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7395" windowWidth="20730" windowHeight="4215"/>
  </bookViews>
  <sheets>
    <sheet name="Riepilogo" sheetId="11" r:id="rId1"/>
    <sheet name="Input" sheetId="8" r:id="rId2"/>
    <sheet name="Grafico Anno" sheetId="12" r:id="rId3"/>
    <sheet name="Grafico lineare" sheetId="13" r:id="rId4"/>
  </sheets>
  <externalReferences>
    <externalReference r:id="rId5"/>
  </externalReferences>
  <definedNames>
    <definedName name="_xlnm._FilterDatabase" localSheetId="1" hidden="1">Input!$A$4:$BC$174</definedName>
    <definedName name="Anno" localSheetId="3">[1]Input!$W:$W</definedName>
    <definedName name="Anno">Input!$W:$W</definedName>
    <definedName name="Importo" localSheetId="3">[1]Input!$E:$E</definedName>
    <definedName name="Importo">Input!$E:$E</definedName>
    <definedName name="nr">#REF!</definedName>
    <definedName name="tabbb2">#REF!</definedName>
  </definedNames>
  <calcPr calcId="125725"/>
</workbook>
</file>

<file path=xl/calcChain.xml><?xml version="1.0" encoding="utf-8"?>
<calcChain xmlns="http://schemas.openxmlformats.org/spreadsheetml/2006/main">
  <c r="Y7" i="8"/>
  <c r="Y8"/>
  <c r="Y9" s="1"/>
  <c r="Y10" s="1"/>
  <c r="X7"/>
  <c r="X8"/>
  <c r="X9"/>
  <c r="W7"/>
  <c r="W8"/>
  <c r="W9"/>
  <c r="V7"/>
  <c r="V8"/>
  <c r="V9"/>
  <c r="U7"/>
  <c r="U8"/>
  <c r="U9"/>
  <c r="T7"/>
  <c r="T8"/>
  <c r="T9"/>
  <c r="T10"/>
  <c r="T11"/>
  <c r="S7"/>
  <c r="S8"/>
  <c r="S9"/>
  <c r="S10"/>
  <c r="S11"/>
  <c r="R7"/>
  <c r="R8"/>
  <c r="R3" s="1"/>
  <c r="R9"/>
  <c r="R10"/>
  <c r="R11"/>
  <c r="Q7"/>
  <c r="Q8"/>
  <c r="Q3" s="1"/>
  <c r="Q9"/>
  <c r="Q10"/>
  <c r="P7"/>
  <c r="P8"/>
  <c r="P3" s="1"/>
  <c r="P9"/>
  <c r="O7"/>
  <c r="O8"/>
  <c r="O3" s="1"/>
  <c r="O9"/>
  <c r="N7"/>
  <c r="N8"/>
  <c r="N3" s="1"/>
  <c r="L7"/>
  <c r="K7"/>
  <c r="M3"/>
  <c r="U6"/>
  <c r="W6" s="1"/>
  <c r="T6"/>
  <c r="S6"/>
  <c r="K6"/>
  <c r="L6"/>
  <c r="N6"/>
  <c r="O6"/>
  <c r="P6"/>
  <c r="Q6"/>
  <c r="R6"/>
  <c r="Y6"/>
  <c r="J21" i="11"/>
  <c r="J25"/>
  <c r="A3" i="13" l="1"/>
  <c r="X6" i="8"/>
  <c r="V6"/>
  <c r="Y11"/>
  <c r="Y12" s="1"/>
  <c r="B4" i="13" l="1"/>
  <c r="Y13" i="8"/>
  <c r="Y14" s="1"/>
  <c r="Y15" s="1"/>
  <c r="Y16" s="1"/>
  <c r="B8" i="13"/>
  <c r="B6"/>
  <c r="B7"/>
  <c r="B5"/>
  <c r="B3"/>
  <c r="D4"/>
  <c r="A2"/>
  <c r="B11" l="1"/>
  <c r="B9"/>
  <c r="B10"/>
  <c r="Y17" i="8"/>
  <c r="B12" i="13"/>
  <c r="Y18" i="8" l="1"/>
  <c r="B13" i="13"/>
  <c r="N9" i="8"/>
  <c r="A5" i="13"/>
  <c r="N19" i="8"/>
  <c r="O19"/>
  <c r="P19"/>
  <c r="Q19"/>
  <c r="R19"/>
  <c r="S19"/>
  <c r="T19"/>
  <c r="U19"/>
  <c r="W19" s="1"/>
  <c r="K26"/>
  <c r="L26"/>
  <c r="N26"/>
  <c r="O26"/>
  <c r="P26"/>
  <c r="Q26"/>
  <c r="R26"/>
  <c r="S26"/>
  <c r="T26"/>
  <c r="U26"/>
  <c r="A22" i="13" s="1"/>
  <c r="N28" i="8"/>
  <c r="O28"/>
  <c r="P28"/>
  <c r="Q28"/>
  <c r="R28"/>
  <c r="S28"/>
  <c r="T28"/>
  <c r="U28"/>
  <c r="A24" i="13" s="1"/>
  <c r="K113" i="8"/>
  <c r="L113"/>
  <c r="N113"/>
  <c r="O113"/>
  <c r="P113"/>
  <c r="Q113"/>
  <c r="R113"/>
  <c r="S113"/>
  <c r="T113"/>
  <c r="U113"/>
  <c r="A109" i="13" s="1"/>
  <c r="W113" i="8"/>
  <c r="N155"/>
  <c r="O155"/>
  <c r="P155"/>
  <c r="Q155"/>
  <c r="R155"/>
  <c r="S155"/>
  <c r="T155"/>
  <c r="U155"/>
  <c r="A151" i="13" s="1"/>
  <c r="K163" i="8"/>
  <c r="L163"/>
  <c r="N163"/>
  <c r="O163"/>
  <c r="P163"/>
  <c r="Q163"/>
  <c r="R163"/>
  <c r="S163"/>
  <c r="T163"/>
  <c r="U163"/>
  <c r="A159" i="13" s="1"/>
  <c r="K178" i="8"/>
  <c r="L178"/>
  <c r="N178"/>
  <c r="O178"/>
  <c r="P178"/>
  <c r="Q178"/>
  <c r="R178"/>
  <c r="S178"/>
  <c r="T178"/>
  <c r="U178"/>
  <c r="A174" i="13" s="1"/>
  <c r="K180" i="8"/>
  <c r="L180"/>
  <c r="N180"/>
  <c r="O180"/>
  <c r="P180"/>
  <c r="Q180"/>
  <c r="R180"/>
  <c r="S180"/>
  <c r="T180"/>
  <c r="U180"/>
  <c r="A176" i="13" s="1"/>
  <c r="K181" i="8"/>
  <c r="L181"/>
  <c r="N181"/>
  <c r="O181"/>
  <c r="P181"/>
  <c r="Q181"/>
  <c r="R181"/>
  <c r="S181"/>
  <c r="T181"/>
  <c r="U181"/>
  <c r="A177" i="13" s="1"/>
  <c r="W181" i="8"/>
  <c r="N184"/>
  <c r="O184"/>
  <c r="P184"/>
  <c r="Q184"/>
  <c r="R184"/>
  <c r="S184"/>
  <c r="T184"/>
  <c r="U184"/>
  <c r="A180" i="13" s="1"/>
  <c r="N187" i="8"/>
  <c r="O187"/>
  <c r="P187"/>
  <c r="Q187"/>
  <c r="R187"/>
  <c r="S187"/>
  <c r="T187"/>
  <c r="U187"/>
  <c r="A183" i="13" s="1"/>
  <c r="N188" i="8"/>
  <c r="O188"/>
  <c r="P188"/>
  <c r="Q188"/>
  <c r="R188"/>
  <c r="S188"/>
  <c r="T188"/>
  <c r="U188"/>
  <c r="A184" i="13" s="1"/>
  <c r="N190" i="8"/>
  <c r="O190"/>
  <c r="P190"/>
  <c r="Q190"/>
  <c r="R190"/>
  <c r="S190"/>
  <c r="T190"/>
  <c r="U190"/>
  <c r="A186" i="13" s="1"/>
  <c r="N199" i="8"/>
  <c r="O199"/>
  <c r="P199"/>
  <c r="Q199"/>
  <c r="R199"/>
  <c r="S199"/>
  <c r="T199"/>
  <c r="U199"/>
  <c r="A195" i="13" s="1"/>
  <c r="W199" i="8"/>
  <c r="N226"/>
  <c r="O226"/>
  <c r="P226"/>
  <c r="Q226"/>
  <c r="R226"/>
  <c r="S226"/>
  <c r="T226"/>
  <c r="U226"/>
  <c r="A222" i="13" s="1"/>
  <c r="N227" i="8"/>
  <c r="O227"/>
  <c r="P227"/>
  <c r="Q227"/>
  <c r="R227"/>
  <c r="S227"/>
  <c r="T227"/>
  <c r="U227"/>
  <c r="N229"/>
  <c r="O229"/>
  <c r="P229"/>
  <c r="Q229"/>
  <c r="R229"/>
  <c r="S229"/>
  <c r="T229"/>
  <c r="U229"/>
  <c r="N231"/>
  <c r="O231"/>
  <c r="P231"/>
  <c r="Q231"/>
  <c r="R231"/>
  <c r="S231"/>
  <c r="T231"/>
  <c r="U231"/>
  <c r="A227" i="13" s="1"/>
  <c r="N232" i="8"/>
  <c r="O232"/>
  <c r="P232"/>
  <c r="Q232"/>
  <c r="R232"/>
  <c r="S232"/>
  <c r="T232"/>
  <c r="U232"/>
  <c r="A228" i="13" s="1"/>
  <c r="N236" i="8"/>
  <c r="O236"/>
  <c r="P236"/>
  <c r="Q236"/>
  <c r="R236"/>
  <c r="S236"/>
  <c r="T236"/>
  <c r="U236"/>
  <c r="A232" i="13" s="1"/>
  <c r="W236" i="8"/>
  <c r="N238"/>
  <c r="O238"/>
  <c r="P238"/>
  <c r="Q238"/>
  <c r="R238"/>
  <c r="S238"/>
  <c r="T238"/>
  <c r="U238"/>
  <c r="A234" i="13" s="1"/>
  <c r="K243" i="8"/>
  <c r="L243"/>
  <c r="N243"/>
  <c r="O243"/>
  <c r="P243"/>
  <c r="Q243"/>
  <c r="R243"/>
  <c r="S243"/>
  <c r="T243"/>
  <c r="U243"/>
  <c r="A239" i="13" s="1"/>
  <c r="K253" i="8"/>
  <c r="L253"/>
  <c r="N253"/>
  <c r="O253"/>
  <c r="P253"/>
  <c r="Q253"/>
  <c r="R253"/>
  <c r="S253"/>
  <c r="T253"/>
  <c r="U253"/>
  <c r="A249" i="13" s="1"/>
  <c r="N260" i="8"/>
  <c r="O260"/>
  <c r="P260"/>
  <c r="Q260"/>
  <c r="R260"/>
  <c r="S260"/>
  <c r="T260"/>
  <c r="U260"/>
  <c r="A256" i="13" s="1"/>
  <c r="N261" i="8"/>
  <c r="O261"/>
  <c r="P261"/>
  <c r="Q261"/>
  <c r="R261"/>
  <c r="S261"/>
  <c r="T261"/>
  <c r="U261"/>
  <c r="A257" i="13" s="1"/>
  <c r="W261" i="8"/>
  <c r="N262"/>
  <c r="O262"/>
  <c r="P262"/>
  <c r="Q262"/>
  <c r="R262"/>
  <c r="S262"/>
  <c r="T262"/>
  <c r="U262"/>
  <c r="A258" i="13" s="1"/>
  <c r="N264" i="8"/>
  <c r="O264"/>
  <c r="P264"/>
  <c r="Q264"/>
  <c r="R264"/>
  <c r="S264"/>
  <c r="T264"/>
  <c r="U264"/>
  <c r="A260" i="13" s="1"/>
  <c r="K271" i="8"/>
  <c r="L271"/>
  <c r="N271"/>
  <c r="O271"/>
  <c r="P271"/>
  <c r="Q271"/>
  <c r="R271"/>
  <c r="S271"/>
  <c r="T271"/>
  <c r="U271"/>
  <c r="A267" i="13" s="1"/>
  <c r="N275" i="8"/>
  <c r="O275"/>
  <c r="P275"/>
  <c r="Q275"/>
  <c r="R275"/>
  <c r="S275"/>
  <c r="T275"/>
  <c r="U275"/>
  <c r="A271" i="13" s="1"/>
  <c r="K278" i="8"/>
  <c r="L278"/>
  <c r="N278"/>
  <c r="O278"/>
  <c r="P278"/>
  <c r="Q278"/>
  <c r="R278"/>
  <c r="S278"/>
  <c r="T278"/>
  <c r="U278"/>
  <c r="A274" i="13" s="1"/>
  <c r="W278" i="8"/>
  <c r="N281"/>
  <c r="O281"/>
  <c r="P281"/>
  <c r="Q281"/>
  <c r="R281"/>
  <c r="S281"/>
  <c r="T281"/>
  <c r="U281"/>
  <c r="A277" i="13" s="1"/>
  <c r="N284" i="8"/>
  <c r="O284"/>
  <c r="P284"/>
  <c r="Q284"/>
  <c r="R284"/>
  <c r="S284"/>
  <c r="T284"/>
  <c r="U284"/>
  <c r="A280" i="13" s="1"/>
  <c r="N285" i="8"/>
  <c r="O285"/>
  <c r="P285"/>
  <c r="Q285"/>
  <c r="R285"/>
  <c r="S285"/>
  <c r="T285"/>
  <c r="U285"/>
  <c r="A281" i="13" s="1"/>
  <c r="N286" i="8"/>
  <c r="O286"/>
  <c r="P286"/>
  <c r="Q286"/>
  <c r="R286"/>
  <c r="S286"/>
  <c r="T286"/>
  <c r="U286"/>
  <c r="A282" i="13" s="1"/>
  <c r="N287" i="8"/>
  <c r="O287"/>
  <c r="P287"/>
  <c r="Q287"/>
  <c r="R287"/>
  <c r="S287"/>
  <c r="T287"/>
  <c r="U287"/>
  <c r="A283" i="13" s="1"/>
  <c r="K289" i="8"/>
  <c r="L289"/>
  <c r="N289"/>
  <c r="O289"/>
  <c r="P289"/>
  <c r="Q289"/>
  <c r="R289"/>
  <c r="S289"/>
  <c r="T289"/>
  <c r="U289"/>
  <c r="A285" i="13" s="1"/>
  <c r="N294" i="8"/>
  <c r="O294"/>
  <c r="P294"/>
  <c r="Q294"/>
  <c r="R294"/>
  <c r="S294"/>
  <c r="T294"/>
  <c r="U294"/>
  <c r="A290" i="13" s="1"/>
  <c r="N301" i="8"/>
  <c r="O301"/>
  <c r="P301"/>
  <c r="Q301"/>
  <c r="R301"/>
  <c r="S301"/>
  <c r="T301"/>
  <c r="U301"/>
  <c r="A297" i="13" s="1"/>
  <c r="W301" i="8"/>
  <c r="N306"/>
  <c r="O306"/>
  <c r="P306"/>
  <c r="Q306"/>
  <c r="R306"/>
  <c r="S306"/>
  <c r="T306"/>
  <c r="U306"/>
  <c r="A302" i="13" s="1"/>
  <c r="N316" i="8"/>
  <c r="O316"/>
  <c r="P316"/>
  <c r="Q316"/>
  <c r="R316"/>
  <c r="S316"/>
  <c r="T316"/>
  <c r="U316"/>
  <c r="A312" i="13" s="1"/>
  <c r="N335" i="8"/>
  <c r="O335"/>
  <c r="P335"/>
  <c r="Q335"/>
  <c r="R335"/>
  <c r="S335"/>
  <c r="T335"/>
  <c r="U335"/>
  <c r="A331" i="13" s="1"/>
  <c r="N338" i="8"/>
  <c r="O338"/>
  <c r="P338"/>
  <c r="Q338"/>
  <c r="R338"/>
  <c r="S338"/>
  <c r="T338"/>
  <c r="U338"/>
  <c r="A334" i="13" s="1"/>
  <c r="N354" i="8"/>
  <c r="O354"/>
  <c r="P354"/>
  <c r="Q354"/>
  <c r="R354"/>
  <c r="S354"/>
  <c r="T354"/>
  <c r="U354"/>
  <c r="A350" i="13" s="1"/>
  <c r="N356" i="8"/>
  <c r="O356"/>
  <c r="P356"/>
  <c r="Q356"/>
  <c r="R356"/>
  <c r="S356"/>
  <c r="T356"/>
  <c r="U356"/>
  <c r="A352" i="13" s="1"/>
  <c r="W356" i="8"/>
  <c r="N362"/>
  <c r="O362"/>
  <c r="P362"/>
  <c r="Q362"/>
  <c r="R362"/>
  <c r="S362"/>
  <c r="T362"/>
  <c r="U362"/>
  <c r="N376"/>
  <c r="O376"/>
  <c r="P376"/>
  <c r="Q376"/>
  <c r="R376"/>
  <c r="S376"/>
  <c r="T376"/>
  <c r="U376"/>
  <c r="A372" i="13" s="1"/>
  <c r="W376" i="8"/>
  <c r="N381"/>
  <c r="O381"/>
  <c r="P381"/>
  <c r="Q381"/>
  <c r="R381"/>
  <c r="S381"/>
  <c r="T381"/>
  <c r="U381"/>
  <c r="N386"/>
  <c r="O386"/>
  <c r="P386"/>
  <c r="Q386"/>
  <c r="R386"/>
  <c r="S386"/>
  <c r="T386"/>
  <c r="U386"/>
  <c r="A382" i="13" s="1"/>
  <c r="N390" i="8"/>
  <c r="O390"/>
  <c r="P390"/>
  <c r="Q390"/>
  <c r="R390"/>
  <c r="S390"/>
  <c r="T390"/>
  <c r="U390"/>
  <c r="A386" i="13" s="1"/>
  <c r="N391" i="8"/>
  <c r="O391"/>
  <c r="P391"/>
  <c r="Q391"/>
  <c r="R391"/>
  <c r="S391"/>
  <c r="T391"/>
  <c r="U391"/>
  <c r="A387" i="13" s="1"/>
  <c r="K401" i="8"/>
  <c r="L401"/>
  <c r="N401"/>
  <c r="O401"/>
  <c r="P401"/>
  <c r="Q401"/>
  <c r="R401"/>
  <c r="S401"/>
  <c r="T401"/>
  <c r="U401"/>
  <c r="A397" i="13" s="1"/>
  <c r="K402" i="8"/>
  <c r="L402"/>
  <c r="N402"/>
  <c r="O402"/>
  <c r="P402"/>
  <c r="Q402"/>
  <c r="R402"/>
  <c r="S402"/>
  <c r="T402"/>
  <c r="U402"/>
  <c r="A398" i="13" s="1"/>
  <c r="W402" i="8"/>
  <c r="N408"/>
  <c r="O408"/>
  <c r="P408"/>
  <c r="Q408"/>
  <c r="R408"/>
  <c r="S408"/>
  <c r="T408"/>
  <c r="U408"/>
  <c r="A404" i="13" s="1"/>
  <c r="N414" i="8"/>
  <c r="O414"/>
  <c r="P414"/>
  <c r="Q414"/>
  <c r="R414"/>
  <c r="S414"/>
  <c r="T414"/>
  <c r="U414"/>
  <c r="A410" i="13" s="1"/>
  <c r="K417" i="8"/>
  <c r="K424" s="1"/>
  <c r="K427" s="1"/>
  <c r="L417"/>
  <c r="N417"/>
  <c r="O417"/>
  <c r="P417"/>
  <c r="Q417"/>
  <c r="R417"/>
  <c r="S417"/>
  <c r="T417"/>
  <c r="U417"/>
  <c r="A413" i="13" s="1"/>
  <c r="L424" i="8"/>
  <c r="N424"/>
  <c r="O424"/>
  <c r="P424"/>
  <c r="Q424"/>
  <c r="R424"/>
  <c r="S424"/>
  <c r="T424"/>
  <c r="U424"/>
  <c r="A420" i="13" s="1"/>
  <c r="L427" i="8"/>
  <c r="N427"/>
  <c r="O427"/>
  <c r="P427"/>
  <c r="Q427"/>
  <c r="R427"/>
  <c r="S427"/>
  <c r="T427"/>
  <c r="U427"/>
  <c r="A423" i="13" s="1"/>
  <c r="N434" i="8"/>
  <c r="O434"/>
  <c r="P434"/>
  <c r="Q434"/>
  <c r="R434"/>
  <c r="S434"/>
  <c r="T434"/>
  <c r="U434"/>
  <c r="A430" i="13" s="1"/>
  <c r="N436" i="8"/>
  <c r="O436"/>
  <c r="P436"/>
  <c r="Q436"/>
  <c r="R436"/>
  <c r="S436"/>
  <c r="T436"/>
  <c r="U436"/>
  <c r="A432" i="13" s="1"/>
  <c r="N439" i="8"/>
  <c r="O439"/>
  <c r="P439"/>
  <c r="Q439"/>
  <c r="R439"/>
  <c r="S439"/>
  <c r="T439"/>
  <c r="U439"/>
  <c r="A435" i="13" s="1"/>
  <c r="N466" i="8"/>
  <c r="O466"/>
  <c r="P466"/>
  <c r="Q466"/>
  <c r="R466"/>
  <c r="S466"/>
  <c r="T466"/>
  <c r="U466"/>
  <c r="A462" i="13" s="1"/>
  <c r="W466" i="8"/>
  <c r="N468"/>
  <c r="O468"/>
  <c r="P468"/>
  <c r="Q468"/>
  <c r="R468"/>
  <c r="S468"/>
  <c r="T468"/>
  <c r="U468"/>
  <c r="A464" i="13" s="1"/>
  <c r="N472" i="8"/>
  <c r="O472"/>
  <c r="P472"/>
  <c r="Q472"/>
  <c r="R472"/>
  <c r="S472"/>
  <c r="T472"/>
  <c r="U472"/>
  <c r="A468" i="13" s="1"/>
  <c r="N473" i="8"/>
  <c r="O473"/>
  <c r="P473"/>
  <c r="Q473"/>
  <c r="R473"/>
  <c r="S473"/>
  <c r="T473"/>
  <c r="U473"/>
  <c r="A469" i="13" s="1"/>
  <c r="N479" i="8"/>
  <c r="O479"/>
  <c r="P479"/>
  <c r="Q479"/>
  <c r="R479"/>
  <c r="S479"/>
  <c r="T479"/>
  <c r="U479"/>
  <c r="A475" i="13" s="1"/>
  <c r="N488" i="8"/>
  <c r="O488"/>
  <c r="P488"/>
  <c r="Q488"/>
  <c r="R488"/>
  <c r="S488"/>
  <c r="T488"/>
  <c r="U488"/>
  <c r="A484" i="13" s="1"/>
  <c r="K490" i="8"/>
  <c r="L490"/>
  <c r="N490"/>
  <c r="O490"/>
  <c r="P490"/>
  <c r="Q490"/>
  <c r="R490"/>
  <c r="S490"/>
  <c r="T490"/>
  <c r="U490"/>
  <c r="A486" i="13" s="1"/>
  <c r="N494" i="8"/>
  <c r="O494"/>
  <c r="P494"/>
  <c r="Q494"/>
  <c r="R494"/>
  <c r="S494"/>
  <c r="T494"/>
  <c r="U494"/>
  <c r="A490" i="13" s="1"/>
  <c r="N495" i="8"/>
  <c r="O495"/>
  <c r="P495"/>
  <c r="Q495"/>
  <c r="R495"/>
  <c r="S495"/>
  <c r="T495"/>
  <c r="U495"/>
  <c r="A491" i="13" s="1"/>
  <c r="K497" i="8"/>
  <c r="L497"/>
  <c r="N497"/>
  <c r="O497"/>
  <c r="P497"/>
  <c r="Q497"/>
  <c r="R497"/>
  <c r="S497"/>
  <c r="T497"/>
  <c r="U497"/>
  <c r="A493" i="13" s="1"/>
  <c r="N507" i="8"/>
  <c r="O507"/>
  <c r="P507"/>
  <c r="Q507"/>
  <c r="R507"/>
  <c r="S507"/>
  <c r="T507"/>
  <c r="U507"/>
  <c r="N517"/>
  <c r="O517"/>
  <c r="P517"/>
  <c r="Q517"/>
  <c r="R517"/>
  <c r="S517"/>
  <c r="T517"/>
  <c r="U517"/>
  <c r="A513" i="13" s="1"/>
  <c r="N520" i="8"/>
  <c r="O520"/>
  <c r="P520"/>
  <c r="Q520"/>
  <c r="R520"/>
  <c r="S520"/>
  <c r="T520"/>
  <c r="U520"/>
  <c r="A516" i="13" s="1"/>
  <c r="W520" i="8"/>
  <c r="N527"/>
  <c r="O527"/>
  <c r="P527"/>
  <c r="Q527"/>
  <c r="R527"/>
  <c r="S527"/>
  <c r="T527"/>
  <c r="U527"/>
  <c r="A523" i="13" s="1"/>
  <c r="N531" i="8"/>
  <c r="O531"/>
  <c r="P531"/>
  <c r="Q531"/>
  <c r="R531"/>
  <c r="S531"/>
  <c r="T531"/>
  <c r="U531"/>
  <c r="A527" i="13" s="1"/>
  <c r="K536" i="8"/>
  <c r="L536"/>
  <c r="N536"/>
  <c r="O536"/>
  <c r="P536"/>
  <c r="Q536"/>
  <c r="R536"/>
  <c r="S536"/>
  <c r="T536"/>
  <c r="U536"/>
  <c r="A532" i="13" s="1"/>
  <c r="K540" i="8"/>
  <c r="L540"/>
  <c r="N540"/>
  <c r="O540"/>
  <c r="P540"/>
  <c r="Q540"/>
  <c r="R540"/>
  <c r="S540"/>
  <c r="T540"/>
  <c r="U540"/>
  <c r="A536" i="13" s="1"/>
  <c r="W540" i="8"/>
  <c r="K542"/>
  <c r="L542"/>
  <c r="N542"/>
  <c r="O542"/>
  <c r="P542"/>
  <c r="Q542"/>
  <c r="R542"/>
  <c r="S542"/>
  <c r="T542"/>
  <c r="U542"/>
  <c r="A538" i="13" s="1"/>
  <c r="N550" i="8"/>
  <c r="O550"/>
  <c r="P550"/>
  <c r="Q550"/>
  <c r="R550"/>
  <c r="S550"/>
  <c r="T550"/>
  <c r="U550"/>
  <c r="A546" i="13" s="1"/>
  <c r="N552" i="8"/>
  <c r="O552"/>
  <c r="P552"/>
  <c r="Q552"/>
  <c r="R552"/>
  <c r="S552"/>
  <c r="T552"/>
  <c r="U552"/>
  <c r="A548" i="13" s="1"/>
  <c r="W552" i="8"/>
  <c r="L557"/>
  <c r="N557"/>
  <c r="O557"/>
  <c r="P557"/>
  <c r="Q557"/>
  <c r="R557"/>
  <c r="S557"/>
  <c r="T557"/>
  <c r="U557"/>
  <c r="A553" i="13" s="1"/>
  <c r="W557" i="8"/>
  <c r="K561"/>
  <c r="L561"/>
  <c r="N561"/>
  <c r="O561"/>
  <c r="P561"/>
  <c r="Q561"/>
  <c r="R561"/>
  <c r="S561"/>
  <c r="T561"/>
  <c r="U561"/>
  <c r="K563"/>
  <c r="L563"/>
  <c r="N563"/>
  <c r="O563"/>
  <c r="P563"/>
  <c r="Q563"/>
  <c r="R563"/>
  <c r="S563"/>
  <c r="T563"/>
  <c r="U563"/>
  <c r="A559" i="13" s="1"/>
  <c r="N576" i="8"/>
  <c r="O576"/>
  <c r="P576"/>
  <c r="Q576"/>
  <c r="R576"/>
  <c r="S576"/>
  <c r="T576"/>
  <c r="U576"/>
  <c r="A572" i="13" s="1"/>
  <c r="N580" i="8"/>
  <c r="O580"/>
  <c r="P580"/>
  <c r="Q580"/>
  <c r="R580"/>
  <c r="S580"/>
  <c r="T580"/>
  <c r="U580"/>
  <c r="A576" i="13" s="1"/>
  <c r="W580" i="8"/>
  <c r="N589"/>
  <c r="O589"/>
  <c r="P589"/>
  <c r="Q589"/>
  <c r="R589"/>
  <c r="S589"/>
  <c r="T589"/>
  <c r="U589"/>
  <c r="A585" i="13" s="1"/>
  <c r="N606" i="8"/>
  <c r="O606"/>
  <c r="P606"/>
  <c r="Q606"/>
  <c r="R606"/>
  <c r="S606"/>
  <c r="T606"/>
  <c r="U606"/>
  <c r="A602" i="13" s="1"/>
  <c r="K610" i="8"/>
  <c r="L610"/>
  <c r="N610"/>
  <c r="O610"/>
  <c r="P610"/>
  <c r="Q610"/>
  <c r="R610"/>
  <c r="S610"/>
  <c r="T610"/>
  <c r="U610"/>
  <c r="A606" i="13" s="1"/>
  <c r="K617" i="8"/>
  <c r="L617"/>
  <c r="N617"/>
  <c r="O617"/>
  <c r="P617"/>
  <c r="Q617"/>
  <c r="R617"/>
  <c r="S617"/>
  <c r="T617"/>
  <c r="U617"/>
  <c r="A613" i="13" s="1"/>
  <c r="W617" i="8"/>
  <c r="K633"/>
  <c r="L633"/>
  <c r="N633"/>
  <c r="O633"/>
  <c r="P633"/>
  <c r="Q633"/>
  <c r="R633"/>
  <c r="S633"/>
  <c r="T633"/>
  <c r="U633"/>
  <c r="A629" i="13" s="1"/>
  <c r="N648" i="8"/>
  <c r="O648"/>
  <c r="P648"/>
  <c r="Q648"/>
  <c r="R648"/>
  <c r="S648"/>
  <c r="T648"/>
  <c r="U648"/>
  <c r="A644" i="13" s="1"/>
  <c r="N658" i="8"/>
  <c r="O658"/>
  <c r="P658"/>
  <c r="Q658"/>
  <c r="R658"/>
  <c r="S658"/>
  <c r="T658"/>
  <c r="U658"/>
  <c r="A654" i="13" s="1"/>
  <c r="N672" i="8"/>
  <c r="O672"/>
  <c r="P672"/>
  <c r="Q672"/>
  <c r="R672"/>
  <c r="S672"/>
  <c r="T672"/>
  <c r="U672"/>
  <c r="A668" i="13" s="1"/>
  <c r="N677" i="8"/>
  <c r="O677"/>
  <c r="P677"/>
  <c r="Q677"/>
  <c r="R677"/>
  <c r="S677"/>
  <c r="T677"/>
  <c r="U677"/>
  <c r="A673" i="13" s="1"/>
  <c r="W677" i="8"/>
  <c r="N680"/>
  <c r="O680"/>
  <c r="P680"/>
  <c r="Q680"/>
  <c r="R680"/>
  <c r="S680"/>
  <c r="T680"/>
  <c r="U680"/>
  <c r="A676" i="13" s="1"/>
  <c r="N686" i="8"/>
  <c r="O686"/>
  <c r="P686"/>
  <c r="Q686"/>
  <c r="R686"/>
  <c r="S686"/>
  <c r="T686"/>
  <c r="U686"/>
  <c r="A682" i="13" s="1"/>
  <c r="N687" i="8"/>
  <c r="O687"/>
  <c r="P687"/>
  <c r="Q687"/>
  <c r="R687"/>
  <c r="S687"/>
  <c r="T687"/>
  <c r="U687"/>
  <c r="A683" i="13" s="1"/>
  <c r="N689" i="8"/>
  <c r="O689"/>
  <c r="P689"/>
  <c r="Q689"/>
  <c r="R689"/>
  <c r="S689"/>
  <c r="T689"/>
  <c r="U689"/>
  <c r="A685" i="13" s="1"/>
  <c r="W689" i="8"/>
  <c r="K694"/>
  <c r="L694"/>
  <c r="N694"/>
  <c r="O694"/>
  <c r="P694"/>
  <c r="Q694"/>
  <c r="R694"/>
  <c r="S694"/>
  <c r="T694"/>
  <c r="U694"/>
  <c r="A690" i="13" s="1"/>
  <c r="K702" i="8"/>
  <c r="L702"/>
  <c r="N702"/>
  <c r="O702"/>
  <c r="P702"/>
  <c r="Q702"/>
  <c r="R702"/>
  <c r="S702"/>
  <c r="T702"/>
  <c r="U702"/>
  <c r="A698" i="13" s="1"/>
  <c r="N704" i="8"/>
  <c r="O704"/>
  <c r="P704"/>
  <c r="Q704"/>
  <c r="R704"/>
  <c r="S704"/>
  <c r="T704"/>
  <c r="U704"/>
  <c r="A700" i="13" s="1"/>
  <c r="K710" i="8"/>
  <c r="L710"/>
  <c r="N710"/>
  <c r="O710"/>
  <c r="P710"/>
  <c r="Q710"/>
  <c r="R710"/>
  <c r="S710"/>
  <c r="T710"/>
  <c r="U710"/>
  <c r="A706" i="13" s="1"/>
  <c r="N713" i="8"/>
  <c r="O713"/>
  <c r="P713"/>
  <c r="Q713"/>
  <c r="R713"/>
  <c r="S713"/>
  <c r="T713"/>
  <c r="U713"/>
  <c r="A709" i="13" s="1"/>
  <c r="N716" i="8"/>
  <c r="O716"/>
  <c r="P716"/>
  <c r="Q716"/>
  <c r="R716"/>
  <c r="S716"/>
  <c r="T716"/>
  <c r="U716"/>
  <c r="A712" i="13" s="1"/>
  <c r="L720" i="8"/>
  <c r="N720"/>
  <c r="O720"/>
  <c r="P720"/>
  <c r="Q720"/>
  <c r="R720"/>
  <c r="S720"/>
  <c r="T720"/>
  <c r="U720"/>
  <c r="A716" i="13" s="1"/>
  <c r="N722" i="8"/>
  <c r="O722"/>
  <c r="P722"/>
  <c r="Q722"/>
  <c r="R722"/>
  <c r="S722"/>
  <c r="T722"/>
  <c r="U722"/>
  <c r="A718" i="13" s="1"/>
  <c r="L731" i="8"/>
  <c r="N731"/>
  <c r="O731"/>
  <c r="P731"/>
  <c r="Q731"/>
  <c r="R731"/>
  <c r="S731"/>
  <c r="T731"/>
  <c r="U731"/>
  <c r="A727" i="13" s="1"/>
  <c r="K736" i="8"/>
  <c r="L736"/>
  <c r="N736"/>
  <c r="O736"/>
  <c r="P736"/>
  <c r="Q736"/>
  <c r="R736"/>
  <c r="S736"/>
  <c r="T736"/>
  <c r="U736"/>
  <c r="A732" i="13" s="1"/>
  <c r="W736" i="8"/>
  <c r="N747"/>
  <c r="O747"/>
  <c r="P747"/>
  <c r="Q747"/>
  <c r="R747"/>
  <c r="S747"/>
  <c r="T747"/>
  <c r="U747"/>
  <c r="A743" i="13" s="1"/>
  <c r="K767" i="8"/>
  <c r="L767"/>
  <c r="N767"/>
  <c r="O767"/>
  <c r="P767"/>
  <c r="Q767"/>
  <c r="R767"/>
  <c r="S767"/>
  <c r="T767"/>
  <c r="U767"/>
  <c r="A763" i="13" s="1"/>
  <c r="N786" i="8"/>
  <c r="O786"/>
  <c r="P786"/>
  <c r="Q786"/>
  <c r="R786"/>
  <c r="S786"/>
  <c r="T786"/>
  <c r="U786"/>
  <c r="A782" i="13" s="1"/>
  <c r="L790" i="8"/>
  <c r="N790"/>
  <c r="O790"/>
  <c r="P790"/>
  <c r="Q790"/>
  <c r="R790"/>
  <c r="S790"/>
  <c r="T790"/>
  <c r="U790"/>
  <c r="A786" i="13" s="1"/>
  <c r="N796" i="8"/>
  <c r="O796"/>
  <c r="P796"/>
  <c r="Q796"/>
  <c r="R796"/>
  <c r="S796"/>
  <c r="T796"/>
  <c r="U796"/>
  <c r="A792" i="13" s="1"/>
  <c r="N804" i="8"/>
  <c r="O804"/>
  <c r="P804"/>
  <c r="Q804"/>
  <c r="R804"/>
  <c r="S804"/>
  <c r="T804"/>
  <c r="U804"/>
  <c r="A800" i="13" s="1"/>
  <c r="N807" i="8"/>
  <c r="O807"/>
  <c r="P807"/>
  <c r="Q807"/>
  <c r="R807"/>
  <c r="S807"/>
  <c r="T807"/>
  <c r="U807"/>
  <c r="A803" i="13" s="1"/>
  <c r="N811" i="8"/>
  <c r="O811"/>
  <c r="P811"/>
  <c r="Q811"/>
  <c r="R811"/>
  <c r="S811"/>
  <c r="T811"/>
  <c r="U811"/>
  <c r="A807" i="13" s="1"/>
  <c r="N815" i="8"/>
  <c r="O815"/>
  <c r="P815"/>
  <c r="Q815"/>
  <c r="R815"/>
  <c r="S815"/>
  <c r="T815"/>
  <c r="U815"/>
  <c r="A811" i="13" s="1"/>
  <c r="W815" i="8"/>
  <c r="N819"/>
  <c r="O819"/>
  <c r="P819"/>
  <c r="Q819"/>
  <c r="R819"/>
  <c r="S819"/>
  <c r="T819"/>
  <c r="U819"/>
  <c r="A815" i="13" s="1"/>
  <c r="N845" i="8"/>
  <c r="O845"/>
  <c r="P845"/>
  <c r="Q845"/>
  <c r="R845"/>
  <c r="S845"/>
  <c r="T845"/>
  <c r="U845"/>
  <c r="A841" i="13" s="1"/>
  <c r="N847" i="8"/>
  <c r="O847"/>
  <c r="P847"/>
  <c r="Q847"/>
  <c r="R847"/>
  <c r="S847"/>
  <c r="T847"/>
  <c r="U847"/>
  <c r="A843" i="13" s="1"/>
  <c r="N850" i="8"/>
  <c r="O850"/>
  <c r="P850"/>
  <c r="Q850"/>
  <c r="R850"/>
  <c r="S850"/>
  <c r="T850"/>
  <c r="U850"/>
  <c r="W850"/>
  <c r="N861"/>
  <c r="O861"/>
  <c r="P861"/>
  <c r="Q861"/>
  <c r="R861"/>
  <c r="S861"/>
  <c r="T861"/>
  <c r="U861"/>
  <c r="A857" i="13" s="1"/>
  <c r="N866" i="8"/>
  <c r="O866"/>
  <c r="P866"/>
  <c r="Q866"/>
  <c r="R866"/>
  <c r="S866"/>
  <c r="T866"/>
  <c r="U866"/>
  <c r="A862" i="13" s="1"/>
  <c r="N894" i="8"/>
  <c r="O894"/>
  <c r="P894"/>
  <c r="Q894"/>
  <c r="R894"/>
  <c r="S894"/>
  <c r="T894"/>
  <c r="U894"/>
  <c r="A890" i="13" s="1"/>
  <c r="N902" i="8"/>
  <c r="O902"/>
  <c r="P902"/>
  <c r="Q902"/>
  <c r="R902"/>
  <c r="S902"/>
  <c r="T902"/>
  <c r="U902"/>
  <c r="A898" i="13" s="1"/>
  <c r="N916" i="8"/>
  <c r="O916"/>
  <c r="P916"/>
  <c r="Q916"/>
  <c r="R916"/>
  <c r="S916"/>
  <c r="T916"/>
  <c r="U916"/>
  <c r="A912" i="13" s="1"/>
  <c r="N921" i="8"/>
  <c r="O921"/>
  <c r="P921"/>
  <c r="Q921"/>
  <c r="R921"/>
  <c r="S921"/>
  <c r="T921"/>
  <c r="U921"/>
  <c r="A917" i="13" s="1"/>
  <c r="N932" i="8"/>
  <c r="O932"/>
  <c r="P932"/>
  <c r="Q932"/>
  <c r="R932"/>
  <c r="S932"/>
  <c r="T932"/>
  <c r="U932"/>
  <c r="A928" i="13" s="1"/>
  <c r="N936" i="8"/>
  <c r="O936"/>
  <c r="P936"/>
  <c r="Q936"/>
  <c r="R936"/>
  <c r="S936"/>
  <c r="T936"/>
  <c r="U936"/>
  <c r="A932" i="13" s="1"/>
  <c r="K938" i="8"/>
  <c r="L938"/>
  <c r="N938"/>
  <c r="O938"/>
  <c r="P938"/>
  <c r="Q938"/>
  <c r="R938"/>
  <c r="S938"/>
  <c r="T938"/>
  <c r="U938"/>
  <c r="A934" i="13" s="1"/>
  <c r="N945" i="8"/>
  <c r="O945"/>
  <c r="P945"/>
  <c r="Q945"/>
  <c r="R945"/>
  <c r="S945"/>
  <c r="T945"/>
  <c r="U945"/>
  <c r="A941" i="13" s="1"/>
  <c r="N947" i="8"/>
  <c r="O947"/>
  <c r="P947"/>
  <c r="Q947"/>
  <c r="R947"/>
  <c r="S947"/>
  <c r="T947"/>
  <c r="U947"/>
  <c r="A943" i="13" s="1"/>
  <c r="W947" i="8"/>
  <c r="N950"/>
  <c r="O950"/>
  <c r="P950"/>
  <c r="Q950"/>
  <c r="R950"/>
  <c r="S950"/>
  <c r="T950"/>
  <c r="U950"/>
  <c r="A946" i="13" s="1"/>
  <c r="K959" i="8"/>
  <c r="L959"/>
  <c r="N959"/>
  <c r="O959"/>
  <c r="P959"/>
  <c r="Q959"/>
  <c r="R959"/>
  <c r="S959"/>
  <c r="T959"/>
  <c r="U959"/>
  <c r="A955" i="13" s="1"/>
  <c r="N968" i="8"/>
  <c r="O968"/>
  <c r="P968"/>
  <c r="Q968"/>
  <c r="R968"/>
  <c r="S968"/>
  <c r="T968"/>
  <c r="U968"/>
  <c r="A964" i="13" s="1"/>
  <c r="N970" i="8"/>
  <c r="O970"/>
  <c r="P970"/>
  <c r="Q970"/>
  <c r="R970"/>
  <c r="S970"/>
  <c r="T970"/>
  <c r="U970"/>
  <c r="A966" i="13" s="1"/>
  <c r="N979" i="8"/>
  <c r="O979"/>
  <c r="P979"/>
  <c r="Q979"/>
  <c r="R979"/>
  <c r="S979"/>
  <c r="T979"/>
  <c r="U979"/>
  <c r="A975" i="13" s="1"/>
  <c r="W979" i="8"/>
  <c r="N1005"/>
  <c r="O1005"/>
  <c r="P1005"/>
  <c r="Q1005"/>
  <c r="R1005"/>
  <c r="S1005"/>
  <c r="T1005"/>
  <c r="U1005"/>
  <c r="A1001" i="13" s="1"/>
  <c r="N1012" i="8"/>
  <c r="O1012"/>
  <c r="P1012"/>
  <c r="Q1012"/>
  <c r="R1012"/>
  <c r="S1012"/>
  <c r="T1012"/>
  <c r="U1012"/>
  <c r="A1008" i="13" s="1"/>
  <c r="N1017" i="8"/>
  <c r="O1017"/>
  <c r="P1017"/>
  <c r="Q1017"/>
  <c r="R1017"/>
  <c r="S1017"/>
  <c r="T1017"/>
  <c r="U1017"/>
  <c r="A1013" i="13" s="1"/>
  <c r="K1021" i="8"/>
  <c r="L1021"/>
  <c r="N1021"/>
  <c r="O1021"/>
  <c r="P1021"/>
  <c r="Q1021"/>
  <c r="R1021"/>
  <c r="S1021"/>
  <c r="T1021"/>
  <c r="U1021"/>
  <c r="A1017" i="13" s="1"/>
  <c r="N1022" i="8"/>
  <c r="O1022"/>
  <c r="P1022"/>
  <c r="Q1022"/>
  <c r="R1022"/>
  <c r="S1022"/>
  <c r="T1022"/>
  <c r="U1022"/>
  <c r="A1018" i="13" s="1"/>
  <c r="N1032" i="8"/>
  <c r="O1032"/>
  <c r="P1032"/>
  <c r="Q1032"/>
  <c r="R1032"/>
  <c r="S1032"/>
  <c r="T1032"/>
  <c r="U1032"/>
  <c r="A1028" i="13" s="1"/>
  <c r="N1036" i="8"/>
  <c r="O1036"/>
  <c r="P1036"/>
  <c r="Q1036"/>
  <c r="R1036"/>
  <c r="S1036"/>
  <c r="T1036"/>
  <c r="U1036"/>
  <c r="A1032" i="13" s="1"/>
  <c r="N1039" i="8"/>
  <c r="O1039"/>
  <c r="P1039"/>
  <c r="Q1039"/>
  <c r="R1039"/>
  <c r="S1039"/>
  <c r="T1039"/>
  <c r="U1039"/>
  <c r="A1035" i="13" s="1"/>
  <c r="N1051" i="8"/>
  <c r="O1051"/>
  <c r="P1051"/>
  <c r="Q1051"/>
  <c r="R1051"/>
  <c r="S1051"/>
  <c r="T1051"/>
  <c r="U1051"/>
  <c r="A1047" i="13" s="1"/>
  <c r="K1060" i="8"/>
  <c r="L1060"/>
  <c r="N1060"/>
  <c r="O1060"/>
  <c r="P1060"/>
  <c r="Q1060"/>
  <c r="R1060"/>
  <c r="S1060"/>
  <c r="T1060"/>
  <c r="U1060"/>
  <c r="A1056" i="13" s="1"/>
  <c r="N1063" i="8"/>
  <c r="O1063"/>
  <c r="P1063"/>
  <c r="Q1063"/>
  <c r="R1063"/>
  <c r="S1063"/>
  <c r="T1063"/>
  <c r="U1063"/>
  <c r="A1059" i="13" s="1"/>
  <c r="N1067" i="8"/>
  <c r="O1067"/>
  <c r="P1067"/>
  <c r="Q1067"/>
  <c r="R1067"/>
  <c r="S1067"/>
  <c r="T1067"/>
  <c r="U1067"/>
  <c r="K1073"/>
  <c r="L1073"/>
  <c r="N1073"/>
  <c r="O1073"/>
  <c r="P1073"/>
  <c r="Q1073"/>
  <c r="R1073"/>
  <c r="S1073"/>
  <c r="T1073"/>
  <c r="U1073"/>
  <c r="A1069" i="13" s="1"/>
  <c r="N1075" i="8"/>
  <c r="O1075"/>
  <c r="P1075"/>
  <c r="Q1075"/>
  <c r="R1075"/>
  <c r="S1075"/>
  <c r="T1075"/>
  <c r="U1075"/>
  <c r="A1071" i="13" s="1"/>
  <c r="K1086" i="8"/>
  <c r="K1095" s="1"/>
  <c r="L1086"/>
  <c r="L1095" s="1"/>
  <c r="N1086"/>
  <c r="O1086"/>
  <c r="P1086"/>
  <c r="Q1086"/>
  <c r="R1086"/>
  <c r="S1086"/>
  <c r="T1086"/>
  <c r="U1086"/>
  <c r="A1082" i="13" s="1"/>
  <c r="N1095" i="8"/>
  <c r="O1095"/>
  <c r="P1095"/>
  <c r="Q1095"/>
  <c r="R1095"/>
  <c r="S1095"/>
  <c r="T1095"/>
  <c r="U1095"/>
  <c r="A1091" i="13" s="1"/>
  <c r="N1105" i="8"/>
  <c r="O1105"/>
  <c r="P1105"/>
  <c r="Q1105"/>
  <c r="R1105"/>
  <c r="S1105"/>
  <c r="T1105"/>
  <c r="U1105"/>
  <c r="A1101" i="13" s="1"/>
  <c r="N1107" i="8"/>
  <c r="O1107"/>
  <c r="P1107"/>
  <c r="Q1107"/>
  <c r="R1107"/>
  <c r="S1107"/>
  <c r="T1107"/>
  <c r="U1107"/>
  <c r="A1103" i="13" s="1"/>
  <c r="N1112" i="8"/>
  <c r="O1112"/>
  <c r="P1112"/>
  <c r="Q1112"/>
  <c r="R1112"/>
  <c r="S1112"/>
  <c r="T1112"/>
  <c r="U1112"/>
  <c r="A1108" i="13" s="1"/>
  <c r="N1118" i="8"/>
  <c r="O1118"/>
  <c r="P1118"/>
  <c r="Q1118"/>
  <c r="R1118"/>
  <c r="S1118"/>
  <c r="T1118"/>
  <c r="U1118"/>
  <c r="A1114" i="13" s="1"/>
  <c r="K1120" i="8"/>
  <c r="N1120"/>
  <c r="O1120"/>
  <c r="P1120"/>
  <c r="Q1120"/>
  <c r="R1120"/>
  <c r="S1120"/>
  <c r="T1120"/>
  <c r="U1120"/>
  <c r="A1116" i="13" s="1"/>
  <c r="N1129" i="8"/>
  <c r="O1129"/>
  <c r="P1129"/>
  <c r="Q1129"/>
  <c r="R1129"/>
  <c r="S1129"/>
  <c r="T1129"/>
  <c r="U1129"/>
  <c r="A1125" i="13" s="1"/>
  <c r="N1132" i="8"/>
  <c r="O1132"/>
  <c r="P1132"/>
  <c r="Q1132"/>
  <c r="R1132"/>
  <c r="S1132"/>
  <c r="T1132"/>
  <c r="U1132"/>
  <c r="A1128" i="13" s="1"/>
  <c r="N1141" i="8"/>
  <c r="O1141"/>
  <c r="P1141"/>
  <c r="Q1141"/>
  <c r="R1141"/>
  <c r="S1141"/>
  <c r="T1141"/>
  <c r="U1141"/>
  <c r="A1137" i="13" s="1"/>
  <c r="W1141" i="8"/>
  <c r="N1145"/>
  <c r="O1145"/>
  <c r="P1145"/>
  <c r="Q1145"/>
  <c r="R1145"/>
  <c r="S1145"/>
  <c r="T1145"/>
  <c r="U1145"/>
  <c r="A1141" i="13" s="1"/>
  <c r="K1147" i="8"/>
  <c r="L1147"/>
  <c r="N1147"/>
  <c r="O1147"/>
  <c r="P1147"/>
  <c r="Q1147"/>
  <c r="R1147"/>
  <c r="S1147"/>
  <c r="T1147"/>
  <c r="U1147"/>
  <c r="A1143" i="13" s="1"/>
  <c r="N1159" i="8"/>
  <c r="O1159"/>
  <c r="P1159"/>
  <c r="Q1159"/>
  <c r="R1159"/>
  <c r="S1159"/>
  <c r="T1159"/>
  <c r="U1159"/>
  <c r="A1155" i="13" s="1"/>
  <c r="N1164" i="8"/>
  <c r="O1164"/>
  <c r="P1164"/>
  <c r="Q1164"/>
  <c r="R1164"/>
  <c r="S1164"/>
  <c r="T1164"/>
  <c r="U1164"/>
  <c r="A1160" i="13" s="1"/>
  <c r="N1181" i="8"/>
  <c r="O1181"/>
  <c r="P1181"/>
  <c r="Q1181"/>
  <c r="R1181"/>
  <c r="S1181"/>
  <c r="T1181"/>
  <c r="U1181"/>
  <c r="A1177" i="13" s="1"/>
  <c r="N1187" i="8"/>
  <c r="O1187"/>
  <c r="P1187"/>
  <c r="Q1187"/>
  <c r="R1187"/>
  <c r="S1187"/>
  <c r="T1187"/>
  <c r="U1187"/>
  <c r="A1183" i="13" s="1"/>
  <c r="N1194" i="8"/>
  <c r="O1194"/>
  <c r="P1194"/>
  <c r="Q1194"/>
  <c r="R1194"/>
  <c r="S1194"/>
  <c r="T1194"/>
  <c r="U1194"/>
  <c r="A1190" i="13" s="1"/>
  <c r="N1195" i="8"/>
  <c r="O1195"/>
  <c r="P1195"/>
  <c r="Q1195"/>
  <c r="R1195"/>
  <c r="S1195"/>
  <c r="T1195"/>
  <c r="U1195"/>
  <c r="A1191" i="13" s="1"/>
  <c r="N1199" i="8"/>
  <c r="O1199"/>
  <c r="P1199"/>
  <c r="Q1199"/>
  <c r="R1199"/>
  <c r="S1199"/>
  <c r="T1199"/>
  <c r="U1199"/>
  <c r="A1195" i="13" s="1"/>
  <c r="N1201" i="8"/>
  <c r="O1201"/>
  <c r="P1201"/>
  <c r="Q1201"/>
  <c r="R1201"/>
  <c r="S1201"/>
  <c r="T1201"/>
  <c r="U1201"/>
  <c r="A1197" i="13" s="1"/>
  <c r="N1208" i="8"/>
  <c r="O1208"/>
  <c r="P1208"/>
  <c r="Q1208"/>
  <c r="R1208"/>
  <c r="S1208"/>
  <c r="T1208"/>
  <c r="U1208"/>
  <c r="A1204" i="13" s="1"/>
  <c r="N1210" i="8"/>
  <c r="O1210"/>
  <c r="P1210"/>
  <c r="Q1210"/>
  <c r="R1210"/>
  <c r="S1210"/>
  <c r="T1210"/>
  <c r="U1210"/>
  <c r="A1206" i="13" s="1"/>
  <c r="N1220" i="8"/>
  <c r="O1220"/>
  <c r="P1220"/>
  <c r="Q1220"/>
  <c r="R1220"/>
  <c r="S1220"/>
  <c r="T1220"/>
  <c r="U1220"/>
  <c r="A1216" i="13" s="1"/>
  <c r="W1220" i="8"/>
  <c r="N1221"/>
  <c r="O1221"/>
  <c r="P1221"/>
  <c r="Q1221"/>
  <c r="R1221"/>
  <c r="S1221"/>
  <c r="T1221"/>
  <c r="U1221"/>
  <c r="A1217" i="13" s="1"/>
  <c r="N1234" i="8"/>
  <c r="O1234"/>
  <c r="P1234"/>
  <c r="Q1234"/>
  <c r="R1234"/>
  <c r="S1234"/>
  <c r="T1234"/>
  <c r="U1234"/>
  <c r="A1230" i="13" s="1"/>
  <c r="N1240" i="8"/>
  <c r="O1240"/>
  <c r="P1240"/>
  <c r="Q1240"/>
  <c r="R1240"/>
  <c r="S1240"/>
  <c r="T1240"/>
  <c r="U1240"/>
  <c r="A1236" i="13" s="1"/>
  <c r="W1240" i="8"/>
  <c r="N1273"/>
  <c r="O1273"/>
  <c r="P1273"/>
  <c r="Q1273"/>
  <c r="R1273"/>
  <c r="S1273"/>
  <c r="T1273"/>
  <c r="U1273"/>
  <c r="A1269" i="13" s="1"/>
  <c r="N1279" i="8"/>
  <c r="O1279"/>
  <c r="P1279"/>
  <c r="Q1279"/>
  <c r="R1279"/>
  <c r="S1279"/>
  <c r="T1279"/>
  <c r="U1279"/>
  <c r="A1275" i="13" s="1"/>
  <c r="N1280" i="8"/>
  <c r="O1280"/>
  <c r="P1280"/>
  <c r="Q1280"/>
  <c r="R1280"/>
  <c r="S1280"/>
  <c r="T1280"/>
  <c r="U1280"/>
  <c r="A1276" i="13" s="1"/>
  <c r="N1296" i="8"/>
  <c r="O1296"/>
  <c r="P1296"/>
  <c r="Q1296"/>
  <c r="R1296"/>
  <c r="S1296"/>
  <c r="T1296"/>
  <c r="U1296"/>
  <c r="A1292" i="13" s="1"/>
  <c r="K1311" i="8"/>
  <c r="N1311"/>
  <c r="O1311"/>
  <c r="P1311"/>
  <c r="Q1311"/>
  <c r="R1311"/>
  <c r="S1311"/>
  <c r="T1311"/>
  <c r="U1311"/>
  <c r="A1307" i="13" s="1"/>
  <c r="W1311" i="8"/>
  <c r="N1314"/>
  <c r="O1314"/>
  <c r="P1314"/>
  <c r="Q1314"/>
  <c r="R1314"/>
  <c r="S1314"/>
  <c r="T1314"/>
  <c r="U1314"/>
  <c r="A1310" i="13" s="1"/>
  <c r="N1329" i="8"/>
  <c r="O1329"/>
  <c r="P1329"/>
  <c r="Q1329"/>
  <c r="R1329"/>
  <c r="S1329"/>
  <c r="T1329"/>
  <c r="U1329"/>
  <c r="A1325" i="13" s="1"/>
  <c r="N1337" i="8"/>
  <c r="O1337"/>
  <c r="P1337"/>
  <c r="Q1337"/>
  <c r="R1337"/>
  <c r="S1337"/>
  <c r="T1337"/>
  <c r="U1337"/>
  <c r="A1333" i="13" s="1"/>
  <c r="K1340" i="8"/>
  <c r="L1340"/>
  <c r="N1340"/>
  <c r="O1340"/>
  <c r="P1340"/>
  <c r="Q1340"/>
  <c r="R1340"/>
  <c r="S1340"/>
  <c r="T1340"/>
  <c r="U1340"/>
  <c r="A1336" i="13" s="1"/>
  <c r="N1369" i="8"/>
  <c r="O1369"/>
  <c r="P1369"/>
  <c r="Q1369"/>
  <c r="R1369"/>
  <c r="S1369"/>
  <c r="T1369"/>
  <c r="U1369"/>
  <c r="A1365" i="13" s="1"/>
  <c r="K1424" i="8"/>
  <c r="K1435" s="1"/>
  <c r="L1424"/>
  <c r="L1435" s="1"/>
  <c r="N1424"/>
  <c r="O1424"/>
  <c r="P1424"/>
  <c r="Q1424"/>
  <c r="R1424"/>
  <c r="S1424"/>
  <c r="T1424"/>
  <c r="U1424"/>
  <c r="A1420" i="13" s="1"/>
  <c r="N1435" i="8"/>
  <c r="O1435"/>
  <c r="P1435"/>
  <c r="Q1435"/>
  <c r="R1435"/>
  <c r="S1435"/>
  <c r="T1435"/>
  <c r="U1435"/>
  <c r="A1431" i="13" s="1"/>
  <c r="W1435" i="8"/>
  <c r="N1441"/>
  <c r="O1441"/>
  <c r="P1441"/>
  <c r="Q1441"/>
  <c r="R1441"/>
  <c r="S1441"/>
  <c r="T1441"/>
  <c r="U1441"/>
  <c r="A1437" i="13" s="1"/>
  <c r="N1461" i="8"/>
  <c r="O1461"/>
  <c r="P1461"/>
  <c r="Q1461"/>
  <c r="R1461"/>
  <c r="S1461"/>
  <c r="T1461"/>
  <c r="U1461"/>
  <c r="A1457" i="13" s="1"/>
  <c r="N1466" i="8"/>
  <c r="O1466"/>
  <c r="P1466"/>
  <c r="Q1466"/>
  <c r="R1466"/>
  <c r="S1466"/>
  <c r="T1466"/>
  <c r="U1466"/>
  <c r="A1462" i="13" s="1"/>
  <c r="N1470" i="8"/>
  <c r="O1470"/>
  <c r="P1470"/>
  <c r="Q1470"/>
  <c r="R1470"/>
  <c r="S1470"/>
  <c r="T1470"/>
  <c r="U1470"/>
  <c r="A1466" i="13" s="1"/>
  <c r="N1475" i="8"/>
  <c r="O1475"/>
  <c r="P1475"/>
  <c r="Q1475"/>
  <c r="R1475"/>
  <c r="S1475"/>
  <c r="T1475"/>
  <c r="U1475"/>
  <c r="A1471" i="13" s="1"/>
  <c r="N1478" i="8"/>
  <c r="O1478"/>
  <c r="P1478"/>
  <c r="Q1478"/>
  <c r="R1478"/>
  <c r="S1478"/>
  <c r="T1478"/>
  <c r="U1478"/>
  <c r="A1474" i="13" s="1"/>
  <c r="N1486" i="8"/>
  <c r="O1486"/>
  <c r="P1486"/>
  <c r="Q1486"/>
  <c r="R1486"/>
  <c r="S1486"/>
  <c r="T1486"/>
  <c r="U1486"/>
  <c r="A1482" i="13" s="1"/>
  <c r="N1509" i="8"/>
  <c r="O1509"/>
  <c r="P1509"/>
  <c r="Q1509"/>
  <c r="R1509"/>
  <c r="S1509"/>
  <c r="T1509"/>
  <c r="U1509"/>
  <c r="A1505" i="13" s="1"/>
  <c r="N1514" i="8"/>
  <c r="O1514"/>
  <c r="P1514"/>
  <c r="Q1514"/>
  <c r="R1514"/>
  <c r="S1514"/>
  <c r="T1514"/>
  <c r="U1514"/>
  <c r="A1510" i="13" s="1"/>
  <c r="N1515" i="8"/>
  <c r="O1515"/>
  <c r="P1515"/>
  <c r="Q1515"/>
  <c r="R1515"/>
  <c r="S1515"/>
  <c r="T1515"/>
  <c r="U1515"/>
  <c r="A1511" i="13" s="1"/>
  <c r="N1516" i="8"/>
  <c r="O1516"/>
  <c r="P1516"/>
  <c r="Q1516"/>
  <c r="R1516"/>
  <c r="S1516"/>
  <c r="T1516"/>
  <c r="U1516"/>
  <c r="A1512" i="13" s="1"/>
  <c r="K1524" i="8"/>
  <c r="L1524"/>
  <c r="L1525" s="1"/>
  <c r="N1524"/>
  <c r="O1524"/>
  <c r="P1524"/>
  <c r="Q1524"/>
  <c r="R1524"/>
  <c r="S1524"/>
  <c r="T1524"/>
  <c r="U1524"/>
  <c r="A1520" i="13" s="1"/>
  <c r="N1530" i="8"/>
  <c r="O1530"/>
  <c r="P1530"/>
  <c r="Q1530"/>
  <c r="R1530"/>
  <c r="S1530"/>
  <c r="T1530"/>
  <c r="U1530"/>
  <c r="A1526" i="13" s="1"/>
  <c r="N1542" i="8"/>
  <c r="O1542"/>
  <c r="P1542"/>
  <c r="Q1542"/>
  <c r="R1542"/>
  <c r="S1542"/>
  <c r="T1542"/>
  <c r="U1542"/>
  <c r="A1538" i="13" s="1"/>
  <c r="N1543" i="8"/>
  <c r="O1543"/>
  <c r="P1543"/>
  <c r="Q1543"/>
  <c r="R1543"/>
  <c r="S1543"/>
  <c r="T1543"/>
  <c r="U1543"/>
  <c r="A1539" i="13" s="1"/>
  <c r="K1545" i="8"/>
  <c r="L1545"/>
  <c r="N1545"/>
  <c r="O1545"/>
  <c r="P1545"/>
  <c r="Q1545"/>
  <c r="R1545"/>
  <c r="S1545"/>
  <c r="T1545"/>
  <c r="U1545"/>
  <c r="A1541" i="13" s="1"/>
  <c r="N1546" i="8"/>
  <c r="O1546"/>
  <c r="P1546"/>
  <c r="Q1546"/>
  <c r="R1546"/>
  <c r="S1546"/>
  <c r="T1546"/>
  <c r="U1546"/>
  <c r="A1542" i="13" s="1"/>
  <c r="K1568" i="8"/>
  <c r="L1568"/>
  <c r="L1569" s="1"/>
  <c r="N1568"/>
  <c r="O1568"/>
  <c r="P1568"/>
  <c r="Q1568"/>
  <c r="R1568"/>
  <c r="S1568"/>
  <c r="T1568"/>
  <c r="U1568"/>
  <c r="A1564" i="13" s="1"/>
  <c r="N1573" i="8"/>
  <c r="O1573"/>
  <c r="P1573"/>
  <c r="Q1573"/>
  <c r="R1573"/>
  <c r="S1573"/>
  <c r="T1573"/>
  <c r="U1573"/>
  <c r="A1569" i="13" s="1"/>
  <c r="N1581" i="8"/>
  <c r="O1581"/>
  <c r="P1581"/>
  <c r="Q1581"/>
  <c r="R1581"/>
  <c r="S1581"/>
  <c r="T1581"/>
  <c r="U1581"/>
  <c r="A1577" i="13" s="1"/>
  <c r="N1605" i="8"/>
  <c r="O1605"/>
  <c r="P1605"/>
  <c r="Q1605"/>
  <c r="R1605"/>
  <c r="S1605"/>
  <c r="T1605"/>
  <c r="U1605"/>
  <c r="A1601" i="13" s="1"/>
  <c r="N1636" i="8"/>
  <c r="O1636"/>
  <c r="P1636"/>
  <c r="Q1636"/>
  <c r="R1636"/>
  <c r="S1636"/>
  <c r="T1636"/>
  <c r="U1636"/>
  <c r="A1632" i="13" s="1"/>
  <c r="K1641" i="8"/>
  <c r="K1646" s="1"/>
  <c r="L1641"/>
  <c r="L1646" s="1"/>
  <c r="N1641"/>
  <c r="O1641"/>
  <c r="P1641"/>
  <c r="Q1641"/>
  <c r="R1641"/>
  <c r="S1641"/>
  <c r="T1641"/>
  <c r="U1641"/>
  <c r="A1637" i="13" s="1"/>
  <c r="N1646" i="8"/>
  <c r="O1646"/>
  <c r="P1646"/>
  <c r="Q1646"/>
  <c r="R1646"/>
  <c r="S1646"/>
  <c r="T1646"/>
  <c r="U1646"/>
  <c r="A1642" i="13" s="1"/>
  <c r="K1667" i="8"/>
  <c r="L1667"/>
  <c r="N1667"/>
  <c r="O1667"/>
  <c r="P1667"/>
  <c r="Q1667"/>
  <c r="R1667"/>
  <c r="S1667"/>
  <c r="T1667"/>
  <c r="U1667"/>
  <c r="A1663" i="13" s="1"/>
  <c r="K1675" i="8"/>
  <c r="L1675"/>
  <c r="N1675"/>
  <c r="O1675"/>
  <c r="P1675"/>
  <c r="Q1675"/>
  <c r="R1675"/>
  <c r="S1675"/>
  <c r="T1675"/>
  <c r="U1675"/>
  <c r="A1671" i="13" s="1"/>
  <c r="K1680" i="8"/>
  <c r="K1681" s="1"/>
  <c r="K1682" s="1"/>
  <c r="K1691" s="1"/>
  <c r="L1680"/>
  <c r="N1680"/>
  <c r="O1680"/>
  <c r="P1680"/>
  <c r="Q1680"/>
  <c r="R1680"/>
  <c r="S1680"/>
  <c r="T1680"/>
  <c r="U1680"/>
  <c r="A1676" i="13" s="1"/>
  <c r="N1686" i="8"/>
  <c r="O1686"/>
  <c r="P1686"/>
  <c r="Q1686"/>
  <c r="R1686"/>
  <c r="S1686"/>
  <c r="T1686"/>
  <c r="U1686"/>
  <c r="A1682" i="13" s="1"/>
  <c r="N1701" i="8"/>
  <c r="O1701"/>
  <c r="P1701"/>
  <c r="Q1701"/>
  <c r="R1701"/>
  <c r="S1701"/>
  <c r="T1701"/>
  <c r="U1701"/>
  <c r="A1697" i="13" s="1"/>
  <c r="W1701" i="8"/>
  <c r="N1704"/>
  <c r="O1704"/>
  <c r="P1704"/>
  <c r="Q1704"/>
  <c r="R1704"/>
  <c r="S1704"/>
  <c r="T1704"/>
  <c r="U1704"/>
  <c r="A1700" i="13" s="1"/>
  <c r="N1706" i="8"/>
  <c r="O1706"/>
  <c r="P1706"/>
  <c r="Q1706"/>
  <c r="R1706"/>
  <c r="S1706"/>
  <c r="T1706"/>
  <c r="U1706"/>
  <c r="A1702" i="13" s="1"/>
  <c r="N1716" i="8"/>
  <c r="O1716"/>
  <c r="P1716"/>
  <c r="Q1716"/>
  <c r="R1716"/>
  <c r="S1716"/>
  <c r="T1716"/>
  <c r="U1716"/>
  <c r="A1712" i="13" s="1"/>
  <c r="K1723" i="8"/>
  <c r="L1723"/>
  <c r="N1723"/>
  <c r="O1723"/>
  <c r="P1723"/>
  <c r="Q1723"/>
  <c r="R1723"/>
  <c r="S1723"/>
  <c r="T1723"/>
  <c r="U1723"/>
  <c r="A1719" i="13" s="1"/>
  <c r="N1733" i="8"/>
  <c r="O1733"/>
  <c r="P1733"/>
  <c r="Q1733"/>
  <c r="R1733"/>
  <c r="S1733"/>
  <c r="T1733"/>
  <c r="U1733"/>
  <c r="A1729" i="13" s="1"/>
  <c r="N1740" i="8"/>
  <c r="O1740"/>
  <c r="P1740"/>
  <c r="Q1740"/>
  <c r="R1740"/>
  <c r="S1740"/>
  <c r="T1740"/>
  <c r="U1740"/>
  <c r="A1736" i="13" s="1"/>
  <c r="N1742" i="8"/>
  <c r="O1742"/>
  <c r="P1742"/>
  <c r="Q1742"/>
  <c r="R1742"/>
  <c r="S1742"/>
  <c r="T1742"/>
  <c r="U1742"/>
  <c r="A1738" i="13" s="1"/>
  <c r="N1744" i="8"/>
  <c r="O1744"/>
  <c r="P1744"/>
  <c r="Q1744"/>
  <c r="R1744"/>
  <c r="S1744"/>
  <c r="T1744"/>
  <c r="U1744"/>
  <c r="A1740" i="13" s="1"/>
  <c r="N1750" i="8"/>
  <c r="O1750"/>
  <c r="P1750"/>
  <c r="Q1750"/>
  <c r="R1750"/>
  <c r="S1750"/>
  <c r="T1750"/>
  <c r="U1750"/>
  <c r="A1746" i="13" s="1"/>
  <c r="N1761" i="8"/>
  <c r="O1761"/>
  <c r="P1761"/>
  <c r="Q1761"/>
  <c r="R1761"/>
  <c r="S1761"/>
  <c r="T1761"/>
  <c r="U1761"/>
  <c r="A1757" i="13" s="1"/>
  <c r="N1764" i="8"/>
  <c r="O1764"/>
  <c r="P1764"/>
  <c r="Q1764"/>
  <c r="R1764"/>
  <c r="S1764"/>
  <c r="T1764"/>
  <c r="U1764"/>
  <c r="A1760" i="13" s="1"/>
  <c r="K1788" i="8"/>
  <c r="L1788"/>
  <c r="N1788"/>
  <c r="O1788"/>
  <c r="P1788"/>
  <c r="Q1788"/>
  <c r="R1788"/>
  <c r="S1788"/>
  <c r="T1788"/>
  <c r="U1788"/>
  <c r="A1784" i="13" s="1"/>
  <c r="N1797" i="8"/>
  <c r="O1797"/>
  <c r="P1797"/>
  <c r="Q1797"/>
  <c r="R1797"/>
  <c r="S1797"/>
  <c r="T1797"/>
  <c r="U1797"/>
  <c r="A1793" i="13" s="1"/>
  <c r="N1806" i="8"/>
  <c r="O1806"/>
  <c r="P1806"/>
  <c r="Q1806"/>
  <c r="R1806"/>
  <c r="S1806"/>
  <c r="T1806"/>
  <c r="U1806"/>
  <c r="A1802" i="13" s="1"/>
  <c r="N1826" i="8"/>
  <c r="O1826"/>
  <c r="P1826"/>
  <c r="Q1826"/>
  <c r="R1826"/>
  <c r="S1826"/>
  <c r="T1826"/>
  <c r="U1826"/>
  <c r="A1822" i="13" s="1"/>
  <c r="W1826" i="8"/>
  <c r="N1831"/>
  <c r="O1831"/>
  <c r="P1831"/>
  <c r="Q1831"/>
  <c r="R1831"/>
  <c r="S1831"/>
  <c r="T1831"/>
  <c r="U1831"/>
  <c r="A1827" i="13" s="1"/>
  <c r="N1835" i="8"/>
  <c r="O1835"/>
  <c r="P1835"/>
  <c r="Q1835"/>
  <c r="R1835"/>
  <c r="S1835"/>
  <c r="T1835"/>
  <c r="U1835"/>
  <c r="A1831" i="13" s="1"/>
  <c r="N1836" i="8"/>
  <c r="O1836"/>
  <c r="P1836"/>
  <c r="Q1836"/>
  <c r="R1836"/>
  <c r="S1836"/>
  <c r="T1836"/>
  <c r="U1836"/>
  <c r="A1832" i="13" s="1"/>
  <c r="N1851" i="8"/>
  <c r="O1851"/>
  <c r="P1851"/>
  <c r="Q1851"/>
  <c r="R1851"/>
  <c r="S1851"/>
  <c r="T1851"/>
  <c r="U1851"/>
  <c r="A1847" i="13" s="1"/>
  <c r="N1872" i="8"/>
  <c r="O1872"/>
  <c r="P1872"/>
  <c r="Q1872"/>
  <c r="R1872"/>
  <c r="S1872"/>
  <c r="T1872"/>
  <c r="U1872"/>
  <c r="N1880"/>
  <c r="O1880"/>
  <c r="P1880"/>
  <c r="Q1880"/>
  <c r="R1880"/>
  <c r="S1880"/>
  <c r="T1880"/>
  <c r="U1880"/>
  <c r="A1876" i="13" s="1"/>
  <c r="N1884" i="8"/>
  <c r="O1884"/>
  <c r="P1884"/>
  <c r="Q1884"/>
  <c r="R1884"/>
  <c r="S1884"/>
  <c r="T1884"/>
  <c r="U1884"/>
  <c r="A1880" i="13" s="1"/>
  <c r="K1888" i="8"/>
  <c r="L1888"/>
  <c r="N1888"/>
  <c r="O1888"/>
  <c r="P1888"/>
  <c r="Q1888"/>
  <c r="R1888"/>
  <c r="S1888"/>
  <c r="T1888"/>
  <c r="U1888"/>
  <c r="A1884" i="13" s="1"/>
  <c r="N1895" i="8"/>
  <c r="O1895"/>
  <c r="P1895"/>
  <c r="Q1895"/>
  <c r="R1895"/>
  <c r="S1895"/>
  <c r="T1895"/>
  <c r="U1895"/>
  <c r="A1891" i="13" s="1"/>
  <c r="W1895" i="8"/>
  <c r="N1904"/>
  <c r="O1904"/>
  <c r="P1904"/>
  <c r="Q1904"/>
  <c r="R1904"/>
  <c r="S1904"/>
  <c r="T1904"/>
  <c r="U1904"/>
  <c r="A1900" i="13" s="1"/>
  <c r="N1906" i="8"/>
  <c r="O1906"/>
  <c r="P1906"/>
  <c r="Q1906"/>
  <c r="R1906"/>
  <c r="S1906"/>
  <c r="T1906"/>
  <c r="U1906"/>
  <c r="A1902" i="13" s="1"/>
  <c r="N1910" i="8"/>
  <c r="O1910"/>
  <c r="P1910"/>
  <c r="Q1910"/>
  <c r="R1910"/>
  <c r="S1910"/>
  <c r="T1910"/>
  <c r="U1910"/>
  <c r="A1906" i="13" s="1"/>
  <c r="N1911" i="8"/>
  <c r="O1911"/>
  <c r="P1911"/>
  <c r="Q1911"/>
  <c r="R1911"/>
  <c r="S1911"/>
  <c r="T1911"/>
  <c r="U1911"/>
  <c r="A1907" i="13" s="1"/>
  <c r="N1912" i="8"/>
  <c r="O1912"/>
  <c r="P1912"/>
  <c r="Q1912"/>
  <c r="R1912"/>
  <c r="S1912"/>
  <c r="T1912"/>
  <c r="U1912"/>
  <c r="A1908" i="13" s="1"/>
  <c r="K1917" i="8"/>
  <c r="L1917"/>
  <c r="N1917"/>
  <c r="O1917"/>
  <c r="P1917"/>
  <c r="Q1917"/>
  <c r="R1917"/>
  <c r="S1917"/>
  <c r="T1917"/>
  <c r="U1917"/>
  <c r="A1913" i="13" s="1"/>
  <c r="N1920" i="8"/>
  <c r="O1920"/>
  <c r="P1920"/>
  <c r="Q1920"/>
  <c r="R1920"/>
  <c r="S1920"/>
  <c r="T1920"/>
  <c r="U1920"/>
  <c r="W1920"/>
  <c r="N1925"/>
  <c r="O1925"/>
  <c r="P1925"/>
  <c r="Q1925"/>
  <c r="R1925"/>
  <c r="S1925"/>
  <c r="T1925"/>
  <c r="U1925"/>
  <c r="A1921" i="13" s="1"/>
  <c r="N1931" i="8"/>
  <c r="O1931"/>
  <c r="P1931"/>
  <c r="Q1931"/>
  <c r="R1931"/>
  <c r="S1931"/>
  <c r="T1931"/>
  <c r="U1931"/>
  <c r="A1927" i="13" s="1"/>
  <c r="N1933" i="8"/>
  <c r="O1933"/>
  <c r="P1933"/>
  <c r="Q1933"/>
  <c r="R1933"/>
  <c r="S1933"/>
  <c r="T1933"/>
  <c r="U1933"/>
  <c r="A1929" i="13" s="1"/>
  <c r="N1938" i="8"/>
  <c r="O1938"/>
  <c r="P1938"/>
  <c r="Q1938"/>
  <c r="R1938"/>
  <c r="S1938"/>
  <c r="T1938"/>
  <c r="U1938"/>
  <c r="A1934" i="13" s="1"/>
  <c r="N1943" i="8"/>
  <c r="O1943"/>
  <c r="P1943"/>
  <c r="Q1943"/>
  <c r="R1943"/>
  <c r="S1943"/>
  <c r="T1943"/>
  <c r="U1943"/>
  <c r="N1945"/>
  <c r="O1945"/>
  <c r="P1945"/>
  <c r="Q1945"/>
  <c r="R1945"/>
  <c r="S1945"/>
  <c r="T1945"/>
  <c r="U1945"/>
  <c r="A1941" i="13" s="1"/>
  <c r="N1956" i="8"/>
  <c r="O1956"/>
  <c r="P1956"/>
  <c r="Q1956"/>
  <c r="R1956"/>
  <c r="S1956"/>
  <c r="T1956"/>
  <c r="U1956"/>
  <c r="A1952" i="13" s="1"/>
  <c r="N1973" i="8"/>
  <c r="O1973"/>
  <c r="P1973"/>
  <c r="Q1973"/>
  <c r="R1973"/>
  <c r="S1973"/>
  <c r="T1973"/>
  <c r="U1973"/>
  <c r="A1969" i="13" s="1"/>
  <c r="N1992" i="8"/>
  <c r="O1992"/>
  <c r="P1992"/>
  <c r="Q1992"/>
  <c r="R1992"/>
  <c r="S1992"/>
  <c r="T1992"/>
  <c r="U1992"/>
  <c r="A1988" i="13" s="1"/>
  <c r="N1994" i="8"/>
  <c r="O1994"/>
  <c r="P1994"/>
  <c r="Q1994"/>
  <c r="R1994"/>
  <c r="S1994"/>
  <c r="T1994"/>
  <c r="U1994"/>
  <c r="A1990" i="13" s="1"/>
  <c r="N1996" i="8"/>
  <c r="O1996"/>
  <c r="P1996"/>
  <c r="Q1996"/>
  <c r="R1996"/>
  <c r="S1996"/>
  <c r="T1996"/>
  <c r="U1996"/>
  <c r="A1992" i="13" s="1"/>
  <c r="W1996" i="8"/>
  <c r="K1998"/>
  <c r="L1998"/>
  <c r="N1998"/>
  <c r="O1998"/>
  <c r="P1998"/>
  <c r="Q1998"/>
  <c r="R1998"/>
  <c r="S1998"/>
  <c r="T1998"/>
  <c r="U1998"/>
  <c r="A1994" i="13" s="1"/>
  <c r="N2003" i="8"/>
  <c r="O2003"/>
  <c r="P2003"/>
  <c r="Q2003"/>
  <c r="R2003"/>
  <c r="S2003"/>
  <c r="T2003"/>
  <c r="U2003"/>
  <c r="A1999" i="13" s="1"/>
  <c r="N2007" i="8"/>
  <c r="O2007"/>
  <c r="P2007"/>
  <c r="Q2007"/>
  <c r="R2007"/>
  <c r="S2007"/>
  <c r="T2007"/>
  <c r="U2007"/>
  <c r="A2003" i="13" s="1"/>
  <c r="N2010" i="8"/>
  <c r="O2010"/>
  <c r="P2010"/>
  <c r="Q2010"/>
  <c r="R2010"/>
  <c r="S2010"/>
  <c r="T2010"/>
  <c r="U2010"/>
  <c r="A2006" i="13" s="1"/>
  <c r="N2013" i="8"/>
  <c r="O2013"/>
  <c r="P2013"/>
  <c r="Q2013"/>
  <c r="R2013"/>
  <c r="S2013"/>
  <c r="T2013"/>
  <c r="U2013"/>
  <c r="A2009" i="13" s="1"/>
  <c r="N2017" i="8"/>
  <c r="O2017"/>
  <c r="P2017"/>
  <c r="Q2017"/>
  <c r="R2017"/>
  <c r="S2017"/>
  <c r="T2017"/>
  <c r="U2017"/>
  <c r="A2013" i="13" s="1"/>
  <c r="K2026" i="8"/>
  <c r="L2026"/>
  <c r="N2026"/>
  <c r="O2026"/>
  <c r="P2026"/>
  <c r="Q2026"/>
  <c r="R2026"/>
  <c r="S2026"/>
  <c r="T2026"/>
  <c r="U2026"/>
  <c r="A2022" i="13" s="1"/>
  <c r="N2029" i="8"/>
  <c r="O2029"/>
  <c r="P2029"/>
  <c r="Q2029"/>
  <c r="R2029"/>
  <c r="S2029"/>
  <c r="T2029"/>
  <c r="U2029"/>
  <c r="A2025" i="13" s="1"/>
  <c r="K2075" i="8"/>
  <c r="L2075"/>
  <c r="N2075"/>
  <c r="O2075"/>
  <c r="P2075"/>
  <c r="Q2075"/>
  <c r="R2075"/>
  <c r="S2075"/>
  <c r="T2075"/>
  <c r="U2075"/>
  <c r="A2071" i="13" s="1"/>
  <c r="K2083" i="8"/>
  <c r="L2083"/>
  <c r="N2083"/>
  <c r="O2083"/>
  <c r="P2083"/>
  <c r="Q2083"/>
  <c r="R2083"/>
  <c r="S2083"/>
  <c r="T2083"/>
  <c r="U2083"/>
  <c r="A2079" i="13" s="1"/>
  <c r="N2086" i="8"/>
  <c r="O2086"/>
  <c r="P2086"/>
  <c r="Q2086"/>
  <c r="R2086"/>
  <c r="S2086"/>
  <c r="T2086"/>
  <c r="U2086"/>
  <c r="A2082" i="13" s="1"/>
  <c r="K2093" i="8"/>
  <c r="L2093"/>
  <c r="N2093"/>
  <c r="O2093"/>
  <c r="P2093"/>
  <c r="Q2093"/>
  <c r="R2093"/>
  <c r="S2093"/>
  <c r="T2093"/>
  <c r="U2093"/>
  <c r="A2089" i="13" s="1"/>
  <c r="K2095" i="8"/>
  <c r="K2096" s="1"/>
  <c r="L2095"/>
  <c r="N2095"/>
  <c r="O2095"/>
  <c r="P2095"/>
  <c r="Q2095"/>
  <c r="R2095"/>
  <c r="S2095"/>
  <c r="T2095"/>
  <c r="U2095"/>
  <c r="K2101"/>
  <c r="L2101"/>
  <c r="N2101"/>
  <c r="O2101"/>
  <c r="P2101"/>
  <c r="Q2101"/>
  <c r="R2101"/>
  <c r="S2101"/>
  <c r="T2101"/>
  <c r="U2101"/>
  <c r="N2104"/>
  <c r="O2104"/>
  <c r="P2104"/>
  <c r="Q2104"/>
  <c r="R2104"/>
  <c r="S2104"/>
  <c r="T2104"/>
  <c r="U2104"/>
  <c r="A2100" i="13" s="1"/>
  <c r="N2106" i="8"/>
  <c r="O2106"/>
  <c r="P2106"/>
  <c r="Q2106"/>
  <c r="R2106"/>
  <c r="S2106"/>
  <c r="T2106"/>
  <c r="U2106"/>
  <c r="A2102" i="13" s="1"/>
  <c r="N2107" i="8"/>
  <c r="O2107"/>
  <c r="P2107"/>
  <c r="Q2107"/>
  <c r="R2107"/>
  <c r="S2107"/>
  <c r="T2107"/>
  <c r="U2107"/>
  <c r="A2103" i="13" s="1"/>
  <c r="N2118" i="8"/>
  <c r="O2118"/>
  <c r="P2118"/>
  <c r="Q2118"/>
  <c r="R2118"/>
  <c r="S2118"/>
  <c r="T2118"/>
  <c r="U2118"/>
  <c r="A2114" i="13" s="1"/>
  <c r="K2129" i="8"/>
  <c r="L2129"/>
  <c r="N2129"/>
  <c r="O2129"/>
  <c r="P2129"/>
  <c r="Q2129"/>
  <c r="R2129"/>
  <c r="S2129"/>
  <c r="T2129"/>
  <c r="U2129"/>
  <c r="A2125" i="13" s="1"/>
  <c r="N2138" i="8"/>
  <c r="O2138"/>
  <c r="P2138"/>
  <c r="Q2138"/>
  <c r="R2138"/>
  <c r="S2138"/>
  <c r="T2138"/>
  <c r="U2138"/>
  <c r="A2134" i="13" s="1"/>
  <c r="N2140" i="8"/>
  <c r="O2140"/>
  <c r="P2140"/>
  <c r="Q2140"/>
  <c r="R2140"/>
  <c r="S2140"/>
  <c r="T2140"/>
  <c r="U2140"/>
  <c r="A2136" i="13" s="1"/>
  <c r="N2155" i="8"/>
  <c r="O2155"/>
  <c r="P2155"/>
  <c r="Q2155"/>
  <c r="R2155"/>
  <c r="S2155"/>
  <c r="T2155"/>
  <c r="U2155"/>
  <c r="A2151" i="13" s="1"/>
  <c r="N2159" i="8"/>
  <c r="O2159"/>
  <c r="P2159"/>
  <c r="Q2159"/>
  <c r="R2159"/>
  <c r="S2159"/>
  <c r="T2159"/>
  <c r="U2159"/>
  <c r="K2182"/>
  <c r="L2182"/>
  <c r="N2182"/>
  <c r="O2182"/>
  <c r="P2182"/>
  <c r="Q2182"/>
  <c r="R2182"/>
  <c r="S2182"/>
  <c r="T2182"/>
  <c r="U2182"/>
  <c r="A2178" i="13" s="1"/>
  <c r="K2183" i="8"/>
  <c r="L2183"/>
  <c r="N2183"/>
  <c r="O2183"/>
  <c r="P2183"/>
  <c r="Q2183"/>
  <c r="R2183"/>
  <c r="S2183"/>
  <c r="T2183"/>
  <c r="U2183"/>
  <c r="A2179" i="13" s="1"/>
  <c r="N2184" i="8"/>
  <c r="O2184"/>
  <c r="P2184"/>
  <c r="Q2184"/>
  <c r="R2184"/>
  <c r="S2184"/>
  <c r="T2184"/>
  <c r="U2184"/>
  <c r="A2180" i="13" s="1"/>
  <c r="N2187" i="8"/>
  <c r="O2187"/>
  <c r="P2187"/>
  <c r="Q2187"/>
  <c r="R2187"/>
  <c r="S2187"/>
  <c r="T2187"/>
  <c r="U2187"/>
  <c r="A2183" i="13" s="1"/>
  <c r="N2198" i="8"/>
  <c r="O2198"/>
  <c r="P2198"/>
  <c r="Q2198"/>
  <c r="R2198"/>
  <c r="S2198"/>
  <c r="T2198"/>
  <c r="U2198"/>
  <c r="A2194" i="13" s="1"/>
  <c r="N2206" i="8"/>
  <c r="O2206"/>
  <c r="P2206"/>
  <c r="Q2206"/>
  <c r="R2206"/>
  <c r="S2206"/>
  <c r="T2206"/>
  <c r="U2206"/>
  <c r="A2202" i="13" s="1"/>
  <c r="K2210" i="8"/>
  <c r="L2210"/>
  <c r="N2210"/>
  <c r="O2210"/>
  <c r="P2210"/>
  <c r="Q2210"/>
  <c r="R2210"/>
  <c r="S2210"/>
  <c r="T2210"/>
  <c r="U2210"/>
  <c r="A2206" i="13" s="1"/>
  <c r="K2212" i="8"/>
  <c r="K2213" s="1"/>
  <c r="L2212"/>
  <c r="N2212"/>
  <c r="O2212"/>
  <c r="P2212"/>
  <c r="Q2212"/>
  <c r="R2212"/>
  <c r="S2212"/>
  <c r="T2212"/>
  <c r="U2212"/>
  <c r="A2208" i="13" s="1"/>
  <c r="N2215" i="8"/>
  <c r="O2215"/>
  <c r="P2215"/>
  <c r="Q2215"/>
  <c r="R2215"/>
  <c r="S2215"/>
  <c r="T2215"/>
  <c r="U2215"/>
  <c r="A2211" i="13" s="1"/>
  <c r="N2217" i="8"/>
  <c r="O2217"/>
  <c r="P2217"/>
  <c r="Q2217"/>
  <c r="R2217"/>
  <c r="S2217"/>
  <c r="T2217"/>
  <c r="U2217"/>
  <c r="A2213" i="13" s="1"/>
  <c r="N2226" i="8"/>
  <c r="O2226"/>
  <c r="P2226"/>
  <c r="Q2226"/>
  <c r="R2226"/>
  <c r="S2226"/>
  <c r="T2226"/>
  <c r="U2226"/>
  <c r="A2222" i="13" s="1"/>
  <c r="K2228" i="8"/>
  <c r="L2228"/>
  <c r="N2228"/>
  <c r="O2228"/>
  <c r="P2228"/>
  <c r="Q2228"/>
  <c r="R2228"/>
  <c r="S2228"/>
  <c r="T2228"/>
  <c r="U2228"/>
  <c r="A2224" i="13" s="1"/>
  <c r="K2230" i="8"/>
  <c r="L2230"/>
  <c r="N2230"/>
  <c r="O2230"/>
  <c r="P2230"/>
  <c r="Q2230"/>
  <c r="R2230"/>
  <c r="S2230"/>
  <c r="T2230"/>
  <c r="U2230"/>
  <c r="A2226" i="13" s="1"/>
  <c r="W2230" i="8"/>
  <c r="N2237"/>
  <c r="O2237"/>
  <c r="P2237"/>
  <c r="Q2237"/>
  <c r="R2237"/>
  <c r="S2237"/>
  <c r="T2237"/>
  <c r="U2237"/>
  <c r="A2233" i="13" s="1"/>
  <c r="K2238" i="8"/>
  <c r="L2238"/>
  <c r="N2238"/>
  <c r="O2238"/>
  <c r="P2238"/>
  <c r="Q2238"/>
  <c r="R2238"/>
  <c r="S2238"/>
  <c r="T2238"/>
  <c r="U2238"/>
  <c r="A2234" i="13" s="1"/>
  <c r="N2239" i="8"/>
  <c r="O2239"/>
  <c r="P2239"/>
  <c r="Q2239"/>
  <c r="R2239"/>
  <c r="S2239"/>
  <c r="T2239"/>
  <c r="U2239"/>
  <c r="A2235" i="13" s="1"/>
  <c r="K2242" i="8"/>
  <c r="L2242"/>
  <c r="N2242"/>
  <c r="O2242"/>
  <c r="P2242"/>
  <c r="Q2242"/>
  <c r="R2242"/>
  <c r="S2242"/>
  <c r="T2242"/>
  <c r="U2242"/>
  <c r="A2238" i="13" s="1"/>
  <c r="K2250" i="8"/>
  <c r="L2250"/>
  <c r="N2250"/>
  <c r="O2250"/>
  <c r="P2250"/>
  <c r="Q2250"/>
  <c r="R2250"/>
  <c r="S2250"/>
  <c r="T2250"/>
  <c r="U2250"/>
  <c r="A2246" i="13" s="1"/>
  <c r="N2255" i="8"/>
  <c r="O2255"/>
  <c r="P2255"/>
  <c r="Q2255"/>
  <c r="R2255"/>
  <c r="S2255"/>
  <c r="T2255"/>
  <c r="U2255"/>
  <c r="N2259"/>
  <c r="O2259"/>
  <c r="P2259"/>
  <c r="Q2259"/>
  <c r="R2259"/>
  <c r="S2259"/>
  <c r="T2259"/>
  <c r="U2259"/>
  <c r="A2255" i="13" s="1"/>
  <c r="K2263" i="8"/>
  <c r="L2263"/>
  <c r="N2263"/>
  <c r="O2263"/>
  <c r="P2263"/>
  <c r="Q2263"/>
  <c r="R2263"/>
  <c r="S2263"/>
  <c r="T2263"/>
  <c r="U2263"/>
  <c r="N2265"/>
  <c r="O2265"/>
  <c r="P2265"/>
  <c r="Q2265"/>
  <c r="R2265"/>
  <c r="S2265"/>
  <c r="T2265"/>
  <c r="U2265"/>
  <c r="A2261" i="13" s="1"/>
  <c r="N2275" i="8"/>
  <c r="O2275"/>
  <c r="P2275"/>
  <c r="Q2275"/>
  <c r="R2275"/>
  <c r="S2275"/>
  <c r="T2275"/>
  <c r="U2275"/>
  <c r="A2271" i="13" s="1"/>
  <c r="L2283" i="8"/>
  <c r="N2283"/>
  <c r="O2283"/>
  <c r="P2283"/>
  <c r="Q2283"/>
  <c r="R2283"/>
  <c r="S2283"/>
  <c r="T2283"/>
  <c r="U2283"/>
  <c r="A2279" i="13" s="1"/>
  <c r="W2283" i="8"/>
  <c r="L2286"/>
  <c r="N2286"/>
  <c r="O2286"/>
  <c r="P2286"/>
  <c r="Q2286"/>
  <c r="R2286"/>
  <c r="S2286"/>
  <c r="T2286"/>
  <c r="U2286"/>
  <c r="A2282" i="13" s="1"/>
  <c r="N2305" i="8"/>
  <c r="O2305"/>
  <c r="P2305"/>
  <c r="Q2305"/>
  <c r="R2305"/>
  <c r="S2305"/>
  <c r="T2305"/>
  <c r="U2305"/>
  <c r="A2301" i="13" s="1"/>
  <c r="K2308" i="8"/>
  <c r="K2311" s="1"/>
  <c r="L2308"/>
  <c r="N2308"/>
  <c r="O2308"/>
  <c r="P2308"/>
  <c r="Q2308"/>
  <c r="R2308"/>
  <c r="S2308"/>
  <c r="T2308"/>
  <c r="U2308"/>
  <c r="L2311"/>
  <c r="N2311"/>
  <c r="O2311"/>
  <c r="P2311"/>
  <c r="Q2311"/>
  <c r="R2311"/>
  <c r="S2311"/>
  <c r="T2311"/>
  <c r="U2311"/>
  <c r="A2307" i="13" s="1"/>
  <c r="N2331" i="8"/>
  <c r="O2331"/>
  <c r="P2331"/>
  <c r="Q2331"/>
  <c r="R2331"/>
  <c r="S2331"/>
  <c r="T2331"/>
  <c r="U2331"/>
  <c r="N2336"/>
  <c r="O2336"/>
  <c r="P2336"/>
  <c r="Q2336"/>
  <c r="R2336"/>
  <c r="S2336"/>
  <c r="T2336"/>
  <c r="U2336"/>
  <c r="A2332" i="13" s="1"/>
  <c r="N2340" i="8"/>
  <c r="O2340"/>
  <c r="P2340"/>
  <c r="Q2340"/>
  <c r="R2340"/>
  <c r="S2340"/>
  <c r="T2340"/>
  <c r="U2340"/>
  <c r="A2336" i="13" s="1"/>
  <c r="L2344" i="8"/>
  <c r="N2344"/>
  <c r="O2344"/>
  <c r="P2344"/>
  <c r="Q2344"/>
  <c r="R2344"/>
  <c r="S2344"/>
  <c r="T2344"/>
  <c r="U2344"/>
  <c r="A2340" i="13" s="1"/>
  <c r="W2344" i="8"/>
  <c r="L2358"/>
  <c r="N2358"/>
  <c r="O2358"/>
  <c r="P2358"/>
  <c r="Q2358"/>
  <c r="R2358"/>
  <c r="S2358"/>
  <c r="T2358"/>
  <c r="U2358"/>
  <c r="A2354" i="13" s="1"/>
  <c r="N2362" i="8"/>
  <c r="O2362"/>
  <c r="P2362"/>
  <c r="Q2362"/>
  <c r="R2362"/>
  <c r="S2362"/>
  <c r="T2362"/>
  <c r="U2362"/>
  <c r="A2358" i="13" s="1"/>
  <c r="N2368" i="8"/>
  <c r="O2368"/>
  <c r="P2368"/>
  <c r="Q2368"/>
  <c r="R2368"/>
  <c r="S2368"/>
  <c r="T2368"/>
  <c r="U2368"/>
  <c r="N2374"/>
  <c r="O2374"/>
  <c r="P2374"/>
  <c r="Q2374"/>
  <c r="R2374"/>
  <c r="S2374"/>
  <c r="T2374"/>
  <c r="U2374"/>
  <c r="A2370" i="13" s="1"/>
  <c r="K2376" i="8"/>
  <c r="L2376"/>
  <c r="N2376"/>
  <c r="O2376"/>
  <c r="P2376"/>
  <c r="Q2376"/>
  <c r="R2376"/>
  <c r="S2376"/>
  <c r="T2376"/>
  <c r="U2376"/>
  <c r="A2372" i="13" s="1"/>
  <c r="N2381" i="8"/>
  <c r="O2381"/>
  <c r="P2381"/>
  <c r="Q2381"/>
  <c r="R2381"/>
  <c r="S2381"/>
  <c r="T2381"/>
  <c r="U2381"/>
  <c r="N2396"/>
  <c r="O2396"/>
  <c r="P2396"/>
  <c r="Q2396"/>
  <c r="R2396"/>
  <c r="S2396"/>
  <c r="T2396"/>
  <c r="U2396"/>
  <c r="A2392" i="13" s="1"/>
  <c r="N2401" i="8"/>
  <c r="O2401"/>
  <c r="P2401"/>
  <c r="Q2401"/>
  <c r="R2401"/>
  <c r="S2401"/>
  <c r="T2401"/>
  <c r="U2401"/>
  <c r="A2397" i="13" s="1"/>
  <c r="N2402" i="8"/>
  <c r="O2402"/>
  <c r="P2402"/>
  <c r="Q2402"/>
  <c r="R2402"/>
  <c r="S2402"/>
  <c r="T2402"/>
  <c r="U2402"/>
  <c r="A2398" i="13" s="1"/>
  <c r="N2410" i="8"/>
  <c r="O2410"/>
  <c r="P2410"/>
  <c r="Q2410"/>
  <c r="R2410"/>
  <c r="S2410"/>
  <c r="T2410"/>
  <c r="U2410"/>
  <c r="N2424"/>
  <c r="O2424"/>
  <c r="P2424"/>
  <c r="Q2424"/>
  <c r="R2424"/>
  <c r="S2424"/>
  <c r="T2424"/>
  <c r="U2424"/>
  <c r="A2420" i="13" s="1"/>
  <c r="N2432" i="8"/>
  <c r="O2432"/>
  <c r="P2432"/>
  <c r="Q2432"/>
  <c r="R2432"/>
  <c r="S2432"/>
  <c r="T2432"/>
  <c r="U2432"/>
  <c r="A2428" i="13" s="1"/>
  <c r="N2438" i="8"/>
  <c r="O2438"/>
  <c r="P2438"/>
  <c r="Q2438"/>
  <c r="R2438"/>
  <c r="S2438"/>
  <c r="T2438"/>
  <c r="U2438"/>
  <c r="A2434" i="13" s="1"/>
  <c r="N2442" i="8"/>
  <c r="O2442"/>
  <c r="P2442"/>
  <c r="Q2442"/>
  <c r="R2442"/>
  <c r="S2442"/>
  <c r="T2442"/>
  <c r="U2442"/>
  <c r="A2438" i="13" s="1"/>
  <c r="N2444" i="8"/>
  <c r="O2444"/>
  <c r="P2444"/>
  <c r="Q2444"/>
  <c r="R2444"/>
  <c r="S2444"/>
  <c r="T2444"/>
  <c r="U2444"/>
  <c r="A2440" i="13" s="1"/>
  <c r="N2449" i="8"/>
  <c r="O2449"/>
  <c r="P2449"/>
  <c r="Q2449"/>
  <c r="R2449"/>
  <c r="S2449"/>
  <c r="T2449"/>
  <c r="U2449"/>
  <c r="A2445" i="13" s="1"/>
  <c r="N2459" i="8"/>
  <c r="O2459"/>
  <c r="P2459"/>
  <c r="Q2459"/>
  <c r="R2459"/>
  <c r="S2459"/>
  <c r="T2459"/>
  <c r="U2459"/>
  <c r="A2455" i="13" s="1"/>
  <c r="N2462" i="8"/>
  <c r="O2462"/>
  <c r="P2462"/>
  <c r="Q2462"/>
  <c r="R2462"/>
  <c r="S2462"/>
  <c r="T2462"/>
  <c r="U2462"/>
  <c r="A2458" i="13" s="1"/>
  <c r="N2472" i="8"/>
  <c r="O2472"/>
  <c r="P2472"/>
  <c r="Q2472"/>
  <c r="R2472"/>
  <c r="S2472"/>
  <c r="T2472"/>
  <c r="U2472"/>
  <c r="A2468" i="13" s="1"/>
  <c r="W2472" i="8"/>
  <c r="K2475"/>
  <c r="K2476" s="1"/>
  <c r="K2477" s="1"/>
  <c r="K2760" s="1"/>
  <c r="K2761" s="1"/>
  <c r="K2762" s="1"/>
  <c r="K2763" s="1"/>
  <c r="L2475"/>
  <c r="L2476" s="1"/>
  <c r="L2477" s="1"/>
  <c r="L2760" s="1"/>
  <c r="L2761" s="1"/>
  <c r="L2762" s="1"/>
  <c r="L2763" s="1"/>
  <c r="N2475"/>
  <c r="O2475"/>
  <c r="P2475"/>
  <c r="Q2475"/>
  <c r="R2475"/>
  <c r="S2475"/>
  <c r="T2475"/>
  <c r="U2475"/>
  <c r="A2471" i="13" s="1"/>
  <c r="N2487" i="8"/>
  <c r="O2487"/>
  <c r="P2487"/>
  <c r="Q2487"/>
  <c r="R2487"/>
  <c r="S2487"/>
  <c r="T2487"/>
  <c r="U2487"/>
  <c r="A2483" i="13" s="1"/>
  <c r="K2489" i="8"/>
  <c r="L2489"/>
  <c r="N2489"/>
  <c r="O2489"/>
  <c r="P2489"/>
  <c r="Q2489"/>
  <c r="R2489"/>
  <c r="S2489"/>
  <c r="T2489"/>
  <c r="U2489"/>
  <c r="A2485" i="13" s="1"/>
  <c r="N2496" i="8"/>
  <c r="O2496"/>
  <c r="P2496"/>
  <c r="Q2496"/>
  <c r="R2496"/>
  <c r="S2496"/>
  <c r="T2496"/>
  <c r="U2496"/>
  <c r="A2492" i="13" s="1"/>
  <c r="K2498" i="8"/>
  <c r="L2498"/>
  <c r="N2498"/>
  <c r="O2498"/>
  <c r="P2498"/>
  <c r="Q2498"/>
  <c r="R2498"/>
  <c r="S2498"/>
  <c r="T2498"/>
  <c r="U2498"/>
  <c r="A2494" i="13" s="1"/>
  <c r="N2503" i="8"/>
  <c r="O2503"/>
  <c r="P2503"/>
  <c r="Q2503"/>
  <c r="R2503"/>
  <c r="S2503"/>
  <c r="T2503"/>
  <c r="U2503"/>
  <c r="N2511"/>
  <c r="O2511"/>
  <c r="P2511"/>
  <c r="Q2511"/>
  <c r="R2511"/>
  <c r="S2511"/>
  <c r="T2511"/>
  <c r="U2511"/>
  <c r="A2507" i="13" s="1"/>
  <c r="N2519" i="8"/>
  <c r="O2519"/>
  <c r="P2519"/>
  <c r="Q2519"/>
  <c r="R2519"/>
  <c r="S2519"/>
  <c r="T2519"/>
  <c r="U2519"/>
  <c r="W2519"/>
  <c r="N2521"/>
  <c r="O2521"/>
  <c r="P2521"/>
  <c r="Q2521"/>
  <c r="R2521"/>
  <c r="S2521"/>
  <c r="T2521"/>
  <c r="U2521"/>
  <c r="A2517" i="13" s="1"/>
  <c r="K2528" i="8"/>
  <c r="L2528"/>
  <c r="N2528"/>
  <c r="O2528"/>
  <c r="P2528"/>
  <c r="Q2528"/>
  <c r="R2528"/>
  <c r="S2528"/>
  <c r="T2528"/>
  <c r="U2528"/>
  <c r="A2524" i="13" s="1"/>
  <c r="W2528" i="8"/>
  <c r="K2530"/>
  <c r="K2538" s="1"/>
  <c r="L2530"/>
  <c r="N2530"/>
  <c r="O2530"/>
  <c r="P2530"/>
  <c r="Q2530"/>
  <c r="R2530"/>
  <c r="S2530"/>
  <c r="T2530"/>
  <c r="U2530"/>
  <c r="A2526" i="13" s="1"/>
  <c r="L2538" i="8"/>
  <c r="N2538"/>
  <c r="O2538"/>
  <c r="P2538"/>
  <c r="Q2538"/>
  <c r="R2538"/>
  <c r="S2538"/>
  <c r="T2538"/>
  <c r="U2538"/>
  <c r="A2534" i="13" s="1"/>
  <c r="N2553" i="8"/>
  <c r="O2553"/>
  <c r="P2553"/>
  <c r="Q2553"/>
  <c r="R2553"/>
  <c r="S2553"/>
  <c r="T2553"/>
  <c r="U2553"/>
  <c r="K2557"/>
  <c r="L2557"/>
  <c r="N2557"/>
  <c r="O2557"/>
  <c r="P2557"/>
  <c r="Q2557"/>
  <c r="R2557"/>
  <c r="S2557"/>
  <c r="T2557"/>
  <c r="U2557"/>
  <c r="A2553" i="13" s="1"/>
  <c r="K2568" i="8"/>
  <c r="L2568"/>
  <c r="N2568"/>
  <c r="O2568"/>
  <c r="P2568"/>
  <c r="Q2568"/>
  <c r="R2568"/>
  <c r="S2568"/>
  <c r="T2568"/>
  <c r="U2568"/>
  <c r="A2564" i="13" s="1"/>
  <c r="N2571" i="8"/>
  <c r="O2571"/>
  <c r="P2571"/>
  <c r="Q2571"/>
  <c r="R2571"/>
  <c r="S2571"/>
  <c r="T2571"/>
  <c r="U2571"/>
  <c r="A2567" i="13" s="1"/>
  <c r="W2571" i="8"/>
  <c r="K2578"/>
  <c r="L2578"/>
  <c r="N2578"/>
  <c r="O2578"/>
  <c r="P2578"/>
  <c r="Q2578"/>
  <c r="R2578"/>
  <c r="S2578"/>
  <c r="T2578"/>
  <c r="U2578"/>
  <c r="A2574" i="13" s="1"/>
  <c r="K2590" i="8"/>
  <c r="L2590"/>
  <c r="L2591" s="1"/>
  <c r="L2592" s="1"/>
  <c r="L2593" s="1"/>
  <c r="N2590"/>
  <c r="O2590"/>
  <c r="P2590"/>
  <c r="Q2590"/>
  <c r="R2590"/>
  <c r="S2590"/>
  <c r="T2590"/>
  <c r="U2590"/>
  <c r="K2602"/>
  <c r="L2602"/>
  <c r="N2602"/>
  <c r="O2602"/>
  <c r="P2602"/>
  <c r="Q2602"/>
  <c r="R2602"/>
  <c r="S2602"/>
  <c r="T2602"/>
  <c r="U2602"/>
  <c r="A2598" i="13" s="1"/>
  <c r="N2608" i="8"/>
  <c r="O2608"/>
  <c r="P2608"/>
  <c r="Q2608"/>
  <c r="R2608"/>
  <c r="S2608"/>
  <c r="T2608"/>
  <c r="U2608"/>
  <c r="A2604" i="13" s="1"/>
  <c r="K2611" i="8"/>
  <c r="L2611"/>
  <c r="N2611"/>
  <c r="O2611"/>
  <c r="P2611"/>
  <c r="Q2611"/>
  <c r="R2611"/>
  <c r="S2611"/>
  <c r="T2611"/>
  <c r="U2611"/>
  <c r="A2607" i="13" s="1"/>
  <c r="N2651" i="8"/>
  <c r="O2651"/>
  <c r="P2651"/>
  <c r="Q2651"/>
  <c r="R2651"/>
  <c r="S2651"/>
  <c r="T2651"/>
  <c r="U2651"/>
  <c r="K2654"/>
  <c r="L2654"/>
  <c r="N2654"/>
  <c r="O2654"/>
  <c r="P2654"/>
  <c r="Q2654"/>
  <c r="R2654"/>
  <c r="S2654"/>
  <c r="T2654"/>
  <c r="U2654"/>
  <c r="A2650" i="13" s="1"/>
  <c r="N2658" i="8"/>
  <c r="O2658"/>
  <c r="P2658"/>
  <c r="Q2658"/>
  <c r="R2658"/>
  <c r="S2658"/>
  <c r="T2658"/>
  <c r="U2658"/>
  <c r="A2654" i="13" s="1"/>
  <c r="K2672" i="8"/>
  <c r="L2672"/>
  <c r="L2673" s="1"/>
  <c r="L2674" s="1"/>
  <c r="L2675" s="1"/>
  <c r="N2672"/>
  <c r="O2672"/>
  <c r="P2672"/>
  <c r="Q2672"/>
  <c r="R2672"/>
  <c r="S2672"/>
  <c r="T2672"/>
  <c r="U2672"/>
  <c r="A2668" i="13" s="1"/>
  <c r="N2691" i="8"/>
  <c r="O2691"/>
  <c r="P2691"/>
  <c r="Q2691"/>
  <c r="R2691"/>
  <c r="S2691"/>
  <c r="T2691"/>
  <c r="U2691"/>
  <c r="N2700"/>
  <c r="O2700"/>
  <c r="P2700"/>
  <c r="Q2700"/>
  <c r="R2700"/>
  <c r="S2700"/>
  <c r="T2700"/>
  <c r="U2700"/>
  <c r="A2696" i="13" s="1"/>
  <c r="N2704" i="8"/>
  <c r="O2704"/>
  <c r="P2704"/>
  <c r="Q2704"/>
  <c r="R2704"/>
  <c r="S2704"/>
  <c r="T2704"/>
  <c r="U2704"/>
  <c r="A2700" i="13" s="1"/>
  <c r="N2708" i="8"/>
  <c r="O2708"/>
  <c r="P2708"/>
  <c r="Q2708"/>
  <c r="R2708"/>
  <c r="S2708"/>
  <c r="T2708"/>
  <c r="U2708"/>
  <c r="A2704" i="13" s="1"/>
  <c r="N2716" i="8"/>
  <c r="O2716"/>
  <c r="P2716"/>
  <c r="Q2716"/>
  <c r="R2716"/>
  <c r="S2716"/>
  <c r="T2716"/>
  <c r="U2716"/>
  <c r="A2712" i="13" s="1"/>
  <c r="N2740" i="8"/>
  <c r="O2740"/>
  <c r="P2740"/>
  <c r="Q2740"/>
  <c r="R2740"/>
  <c r="S2740"/>
  <c r="T2740"/>
  <c r="U2740"/>
  <c r="A2736" i="13" s="1"/>
  <c r="N2742" i="8"/>
  <c r="O2742"/>
  <c r="P2742"/>
  <c r="Q2742"/>
  <c r="R2742"/>
  <c r="S2742"/>
  <c r="T2742"/>
  <c r="U2742"/>
  <c r="A2738" i="13" s="1"/>
  <c r="N2750" i="8"/>
  <c r="O2750"/>
  <c r="P2750"/>
  <c r="Q2750"/>
  <c r="R2750"/>
  <c r="S2750"/>
  <c r="T2750"/>
  <c r="U2750"/>
  <c r="A2746" i="13" s="1"/>
  <c r="N2757" i="8"/>
  <c r="O2757"/>
  <c r="P2757"/>
  <c r="Q2757"/>
  <c r="R2757"/>
  <c r="S2757"/>
  <c r="T2757"/>
  <c r="U2757"/>
  <c r="A2753" i="13" s="1"/>
  <c r="N2758" i="8"/>
  <c r="O2758"/>
  <c r="P2758"/>
  <c r="Q2758"/>
  <c r="R2758"/>
  <c r="S2758"/>
  <c r="T2758"/>
  <c r="U2758"/>
  <c r="A2754" i="13" s="1"/>
  <c r="W2758" i="8"/>
  <c r="N2761"/>
  <c r="O2761"/>
  <c r="P2761"/>
  <c r="Q2761"/>
  <c r="R2761"/>
  <c r="S2761"/>
  <c r="T2761"/>
  <c r="U2761"/>
  <c r="A2757" i="13" s="1"/>
  <c r="K2768" i="8"/>
  <c r="L2768"/>
  <c r="N2768"/>
  <c r="O2768"/>
  <c r="P2768"/>
  <c r="Q2768"/>
  <c r="R2768"/>
  <c r="S2768"/>
  <c r="T2768"/>
  <c r="U2768"/>
  <c r="A2764" i="13" s="1"/>
  <c r="N2781" i="8"/>
  <c r="O2781"/>
  <c r="P2781"/>
  <c r="Q2781"/>
  <c r="R2781"/>
  <c r="S2781"/>
  <c r="T2781"/>
  <c r="U2781"/>
  <c r="A2777" i="13" s="1"/>
  <c r="N2804" i="8"/>
  <c r="O2804"/>
  <c r="P2804"/>
  <c r="Q2804"/>
  <c r="R2804"/>
  <c r="S2804"/>
  <c r="T2804"/>
  <c r="U2804"/>
  <c r="A2800" i="13" s="1"/>
  <c r="L2806" i="8"/>
  <c r="N2806"/>
  <c r="O2806"/>
  <c r="P2806"/>
  <c r="Q2806"/>
  <c r="R2806"/>
  <c r="S2806"/>
  <c r="T2806"/>
  <c r="U2806"/>
  <c r="A2802" i="13" s="1"/>
  <c r="N2813" i="8"/>
  <c r="O2813"/>
  <c r="P2813"/>
  <c r="Q2813"/>
  <c r="R2813"/>
  <c r="S2813"/>
  <c r="T2813"/>
  <c r="U2813"/>
  <c r="N2816"/>
  <c r="O2816"/>
  <c r="P2816"/>
  <c r="Q2816"/>
  <c r="R2816"/>
  <c r="S2816"/>
  <c r="T2816"/>
  <c r="U2816"/>
  <c r="A2812" i="13" s="1"/>
  <c r="L2849" i="8"/>
  <c r="N2849"/>
  <c r="O2849"/>
  <c r="P2849"/>
  <c r="Q2849"/>
  <c r="R2849"/>
  <c r="S2849"/>
  <c r="T2849"/>
  <c r="U2849"/>
  <c r="A2845" i="13" s="1"/>
  <c r="L2866" i="8"/>
  <c r="N2866"/>
  <c r="O2866"/>
  <c r="P2866"/>
  <c r="Q2866"/>
  <c r="R2866"/>
  <c r="S2866"/>
  <c r="T2866"/>
  <c r="U2866"/>
  <c r="A2862" i="13" s="1"/>
  <c r="L2881" i="8"/>
  <c r="N2881"/>
  <c r="O2881"/>
  <c r="P2881"/>
  <c r="Q2881"/>
  <c r="R2881"/>
  <c r="S2881"/>
  <c r="T2881"/>
  <c r="U2881"/>
  <c r="A2877" i="13" s="1"/>
  <c r="L2890" i="8"/>
  <c r="N2890"/>
  <c r="O2890"/>
  <c r="P2890"/>
  <c r="Q2890"/>
  <c r="R2890"/>
  <c r="S2890"/>
  <c r="T2890"/>
  <c r="U2890"/>
  <c r="A2886" i="13" s="1"/>
  <c r="N2901" i="8"/>
  <c r="O2901"/>
  <c r="P2901"/>
  <c r="Q2901"/>
  <c r="R2901"/>
  <c r="S2901"/>
  <c r="T2901"/>
  <c r="U2901"/>
  <c r="N2909"/>
  <c r="O2909"/>
  <c r="P2909"/>
  <c r="Q2909"/>
  <c r="R2909"/>
  <c r="S2909"/>
  <c r="T2909"/>
  <c r="U2909"/>
  <c r="A2905" i="13" s="1"/>
  <c r="N2913" i="8"/>
  <c r="O2913"/>
  <c r="P2913"/>
  <c r="Q2913"/>
  <c r="R2913"/>
  <c r="S2913"/>
  <c r="T2913"/>
  <c r="U2913"/>
  <c r="A2909" i="13" s="1"/>
  <c r="W2913" i="8"/>
  <c r="N2917"/>
  <c r="O2917"/>
  <c r="P2917"/>
  <c r="Q2917"/>
  <c r="R2917"/>
  <c r="S2917"/>
  <c r="T2917"/>
  <c r="U2917"/>
  <c r="A2913" i="13" s="1"/>
  <c r="N2929" i="8"/>
  <c r="O2929"/>
  <c r="P2929"/>
  <c r="Q2929"/>
  <c r="R2929"/>
  <c r="S2929"/>
  <c r="T2929"/>
  <c r="U2929"/>
  <c r="A2925" i="13" s="1"/>
  <c r="N2933" i="8"/>
  <c r="O2933"/>
  <c r="P2933"/>
  <c r="Q2933"/>
  <c r="R2933"/>
  <c r="S2933"/>
  <c r="T2933"/>
  <c r="U2933"/>
  <c r="A2929" i="13" s="1"/>
  <c r="N2936" i="8"/>
  <c r="O2936"/>
  <c r="P2936"/>
  <c r="Q2936"/>
  <c r="R2936"/>
  <c r="S2936"/>
  <c r="T2936"/>
  <c r="U2936"/>
  <c r="A2932" i="13" s="1"/>
  <c r="K2948" i="8"/>
  <c r="L2948"/>
  <c r="N2948"/>
  <c r="O2948"/>
  <c r="P2948"/>
  <c r="Q2948"/>
  <c r="R2948"/>
  <c r="S2948"/>
  <c r="T2948"/>
  <c r="U2948"/>
  <c r="K2956"/>
  <c r="L2956"/>
  <c r="N2956"/>
  <c r="O2956"/>
  <c r="P2956"/>
  <c r="Q2956"/>
  <c r="R2956"/>
  <c r="S2956"/>
  <c r="T2956"/>
  <c r="U2956"/>
  <c r="A2952" i="13" s="1"/>
  <c r="N2993" i="8"/>
  <c r="O2993"/>
  <c r="P2993"/>
  <c r="Q2993"/>
  <c r="R2993"/>
  <c r="S2993"/>
  <c r="T2993"/>
  <c r="U2993"/>
  <c r="A2989" i="13" s="1"/>
  <c r="K2998" i="8"/>
  <c r="K2999" s="1"/>
  <c r="K3000" s="1"/>
  <c r="K3001" s="1"/>
  <c r="L2998"/>
  <c r="N2998"/>
  <c r="O2998"/>
  <c r="P2998"/>
  <c r="Q2998"/>
  <c r="R2998"/>
  <c r="S2998"/>
  <c r="T2998"/>
  <c r="U2998"/>
  <c r="A2994" i="13" s="1"/>
  <c r="W2998" i="8"/>
  <c r="K3029"/>
  <c r="L3029"/>
  <c r="N3029"/>
  <c r="O3029"/>
  <c r="P3029"/>
  <c r="Q3029"/>
  <c r="R3029"/>
  <c r="S3029"/>
  <c r="T3029"/>
  <c r="U3029"/>
  <c r="A3025" i="13" s="1"/>
  <c r="N3038" i="8"/>
  <c r="O3038"/>
  <c r="P3038"/>
  <c r="Q3038"/>
  <c r="R3038"/>
  <c r="S3038"/>
  <c r="T3038"/>
  <c r="U3038"/>
  <c r="A3034" i="13" s="1"/>
  <c r="K3043" i="8"/>
  <c r="L3043"/>
  <c r="N3043"/>
  <c r="O3043"/>
  <c r="P3043"/>
  <c r="Q3043"/>
  <c r="R3043"/>
  <c r="S3043"/>
  <c r="T3043"/>
  <c r="U3043"/>
  <c r="A3039" i="13" s="1"/>
  <c r="W3043" i="8"/>
  <c r="N3087"/>
  <c r="O3087"/>
  <c r="P3087"/>
  <c r="Q3087"/>
  <c r="R3087"/>
  <c r="S3087"/>
  <c r="T3087"/>
  <c r="U3087"/>
  <c r="A3083" i="13" s="1"/>
  <c r="N3089" i="8"/>
  <c r="O3089"/>
  <c r="P3089"/>
  <c r="Q3089"/>
  <c r="R3089"/>
  <c r="S3089"/>
  <c r="T3089"/>
  <c r="U3089"/>
  <c r="N3107"/>
  <c r="O3107"/>
  <c r="P3107"/>
  <c r="Q3107"/>
  <c r="R3107"/>
  <c r="S3107"/>
  <c r="T3107"/>
  <c r="U3107"/>
  <c r="A3103" i="13" s="1"/>
  <c r="N3124" i="8"/>
  <c r="O3124"/>
  <c r="P3124"/>
  <c r="Q3124"/>
  <c r="R3124"/>
  <c r="S3124"/>
  <c r="T3124"/>
  <c r="U3124"/>
  <c r="A3120" i="13" s="1"/>
  <c r="K3146" i="8"/>
  <c r="L3146"/>
  <c r="N3146"/>
  <c r="O3146"/>
  <c r="P3146"/>
  <c r="Q3146"/>
  <c r="R3146"/>
  <c r="S3146"/>
  <c r="T3146"/>
  <c r="U3146"/>
  <c r="A3142" i="13" s="1"/>
  <c r="K3152" i="8"/>
  <c r="K3153" s="1"/>
  <c r="L3152"/>
  <c r="N3152"/>
  <c r="O3152"/>
  <c r="P3152"/>
  <c r="Q3152"/>
  <c r="R3152"/>
  <c r="S3152"/>
  <c r="T3152"/>
  <c r="U3152"/>
  <c r="A3148" i="13" s="1"/>
  <c r="N3165" i="8"/>
  <c r="O3165"/>
  <c r="P3165"/>
  <c r="Q3165"/>
  <c r="R3165"/>
  <c r="S3165"/>
  <c r="T3165"/>
  <c r="U3165"/>
  <c r="A3161" i="13" s="1"/>
  <c r="N3177" i="8"/>
  <c r="O3177"/>
  <c r="P3177"/>
  <c r="Q3177"/>
  <c r="R3177"/>
  <c r="S3177"/>
  <c r="T3177"/>
  <c r="U3177"/>
  <c r="A3173" i="13" s="1"/>
  <c r="N3188" i="8"/>
  <c r="O3188"/>
  <c r="P3188"/>
  <c r="Q3188"/>
  <c r="R3188"/>
  <c r="S3188"/>
  <c r="T3188"/>
  <c r="U3188"/>
  <c r="A3184" i="13" s="1"/>
  <c r="K3196" i="8"/>
  <c r="L3196"/>
  <c r="N3196"/>
  <c r="O3196"/>
  <c r="P3196"/>
  <c r="Q3196"/>
  <c r="R3196"/>
  <c r="S3196"/>
  <c r="T3196"/>
  <c r="U3196"/>
  <c r="N3200"/>
  <c r="O3200"/>
  <c r="P3200"/>
  <c r="Q3200"/>
  <c r="R3200"/>
  <c r="S3200"/>
  <c r="T3200"/>
  <c r="U3200"/>
  <c r="A3196" i="13" s="1"/>
  <c r="N3219" i="8"/>
  <c r="O3219"/>
  <c r="P3219"/>
  <c r="Q3219"/>
  <c r="R3219"/>
  <c r="S3219"/>
  <c r="T3219"/>
  <c r="U3219"/>
  <c r="A3215" i="13" s="1"/>
  <c r="N3222" i="8"/>
  <c r="O3222"/>
  <c r="P3222"/>
  <c r="Q3222"/>
  <c r="R3222"/>
  <c r="S3222"/>
  <c r="T3222"/>
  <c r="U3222"/>
  <c r="A3218" i="13" s="1"/>
  <c r="W3222" i="8"/>
  <c r="N3223"/>
  <c r="O3223"/>
  <c r="P3223"/>
  <c r="Q3223"/>
  <c r="R3223"/>
  <c r="S3223"/>
  <c r="T3223"/>
  <c r="U3223"/>
  <c r="A3219" i="13" s="1"/>
  <c r="N3251" i="8"/>
  <c r="O3251"/>
  <c r="P3251"/>
  <c r="Q3251"/>
  <c r="R3251"/>
  <c r="S3251"/>
  <c r="T3251"/>
  <c r="U3251"/>
  <c r="A3247" i="13" s="1"/>
  <c r="N3294" i="8"/>
  <c r="O3294"/>
  <c r="P3294"/>
  <c r="Q3294"/>
  <c r="R3294"/>
  <c r="S3294"/>
  <c r="T3294"/>
  <c r="U3294"/>
  <c r="A3290" i="13" s="1"/>
  <c r="N3299" i="8"/>
  <c r="O3299"/>
  <c r="P3299"/>
  <c r="Q3299"/>
  <c r="R3299"/>
  <c r="S3299"/>
  <c r="T3299"/>
  <c r="U3299"/>
  <c r="A3295" i="13" s="1"/>
  <c r="K3305" i="8"/>
  <c r="K3318" s="1"/>
  <c r="L3305"/>
  <c r="N3305"/>
  <c r="O3305"/>
  <c r="P3305"/>
  <c r="Q3305"/>
  <c r="R3305"/>
  <c r="S3305"/>
  <c r="T3305"/>
  <c r="U3305"/>
  <c r="A3301" i="13" s="1"/>
  <c r="W3305" i="8"/>
  <c r="L3318"/>
  <c r="N3318"/>
  <c r="O3318"/>
  <c r="P3318"/>
  <c r="Q3318"/>
  <c r="R3318"/>
  <c r="S3318"/>
  <c r="T3318"/>
  <c r="U3318"/>
  <c r="N3323"/>
  <c r="O3323"/>
  <c r="P3323"/>
  <c r="Q3323"/>
  <c r="R3323"/>
  <c r="S3323"/>
  <c r="T3323"/>
  <c r="U3323"/>
  <c r="A3319" i="13" s="1"/>
  <c r="K3329" i="8"/>
  <c r="K3330" s="1"/>
  <c r="K3331" s="1"/>
  <c r="K3332" s="1"/>
  <c r="K3333" s="1"/>
  <c r="K3334" s="1"/>
  <c r="K3335" s="1"/>
  <c r="K3336" s="1"/>
  <c r="L3329"/>
  <c r="N3329"/>
  <c r="O3329"/>
  <c r="P3329"/>
  <c r="Q3329"/>
  <c r="R3329"/>
  <c r="S3329"/>
  <c r="T3329"/>
  <c r="U3329"/>
  <c r="A3325" i="13" s="1"/>
  <c r="K3354" i="8"/>
  <c r="L3354"/>
  <c r="N3354"/>
  <c r="O3354"/>
  <c r="P3354"/>
  <c r="Q3354"/>
  <c r="R3354"/>
  <c r="S3354"/>
  <c r="T3354"/>
  <c r="U3354"/>
  <c r="A3350" i="13" s="1"/>
  <c r="N3375" i="8"/>
  <c r="O3375"/>
  <c r="P3375"/>
  <c r="Q3375"/>
  <c r="R3375"/>
  <c r="S3375"/>
  <c r="T3375"/>
  <c r="U3375"/>
  <c r="N3379"/>
  <c r="O3379"/>
  <c r="P3379"/>
  <c r="Q3379"/>
  <c r="R3379"/>
  <c r="S3379"/>
  <c r="T3379"/>
  <c r="U3379"/>
  <c r="A3375" i="13" s="1"/>
  <c r="K3423" i="8"/>
  <c r="K3424" s="1"/>
  <c r="L3423"/>
  <c r="N3423"/>
  <c r="O3423"/>
  <c r="P3423"/>
  <c r="Q3423"/>
  <c r="R3423"/>
  <c r="S3423"/>
  <c r="T3423"/>
  <c r="U3423"/>
  <c r="A3419" i="13" s="1"/>
  <c r="N3445" i="8"/>
  <c r="O3445"/>
  <c r="P3445"/>
  <c r="Q3445"/>
  <c r="R3445"/>
  <c r="S3445"/>
  <c r="T3445"/>
  <c r="U3445"/>
  <c r="A3441" i="13" s="1"/>
  <c r="N3501" i="8"/>
  <c r="O3501"/>
  <c r="P3501"/>
  <c r="Q3501"/>
  <c r="R3501"/>
  <c r="S3501"/>
  <c r="T3501"/>
  <c r="U3501"/>
  <c r="A3497" i="13" s="1"/>
  <c r="W3501" i="8"/>
  <c r="N3528"/>
  <c r="O3528"/>
  <c r="P3528"/>
  <c r="Q3528"/>
  <c r="R3528"/>
  <c r="S3528"/>
  <c r="T3528"/>
  <c r="U3528"/>
  <c r="A3524" i="13" s="1"/>
  <c r="N3560" i="8"/>
  <c r="O3560"/>
  <c r="P3560"/>
  <c r="Q3560"/>
  <c r="R3560"/>
  <c r="S3560"/>
  <c r="T3560"/>
  <c r="U3560"/>
  <c r="A3556" i="13" s="1"/>
  <c r="N3580" i="8"/>
  <c r="O3580"/>
  <c r="P3580"/>
  <c r="Q3580"/>
  <c r="R3580"/>
  <c r="S3580"/>
  <c r="T3580"/>
  <c r="U3580"/>
  <c r="A3576" i="13" s="1"/>
  <c r="N3591" i="8"/>
  <c r="O3591"/>
  <c r="P3591"/>
  <c r="Q3591"/>
  <c r="R3591"/>
  <c r="S3591"/>
  <c r="T3591"/>
  <c r="U3591"/>
  <c r="A3587" i="13" s="1"/>
  <c r="N3604" i="8"/>
  <c r="O3604"/>
  <c r="P3604"/>
  <c r="Q3604"/>
  <c r="R3604"/>
  <c r="S3604"/>
  <c r="T3604"/>
  <c r="U3604"/>
  <c r="A3600" i="13" s="1"/>
  <c r="K3642" i="8"/>
  <c r="L3642"/>
  <c r="N3642"/>
  <c r="O3642"/>
  <c r="P3642"/>
  <c r="Q3642"/>
  <c r="R3642"/>
  <c r="S3642"/>
  <c r="T3642"/>
  <c r="U3642"/>
  <c r="A3638" i="13" s="1"/>
  <c r="N3648" i="8"/>
  <c r="O3648"/>
  <c r="P3648"/>
  <c r="Q3648"/>
  <c r="R3648"/>
  <c r="S3648"/>
  <c r="T3648"/>
  <c r="U3648"/>
  <c r="A3644" i="13" s="1"/>
  <c r="L3652" i="8"/>
  <c r="N3652"/>
  <c r="O3652"/>
  <c r="P3652"/>
  <c r="Q3652"/>
  <c r="R3652"/>
  <c r="S3652"/>
  <c r="T3652"/>
  <c r="U3652"/>
  <c r="A3648" i="13" s="1"/>
  <c r="N3662" i="8"/>
  <c r="O3662"/>
  <c r="P3662"/>
  <c r="Q3662"/>
  <c r="R3662"/>
  <c r="S3662"/>
  <c r="T3662"/>
  <c r="U3662"/>
  <c r="A3658" i="13" s="1"/>
  <c r="W3662" i="8"/>
  <c r="N3679"/>
  <c r="O3679"/>
  <c r="P3679"/>
  <c r="Q3679"/>
  <c r="R3679"/>
  <c r="S3679"/>
  <c r="T3679"/>
  <c r="U3679"/>
  <c r="A3675" i="13" s="1"/>
  <c r="K3705" i="8"/>
  <c r="L3705"/>
  <c r="N3705"/>
  <c r="O3705"/>
  <c r="P3705"/>
  <c r="Q3705"/>
  <c r="R3705"/>
  <c r="S3705"/>
  <c r="T3705"/>
  <c r="U3705"/>
  <c r="A3701" i="13" s="1"/>
  <c r="N3750" i="8"/>
  <c r="O3750"/>
  <c r="P3750"/>
  <c r="Q3750"/>
  <c r="R3750"/>
  <c r="S3750"/>
  <c r="T3750"/>
  <c r="U3750"/>
  <c r="A3746" i="13" s="1"/>
  <c r="N3760" i="8"/>
  <c r="O3760"/>
  <c r="P3760"/>
  <c r="Q3760"/>
  <c r="R3760"/>
  <c r="S3760"/>
  <c r="T3760"/>
  <c r="U3760"/>
  <c r="A3756" i="13" s="1"/>
  <c r="K3801" i="8"/>
  <c r="L3801"/>
  <c r="N3801"/>
  <c r="O3801"/>
  <c r="P3801"/>
  <c r="Q3801"/>
  <c r="R3801"/>
  <c r="S3801"/>
  <c r="T3801"/>
  <c r="U3801"/>
  <c r="A3797" i="13" s="1"/>
  <c r="N3805" i="8"/>
  <c r="O3805"/>
  <c r="P3805"/>
  <c r="Q3805"/>
  <c r="R3805"/>
  <c r="S3805"/>
  <c r="T3805"/>
  <c r="U3805"/>
  <c r="A3801" i="13" s="1"/>
  <c r="N3810" i="8"/>
  <c r="O3810"/>
  <c r="P3810"/>
  <c r="Q3810"/>
  <c r="R3810"/>
  <c r="S3810"/>
  <c r="T3810"/>
  <c r="U3810"/>
  <c r="A3806" i="13" s="1"/>
  <c r="N3812" i="8"/>
  <c r="O3812"/>
  <c r="P3812"/>
  <c r="Q3812"/>
  <c r="R3812"/>
  <c r="S3812"/>
  <c r="T3812"/>
  <c r="U3812"/>
  <c r="A3808" i="13" s="1"/>
  <c r="N3817" i="8"/>
  <c r="O3817"/>
  <c r="P3817"/>
  <c r="Q3817"/>
  <c r="R3817"/>
  <c r="S3817"/>
  <c r="T3817"/>
  <c r="U3817"/>
  <c r="A3813" i="13" s="1"/>
  <c r="W3817" i="8"/>
  <c r="N3820"/>
  <c r="O3820"/>
  <c r="P3820"/>
  <c r="Q3820"/>
  <c r="R3820"/>
  <c r="S3820"/>
  <c r="T3820"/>
  <c r="U3820"/>
  <c r="A3816" i="13" s="1"/>
  <c r="N3824" i="8"/>
  <c r="O3824"/>
  <c r="P3824"/>
  <c r="Q3824"/>
  <c r="R3824"/>
  <c r="S3824"/>
  <c r="T3824"/>
  <c r="U3824"/>
  <c r="A3820" i="13" s="1"/>
  <c r="N3839" i="8"/>
  <c r="O3839"/>
  <c r="P3839"/>
  <c r="Q3839"/>
  <c r="R3839"/>
  <c r="S3839"/>
  <c r="T3839"/>
  <c r="U3839"/>
  <c r="A3835" i="13" s="1"/>
  <c r="N3842" i="8"/>
  <c r="O3842"/>
  <c r="P3842"/>
  <c r="Q3842"/>
  <c r="R3842"/>
  <c r="S3842"/>
  <c r="T3842"/>
  <c r="U3842"/>
  <c r="A3838" i="13" s="1"/>
  <c r="N3845" i="8"/>
  <c r="O3845"/>
  <c r="P3845"/>
  <c r="Q3845"/>
  <c r="R3845"/>
  <c r="S3845"/>
  <c r="T3845"/>
  <c r="U3845"/>
  <c r="A3841" i="13" s="1"/>
  <c r="N3852" i="8"/>
  <c r="O3852"/>
  <c r="P3852"/>
  <c r="Q3852"/>
  <c r="R3852"/>
  <c r="S3852"/>
  <c r="T3852"/>
  <c r="U3852"/>
  <c r="A3848" i="13" s="1"/>
  <c r="N3860" i="8"/>
  <c r="O3860"/>
  <c r="P3860"/>
  <c r="Q3860"/>
  <c r="R3860"/>
  <c r="S3860"/>
  <c r="T3860"/>
  <c r="U3860"/>
  <c r="A3856" i="13" s="1"/>
  <c r="N3910" i="8"/>
  <c r="O3910"/>
  <c r="P3910"/>
  <c r="Q3910"/>
  <c r="R3910"/>
  <c r="S3910"/>
  <c r="T3910"/>
  <c r="U3910"/>
  <c r="N3916"/>
  <c r="O3916"/>
  <c r="P3916"/>
  <c r="Q3916"/>
  <c r="R3916"/>
  <c r="S3916"/>
  <c r="T3916"/>
  <c r="U3916"/>
  <c r="A3912" i="13" s="1"/>
  <c r="K3919" i="8"/>
  <c r="L3919"/>
  <c r="N3919"/>
  <c r="O3919"/>
  <c r="P3919"/>
  <c r="Q3919"/>
  <c r="R3919"/>
  <c r="S3919"/>
  <c r="T3919"/>
  <c r="U3919"/>
  <c r="A3915" i="13" s="1"/>
  <c r="N3938" i="8"/>
  <c r="O3938"/>
  <c r="P3938"/>
  <c r="Q3938"/>
  <c r="R3938"/>
  <c r="S3938"/>
  <c r="T3938"/>
  <c r="U3938"/>
  <c r="A3934" i="13" s="1"/>
  <c r="K3939" i="8"/>
  <c r="L3939"/>
  <c r="N3939"/>
  <c r="O3939"/>
  <c r="P3939"/>
  <c r="Q3939"/>
  <c r="R3939"/>
  <c r="S3939"/>
  <c r="T3939"/>
  <c r="U3939"/>
  <c r="A3935" i="13" s="1"/>
  <c r="N3947" i="8"/>
  <c r="O3947"/>
  <c r="P3947"/>
  <c r="Q3947"/>
  <c r="R3947"/>
  <c r="S3947"/>
  <c r="T3947"/>
  <c r="U3947"/>
  <c r="A3943" i="13" s="1"/>
  <c r="N3976" i="8"/>
  <c r="O3976"/>
  <c r="P3976"/>
  <c r="Q3976"/>
  <c r="R3976"/>
  <c r="S3976"/>
  <c r="T3976"/>
  <c r="U3976"/>
  <c r="A3972" i="13" s="1"/>
  <c r="N3979" i="8"/>
  <c r="O3979"/>
  <c r="P3979"/>
  <c r="Q3979"/>
  <c r="R3979"/>
  <c r="S3979"/>
  <c r="T3979"/>
  <c r="U3979"/>
  <c r="A3975" i="13" s="1"/>
  <c r="N3983" i="8"/>
  <c r="O3983"/>
  <c r="P3983"/>
  <c r="Q3983"/>
  <c r="R3983"/>
  <c r="S3983"/>
  <c r="T3983"/>
  <c r="U3983"/>
  <c r="A3979" i="13" s="1"/>
  <c r="N3999" i="8"/>
  <c r="O3999"/>
  <c r="P3999"/>
  <c r="Q3999"/>
  <c r="R3999"/>
  <c r="S3999"/>
  <c r="T3999"/>
  <c r="U3999"/>
  <c r="N4005"/>
  <c r="O4005"/>
  <c r="P4005"/>
  <c r="Q4005"/>
  <c r="R4005"/>
  <c r="S4005"/>
  <c r="T4005"/>
  <c r="U4005"/>
  <c r="A4001" i="13" s="1"/>
  <c r="N4009" i="8"/>
  <c r="O4009"/>
  <c r="P4009"/>
  <c r="Q4009"/>
  <c r="R4009"/>
  <c r="S4009"/>
  <c r="T4009"/>
  <c r="U4009"/>
  <c r="A4005" i="13" s="1"/>
  <c r="W4009" i="8"/>
  <c r="N4023"/>
  <c r="O4023"/>
  <c r="P4023"/>
  <c r="Q4023"/>
  <c r="R4023"/>
  <c r="S4023"/>
  <c r="T4023"/>
  <c r="U4023"/>
  <c r="A4019" i="13" s="1"/>
  <c r="N4026" i="8"/>
  <c r="O4026"/>
  <c r="P4026"/>
  <c r="Q4026"/>
  <c r="R4026"/>
  <c r="S4026"/>
  <c r="T4026"/>
  <c r="U4026"/>
  <c r="A4022" i="13" s="1"/>
  <c r="N4036" i="8"/>
  <c r="O4036"/>
  <c r="P4036"/>
  <c r="Q4036"/>
  <c r="R4036"/>
  <c r="S4036"/>
  <c r="T4036"/>
  <c r="U4036"/>
  <c r="A4032" i="13" s="1"/>
  <c r="N4043" i="8"/>
  <c r="O4043"/>
  <c r="P4043"/>
  <c r="Q4043"/>
  <c r="R4043"/>
  <c r="S4043"/>
  <c r="T4043"/>
  <c r="U4043"/>
  <c r="A4039" i="13" s="1"/>
  <c r="N4067" i="8"/>
  <c r="O4067"/>
  <c r="P4067"/>
  <c r="Q4067"/>
  <c r="R4067"/>
  <c r="S4067"/>
  <c r="T4067"/>
  <c r="U4067"/>
  <c r="A4063" i="13" s="1"/>
  <c r="N4079" i="8"/>
  <c r="O4079"/>
  <c r="P4079"/>
  <c r="Q4079"/>
  <c r="R4079"/>
  <c r="S4079"/>
  <c r="T4079"/>
  <c r="U4079"/>
  <c r="A4075" i="13" s="1"/>
  <c r="N4125" i="8"/>
  <c r="O4125"/>
  <c r="P4125"/>
  <c r="Q4125"/>
  <c r="R4125"/>
  <c r="S4125"/>
  <c r="T4125"/>
  <c r="U4125"/>
  <c r="A4121" i="13" s="1"/>
  <c r="N4147" i="8"/>
  <c r="O4147"/>
  <c r="P4147"/>
  <c r="Q4147"/>
  <c r="R4147"/>
  <c r="S4147"/>
  <c r="T4147"/>
  <c r="U4147"/>
  <c r="A4143" i="13" s="1"/>
  <c r="N4168" i="8"/>
  <c r="O4168"/>
  <c r="P4168"/>
  <c r="Q4168"/>
  <c r="R4168"/>
  <c r="S4168"/>
  <c r="T4168"/>
  <c r="U4168"/>
  <c r="A4164" i="13" s="1"/>
  <c r="N4212" i="8"/>
  <c r="O4212"/>
  <c r="P4212"/>
  <c r="Q4212"/>
  <c r="R4212"/>
  <c r="S4212"/>
  <c r="T4212"/>
  <c r="U4212"/>
  <c r="A4208" i="13" s="1"/>
  <c r="N4218" i="8"/>
  <c r="O4218"/>
  <c r="P4218"/>
  <c r="Q4218"/>
  <c r="R4218"/>
  <c r="S4218"/>
  <c r="T4218"/>
  <c r="U4218"/>
  <c r="A4214" i="13" s="1"/>
  <c r="N4220" i="8"/>
  <c r="O4220"/>
  <c r="P4220"/>
  <c r="Q4220"/>
  <c r="R4220"/>
  <c r="S4220"/>
  <c r="T4220"/>
  <c r="U4220"/>
  <c r="A4216" i="13" s="1"/>
  <c r="K4227" i="8"/>
  <c r="L4227"/>
  <c r="N4227"/>
  <c r="O4227"/>
  <c r="P4227"/>
  <c r="Q4227"/>
  <c r="R4227"/>
  <c r="S4227"/>
  <c r="T4227"/>
  <c r="U4227"/>
  <c r="W4227" s="1"/>
  <c r="N4238"/>
  <c r="O4238"/>
  <c r="P4238"/>
  <c r="Q4238"/>
  <c r="R4238"/>
  <c r="S4238"/>
  <c r="T4238"/>
  <c r="U4238"/>
  <c r="A4234" i="13" s="1"/>
  <c r="N4258" i="8"/>
  <c r="O4258"/>
  <c r="P4258"/>
  <c r="Q4258"/>
  <c r="R4258"/>
  <c r="S4258"/>
  <c r="T4258"/>
  <c r="U4258"/>
  <c r="A4254" i="13" s="1"/>
  <c r="K4262" i="8"/>
  <c r="L4262"/>
  <c r="N4262"/>
  <c r="O4262"/>
  <c r="P4262"/>
  <c r="Q4262"/>
  <c r="R4262"/>
  <c r="S4262"/>
  <c r="T4262"/>
  <c r="U4262"/>
  <c r="A4258" i="13" s="1"/>
  <c r="W4262" i="8"/>
  <c r="N4266"/>
  <c r="O4266"/>
  <c r="P4266"/>
  <c r="Q4266"/>
  <c r="R4266"/>
  <c r="S4266"/>
  <c r="T4266"/>
  <c r="U4266"/>
  <c r="A4262" i="13" s="1"/>
  <c r="N4272" i="8"/>
  <c r="O4272"/>
  <c r="P4272"/>
  <c r="Q4272"/>
  <c r="R4272"/>
  <c r="S4272"/>
  <c r="T4272"/>
  <c r="U4272"/>
  <c r="A4268" i="13" s="1"/>
  <c r="K4311" i="8"/>
  <c r="L4311"/>
  <c r="N4311"/>
  <c r="O4311"/>
  <c r="P4311"/>
  <c r="Q4311"/>
  <c r="R4311"/>
  <c r="S4311"/>
  <c r="T4311"/>
  <c r="U4311"/>
  <c r="A4307" i="13" s="1"/>
  <c r="N4341" i="8"/>
  <c r="O4341"/>
  <c r="P4341"/>
  <c r="Q4341"/>
  <c r="R4341"/>
  <c r="S4341"/>
  <c r="T4341"/>
  <c r="U4341"/>
  <c r="A4337" i="13" s="1"/>
  <c r="N4345" i="8"/>
  <c r="O4345"/>
  <c r="P4345"/>
  <c r="Q4345"/>
  <c r="R4345"/>
  <c r="S4345"/>
  <c r="T4345"/>
  <c r="U4345"/>
  <c r="A4341" i="13" s="1"/>
  <c r="N15" i="8"/>
  <c r="O15"/>
  <c r="P15"/>
  <c r="Q15"/>
  <c r="R15"/>
  <c r="S15"/>
  <c r="T15"/>
  <c r="U15"/>
  <c r="A11" i="13" s="1"/>
  <c r="N30" i="8"/>
  <c r="O30"/>
  <c r="P30"/>
  <c r="Q30"/>
  <c r="R30"/>
  <c r="S30"/>
  <c r="T30"/>
  <c r="U30"/>
  <c r="A26" i="13" s="1"/>
  <c r="K36" i="8"/>
  <c r="L36"/>
  <c r="N36"/>
  <c r="O36"/>
  <c r="P36"/>
  <c r="Q36"/>
  <c r="R36"/>
  <c r="S36"/>
  <c r="T36"/>
  <c r="U36"/>
  <c r="A32" i="13" s="1"/>
  <c r="N43" i="8"/>
  <c r="O43"/>
  <c r="P43"/>
  <c r="Q43"/>
  <c r="R43"/>
  <c r="S43"/>
  <c r="T43"/>
  <c r="U43"/>
  <c r="A39" i="13" s="1"/>
  <c r="N62" i="8"/>
  <c r="O62"/>
  <c r="P62"/>
  <c r="Q62"/>
  <c r="R62"/>
  <c r="S62"/>
  <c r="T62"/>
  <c r="U62"/>
  <c r="A58" i="13" s="1"/>
  <c r="N65" i="8"/>
  <c r="O65"/>
  <c r="P65"/>
  <c r="Q65"/>
  <c r="R65"/>
  <c r="S65"/>
  <c r="T65"/>
  <c r="U65"/>
  <c r="A61" i="13" s="1"/>
  <c r="N67" i="8"/>
  <c r="O67"/>
  <c r="P67"/>
  <c r="Q67"/>
  <c r="R67"/>
  <c r="S67"/>
  <c r="T67"/>
  <c r="U67"/>
  <c r="A63" i="13" s="1"/>
  <c r="N68" i="8"/>
  <c r="O68"/>
  <c r="P68"/>
  <c r="Q68"/>
  <c r="R68"/>
  <c r="S68"/>
  <c r="T68"/>
  <c r="U68"/>
  <c r="A64" i="13" s="1"/>
  <c r="N70" i="8"/>
  <c r="O70"/>
  <c r="P70"/>
  <c r="Q70"/>
  <c r="R70"/>
  <c r="S70"/>
  <c r="T70"/>
  <c r="U70"/>
  <c r="A66" i="13" s="1"/>
  <c r="N73" i="8"/>
  <c r="O73"/>
  <c r="P73"/>
  <c r="Q73"/>
  <c r="R73"/>
  <c r="S73"/>
  <c r="T73"/>
  <c r="U73"/>
  <c r="N92"/>
  <c r="O92"/>
  <c r="P92"/>
  <c r="Q92"/>
  <c r="R92"/>
  <c r="S92"/>
  <c r="T92"/>
  <c r="U92"/>
  <c r="A88" i="13" s="1"/>
  <c r="N100" i="8"/>
  <c r="O100"/>
  <c r="P100"/>
  <c r="Q100"/>
  <c r="R100"/>
  <c r="S100"/>
  <c r="T100"/>
  <c r="U100"/>
  <c r="A96" i="13" s="1"/>
  <c r="K114" i="8"/>
  <c r="L114"/>
  <c r="L261" s="1"/>
  <c r="N114"/>
  <c r="O114"/>
  <c r="P114"/>
  <c r="Q114"/>
  <c r="R114"/>
  <c r="S114"/>
  <c r="T114"/>
  <c r="U114"/>
  <c r="A110" i="13" s="1"/>
  <c r="N116" i="8"/>
  <c r="O116"/>
  <c r="P116"/>
  <c r="Q116"/>
  <c r="R116"/>
  <c r="S116"/>
  <c r="T116"/>
  <c r="U116"/>
  <c r="A112" i="13" s="1"/>
  <c r="N119" i="8"/>
  <c r="O119"/>
  <c r="P119"/>
  <c r="Q119"/>
  <c r="R119"/>
  <c r="S119"/>
  <c r="T119"/>
  <c r="U119"/>
  <c r="N127"/>
  <c r="O127"/>
  <c r="P127"/>
  <c r="Q127"/>
  <c r="R127"/>
  <c r="S127"/>
  <c r="T127"/>
  <c r="U127"/>
  <c r="A123" i="13" s="1"/>
  <c r="N128" i="8"/>
  <c r="O128"/>
  <c r="P128"/>
  <c r="Q128"/>
  <c r="R128"/>
  <c r="S128"/>
  <c r="T128"/>
  <c r="U128"/>
  <c r="A124" i="13" s="1"/>
  <c r="K130" i="8"/>
  <c r="K136" s="1"/>
  <c r="L130"/>
  <c r="L136" s="1"/>
  <c r="N130"/>
  <c r="O130"/>
  <c r="P130"/>
  <c r="Q130"/>
  <c r="R130"/>
  <c r="S130"/>
  <c r="T130"/>
  <c r="U130"/>
  <c r="A126" i="13" s="1"/>
  <c r="N136" i="8"/>
  <c r="O136"/>
  <c r="P136"/>
  <c r="Q136"/>
  <c r="R136"/>
  <c r="S136"/>
  <c r="T136"/>
  <c r="U136"/>
  <c r="A132" i="13" s="1"/>
  <c r="N138" i="8"/>
  <c r="O138"/>
  <c r="P138"/>
  <c r="Q138"/>
  <c r="R138"/>
  <c r="S138"/>
  <c r="T138"/>
  <c r="U138"/>
  <c r="A134" i="13" s="1"/>
  <c r="N140" i="8"/>
  <c r="O140"/>
  <c r="P140"/>
  <c r="Q140"/>
  <c r="R140"/>
  <c r="S140"/>
  <c r="T140"/>
  <c r="U140"/>
  <c r="A136" i="13" s="1"/>
  <c r="N142" i="8"/>
  <c r="O142"/>
  <c r="P142"/>
  <c r="Q142"/>
  <c r="R142"/>
  <c r="S142"/>
  <c r="T142"/>
  <c r="U142"/>
  <c r="A138" i="13" s="1"/>
  <c r="K149" i="8"/>
  <c r="L149"/>
  <c r="N149"/>
  <c r="O149"/>
  <c r="P149"/>
  <c r="Q149"/>
  <c r="R149"/>
  <c r="S149"/>
  <c r="T149"/>
  <c r="U149"/>
  <c r="A145" i="13" s="1"/>
  <c r="N153" i="8"/>
  <c r="O153"/>
  <c r="P153"/>
  <c r="Q153"/>
  <c r="R153"/>
  <c r="S153"/>
  <c r="T153"/>
  <c r="U153"/>
  <c r="A149" i="13" s="1"/>
  <c r="N156" i="8"/>
  <c r="O156"/>
  <c r="P156"/>
  <c r="Q156"/>
  <c r="R156"/>
  <c r="S156"/>
  <c r="T156"/>
  <c r="U156"/>
  <c r="A152" i="13" s="1"/>
  <c r="K162" i="8"/>
  <c r="L162"/>
  <c r="N162"/>
  <c r="O162"/>
  <c r="P162"/>
  <c r="Q162"/>
  <c r="R162"/>
  <c r="S162"/>
  <c r="T162"/>
  <c r="U162"/>
  <c r="A158" i="13" s="1"/>
  <c r="K170" i="8"/>
  <c r="L170"/>
  <c r="N170"/>
  <c r="O170"/>
  <c r="P170"/>
  <c r="Q170"/>
  <c r="R170"/>
  <c r="S170"/>
  <c r="T170"/>
  <c r="U170"/>
  <c r="A166" i="13" s="1"/>
  <c r="N173" i="8"/>
  <c r="O173"/>
  <c r="P173"/>
  <c r="Q173"/>
  <c r="R173"/>
  <c r="S173"/>
  <c r="T173"/>
  <c r="U173"/>
  <c r="A169" i="13" s="1"/>
  <c r="W173" i="8"/>
  <c r="N175"/>
  <c r="O175"/>
  <c r="P175"/>
  <c r="Q175"/>
  <c r="R175"/>
  <c r="S175"/>
  <c r="T175"/>
  <c r="U175"/>
  <c r="A171" i="13" s="1"/>
  <c r="N177" i="8"/>
  <c r="O177"/>
  <c r="P177"/>
  <c r="Q177"/>
  <c r="R177"/>
  <c r="S177"/>
  <c r="T177"/>
  <c r="U177"/>
  <c r="A173" i="13" s="1"/>
  <c r="N182" i="8"/>
  <c r="O182"/>
  <c r="P182"/>
  <c r="Q182"/>
  <c r="R182"/>
  <c r="S182"/>
  <c r="T182"/>
  <c r="U182"/>
  <c r="A178" i="13" s="1"/>
  <c r="K183" i="8"/>
  <c r="L183"/>
  <c r="N183"/>
  <c r="O183"/>
  <c r="P183"/>
  <c r="Q183"/>
  <c r="R183"/>
  <c r="S183"/>
  <c r="T183"/>
  <c r="U183"/>
  <c r="K185"/>
  <c r="K189" s="1"/>
  <c r="K190" s="1"/>
  <c r="L185"/>
  <c r="N185"/>
  <c r="O185"/>
  <c r="P185"/>
  <c r="Q185"/>
  <c r="R185"/>
  <c r="S185"/>
  <c r="T185"/>
  <c r="U185"/>
  <c r="A181" i="13" s="1"/>
  <c r="L189" i="8"/>
  <c r="L190" s="1"/>
  <c r="N189"/>
  <c r="O189"/>
  <c r="P189"/>
  <c r="Q189"/>
  <c r="R189"/>
  <c r="S189"/>
  <c r="T189"/>
  <c r="U189"/>
  <c r="A185" i="13" s="1"/>
  <c r="K193" i="8"/>
  <c r="L193"/>
  <c r="N193"/>
  <c r="O193"/>
  <c r="P193"/>
  <c r="Q193"/>
  <c r="R193"/>
  <c r="S193"/>
  <c r="T193"/>
  <c r="U193"/>
  <c r="A189" i="13" s="1"/>
  <c r="N194" i="8"/>
  <c r="O194"/>
  <c r="P194"/>
  <c r="Q194"/>
  <c r="R194"/>
  <c r="S194"/>
  <c r="T194"/>
  <c r="U194"/>
  <c r="A190" i="13" s="1"/>
  <c r="N196" i="8"/>
  <c r="O196"/>
  <c r="P196"/>
  <c r="Q196"/>
  <c r="R196"/>
  <c r="S196"/>
  <c r="T196"/>
  <c r="U196"/>
  <c r="A192" i="13" s="1"/>
  <c r="L208" i="8"/>
  <c r="L209" s="1"/>
  <c r="N208"/>
  <c r="O208"/>
  <c r="P208"/>
  <c r="Q208"/>
  <c r="R208"/>
  <c r="S208"/>
  <c r="T208"/>
  <c r="U208"/>
  <c r="A204" i="13" s="1"/>
  <c r="N209" i="8"/>
  <c r="O209"/>
  <c r="P209"/>
  <c r="Q209"/>
  <c r="R209"/>
  <c r="S209"/>
  <c r="T209"/>
  <c r="U209"/>
  <c r="A205" i="13" s="1"/>
  <c r="N214" i="8"/>
  <c r="O214"/>
  <c r="P214"/>
  <c r="Q214"/>
  <c r="R214"/>
  <c r="S214"/>
  <c r="T214"/>
  <c r="U214"/>
  <c r="A210" i="13" s="1"/>
  <c r="N219" i="8"/>
  <c r="O219"/>
  <c r="P219"/>
  <c r="Q219"/>
  <c r="R219"/>
  <c r="S219"/>
  <c r="T219"/>
  <c r="U219"/>
  <c r="A215" i="13" s="1"/>
  <c r="K220" i="8"/>
  <c r="L220"/>
  <c r="N220"/>
  <c r="O220"/>
  <c r="P220"/>
  <c r="Q220"/>
  <c r="R220"/>
  <c r="S220"/>
  <c r="T220"/>
  <c r="U220"/>
  <c r="A216" i="13" s="1"/>
  <c r="K233" i="8"/>
  <c r="L233"/>
  <c r="N233"/>
  <c r="O233"/>
  <c r="P233"/>
  <c r="Q233"/>
  <c r="R233"/>
  <c r="S233"/>
  <c r="T233"/>
  <c r="U233"/>
  <c r="A229" i="13" s="1"/>
  <c r="N237" i="8"/>
  <c r="O237"/>
  <c r="P237"/>
  <c r="Q237"/>
  <c r="R237"/>
  <c r="S237"/>
  <c r="T237"/>
  <c r="U237"/>
  <c r="A233" i="13" s="1"/>
  <c r="K244" i="8"/>
  <c r="L244"/>
  <c r="N244"/>
  <c r="O244"/>
  <c r="P244"/>
  <c r="Q244"/>
  <c r="R244"/>
  <c r="S244"/>
  <c r="T244"/>
  <c r="U244"/>
  <c r="A240" i="13" s="1"/>
  <c r="N255" i="8"/>
  <c r="O255"/>
  <c r="P255"/>
  <c r="Q255"/>
  <c r="R255"/>
  <c r="S255"/>
  <c r="T255"/>
  <c r="U255"/>
  <c r="A251" i="13" s="1"/>
  <c r="N259" i="8"/>
  <c r="O259"/>
  <c r="P259"/>
  <c r="Q259"/>
  <c r="R259"/>
  <c r="S259"/>
  <c r="T259"/>
  <c r="U259"/>
  <c r="A255" i="13" s="1"/>
  <c r="K265" i="8"/>
  <c r="L265"/>
  <c r="N265"/>
  <c r="O265"/>
  <c r="P265"/>
  <c r="Q265"/>
  <c r="R265"/>
  <c r="S265"/>
  <c r="T265"/>
  <c r="U265"/>
  <c r="N268"/>
  <c r="O268"/>
  <c r="P268"/>
  <c r="Q268"/>
  <c r="R268"/>
  <c r="S268"/>
  <c r="T268"/>
  <c r="U268"/>
  <c r="A264" i="13" s="1"/>
  <c r="K269" i="8"/>
  <c r="L269"/>
  <c r="N269"/>
  <c r="O269"/>
  <c r="P269"/>
  <c r="Q269"/>
  <c r="R269"/>
  <c r="S269"/>
  <c r="T269"/>
  <c r="U269"/>
  <c r="N288"/>
  <c r="O288"/>
  <c r="P288"/>
  <c r="Q288"/>
  <c r="R288"/>
  <c r="S288"/>
  <c r="T288"/>
  <c r="U288"/>
  <c r="A284" i="13" s="1"/>
  <c r="N293" i="8"/>
  <c r="O293"/>
  <c r="P293"/>
  <c r="Q293"/>
  <c r="R293"/>
  <c r="S293"/>
  <c r="T293"/>
  <c r="U293"/>
  <c r="A289" i="13" s="1"/>
  <c r="N299" i="8"/>
  <c r="O299"/>
  <c r="P299"/>
  <c r="Q299"/>
  <c r="R299"/>
  <c r="S299"/>
  <c r="T299"/>
  <c r="U299"/>
  <c r="A295" i="13" s="1"/>
  <c r="K302" i="8"/>
  <c r="L302"/>
  <c r="N302"/>
  <c r="O302"/>
  <c r="P302"/>
  <c r="Q302"/>
  <c r="R302"/>
  <c r="S302"/>
  <c r="T302"/>
  <c r="U302"/>
  <c r="A298" i="13" s="1"/>
  <c r="K304" i="8"/>
  <c r="K305" s="1"/>
  <c r="L304"/>
  <c r="L305" s="1"/>
  <c r="L310" s="1"/>
  <c r="N304"/>
  <c r="O304"/>
  <c r="P304"/>
  <c r="Q304"/>
  <c r="R304"/>
  <c r="S304"/>
  <c r="T304"/>
  <c r="U304"/>
  <c r="A300" i="13" s="1"/>
  <c r="N305" i="8"/>
  <c r="O305"/>
  <c r="P305"/>
  <c r="Q305"/>
  <c r="R305"/>
  <c r="S305"/>
  <c r="T305"/>
  <c r="U305"/>
  <c r="A301" i="13" s="1"/>
  <c r="K310" i="8"/>
  <c r="N310"/>
  <c r="O310"/>
  <c r="P310"/>
  <c r="Q310"/>
  <c r="R310"/>
  <c r="S310"/>
  <c r="T310"/>
  <c r="U310"/>
  <c r="A306" i="13" s="1"/>
  <c r="N321" i="8"/>
  <c r="O321"/>
  <c r="P321"/>
  <c r="Q321"/>
  <c r="R321"/>
  <c r="S321"/>
  <c r="T321"/>
  <c r="U321"/>
  <c r="A317" i="13" s="1"/>
  <c r="N324" i="8"/>
  <c r="O324"/>
  <c r="P324"/>
  <c r="Q324"/>
  <c r="R324"/>
  <c r="S324"/>
  <c r="T324"/>
  <c r="U324"/>
  <c r="A320" i="13" s="1"/>
  <c r="N336" i="8"/>
  <c r="O336"/>
  <c r="P336"/>
  <c r="Q336"/>
  <c r="R336"/>
  <c r="S336"/>
  <c r="T336"/>
  <c r="U336"/>
  <c r="A332" i="13" s="1"/>
  <c r="W336" i="8"/>
  <c r="N342"/>
  <c r="O342"/>
  <c r="P342"/>
  <c r="Q342"/>
  <c r="R342"/>
  <c r="S342"/>
  <c r="T342"/>
  <c r="U342"/>
  <c r="A338" i="13" s="1"/>
  <c r="N345" i="8"/>
  <c r="O345"/>
  <c r="P345"/>
  <c r="Q345"/>
  <c r="R345"/>
  <c r="S345"/>
  <c r="T345"/>
  <c r="U345"/>
  <c r="A341" i="13" s="1"/>
  <c r="N358" i="8"/>
  <c r="O358"/>
  <c r="P358"/>
  <c r="Q358"/>
  <c r="R358"/>
  <c r="S358"/>
  <c r="T358"/>
  <c r="U358"/>
  <c r="A354" i="13" s="1"/>
  <c r="N364" i="8"/>
  <c r="O364"/>
  <c r="P364"/>
  <c r="Q364"/>
  <c r="R364"/>
  <c r="S364"/>
  <c r="T364"/>
  <c r="U364"/>
  <c r="A360" i="13" s="1"/>
  <c r="N371" i="8"/>
  <c r="O371"/>
  <c r="P371"/>
  <c r="Q371"/>
  <c r="R371"/>
  <c r="S371"/>
  <c r="T371"/>
  <c r="U371"/>
  <c r="A367" i="13" s="1"/>
  <c r="N378" i="8"/>
  <c r="O378"/>
  <c r="P378"/>
  <c r="Q378"/>
  <c r="R378"/>
  <c r="S378"/>
  <c r="T378"/>
  <c r="U378"/>
  <c r="A374" i="13" s="1"/>
  <c r="N395" i="8"/>
  <c r="O395"/>
  <c r="P395"/>
  <c r="Q395"/>
  <c r="R395"/>
  <c r="S395"/>
  <c r="T395"/>
  <c r="U395"/>
  <c r="K396"/>
  <c r="L396"/>
  <c r="N396"/>
  <c r="O396"/>
  <c r="P396"/>
  <c r="Q396"/>
  <c r="R396"/>
  <c r="S396"/>
  <c r="T396"/>
  <c r="U396"/>
  <c r="A392" i="13" s="1"/>
  <c r="K397" i="8"/>
  <c r="L397"/>
  <c r="N397"/>
  <c r="O397"/>
  <c r="P397"/>
  <c r="Q397"/>
  <c r="R397"/>
  <c r="S397"/>
  <c r="T397"/>
  <c r="U397"/>
  <c r="A393" i="13" s="1"/>
  <c r="N400" i="8"/>
  <c r="O400"/>
  <c r="P400"/>
  <c r="Q400"/>
  <c r="R400"/>
  <c r="S400"/>
  <c r="T400"/>
  <c r="U400"/>
  <c r="A396" i="13" s="1"/>
  <c r="K406" i="8"/>
  <c r="L406"/>
  <c r="N406"/>
  <c r="O406"/>
  <c r="P406"/>
  <c r="Q406"/>
  <c r="R406"/>
  <c r="S406"/>
  <c r="T406"/>
  <c r="U406"/>
  <c r="A402" i="13" s="1"/>
  <c r="K410" i="8"/>
  <c r="L410"/>
  <c r="N410"/>
  <c r="O410"/>
  <c r="P410"/>
  <c r="Q410"/>
  <c r="R410"/>
  <c r="S410"/>
  <c r="T410"/>
  <c r="U410"/>
  <c r="N413"/>
  <c r="O413"/>
  <c r="P413"/>
  <c r="Q413"/>
  <c r="R413"/>
  <c r="S413"/>
  <c r="T413"/>
  <c r="U413"/>
  <c r="A409" i="13" s="1"/>
  <c r="N416" i="8"/>
  <c r="O416"/>
  <c r="P416"/>
  <c r="Q416"/>
  <c r="R416"/>
  <c r="S416"/>
  <c r="T416"/>
  <c r="U416"/>
  <c r="A412" i="13" s="1"/>
  <c r="K419" i="8"/>
  <c r="L419"/>
  <c r="N419"/>
  <c r="O419"/>
  <c r="P419"/>
  <c r="Q419"/>
  <c r="R419"/>
  <c r="S419"/>
  <c r="T419"/>
  <c r="U419"/>
  <c r="A415" i="13" s="1"/>
  <c r="N422" i="8"/>
  <c r="O422"/>
  <c r="P422"/>
  <c r="Q422"/>
  <c r="R422"/>
  <c r="S422"/>
  <c r="T422"/>
  <c r="U422"/>
  <c r="A418" i="13" s="1"/>
  <c r="K428" i="8"/>
  <c r="L428"/>
  <c r="N428"/>
  <c r="O428"/>
  <c r="P428"/>
  <c r="Q428"/>
  <c r="R428"/>
  <c r="S428"/>
  <c r="T428"/>
  <c r="U428"/>
  <c r="A424" i="13" s="1"/>
  <c r="N430" i="8"/>
  <c r="O430"/>
  <c r="P430"/>
  <c r="Q430"/>
  <c r="R430"/>
  <c r="S430"/>
  <c r="T430"/>
  <c r="U430"/>
  <c r="A426" i="13" s="1"/>
  <c r="N435" i="8"/>
  <c r="O435"/>
  <c r="P435"/>
  <c r="Q435"/>
  <c r="R435"/>
  <c r="S435"/>
  <c r="T435"/>
  <c r="U435"/>
  <c r="A431" i="13" s="1"/>
  <c r="K441" i="8"/>
  <c r="L441"/>
  <c r="N441"/>
  <c r="O441"/>
  <c r="P441"/>
  <c r="Q441"/>
  <c r="R441"/>
  <c r="S441"/>
  <c r="T441"/>
  <c r="U441"/>
  <c r="A437" i="13" s="1"/>
  <c r="K442" i="8"/>
  <c r="K445" s="1"/>
  <c r="L442"/>
  <c r="N442"/>
  <c r="O442"/>
  <c r="P442"/>
  <c r="Q442"/>
  <c r="R442"/>
  <c r="S442"/>
  <c r="T442"/>
  <c r="U442"/>
  <c r="A438" i="13" s="1"/>
  <c r="L445" i="8"/>
  <c r="N445"/>
  <c r="O445"/>
  <c r="P445"/>
  <c r="Q445"/>
  <c r="R445"/>
  <c r="S445"/>
  <c r="T445"/>
  <c r="U445"/>
  <c r="A441" i="13" s="1"/>
  <c r="N447" i="8"/>
  <c r="O447"/>
  <c r="P447"/>
  <c r="Q447"/>
  <c r="R447"/>
  <c r="S447"/>
  <c r="T447"/>
  <c r="U447"/>
  <c r="A443" i="13" s="1"/>
  <c r="N452" i="8"/>
  <c r="O452"/>
  <c r="P452"/>
  <c r="Q452"/>
  <c r="R452"/>
  <c r="S452"/>
  <c r="T452"/>
  <c r="U452"/>
  <c r="A448" i="13" s="1"/>
  <c r="N455" i="8"/>
  <c r="O455"/>
  <c r="P455"/>
  <c r="Q455"/>
  <c r="R455"/>
  <c r="S455"/>
  <c r="T455"/>
  <c r="U455"/>
  <c r="A451" i="13" s="1"/>
  <c r="K459" i="8"/>
  <c r="L459"/>
  <c r="N459"/>
  <c r="O459"/>
  <c r="P459"/>
  <c r="Q459"/>
  <c r="R459"/>
  <c r="S459"/>
  <c r="T459"/>
  <c r="U459"/>
  <c r="A455" i="13" s="1"/>
  <c r="K469" i="8"/>
  <c r="L469"/>
  <c r="N469"/>
  <c r="O469"/>
  <c r="P469"/>
  <c r="Q469"/>
  <c r="R469"/>
  <c r="S469"/>
  <c r="T469"/>
  <c r="U469"/>
  <c r="A465" i="13" s="1"/>
  <c r="N470" i="8"/>
  <c r="O470"/>
  <c r="P470"/>
  <c r="Q470"/>
  <c r="R470"/>
  <c r="S470"/>
  <c r="T470"/>
  <c r="U470"/>
  <c r="A466" i="13" s="1"/>
  <c r="K480" i="8"/>
  <c r="L480"/>
  <c r="N480"/>
  <c r="O480"/>
  <c r="P480"/>
  <c r="Q480"/>
  <c r="R480"/>
  <c r="S480"/>
  <c r="T480"/>
  <c r="U480"/>
  <c r="A476" i="13" s="1"/>
  <c r="N485" i="8"/>
  <c r="O485"/>
  <c r="P485"/>
  <c r="Q485"/>
  <c r="R485"/>
  <c r="S485"/>
  <c r="T485"/>
  <c r="U485"/>
  <c r="A481" i="13" s="1"/>
  <c r="K491" i="8"/>
  <c r="L491"/>
  <c r="L506" s="1"/>
  <c r="L512" s="1"/>
  <c r="N491"/>
  <c r="O491"/>
  <c r="P491"/>
  <c r="Q491"/>
  <c r="R491"/>
  <c r="S491"/>
  <c r="T491"/>
  <c r="U491"/>
  <c r="A487" i="13" s="1"/>
  <c r="K506" i="8"/>
  <c r="N506"/>
  <c r="O506"/>
  <c r="P506"/>
  <c r="Q506"/>
  <c r="R506"/>
  <c r="S506"/>
  <c r="T506"/>
  <c r="U506"/>
  <c r="A502" i="13" s="1"/>
  <c r="K512" i="8"/>
  <c r="N512"/>
  <c r="O512"/>
  <c r="P512"/>
  <c r="Q512"/>
  <c r="R512"/>
  <c r="S512"/>
  <c r="T512"/>
  <c r="U512"/>
  <c r="A508" i="13" s="1"/>
  <c r="K513" i="8"/>
  <c r="L513"/>
  <c r="N513"/>
  <c r="O513"/>
  <c r="P513"/>
  <c r="Q513"/>
  <c r="R513"/>
  <c r="S513"/>
  <c r="T513"/>
  <c r="U513"/>
  <c r="A509" i="13" s="1"/>
  <c r="N518" i="8"/>
  <c r="O518"/>
  <c r="P518"/>
  <c r="Q518"/>
  <c r="R518"/>
  <c r="S518"/>
  <c r="T518"/>
  <c r="U518"/>
  <c r="A514" i="13" s="1"/>
  <c r="K541" i="8"/>
  <c r="L541"/>
  <c r="N541"/>
  <c r="O541"/>
  <c r="P541"/>
  <c r="Q541"/>
  <c r="R541"/>
  <c r="S541"/>
  <c r="T541"/>
  <c r="U541"/>
  <c r="A537" i="13" s="1"/>
  <c r="K545" i="8"/>
  <c r="L545"/>
  <c r="N545"/>
  <c r="O545"/>
  <c r="P545"/>
  <c r="Q545"/>
  <c r="R545"/>
  <c r="S545"/>
  <c r="T545"/>
  <c r="U545"/>
  <c r="A541" i="13" s="1"/>
  <c r="N551" i="8"/>
  <c r="O551"/>
  <c r="P551"/>
  <c r="Q551"/>
  <c r="R551"/>
  <c r="S551"/>
  <c r="T551"/>
  <c r="U551"/>
  <c r="A547" i="13" s="1"/>
  <c r="N564" i="8"/>
  <c r="O564"/>
  <c r="P564"/>
  <c r="Q564"/>
  <c r="R564"/>
  <c r="S564"/>
  <c r="T564"/>
  <c r="U564"/>
  <c r="A560" i="13" s="1"/>
  <c r="W564" i="8"/>
  <c r="N567"/>
  <c r="O567"/>
  <c r="P567"/>
  <c r="Q567"/>
  <c r="R567"/>
  <c r="S567"/>
  <c r="T567"/>
  <c r="U567"/>
  <c r="A563" i="13" s="1"/>
  <c r="N571" i="8"/>
  <c r="O571"/>
  <c r="P571"/>
  <c r="Q571"/>
  <c r="R571"/>
  <c r="S571"/>
  <c r="T571"/>
  <c r="U571"/>
  <c r="A567" i="13" s="1"/>
  <c r="K575" i="8"/>
  <c r="K578" s="1"/>
  <c r="L575"/>
  <c r="L578" s="1"/>
  <c r="N575"/>
  <c r="O575"/>
  <c r="P575"/>
  <c r="Q575"/>
  <c r="R575"/>
  <c r="S575"/>
  <c r="T575"/>
  <c r="U575"/>
  <c r="A571" i="13" s="1"/>
  <c r="N578" i="8"/>
  <c r="O578"/>
  <c r="P578"/>
  <c r="Q578"/>
  <c r="R578"/>
  <c r="S578"/>
  <c r="T578"/>
  <c r="U578"/>
  <c r="A574" i="13" s="1"/>
  <c r="N583" i="8"/>
  <c r="O583"/>
  <c r="P583"/>
  <c r="Q583"/>
  <c r="R583"/>
  <c r="S583"/>
  <c r="T583"/>
  <c r="U583"/>
  <c r="A579" i="13" s="1"/>
  <c r="K585" i="8"/>
  <c r="K590" s="1"/>
  <c r="L585"/>
  <c r="N585"/>
  <c r="O585"/>
  <c r="P585"/>
  <c r="Q585"/>
  <c r="R585"/>
  <c r="S585"/>
  <c r="T585"/>
  <c r="U585"/>
  <c r="A581" i="13" s="1"/>
  <c r="L590" i="8"/>
  <c r="N590"/>
  <c r="O590"/>
  <c r="P590"/>
  <c r="Q590"/>
  <c r="R590"/>
  <c r="S590"/>
  <c r="T590"/>
  <c r="U590"/>
  <c r="A586" i="13" s="1"/>
  <c r="K594" i="8"/>
  <c r="L594"/>
  <c r="N594"/>
  <c r="O594"/>
  <c r="P594"/>
  <c r="Q594"/>
  <c r="R594"/>
  <c r="S594"/>
  <c r="T594"/>
  <c r="U594"/>
  <c r="A590" i="13" s="1"/>
  <c r="N602" i="8"/>
  <c r="O602"/>
  <c r="P602"/>
  <c r="Q602"/>
  <c r="R602"/>
  <c r="S602"/>
  <c r="T602"/>
  <c r="U602"/>
  <c r="A598" i="13" s="1"/>
  <c r="N604" i="8"/>
  <c r="O604"/>
  <c r="P604"/>
  <c r="Q604"/>
  <c r="R604"/>
  <c r="S604"/>
  <c r="T604"/>
  <c r="U604"/>
  <c r="A600" i="13" s="1"/>
  <c r="K618" i="8"/>
  <c r="L618"/>
  <c r="N618"/>
  <c r="O618"/>
  <c r="P618"/>
  <c r="Q618"/>
  <c r="R618"/>
  <c r="S618"/>
  <c r="T618"/>
  <c r="U618"/>
  <c r="A614" i="13" s="1"/>
  <c r="N627" i="8"/>
  <c r="O627"/>
  <c r="P627"/>
  <c r="Q627"/>
  <c r="R627"/>
  <c r="S627"/>
  <c r="T627"/>
  <c r="U627"/>
  <c r="A623" i="13" s="1"/>
  <c r="N638" i="8"/>
  <c r="O638"/>
  <c r="P638"/>
  <c r="Q638"/>
  <c r="R638"/>
  <c r="S638"/>
  <c r="T638"/>
  <c r="U638"/>
  <c r="A634" i="13" s="1"/>
  <c r="K640" i="8"/>
  <c r="L640"/>
  <c r="N640"/>
  <c r="O640"/>
  <c r="P640"/>
  <c r="Q640"/>
  <c r="R640"/>
  <c r="S640"/>
  <c r="T640"/>
  <c r="U640"/>
  <c r="A636" i="13" s="1"/>
  <c r="N651" i="8"/>
  <c r="O651"/>
  <c r="P651"/>
  <c r="Q651"/>
  <c r="R651"/>
  <c r="S651"/>
  <c r="T651"/>
  <c r="U651"/>
  <c r="A647" i="13" s="1"/>
  <c r="N656" i="8"/>
  <c r="O656"/>
  <c r="P656"/>
  <c r="Q656"/>
  <c r="R656"/>
  <c r="S656"/>
  <c r="T656"/>
  <c r="U656"/>
  <c r="N661"/>
  <c r="O661"/>
  <c r="P661"/>
  <c r="Q661"/>
  <c r="R661"/>
  <c r="S661"/>
  <c r="T661"/>
  <c r="U661"/>
  <c r="N665"/>
  <c r="O665"/>
  <c r="P665"/>
  <c r="Q665"/>
  <c r="R665"/>
  <c r="S665"/>
  <c r="T665"/>
  <c r="U665"/>
  <c r="A661" i="13" s="1"/>
  <c r="N666" i="8"/>
  <c r="O666"/>
  <c r="P666"/>
  <c r="Q666"/>
  <c r="R666"/>
  <c r="S666"/>
  <c r="T666"/>
  <c r="U666"/>
  <c r="A662" i="13" s="1"/>
  <c r="N667" i="8"/>
  <c r="O667"/>
  <c r="P667"/>
  <c r="Q667"/>
  <c r="R667"/>
  <c r="S667"/>
  <c r="T667"/>
  <c r="U667"/>
  <c r="A663" i="13" s="1"/>
  <c r="N668" i="8"/>
  <c r="O668"/>
  <c r="P668"/>
  <c r="Q668"/>
  <c r="R668"/>
  <c r="S668"/>
  <c r="T668"/>
  <c r="U668"/>
  <c r="K693"/>
  <c r="K697" s="1"/>
  <c r="L693"/>
  <c r="N693"/>
  <c r="O693"/>
  <c r="P693"/>
  <c r="Q693"/>
  <c r="R693"/>
  <c r="S693"/>
  <c r="T693"/>
  <c r="U693"/>
  <c r="L697"/>
  <c r="N697"/>
  <c r="O697"/>
  <c r="P697"/>
  <c r="Q697"/>
  <c r="R697"/>
  <c r="S697"/>
  <c r="T697"/>
  <c r="U697"/>
  <c r="A693" i="13" s="1"/>
  <c r="K706" i="8"/>
  <c r="L706"/>
  <c r="N706"/>
  <c r="O706"/>
  <c r="P706"/>
  <c r="Q706"/>
  <c r="R706"/>
  <c r="S706"/>
  <c r="T706"/>
  <c r="U706"/>
  <c r="A702" i="13" s="1"/>
  <c r="N711" i="8"/>
  <c r="O711"/>
  <c r="P711"/>
  <c r="Q711"/>
  <c r="R711"/>
  <c r="S711"/>
  <c r="T711"/>
  <c r="U711"/>
  <c r="A707" i="13" s="1"/>
  <c r="W711" i="8"/>
  <c r="N714"/>
  <c r="O714"/>
  <c r="P714"/>
  <c r="Q714"/>
  <c r="R714"/>
  <c r="S714"/>
  <c r="T714"/>
  <c r="U714"/>
  <c r="A710" i="13" s="1"/>
  <c r="N715" i="8"/>
  <c r="O715"/>
  <c r="P715"/>
  <c r="Q715"/>
  <c r="R715"/>
  <c r="S715"/>
  <c r="T715"/>
  <c r="U715"/>
  <c r="A711" i="13" s="1"/>
  <c r="N718" i="8"/>
  <c r="O718"/>
  <c r="P718"/>
  <c r="Q718"/>
  <c r="R718"/>
  <c r="S718"/>
  <c r="T718"/>
  <c r="U718"/>
  <c r="A714" i="13" s="1"/>
  <c r="N723" i="8"/>
  <c r="O723"/>
  <c r="P723"/>
  <c r="Q723"/>
  <c r="R723"/>
  <c r="S723"/>
  <c r="T723"/>
  <c r="U723"/>
  <c r="A719" i="13" s="1"/>
  <c r="N727" i="8"/>
  <c r="O727"/>
  <c r="P727"/>
  <c r="Q727"/>
  <c r="R727"/>
  <c r="S727"/>
  <c r="T727"/>
  <c r="U727"/>
  <c r="A723" i="13" s="1"/>
  <c r="N739" i="8"/>
  <c r="O739"/>
  <c r="P739"/>
  <c r="Q739"/>
  <c r="R739"/>
  <c r="S739"/>
  <c r="T739"/>
  <c r="U739"/>
  <c r="A735" i="13" s="1"/>
  <c r="N740" i="8"/>
  <c r="O740"/>
  <c r="P740"/>
  <c r="Q740"/>
  <c r="R740"/>
  <c r="S740"/>
  <c r="T740"/>
  <c r="U740"/>
  <c r="N745"/>
  <c r="O745"/>
  <c r="P745"/>
  <c r="Q745"/>
  <c r="R745"/>
  <c r="S745"/>
  <c r="T745"/>
  <c r="U745"/>
  <c r="A741" i="13" s="1"/>
  <c r="N751" i="8"/>
  <c r="O751"/>
  <c r="P751"/>
  <c r="Q751"/>
  <c r="R751"/>
  <c r="S751"/>
  <c r="T751"/>
  <c r="U751"/>
  <c r="A747" i="13" s="1"/>
  <c r="N753" i="8"/>
  <c r="O753"/>
  <c r="P753"/>
  <c r="Q753"/>
  <c r="R753"/>
  <c r="S753"/>
  <c r="T753"/>
  <c r="U753"/>
  <c r="N771"/>
  <c r="O771"/>
  <c r="P771"/>
  <c r="Q771"/>
  <c r="R771"/>
  <c r="S771"/>
  <c r="T771"/>
  <c r="U771"/>
  <c r="N776"/>
  <c r="O776"/>
  <c r="P776"/>
  <c r="Q776"/>
  <c r="R776"/>
  <c r="S776"/>
  <c r="T776"/>
  <c r="U776"/>
  <c r="A772" i="13" s="1"/>
  <c r="W776" i="8"/>
  <c r="N779"/>
  <c r="O779"/>
  <c r="P779"/>
  <c r="Q779"/>
  <c r="R779"/>
  <c r="S779"/>
  <c r="T779"/>
  <c r="U779"/>
  <c r="A775" i="13" s="1"/>
  <c r="N781" i="8"/>
  <c r="O781"/>
  <c r="P781"/>
  <c r="Q781"/>
  <c r="R781"/>
  <c r="S781"/>
  <c r="T781"/>
  <c r="U781"/>
  <c r="A777" i="13" s="1"/>
  <c r="N788" i="8"/>
  <c r="O788"/>
  <c r="P788"/>
  <c r="Q788"/>
  <c r="R788"/>
  <c r="S788"/>
  <c r="T788"/>
  <c r="U788"/>
  <c r="N794"/>
  <c r="O794"/>
  <c r="P794"/>
  <c r="Q794"/>
  <c r="R794"/>
  <c r="S794"/>
  <c r="T794"/>
  <c r="U794"/>
  <c r="A790" i="13" s="1"/>
  <c r="W794" i="8"/>
  <c r="N798"/>
  <c r="O798"/>
  <c r="P798"/>
  <c r="Q798"/>
  <c r="R798"/>
  <c r="S798"/>
  <c r="T798"/>
  <c r="U798"/>
  <c r="A794" i="13" s="1"/>
  <c r="N803" i="8"/>
  <c r="O803"/>
  <c r="P803"/>
  <c r="Q803"/>
  <c r="R803"/>
  <c r="S803"/>
  <c r="T803"/>
  <c r="U803"/>
  <c r="A799" i="13" s="1"/>
  <c r="N806" i="8"/>
  <c r="O806"/>
  <c r="P806"/>
  <c r="Q806"/>
  <c r="R806"/>
  <c r="S806"/>
  <c r="T806"/>
  <c r="U806"/>
  <c r="A802" i="13" s="1"/>
  <c r="N808" i="8"/>
  <c r="O808"/>
  <c r="P808"/>
  <c r="Q808"/>
  <c r="R808"/>
  <c r="S808"/>
  <c r="T808"/>
  <c r="U808"/>
  <c r="N809"/>
  <c r="O809"/>
  <c r="P809"/>
  <c r="Q809"/>
  <c r="R809"/>
  <c r="S809"/>
  <c r="T809"/>
  <c r="U809"/>
  <c r="A805" i="13" s="1"/>
  <c r="N813" i="8"/>
  <c r="O813"/>
  <c r="P813"/>
  <c r="Q813"/>
  <c r="R813"/>
  <c r="S813"/>
  <c r="T813"/>
  <c r="U813"/>
  <c r="N822"/>
  <c r="O822"/>
  <c r="P822"/>
  <c r="Q822"/>
  <c r="R822"/>
  <c r="S822"/>
  <c r="T822"/>
  <c r="U822"/>
  <c r="A818" i="13" s="1"/>
  <c r="K824" i="8"/>
  <c r="L824"/>
  <c r="N824"/>
  <c r="O824"/>
  <c r="P824"/>
  <c r="Q824"/>
  <c r="R824"/>
  <c r="S824"/>
  <c r="T824"/>
  <c r="U824"/>
  <c r="N825"/>
  <c r="O825"/>
  <c r="P825"/>
  <c r="Q825"/>
  <c r="R825"/>
  <c r="S825"/>
  <c r="T825"/>
  <c r="U825"/>
  <c r="A821" i="13" s="1"/>
  <c r="L828" i="8"/>
  <c r="N828"/>
  <c r="O828"/>
  <c r="P828"/>
  <c r="Q828"/>
  <c r="R828"/>
  <c r="S828"/>
  <c r="T828"/>
  <c r="U828"/>
  <c r="A824" i="13" s="1"/>
  <c r="N831" i="8"/>
  <c r="O831"/>
  <c r="P831"/>
  <c r="Q831"/>
  <c r="R831"/>
  <c r="S831"/>
  <c r="T831"/>
  <c r="U831"/>
  <c r="N841"/>
  <c r="O841"/>
  <c r="P841"/>
  <c r="Q841"/>
  <c r="R841"/>
  <c r="S841"/>
  <c r="T841"/>
  <c r="U841"/>
  <c r="A837" i="13" s="1"/>
  <c r="N842" i="8"/>
  <c r="O842"/>
  <c r="P842"/>
  <c r="Q842"/>
  <c r="R842"/>
  <c r="S842"/>
  <c r="T842"/>
  <c r="U842"/>
  <c r="A838" i="13" s="1"/>
  <c r="N849" i="8"/>
  <c r="O849"/>
  <c r="P849"/>
  <c r="Q849"/>
  <c r="R849"/>
  <c r="S849"/>
  <c r="T849"/>
  <c r="U849"/>
  <c r="A845" i="13" s="1"/>
  <c r="K855" i="8"/>
  <c r="L855"/>
  <c r="N855"/>
  <c r="O855"/>
  <c r="P855"/>
  <c r="Q855"/>
  <c r="R855"/>
  <c r="S855"/>
  <c r="T855"/>
  <c r="U855"/>
  <c r="N859"/>
  <c r="O859"/>
  <c r="P859"/>
  <c r="Q859"/>
  <c r="R859"/>
  <c r="S859"/>
  <c r="T859"/>
  <c r="U859"/>
  <c r="N864"/>
  <c r="O864"/>
  <c r="P864"/>
  <c r="Q864"/>
  <c r="R864"/>
  <c r="S864"/>
  <c r="T864"/>
  <c r="U864"/>
  <c r="A860" i="13" s="1"/>
  <c r="N865" i="8"/>
  <c r="O865"/>
  <c r="P865"/>
  <c r="Q865"/>
  <c r="R865"/>
  <c r="S865"/>
  <c r="T865"/>
  <c r="U865"/>
  <c r="A861" i="13" s="1"/>
  <c r="N877" i="8"/>
  <c r="O877"/>
  <c r="P877"/>
  <c r="Q877"/>
  <c r="R877"/>
  <c r="S877"/>
  <c r="T877"/>
  <c r="U877"/>
  <c r="A873" i="13" s="1"/>
  <c r="N880" i="8"/>
  <c r="O880"/>
  <c r="P880"/>
  <c r="Q880"/>
  <c r="R880"/>
  <c r="S880"/>
  <c r="T880"/>
  <c r="U880"/>
  <c r="K882"/>
  <c r="L882"/>
  <c r="N882"/>
  <c r="O882"/>
  <c r="P882"/>
  <c r="Q882"/>
  <c r="R882"/>
  <c r="S882"/>
  <c r="T882"/>
  <c r="U882"/>
  <c r="A878" i="13" s="1"/>
  <c r="N885" i="8"/>
  <c r="O885"/>
  <c r="P885"/>
  <c r="Q885"/>
  <c r="R885"/>
  <c r="S885"/>
  <c r="T885"/>
  <c r="U885"/>
  <c r="A881" i="13" s="1"/>
  <c r="N897" i="8"/>
  <c r="O897"/>
  <c r="P897"/>
  <c r="Q897"/>
  <c r="R897"/>
  <c r="S897"/>
  <c r="T897"/>
  <c r="U897"/>
  <c r="A893" i="13" s="1"/>
  <c r="N898" i="8"/>
  <c r="O898"/>
  <c r="P898"/>
  <c r="Q898"/>
  <c r="R898"/>
  <c r="S898"/>
  <c r="T898"/>
  <c r="U898"/>
  <c r="N907"/>
  <c r="O907"/>
  <c r="P907"/>
  <c r="Q907"/>
  <c r="R907"/>
  <c r="S907"/>
  <c r="T907"/>
  <c r="U907"/>
  <c r="A903" i="13" s="1"/>
  <c r="K917" i="8"/>
  <c r="L917"/>
  <c r="N917"/>
  <c r="O917"/>
  <c r="P917"/>
  <c r="Q917"/>
  <c r="R917"/>
  <c r="S917"/>
  <c r="T917"/>
  <c r="U917"/>
  <c r="A913" i="13" s="1"/>
  <c r="N925" i="8"/>
  <c r="O925"/>
  <c r="P925"/>
  <c r="Q925"/>
  <c r="R925"/>
  <c r="S925"/>
  <c r="T925"/>
  <c r="U925"/>
  <c r="N929"/>
  <c r="O929"/>
  <c r="P929"/>
  <c r="Q929"/>
  <c r="R929"/>
  <c r="S929"/>
  <c r="T929"/>
  <c r="U929"/>
  <c r="A925" i="13" s="1"/>
  <c r="K939" i="8"/>
  <c r="L939"/>
  <c r="N939"/>
  <c r="O939"/>
  <c r="P939"/>
  <c r="Q939"/>
  <c r="R939"/>
  <c r="S939"/>
  <c r="T939"/>
  <c r="U939"/>
  <c r="A935" i="13" s="1"/>
  <c r="N944" i="8"/>
  <c r="O944"/>
  <c r="P944"/>
  <c r="Q944"/>
  <c r="R944"/>
  <c r="S944"/>
  <c r="T944"/>
  <c r="U944"/>
  <c r="A940" i="13" s="1"/>
  <c r="N961" i="8"/>
  <c r="O961"/>
  <c r="P961"/>
  <c r="Q961"/>
  <c r="R961"/>
  <c r="S961"/>
  <c r="T961"/>
  <c r="U961"/>
  <c r="A957" i="13" s="1"/>
  <c r="N973" i="8"/>
  <c r="O973"/>
  <c r="P973"/>
  <c r="Q973"/>
  <c r="R973"/>
  <c r="S973"/>
  <c r="T973"/>
  <c r="U973"/>
  <c r="K982"/>
  <c r="K984" s="1"/>
  <c r="L982"/>
  <c r="N982"/>
  <c r="O982"/>
  <c r="P982"/>
  <c r="Q982"/>
  <c r="R982"/>
  <c r="S982"/>
  <c r="T982"/>
  <c r="U982"/>
  <c r="A978" i="13" s="1"/>
  <c r="L984" i="8"/>
  <c r="N984"/>
  <c r="O984"/>
  <c r="P984"/>
  <c r="Q984"/>
  <c r="R984"/>
  <c r="S984"/>
  <c r="T984"/>
  <c r="U984"/>
  <c r="A980" i="13" s="1"/>
  <c r="N992" i="8"/>
  <c r="O992"/>
  <c r="P992"/>
  <c r="Q992"/>
  <c r="R992"/>
  <c r="S992"/>
  <c r="T992"/>
  <c r="U992"/>
  <c r="K997"/>
  <c r="L997"/>
  <c r="N997"/>
  <c r="O997"/>
  <c r="P997"/>
  <c r="Q997"/>
  <c r="R997"/>
  <c r="S997"/>
  <c r="T997"/>
  <c r="U997"/>
  <c r="A993" i="13" s="1"/>
  <c r="N999" i="8"/>
  <c r="O999"/>
  <c r="P999"/>
  <c r="Q999"/>
  <c r="R999"/>
  <c r="S999"/>
  <c r="T999"/>
  <c r="U999"/>
  <c r="K1003"/>
  <c r="L1003"/>
  <c r="N1003"/>
  <c r="O1003"/>
  <c r="P1003"/>
  <c r="Q1003"/>
  <c r="R1003"/>
  <c r="S1003"/>
  <c r="T1003"/>
  <c r="U1003"/>
  <c r="A999" i="13" s="1"/>
  <c r="N1006" i="8"/>
  <c r="O1006"/>
  <c r="P1006"/>
  <c r="Q1006"/>
  <c r="R1006"/>
  <c r="S1006"/>
  <c r="T1006"/>
  <c r="U1006"/>
  <c r="A1002" i="13" s="1"/>
  <c r="K1011" i="8"/>
  <c r="L1011"/>
  <c r="N1011"/>
  <c r="O1011"/>
  <c r="P1011"/>
  <c r="Q1011"/>
  <c r="R1011"/>
  <c r="S1011"/>
  <c r="T1011"/>
  <c r="U1011"/>
  <c r="A1007" i="13" s="1"/>
  <c r="K1018" i="8"/>
  <c r="L1018"/>
  <c r="N1018"/>
  <c r="O1018"/>
  <c r="P1018"/>
  <c r="Q1018"/>
  <c r="R1018"/>
  <c r="S1018"/>
  <c r="T1018"/>
  <c r="U1018"/>
  <c r="A1014" i="13" s="1"/>
  <c r="N1023" i="8"/>
  <c r="O1023"/>
  <c r="P1023"/>
  <c r="Q1023"/>
  <c r="R1023"/>
  <c r="S1023"/>
  <c r="T1023"/>
  <c r="U1023"/>
  <c r="N1024"/>
  <c r="O1024"/>
  <c r="P1024"/>
  <c r="Q1024"/>
  <c r="R1024"/>
  <c r="S1024"/>
  <c r="T1024"/>
  <c r="U1024"/>
  <c r="N1029"/>
  <c r="O1029"/>
  <c r="P1029"/>
  <c r="Q1029"/>
  <c r="R1029"/>
  <c r="S1029"/>
  <c r="T1029"/>
  <c r="U1029"/>
  <c r="A1025" i="13" s="1"/>
  <c r="W1029" i="8"/>
  <c r="N1034"/>
  <c r="O1034"/>
  <c r="P1034"/>
  <c r="Q1034"/>
  <c r="R1034"/>
  <c r="S1034"/>
  <c r="T1034"/>
  <c r="U1034"/>
  <c r="A1030" i="13" s="1"/>
  <c r="K1045" i="8"/>
  <c r="L1045"/>
  <c r="N1045"/>
  <c r="O1045"/>
  <c r="P1045"/>
  <c r="Q1045"/>
  <c r="R1045"/>
  <c r="S1045"/>
  <c r="T1045"/>
  <c r="U1045"/>
  <c r="K1049"/>
  <c r="L1049"/>
  <c r="N1049"/>
  <c r="O1049"/>
  <c r="P1049"/>
  <c r="Q1049"/>
  <c r="R1049"/>
  <c r="S1049"/>
  <c r="T1049"/>
  <c r="U1049"/>
  <c r="A1045" i="13" s="1"/>
  <c r="N1052" i="8"/>
  <c r="O1052"/>
  <c r="P1052"/>
  <c r="Q1052"/>
  <c r="R1052"/>
  <c r="S1052"/>
  <c r="T1052"/>
  <c r="U1052"/>
  <c r="A1048" i="13" s="1"/>
  <c r="N1054" i="8"/>
  <c r="O1054"/>
  <c r="P1054"/>
  <c r="Q1054"/>
  <c r="R1054"/>
  <c r="S1054"/>
  <c r="T1054"/>
  <c r="U1054"/>
  <c r="A1050" i="13" s="1"/>
  <c r="N1062" i="8"/>
  <c r="O1062"/>
  <c r="P1062"/>
  <c r="Q1062"/>
  <c r="R1062"/>
  <c r="S1062"/>
  <c r="T1062"/>
  <c r="U1062"/>
  <c r="N1066"/>
  <c r="O1066"/>
  <c r="P1066"/>
  <c r="Q1066"/>
  <c r="R1066"/>
  <c r="S1066"/>
  <c r="T1066"/>
  <c r="U1066"/>
  <c r="N1070"/>
  <c r="O1070"/>
  <c r="P1070"/>
  <c r="Q1070"/>
  <c r="R1070"/>
  <c r="S1070"/>
  <c r="T1070"/>
  <c r="U1070"/>
  <c r="A1066" i="13" s="1"/>
  <c r="N1087" i="8"/>
  <c r="O1087"/>
  <c r="P1087"/>
  <c r="Q1087"/>
  <c r="R1087"/>
  <c r="S1087"/>
  <c r="T1087"/>
  <c r="U1087"/>
  <c r="A1083" i="13" s="1"/>
  <c r="L1096" i="8"/>
  <c r="N1096"/>
  <c r="O1096"/>
  <c r="P1096"/>
  <c r="Q1096"/>
  <c r="R1096"/>
  <c r="S1096"/>
  <c r="T1096"/>
  <c r="U1096"/>
  <c r="N1099"/>
  <c r="O1099"/>
  <c r="P1099"/>
  <c r="Q1099"/>
  <c r="R1099"/>
  <c r="S1099"/>
  <c r="T1099"/>
  <c r="U1099"/>
  <c r="N1101"/>
  <c r="O1101"/>
  <c r="P1101"/>
  <c r="Q1101"/>
  <c r="R1101"/>
  <c r="S1101"/>
  <c r="T1101"/>
  <c r="U1101"/>
  <c r="A1097" i="13" s="1"/>
  <c r="K1103" i="8"/>
  <c r="N1103"/>
  <c r="O1103"/>
  <c r="P1103"/>
  <c r="Q1103"/>
  <c r="R1103"/>
  <c r="S1103"/>
  <c r="T1103"/>
  <c r="U1103"/>
  <c r="A1099" i="13" s="1"/>
  <c r="N1122" i="8"/>
  <c r="O1122"/>
  <c r="P1122"/>
  <c r="Q1122"/>
  <c r="R1122"/>
  <c r="S1122"/>
  <c r="T1122"/>
  <c r="U1122"/>
  <c r="N1123"/>
  <c r="O1123"/>
  <c r="P1123"/>
  <c r="Q1123"/>
  <c r="R1123"/>
  <c r="S1123"/>
  <c r="T1123"/>
  <c r="U1123"/>
  <c r="A1119" i="13" s="1"/>
  <c r="W1123" i="8"/>
  <c r="N1124"/>
  <c r="O1124"/>
  <c r="P1124"/>
  <c r="Q1124"/>
  <c r="R1124"/>
  <c r="S1124"/>
  <c r="T1124"/>
  <c r="U1124"/>
  <c r="K1126"/>
  <c r="K1130" s="1"/>
  <c r="N1126"/>
  <c r="O1126"/>
  <c r="P1126"/>
  <c r="Q1126"/>
  <c r="R1126"/>
  <c r="S1126"/>
  <c r="T1126"/>
  <c r="U1126"/>
  <c r="A1122" i="13" s="1"/>
  <c r="L1130" i="8"/>
  <c r="N1130"/>
  <c r="O1130"/>
  <c r="P1130"/>
  <c r="Q1130"/>
  <c r="R1130"/>
  <c r="S1130"/>
  <c r="T1130"/>
  <c r="U1130"/>
  <c r="N1134"/>
  <c r="O1134"/>
  <c r="P1134"/>
  <c r="Q1134"/>
  <c r="R1134"/>
  <c r="S1134"/>
  <c r="T1134"/>
  <c r="U1134"/>
  <c r="A1130" i="13" s="1"/>
  <c r="N1136" i="8"/>
  <c r="O1136"/>
  <c r="P1136"/>
  <c r="Q1136"/>
  <c r="R1136"/>
  <c r="S1136"/>
  <c r="T1136"/>
  <c r="U1136"/>
  <c r="N1137"/>
  <c r="O1137"/>
  <c r="P1137"/>
  <c r="Q1137"/>
  <c r="R1137"/>
  <c r="S1137"/>
  <c r="T1137"/>
  <c r="U1137"/>
  <c r="A1133" i="13" s="1"/>
  <c r="K1140" i="8"/>
  <c r="L1140"/>
  <c r="N1140"/>
  <c r="O1140"/>
  <c r="P1140"/>
  <c r="Q1140"/>
  <c r="R1140"/>
  <c r="S1140"/>
  <c r="T1140"/>
  <c r="U1140"/>
  <c r="N1153"/>
  <c r="O1153"/>
  <c r="P1153"/>
  <c r="Q1153"/>
  <c r="R1153"/>
  <c r="S1153"/>
  <c r="T1153"/>
  <c r="U1153"/>
  <c r="K1162"/>
  <c r="K1166" s="1"/>
  <c r="L1162"/>
  <c r="L1166" s="1"/>
  <c r="N1162"/>
  <c r="O1162"/>
  <c r="P1162"/>
  <c r="Q1162"/>
  <c r="R1162"/>
  <c r="S1162"/>
  <c r="T1162"/>
  <c r="U1162"/>
  <c r="N1166"/>
  <c r="O1166"/>
  <c r="P1166"/>
  <c r="Q1166"/>
  <c r="R1166"/>
  <c r="S1166"/>
  <c r="T1166"/>
  <c r="U1166"/>
  <c r="K1171"/>
  <c r="L1171"/>
  <c r="N1171"/>
  <c r="O1171"/>
  <c r="P1171"/>
  <c r="Q1171"/>
  <c r="R1171"/>
  <c r="S1171"/>
  <c r="T1171"/>
  <c r="U1171"/>
  <c r="N1179"/>
  <c r="O1179"/>
  <c r="P1179"/>
  <c r="Q1179"/>
  <c r="R1179"/>
  <c r="S1179"/>
  <c r="T1179"/>
  <c r="U1179"/>
  <c r="N1182"/>
  <c r="O1182"/>
  <c r="P1182"/>
  <c r="Q1182"/>
  <c r="R1182"/>
  <c r="S1182"/>
  <c r="T1182"/>
  <c r="U1182"/>
  <c r="K1185"/>
  <c r="L1185"/>
  <c r="N1185"/>
  <c r="O1185"/>
  <c r="P1185"/>
  <c r="Q1185"/>
  <c r="R1185"/>
  <c r="S1185"/>
  <c r="T1185"/>
  <c r="U1185"/>
  <c r="N1192"/>
  <c r="O1192"/>
  <c r="P1192"/>
  <c r="Q1192"/>
  <c r="R1192"/>
  <c r="S1192"/>
  <c r="T1192"/>
  <c r="U1192"/>
  <c r="N1200"/>
  <c r="O1200"/>
  <c r="P1200"/>
  <c r="Q1200"/>
  <c r="R1200"/>
  <c r="S1200"/>
  <c r="T1200"/>
  <c r="U1200"/>
  <c r="N1205"/>
  <c r="O1205"/>
  <c r="P1205"/>
  <c r="Q1205"/>
  <c r="R1205"/>
  <c r="S1205"/>
  <c r="T1205"/>
  <c r="U1205"/>
  <c r="N1209"/>
  <c r="O1209"/>
  <c r="P1209"/>
  <c r="Q1209"/>
  <c r="R1209"/>
  <c r="S1209"/>
  <c r="T1209"/>
  <c r="U1209"/>
  <c r="N1213"/>
  <c r="O1213"/>
  <c r="P1213"/>
  <c r="Q1213"/>
  <c r="R1213"/>
  <c r="S1213"/>
  <c r="T1213"/>
  <c r="U1213"/>
  <c r="N1223"/>
  <c r="O1223"/>
  <c r="P1223"/>
  <c r="Q1223"/>
  <c r="R1223"/>
  <c r="S1223"/>
  <c r="T1223"/>
  <c r="U1223"/>
  <c r="K1232"/>
  <c r="L1232"/>
  <c r="N1232"/>
  <c r="O1232"/>
  <c r="P1232"/>
  <c r="Q1232"/>
  <c r="R1232"/>
  <c r="S1232"/>
  <c r="T1232"/>
  <c r="U1232"/>
  <c r="N1241"/>
  <c r="O1241"/>
  <c r="P1241"/>
  <c r="Q1241"/>
  <c r="R1241"/>
  <c r="S1241"/>
  <c r="T1241"/>
  <c r="U1241"/>
  <c r="N1256"/>
  <c r="O1256"/>
  <c r="P1256"/>
  <c r="Q1256"/>
  <c r="R1256"/>
  <c r="S1256"/>
  <c r="T1256"/>
  <c r="U1256"/>
  <c r="K1263"/>
  <c r="L1263"/>
  <c r="N1263"/>
  <c r="O1263"/>
  <c r="P1263"/>
  <c r="Q1263"/>
  <c r="R1263"/>
  <c r="S1263"/>
  <c r="T1263"/>
  <c r="U1263"/>
  <c r="N1267"/>
  <c r="O1267"/>
  <c r="P1267"/>
  <c r="Q1267"/>
  <c r="R1267"/>
  <c r="S1267"/>
  <c r="T1267"/>
  <c r="U1267"/>
  <c r="N1275"/>
  <c r="O1275"/>
  <c r="P1275"/>
  <c r="Q1275"/>
  <c r="R1275"/>
  <c r="S1275"/>
  <c r="T1275"/>
  <c r="U1275"/>
  <c r="K1286"/>
  <c r="K1288" s="1"/>
  <c r="K1290" s="1"/>
  <c r="L1286"/>
  <c r="L1288" s="1"/>
  <c r="L1290" s="1"/>
  <c r="N1286"/>
  <c r="O1286"/>
  <c r="P1286"/>
  <c r="Q1286"/>
  <c r="R1286"/>
  <c r="S1286"/>
  <c r="T1286"/>
  <c r="U1286"/>
  <c r="N1288"/>
  <c r="O1288"/>
  <c r="P1288"/>
  <c r="Q1288"/>
  <c r="R1288"/>
  <c r="S1288"/>
  <c r="T1288"/>
  <c r="U1288"/>
  <c r="N1290"/>
  <c r="O1290"/>
  <c r="P1290"/>
  <c r="Q1290"/>
  <c r="R1290"/>
  <c r="S1290"/>
  <c r="T1290"/>
  <c r="U1290"/>
  <c r="N1298"/>
  <c r="O1298"/>
  <c r="P1298"/>
  <c r="Q1298"/>
  <c r="R1298"/>
  <c r="S1298"/>
  <c r="T1298"/>
  <c r="U1298"/>
  <c r="N1321"/>
  <c r="O1321"/>
  <c r="P1321"/>
  <c r="Q1321"/>
  <c r="R1321"/>
  <c r="S1321"/>
  <c r="T1321"/>
  <c r="U1321"/>
  <c r="N1326"/>
  <c r="O1326"/>
  <c r="P1326"/>
  <c r="Q1326"/>
  <c r="R1326"/>
  <c r="S1326"/>
  <c r="T1326"/>
  <c r="U1326"/>
  <c r="K1330"/>
  <c r="K1335" s="1"/>
  <c r="L1330"/>
  <c r="N1330"/>
  <c r="O1330"/>
  <c r="P1330"/>
  <c r="Q1330"/>
  <c r="R1330"/>
  <c r="S1330"/>
  <c r="T1330"/>
  <c r="U1330"/>
  <c r="A1326" i="13" s="1"/>
  <c r="L1335" i="8"/>
  <c r="N1335"/>
  <c r="O1335"/>
  <c r="P1335"/>
  <c r="Q1335"/>
  <c r="R1335"/>
  <c r="S1335"/>
  <c r="T1335"/>
  <c r="U1335"/>
  <c r="A1331" i="13" s="1"/>
  <c r="K1344" i="8"/>
  <c r="L1344"/>
  <c r="N1344"/>
  <c r="O1344"/>
  <c r="P1344"/>
  <c r="Q1344"/>
  <c r="R1344"/>
  <c r="S1344"/>
  <c r="T1344"/>
  <c r="U1344"/>
  <c r="A1340" i="13" s="1"/>
  <c r="K1349" i="8"/>
  <c r="L1349"/>
  <c r="N1349"/>
  <c r="O1349"/>
  <c r="P1349"/>
  <c r="Q1349"/>
  <c r="R1349"/>
  <c r="S1349"/>
  <c r="T1349"/>
  <c r="U1349"/>
  <c r="A1345" i="13" s="1"/>
  <c r="N1350" i="8"/>
  <c r="O1350"/>
  <c r="P1350"/>
  <c r="Q1350"/>
  <c r="R1350"/>
  <c r="S1350"/>
  <c r="T1350"/>
  <c r="U1350"/>
  <c r="A1346" i="13" s="1"/>
  <c r="K1353" i="8"/>
  <c r="L1353"/>
  <c r="N1353"/>
  <c r="O1353"/>
  <c r="P1353"/>
  <c r="Q1353"/>
  <c r="R1353"/>
  <c r="S1353"/>
  <c r="T1353"/>
  <c r="U1353"/>
  <c r="A1349" i="13" s="1"/>
  <c r="N1359" i="8"/>
  <c r="O1359"/>
  <c r="P1359"/>
  <c r="Q1359"/>
  <c r="R1359"/>
  <c r="S1359"/>
  <c r="T1359"/>
  <c r="U1359"/>
  <c r="N1362"/>
  <c r="O1362"/>
  <c r="P1362"/>
  <c r="Q1362"/>
  <c r="R1362"/>
  <c r="S1362"/>
  <c r="T1362"/>
  <c r="U1362"/>
  <c r="A1358" i="13" s="1"/>
  <c r="N1364" i="8"/>
  <c r="O1364"/>
  <c r="P1364"/>
  <c r="Q1364"/>
  <c r="R1364"/>
  <c r="S1364"/>
  <c r="T1364"/>
  <c r="U1364"/>
  <c r="A1360" i="13" s="1"/>
  <c r="W1364" i="8"/>
  <c r="N1365"/>
  <c r="O1365"/>
  <c r="P1365"/>
  <c r="Q1365"/>
  <c r="R1365"/>
  <c r="S1365"/>
  <c r="T1365"/>
  <c r="U1365"/>
  <c r="A1361" i="13" s="1"/>
  <c r="N1368" i="8"/>
  <c r="O1368"/>
  <c r="P1368"/>
  <c r="Q1368"/>
  <c r="R1368"/>
  <c r="S1368"/>
  <c r="T1368"/>
  <c r="U1368"/>
  <c r="A1364" i="13" s="1"/>
  <c r="L1377" i="8"/>
  <c r="L1391" s="1"/>
  <c r="N1377"/>
  <c r="O1377"/>
  <c r="P1377"/>
  <c r="Q1377"/>
  <c r="R1377"/>
  <c r="S1377"/>
  <c r="T1377"/>
  <c r="U1377"/>
  <c r="A1373" i="13" s="1"/>
  <c r="N1391" i="8"/>
  <c r="O1391"/>
  <c r="P1391"/>
  <c r="Q1391"/>
  <c r="R1391"/>
  <c r="S1391"/>
  <c r="T1391"/>
  <c r="U1391"/>
  <c r="A1387" i="13" s="1"/>
  <c r="W1391" i="8"/>
  <c r="N1395"/>
  <c r="O1395"/>
  <c r="P1395"/>
  <c r="Q1395"/>
  <c r="R1395"/>
  <c r="S1395"/>
  <c r="T1395"/>
  <c r="U1395"/>
  <c r="A1391" i="13" s="1"/>
  <c r="N1397" i="8"/>
  <c r="O1397"/>
  <c r="P1397"/>
  <c r="Q1397"/>
  <c r="R1397"/>
  <c r="S1397"/>
  <c r="T1397"/>
  <c r="U1397"/>
  <c r="L1404"/>
  <c r="N1404"/>
  <c r="O1404"/>
  <c r="P1404"/>
  <c r="Q1404"/>
  <c r="R1404"/>
  <c r="S1404"/>
  <c r="T1404"/>
  <c r="U1404"/>
  <c r="A1400" i="13" s="1"/>
  <c r="N1407" i="8"/>
  <c r="O1407"/>
  <c r="P1407"/>
  <c r="Q1407"/>
  <c r="R1407"/>
  <c r="S1407"/>
  <c r="T1407"/>
  <c r="U1407"/>
  <c r="A1403" i="13" s="1"/>
  <c r="N1410" i="8"/>
  <c r="O1410"/>
  <c r="P1410"/>
  <c r="Q1410"/>
  <c r="R1410"/>
  <c r="S1410"/>
  <c r="T1410"/>
  <c r="U1410"/>
  <c r="A1406" i="13" s="1"/>
  <c r="N1414" i="8"/>
  <c r="O1414"/>
  <c r="P1414"/>
  <c r="Q1414"/>
  <c r="R1414"/>
  <c r="S1414"/>
  <c r="T1414"/>
  <c r="U1414"/>
  <c r="A1410" i="13" s="1"/>
  <c r="L1416" i="8"/>
  <c r="N1416"/>
  <c r="O1416"/>
  <c r="P1416"/>
  <c r="Q1416"/>
  <c r="R1416"/>
  <c r="S1416"/>
  <c r="T1416"/>
  <c r="U1416"/>
  <c r="A1412" i="13" s="1"/>
  <c r="N1418" i="8"/>
  <c r="O1418"/>
  <c r="P1418"/>
  <c r="Q1418"/>
  <c r="R1418"/>
  <c r="S1418"/>
  <c r="T1418"/>
  <c r="U1418"/>
  <c r="A1414" i="13" s="1"/>
  <c r="L1425" i="8"/>
  <c r="N1425"/>
  <c r="O1425"/>
  <c r="P1425"/>
  <c r="Q1425"/>
  <c r="R1425"/>
  <c r="S1425"/>
  <c r="T1425"/>
  <c r="U1425"/>
  <c r="A1421" i="13" s="1"/>
  <c r="K1431" i="8"/>
  <c r="L1431"/>
  <c r="N1431"/>
  <c r="O1431"/>
  <c r="P1431"/>
  <c r="Q1431"/>
  <c r="R1431"/>
  <c r="S1431"/>
  <c r="T1431"/>
  <c r="U1431"/>
  <c r="A1427" i="13" s="1"/>
  <c r="K1436" i="8"/>
  <c r="L1436"/>
  <c r="N1436"/>
  <c r="O1436"/>
  <c r="P1436"/>
  <c r="Q1436"/>
  <c r="R1436"/>
  <c r="S1436"/>
  <c r="T1436"/>
  <c r="U1436"/>
  <c r="A1432" i="13" s="1"/>
  <c r="N1440" i="8"/>
  <c r="O1440"/>
  <c r="P1440"/>
  <c r="Q1440"/>
  <c r="R1440"/>
  <c r="S1440"/>
  <c r="T1440"/>
  <c r="U1440"/>
  <c r="A1436" i="13" s="1"/>
  <c r="W1440" i="8"/>
  <c r="N1445"/>
  <c r="O1445"/>
  <c r="P1445"/>
  <c r="Q1445"/>
  <c r="R1445"/>
  <c r="S1445"/>
  <c r="T1445"/>
  <c r="U1445"/>
  <c r="A1441" i="13" s="1"/>
  <c r="K1447" i="8"/>
  <c r="N1447"/>
  <c r="O1447"/>
  <c r="P1447"/>
  <c r="Q1447"/>
  <c r="R1447"/>
  <c r="S1447"/>
  <c r="T1447"/>
  <c r="U1447"/>
  <c r="A1443" i="13" s="1"/>
  <c r="W1447" i="8"/>
  <c r="K1451"/>
  <c r="L1451"/>
  <c r="N1451"/>
  <c r="O1451"/>
  <c r="P1451"/>
  <c r="Q1451"/>
  <c r="R1451"/>
  <c r="S1451"/>
  <c r="T1451"/>
  <c r="U1451"/>
  <c r="A1447" i="13" s="1"/>
  <c r="K1453" i="8"/>
  <c r="K1460" s="1"/>
  <c r="L1453"/>
  <c r="N1453"/>
  <c r="O1453"/>
  <c r="P1453"/>
  <c r="Q1453"/>
  <c r="R1453"/>
  <c r="S1453"/>
  <c r="T1453"/>
  <c r="U1453"/>
  <c r="A1449" i="13" s="1"/>
  <c r="L1460" i="8"/>
  <c r="N1460"/>
  <c r="O1460"/>
  <c r="P1460"/>
  <c r="Q1460"/>
  <c r="R1460"/>
  <c r="S1460"/>
  <c r="T1460"/>
  <c r="U1460"/>
  <c r="A1456" i="13" s="1"/>
  <c r="N1464" i="8"/>
  <c r="O1464"/>
  <c r="P1464"/>
  <c r="Q1464"/>
  <c r="R1464"/>
  <c r="S1464"/>
  <c r="T1464"/>
  <c r="U1464"/>
  <c r="N1471"/>
  <c r="O1471"/>
  <c r="P1471"/>
  <c r="Q1471"/>
  <c r="R1471"/>
  <c r="S1471"/>
  <c r="T1471"/>
  <c r="U1471"/>
  <c r="A1467" i="13" s="1"/>
  <c r="N1474" i="8"/>
  <c r="O1474"/>
  <c r="P1474"/>
  <c r="Q1474"/>
  <c r="R1474"/>
  <c r="S1474"/>
  <c r="T1474"/>
  <c r="U1474"/>
  <c r="N1481"/>
  <c r="O1481"/>
  <c r="P1481"/>
  <c r="Q1481"/>
  <c r="R1481"/>
  <c r="S1481"/>
  <c r="T1481"/>
  <c r="U1481"/>
  <c r="A1477" i="13" s="1"/>
  <c r="K1483" i="8"/>
  <c r="L1483"/>
  <c r="N1483"/>
  <c r="O1483"/>
  <c r="P1483"/>
  <c r="Q1483"/>
  <c r="R1483"/>
  <c r="S1483"/>
  <c r="T1483"/>
  <c r="U1483"/>
  <c r="N1485"/>
  <c r="O1485"/>
  <c r="P1485"/>
  <c r="Q1485"/>
  <c r="R1485"/>
  <c r="S1485"/>
  <c r="T1485"/>
  <c r="U1485"/>
  <c r="A1481" i="13" s="1"/>
  <c r="N1494" i="8"/>
  <c r="O1494"/>
  <c r="P1494"/>
  <c r="Q1494"/>
  <c r="R1494"/>
  <c r="S1494"/>
  <c r="T1494"/>
  <c r="U1494"/>
  <c r="A1490" i="13" s="1"/>
  <c r="N1495" i="8"/>
  <c r="O1495"/>
  <c r="P1495"/>
  <c r="Q1495"/>
  <c r="R1495"/>
  <c r="S1495"/>
  <c r="T1495"/>
  <c r="U1495"/>
  <c r="A1491" i="13" s="1"/>
  <c r="N1497" i="8"/>
  <c r="O1497"/>
  <c r="P1497"/>
  <c r="Q1497"/>
  <c r="R1497"/>
  <c r="S1497"/>
  <c r="T1497"/>
  <c r="U1497"/>
  <c r="A1493" i="13" s="1"/>
  <c r="N1503" i="8"/>
  <c r="O1503"/>
  <c r="P1503"/>
  <c r="Q1503"/>
  <c r="R1503"/>
  <c r="S1503"/>
  <c r="T1503"/>
  <c r="U1503"/>
  <c r="A1499" i="13" s="1"/>
  <c r="K1510" i="8"/>
  <c r="L1510"/>
  <c r="N1510"/>
  <c r="O1510"/>
  <c r="P1510"/>
  <c r="Q1510"/>
  <c r="R1510"/>
  <c r="S1510"/>
  <c r="T1510"/>
  <c r="U1510"/>
  <c r="A1506" i="13" s="1"/>
  <c r="W1510" i="8"/>
  <c r="N1517"/>
  <c r="O1517"/>
  <c r="P1517"/>
  <c r="Q1517"/>
  <c r="R1517"/>
  <c r="S1517"/>
  <c r="T1517"/>
  <c r="U1517"/>
  <c r="A1513" i="13" s="1"/>
  <c r="N1527" i="8"/>
  <c r="O1527"/>
  <c r="P1527"/>
  <c r="Q1527"/>
  <c r="R1527"/>
  <c r="S1527"/>
  <c r="T1527"/>
  <c r="U1527"/>
  <c r="A1523" i="13" s="1"/>
  <c r="N1529" i="8"/>
  <c r="O1529"/>
  <c r="P1529"/>
  <c r="Q1529"/>
  <c r="R1529"/>
  <c r="S1529"/>
  <c r="T1529"/>
  <c r="U1529"/>
  <c r="A1525" i="13" s="1"/>
  <c r="N1532" i="8"/>
  <c r="O1532"/>
  <c r="P1532"/>
  <c r="Q1532"/>
  <c r="R1532"/>
  <c r="S1532"/>
  <c r="T1532"/>
  <c r="U1532"/>
  <c r="A1528" i="13" s="1"/>
  <c r="N1538" i="8"/>
  <c r="O1538"/>
  <c r="P1538"/>
  <c r="Q1538"/>
  <c r="R1538"/>
  <c r="S1538"/>
  <c r="T1538"/>
  <c r="U1538"/>
  <c r="A1534" i="13" s="1"/>
  <c r="K1548" i="8"/>
  <c r="K1549" s="1"/>
  <c r="L1548"/>
  <c r="N1548"/>
  <c r="O1548"/>
  <c r="P1548"/>
  <c r="Q1548"/>
  <c r="R1548"/>
  <c r="S1548"/>
  <c r="T1548"/>
  <c r="U1548"/>
  <c r="A1544" i="13" s="1"/>
  <c r="N1562" i="8"/>
  <c r="O1562"/>
  <c r="P1562"/>
  <c r="Q1562"/>
  <c r="R1562"/>
  <c r="S1562"/>
  <c r="T1562"/>
  <c r="U1562"/>
  <c r="A1558" i="13" s="1"/>
  <c r="K1565" i="8"/>
  <c r="L1565"/>
  <c r="N1565"/>
  <c r="O1565"/>
  <c r="P1565"/>
  <c r="Q1565"/>
  <c r="R1565"/>
  <c r="S1565"/>
  <c r="T1565"/>
  <c r="U1565"/>
  <c r="A1561" i="13" s="1"/>
  <c r="N1575" i="8"/>
  <c r="O1575"/>
  <c r="P1575"/>
  <c r="Q1575"/>
  <c r="R1575"/>
  <c r="S1575"/>
  <c r="T1575"/>
  <c r="U1575"/>
  <c r="A1571" i="13" s="1"/>
  <c r="K1578" i="8"/>
  <c r="L1578"/>
  <c r="N1578"/>
  <c r="O1578"/>
  <c r="P1578"/>
  <c r="Q1578"/>
  <c r="R1578"/>
  <c r="S1578"/>
  <c r="T1578"/>
  <c r="U1578"/>
  <c r="A1574" i="13" s="1"/>
  <c r="N1585" i="8"/>
  <c r="O1585"/>
  <c r="P1585"/>
  <c r="Q1585"/>
  <c r="R1585"/>
  <c r="S1585"/>
  <c r="T1585"/>
  <c r="U1585"/>
  <c r="A1581" i="13" s="1"/>
  <c r="N1592" i="8"/>
  <c r="O1592"/>
  <c r="P1592"/>
  <c r="Q1592"/>
  <c r="R1592"/>
  <c r="S1592"/>
  <c r="T1592"/>
  <c r="U1592"/>
  <c r="A1588" i="13" s="1"/>
  <c r="N1598" i="8"/>
  <c r="O1598"/>
  <c r="P1598"/>
  <c r="Q1598"/>
  <c r="R1598"/>
  <c r="S1598"/>
  <c r="T1598"/>
  <c r="U1598"/>
  <c r="A1594" i="13" s="1"/>
  <c r="K1612" i="8"/>
  <c r="K1613" s="1"/>
  <c r="N1612"/>
  <c r="O1612"/>
  <c r="P1612"/>
  <c r="Q1612"/>
  <c r="R1612"/>
  <c r="S1612"/>
  <c r="T1612"/>
  <c r="U1612"/>
  <c r="A1608" i="13" s="1"/>
  <c r="N1613" i="8"/>
  <c r="O1613"/>
  <c r="P1613"/>
  <c r="Q1613"/>
  <c r="R1613"/>
  <c r="S1613"/>
  <c r="T1613"/>
  <c r="U1613"/>
  <c r="A1609" i="13" s="1"/>
  <c r="N1620" i="8"/>
  <c r="O1620"/>
  <c r="P1620"/>
  <c r="Q1620"/>
  <c r="R1620"/>
  <c r="S1620"/>
  <c r="T1620"/>
  <c r="U1620"/>
  <c r="N1622"/>
  <c r="O1622"/>
  <c r="P1622"/>
  <c r="Q1622"/>
  <c r="R1622"/>
  <c r="S1622"/>
  <c r="T1622"/>
  <c r="U1622"/>
  <c r="A1618" i="13" s="1"/>
  <c r="K1628" i="8"/>
  <c r="N1628"/>
  <c r="O1628"/>
  <c r="P1628"/>
  <c r="Q1628"/>
  <c r="R1628"/>
  <c r="S1628"/>
  <c r="T1628"/>
  <c r="U1628"/>
  <c r="N1633"/>
  <c r="O1633"/>
  <c r="P1633"/>
  <c r="Q1633"/>
  <c r="R1633"/>
  <c r="S1633"/>
  <c r="T1633"/>
  <c r="U1633"/>
  <c r="A1629" i="13" s="1"/>
  <c r="N1644" i="8"/>
  <c r="O1644"/>
  <c r="P1644"/>
  <c r="Q1644"/>
  <c r="R1644"/>
  <c r="S1644"/>
  <c r="T1644"/>
  <c r="U1644"/>
  <c r="A1640" i="13" s="1"/>
  <c r="N1648" i="8"/>
  <c r="O1648"/>
  <c r="P1648"/>
  <c r="Q1648"/>
  <c r="R1648"/>
  <c r="S1648"/>
  <c r="T1648"/>
  <c r="U1648"/>
  <c r="A1644" i="13" s="1"/>
  <c r="N1654" i="8"/>
  <c r="O1654"/>
  <c r="P1654"/>
  <c r="Q1654"/>
  <c r="R1654"/>
  <c r="S1654"/>
  <c r="T1654"/>
  <c r="U1654"/>
  <c r="A1650" i="13" s="1"/>
  <c r="N1656" i="8"/>
  <c r="O1656"/>
  <c r="P1656"/>
  <c r="Q1656"/>
  <c r="R1656"/>
  <c r="S1656"/>
  <c r="T1656"/>
  <c r="U1656"/>
  <c r="A1652" i="13" s="1"/>
  <c r="N1657" i="8"/>
  <c r="O1657"/>
  <c r="P1657"/>
  <c r="Q1657"/>
  <c r="R1657"/>
  <c r="S1657"/>
  <c r="T1657"/>
  <c r="U1657"/>
  <c r="A1653" i="13" s="1"/>
  <c r="N1661" i="8"/>
  <c r="O1661"/>
  <c r="P1661"/>
  <c r="Q1661"/>
  <c r="R1661"/>
  <c r="S1661"/>
  <c r="T1661"/>
  <c r="U1661"/>
  <c r="A1657" i="13" s="1"/>
  <c r="K1676" i="8"/>
  <c r="L1676"/>
  <c r="N1676"/>
  <c r="O1676"/>
  <c r="P1676"/>
  <c r="Q1676"/>
  <c r="R1676"/>
  <c r="S1676"/>
  <c r="T1676"/>
  <c r="U1676"/>
  <c r="A1672" i="13" s="1"/>
  <c r="W1676" i="8"/>
  <c r="K1678"/>
  <c r="L1678"/>
  <c r="N1678"/>
  <c r="O1678"/>
  <c r="P1678"/>
  <c r="Q1678"/>
  <c r="R1678"/>
  <c r="S1678"/>
  <c r="T1678"/>
  <c r="U1678"/>
  <c r="A1674" i="13" s="1"/>
  <c r="N1682" i="8"/>
  <c r="O1682"/>
  <c r="P1682"/>
  <c r="Q1682"/>
  <c r="R1682"/>
  <c r="S1682"/>
  <c r="T1682"/>
  <c r="U1682"/>
  <c r="A1678" i="13" s="1"/>
  <c r="L1691" i="8"/>
  <c r="N1691"/>
  <c r="O1691"/>
  <c r="P1691"/>
  <c r="Q1691"/>
  <c r="R1691"/>
  <c r="S1691"/>
  <c r="T1691"/>
  <c r="U1691"/>
  <c r="A1687" i="13" s="1"/>
  <c r="N1694" i="8"/>
  <c r="O1694"/>
  <c r="P1694"/>
  <c r="Q1694"/>
  <c r="R1694"/>
  <c r="S1694"/>
  <c r="T1694"/>
  <c r="U1694"/>
  <c r="A1690" i="13" s="1"/>
  <c r="K1714" i="8"/>
  <c r="N1714"/>
  <c r="O1714"/>
  <c r="P1714"/>
  <c r="Q1714"/>
  <c r="R1714"/>
  <c r="S1714"/>
  <c r="T1714"/>
  <c r="U1714"/>
  <c r="A1710" i="13" s="1"/>
  <c r="K1720" i="8"/>
  <c r="L1720"/>
  <c r="N1720"/>
  <c r="O1720"/>
  <c r="P1720"/>
  <c r="Q1720"/>
  <c r="R1720"/>
  <c r="S1720"/>
  <c r="T1720"/>
  <c r="U1720"/>
  <c r="A1716" i="13" s="1"/>
  <c r="K1725" i="8"/>
  <c r="L1725"/>
  <c r="L1726" s="1"/>
  <c r="L1727" s="1"/>
  <c r="N1725"/>
  <c r="O1725"/>
  <c r="P1725"/>
  <c r="Q1725"/>
  <c r="R1725"/>
  <c r="S1725"/>
  <c r="T1725"/>
  <c r="U1725"/>
  <c r="A1721" i="13" s="1"/>
  <c r="N1741" i="8"/>
  <c r="O1741"/>
  <c r="P1741"/>
  <c r="Q1741"/>
  <c r="R1741"/>
  <c r="S1741"/>
  <c r="T1741"/>
  <c r="U1741"/>
  <c r="A1737" i="13" s="1"/>
  <c r="N1747" i="8"/>
  <c r="O1747"/>
  <c r="P1747"/>
  <c r="Q1747"/>
  <c r="R1747"/>
  <c r="S1747"/>
  <c r="T1747"/>
  <c r="U1747"/>
  <c r="A1743" i="13" s="1"/>
  <c r="N1751" i="8"/>
  <c r="O1751"/>
  <c r="P1751"/>
  <c r="Q1751"/>
  <c r="R1751"/>
  <c r="S1751"/>
  <c r="T1751"/>
  <c r="U1751"/>
  <c r="A1747" i="13" s="1"/>
  <c r="N1755" i="8"/>
  <c r="O1755"/>
  <c r="P1755"/>
  <c r="Q1755"/>
  <c r="R1755"/>
  <c r="S1755"/>
  <c r="T1755"/>
  <c r="U1755"/>
  <c r="A1751" i="13" s="1"/>
  <c r="N1759" i="8"/>
  <c r="O1759"/>
  <c r="P1759"/>
  <c r="Q1759"/>
  <c r="R1759"/>
  <c r="S1759"/>
  <c r="T1759"/>
  <c r="U1759"/>
  <c r="A1755" i="13" s="1"/>
  <c r="K1765" i="8"/>
  <c r="K1766" s="1"/>
  <c r="K1767" s="1"/>
  <c r="K1768" s="1"/>
  <c r="L1765"/>
  <c r="L1766" s="1"/>
  <c r="N1765"/>
  <c r="O1765"/>
  <c r="P1765"/>
  <c r="Q1765"/>
  <c r="R1765"/>
  <c r="S1765"/>
  <c r="T1765"/>
  <c r="U1765"/>
  <c r="A1761" i="13" s="1"/>
  <c r="N1766" i="8"/>
  <c r="O1766"/>
  <c r="P1766"/>
  <c r="Q1766"/>
  <c r="R1766"/>
  <c r="S1766"/>
  <c r="T1766"/>
  <c r="U1766"/>
  <c r="A1762" i="13" s="1"/>
  <c r="W1766" i="8"/>
  <c r="K1770"/>
  <c r="L1770"/>
  <c r="N1770"/>
  <c r="O1770"/>
  <c r="P1770"/>
  <c r="Q1770"/>
  <c r="R1770"/>
  <c r="S1770"/>
  <c r="T1770"/>
  <c r="U1770"/>
  <c r="A1766" i="13" s="1"/>
  <c r="N1787" i="8"/>
  <c r="O1787"/>
  <c r="P1787"/>
  <c r="Q1787"/>
  <c r="R1787"/>
  <c r="S1787"/>
  <c r="T1787"/>
  <c r="U1787"/>
  <c r="A1783" i="13" s="1"/>
  <c r="W1787" i="8"/>
  <c r="N1793"/>
  <c r="O1793"/>
  <c r="P1793"/>
  <c r="Q1793"/>
  <c r="R1793"/>
  <c r="S1793"/>
  <c r="T1793"/>
  <c r="U1793"/>
  <c r="A1789" i="13" s="1"/>
  <c r="K1799" i="8"/>
  <c r="L1799"/>
  <c r="L1800" s="1"/>
  <c r="N1799"/>
  <c r="O1799"/>
  <c r="P1799"/>
  <c r="Q1799"/>
  <c r="R1799"/>
  <c r="S1799"/>
  <c r="T1799"/>
  <c r="U1799"/>
  <c r="A1795" i="13" s="1"/>
  <c r="K1802" i="8"/>
  <c r="L1802"/>
  <c r="L1804" s="1"/>
  <c r="N1802"/>
  <c r="O1802"/>
  <c r="P1802"/>
  <c r="Q1802"/>
  <c r="R1802"/>
  <c r="S1802"/>
  <c r="T1802"/>
  <c r="U1802"/>
  <c r="A1798" i="13" s="1"/>
  <c r="K1804" i="8"/>
  <c r="N1804"/>
  <c r="O1804"/>
  <c r="P1804"/>
  <c r="Q1804"/>
  <c r="R1804"/>
  <c r="S1804"/>
  <c r="T1804"/>
  <c r="U1804"/>
  <c r="A1800" i="13" s="1"/>
  <c r="K1807" i="8"/>
  <c r="K1808" s="1"/>
  <c r="L1807"/>
  <c r="N1807"/>
  <c r="O1807"/>
  <c r="P1807"/>
  <c r="Q1807"/>
  <c r="R1807"/>
  <c r="S1807"/>
  <c r="T1807"/>
  <c r="U1807"/>
  <c r="A1803" i="13" s="1"/>
  <c r="N1810" i="8"/>
  <c r="O1810"/>
  <c r="P1810"/>
  <c r="Q1810"/>
  <c r="R1810"/>
  <c r="S1810"/>
  <c r="T1810"/>
  <c r="U1810"/>
  <c r="A1806" i="13" s="1"/>
  <c r="W1810" i="8"/>
  <c r="N1811"/>
  <c r="O1811"/>
  <c r="P1811"/>
  <c r="Q1811"/>
  <c r="R1811"/>
  <c r="S1811"/>
  <c r="T1811"/>
  <c r="U1811"/>
  <c r="A1807" i="13" s="1"/>
  <c r="N1813" i="8"/>
  <c r="O1813"/>
  <c r="P1813"/>
  <c r="Q1813"/>
  <c r="R1813"/>
  <c r="S1813"/>
  <c r="T1813"/>
  <c r="U1813"/>
  <c r="A1809" i="13" s="1"/>
  <c r="W1813" i="8"/>
  <c r="N1816"/>
  <c r="O1816"/>
  <c r="P1816"/>
  <c r="Q1816"/>
  <c r="R1816"/>
  <c r="S1816"/>
  <c r="T1816"/>
  <c r="U1816"/>
  <c r="A1812" i="13" s="1"/>
  <c r="N1820" i="8"/>
  <c r="O1820"/>
  <c r="P1820"/>
  <c r="Q1820"/>
  <c r="R1820"/>
  <c r="S1820"/>
  <c r="T1820"/>
  <c r="U1820"/>
  <c r="A1816" i="13" s="1"/>
  <c r="N1822" i="8"/>
  <c r="O1822"/>
  <c r="P1822"/>
  <c r="Q1822"/>
  <c r="R1822"/>
  <c r="S1822"/>
  <c r="T1822"/>
  <c r="U1822"/>
  <c r="A1818" i="13" s="1"/>
  <c r="K1827" i="8"/>
  <c r="N1827"/>
  <c r="O1827"/>
  <c r="P1827"/>
  <c r="Q1827"/>
  <c r="R1827"/>
  <c r="S1827"/>
  <c r="T1827"/>
  <c r="U1827"/>
  <c r="A1823" i="13" s="1"/>
  <c r="N1830" i="8"/>
  <c r="O1830"/>
  <c r="P1830"/>
  <c r="Q1830"/>
  <c r="R1830"/>
  <c r="S1830"/>
  <c r="T1830"/>
  <c r="U1830"/>
  <c r="A1826" i="13" s="1"/>
  <c r="N1833" i="8"/>
  <c r="O1833"/>
  <c r="P1833"/>
  <c r="Q1833"/>
  <c r="R1833"/>
  <c r="S1833"/>
  <c r="T1833"/>
  <c r="U1833"/>
  <c r="A1829" i="13" s="1"/>
  <c r="K1834" i="8"/>
  <c r="K1835" s="1"/>
  <c r="K1836" s="1"/>
  <c r="K1837" s="1"/>
  <c r="L1834"/>
  <c r="N1834"/>
  <c r="O1834"/>
  <c r="P1834"/>
  <c r="Q1834"/>
  <c r="R1834"/>
  <c r="S1834"/>
  <c r="T1834"/>
  <c r="U1834"/>
  <c r="A1830" i="13" s="1"/>
  <c r="N1837" i="8"/>
  <c r="O1837"/>
  <c r="P1837"/>
  <c r="Q1837"/>
  <c r="R1837"/>
  <c r="S1837"/>
  <c r="T1837"/>
  <c r="U1837"/>
  <c r="A1833" i="13" s="1"/>
  <c r="N1840" i="8"/>
  <c r="O1840"/>
  <c r="P1840"/>
  <c r="Q1840"/>
  <c r="R1840"/>
  <c r="S1840"/>
  <c r="T1840"/>
  <c r="U1840"/>
  <c r="A1836" i="13" s="1"/>
  <c r="N1843" i="8"/>
  <c r="O1843"/>
  <c r="P1843"/>
  <c r="Q1843"/>
  <c r="R1843"/>
  <c r="S1843"/>
  <c r="T1843"/>
  <c r="U1843"/>
  <c r="A1839" i="13" s="1"/>
  <c r="N1852" i="8"/>
  <c r="O1852"/>
  <c r="P1852"/>
  <c r="Q1852"/>
  <c r="R1852"/>
  <c r="S1852"/>
  <c r="T1852"/>
  <c r="U1852"/>
  <c r="A1848" i="13" s="1"/>
  <c r="N1853" i="8"/>
  <c r="O1853"/>
  <c r="P1853"/>
  <c r="Q1853"/>
  <c r="R1853"/>
  <c r="S1853"/>
  <c r="T1853"/>
  <c r="U1853"/>
  <c r="N1854"/>
  <c r="O1854"/>
  <c r="P1854"/>
  <c r="Q1854"/>
  <c r="R1854"/>
  <c r="S1854"/>
  <c r="T1854"/>
  <c r="U1854"/>
  <c r="A1850" i="13" s="1"/>
  <c r="N1860" i="8"/>
  <c r="O1860"/>
  <c r="P1860"/>
  <c r="Q1860"/>
  <c r="R1860"/>
  <c r="S1860"/>
  <c r="T1860"/>
  <c r="U1860"/>
  <c r="A1856" i="13" s="1"/>
  <c r="K1864" i="8"/>
  <c r="K1865" s="1"/>
  <c r="K1866" s="1"/>
  <c r="L1864"/>
  <c r="L1865" s="1"/>
  <c r="L1866" s="1"/>
  <c r="N1864"/>
  <c r="O1864"/>
  <c r="P1864"/>
  <c r="Q1864"/>
  <c r="R1864"/>
  <c r="S1864"/>
  <c r="T1864"/>
  <c r="U1864"/>
  <c r="A1860" i="13" s="1"/>
  <c r="N1869" i="8"/>
  <c r="O1869"/>
  <c r="P1869"/>
  <c r="Q1869"/>
  <c r="R1869"/>
  <c r="S1869"/>
  <c r="T1869"/>
  <c r="U1869"/>
  <c r="A1865" i="13" s="1"/>
  <c r="W1869" i="8"/>
  <c r="L1875"/>
  <c r="N1875"/>
  <c r="O1875"/>
  <c r="P1875"/>
  <c r="Q1875"/>
  <c r="R1875"/>
  <c r="S1875"/>
  <c r="T1875"/>
  <c r="U1875"/>
  <c r="A1871" i="13" s="1"/>
  <c r="N1879" i="8"/>
  <c r="O1879"/>
  <c r="P1879"/>
  <c r="Q1879"/>
  <c r="R1879"/>
  <c r="S1879"/>
  <c r="T1879"/>
  <c r="U1879"/>
  <c r="A1875" i="13" s="1"/>
  <c r="N1889" i="8"/>
  <c r="O1889"/>
  <c r="P1889"/>
  <c r="Q1889"/>
  <c r="R1889"/>
  <c r="S1889"/>
  <c r="T1889"/>
  <c r="U1889"/>
  <c r="A1885" i="13" s="1"/>
  <c r="N1903" i="8"/>
  <c r="O1903"/>
  <c r="P1903"/>
  <c r="Q1903"/>
  <c r="R1903"/>
  <c r="S1903"/>
  <c r="T1903"/>
  <c r="U1903"/>
  <c r="A1899" i="13" s="1"/>
  <c r="N1918" i="8"/>
  <c r="O1918"/>
  <c r="P1918"/>
  <c r="Q1918"/>
  <c r="R1918"/>
  <c r="S1918"/>
  <c r="T1918"/>
  <c r="U1918"/>
  <c r="A1914" i="13" s="1"/>
  <c r="K1932" i="8"/>
  <c r="L1932"/>
  <c r="N1932"/>
  <c r="O1932"/>
  <c r="P1932"/>
  <c r="Q1932"/>
  <c r="R1932"/>
  <c r="S1932"/>
  <c r="T1932"/>
  <c r="U1932"/>
  <c r="N1934"/>
  <c r="O1934"/>
  <c r="P1934"/>
  <c r="Q1934"/>
  <c r="R1934"/>
  <c r="S1934"/>
  <c r="T1934"/>
  <c r="U1934"/>
  <c r="A1930" i="13" s="1"/>
  <c r="N1940" i="8"/>
  <c r="O1940"/>
  <c r="P1940"/>
  <c r="Q1940"/>
  <c r="R1940"/>
  <c r="S1940"/>
  <c r="T1940"/>
  <c r="U1940"/>
  <c r="N1946"/>
  <c r="O1946"/>
  <c r="P1946"/>
  <c r="Q1946"/>
  <c r="R1946"/>
  <c r="S1946"/>
  <c r="T1946"/>
  <c r="U1946"/>
  <c r="A1942" i="13" s="1"/>
  <c r="N1951" i="8"/>
  <c r="O1951"/>
  <c r="P1951"/>
  <c r="Q1951"/>
  <c r="R1951"/>
  <c r="S1951"/>
  <c r="T1951"/>
  <c r="U1951"/>
  <c r="A1947" i="13" s="1"/>
  <c r="N1953" i="8"/>
  <c r="O1953"/>
  <c r="P1953"/>
  <c r="Q1953"/>
  <c r="R1953"/>
  <c r="S1953"/>
  <c r="T1953"/>
  <c r="U1953"/>
  <c r="A1949" i="13" s="1"/>
  <c r="N1954" i="8"/>
  <c r="O1954"/>
  <c r="P1954"/>
  <c r="Q1954"/>
  <c r="R1954"/>
  <c r="S1954"/>
  <c r="T1954"/>
  <c r="U1954"/>
  <c r="A1950" i="13" s="1"/>
  <c r="N1957" i="8"/>
  <c r="O1957"/>
  <c r="P1957"/>
  <c r="Q1957"/>
  <c r="R1957"/>
  <c r="S1957"/>
  <c r="T1957"/>
  <c r="U1957"/>
  <c r="A1953" i="13" s="1"/>
  <c r="K1974" i="8"/>
  <c r="L1974"/>
  <c r="N1974"/>
  <c r="O1974"/>
  <c r="P1974"/>
  <c r="Q1974"/>
  <c r="R1974"/>
  <c r="S1974"/>
  <c r="T1974"/>
  <c r="U1974"/>
  <c r="A1970" i="13" s="1"/>
  <c r="K1983" i="8"/>
  <c r="L1983"/>
  <c r="N1983"/>
  <c r="O1983"/>
  <c r="P1983"/>
  <c r="Q1983"/>
  <c r="R1983"/>
  <c r="S1983"/>
  <c r="T1983"/>
  <c r="U1983"/>
  <c r="A1979" i="13" s="1"/>
  <c r="N1986" i="8"/>
  <c r="O1986"/>
  <c r="P1986"/>
  <c r="Q1986"/>
  <c r="R1986"/>
  <c r="S1986"/>
  <c r="T1986"/>
  <c r="U1986"/>
  <c r="A1982" i="13" s="1"/>
  <c r="K1989" i="8"/>
  <c r="L1989"/>
  <c r="N1989"/>
  <c r="O1989"/>
  <c r="P1989"/>
  <c r="Q1989"/>
  <c r="R1989"/>
  <c r="S1989"/>
  <c r="T1989"/>
  <c r="U1989"/>
  <c r="A1985" i="13" s="1"/>
  <c r="N1995" i="8"/>
  <c r="O1995"/>
  <c r="P1995"/>
  <c r="Q1995"/>
  <c r="R1995"/>
  <c r="S1995"/>
  <c r="T1995"/>
  <c r="U1995"/>
  <c r="A1991" i="13" s="1"/>
  <c r="N2009" i="8"/>
  <c r="O2009"/>
  <c r="P2009"/>
  <c r="Q2009"/>
  <c r="R2009"/>
  <c r="S2009"/>
  <c r="T2009"/>
  <c r="U2009"/>
  <c r="A2005" i="13" s="1"/>
  <c r="K2011" i="8"/>
  <c r="L2011"/>
  <c r="L2012" s="1"/>
  <c r="L2013" s="1"/>
  <c r="N2011"/>
  <c r="O2011"/>
  <c r="P2011"/>
  <c r="Q2011"/>
  <c r="R2011"/>
  <c r="S2011"/>
  <c r="T2011"/>
  <c r="U2011"/>
  <c r="A2007" i="13" s="1"/>
  <c r="K2014" i="8"/>
  <c r="L2014"/>
  <c r="N2014"/>
  <c r="O2014"/>
  <c r="P2014"/>
  <c r="Q2014"/>
  <c r="R2014"/>
  <c r="S2014"/>
  <c r="T2014"/>
  <c r="U2014"/>
  <c r="A2010" i="13" s="1"/>
  <c r="N2030" i="8"/>
  <c r="O2030"/>
  <c r="P2030"/>
  <c r="Q2030"/>
  <c r="R2030"/>
  <c r="S2030"/>
  <c r="T2030"/>
  <c r="U2030"/>
  <c r="A2026" i="13" s="1"/>
  <c r="K2035" i="8"/>
  <c r="L2035"/>
  <c r="N2035"/>
  <c r="O2035"/>
  <c r="P2035"/>
  <c r="Q2035"/>
  <c r="R2035"/>
  <c r="S2035"/>
  <c r="T2035"/>
  <c r="U2035"/>
  <c r="A2031" i="13" s="1"/>
  <c r="N2058" i="8"/>
  <c r="O2058"/>
  <c r="P2058"/>
  <c r="Q2058"/>
  <c r="R2058"/>
  <c r="S2058"/>
  <c r="T2058"/>
  <c r="U2058"/>
  <c r="A2054" i="13" s="1"/>
  <c r="N2088" i="8"/>
  <c r="O2088"/>
  <c r="P2088"/>
  <c r="Q2088"/>
  <c r="R2088"/>
  <c r="S2088"/>
  <c r="T2088"/>
  <c r="U2088"/>
  <c r="A2084" i="13" s="1"/>
  <c r="K2091" i="8"/>
  <c r="L2091"/>
  <c r="N2091"/>
  <c r="O2091"/>
  <c r="P2091"/>
  <c r="Q2091"/>
  <c r="R2091"/>
  <c r="S2091"/>
  <c r="T2091"/>
  <c r="U2091"/>
  <c r="A2087" i="13" s="1"/>
  <c r="K2094" i="8"/>
  <c r="L2094"/>
  <c r="N2094"/>
  <c r="O2094"/>
  <c r="P2094"/>
  <c r="Q2094"/>
  <c r="R2094"/>
  <c r="S2094"/>
  <c r="T2094"/>
  <c r="U2094"/>
  <c r="K2097"/>
  <c r="L2097"/>
  <c r="N2097"/>
  <c r="O2097"/>
  <c r="P2097"/>
  <c r="Q2097"/>
  <c r="R2097"/>
  <c r="S2097"/>
  <c r="T2097"/>
  <c r="U2097"/>
  <c r="A2093" i="13" s="1"/>
  <c r="N2111" i="8"/>
  <c r="O2111"/>
  <c r="P2111"/>
  <c r="Q2111"/>
  <c r="R2111"/>
  <c r="S2111"/>
  <c r="T2111"/>
  <c r="U2111"/>
  <c r="A2107" i="13" s="1"/>
  <c r="N2114" i="8"/>
  <c r="O2114"/>
  <c r="P2114"/>
  <c r="Q2114"/>
  <c r="R2114"/>
  <c r="S2114"/>
  <c r="T2114"/>
  <c r="U2114"/>
  <c r="A2110" i="13" s="1"/>
  <c r="K2120" i="8"/>
  <c r="L2120"/>
  <c r="N2120"/>
  <c r="O2120"/>
  <c r="P2120"/>
  <c r="Q2120"/>
  <c r="R2120"/>
  <c r="S2120"/>
  <c r="T2120"/>
  <c r="U2120"/>
  <c r="A2116" i="13" s="1"/>
  <c r="N2124" i="8"/>
  <c r="O2124"/>
  <c r="P2124"/>
  <c r="Q2124"/>
  <c r="R2124"/>
  <c r="S2124"/>
  <c r="T2124"/>
  <c r="U2124"/>
  <c r="A2120" i="13" s="1"/>
  <c r="K2130" i="8"/>
  <c r="L2130"/>
  <c r="N2130"/>
  <c r="O2130"/>
  <c r="P2130"/>
  <c r="Q2130"/>
  <c r="R2130"/>
  <c r="S2130"/>
  <c r="T2130"/>
  <c r="U2130"/>
  <c r="K2133"/>
  <c r="L2133"/>
  <c r="L2134" s="1"/>
  <c r="L2790" s="1"/>
  <c r="N2133"/>
  <c r="O2133"/>
  <c r="P2133"/>
  <c r="Q2133"/>
  <c r="R2133"/>
  <c r="S2133"/>
  <c r="T2133"/>
  <c r="U2133"/>
  <c r="A2129" i="13" s="1"/>
  <c r="K2136" i="8"/>
  <c r="L2136"/>
  <c r="N2136"/>
  <c r="O2136"/>
  <c r="P2136"/>
  <c r="Q2136"/>
  <c r="R2136"/>
  <c r="S2136"/>
  <c r="T2136"/>
  <c r="U2136"/>
  <c r="A2132" i="13" s="1"/>
  <c r="K2144" i="8"/>
  <c r="L2144"/>
  <c r="L2145" s="1"/>
  <c r="N2144"/>
  <c r="O2144"/>
  <c r="P2144"/>
  <c r="Q2144"/>
  <c r="R2144"/>
  <c r="S2144"/>
  <c r="T2144"/>
  <c r="U2144"/>
  <c r="A2140" i="13" s="1"/>
  <c r="W2144" i="8"/>
  <c r="N2151"/>
  <c r="O2151"/>
  <c r="P2151"/>
  <c r="Q2151"/>
  <c r="R2151"/>
  <c r="S2151"/>
  <c r="T2151"/>
  <c r="U2151"/>
  <c r="K2156"/>
  <c r="K2157" s="1"/>
  <c r="L2156"/>
  <c r="L2157" s="1"/>
  <c r="L2158" s="1"/>
  <c r="L2159" s="1"/>
  <c r="N2156"/>
  <c r="O2156"/>
  <c r="P2156"/>
  <c r="Q2156"/>
  <c r="R2156"/>
  <c r="S2156"/>
  <c r="T2156"/>
  <c r="U2156"/>
  <c r="A2152" i="13" s="1"/>
  <c r="N2157" i="8"/>
  <c r="O2157"/>
  <c r="P2157"/>
  <c r="Q2157"/>
  <c r="R2157"/>
  <c r="S2157"/>
  <c r="T2157"/>
  <c r="U2157"/>
  <c r="A2153" i="13" s="1"/>
  <c r="N2162" i="8"/>
  <c r="O2162"/>
  <c r="P2162"/>
  <c r="Q2162"/>
  <c r="R2162"/>
  <c r="S2162"/>
  <c r="T2162"/>
  <c r="U2162"/>
  <c r="A2158" i="13" s="1"/>
  <c r="W2162" i="8"/>
  <c r="K2169"/>
  <c r="L2169"/>
  <c r="N2169"/>
  <c r="O2169"/>
  <c r="P2169"/>
  <c r="Q2169"/>
  <c r="R2169"/>
  <c r="S2169"/>
  <c r="T2169"/>
  <c r="U2169"/>
  <c r="A2165" i="13" s="1"/>
  <c r="K2173" i="8"/>
  <c r="L2173"/>
  <c r="N2173"/>
  <c r="O2173"/>
  <c r="P2173"/>
  <c r="Q2173"/>
  <c r="R2173"/>
  <c r="S2173"/>
  <c r="T2173"/>
  <c r="U2173"/>
  <c r="A2169" i="13" s="1"/>
  <c r="W2173" i="8"/>
  <c r="N2174"/>
  <c r="O2174"/>
  <c r="P2174"/>
  <c r="Q2174"/>
  <c r="R2174"/>
  <c r="S2174"/>
  <c r="T2174"/>
  <c r="U2174"/>
  <c r="A2170" i="13" s="1"/>
  <c r="N2201" i="8"/>
  <c r="O2201"/>
  <c r="P2201"/>
  <c r="Q2201"/>
  <c r="R2201"/>
  <c r="S2201"/>
  <c r="T2201"/>
  <c r="U2201"/>
  <c r="A2197" i="13" s="1"/>
  <c r="K2214" i="8"/>
  <c r="K2215" s="1"/>
  <c r="L2214"/>
  <c r="L2215" s="1"/>
  <c r="N2214"/>
  <c r="O2214"/>
  <c r="P2214"/>
  <c r="Q2214"/>
  <c r="R2214"/>
  <c r="S2214"/>
  <c r="T2214"/>
  <c r="U2214"/>
  <c r="K2227"/>
  <c r="L2227"/>
  <c r="N2227"/>
  <c r="O2227"/>
  <c r="P2227"/>
  <c r="Q2227"/>
  <c r="R2227"/>
  <c r="S2227"/>
  <c r="T2227"/>
  <c r="U2227"/>
  <c r="A2223" i="13" s="1"/>
  <c r="N2246" i="8"/>
  <c r="O2246"/>
  <c r="P2246"/>
  <c r="Q2246"/>
  <c r="R2246"/>
  <c r="S2246"/>
  <c r="T2246"/>
  <c r="U2246"/>
  <c r="N2253"/>
  <c r="O2253"/>
  <c r="P2253"/>
  <c r="Q2253"/>
  <c r="R2253"/>
  <c r="S2253"/>
  <c r="T2253"/>
  <c r="U2253"/>
  <c r="A2249" i="13" s="1"/>
  <c r="W2253" i="8"/>
  <c r="N2279"/>
  <c r="O2279"/>
  <c r="P2279"/>
  <c r="Q2279"/>
  <c r="R2279"/>
  <c r="S2279"/>
  <c r="T2279"/>
  <c r="U2279"/>
  <c r="L2284"/>
  <c r="N2284"/>
  <c r="O2284"/>
  <c r="P2284"/>
  <c r="Q2284"/>
  <c r="R2284"/>
  <c r="S2284"/>
  <c r="T2284"/>
  <c r="U2284"/>
  <c r="A2280" i="13" s="1"/>
  <c r="N2292" i="8"/>
  <c r="O2292"/>
  <c r="P2292"/>
  <c r="Q2292"/>
  <c r="R2292"/>
  <c r="S2292"/>
  <c r="T2292"/>
  <c r="U2292"/>
  <c r="A2288" i="13" s="1"/>
  <c r="N2299" i="8"/>
  <c r="O2299"/>
  <c r="P2299"/>
  <c r="Q2299"/>
  <c r="R2299"/>
  <c r="S2299"/>
  <c r="T2299"/>
  <c r="U2299"/>
  <c r="N2306"/>
  <c r="O2306"/>
  <c r="P2306"/>
  <c r="Q2306"/>
  <c r="R2306"/>
  <c r="S2306"/>
  <c r="T2306"/>
  <c r="U2306"/>
  <c r="A2302" i="13" s="1"/>
  <c r="N2315" i="8"/>
  <c r="O2315"/>
  <c r="P2315"/>
  <c r="Q2315"/>
  <c r="R2315"/>
  <c r="S2315"/>
  <c r="T2315"/>
  <c r="U2315"/>
  <c r="K2323"/>
  <c r="K2324" s="1"/>
  <c r="L2323"/>
  <c r="N2323"/>
  <c r="O2323"/>
  <c r="P2323"/>
  <c r="Q2323"/>
  <c r="R2323"/>
  <c r="S2323"/>
  <c r="T2323"/>
  <c r="U2323"/>
  <c r="A2319" i="13" s="1"/>
  <c r="N2328" i="8"/>
  <c r="O2328"/>
  <c r="P2328"/>
  <c r="Q2328"/>
  <c r="R2328"/>
  <c r="S2328"/>
  <c r="T2328"/>
  <c r="U2328"/>
  <c r="A2324" i="13" s="1"/>
  <c r="N2333" i="8"/>
  <c r="O2333"/>
  <c r="P2333"/>
  <c r="Q2333"/>
  <c r="R2333"/>
  <c r="S2333"/>
  <c r="T2333"/>
  <c r="U2333"/>
  <c r="A2329" i="13" s="1"/>
  <c r="N2334" i="8"/>
  <c r="O2334"/>
  <c r="P2334"/>
  <c r="Q2334"/>
  <c r="R2334"/>
  <c r="S2334"/>
  <c r="T2334"/>
  <c r="U2334"/>
  <c r="A2330" i="13" s="1"/>
  <c r="N2341" i="8"/>
  <c r="O2341"/>
  <c r="P2341"/>
  <c r="Q2341"/>
  <c r="R2341"/>
  <c r="S2341"/>
  <c r="T2341"/>
  <c r="U2341"/>
  <c r="A2337" i="13" s="1"/>
  <c r="W2341" i="8"/>
  <c r="N2353"/>
  <c r="O2353"/>
  <c r="P2353"/>
  <c r="Q2353"/>
  <c r="R2353"/>
  <c r="S2353"/>
  <c r="T2353"/>
  <c r="U2353"/>
  <c r="N2354"/>
  <c r="O2354"/>
  <c r="P2354"/>
  <c r="Q2354"/>
  <c r="R2354"/>
  <c r="S2354"/>
  <c r="T2354"/>
  <c r="U2354"/>
  <c r="A2350" i="13" s="1"/>
  <c r="W2354" i="8"/>
  <c r="N2364"/>
  <c r="O2364"/>
  <c r="P2364"/>
  <c r="Q2364"/>
  <c r="R2364"/>
  <c r="S2364"/>
  <c r="T2364"/>
  <c r="U2364"/>
  <c r="N2375"/>
  <c r="O2375"/>
  <c r="P2375"/>
  <c r="Q2375"/>
  <c r="R2375"/>
  <c r="S2375"/>
  <c r="T2375"/>
  <c r="U2375"/>
  <c r="A2371" i="13" s="1"/>
  <c r="K2383" i="8"/>
  <c r="K2384" s="1"/>
  <c r="L2383"/>
  <c r="L2384" s="1"/>
  <c r="N2383"/>
  <c r="O2383"/>
  <c r="P2383"/>
  <c r="Q2383"/>
  <c r="R2383"/>
  <c r="S2383"/>
  <c r="T2383"/>
  <c r="U2383"/>
  <c r="N2385"/>
  <c r="O2385"/>
  <c r="P2385"/>
  <c r="Q2385"/>
  <c r="R2385"/>
  <c r="S2385"/>
  <c r="T2385"/>
  <c r="U2385"/>
  <c r="A2381" i="13" s="1"/>
  <c r="W2385" i="8"/>
  <c r="K2389"/>
  <c r="L2389"/>
  <c r="N2389"/>
  <c r="O2389"/>
  <c r="P2389"/>
  <c r="Q2389"/>
  <c r="R2389"/>
  <c r="S2389"/>
  <c r="T2389"/>
  <c r="U2389"/>
  <c r="N2400"/>
  <c r="O2400"/>
  <c r="P2400"/>
  <c r="Q2400"/>
  <c r="R2400"/>
  <c r="S2400"/>
  <c r="T2400"/>
  <c r="U2400"/>
  <c r="A2396" i="13" s="1"/>
  <c r="W2400" i="8"/>
  <c r="N2403"/>
  <c r="O2403"/>
  <c r="P2403"/>
  <c r="Q2403"/>
  <c r="R2403"/>
  <c r="S2403"/>
  <c r="T2403"/>
  <c r="U2403"/>
  <c r="A2399" i="13" s="1"/>
  <c r="N2405" i="8"/>
  <c r="O2405"/>
  <c r="P2405"/>
  <c r="Q2405"/>
  <c r="R2405"/>
  <c r="S2405"/>
  <c r="T2405"/>
  <c r="U2405"/>
  <c r="A2401" i="13" s="1"/>
  <c r="W2405" i="8"/>
  <c r="K2407"/>
  <c r="L2407"/>
  <c r="N2407"/>
  <c r="O2407"/>
  <c r="P2407"/>
  <c r="Q2407"/>
  <c r="R2407"/>
  <c r="S2407"/>
  <c r="T2407"/>
  <c r="U2407"/>
  <c r="A2403" i="13" s="1"/>
  <c r="K2411" i="8"/>
  <c r="K2412" s="1"/>
  <c r="L2411"/>
  <c r="N2411"/>
  <c r="O2411"/>
  <c r="P2411"/>
  <c r="Q2411"/>
  <c r="R2411"/>
  <c r="S2411"/>
  <c r="T2411"/>
  <c r="U2411"/>
  <c r="A2407" i="13" s="1"/>
  <c r="K2420" i="8"/>
  <c r="L2420"/>
  <c r="N2420"/>
  <c r="O2420"/>
  <c r="P2420"/>
  <c r="Q2420"/>
  <c r="R2420"/>
  <c r="S2420"/>
  <c r="T2420"/>
  <c r="U2420"/>
  <c r="N2425"/>
  <c r="O2425"/>
  <c r="P2425"/>
  <c r="Q2425"/>
  <c r="R2425"/>
  <c r="S2425"/>
  <c r="T2425"/>
  <c r="U2425"/>
  <c r="A2421" i="13" s="1"/>
  <c r="W2425" i="8"/>
  <c r="N2429"/>
  <c r="O2429"/>
  <c r="P2429"/>
  <c r="Q2429"/>
  <c r="R2429"/>
  <c r="S2429"/>
  <c r="T2429"/>
  <c r="U2429"/>
  <c r="A2425" i="13" s="1"/>
  <c r="N2443" i="8"/>
  <c r="O2443"/>
  <c r="P2443"/>
  <c r="Q2443"/>
  <c r="R2443"/>
  <c r="S2443"/>
  <c r="T2443"/>
  <c r="U2443"/>
  <c r="A2439" i="13" s="1"/>
  <c r="N2453" i="8"/>
  <c r="O2453"/>
  <c r="P2453"/>
  <c r="Q2453"/>
  <c r="R2453"/>
  <c r="S2453"/>
  <c r="T2453"/>
  <c r="U2453"/>
  <c r="A2449" i="13" s="1"/>
  <c r="N2464" i="8"/>
  <c r="O2464"/>
  <c r="P2464"/>
  <c r="Q2464"/>
  <c r="R2464"/>
  <c r="S2464"/>
  <c r="T2464"/>
  <c r="U2464"/>
  <c r="A2460" i="13" s="1"/>
  <c r="W2464" i="8"/>
  <c r="N2476"/>
  <c r="O2476"/>
  <c r="P2476"/>
  <c r="Q2476"/>
  <c r="R2476"/>
  <c r="S2476"/>
  <c r="T2476"/>
  <c r="U2476"/>
  <c r="A2472" i="13" s="1"/>
  <c r="K2481" i="8"/>
  <c r="L2481"/>
  <c r="N2481"/>
  <c r="O2481"/>
  <c r="P2481"/>
  <c r="Q2481"/>
  <c r="R2481"/>
  <c r="S2481"/>
  <c r="T2481"/>
  <c r="U2481"/>
  <c r="A2477" i="13" s="1"/>
  <c r="W2481" i="8"/>
  <c r="K2482"/>
  <c r="L2482"/>
  <c r="N2482"/>
  <c r="O2482"/>
  <c r="P2482"/>
  <c r="Q2482"/>
  <c r="R2482"/>
  <c r="S2482"/>
  <c r="T2482"/>
  <c r="U2482"/>
  <c r="N2501"/>
  <c r="O2501"/>
  <c r="P2501"/>
  <c r="Q2501"/>
  <c r="R2501"/>
  <c r="S2501"/>
  <c r="T2501"/>
  <c r="U2501"/>
  <c r="A2497" i="13" s="1"/>
  <c r="N2515" i="8"/>
  <c r="O2515"/>
  <c r="P2515"/>
  <c r="Q2515"/>
  <c r="R2515"/>
  <c r="S2515"/>
  <c r="T2515"/>
  <c r="U2515"/>
  <c r="N2523"/>
  <c r="O2523"/>
  <c r="P2523"/>
  <c r="Q2523"/>
  <c r="R2523"/>
  <c r="S2523"/>
  <c r="T2523"/>
  <c r="U2523"/>
  <c r="A2519" i="13" s="1"/>
  <c r="W2523" i="8"/>
  <c r="N2525"/>
  <c r="O2525"/>
  <c r="P2525"/>
  <c r="Q2525"/>
  <c r="R2525"/>
  <c r="S2525"/>
  <c r="T2525"/>
  <c r="U2525"/>
  <c r="K2529"/>
  <c r="L2529"/>
  <c r="N2529"/>
  <c r="O2529"/>
  <c r="P2529"/>
  <c r="Q2529"/>
  <c r="R2529"/>
  <c r="S2529"/>
  <c r="T2529"/>
  <c r="U2529"/>
  <c r="A2525" i="13" s="1"/>
  <c r="K2540" i="8"/>
  <c r="L2540"/>
  <c r="N2540"/>
  <c r="O2540"/>
  <c r="P2540"/>
  <c r="Q2540"/>
  <c r="R2540"/>
  <c r="S2540"/>
  <c r="T2540"/>
  <c r="U2540"/>
  <c r="A2536" i="13" s="1"/>
  <c r="N2541" i="8"/>
  <c r="O2541"/>
  <c r="P2541"/>
  <c r="Q2541"/>
  <c r="R2541"/>
  <c r="S2541"/>
  <c r="T2541"/>
  <c r="U2541"/>
  <c r="A2537" i="13" s="1"/>
  <c r="W2541" i="8"/>
  <c r="N2544"/>
  <c r="O2544"/>
  <c r="P2544"/>
  <c r="Q2544"/>
  <c r="R2544"/>
  <c r="S2544"/>
  <c r="T2544"/>
  <c r="U2544"/>
  <c r="K2547"/>
  <c r="L2547"/>
  <c r="N2547"/>
  <c r="O2547"/>
  <c r="P2547"/>
  <c r="Q2547"/>
  <c r="R2547"/>
  <c r="S2547"/>
  <c r="T2547"/>
  <c r="U2547"/>
  <c r="A2543" i="13" s="1"/>
  <c r="W2547" i="8"/>
  <c r="N2560"/>
  <c r="O2560"/>
  <c r="P2560"/>
  <c r="Q2560"/>
  <c r="R2560"/>
  <c r="S2560"/>
  <c r="T2560"/>
  <c r="U2560"/>
  <c r="N2569"/>
  <c r="O2569"/>
  <c r="P2569"/>
  <c r="Q2569"/>
  <c r="R2569"/>
  <c r="S2569"/>
  <c r="T2569"/>
  <c r="U2569"/>
  <c r="A2565" i="13" s="1"/>
  <c r="W2569" i="8"/>
  <c r="N2582"/>
  <c r="O2582"/>
  <c r="P2582"/>
  <c r="Q2582"/>
  <c r="R2582"/>
  <c r="S2582"/>
  <c r="T2582"/>
  <c r="U2582"/>
  <c r="A2578" i="13" s="1"/>
  <c r="N2604" i="8"/>
  <c r="O2604"/>
  <c r="P2604"/>
  <c r="Q2604"/>
  <c r="R2604"/>
  <c r="S2604"/>
  <c r="T2604"/>
  <c r="U2604"/>
  <c r="A2600" i="13" s="1"/>
  <c r="K2609" i="8"/>
  <c r="L2609"/>
  <c r="N2609"/>
  <c r="O2609"/>
  <c r="P2609"/>
  <c r="Q2609"/>
  <c r="R2609"/>
  <c r="S2609"/>
  <c r="T2609"/>
  <c r="U2609"/>
  <c r="A2605" i="13" s="1"/>
  <c r="N2612" i="8"/>
  <c r="O2612"/>
  <c r="P2612"/>
  <c r="Q2612"/>
  <c r="R2612"/>
  <c r="S2612"/>
  <c r="T2612"/>
  <c r="U2612"/>
  <c r="A2608" i="13" s="1"/>
  <c r="N2617" i="8"/>
  <c r="O2617"/>
  <c r="P2617"/>
  <c r="Q2617"/>
  <c r="R2617"/>
  <c r="S2617"/>
  <c r="T2617"/>
  <c r="U2617"/>
  <c r="N2625"/>
  <c r="O2625"/>
  <c r="P2625"/>
  <c r="Q2625"/>
  <c r="R2625"/>
  <c r="S2625"/>
  <c r="T2625"/>
  <c r="U2625"/>
  <c r="A2621" i="13" s="1"/>
  <c r="K2629" i="8"/>
  <c r="L2629"/>
  <c r="N2629"/>
  <c r="O2629"/>
  <c r="P2629"/>
  <c r="Q2629"/>
  <c r="R2629"/>
  <c r="S2629"/>
  <c r="T2629"/>
  <c r="U2629"/>
  <c r="K2635"/>
  <c r="L2635"/>
  <c r="N2635"/>
  <c r="O2635"/>
  <c r="P2635"/>
  <c r="Q2635"/>
  <c r="R2635"/>
  <c r="S2635"/>
  <c r="T2635"/>
  <c r="U2635"/>
  <c r="A2631" i="13" s="1"/>
  <c r="W2635" i="8"/>
  <c r="K2659"/>
  <c r="L2659"/>
  <c r="N2659"/>
  <c r="O2659"/>
  <c r="P2659"/>
  <c r="Q2659"/>
  <c r="R2659"/>
  <c r="S2659"/>
  <c r="T2659"/>
  <c r="U2659"/>
  <c r="A2655" i="13" s="1"/>
  <c r="N2661" i="8"/>
  <c r="O2661"/>
  <c r="P2661"/>
  <c r="Q2661"/>
  <c r="R2661"/>
  <c r="S2661"/>
  <c r="T2661"/>
  <c r="U2661"/>
  <c r="A2657" i="13" s="1"/>
  <c r="N2669" i="8"/>
  <c r="O2669"/>
  <c r="P2669"/>
  <c r="Q2669"/>
  <c r="R2669"/>
  <c r="S2669"/>
  <c r="T2669"/>
  <c r="U2669"/>
  <c r="K2673"/>
  <c r="K2674" s="1"/>
  <c r="K2675" s="1"/>
  <c r="N2673"/>
  <c r="O2673"/>
  <c r="P2673"/>
  <c r="Q2673"/>
  <c r="R2673"/>
  <c r="S2673"/>
  <c r="T2673"/>
  <c r="U2673"/>
  <c r="A2669" i="13" s="1"/>
  <c r="N2677" i="8"/>
  <c r="O2677"/>
  <c r="P2677"/>
  <c r="Q2677"/>
  <c r="R2677"/>
  <c r="S2677"/>
  <c r="T2677"/>
  <c r="U2677"/>
  <c r="K2679"/>
  <c r="L2679"/>
  <c r="N2679"/>
  <c r="O2679"/>
  <c r="P2679"/>
  <c r="Q2679"/>
  <c r="R2679"/>
  <c r="S2679"/>
  <c r="T2679"/>
  <c r="U2679"/>
  <c r="A2675" i="13" s="1"/>
  <c r="W2679" i="8"/>
  <c r="N2680"/>
  <c r="O2680"/>
  <c r="P2680"/>
  <c r="Q2680"/>
  <c r="R2680"/>
  <c r="S2680"/>
  <c r="T2680"/>
  <c r="U2680"/>
  <c r="K2685"/>
  <c r="K2686" s="1"/>
  <c r="K2687" s="1"/>
  <c r="L2685"/>
  <c r="L2686" s="1"/>
  <c r="N2685"/>
  <c r="O2685"/>
  <c r="P2685"/>
  <c r="Q2685"/>
  <c r="R2685"/>
  <c r="S2685"/>
  <c r="T2685"/>
  <c r="U2685"/>
  <c r="A2681" i="13" s="1"/>
  <c r="W2685" i="8"/>
  <c r="N2686"/>
  <c r="O2686"/>
  <c r="P2686"/>
  <c r="Q2686"/>
  <c r="R2686"/>
  <c r="S2686"/>
  <c r="T2686"/>
  <c r="U2686"/>
  <c r="A2682" i="13" s="1"/>
  <c r="W2686" i="8"/>
  <c r="K2688"/>
  <c r="L2688"/>
  <c r="N2688"/>
  <c r="O2688"/>
  <c r="P2688"/>
  <c r="Q2688"/>
  <c r="R2688"/>
  <c r="S2688"/>
  <c r="T2688"/>
  <c r="U2688"/>
  <c r="N2693"/>
  <c r="O2693"/>
  <c r="P2693"/>
  <c r="Q2693"/>
  <c r="R2693"/>
  <c r="S2693"/>
  <c r="T2693"/>
  <c r="U2693"/>
  <c r="A2689" i="13" s="1"/>
  <c r="W2693" i="8"/>
  <c r="N2697"/>
  <c r="O2697"/>
  <c r="P2697"/>
  <c r="Q2697"/>
  <c r="R2697"/>
  <c r="S2697"/>
  <c r="T2697"/>
  <c r="U2697"/>
  <c r="A2693" i="13" s="1"/>
  <c r="N2719" i="8"/>
  <c r="O2719"/>
  <c r="P2719"/>
  <c r="Q2719"/>
  <c r="R2719"/>
  <c r="S2719"/>
  <c r="T2719"/>
  <c r="U2719"/>
  <c r="W2719"/>
  <c r="K2726"/>
  <c r="L2726"/>
  <c r="N2726"/>
  <c r="O2726"/>
  <c r="P2726"/>
  <c r="Q2726"/>
  <c r="R2726"/>
  <c r="S2726"/>
  <c r="T2726"/>
  <c r="U2726"/>
  <c r="A2722" i="13" s="1"/>
  <c r="N2727" i="8"/>
  <c r="O2727"/>
  <c r="P2727"/>
  <c r="Q2727"/>
  <c r="R2727"/>
  <c r="S2727"/>
  <c r="T2727"/>
  <c r="U2727"/>
  <c r="A2723" i="13" s="1"/>
  <c r="W2727" i="8"/>
  <c r="N2732"/>
  <c r="O2732"/>
  <c r="P2732"/>
  <c r="Q2732"/>
  <c r="R2732"/>
  <c r="S2732"/>
  <c r="T2732"/>
  <c r="U2732"/>
  <c r="N2735"/>
  <c r="O2735"/>
  <c r="P2735"/>
  <c r="Q2735"/>
  <c r="R2735"/>
  <c r="S2735"/>
  <c r="T2735"/>
  <c r="U2735"/>
  <c r="A2731" i="13" s="1"/>
  <c r="W2735" i="8"/>
  <c r="K2751"/>
  <c r="K2752" s="1"/>
  <c r="K3222" s="1"/>
  <c r="L2751"/>
  <c r="N2751"/>
  <c r="O2751"/>
  <c r="P2751"/>
  <c r="Q2751"/>
  <c r="R2751"/>
  <c r="S2751"/>
  <c r="T2751"/>
  <c r="U2751"/>
  <c r="A2747" i="13" s="1"/>
  <c r="N2759" i="8"/>
  <c r="O2759"/>
  <c r="P2759"/>
  <c r="Q2759"/>
  <c r="R2759"/>
  <c r="S2759"/>
  <c r="T2759"/>
  <c r="U2759"/>
  <c r="A2755" i="13" s="1"/>
  <c r="W2759" i="8"/>
  <c r="N2760"/>
  <c r="O2760"/>
  <c r="P2760"/>
  <c r="Q2760"/>
  <c r="R2760"/>
  <c r="S2760"/>
  <c r="T2760"/>
  <c r="U2760"/>
  <c r="N2762"/>
  <c r="O2762"/>
  <c r="P2762"/>
  <c r="Q2762"/>
  <c r="R2762"/>
  <c r="S2762"/>
  <c r="T2762"/>
  <c r="U2762"/>
  <c r="A2758" i="13" s="1"/>
  <c r="W2762" i="8"/>
  <c r="N2774"/>
  <c r="O2774"/>
  <c r="P2774"/>
  <c r="Q2774"/>
  <c r="R2774"/>
  <c r="S2774"/>
  <c r="T2774"/>
  <c r="U2774"/>
  <c r="A2770" i="13" s="1"/>
  <c r="N2776" i="8"/>
  <c r="O2776"/>
  <c r="P2776"/>
  <c r="Q2776"/>
  <c r="R2776"/>
  <c r="S2776"/>
  <c r="T2776"/>
  <c r="U2776"/>
  <c r="A2772" i="13" s="1"/>
  <c r="W2776" i="8"/>
  <c r="N2778"/>
  <c r="O2778"/>
  <c r="P2778"/>
  <c r="Q2778"/>
  <c r="R2778"/>
  <c r="S2778"/>
  <c r="T2778"/>
  <c r="U2778"/>
  <c r="A2774" i="13" s="1"/>
  <c r="N2779" i="8"/>
  <c r="O2779"/>
  <c r="P2779"/>
  <c r="Q2779"/>
  <c r="R2779"/>
  <c r="S2779"/>
  <c r="T2779"/>
  <c r="U2779"/>
  <c r="A2775" i="13" s="1"/>
  <c r="N2808" i="8"/>
  <c r="O2808"/>
  <c r="P2808"/>
  <c r="Q2808"/>
  <c r="R2808"/>
  <c r="S2808"/>
  <c r="T2808"/>
  <c r="U2808"/>
  <c r="K2827"/>
  <c r="L2827"/>
  <c r="N2827"/>
  <c r="O2827"/>
  <c r="P2827"/>
  <c r="Q2827"/>
  <c r="R2827"/>
  <c r="S2827"/>
  <c r="T2827"/>
  <c r="U2827"/>
  <c r="A2823" i="13" s="1"/>
  <c r="W2827" i="8"/>
  <c r="N2845"/>
  <c r="O2845"/>
  <c r="P2845"/>
  <c r="Q2845"/>
  <c r="R2845"/>
  <c r="S2845"/>
  <c r="T2845"/>
  <c r="U2845"/>
  <c r="K2853"/>
  <c r="L2853"/>
  <c r="N2853"/>
  <c r="O2853"/>
  <c r="P2853"/>
  <c r="Q2853"/>
  <c r="R2853"/>
  <c r="S2853"/>
  <c r="T2853"/>
  <c r="U2853"/>
  <c r="A2849" i="13" s="1"/>
  <c r="W2853" i="8"/>
  <c r="K2871"/>
  <c r="K2872" s="1"/>
  <c r="L2871"/>
  <c r="N2871"/>
  <c r="O2871"/>
  <c r="P2871"/>
  <c r="Q2871"/>
  <c r="R2871"/>
  <c r="S2871"/>
  <c r="T2871"/>
  <c r="U2871"/>
  <c r="A2867" i="13" s="1"/>
  <c r="N2884" i="8"/>
  <c r="O2884"/>
  <c r="P2884"/>
  <c r="Q2884"/>
  <c r="R2884"/>
  <c r="S2884"/>
  <c r="T2884"/>
  <c r="U2884"/>
  <c r="A2880" i="13" s="1"/>
  <c r="W2884" i="8"/>
  <c r="K2899"/>
  <c r="L2899"/>
  <c r="L2900" s="1"/>
  <c r="N2899"/>
  <c r="O2899"/>
  <c r="P2899"/>
  <c r="Q2899"/>
  <c r="R2899"/>
  <c r="S2899"/>
  <c r="T2899"/>
  <c r="U2899"/>
  <c r="N2922"/>
  <c r="O2922"/>
  <c r="P2922"/>
  <c r="Q2922"/>
  <c r="R2922"/>
  <c r="S2922"/>
  <c r="T2922"/>
  <c r="U2922"/>
  <c r="A2918" i="13" s="1"/>
  <c r="N2923" i="8"/>
  <c r="O2923"/>
  <c r="P2923"/>
  <c r="Q2923"/>
  <c r="R2923"/>
  <c r="S2923"/>
  <c r="T2923"/>
  <c r="U2923"/>
  <c r="K2924"/>
  <c r="L2924"/>
  <c r="N2924"/>
  <c r="O2924"/>
  <c r="P2924"/>
  <c r="Q2924"/>
  <c r="R2924"/>
  <c r="S2924"/>
  <c r="T2924"/>
  <c r="U2924"/>
  <c r="A2920" i="13" s="1"/>
  <c r="N2940" i="8"/>
  <c r="O2940"/>
  <c r="P2940"/>
  <c r="Q2940"/>
  <c r="R2940"/>
  <c r="S2940"/>
  <c r="T2940"/>
  <c r="U2940"/>
  <c r="K2944"/>
  <c r="L2944"/>
  <c r="N2944"/>
  <c r="O2944"/>
  <c r="P2944"/>
  <c r="Q2944"/>
  <c r="R2944"/>
  <c r="S2944"/>
  <c r="T2944"/>
  <c r="U2944"/>
  <c r="A2940" i="13" s="1"/>
  <c r="W2944" i="8"/>
  <c r="N2957"/>
  <c r="O2957"/>
  <c r="P2957"/>
  <c r="Q2957"/>
  <c r="R2957"/>
  <c r="S2957"/>
  <c r="T2957"/>
  <c r="U2957"/>
  <c r="K2962"/>
  <c r="L2962"/>
  <c r="N2962"/>
  <c r="O2962"/>
  <c r="P2962"/>
  <c r="Q2962"/>
  <c r="R2962"/>
  <c r="S2962"/>
  <c r="T2962"/>
  <c r="U2962"/>
  <c r="A2958" i="13" s="1"/>
  <c r="N3005" i="8"/>
  <c r="O3005"/>
  <c r="P3005"/>
  <c r="Q3005"/>
  <c r="R3005"/>
  <c r="S3005"/>
  <c r="T3005"/>
  <c r="U3005"/>
  <c r="A3001" i="13" s="1"/>
  <c r="K3046" i="8"/>
  <c r="L3046"/>
  <c r="N3046"/>
  <c r="O3046"/>
  <c r="P3046"/>
  <c r="Q3046"/>
  <c r="R3046"/>
  <c r="S3046"/>
  <c r="T3046"/>
  <c r="U3046"/>
  <c r="W3046"/>
  <c r="N3063"/>
  <c r="O3063"/>
  <c r="P3063"/>
  <c r="Q3063"/>
  <c r="R3063"/>
  <c r="S3063"/>
  <c r="T3063"/>
  <c r="U3063"/>
  <c r="A3059" i="13" s="1"/>
  <c r="K3070" i="8"/>
  <c r="L3070"/>
  <c r="N3070"/>
  <c r="O3070"/>
  <c r="P3070"/>
  <c r="Q3070"/>
  <c r="R3070"/>
  <c r="S3070"/>
  <c r="T3070"/>
  <c r="U3070"/>
  <c r="A3066" i="13" s="1"/>
  <c r="K3097" i="8"/>
  <c r="L3097"/>
  <c r="N3097"/>
  <c r="O3097"/>
  <c r="P3097"/>
  <c r="Q3097"/>
  <c r="R3097"/>
  <c r="S3097"/>
  <c r="T3097"/>
  <c r="U3097"/>
  <c r="N3099"/>
  <c r="O3099"/>
  <c r="P3099"/>
  <c r="Q3099"/>
  <c r="R3099"/>
  <c r="S3099"/>
  <c r="T3099"/>
  <c r="U3099"/>
  <c r="A3095" i="13" s="1"/>
  <c r="W3099" i="8"/>
  <c r="K3114"/>
  <c r="L3114"/>
  <c r="N3114"/>
  <c r="O3114"/>
  <c r="P3114"/>
  <c r="Q3114"/>
  <c r="R3114"/>
  <c r="S3114"/>
  <c r="T3114"/>
  <c r="U3114"/>
  <c r="K3122"/>
  <c r="L3122"/>
  <c r="N3122"/>
  <c r="O3122"/>
  <c r="P3122"/>
  <c r="Q3122"/>
  <c r="R3122"/>
  <c r="S3122"/>
  <c r="T3122"/>
  <c r="U3122"/>
  <c r="A3118" i="13" s="1"/>
  <c r="W3122" i="8"/>
  <c r="K3133"/>
  <c r="L3133"/>
  <c r="N3133"/>
  <c r="O3133"/>
  <c r="P3133"/>
  <c r="Q3133"/>
  <c r="R3133"/>
  <c r="S3133"/>
  <c r="T3133"/>
  <c r="U3133"/>
  <c r="A3129" i="13" s="1"/>
  <c r="N3143" i="8"/>
  <c r="O3143"/>
  <c r="P3143"/>
  <c r="Q3143"/>
  <c r="R3143"/>
  <c r="S3143"/>
  <c r="T3143"/>
  <c r="U3143"/>
  <c r="A3139" i="13" s="1"/>
  <c r="W3143" i="8"/>
  <c r="K3148"/>
  <c r="K3149" s="1"/>
  <c r="L3148"/>
  <c r="N3148"/>
  <c r="O3148"/>
  <c r="P3148"/>
  <c r="Q3148"/>
  <c r="R3148"/>
  <c r="S3148"/>
  <c r="T3148"/>
  <c r="U3148"/>
  <c r="K3157"/>
  <c r="L3157"/>
  <c r="N3157"/>
  <c r="O3157"/>
  <c r="P3157"/>
  <c r="Q3157"/>
  <c r="R3157"/>
  <c r="S3157"/>
  <c r="T3157"/>
  <c r="U3157"/>
  <c r="A3153" i="13" s="1"/>
  <c r="W3157" i="8"/>
  <c r="N3161"/>
  <c r="O3161"/>
  <c r="P3161"/>
  <c r="Q3161"/>
  <c r="R3161"/>
  <c r="S3161"/>
  <c r="T3161"/>
  <c r="U3161"/>
  <c r="A3157" i="13" s="1"/>
  <c r="K3183" i="8"/>
  <c r="L3183"/>
  <c r="N3183"/>
  <c r="O3183"/>
  <c r="P3183"/>
  <c r="Q3183"/>
  <c r="R3183"/>
  <c r="S3183"/>
  <c r="T3183"/>
  <c r="U3183"/>
  <c r="A3179" i="13" s="1"/>
  <c r="W3183" i="8"/>
  <c r="N3192"/>
  <c r="O3192"/>
  <c r="P3192"/>
  <c r="Q3192"/>
  <c r="R3192"/>
  <c r="S3192"/>
  <c r="T3192"/>
  <c r="U3192"/>
  <c r="A3188" i="13" s="1"/>
  <c r="K3205" i="8"/>
  <c r="K3206" s="1"/>
  <c r="L3205"/>
  <c r="N3205"/>
  <c r="O3205"/>
  <c r="P3205"/>
  <c r="Q3205"/>
  <c r="R3205"/>
  <c r="S3205"/>
  <c r="T3205"/>
  <c r="U3205"/>
  <c r="A3201" i="13" s="1"/>
  <c r="N3212" i="8"/>
  <c r="O3212"/>
  <c r="P3212"/>
  <c r="Q3212"/>
  <c r="R3212"/>
  <c r="S3212"/>
  <c r="T3212"/>
  <c r="U3212"/>
  <c r="A3208" i="13" s="1"/>
  <c r="N3230" i="8"/>
  <c r="O3230"/>
  <c r="P3230"/>
  <c r="Q3230"/>
  <c r="R3230"/>
  <c r="S3230"/>
  <c r="T3230"/>
  <c r="U3230"/>
  <c r="A3226" i="13" s="1"/>
  <c r="W3230" i="8"/>
  <c r="N3235"/>
  <c r="O3235"/>
  <c r="P3235"/>
  <c r="Q3235"/>
  <c r="R3235"/>
  <c r="S3235"/>
  <c r="T3235"/>
  <c r="U3235"/>
  <c r="N3238"/>
  <c r="O3238"/>
  <c r="P3238"/>
  <c r="Q3238"/>
  <c r="R3238"/>
  <c r="S3238"/>
  <c r="T3238"/>
  <c r="U3238"/>
  <c r="A3234" i="13" s="1"/>
  <c r="W3238" i="8"/>
  <c r="K3268"/>
  <c r="L3268"/>
  <c r="N3268"/>
  <c r="O3268"/>
  <c r="P3268"/>
  <c r="Q3268"/>
  <c r="R3268"/>
  <c r="S3268"/>
  <c r="T3268"/>
  <c r="U3268"/>
  <c r="A3264" i="13" s="1"/>
  <c r="K3276" i="8"/>
  <c r="L3276"/>
  <c r="N3276"/>
  <c r="O3276"/>
  <c r="P3276"/>
  <c r="Q3276"/>
  <c r="R3276"/>
  <c r="S3276"/>
  <c r="T3276"/>
  <c r="U3276"/>
  <c r="A3272" i="13" s="1"/>
  <c r="W3276" i="8"/>
  <c r="N3303"/>
  <c r="O3303"/>
  <c r="P3303"/>
  <c r="Q3303"/>
  <c r="R3303"/>
  <c r="S3303"/>
  <c r="T3303"/>
  <c r="U3303"/>
  <c r="A3299" i="13" s="1"/>
  <c r="N3316" i="8"/>
  <c r="O3316"/>
  <c r="P3316"/>
  <c r="Q3316"/>
  <c r="R3316"/>
  <c r="S3316"/>
  <c r="T3316"/>
  <c r="U3316"/>
  <c r="A3312" i="13" s="1"/>
  <c r="N3327" i="8"/>
  <c r="O3327"/>
  <c r="P3327"/>
  <c r="Q3327"/>
  <c r="R3327"/>
  <c r="S3327"/>
  <c r="T3327"/>
  <c r="U3327"/>
  <c r="K3337"/>
  <c r="L3337"/>
  <c r="N3337"/>
  <c r="O3337"/>
  <c r="P3337"/>
  <c r="Q3337"/>
  <c r="R3337"/>
  <c r="S3337"/>
  <c r="T3337"/>
  <c r="U3337"/>
  <c r="A3333" i="13" s="1"/>
  <c r="W3337" i="8"/>
  <c r="N3352"/>
  <c r="O3352"/>
  <c r="P3352"/>
  <c r="Q3352"/>
  <c r="R3352"/>
  <c r="S3352"/>
  <c r="T3352"/>
  <c r="U3352"/>
  <c r="N3362"/>
  <c r="O3362"/>
  <c r="P3362"/>
  <c r="Q3362"/>
  <c r="R3362"/>
  <c r="S3362"/>
  <c r="T3362"/>
  <c r="U3362"/>
  <c r="A3358" i="13" s="1"/>
  <c r="K3371" i="8"/>
  <c r="K3372" s="1"/>
  <c r="L3371"/>
  <c r="N3371"/>
  <c r="O3371"/>
  <c r="P3371"/>
  <c r="Q3371"/>
  <c r="R3371"/>
  <c r="S3371"/>
  <c r="T3371"/>
  <c r="U3371"/>
  <c r="N3411"/>
  <c r="O3411"/>
  <c r="P3411"/>
  <c r="Q3411"/>
  <c r="R3411"/>
  <c r="S3411"/>
  <c r="T3411"/>
  <c r="U3411"/>
  <c r="A3407" i="13" s="1"/>
  <c r="W3411" i="8"/>
  <c r="N3414"/>
  <c r="O3414"/>
  <c r="P3414"/>
  <c r="Q3414"/>
  <c r="R3414"/>
  <c r="S3414"/>
  <c r="T3414"/>
  <c r="U3414"/>
  <c r="A3410" i="13" s="1"/>
  <c r="N3418" i="8"/>
  <c r="O3418"/>
  <c r="P3418"/>
  <c r="Q3418"/>
  <c r="R3418"/>
  <c r="S3418"/>
  <c r="T3418"/>
  <c r="U3418"/>
  <c r="A3414" i="13" s="1"/>
  <c r="K3478" i="8"/>
  <c r="L3478"/>
  <c r="N3478"/>
  <c r="O3478"/>
  <c r="P3478"/>
  <c r="Q3478"/>
  <c r="R3478"/>
  <c r="S3478"/>
  <c r="T3478"/>
  <c r="U3478"/>
  <c r="A3474" i="13" s="1"/>
  <c r="K3525" i="8"/>
  <c r="L3525"/>
  <c r="N3525"/>
  <c r="O3525"/>
  <c r="P3525"/>
  <c r="Q3525"/>
  <c r="R3525"/>
  <c r="S3525"/>
  <c r="T3525"/>
  <c r="U3525"/>
  <c r="A3521" i="13" s="1"/>
  <c r="K3539" i="8"/>
  <c r="L3539"/>
  <c r="L3540" s="1"/>
  <c r="L3541" s="1"/>
  <c r="L3542" s="1"/>
  <c r="N3539"/>
  <c r="O3539"/>
  <c r="P3539"/>
  <c r="Q3539"/>
  <c r="R3539"/>
  <c r="S3539"/>
  <c r="T3539"/>
  <c r="U3539"/>
  <c r="A3535" i="13" s="1"/>
  <c r="N3541" i="8"/>
  <c r="O3541"/>
  <c r="P3541"/>
  <c r="Q3541"/>
  <c r="R3541"/>
  <c r="S3541"/>
  <c r="T3541"/>
  <c r="U3541"/>
  <c r="A3537" i="13" s="1"/>
  <c r="N3548" i="8"/>
  <c r="O3548"/>
  <c r="P3548"/>
  <c r="Q3548"/>
  <c r="R3548"/>
  <c r="S3548"/>
  <c r="T3548"/>
  <c r="U3548"/>
  <c r="A3544" i="13" s="1"/>
  <c r="N3568" i="8"/>
  <c r="O3568"/>
  <c r="P3568"/>
  <c r="Q3568"/>
  <c r="R3568"/>
  <c r="S3568"/>
  <c r="T3568"/>
  <c r="U3568"/>
  <c r="A3564" i="13" s="1"/>
  <c r="K3575" i="8"/>
  <c r="L3575"/>
  <c r="N3575"/>
  <c r="O3575"/>
  <c r="P3575"/>
  <c r="Q3575"/>
  <c r="R3575"/>
  <c r="S3575"/>
  <c r="T3575"/>
  <c r="U3575"/>
  <c r="A3571" i="13" s="1"/>
  <c r="W3575" i="8"/>
  <c r="N3605"/>
  <c r="O3605"/>
  <c r="P3605"/>
  <c r="Q3605"/>
  <c r="R3605"/>
  <c r="S3605"/>
  <c r="T3605"/>
  <c r="U3605"/>
  <c r="A3601" i="13" s="1"/>
  <c r="K3620" i="8"/>
  <c r="K3621" s="1"/>
  <c r="K3622" s="1"/>
  <c r="K3623" s="1"/>
  <c r="K3624" s="1"/>
  <c r="L3620"/>
  <c r="N3620"/>
  <c r="O3620"/>
  <c r="P3620"/>
  <c r="Q3620"/>
  <c r="R3620"/>
  <c r="S3620"/>
  <c r="T3620"/>
  <c r="U3620"/>
  <c r="A3616" i="13" s="1"/>
  <c r="K3632" i="8"/>
  <c r="L3632"/>
  <c r="N3632"/>
  <c r="O3632"/>
  <c r="P3632"/>
  <c r="Q3632"/>
  <c r="R3632"/>
  <c r="S3632"/>
  <c r="T3632"/>
  <c r="U3632"/>
  <c r="A3628" i="13" s="1"/>
  <c r="K3634" i="8"/>
  <c r="L3634"/>
  <c r="N3634"/>
  <c r="O3634"/>
  <c r="P3634"/>
  <c r="Q3634"/>
  <c r="R3634"/>
  <c r="S3634"/>
  <c r="T3634"/>
  <c r="U3634"/>
  <c r="A3630" i="13" s="1"/>
  <c r="N3649" i="8"/>
  <c r="O3649"/>
  <c r="P3649"/>
  <c r="Q3649"/>
  <c r="R3649"/>
  <c r="S3649"/>
  <c r="T3649"/>
  <c r="U3649"/>
  <c r="A3645" i="13" s="1"/>
  <c r="N3661" i="8"/>
  <c r="O3661"/>
  <c r="P3661"/>
  <c r="Q3661"/>
  <c r="R3661"/>
  <c r="S3661"/>
  <c r="T3661"/>
  <c r="U3661"/>
  <c r="A3657" i="13" s="1"/>
  <c r="K3673" i="8"/>
  <c r="L3673"/>
  <c r="N3673"/>
  <c r="O3673"/>
  <c r="P3673"/>
  <c r="Q3673"/>
  <c r="R3673"/>
  <c r="S3673"/>
  <c r="T3673"/>
  <c r="U3673"/>
  <c r="A3669" i="13" s="1"/>
  <c r="N3707" i="8"/>
  <c r="O3707"/>
  <c r="P3707"/>
  <c r="Q3707"/>
  <c r="R3707"/>
  <c r="S3707"/>
  <c r="T3707"/>
  <c r="U3707"/>
  <c r="K3718"/>
  <c r="L3718"/>
  <c r="N3718"/>
  <c r="O3718"/>
  <c r="P3718"/>
  <c r="Q3718"/>
  <c r="R3718"/>
  <c r="S3718"/>
  <c r="T3718"/>
  <c r="U3718"/>
  <c r="A3714" i="13" s="1"/>
  <c r="K3726" i="8"/>
  <c r="L3726"/>
  <c r="N3726"/>
  <c r="O3726"/>
  <c r="P3726"/>
  <c r="Q3726"/>
  <c r="R3726"/>
  <c r="S3726"/>
  <c r="T3726"/>
  <c r="U3726"/>
  <c r="A3722" i="13" s="1"/>
  <c r="N3734" i="8"/>
  <c r="O3734"/>
  <c r="P3734"/>
  <c r="Q3734"/>
  <c r="R3734"/>
  <c r="S3734"/>
  <c r="T3734"/>
  <c r="U3734"/>
  <c r="K3744"/>
  <c r="L3744"/>
  <c r="N3744"/>
  <c r="O3744"/>
  <c r="P3744"/>
  <c r="Q3744"/>
  <c r="R3744"/>
  <c r="S3744"/>
  <c r="T3744"/>
  <c r="U3744"/>
  <c r="A3740" i="13" s="1"/>
  <c r="W3744" i="8"/>
  <c r="N3753"/>
  <c r="O3753"/>
  <c r="P3753"/>
  <c r="Q3753"/>
  <c r="R3753"/>
  <c r="S3753"/>
  <c r="T3753"/>
  <c r="U3753"/>
  <c r="A3749" i="13" s="1"/>
  <c r="K3761" i="8"/>
  <c r="K3762" s="1"/>
  <c r="L3761"/>
  <c r="L3762" s="1"/>
  <c r="N3761"/>
  <c r="O3761"/>
  <c r="P3761"/>
  <c r="Q3761"/>
  <c r="R3761"/>
  <c r="S3761"/>
  <c r="T3761"/>
  <c r="U3761"/>
  <c r="A3757" i="13" s="1"/>
  <c r="N3762" i="8"/>
  <c r="O3762"/>
  <c r="P3762"/>
  <c r="Q3762"/>
  <c r="R3762"/>
  <c r="S3762"/>
  <c r="T3762"/>
  <c r="U3762"/>
  <c r="A3758" i="13" s="1"/>
  <c r="K3763" i="8"/>
  <c r="L3763"/>
  <c r="N3763"/>
  <c r="O3763"/>
  <c r="P3763"/>
  <c r="Q3763"/>
  <c r="R3763"/>
  <c r="S3763"/>
  <c r="T3763"/>
  <c r="U3763"/>
  <c r="W3763"/>
  <c r="N3781"/>
  <c r="O3781"/>
  <c r="P3781"/>
  <c r="Q3781"/>
  <c r="R3781"/>
  <c r="S3781"/>
  <c r="T3781"/>
  <c r="U3781"/>
  <c r="A3777" i="13" s="1"/>
  <c r="N3789" i="8"/>
  <c r="O3789"/>
  <c r="P3789"/>
  <c r="Q3789"/>
  <c r="R3789"/>
  <c r="S3789"/>
  <c r="T3789"/>
  <c r="U3789"/>
  <c r="A3785" i="13" s="1"/>
  <c r="K3800" i="8"/>
  <c r="L3800"/>
  <c r="N3800"/>
  <c r="O3800"/>
  <c r="P3800"/>
  <c r="Q3800"/>
  <c r="R3800"/>
  <c r="S3800"/>
  <c r="T3800"/>
  <c r="U3800"/>
  <c r="A3796" i="13" s="1"/>
  <c r="K3814" i="8"/>
  <c r="L3814"/>
  <c r="N3814"/>
  <c r="O3814"/>
  <c r="P3814"/>
  <c r="Q3814"/>
  <c r="R3814"/>
  <c r="S3814"/>
  <c r="T3814"/>
  <c r="U3814"/>
  <c r="A3810" i="13" s="1"/>
  <c r="K3846" i="8"/>
  <c r="L3846"/>
  <c r="N3846"/>
  <c r="O3846"/>
  <c r="P3846"/>
  <c r="Q3846"/>
  <c r="R3846"/>
  <c r="S3846"/>
  <c r="T3846"/>
  <c r="U3846"/>
  <c r="A3842" i="13" s="1"/>
  <c r="N3850" i="8"/>
  <c r="O3850"/>
  <c r="P3850"/>
  <c r="Q3850"/>
  <c r="R3850"/>
  <c r="S3850"/>
  <c r="T3850"/>
  <c r="U3850"/>
  <c r="A3846" i="13" s="1"/>
  <c r="N3853" i="8"/>
  <c r="O3853"/>
  <c r="P3853"/>
  <c r="Q3853"/>
  <c r="R3853"/>
  <c r="S3853"/>
  <c r="T3853"/>
  <c r="U3853"/>
  <c r="A3849" i="13" s="1"/>
  <c r="K3861" i="8"/>
  <c r="L3861"/>
  <c r="N3861"/>
  <c r="O3861"/>
  <c r="P3861"/>
  <c r="Q3861"/>
  <c r="R3861"/>
  <c r="S3861"/>
  <c r="T3861"/>
  <c r="U3861"/>
  <c r="A3857" i="13" s="1"/>
  <c r="W3861" i="8"/>
  <c r="N3878"/>
  <c r="O3878"/>
  <c r="P3878"/>
  <c r="Q3878"/>
  <c r="R3878"/>
  <c r="S3878"/>
  <c r="T3878"/>
  <c r="U3878"/>
  <c r="A3874" i="13" s="1"/>
  <c r="K3958" i="8"/>
  <c r="L3958"/>
  <c r="N3958"/>
  <c r="O3958"/>
  <c r="P3958"/>
  <c r="Q3958"/>
  <c r="R3958"/>
  <c r="S3958"/>
  <c r="T3958"/>
  <c r="U3958"/>
  <c r="A3954" i="13" s="1"/>
  <c r="N3966" i="8"/>
  <c r="O3966"/>
  <c r="P3966"/>
  <c r="Q3966"/>
  <c r="R3966"/>
  <c r="S3966"/>
  <c r="T3966"/>
  <c r="U3966"/>
  <c r="A3962" i="13" s="1"/>
  <c r="N3974" i="8"/>
  <c r="O3974"/>
  <c r="P3974"/>
  <c r="Q3974"/>
  <c r="R3974"/>
  <c r="S3974"/>
  <c r="T3974"/>
  <c r="U3974"/>
  <c r="K3986"/>
  <c r="K3987" s="1"/>
  <c r="L3986"/>
  <c r="N3986"/>
  <c r="O3986"/>
  <c r="P3986"/>
  <c r="Q3986"/>
  <c r="R3986"/>
  <c r="S3986"/>
  <c r="T3986"/>
  <c r="U3986"/>
  <c r="A3982" i="13" s="1"/>
  <c r="K3988" i="8"/>
  <c r="L3988"/>
  <c r="N3988"/>
  <c r="O3988"/>
  <c r="P3988"/>
  <c r="Q3988"/>
  <c r="R3988"/>
  <c r="S3988"/>
  <c r="T3988"/>
  <c r="U3988"/>
  <c r="A3984" i="13" s="1"/>
  <c r="N4015" i="8"/>
  <c r="O4015"/>
  <c r="P4015"/>
  <c r="Q4015"/>
  <c r="R4015"/>
  <c r="S4015"/>
  <c r="T4015"/>
  <c r="U4015"/>
  <c r="A4011" i="13" s="1"/>
  <c r="N4032" i="8"/>
  <c r="O4032"/>
  <c r="P4032"/>
  <c r="Q4032"/>
  <c r="R4032"/>
  <c r="S4032"/>
  <c r="T4032"/>
  <c r="U4032"/>
  <c r="A4028" i="13" s="1"/>
  <c r="W4032" i="8"/>
  <c r="N4029"/>
  <c r="O4029"/>
  <c r="P4029"/>
  <c r="Q4029"/>
  <c r="R4029"/>
  <c r="S4029"/>
  <c r="T4029"/>
  <c r="U4029"/>
  <c r="A4025" i="13" s="1"/>
  <c r="K4052" i="8"/>
  <c r="L4052"/>
  <c r="N4052"/>
  <c r="O4052"/>
  <c r="P4052"/>
  <c r="Q4052"/>
  <c r="R4052"/>
  <c r="S4052"/>
  <c r="T4052"/>
  <c r="U4052"/>
  <c r="A4048" i="13" s="1"/>
  <c r="N4064" i="8"/>
  <c r="O4064"/>
  <c r="P4064"/>
  <c r="Q4064"/>
  <c r="R4064"/>
  <c r="S4064"/>
  <c r="T4064"/>
  <c r="U4064"/>
  <c r="A4060" i="13" s="1"/>
  <c r="N4078" i="8"/>
  <c r="O4078"/>
  <c r="P4078"/>
  <c r="Q4078"/>
  <c r="R4078"/>
  <c r="S4078"/>
  <c r="T4078"/>
  <c r="U4078"/>
  <c r="N4090"/>
  <c r="O4090"/>
  <c r="P4090"/>
  <c r="Q4090"/>
  <c r="R4090"/>
  <c r="S4090"/>
  <c r="T4090"/>
  <c r="U4090"/>
  <c r="A4086" i="13" s="1"/>
  <c r="N4092" i="8"/>
  <c r="O4092"/>
  <c r="P4092"/>
  <c r="Q4092"/>
  <c r="R4092"/>
  <c r="S4092"/>
  <c r="T4092"/>
  <c r="U4092"/>
  <c r="A4088" i="13" s="1"/>
  <c r="N4121" i="8"/>
  <c r="O4121"/>
  <c r="P4121"/>
  <c r="Q4121"/>
  <c r="R4121"/>
  <c r="S4121"/>
  <c r="T4121"/>
  <c r="U4121"/>
  <c r="A4117" i="13" s="1"/>
  <c r="K4141" i="8"/>
  <c r="L4141"/>
  <c r="N4141"/>
  <c r="O4141"/>
  <c r="P4141"/>
  <c r="Q4141"/>
  <c r="R4141"/>
  <c r="S4141"/>
  <c r="T4141"/>
  <c r="U4141"/>
  <c r="A4137" i="13" s="1"/>
  <c r="W4141" i="8"/>
  <c r="K4161"/>
  <c r="L4161"/>
  <c r="N4161"/>
  <c r="O4161"/>
  <c r="P4161"/>
  <c r="Q4161"/>
  <c r="R4161"/>
  <c r="S4161"/>
  <c r="T4161"/>
  <c r="U4161"/>
  <c r="A4157" i="13" s="1"/>
  <c r="N4204" i="8"/>
  <c r="O4204"/>
  <c r="P4204"/>
  <c r="Q4204"/>
  <c r="R4204"/>
  <c r="S4204"/>
  <c r="T4204"/>
  <c r="U4204"/>
  <c r="A4200" i="13" s="1"/>
  <c r="K4222" i="8"/>
  <c r="L4222"/>
  <c r="L4223" s="1"/>
  <c r="N4222"/>
  <c r="O4222"/>
  <c r="P4222"/>
  <c r="Q4222"/>
  <c r="R4222"/>
  <c r="S4222"/>
  <c r="T4222"/>
  <c r="U4222"/>
  <c r="A4218" i="13" s="1"/>
  <c r="N4251" i="8"/>
  <c r="O4251"/>
  <c r="P4251"/>
  <c r="Q4251"/>
  <c r="R4251"/>
  <c r="S4251"/>
  <c r="T4251"/>
  <c r="U4251"/>
  <c r="N4261"/>
  <c r="O4261"/>
  <c r="P4261"/>
  <c r="Q4261"/>
  <c r="R4261"/>
  <c r="S4261"/>
  <c r="T4261"/>
  <c r="U4261"/>
  <c r="A4257" i="13" s="1"/>
  <c r="K4274" i="8"/>
  <c r="L4274"/>
  <c r="N4274"/>
  <c r="O4274"/>
  <c r="P4274"/>
  <c r="Q4274"/>
  <c r="R4274"/>
  <c r="S4274"/>
  <c r="T4274"/>
  <c r="U4274"/>
  <c r="A4270" i="13" s="1"/>
  <c r="K4278" i="8"/>
  <c r="K4279" s="1"/>
  <c r="L4278"/>
  <c r="N4278"/>
  <c r="O4278"/>
  <c r="P4278"/>
  <c r="Q4278"/>
  <c r="R4278"/>
  <c r="S4278"/>
  <c r="T4278"/>
  <c r="U4278"/>
  <c r="A4274" i="13" s="1"/>
  <c r="N4318" i="8"/>
  <c r="O4318"/>
  <c r="P4318"/>
  <c r="Q4318"/>
  <c r="R4318"/>
  <c r="S4318"/>
  <c r="T4318"/>
  <c r="U4318"/>
  <c r="A4314" i="13" s="1"/>
  <c r="K4326" i="8"/>
  <c r="L4326"/>
  <c r="N4326"/>
  <c r="O4326"/>
  <c r="P4326"/>
  <c r="Q4326"/>
  <c r="R4326"/>
  <c r="S4326"/>
  <c r="T4326"/>
  <c r="U4326"/>
  <c r="A4322" i="13" s="1"/>
  <c r="K2382" i="8"/>
  <c r="L2382"/>
  <c r="N2382"/>
  <c r="O2382"/>
  <c r="P2382"/>
  <c r="Q2382"/>
  <c r="R2382"/>
  <c r="S2382"/>
  <c r="T2382"/>
  <c r="U2382"/>
  <c r="A2378" i="13" s="1"/>
  <c r="N2384" i="8"/>
  <c r="O2384"/>
  <c r="P2384"/>
  <c r="Q2384"/>
  <c r="R2384"/>
  <c r="S2384"/>
  <c r="T2384"/>
  <c r="U2384"/>
  <c r="A2380" i="13" s="1"/>
  <c r="K2387" i="8"/>
  <c r="L2387"/>
  <c r="N2387"/>
  <c r="O2387"/>
  <c r="P2387"/>
  <c r="Q2387"/>
  <c r="R2387"/>
  <c r="S2387"/>
  <c r="T2387"/>
  <c r="U2387"/>
  <c r="A2383" i="13" s="1"/>
  <c r="N2386" i="8"/>
  <c r="O2386"/>
  <c r="P2386"/>
  <c r="Q2386"/>
  <c r="R2386"/>
  <c r="S2386"/>
  <c r="T2386"/>
  <c r="U2386"/>
  <c r="A2382" i="13" s="1"/>
  <c r="K2388" i="8"/>
  <c r="L2388"/>
  <c r="N2388"/>
  <c r="O2388"/>
  <c r="P2388"/>
  <c r="Q2388"/>
  <c r="R2388"/>
  <c r="S2388"/>
  <c r="T2388"/>
  <c r="U2388"/>
  <c r="A2384" i="13" s="1"/>
  <c r="N2391" i="8"/>
  <c r="O2391"/>
  <c r="P2391"/>
  <c r="Q2391"/>
  <c r="R2391"/>
  <c r="S2391"/>
  <c r="T2391"/>
  <c r="U2391"/>
  <c r="A2387" i="13" s="1"/>
  <c r="K2392" i="8"/>
  <c r="L2392"/>
  <c r="N2392"/>
  <c r="O2392"/>
  <c r="P2392"/>
  <c r="Q2392"/>
  <c r="R2392"/>
  <c r="S2392"/>
  <c r="T2392"/>
  <c r="U2392"/>
  <c r="A2388" i="13" s="1"/>
  <c r="K2394" i="8"/>
  <c r="K2395" s="1"/>
  <c r="L2394"/>
  <c r="N2394"/>
  <c r="O2394"/>
  <c r="P2394"/>
  <c r="Q2394"/>
  <c r="R2394"/>
  <c r="S2394"/>
  <c r="T2394"/>
  <c r="U2394"/>
  <c r="A2390" i="13" s="1"/>
  <c r="N2397" i="8"/>
  <c r="O2397"/>
  <c r="P2397"/>
  <c r="Q2397"/>
  <c r="R2397"/>
  <c r="S2397"/>
  <c r="T2397"/>
  <c r="U2397"/>
  <c r="A2393" i="13" s="1"/>
  <c r="N2398" i="8"/>
  <c r="O2398"/>
  <c r="P2398"/>
  <c r="Q2398"/>
  <c r="R2398"/>
  <c r="S2398"/>
  <c r="T2398"/>
  <c r="U2398"/>
  <c r="A2394" i="13" s="1"/>
  <c r="N2399" i="8"/>
  <c r="O2399"/>
  <c r="P2399"/>
  <c r="Q2399"/>
  <c r="R2399"/>
  <c r="S2399"/>
  <c r="T2399"/>
  <c r="U2399"/>
  <c r="A2395" i="13" s="1"/>
  <c r="K2404" i="8"/>
  <c r="L2404"/>
  <c r="N2404"/>
  <c r="O2404"/>
  <c r="P2404"/>
  <c r="Q2404"/>
  <c r="R2404"/>
  <c r="S2404"/>
  <c r="T2404"/>
  <c r="U2404"/>
  <c r="A2400" i="13" s="1"/>
  <c r="N2406" i="8"/>
  <c r="O2406"/>
  <c r="P2406"/>
  <c r="Q2406"/>
  <c r="R2406"/>
  <c r="S2406"/>
  <c r="T2406"/>
  <c r="U2406"/>
  <c r="A2402" i="13" s="1"/>
  <c r="K2409" i="8"/>
  <c r="K2410" s="1"/>
  <c r="L2409"/>
  <c r="L2410" s="1"/>
  <c r="N2409"/>
  <c r="O2409"/>
  <c r="P2409"/>
  <c r="Q2409"/>
  <c r="R2409"/>
  <c r="S2409"/>
  <c r="T2409"/>
  <c r="U2409"/>
  <c r="A2405" i="13" s="1"/>
  <c r="K2408" i="8"/>
  <c r="L2408"/>
  <c r="N2408"/>
  <c r="O2408"/>
  <c r="P2408"/>
  <c r="Q2408"/>
  <c r="R2408"/>
  <c r="S2408"/>
  <c r="T2408"/>
  <c r="U2408"/>
  <c r="A2404" i="13" s="1"/>
  <c r="W2408" i="8"/>
  <c r="L2412"/>
  <c r="N2412"/>
  <c r="O2412"/>
  <c r="P2412"/>
  <c r="Q2412"/>
  <c r="R2412"/>
  <c r="S2412"/>
  <c r="T2412"/>
  <c r="U2412"/>
  <c r="A2408" i="13" s="1"/>
  <c r="K2414" i="8"/>
  <c r="L2414"/>
  <c r="N2414"/>
  <c r="O2414"/>
  <c r="P2414"/>
  <c r="Q2414"/>
  <c r="R2414"/>
  <c r="S2414"/>
  <c r="T2414"/>
  <c r="U2414"/>
  <c r="A2410" i="13" s="1"/>
  <c r="N2417" i="8"/>
  <c r="O2417"/>
  <c r="P2417"/>
  <c r="Q2417"/>
  <c r="R2417"/>
  <c r="S2417"/>
  <c r="T2417"/>
  <c r="U2417"/>
  <c r="A2413" i="13" s="1"/>
  <c r="K2421" i="8"/>
  <c r="L2421"/>
  <c r="N2421"/>
  <c r="O2421"/>
  <c r="P2421"/>
  <c r="Q2421"/>
  <c r="R2421"/>
  <c r="S2421"/>
  <c r="T2421"/>
  <c r="U2421"/>
  <c r="K2422"/>
  <c r="L2422"/>
  <c r="N2422"/>
  <c r="O2422"/>
  <c r="P2422"/>
  <c r="Q2422"/>
  <c r="R2422"/>
  <c r="S2422"/>
  <c r="T2422"/>
  <c r="U2422"/>
  <c r="A2418" i="13" s="1"/>
  <c r="K2423" i="8"/>
  <c r="L2423"/>
  <c r="N2423"/>
  <c r="O2423"/>
  <c r="P2423"/>
  <c r="Q2423"/>
  <c r="R2423"/>
  <c r="S2423"/>
  <c r="T2423"/>
  <c r="U2423"/>
  <c r="A2419" i="13" s="1"/>
  <c r="K2426" i="8"/>
  <c r="L2426"/>
  <c r="N2426"/>
  <c r="O2426"/>
  <c r="P2426"/>
  <c r="Q2426"/>
  <c r="R2426"/>
  <c r="S2426"/>
  <c r="T2426"/>
  <c r="U2426"/>
  <c r="A2422" i="13" s="1"/>
  <c r="K2430" i="8"/>
  <c r="K2431" s="1"/>
  <c r="L2430"/>
  <c r="L2431" s="1"/>
  <c r="N2430"/>
  <c r="O2430"/>
  <c r="P2430"/>
  <c r="Q2430"/>
  <c r="R2430"/>
  <c r="S2430"/>
  <c r="T2430"/>
  <c r="U2430"/>
  <c r="A2426" i="13" s="1"/>
  <c r="W2430" i="8"/>
  <c r="N2431"/>
  <c r="O2431"/>
  <c r="P2431"/>
  <c r="Q2431"/>
  <c r="R2431"/>
  <c r="S2431"/>
  <c r="T2431"/>
  <c r="U2431"/>
  <c r="A2427" i="13" s="1"/>
  <c r="N2433" i="8"/>
  <c r="O2433"/>
  <c r="P2433"/>
  <c r="Q2433"/>
  <c r="R2433"/>
  <c r="S2433"/>
  <c r="T2433"/>
  <c r="U2433"/>
  <c r="A2429" i="13" s="1"/>
  <c r="N2435" i="8"/>
  <c r="O2435"/>
  <c r="P2435"/>
  <c r="Q2435"/>
  <c r="R2435"/>
  <c r="S2435"/>
  <c r="T2435"/>
  <c r="U2435"/>
  <c r="A2431" i="13" s="1"/>
  <c r="N2439" i="8"/>
  <c r="O2439"/>
  <c r="P2439"/>
  <c r="Q2439"/>
  <c r="R2439"/>
  <c r="S2439"/>
  <c r="T2439"/>
  <c r="U2439"/>
  <c r="A2435" i="13" s="1"/>
  <c r="N2440" i="8"/>
  <c r="O2440"/>
  <c r="P2440"/>
  <c r="Q2440"/>
  <c r="R2440"/>
  <c r="S2440"/>
  <c r="T2440"/>
  <c r="U2440"/>
  <c r="A2436" i="13" s="1"/>
  <c r="N2446" i="8"/>
  <c r="O2446"/>
  <c r="P2446"/>
  <c r="Q2446"/>
  <c r="R2446"/>
  <c r="S2446"/>
  <c r="T2446"/>
  <c r="U2446"/>
  <c r="A2442" i="13" s="1"/>
  <c r="K2447" i="8"/>
  <c r="L2447"/>
  <c r="N2447"/>
  <c r="O2447"/>
  <c r="P2447"/>
  <c r="Q2447"/>
  <c r="R2447"/>
  <c r="S2447"/>
  <c r="T2447"/>
  <c r="U2447"/>
  <c r="A2443" i="13" s="1"/>
  <c r="N2448" i="8"/>
  <c r="O2448"/>
  <c r="P2448"/>
  <c r="Q2448"/>
  <c r="R2448"/>
  <c r="S2448"/>
  <c r="T2448"/>
  <c r="U2448"/>
  <c r="A2444" i="13" s="1"/>
  <c r="W2448" i="8"/>
  <c r="N2450"/>
  <c r="O2450"/>
  <c r="P2450"/>
  <c r="Q2450"/>
  <c r="R2450"/>
  <c r="S2450"/>
  <c r="T2450"/>
  <c r="U2450"/>
  <c r="A2446" i="13" s="1"/>
  <c r="N2451" i="8"/>
  <c r="O2451"/>
  <c r="P2451"/>
  <c r="Q2451"/>
  <c r="R2451"/>
  <c r="S2451"/>
  <c r="T2451"/>
  <c r="U2451"/>
  <c r="A2447" i="13" s="1"/>
  <c r="N2455" i="8"/>
  <c r="O2455"/>
  <c r="P2455"/>
  <c r="Q2455"/>
  <c r="R2455"/>
  <c r="S2455"/>
  <c r="T2455"/>
  <c r="U2455"/>
  <c r="A2451" i="13" s="1"/>
  <c r="K2454" i="8"/>
  <c r="K2455" s="1"/>
  <c r="K2456" s="1"/>
  <c r="L2454"/>
  <c r="L2455" s="1"/>
  <c r="L2456" s="1"/>
  <c r="N2454"/>
  <c r="O2454"/>
  <c r="P2454"/>
  <c r="Q2454"/>
  <c r="R2454"/>
  <c r="S2454"/>
  <c r="T2454"/>
  <c r="U2454"/>
  <c r="A2450" i="13" s="1"/>
  <c r="W2454" i="8"/>
  <c r="N2456"/>
  <c r="O2456"/>
  <c r="P2456"/>
  <c r="Q2456"/>
  <c r="R2456"/>
  <c r="S2456"/>
  <c r="T2456"/>
  <c r="U2456"/>
  <c r="A2452" i="13" s="1"/>
  <c r="K2457" i="8"/>
  <c r="L2457"/>
  <c r="N2457"/>
  <c r="O2457"/>
  <c r="P2457"/>
  <c r="Q2457"/>
  <c r="R2457"/>
  <c r="S2457"/>
  <c r="T2457"/>
  <c r="U2457"/>
  <c r="A2453" i="13" s="1"/>
  <c r="N2458" i="8"/>
  <c r="O2458"/>
  <c r="P2458"/>
  <c r="Q2458"/>
  <c r="R2458"/>
  <c r="S2458"/>
  <c r="T2458"/>
  <c r="U2458"/>
  <c r="A2454" i="13" s="1"/>
  <c r="K2461" i="8"/>
  <c r="L2461"/>
  <c r="N2461"/>
  <c r="O2461"/>
  <c r="P2461"/>
  <c r="Q2461"/>
  <c r="R2461"/>
  <c r="S2461"/>
  <c r="T2461"/>
  <c r="U2461"/>
  <c r="A2457" i="13" s="1"/>
  <c r="N2460" i="8"/>
  <c r="O2460"/>
  <c r="P2460"/>
  <c r="Q2460"/>
  <c r="R2460"/>
  <c r="S2460"/>
  <c r="T2460"/>
  <c r="U2460"/>
  <c r="N2466"/>
  <c r="O2466"/>
  <c r="P2466"/>
  <c r="Q2466"/>
  <c r="R2466"/>
  <c r="S2466"/>
  <c r="T2466"/>
  <c r="U2466"/>
  <c r="A2462" i="13" s="1"/>
  <c r="N2465" i="8"/>
  <c r="O2465"/>
  <c r="P2465"/>
  <c r="Q2465"/>
  <c r="R2465"/>
  <c r="S2465"/>
  <c r="T2465"/>
  <c r="U2465"/>
  <c r="A2461" i="13" s="1"/>
  <c r="N2467" i="8"/>
  <c r="O2467"/>
  <c r="P2467"/>
  <c r="Q2467"/>
  <c r="R2467"/>
  <c r="S2467"/>
  <c r="T2467"/>
  <c r="U2467"/>
  <c r="A2463" i="13" s="1"/>
  <c r="W2467" i="8"/>
  <c r="N2468"/>
  <c r="O2468"/>
  <c r="P2468"/>
  <c r="Q2468"/>
  <c r="R2468"/>
  <c r="S2468"/>
  <c r="T2468"/>
  <c r="U2468"/>
  <c r="A2464" i="13" s="1"/>
  <c r="K2471" i="8"/>
  <c r="L2471"/>
  <c r="N2471"/>
  <c r="O2471"/>
  <c r="P2471"/>
  <c r="Q2471"/>
  <c r="R2471"/>
  <c r="S2471"/>
  <c r="T2471"/>
  <c r="U2471"/>
  <c r="A2467" i="13" s="1"/>
  <c r="K2473" i="8"/>
  <c r="L2473"/>
  <c r="N2473"/>
  <c r="O2473"/>
  <c r="P2473"/>
  <c r="Q2473"/>
  <c r="R2473"/>
  <c r="S2473"/>
  <c r="T2473"/>
  <c r="U2473"/>
  <c r="A2469" i="13" s="1"/>
  <c r="N2474" i="8"/>
  <c r="O2474"/>
  <c r="P2474"/>
  <c r="Q2474"/>
  <c r="R2474"/>
  <c r="S2474"/>
  <c r="T2474"/>
  <c r="U2474"/>
  <c r="A2470" i="13" s="1"/>
  <c r="N2477" i="8"/>
  <c r="O2477"/>
  <c r="P2477"/>
  <c r="Q2477"/>
  <c r="R2477"/>
  <c r="S2477"/>
  <c r="T2477"/>
  <c r="U2477"/>
  <c r="A2473" i="13" s="1"/>
  <c r="K2478" i="8"/>
  <c r="L2478"/>
  <c r="N2478"/>
  <c r="O2478"/>
  <c r="P2478"/>
  <c r="Q2478"/>
  <c r="R2478"/>
  <c r="S2478"/>
  <c r="T2478"/>
  <c r="U2478"/>
  <c r="A2474" i="13" s="1"/>
  <c r="N2479" i="8"/>
  <c r="O2479"/>
  <c r="P2479"/>
  <c r="Q2479"/>
  <c r="R2479"/>
  <c r="S2479"/>
  <c r="T2479"/>
  <c r="U2479"/>
  <c r="A2475" i="13" s="1"/>
  <c r="N2484" i="8"/>
  <c r="O2484"/>
  <c r="P2484"/>
  <c r="Q2484"/>
  <c r="R2484"/>
  <c r="S2484"/>
  <c r="T2484"/>
  <c r="U2484"/>
  <c r="A2480" i="13" s="1"/>
  <c r="W2484" i="8"/>
  <c r="N2485"/>
  <c r="O2485"/>
  <c r="P2485"/>
  <c r="Q2485"/>
  <c r="R2485"/>
  <c r="S2485"/>
  <c r="T2485"/>
  <c r="U2485"/>
  <c r="A2481" i="13" s="1"/>
  <c r="K2490" i="8"/>
  <c r="L2490"/>
  <c r="N2490"/>
  <c r="O2490"/>
  <c r="P2490"/>
  <c r="Q2490"/>
  <c r="R2490"/>
  <c r="S2490"/>
  <c r="T2490"/>
  <c r="U2490"/>
  <c r="A2486" i="13" s="1"/>
  <c r="N2491" i="8"/>
  <c r="O2491"/>
  <c r="P2491"/>
  <c r="Q2491"/>
  <c r="R2491"/>
  <c r="S2491"/>
  <c r="T2491"/>
  <c r="U2491"/>
  <c r="A2487" i="13" s="1"/>
  <c r="K2492" i="8"/>
  <c r="K2493" s="1"/>
  <c r="K2494" s="1"/>
  <c r="L2492"/>
  <c r="L2493" s="1"/>
  <c r="L2494" s="1"/>
  <c r="N2492"/>
  <c r="O2492"/>
  <c r="P2492"/>
  <c r="Q2492"/>
  <c r="R2492"/>
  <c r="S2492"/>
  <c r="T2492"/>
  <c r="U2492"/>
  <c r="A2488" i="13" s="1"/>
  <c r="W2492" i="8"/>
  <c r="N2493"/>
  <c r="O2493"/>
  <c r="P2493"/>
  <c r="Q2493"/>
  <c r="R2493"/>
  <c r="S2493"/>
  <c r="T2493"/>
  <c r="U2493"/>
  <c r="A2489" i="13" s="1"/>
  <c r="N2494" i="8"/>
  <c r="O2494"/>
  <c r="P2494"/>
  <c r="Q2494"/>
  <c r="R2494"/>
  <c r="S2494"/>
  <c r="T2494"/>
  <c r="U2494"/>
  <c r="A2490" i="13" s="1"/>
  <c r="N2497" i="8"/>
  <c r="O2497"/>
  <c r="P2497"/>
  <c r="Q2497"/>
  <c r="R2497"/>
  <c r="S2497"/>
  <c r="T2497"/>
  <c r="U2497"/>
  <c r="A2493" i="13" s="1"/>
  <c r="N2495" i="8"/>
  <c r="O2495"/>
  <c r="P2495"/>
  <c r="Q2495"/>
  <c r="R2495"/>
  <c r="S2495"/>
  <c r="T2495"/>
  <c r="U2495"/>
  <c r="A2491" i="13" s="1"/>
  <c r="W2495" i="8"/>
  <c r="K2499"/>
  <c r="L2499"/>
  <c r="N2499"/>
  <c r="O2499"/>
  <c r="P2499"/>
  <c r="Q2499"/>
  <c r="R2499"/>
  <c r="S2499"/>
  <c r="T2499"/>
  <c r="U2499"/>
  <c r="A2495" i="13" s="1"/>
  <c r="K2500" i="8"/>
  <c r="K2501" s="1"/>
  <c r="K2502" s="1"/>
  <c r="K2503" s="1"/>
  <c r="K2504" s="1"/>
  <c r="L2500"/>
  <c r="L2501" s="1"/>
  <c r="L2502" s="1"/>
  <c r="L2503" s="1"/>
  <c r="L2504" s="1"/>
  <c r="N2500"/>
  <c r="O2500"/>
  <c r="P2500"/>
  <c r="Q2500"/>
  <c r="R2500"/>
  <c r="S2500"/>
  <c r="T2500"/>
  <c r="U2500"/>
  <c r="A2496" i="13" s="1"/>
  <c r="N2504" i="8"/>
  <c r="O2504"/>
  <c r="P2504"/>
  <c r="Q2504"/>
  <c r="R2504"/>
  <c r="S2504"/>
  <c r="T2504"/>
  <c r="U2504"/>
  <c r="A2500" i="13" s="1"/>
  <c r="N2502" i="8"/>
  <c r="O2502"/>
  <c r="P2502"/>
  <c r="Q2502"/>
  <c r="R2502"/>
  <c r="S2502"/>
  <c r="T2502"/>
  <c r="U2502"/>
  <c r="A2498" i="13" s="1"/>
  <c r="K2506" i="8"/>
  <c r="K2507" s="1"/>
  <c r="K2508" s="1"/>
  <c r="L2506"/>
  <c r="L2507" s="1"/>
  <c r="L2508" s="1"/>
  <c r="N2506"/>
  <c r="O2506"/>
  <c r="P2506"/>
  <c r="Q2506"/>
  <c r="R2506"/>
  <c r="S2506"/>
  <c r="T2506"/>
  <c r="U2506"/>
  <c r="A2502" i="13" s="1"/>
  <c r="N2505" i="8"/>
  <c r="O2505"/>
  <c r="P2505"/>
  <c r="Q2505"/>
  <c r="R2505"/>
  <c r="S2505"/>
  <c r="T2505"/>
  <c r="U2505"/>
  <c r="A2501" i="13" s="1"/>
  <c r="N2508" i="8"/>
  <c r="O2508"/>
  <c r="P2508"/>
  <c r="Q2508"/>
  <c r="R2508"/>
  <c r="S2508"/>
  <c r="T2508"/>
  <c r="U2508"/>
  <c r="A2504" i="13" s="1"/>
  <c r="N2507" i="8"/>
  <c r="O2507"/>
  <c r="P2507"/>
  <c r="Q2507"/>
  <c r="R2507"/>
  <c r="S2507"/>
  <c r="T2507"/>
  <c r="U2507"/>
  <c r="A2503" i="13" s="1"/>
  <c r="K2509" i="8"/>
  <c r="K2510" s="1"/>
  <c r="K2511" s="1"/>
  <c r="K2512" s="1"/>
  <c r="L2509"/>
  <c r="L2510" s="1"/>
  <c r="L2511" s="1"/>
  <c r="L2512" s="1"/>
  <c r="N2509"/>
  <c r="O2509"/>
  <c r="P2509"/>
  <c r="Q2509"/>
  <c r="R2509"/>
  <c r="S2509"/>
  <c r="T2509"/>
  <c r="U2509"/>
  <c r="A2505" i="13" s="1"/>
  <c r="N2510" i="8"/>
  <c r="O2510"/>
  <c r="P2510"/>
  <c r="Q2510"/>
  <c r="R2510"/>
  <c r="S2510"/>
  <c r="T2510"/>
  <c r="U2510"/>
  <c r="A2506" i="13" s="1"/>
  <c r="K2513" i="8"/>
  <c r="L2513"/>
  <c r="N2513"/>
  <c r="O2513"/>
  <c r="P2513"/>
  <c r="Q2513"/>
  <c r="R2513"/>
  <c r="S2513"/>
  <c r="T2513"/>
  <c r="U2513"/>
  <c r="A2509" i="13" s="1"/>
  <c r="N2512" i="8"/>
  <c r="O2512"/>
  <c r="P2512"/>
  <c r="Q2512"/>
  <c r="R2512"/>
  <c r="S2512"/>
  <c r="T2512"/>
  <c r="U2512"/>
  <c r="A2508" i="13" s="1"/>
  <c r="N2516" i="8"/>
  <c r="O2516"/>
  <c r="P2516"/>
  <c r="Q2516"/>
  <c r="R2516"/>
  <c r="S2516"/>
  <c r="T2516"/>
  <c r="U2516"/>
  <c r="A2512" i="13" s="1"/>
  <c r="K2517" i="8"/>
  <c r="L2517"/>
  <c r="N2517"/>
  <c r="O2517"/>
  <c r="P2517"/>
  <c r="Q2517"/>
  <c r="R2517"/>
  <c r="S2517"/>
  <c r="T2517"/>
  <c r="U2517"/>
  <c r="A2513" i="13" s="1"/>
  <c r="K2518" i="8"/>
  <c r="K2519" s="1"/>
  <c r="L2518"/>
  <c r="L2519" s="1"/>
  <c r="N2518"/>
  <c r="O2518"/>
  <c r="P2518"/>
  <c r="Q2518"/>
  <c r="R2518"/>
  <c r="S2518"/>
  <c r="T2518"/>
  <c r="U2518"/>
  <c r="A2514" i="13" s="1"/>
  <c r="N2520" i="8"/>
  <c r="O2520"/>
  <c r="P2520"/>
  <c r="Q2520"/>
  <c r="R2520"/>
  <c r="S2520"/>
  <c r="T2520"/>
  <c r="U2520"/>
  <c r="A2516" i="13" s="1"/>
  <c r="W2520" i="8"/>
  <c r="N2522"/>
  <c r="O2522"/>
  <c r="P2522"/>
  <c r="Q2522"/>
  <c r="R2522"/>
  <c r="S2522"/>
  <c r="T2522"/>
  <c r="U2522"/>
  <c r="A2518" i="13" s="1"/>
  <c r="N2524" i="8"/>
  <c r="O2524"/>
  <c r="P2524"/>
  <c r="Q2524"/>
  <c r="R2524"/>
  <c r="S2524"/>
  <c r="T2524"/>
  <c r="U2524"/>
  <c r="A2520" i="13" s="1"/>
  <c r="N2526" i="8"/>
  <c r="O2526"/>
  <c r="P2526"/>
  <c r="Q2526"/>
  <c r="R2526"/>
  <c r="S2526"/>
  <c r="T2526"/>
  <c r="U2526"/>
  <c r="A2522" i="13" s="1"/>
  <c r="K2527" i="8"/>
  <c r="L2527"/>
  <c r="N2527"/>
  <c r="O2527"/>
  <c r="P2527"/>
  <c r="Q2527"/>
  <c r="R2527"/>
  <c r="S2527"/>
  <c r="T2527"/>
  <c r="U2527"/>
  <c r="A2523" i="13" s="1"/>
  <c r="K2531" i="8"/>
  <c r="L2531"/>
  <c r="N2531"/>
  <c r="O2531"/>
  <c r="P2531"/>
  <c r="Q2531"/>
  <c r="R2531"/>
  <c r="S2531"/>
  <c r="T2531"/>
  <c r="U2531"/>
  <c r="A2527" i="13" s="1"/>
  <c r="N2533" i="8"/>
  <c r="O2533"/>
  <c r="P2533"/>
  <c r="Q2533"/>
  <c r="R2533"/>
  <c r="S2533"/>
  <c r="T2533"/>
  <c r="U2533"/>
  <c r="A2529" i="13" s="1"/>
  <c r="K2536" i="8"/>
  <c r="L2536"/>
  <c r="N2536"/>
  <c r="O2536"/>
  <c r="P2536"/>
  <c r="Q2536"/>
  <c r="R2536"/>
  <c r="S2536"/>
  <c r="T2536"/>
  <c r="U2536"/>
  <c r="A2532" i="13" s="1"/>
  <c r="K2537" i="8"/>
  <c r="L2537"/>
  <c r="N2537"/>
  <c r="O2537"/>
  <c r="P2537"/>
  <c r="Q2537"/>
  <c r="R2537"/>
  <c r="S2537"/>
  <c r="T2537"/>
  <c r="U2537"/>
  <c r="A2533" i="13" s="1"/>
  <c r="K2539" i="8"/>
  <c r="L2539"/>
  <c r="N2539"/>
  <c r="O2539"/>
  <c r="P2539"/>
  <c r="Q2539"/>
  <c r="R2539"/>
  <c r="S2539"/>
  <c r="T2539"/>
  <c r="U2539"/>
  <c r="A2535" i="13" s="1"/>
  <c r="N2542" i="8"/>
  <c r="O2542"/>
  <c r="P2542"/>
  <c r="Q2542"/>
  <c r="R2542"/>
  <c r="S2542"/>
  <c r="T2542"/>
  <c r="U2542"/>
  <c r="A2538" i="13" s="1"/>
  <c r="K2543" i="8"/>
  <c r="L2543"/>
  <c r="N2543"/>
  <c r="O2543"/>
  <c r="P2543"/>
  <c r="Q2543"/>
  <c r="R2543"/>
  <c r="S2543"/>
  <c r="T2543"/>
  <c r="U2543"/>
  <c r="A2539" i="13" s="1"/>
  <c r="N2545" i="8"/>
  <c r="O2545"/>
  <c r="P2545"/>
  <c r="Q2545"/>
  <c r="R2545"/>
  <c r="S2545"/>
  <c r="T2545"/>
  <c r="U2545"/>
  <c r="A2541" i="13" s="1"/>
  <c r="W2545" i="8"/>
  <c r="N2546"/>
  <c r="O2546"/>
  <c r="P2546"/>
  <c r="Q2546"/>
  <c r="R2546"/>
  <c r="S2546"/>
  <c r="T2546"/>
  <c r="U2546"/>
  <c r="A2542" i="13" s="1"/>
  <c r="K2548" i="8"/>
  <c r="K2549" s="1"/>
  <c r="K2550" s="1"/>
  <c r="L2548"/>
  <c r="L2549" s="1"/>
  <c r="L2550" s="1"/>
  <c r="N2548"/>
  <c r="O2548"/>
  <c r="P2548"/>
  <c r="Q2548"/>
  <c r="R2548"/>
  <c r="S2548"/>
  <c r="T2548"/>
  <c r="U2548"/>
  <c r="A2544" i="13" s="1"/>
  <c r="N2549" i="8"/>
  <c r="O2549"/>
  <c r="P2549"/>
  <c r="Q2549"/>
  <c r="R2549"/>
  <c r="S2549"/>
  <c r="T2549"/>
  <c r="U2549"/>
  <c r="A2545" i="13" s="1"/>
  <c r="N2550" i="8"/>
  <c r="O2550"/>
  <c r="P2550"/>
  <c r="Q2550"/>
  <c r="R2550"/>
  <c r="S2550"/>
  <c r="T2550"/>
  <c r="U2550"/>
  <c r="A2546" i="13" s="1"/>
  <c r="N2552" i="8"/>
  <c r="O2552"/>
  <c r="P2552"/>
  <c r="Q2552"/>
  <c r="R2552"/>
  <c r="S2552"/>
  <c r="T2552"/>
  <c r="U2552"/>
  <c r="A2548" i="13" s="1"/>
  <c r="K2555" i="8"/>
  <c r="L2555"/>
  <c r="N2555"/>
  <c r="O2555"/>
  <c r="P2555"/>
  <c r="Q2555"/>
  <c r="R2555"/>
  <c r="S2555"/>
  <c r="T2555"/>
  <c r="U2555"/>
  <c r="A2551" i="13" s="1"/>
  <c r="K2558" i="8"/>
  <c r="L2558"/>
  <c r="N2558"/>
  <c r="O2558"/>
  <c r="P2558"/>
  <c r="Q2558"/>
  <c r="R2558"/>
  <c r="S2558"/>
  <c r="T2558"/>
  <c r="U2558"/>
  <c r="A2554" i="13" s="1"/>
  <c r="K2561" i="8"/>
  <c r="L2561"/>
  <c r="N2561"/>
  <c r="O2561"/>
  <c r="P2561"/>
  <c r="Q2561"/>
  <c r="R2561"/>
  <c r="S2561"/>
  <c r="T2561"/>
  <c r="U2561"/>
  <c r="A2557" i="13" s="1"/>
  <c r="K2564" i="8"/>
  <c r="L2564"/>
  <c r="N2564"/>
  <c r="O2564"/>
  <c r="P2564"/>
  <c r="Q2564"/>
  <c r="R2564"/>
  <c r="S2564"/>
  <c r="T2564"/>
  <c r="U2564"/>
  <c r="A2560" i="13" s="1"/>
  <c r="N2565" i="8"/>
  <c r="O2565"/>
  <c r="P2565"/>
  <c r="Q2565"/>
  <c r="R2565"/>
  <c r="S2565"/>
  <c r="T2565"/>
  <c r="U2565"/>
  <c r="A2561" i="13" s="1"/>
  <c r="K2566" i="8"/>
  <c r="L2566"/>
  <c r="N2566"/>
  <c r="O2566"/>
  <c r="P2566"/>
  <c r="Q2566"/>
  <c r="R2566"/>
  <c r="S2566"/>
  <c r="T2566"/>
  <c r="U2566"/>
  <c r="A2562" i="13" s="1"/>
  <c r="K2570" i="8"/>
  <c r="L2570"/>
  <c r="L2571" s="1"/>
  <c r="N2570"/>
  <c r="O2570"/>
  <c r="P2570"/>
  <c r="Q2570"/>
  <c r="R2570"/>
  <c r="S2570"/>
  <c r="T2570"/>
  <c r="U2570"/>
  <c r="A2566" i="13" s="1"/>
  <c r="K2573" i="8"/>
  <c r="L2573"/>
  <c r="N2573"/>
  <c r="O2573"/>
  <c r="P2573"/>
  <c r="Q2573"/>
  <c r="R2573"/>
  <c r="S2573"/>
  <c r="T2573"/>
  <c r="U2573"/>
  <c r="A2569" i="13" s="1"/>
  <c r="N2574" i="8"/>
  <c r="O2574"/>
  <c r="P2574"/>
  <c r="Q2574"/>
  <c r="R2574"/>
  <c r="S2574"/>
  <c r="T2574"/>
  <c r="U2574"/>
  <c r="A2570" i="13" s="1"/>
  <c r="K2575" i="8"/>
  <c r="K2576" s="1"/>
  <c r="K2577" s="1"/>
  <c r="L2575"/>
  <c r="L2576" s="1"/>
  <c r="L2577" s="1"/>
  <c r="N2575"/>
  <c r="O2575"/>
  <c r="P2575"/>
  <c r="Q2575"/>
  <c r="R2575"/>
  <c r="S2575"/>
  <c r="T2575"/>
  <c r="U2575"/>
  <c r="A2571" i="13" s="1"/>
  <c r="N2576" i="8"/>
  <c r="O2576"/>
  <c r="P2576"/>
  <c r="Q2576"/>
  <c r="R2576"/>
  <c r="S2576"/>
  <c r="T2576"/>
  <c r="U2576"/>
  <c r="A2572" i="13" s="1"/>
  <c r="W2576" i="8"/>
  <c r="N2577"/>
  <c r="O2577"/>
  <c r="P2577"/>
  <c r="Q2577"/>
  <c r="R2577"/>
  <c r="S2577"/>
  <c r="T2577"/>
  <c r="U2577"/>
  <c r="A2573" i="13" s="1"/>
  <c r="N2579" i="8"/>
  <c r="O2579"/>
  <c r="P2579"/>
  <c r="Q2579"/>
  <c r="R2579"/>
  <c r="S2579"/>
  <c r="T2579"/>
  <c r="U2579"/>
  <c r="A2575" i="13" s="1"/>
  <c r="N2581" i="8"/>
  <c r="O2581"/>
  <c r="P2581"/>
  <c r="Q2581"/>
  <c r="R2581"/>
  <c r="S2581"/>
  <c r="T2581"/>
  <c r="U2581"/>
  <c r="A2577" i="13" s="1"/>
  <c r="N2584" i="8"/>
  <c r="O2584"/>
  <c r="P2584"/>
  <c r="Q2584"/>
  <c r="R2584"/>
  <c r="S2584"/>
  <c r="T2584"/>
  <c r="U2584"/>
  <c r="A2580" i="13" s="1"/>
  <c r="N2583" i="8"/>
  <c r="O2583"/>
  <c r="P2583"/>
  <c r="Q2583"/>
  <c r="R2583"/>
  <c r="S2583"/>
  <c r="T2583"/>
  <c r="U2583"/>
  <c r="A2579" i="13" s="1"/>
  <c r="N2585" i="8"/>
  <c r="O2585"/>
  <c r="P2585"/>
  <c r="Q2585"/>
  <c r="R2585"/>
  <c r="S2585"/>
  <c r="T2585"/>
  <c r="U2585"/>
  <c r="A2581" i="13" s="1"/>
  <c r="N2586" i="8"/>
  <c r="O2586"/>
  <c r="P2586"/>
  <c r="Q2586"/>
  <c r="R2586"/>
  <c r="S2586"/>
  <c r="T2586"/>
  <c r="U2586"/>
  <c r="A2582" i="13" s="1"/>
  <c r="N2588" i="8"/>
  <c r="O2588"/>
  <c r="P2588"/>
  <c r="Q2588"/>
  <c r="R2588"/>
  <c r="S2588"/>
  <c r="T2588"/>
  <c r="U2588"/>
  <c r="A2584" i="13" s="1"/>
  <c r="K2589" i="8"/>
  <c r="L2589"/>
  <c r="N2589"/>
  <c r="O2589"/>
  <c r="P2589"/>
  <c r="Q2589"/>
  <c r="R2589"/>
  <c r="S2589"/>
  <c r="T2589"/>
  <c r="U2589"/>
  <c r="A2585" i="13" s="1"/>
  <c r="K2591" i="8"/>
  <c r="K2592" s="1"/>
  <c r="K2593" s="1"/>
  <c r="N2591"/>
  <c r="O2591"/>
  <c r="P2591"/>
  <c r="Q2591"/>
  <c r="R2591"/>
  <c r="S2591"/>
  <c r="T2591"/>
  <c r="U2591"/>
  <c r="A2587" i="13" s="1"/>
  <c r="N2596" i="8"/>
  <c r="O2596"/>
  <c r="P2596"/>
  <c r="Q2596"/>
  <c r="R2596"/>
  <c r="S2596"/>
  <c r="T2596"/>
  <c r="U2596"/>
  <c r="A2592" i="13" s="1"/>
  <c r="N2592" i="8"/>
  <c r="O2592"/>
  <c r="P2592"/>
  <c r="Q2592"/>
  <c r="R2592"/>
  <c r="S2592"/>
  <c r="T2592"/>
  <c r="U2592"/>
  <c r="A2588" i="13" s="1"/>
  <c r="W2592" i="8"/>
  <c r="K2595"/>
  <c r="K2596" s="1"/>
  <c r="L2595"/>
  <c r="L2596" s="1"/>
  <c r="N2595"/>
  <c r="O2595"/>
  <c r="P2595"/>
  <c r="Q2595"/>
  <c r="R2595"/>
  <c r="S2595"/>
  <c r="T2595"/>
  <c r="U2595"/>
  <c r="A2591" i="13" s="1"/>
  <c r="K2597" i="8"/>
  <c r="K2598" s="1"/>
  <c r="L2597"/>
  <c r="L2598" s="1"/>
  <c r="N2597"/>
  <c r="O2597"/>
  <c r="P2597"/>
  <c r="Q2597"/>
  <c r="R2597"/>
  <c r="S2597"/>
  <c r="T2597"/>
  <c r="U2597"/>
  <c r="A2593" i="13" s="1"/>
  <c r="N2598" i="8"/>
  <c r="O2598"/>
  <c r="P2598"/>
  <c r="Q2598"/>
  <c r="R2598"/>
  <c r="S2598"/>
  <c r="T2598"/>
  <c r="U2598"/>
  <c r="A2594" i="13" s="1"/>
  <c r="K2600" i="8"/>
  <c r="L2600"/>
  <c r="N2600"/>
  <c r="O2600"/>
  <c r="P2600"/>
  <c r="Q2600"/>
  <c r="R2600"/>
  <c r="S2600"/>
  <c r="T2600"/>
  <c r="U2600"/>
  <c r="A2596" i="13" s="1"/>
  <c r="N2601" i="8"/>
  <c r="O2601"/>
  <c r="P2601"/>
  <c r="Q2601"/>
  <c r="R2601"/>
  <c r="S2601"/>
  <c r="T2601"/>
  <c r="U2601"/>
  <c r="A2597" i="13" s="1"/>
  <c r="K2603" i="8"/>
  <c r="L2603"/>
  <c r="N2603"/>
  <c r="O2603"/>
  <c r="P2603"/>
  <c r="Q2603"/>
  <c r="R2603"/>
  <c r="S2603"/>
  <c r="T2603"/>
  <c r="U2603"/>
  <c r="A2599" i="13" s="1"/>
  <c r="N2605" i="8"/>
  <c r="O2605"/>
  <c r="P2605"/>
  <c r="Q2605"/>
  <c r="R2605"/>
  <c r="S2605"/>
  <c r="T2605"/>
  <c r="U2605"/>
  <c r="A2601" i="13" s="1"/>
  <c r="N2607" i="8"/>
  <c r="O2607"/>
  <c r="P2607"/>
  <c r="Q2607"/>
  <c r="R2607"/>
  <c r="S2607"/>
  <c r="T2607"/>
  <c r="U2607"/>
  <c r="A2603" i="13" s="1"/>
  <c r="W2607" i="8"/>
  <c r="N2606"/>
  <c r="O2606"/>
  <c r="P2606"/>
  <c r="Q2606"/>
  <c r="R2606"/>
  <c r="S2606"/>
  <c r="T2606"/>
  <c r="U2606"/>
  <c r="A2602" i="13" s="1"/>
  <c r="N2610" i="8"/>
  <c r="O2610"/>
  <c r="P2610"/>
  <c r="Q2610"/>
  <c r="R2610"/>
  <c r="S2610"/>
  <c r="T2610"/>
  <c r="U2610"/>
  <c r="A2606" i="13" s="1"/>
  <c r="K2613" i="8"/>
  <c r="L2613"/>
  <c r="N2613"/>
  <c r="O2613"/>
  <c r="P2613"/>
  <c r="Q2613"/>
  <c r="R2613"/>
  <c r="S2613"/>
  <c r="T2613"/>
  <c r="U2613"/>
  <c r="A2609" i="13" s="1"/>
  <c r="N2615" i="8"/>
  <c r="O2615"/>
  <c r="P2615"/>
  <c r="Q2615"/>
  <c r="R2615"/>
  <c r="S2615"/>
  <c r="T2615"/>
  <c r="U2615"/>
  <c r="A2611" i="13" s="1"/>
  <c r="N2614" i="8"/>
  <c r="O2614"/>
  <c r="P2614"/>
  <c r="Q2614"/>
  <c r="R2614"/>
  <c r="S2614"/>
  <c r="T2614"/>
  <c r="U2614"/>
  <c r="A2610" i="13" s="1"/>
  <c r="N2616" i="8"/>
  <c r="O2616"/>
  <c r="P2616"/>
  <c r="Q2616"/>
  <c r="R2616"/>
  <c r="S2616"/>
  <c r="T2616"/>
  <c r="U2616"/>
  <c r="A2612" i="13" s="1"/>
  <c r="N2619" i="8"/>
  <c r="O2619"/>
  <c r="P2619"/>
  <c r="Q2619"/>
  <c r="R2619"/>
  <c r="S2619"/>
  <c r="T2619"/>
  <c r="U2619"/>
  <c r="A2615" i="13" s="1"/>
  <c r="K2618" i="8"/>
  <c r="K2619" s="1"/>
  <c r="L2618"/>
  <c r="L2619" s="1"/>
  <c r="N2618"/>
  <c r="O2618"/>
  <c r="P2618"/>
  <c r="Q2618"/>
  <c r="R2618"/>
  <c r="S2618"/>
  <c r="T2618"/>
  <c r="U2618"/>
  <c r="A2614" i="13" s="1"/>
  <c r="K2620" i="8"/>
  <c r="L2620"/>
  <c r="N2620"/>
  <c r="O2620"/>
  <c r="P2620"/>
  <c r="Q2620"/>
  <c r="R2620"/>
  <c r="S2620"/>
  <c r="T2620"/>
  <c r="U2620"/>
  <c r="A2616" i="13" s="1"/>
  <c r="N2622" i="8"/>
  <c r="O2622"/>
  <c r="P2622"/>
  <c r="Q2622"/>
  <c r="R2622"/>
  <c r="S2622"/>
  <c r="T2622"/>
  <c r="U2622"/>
  <c r="A2618" i="13" s="1"/>
  <c r="K2621" i="8"/>
  <c r="K2622" s="1"/>
  <c r="K2623" s="1"/>
  <c r="K2624" s="1"/>
  <c r="L2621"/>
  <c r="L2622" s="1"/>
  <c r="L2623" s="1"/>
  <c r="L2624" s="1"/>
  <c r="N2621"/>
  <c r="O2621"/>
  <c r="P2621"/>
  <c r="Q2621"/>
  <c r="R2621"/>
  <c r="S2621"/>
  <c r="T2621"/>
  <c r="U2621"/>
  <c r="A2617" i="13" s="1"/>
  <c r="N2623" i="8"/>
  <c r="O2623"/>
  <c r="P2623"/>
  <c r="Q2623"/>
  <c r="R2623"/>
  <c r="S2623"/>
  <c r="T2623"/>
  <c r="U2623"/>
  <c r="A2619" i="13" s="1"/>
  <c r="N2624" i="8"/>
  <c r="O2624"/>
  <c r="P2624"/>
  <c r="Q2624"/>
  <c r="R2624"/>
  <c r="S2624"/>
  <c r="T2624"/>
  <c r="U2624"/>
  <c r="A2620" i="13" s="1"/>
  <c r="N2626" i="8"/>
  <c r="O2626"/>
  <c r="P2626"/>
  <c r="Q2626"/>
  <c r="R2626"/>
  <c r="S2626"/>
  <c r="T2626"/>
  <c r="U2626"/>
  <c r="A2622" i="13" s="1"/>
  <c r="N2627" i="8"/>
  <c r="O2627"/>
  <c r="P2627"/>
  <c r="Q2627"/>
  <c r="R2627"/>
  <c r="S2627"/>
  <c r="T2627"/>
  <c r="U2627"/>
  <c r="A2623" i="13" s="1"/>
  <c r="N2628" i="8"/>
  <c r="O2628"/>
  <c r="P2628"/>
  <c r="Q2628"/>
  <c r="R2628"/>
  <c r="S2628"/>
  <c r="T2628"/>
  <c r="U2628"/>
  <c r="A2624" i="13" s="1"/>
  <c r="K2630" i="8"/>
  <c r="K2631" s="1"/>
  <c r="L2630"/>
  <c r="L2631" s="1"/>
  <c r="L2936" s="1"/>
  <c r="N2630"/>
  <c r="O2630"/>
  <c r="P2630"/>
  <c r="Q2630"/>
  <c r="R2630"/>
  <c r="S2630"/>
  <c r="T2630"/>
  <c r="U2630"/>
  <c r="A2626" i="13" s="1"/>
  <c r="N2631" i="8"/>
  <c r="O2631"/>
  <c r="P2631"/>
  <c r="Q2631"/>
  <c r="R2631"/>
  <c r="S2631"/>
  <c r="T2631"/>
  <c r="U2631"/>
  <c r="A2627" i="13" s="1"/>
  <c r="K2633" i="8"/>
  <c r="L2633"/>
  <c r="N2633"/>
  <c r="O2633"/>
  <c r="P2633"/>
  <c r="Q2633"/>
  <c r="R2633"/>
  <c r="S2633"/>
  <c r="T2633"/>
  <c r="U2633"/>
  <c r="A2629" i="13" s="1"/>
  <c r="N2632" i="8"/>
  <c r="O2632"/>
  <c r="P2632"/>
  <c r="Q2632"/>
  <c r="R2632"/>
  <c r="S2632"/>
  <c r="T2632"/>
  <c r="U2632"/>
  <c r="A2628" i="13" s="1"/>
  <c r="K2634" i="8"/>
  <c r="L2634"/>
  <c r="N2634"/>
  <c r="O2634"/>
  <c r="P2634"/>
  <c r="Q2634"/>
  <c r="R2634"/>
  <c r="S2634"/>
  <c r="T2634"/>
  <c r="U2634"/>
  <c r="A2630" i="13" s="1"/>
  <c r="N2636" i="8"/>
  <c r="O2636"/>
  <c r="P2636"/>
  <c r="Q2636"/>
  <c r="R2636"/>
  <c r="S2636"/>
  <c r="T2636"/>
  <c r="U2636"/>
  <c r="A2632" i="13" s="1"/>
  <c r="N2637" i="8"/>
  <c r="O2637"/>
  <c r="P2637"/>
  <c r="Q2637"/>
  <c r="R2637"/>
  <c r="S2637"/>
  <c r="T2637"/>
  <c r="U2637"/>
  <c r="A2633" i="13" s="1"/>
  <c r="N2638" i="8"/>
  <c r="O2638"/>
  <c r="P2638"/>
  <c r="Q2638"/>
  <c r="R2638"/>
  <c r="S2638"/>
  <c r="T2638"/>
  <c r="U2638"/>
  <c r="A2634" i="13" s="1"/>
  <c r="W2638" i="8"/>
  <c r="N2640"/>
  <c r="O2640"/>
  <c r="P2640"/>
  <c r="Q2640"/>
  <c r="R2640"/>
  <c r="S2640"/>
  <c r="T2640"/>
  <c r="U2640"/>
  <c r="A2636" i="13" s="1"/>
  <c r="K2641" i="8"/>
  <c r="L2641"/>
  <c r="N2641"/>
  <c r="O2641"/>
  <c r="P2641"/>
  <c r="Q2641"/>
  <c r="R2641"/>
  <c r="S2641"/>
  <c r="T2641"/>
  <c r="U2641"/>
  <c r="A2637" i="13" s="1"/>
  <c r="K2642" i="8"/>
  <c r="L2642"/>
  <c r="N2642"/>
  <c r="O2642"/>
  <c r="P2642"/>
  <c r="Q2642"/>
  <c r="R2642"/>
  <c r="S2642"/>
  <c r="T2642"/>
  <c r="U2642"/>
  <c r="A2638" i="13" s="1"/>
  <c r="K2643" i="8"/>
  <c r="L2643"/>
  <c r="N2643"/>
  <c r="O2643"/>
  <c r="P2643"/>
  <c r="Q2643"/>
  <c r="R2643"/>
  <c r="S2643"/>
  <c r="T2643"/>
  <c r="U2643"/>
  <c r="A2639" i="13" s="1"/>
  <c r="N2645" i="8"/>
  <c r="O2645"/>
  <c r="P2645"/>
  <c r="Q2645"/>
  <c r="R2645"/>
  <c r="S2645"/>
  <c r="T2645"/>
  <c r="U2645"/>
  <c r="A2641" i="13" s="1"/>
  <c r="N2644" i="8"/>
  <c r="O2644"/>
  <c r="P2644"/>
  <c r="Q2644"/>
  <c r="R2644"/>
  <c r="S2644"/>
  <c r="T2644"/>
  <c r="U2644"/>
  <c r="A2640" i="13" s="1"/>
  <c r="N2646" i="8"/>
  <c r="O2646"/>
  <c r="P2646"/>
  <c r="Q2646"/>
  <c r="R2646"/>
  <c r="S2646"/>
  <c r="T2646"/>
  <c r="U2646"/>
  <c r="A2642" i="13" s="1"/>
  <c r="K2647" i="8"/>
  <c r="L2647"/>
  <c r="N2647"/>
  <c r="O2647"/>
  <c r="P2647"/>
  <c r="Q2647"/>
  <c r="R2647"/>
  <c r="S2647"/>
  <c r="T2647"/>
  <c r="U2647"/>
  <c r="A2643" i="13" s="1"/>
  <c r="K2648" i="8"/>
  <c r="L2648"/>
  <c r="N2648"/>
  <c r="O2648"/>
  <c r="P2648"/>
  <c r="Q2648"/>
  <c r="R2648"/>
  <c r="S2648"/>
  <c r="T2648"/>
  <c r="U2648"/>
  <c r="A2644" i="13" s="1"/>
  <c r="K2650" i="8"/>
  <c r="L2650"/>
  <c r="N2650"/>
  <c r="O2650"/>
  <c r="P2650"/>
  <c r="Q2650"/>
  <c r="R2650"/>
  <c r="S2650"/>
  <c r="T2650"/>
  <c r="U2650"/>
  <c r="A2646" i="13" s="1"/>
  <c r="K2649" i="8"/>
  <c r="L2649"/>
  <c r="N2649"/>
  <c r="O2649"/>
  <c r="P2649"/>
  <c r="Q2649"/>
  <c r="R2649"/>
  <c r="S2649"/>
  <c r="T2649"/>
  <c r="U2649"/>
  <c r="A2645" i="13" s="1"/>
  <c r="K2652" i="8"/>
  <c r="L2652"/>
  <c r="N2652"/>
  <c r="O2652"/>
  <c r="P2652"/>
  <c r="Q2652"/>
  <c r="R2652"/>
  <c r="S2652"/>
  <c r="T2652"/>
  <c r="U2652"/>
  <c r="A2648" i="13" s="1"/>
  <c r="K2653" i="8"/>
  <c r="L2653"/>
  <c r="N2653"/>
  <c r="O2653"/>
  <c r="P2653"/>
  <c r="Q2653"/>
  <c r="R2653"/>
  <c r="S2653"/>
  <c r="T2653"/>
  <c r="U2653"/>
  <c r="A2649" i="13" s="1"/>
  <c r="K2655" i="8"/>
  <c r="L2655"/>
  <c r="N2655"/>
  <c r="O2655"/>
  <c r="P2655"/>
  <c r="Q2655"/>
  <c r="R2655"/>
  <c r="S2655"/>
  <c r="T2655"/>
  <c r="U2655"/>
  <c r="A2651" i="13" s="1"/>
  <c r="N2656" i="8"/>
  <c r="O2656"/>
  <c r="P2656"/>
  <c r="Q2656"/>
  <c r="R2656"/>
  <c r="S2656"/>
  <c r="T2656"/>
  <c r="U2656"/>
  <c r="A2652" i="13" s="1"/>
  <c r="K2657" i="8"/>
  <c r="L2657"/>
  <c r="N2657"/>
  <c r="O2657"/>
  <c r="P2657"/>
  <c r="Q2657"/>
  <c r="R2657"/>
  <c r="S2657"/>
  <c r="T2657"/>
  <c r="U2657"/>
  <c r="A2653" i="13" s="1"/>
  <c r="W2657" i="8"/>
  <c r="K2660"/>
  <c r="L2660"/>
  <c r="L3038" s="1"/>
  <c r="L3039" s="1"/>
  <c r="L3040" s="1"/>
  <c r="L3041" s="1"/>
  <c r="N2660"/>
  <c r="O2660"/>
  <c r="P2660"/>
  <c r="Q2660"/>
  <c r="R2660"/>
  <c r="S2660"/>
  <c r="T2660"/>
  <c r="U2660"/>
  <c r="A2656" i="13" s="1"/>
  <c r="N2662" i="8"/>
  <c r="O2662"/>
  <c r="P2662"/>
  <c r="Q2662"/>
  <c r="R2662"/>
  <c r="S2662"/>
  <c r="T2662"/>
  <c r="U2662"/>
  <c r="A2658" i="13" s="1"/>
  <c r="N2664" i="8"/>
  <c r="O2664"/>
  <c r="P2664"/>
  <c r="Q2664"/>
  <c r="R2664"/>
  <c r="S2664"/>
  <c r="T2664"/>
  <c r="U2664"/>
  <c r="A2660" i="13" s="1"/>
  <c r="K2663" i="8"/>
  <c r="K2664" s="1"/>
  <c r="L2663"/>
  <c r="L2664" s="1"/>
  <c r="N2663"/>
  <c r="O2663"/>
  <c r="P2663"/>
  <c r="Q2663"/>
  <c r="R2663"/>
  <c r="S2663"/>
  <c r="T2663"/>
  <c r="U2663"/>
  <c r="A2659" i="13" s="1"/>
  <c r="N2665" i="8"/>
  <c r="O2665"/>
  <c r="P2665"/>
  <c r="Q2665"/>
  <c r="R2665"/>
  <c r="S2665"/>
  <c r="T2665"/>
  <c r="U2665"/>
  <c r="A2661" i="13" s="1"/>
  <c r="N2666" i="8"/>
  <c r="O2666"/>
  <c r="P2666"/>
  <c r="Q2666"/>
  <c r="R2666"/>
  <c r="S2666"/>
  <c r="T2666"/>
  <c r="U2666"/>
  <c r="A2662" i="13" s="1"/>
  <c r="N2667" i="8"/>
  <c r="O2667"/>
  <c r="P2667"/>
  <c r="Q2667"/>
  <c r="R2667"/>
  <c r="S2667"/>
  <c r="T2667"/>
  <c r="U2667"/>
  <c r="A2663" i="13" s="1"/>
  <c r="N2668" i="8"/>
  <c r="O2668"/>
  <c r="P2668"/>
  <c r="Q2668"/>
  <c r="R2668"/>
  <c r="S2668"/>
  <c r="T2668"/>
  <c r="U2668"/>
  <c r="A2664" i="13" s="1"/>
  <c r="K2670" i="8"/>
  <c r="L2670"/>
  <c r="N2670"/>
  <c r="O2670"/>
  <c r="P2670"/>
  <c r="Q2670"/>
  <c r="R2670"/>
  <c r="S2670"/>
  <c r="T2670"/>
  <c r="U2670"/>
  <c r="A2666" i="13" s="1"/>
  <c r="K2671" i="8"/>
  <c r="L2671"/>
  <c r="N2671"/>
  <c r="O2671"/>
  <c r="P2671"/>
  <c r="Q2671"/>
  <c r="R2671"/>
  <c r="S2671"/>
  <c r="T2671"/>
  <c r="U2671"/>
  <c r="A2667" i="13" s="1"/>
  <c r="N2675" i="8"/>
  <c r="O2675"/>
  <c r="P2675"/>
  <c r="Q2675"/>
  <c r="R2675"/>
  <c r="S2675"/>
  <c r="T2675"/>
  <c r="U2675"/>
  <c r="A2671" i="13" s="1"/>
  <c r="N2674" i="8"/>
  <c r="O2674"/>
  <c r="P2674"/>
  <c r="Q2674"/>
  <c r="R2674"/>
  <c r="S2674"/>
  <c r="T2674"/>
  <c r="U2674"/>
  <c r="A2670" i="13" s="1"/>
  <c r="N2676" i="8"/>
  <c r="O2676"/>
  <c r="P2676"/>
  <c r="Q2676"/>
  <c r="R2676"/>
  <c r="S2676"/>
  <c r="T2676"/>
  <c r="U2676"/>
  <c r="A2672" i="13" s="1"/>
  <c r="K2678" i="8"/>
  <c r="L2678"/>
  <c r="N2678"/>
  <c r="O2678"/>
  <c r="P2678"/>
  <c r="Q2678"/>
  <c r="R2678"/>
  <c r="S2678"/>
  <c r="T2678"/>
  <c r="U2678"/>
  <c r="A2674" i="13" s="1"/>
  <c r="K2681" i="8"/>
  <c r="K2682" s="1"/>
  <c r="K2683" s="1"/>
  <c r="K3089" s="1"/>
  <c r="L2681"/>
  <c r="L2682" s="1"/>
  <c r="L2683" s="1"/>
  <c r="L3089" s="1"/>
  <c r="N2681"/>
  <c r="O2681"/>
  <c r="P2681"/>
  <c r="Q2681"/>
  <c r="R2681"/>
  <c r="S2681"/>
  <c r="T2681"/>
  <c r="U2681"/>
  <c r="A2677" i="13" s="1"/>
  <c r="N2683" i="8"/>
  <c r="O2683"/>
  <c r="P2683"/>
  <c r="Q2683"/>
  <c r="R2683"/>
  <c r="S2683"/>
  <c r="T2683"/>
  <c r="U2683"/>
  <c r="A2679" i="13" s="1"/>
  <c r="W2683" i="8"/>
  <c r="N2682"/>
  <c r="O2682"/>
  <c r="P2682"/>
  <c r="Q2682"/>
  <c r="R2682"/>
  <c r="S2682"/>
  <c r="T2682"/>
  <c r="U2682"/>
  <c r="A2678" i="13" s="1"/>
  <c r="K2684" i="8"/>
  <c r="L2684"/>
  <c r="N2684"/>
  <c r="O2684"/>
  <c r="P2684"/>
  <c r="Q2684"/>
  <c r="R2684"/>
  <c r="S2684"/>
  <c r="T2684"/>
  <c r="U2684"/>
  <c r="A2680" i="13" s="1"/>
  <c r="L2687" i="8"/>
  <c r="N2687"/>
  <c r="O2687"/>
  <c r="P2687"/>
  <c r="Q2687"/>
  <c r="R2687"/>
  <c r="S2687"/>
  <c r="T2687"/>
  <c r="U2687"/>
  <c r="A2683" i="13" s="1"/>
  <c r="K2689" i="8"/>
  <c r="L2689"/>
  <c r="N2689"/>
  <c r="O2689"/>
  <c r="P2689"/>
  <c r="Q2689"/>
  <c r="R2689"/>
  <c r="S2689"/>
  <c r="T2689"/>
  <c r="U2689"/>
  <c r="A2685" i="13" s="1"/>
  <c r="N2690" i="8"/>
  <c r="O2690"/>
  <c r="P2690"/>
  <c r="Q2690"/>
  <c r="R2690"/>
  <c r="S2690"/>
  <c r="T2690"/>
  <c r="U2690"/>
  <c r="A2686" i="13" s="1"/>
  <c r="K2692" i="8"/>
  <c r="L2692"/>
  <c r="N2692"/>
  <c r="O2692"/>
  <c r="P2692"/>
  <c r="Q2692"/>
  <c r="R2692"/>
  <c r="S2692"/>
  <c r="T2692"/>
  <c r="U2692"/>
  <c r="A2688" i="13" s="1"/>
  <c r="N2694" i="8"/>
  <c r="O2694"/>
  <c r="P2694"/>
  <c r="Q2694"/>
  <c r="R2694"/>
  <c r="S2694"/>
  <c r="T2694"/>
  <c r="U2694"/>
  <c r="A2690" i="13" s="1"/>
  <c r="N2695" i="8"/>
  <c r="O2695"/>
  <c r="P2695"/>
  <c r="Q2695"/>
  <c r="R2695"/>
  <c r="S2695"/>
  <c r="T2695"/>
  <c r="U2695"/>
  <c r="A2691" i="13" s="1"/>
  <c r="W2695" i="8"/>
  <c r="N2698"/>
  <c r="O2698"/>
  <c r="P2698"/>
  <c r="Q2698"/>
  <c r="R2698"/>
  <c r="S2698"/>
  <c r="T2698"/>
  <c r="U2698"/>
  <c r="A2694" i="13" s="1"/>
  <c r="N2701" i="8"/>
  <c r="O2701"/>
  <c r="P2701"/>
  <c r="Q2701"/>
  <c r="R2701"/>
  <c r="S2701"/>
  <c r="T2701"/>
  <c r="U2701"/>
  <c r="A2697" i="13" s="1"/>
  <c r="N2702" i="8"/>
  <c r="O2702"/>
  <c r="P2702"/>
  <c r="Q2702"/>
  <c r="R2702"/>
  <c r="S2702"/>
  <c r="T2702"/>
  <c r="U2702"/>
  <c r="A2698" i="13" s="1"/>
  <c r="K2703" i="8"/>
  <c r="L2703"/>
  <c r="N2703"/>
  <c r="O2703"/>
  <c r="P2703"/>
  <c r="Q2703"/>
  <c r="R2703"/>
  <c r="S2703"/>
  <c r="T2703"/>
  <c r="U2703"/>
  <c r="A2699" i="13" s="1"/>
  <c r="K2705" i="8"/>
  <c r="K2706" s="1"/>
  <c r="L2705"/>
  <c r="L2706" s="1"/>
  <c r="N2705"/>
  <c r="O2705"/>
  <c r="P2705"/>
  <c r="Q2705"/>
  <c r="R2705"/>
  <c r="S2705"/>
  <c r="T2705"/>
  <c r="U2705"/>
  <c r="A2701" i="13" s="1"/>
  <c r="N2706" i="8"/>
  <c r="O2706"/>
  <c r="P2706"/>
  <c r="Q2706"/>
  <c r="R2706"/>
  <c r="S2706"/>
  <c r="T2706"/>
  <c r="U2706"/>
  <c r="A2702" i="13" s="1"/>
  <c r="N2707" i="8"/>
  <c r="O2707"/>
  <c r="P2707"/>
  <c r="Q2707"/>
  <c r="R2707"/>
  <c r="S2707"/>
  <c r="T2707"/>
  <c r="U2707"/>
  <c r="A2703" i="13" s="1"/>
  <c r="N2709" i="8"/>
  <c r="O2709"/>
  <c r="P2709"/>
  <c r="Q2709"/>
  <c r="R2709"/>
  <c r="S2709"/>
  <c r="T2709"/>
  <c r="U2709"/>
  <c r="A2705" i="13" s="1"/>
  <c r="N2710" i="8"/>
  <c r="O2710"/>
  <c r="P2710"/>
  <c r="Q2710"/>
  <c r="R2710"/>
  <c r="S2710"/>
  <c r="T2710"/>
  <c r="U2710"/>
  <c r="A2706" i="13" s="1"/>
  <c r="N2712" i="8"/>
  <c r="O2712"/>
  <c r="P2712"/>
  <c r="Q2712"/>
  <c r="R2712"/>
  <c r="S2712"/>
  <c r="T2712"/>
  <c r="U2712"/>
  <c r="A2708" i="13" s="1"/>
  <c r="N2711" i="8"/>
  <c r="O2711"/>
  <c r="P2711"/>
  <c r="Q2711"/>
  <c r="R2711"/>
  <c r="S2711"/>
  <c r="T2711"/>
  <c r="U2711"/>
  <c r="A2707" i="13" s="1"/>
  <c r="N2713" i="8"/>
  <c r="O2713"/>
  <c r="P2713"/>
  <c r="Q2713"/>
  <c r="R2713"/>
  <c r="S2713"/>
  <c r="T2713"/>
  <c r="U2713"/>
  <c r="A2709" i="13" s="1"/>
  <c r="K2714" i="8"/>
  <c r="L2714"/>
  <c r="N2714"/>
  <c r="O2714"/>
  <c r="P2714"/>
  <c r="Q2714"/>
  <c r="R2714"/>
  <c r="S2714"/>
  <c r="T2714"/>
  <c r="U2714"/>
  <c r="A2710" i="13" s="1"/>
  <c r="K2715" i="8"/>
  <c r="L2715"/>
  <c r="N2715"/>
  <c r="O2715"/>
  <c r="P2715"/>
  <c r="Q2715"/>
  <c r="R2715"/>
  <c r="S2715"/>
  <c r="T2715"/>
  <c r="U2715"/>
  <c r="A2711" i="13" s="1"/>
  <c r="N2718" i="8"/>
  <c r="O2718"/>
  <c r="P2718"/>
  <c r="Q2718"/>
  <c r="R2718"/>
  <c r="S2718"/>
  <c r="T2718"/>
  <c r="U2718"/>
  <c r="A2714" i="13" s="1"/>
  <c r="K2720" i="8"/>
  <c r="K2721" s="1"/>
  <c r="L2720"/>
  <c r="L2721" s="1"/>
  <c r="N2720"/>
  <c r="O2720"/>
  <c r="P2720"/>
  <c r="Q2720"/>
  <c r="R2720"/>
  <c r="S2720"/>
  <c r="T2720"/>
  <c r="U2720"/>
  <c r="A2716" i="13" s="1"/>
  <c r="N2721" i="8"/>
  <c r="O2721"/>
  <c r="P2721"/>
  <c r="Q2721"/>
  <c r="R2721"/>
  <c r="S2721"/>
  <c r="T2721"/>
  <c r="U2721"/>
  <c r="A2717" i="13" s="1"/>
  <c r="N2722" i="8"/>
  <c r="O2722"/>
  <c r="P2722"/>
  <c r="Q2722"/>
  <c r="R2722"/>
  <c r="S2722"/>
  <c r="T2722"/>
  <c r="U2722"/>
  <c r="A2718" i="13" s="1"/>
  <c r="N2725" i="8"/>
  <c r="O2725"/>
  <c r="P2725"/>
  <c r="Q2725"/>
  <c r="R2725"/>
  <c r="S2725"/>
  <c r="T2725"/>
  <c r="U2725"/>
  <c r="A2721" i="13" s="1"/>
  <c r="K2724" i="8"/>
  <c r="K2725" s="1"/>
  <c r="L2724"/>
  <c r="L2725" s="1"/>
  <c r="N2724"/>
  <c r="O2724"/>
  <c r="P2724"/>
  <c r="Q2724"/>
  <c r="R2724"/>
  <c r="S2724"/>
  <c r="T2724"/>
  <c r="U2724"/>
  <c r="A2720" i="13" s="1"/>
  <c r="W2724" i="8"/>
  <c r="N2728"/>
  <c r="O2728"/>
  <c r="P2728"/>
  <c r="Q2728"/>
  <c r="R2728"/>
  <c r="S2728"/>
  <c r="T2728"/>
  <c r="U2728"/>
  <c r="A2724" i="13" s="1"/>
  <c r="N2730" i="8"/>
  <c r="O2730"/>
  <c r="P2730"/>
  <c r="Q2730"/>
  <c r="R2730"/>
  <c r="S2730"/>
  <c r="T2730"/>
  <c r="U2730"/>
  <c r="A2726" i="13" s="1"/>
  <c r="N2731" i="8"/>
  <c r="O2731"/>
  <c r="P2731"/>
  <c r="Q2731"/>
  <c r="R2731"/>
  <c r="S2731"/>
  <c r="T2731"/>
  <c r="U2731"/>
  <c r="A2727" i="13" s="1"/>
  <c r="N2733" i="8"/>
  <c r="O2733"/>
  <c r="P2733"/>
  <c r="Q2733"/>
  <c r="R2733"/>
  <c r="S2733"/>
  <c r="T2733"/>
  <c r="U2733"/>
  <c r="A2729" i="13" s="1"/>
  <c r="K2734" i="8"/>
  <c r="K2735" s="1"/>
  <c r="L2734"/>
  <c r="L2735" s="1"/>
  <c r="N2734"/>
  <c r="O2734"/>
  <c r="P2734"/>
  <c r="Q2734"/>
  <c r="R2734"/>
  <c r="S2734"/>
  <c r="T2734"/>
  <c r="U2734"/>
  <c r="A2730" i="13" s="1"/>
  <c r="K2736" i="8"/>
  <c r="K2737" s="1"/>
  <c r="L2736"/>
  <c r="L2737" s="1"/>
  <c r="N2736"/>
  <c r="O2736"/>
  <c r="P2736"/>
  <c r="Q2736"/>
  <c r="R2736"/>
  <c r="S2736"/>
  <c r="T2736"/>
  <c r="U2736"/>
  <c r="A2732" i="13" s="1"/>
  <c r="N2737" i="8"/>
  <c r="O2737"/>
  <c r="P2737"/>
  <c r="Q2737"/>
  <c r="R2737"/>
  <c r="S2737"/>
  <c r="T2737"/>
  <c r="U2737"/>
  <c r="A2733" i="13" s="1"/>
  <c r="K2739" i="8"/>
  <c r="K2740" s="1"/>
  <c r="L2739"/>
  <c r="L2740" s="1"/>
  <c r="N2739"/>
  <c r="O2739"/>
  <c r="P2739"/>
  <c r="Q2739"/>
  <c r="R2739"/>
  <c r="S2739"/>
  <c r="T2739"/>
  <c r="U2739"/>
  <c r="A2735" i="13" s="1"/>
  <c r="K2738" i="8"/>
  <c r="L2738"/>
  <c r="N2738"/>
  <c r="O2738"/>
  <c r="P2738"/>
  <c r="Q2738"/>
  <c r="R2738"/>
  <c r="S2738"/>
  <c r="T2738"/>
  <c r="U2738"/>
  <c r="A2734" i="13" s="1"/>
  <c r="N2744" i="8"/>
  <c r="O2744"/>
  <c r="P2744"/>
  <c r="Q2744"/>
  <c r="R2744"/>
  <c r="S2744"/>
  <c r="T2744"/>
  <c r="U2744"/>
  <c r="A2740" i="13" s="1"/>
  <c r="K2743" i="8"/>
  <c r="K2744" s="1"/>
  <c r="K2745" s="1"/>
  <c r="K2746" s="1"/>
  <c r="L2743"/>
  <c r="L2744" s="1"/>
  <c r="L2745" s="1"/>
  <c r="N2743"/>
  <c r="O2743"/>
  <c r="P2743"/>
  <c r="Q2743"/>
  <c r="R2743"/>
  <c r="S2743"/>
  <c r="T2743"/>
  <c r="U2743"/>
  <c r="A2739" i="13" s="1"/>
  <c r="N2745" i="8"/>
  <c r="O2745"/>
  <c r="P2745"/>
  <c r="Q2745"/>
  <c r="R2745"/>
  <c r="S2745"/>
  <c r="T2745"/>
  <c r="U2745"/>
  <c r="A2741" i="13" s="1"/>
  <c r="K2747" i="8"/>
  <c r="K2748" s="1"/>
  <c r="L2747"/>
  <c r="L2748" s="1"/>
  <c r="N2747"/>
  <c r="O2747"/>
  <c r="P2747"/>
  <c r="Q2747"/>
  <c r="R2747"/>
  <c r="S2747"/>
  <c r="T2747"/>
  <c r="U2747"/>
  <c r="A2743" i="13" s="1"/>
  <c r="N2748" i="8"/>
  <c r="O2748"/>
  <c r="P2748"/>
  <c r="Q2748"/>
  <c r="R2748"/>
  <c r="S2748"/>
  <c r="T2748"/>
  <c r="U2748"/>
  <c r="A2744" i="13" s="1"/>
  <c r="N2749" i="8"/>
  <c r="O2749"/>
  <c r="P2749"/>
  <c r="Q2749"/>
  <c r="R2749"/>
  <c r="S2749"/>
  <c r="T2749"/>
  <c r="U2749"/>
  <c r="A2745" i="13" s="1"/>
  <c r="N2753" i="8"/>
  <c r="O2753"/>
  <c r="P2753"/>
  <c r="Q2753"/>
  <c r="R2753"/>
  <c r="S2753"/>
  <c r="T2753"/>
  <c r="U2753"/>
  <c r="A2749" i="13" s="1"/>
  <c r="N2756" i="8"/>
  <c r="O2756"/>
  <c r="P2756"/>
  <c r="Q2756"/>
  <c r="R2756"/>
  <c r="S2756"/>
  <c r="T2756"/>
  <c r="U2756"/>
  <c r="A2752" i="13" s="1"/>
  <c r="N2763" i="8"/>
  <c r="O2763"/>
  <c r="P2763"/>
  <c r="Q2763"/>
  <c r="R2763"/>
  <c r="S2763"/>
  <c r="T2763"/>
  <c r="U2763"/>
  <c r="A2759" i="13" s="1"/>
  <c r="K2764" i="8"/>
  <c r="K2765" s="1"/>
  <c r="L2764"/>
  <c r="N2764"/>
  <c r="O2764"/>
  <c r="P2764"/>
  <c r="Q2764"/>
  <c r="R2764"/>
  <c r="S2764"/>
  <c r="T2764"/>
  <c r="U2764"/>
  <c r="A2760" i="13" s="1"/>
  <c r="N2766" i="8"/>
  <c r="O2766"/>
  <c r="P2766"/>
  <c r="Q2766"/>
  <c r="R2766"/>
  <c r="S2766"/>
  <c r="T2766"/>
  <c r="U2766"/>
  <c r="A2762" i="13" s="1"/>
  <c r="N2767" i="8"/>
  <c r="O2767"/>
  <c r="P2767"/>
  <c r="Q2767"/>
  <c r="R2767"/>
  <c r="S2767"/>
  <c r="T2767"/>
  <c r="U2767"/>
  <c r="A2763" i="13" s="1"/>
  <c r="K2769" i="8"/>
  <c r="L2769"/>
  <c r="N2769"/>
  <c r="O2769"/>
  <c r="P2769"/>
  <c r="Q2769"/>
  <c r="R2769"/>
  <c r="S2769"/>
  <c r="T2769"/>
  <c r="U2769"/>
  <c r="A2765" i="13" s="1"/>
  <c r="K2770" i="8"/>
  <c r="K2771" s="1"/>
  <c r="L2770"/>
  <c r="L2771" s="1"/>
  <c r="L2772" s="1"/>
  <c r="N2770"/>
  <c r="O2770"/>
  <c r="P2770"/>
  <c r="Q2770"/>
  <c r="R2770"/>
  <c r="S2770"/>
  <c r="T2770"/>
  <c r="U2770"/>
  <c r="A2766" i="13" s="1"/>
  <c r="N2771" i="8"/>
  <c r="O2771"/>
  <c r="P2771"/>
  <c r="Q2771"/>
  <c r="R2771"/>
  <c r="S2771"/>
  <c r="T2771"/>
  <c r="U2771"/>
  <c r="A2767" i="13" s="1"/>
  <c r="N2772" i="8"/>
  <c r="O2772"/>
  <c r="P2772"/>
  <c r="Q2772"/>
  <c r="R2772"/>
  <c r="S2772"/>
  <c r="T2772"/>
  <c r="U2772"/>
  <c r="A2768" i="13" s="1"/>
  <c r="K2773" i="8"/>
  <c r="K2774" s="1"/>
  <c r="L2773"/>
  <c r="L2774" s="1"/>
  <c r="N2773"/>
  <c r="O2773"/>
  <c r="P2773"/>
  <c r="Q2773"/>
  <c r="R2773"/>
  <c r="S2773"/>
  <c r="T2773"/>
  <c r="U2773"/>
  <c r="A2769" i="13" s="1"/>
  <c r="K2775" i="8"/>
  <c r="K2776" s="1"/>
  <c r="K3294" s="1"/>
  <c r="L2775"/>
  <c r="L2776" s="1"/>
  <c r="L3294" s="1"/>
  <c r="L3295" s="1"/>
  <c r="L3296" s="1"/>
  <c r="N2775"/>
  <c r="O2775"/>
  <c r="P2775"/>
  <c r="Q2775"/>
  <c r="R2775"/>
  <c r="S2775"/>
  <c r="T2775"/>
  <c r="U2775"/>
  <c r="A2771" i="13" s="1"/>
  <c r="N2777" i="8"/>
  <c r="O2777"/>
  <c r="P2777"/>
  <c r="Q2777"/>
  <c r="R2777"/>
  <c r="S2777"/>
  <c r="T2777"/>
  <c r="U2777"/>
  <c r="A2773" i="13" s="1"/>
  <c r="K2780" i="8"/>
  <c r="L2780"/>
  <c r="N2780"/>
  <c r="O2780"/>
  <c r="P2780"/>
  <c r="Q2780"/>
  <c r="R2780"/>
  <c r="S2780"/>
  <c r="T2780"/>
  <c r="U2780"/>
  <c r="A2776" i="13" s="1"/>
  <c r="K2782" i="8"/>
  <c r="L2782"/>
  <c r="N2782"/>
  <c r="O2782"/>
  <c r="P2782"/>
  <c r="Q2782"/>
  <c r="R2782"/>
  <c r="S2782"/>
  <c r="T2782"/>
  <c r="U2782"/>
  <c r="A2778" i="13" s="1"/>
  <c r="K2783" i="8"/>
  <c r="L2783"/>
  <c r="N2783"/>
  <c r="O2783"/>
  <c r="P2783"/>
  <c r="Q2783"/>
  <c r="R2783"/>
  <c r="S2783"/>
  <c r="T2783"/>
  <c r="U2783"/>
  <c r="A2779" i="13" s="1"/>
  <c r="K2784" i="8"/>
  <c r="L2784"/>
  <c r="N2784"/>
  <c r="O2784"/>
  <c r="P2784"/>
  <c r="Q2784"/>
  <c r="R2784"/>
  <c r="S2784"/>
  <c r="T2784"/>
  <c r="U2784"/>
  <c r="A2780" i="13" s="1"/>
  <c r="W2784" i="8"/>
  <c r="K2785"/>
  <c r="K2786" s="1"/>
  <c r="L2785"/>
  <c r="L2786" s="1"/>
  <c r="N2785"/>
  <c r="O2785"/>
  <c r="P2785"/>
  <c r="Q2785"/>
  <c r="R2785"/>
  <c r="S2785"/>
  <c r="T2785"/>
  <c r="U2785"/>
  <c r="A2781" i="13" s="1"/>
  <c r="N2786" i="8"/>
  <c r="O2786"/>
  <c r="P2786"/>
  <c r="Q2786"/>
  <c r="R2786"/>
  <c r="S2786"/>
  <c r="T2786"/>
  <c r="U2786"/>
  <c r="A2782" i="13" s="1"/>
  <c r="K2787" i="8"/>
  <c r="K2788" s="1"/>
  <c r="L2787"/>
  <c r="L2788" s="1"/>
  <c r="N2787"/>
  <c r="O2787"/>
  <c r="P2787"/>
  <c r="Q2787"/>
  <c r="R2787"/>
  <c r="S2787"/>
  <c r="T2787"/>
  <c r="U2787"/>
  <c r="A2783" i="13" s="1"/>
  <c r="N2788" i="8"/>
  <c r="O2788"/>
  <c r="P2788"/>
  <c r="Q2788"/>
  <c r="R2788"/>
  <c r="S2788"/>
  <c r="T2788"/>
  <c r="U2788"/>
  <c r="A2784" i="13" s="1"/>
  <c r="K2789" i="8"/>
  <c r="L2789"/>
  <c r="N2789"/>
  <c r="O2789"/>
  <c r="P2789"/>
  <c r="Q2789"/>
  <c r="R2789"/>
  <c r="S2789"/>
  <c r="T2789"/>
  <c r="U2789"/>
  <c r="A2785" i="13" s="1"/>
  <c r="N2790" i="8"/>
  <c r="O2790"/>
  <c r="P2790"/>
  <c r="Q2790"/>
  <c r="R2790"/>
  <c r="S2790"/>
  <c r="T2790"/>
  <c r="U2790"/>
  <c r="A2786" i="13" s="1"/>
  <c r="K2791" i="8"/>
  <c r="L2791"/>
  <c r="N2791"/>
  <c r="O2791"/>
  <c r="P2791"/>
  <c r="Q2791"/>
  <c r="R2791"/>
  <c r="S2791"/>
  <c r="T2791"/>
  <c r="U2791"/>
  <c r="A2787" i="13" s="1"/>
  <c r="K2792" i="8"/>
  <c r="L2792"/>
  <c r="N2792"/>
  <c r="O2792"/>
  <c r="P2792"/>
  <c r="Q2792"/>
  <c r="R2792"/>
  <c r="S2792"/>
  <c r="T2792"/>
  <c r="U2792"/>
  <c r="A2788" i="13" s="1"/>
  <c r="K2793" i="8"/>
  <c r="L2793"/>
  <c r="N2793"/>
  <c r="O2793"/>
  <c r="P2793"/>
  <c r="Q2793"/>
  <c r="R2793"/>
  <c r="S2793"/>
  <c r="T2793"/>
  <c r="U2793"/>
  <c r="A2789" i="13" s="1"/>
  <c r="N2795" i="8"/>
  <c r="O2795"/>
  <c r="P2795"/>
  <c r="Q2795"/>
  <c r="R2795"/>
  <c r="S2795"/>
  <c r="T2795"/>
  <c r="U2795"/>
  <c r="K2796"/>
  <c r="L2796"/>
  <c r="N2796"/>
  <c r="O2796"/>
  <c r="P2796"/>
  <c r="Q2796"/>
  <c r="R2796"/>
  <c r="S2796"/>
  <c r="T2796"/>
  <c r="U2796"/>
  <c r="K2799"/>
  <c r="L2799"/>
  <c r="N2799"/>
  <c r="O2799"/>
  <c r="P2799"/>
  <c r="Q2799"/>
  <c r="R2799"/>
  <c r="S2799"/>
  <c r="T2799"/>
  <c r="U2799"/>
  <c r="N2803"/>
  <c r="O2803"/>
  <c r="P2803"/>
  <c r="Q2803"/>
  <c r="R2803"/>
  <c r="S2803"/>
  <c r="T2803"/>
  <c r="U2803"/>
  <c r="K2805"/>
  <c r="L2805"/>
  <c r="N2805"/>
  <c r="O2805"/>
  <c r="P2805"/>
  <c r="Q2805"/>
  <c r="R2805"/>
  <c r="S2805"/>
  <c r="T2805"/>
  <c r="U2805"/>
  <c r="K2807"/>
  <c r="L2807"/>
  <c r="N2807"/>
  <c r="O2807"/>
  <c r="P2807"/>
  <c r="Q2807"/>
  <c r="R2807"/>
  <c r="S2807"/>
  <c r="T2807"/>
  <c r="U2807"/>
  <c r="N2809"/>
  <c r="O2809"/>
  <c r="P2809"/>
  <c r="Q2809"/>
  <c r="R2809"/>
  <c r="S2809"/>
  <c r="T2809"/>
  <c r="U2809"/>
  <c r="N2811"/>
  <c r="O2811"/>
  <c r="P2811"/>
  <c r="Q2811"/>
  <c r="R2811"/>
  <c r="S2811"/>
  <c r="T2811"/>
  <c r="U2811"/>
  <c r="N2810"/>
  <c r="O2810"/>
  <c r="P2810"/>
  <c r="Q2810"/>
  <c r="R2810"/>
  <c r="S2810"/>
  <c r="T2810"/>
  <c r="U2810"/>
  <c r="N2812"/>
  <c r="O2812"/>
  <c r="P2812"/>
  <c r="Q2812"/>
  <c r="R2812"/>
  <c r="S2812"/>
  <c r="T2812"/>
  <c r="U2812"/>
  <c r="N2814"/>
  <c r="O2814"/>
  <c r="P2814"/>
  <c r="Q2814"/>
  <c r="R2814"/>
  <c r="S2814"/>
  <c r="T2814"/>
  <c r="U2814"/>
  <c r="N2818"/>
  <c r="O2818"/>
  <c r="P2818"/>
  <c r="Q2818"/>
  <c r="R2818"/>
  <c r="S2818"/>
  <c r="T2818"/>
  <c r="U2818"/>
  <c r="N2821"/>
  <c r="O2821"/>
  <c r="P2821"/>
  <c r="Q2821"/>
  <c r="R2821"/>
  <c r="S2821"/>
  <c r="T2821"/>
  <c r="U2821"/>
  <c r="N2822"/>
  <c r="O2822"/>
  <c r="P2822"/>
  <c r="Q2822"/>
  <c r="R2822"/>
  <c r="S2822"/>
  <c r="T2822"/>
  <c r="U2822"/>
  <c r="N2823"/>
  <c r="O2823"/>
  <c r="P2823"/>
  <c r="Q2823"/>
  <c r="R2823"/>
  <c r="S2823"/>
  <c r="T2823"/>
  <c r="U2823"/>
  <c r="N2825"/>
  <c r="O2825"/>
  <c r="P2825"/>
  <c r="Q2825"/>
  <c r="R2825"/>
  <c r="S2825"/>
  <c r="T2825"/>
  <c r="U2825"/>
  <c r="N2824"/>
  <c r="O2824"/>
  <c r="P2824"/>
  <c r="Q2824"/>
  <c r="R2824"/>
  <c r="S2824"/>
  <c r="T2824"/>
  <c r="U2824"/>
  <c r="N2826"/>
  <c r="O2826"/>
  <c r="P2826"/>
  <c r="Q2826"/>
  <c r="R2826"/>
  <c r="S2826"/>
  <c r="T2826"/>
  <c r="U2826"/>
  <c r="N2829"/>
  <c r="O2829"/>
  <c r="P2829"/>
  <c r="Q2829"/>
  <c r="R2829"/>
  <c r="S2829"/>
  <c r="T2829"/>
  <c r="U2829"/>
  <c r="N2830"/>
  <c r="O2830"/>
  <c r="P2830"/>
  <c r="Q2830"/>
  <c r="R2830"/>
  <c r="S2830"/>
  <c r="T2830"/>
  <c r="U2830"/>
  <c r="K2832"/>
  <c r="K2833" s="1"/>
  <c r="K2834" s="1"/>
  <c r="L2832"/>
  <c r="L2833" s="1"/>
  <c r="L2834" s="1"/>
  <c r="N2832"/>
  <c r="O2832"/>
  <c r="P2832"/>
  <c r="Q2832"/>
  <c r="R2832"/>
  <c r="S2832"/>
  <c r="T2832"/>
  <c r="U2832"/>
  <c r="N2833"/>
  <c r="O2833"/>
  <c r="P2833"/>
  <c r="Q2833"/>
  <c r="R2833"/>
  <c r="S2833"/>
  <c r="T2833"/>
  <c r="U2833"/>
  <c r="K2836"/>
  <c r="K2837" s="1"/>
  <c r="L2836"/>
  <c r="L2837" s="1"/>
  <c r="N2836"/>
  <c r="O2836"/>
  <c r="P2836"/>
  <c r="Q2836"/>
  <c r="R2836"/>
  <c r="S2836"/>
  <c r="T2836"/>
  <c r="U2836"/>
  <c r="N2834"/>
  <c r="O2834"/>
  <c r="P2834"/>
  <c r="Q2834"/>
  <c r="R2834"/>
  <c r="S2834"/>
  <c r="T2834"/>
  <c r="U2834"/>
  <c r="N2837"/>
  <c r="O2837"/>
  <c r="P2837"/>
  <c r="Q2837"/>
  <c r="R2837"/>
  <c r="S2837"/>
  <c r="T2837"/>
  <c r="U2837"/>
  <c r="A2833" i="13" s="1"/>
  <c r="K2840" i="8"/>
  <c r="L2840"/>
  <c r="L2841" s="1"/>
  <c r="N2840"/>
  <c r="O2840"/>
  <c r="P2840"/>
  <c r="Q2840"/>
  <c r="R2840"/>
  <c r="S2840"/>
  <c r="T2840"/>
  <c r="U2840"/>
  <c r="A2836" i="13" s="1"/>
  <c r="K2839" i="8"/>
  <c r="L2839"/>
  <c r="N2839"/>
  <c r="O2839"/>
  <c r="P2839"/>
  <c r="Q2839"/>
  <c r="R2839"/>
  <c r="S2839"/>
  <c r="T2839"/>
  <c r="U2839"/>
  <c r="A2835" i="13" s="1"/>
  <c r="K2842" i="8"/>
  <c r="K2843" s="1"/>
  <c r="L2842"/>
  <c r="L2843" s="1"/>
  <c r="N2842"/>
  <c r="O2842"/>
  <c r="P2842"/>
  <c r="Q2842"/>
  <c r="R2842"/>
  <c r="S2842"/>
  <c r="T2842"/>
  <c r="U2842"/>
  <c r="A2838" i="13" s="1"/>
  <c r="N2843" i="8"/>
  <c r="O2843"/>
  <c r="P2843"/>
  <c r="Q2843"/>
  <c r="R2843"/>
  <c r="S2843"/>
  <c r="T2843"/>
  <c r="U2843"/>
  <c r="A2839" i="13" s="1"/>
  <c r="K2844" i="8"/>
  <c r="K2845" s="1"/>
  <c r="L2844"/>
  <c r="L2845" s="1"/>
  <c r="N2844"/>
  <c r="O2844"/>
  <c r="P2844"/>
  <c r="Q2844"/>
  <c r="R2844"/>
  <c r="S2844"/>
  <c r="T2844"/>
  <c r="U2844"/>
  <c r="A2840" i="13" s="1"/>
  <c r="W2844" i="8"/>
  <c r="N2848"/>
  <c r="O2848"/>
  <c r="P2848"/>
  <c r="Q2848"/>
  <c r="R2848"/>
  <c r="S2848"/>
  <c r="T2848"/>
  <c r="U2848"/>
  <c r="A2844" i="13" s="1"/>
  <c r="L2850" i="8"/>
  <c r="N2850"/>
  <c r="O2850"/>
  <c r="P2850"/>
  <c r="Q2850"/>
  <c r="R2850"/>
  <c r="S2850"/>
  <c r="T2850"/>
  <c r="U2850"/>
  <c r="A2846" i="13" s="1"/>
  <c r="W2850" i="8"/>
  <c r="N2851"/>
  <c r="O2851"/>
  <c r="P2851"/>
  <c r="Q2851"/>
  <c r="R2851"/>
  <c r="S2851"/>
  <c r="T2851"/>
  <c r="U2851"/>
  <c r="A2847" i="13" s="1"/>
  <c r="N2852" i="8"/>
  <c r="O2852"/>
  <c r="P2852"/>
  <c r="Q2852"/>
  <c r="R2852"/>
  <c r="S2852"/>
  <c r="T2852"/>
  <c r="U2852"/>
  <c r="A2848" i="13" s="1"/>
  <c r="K2854" i="8"/>
  <c r="K2855" s="1"/>
  <c r="L2854"/>
  <c r="L2855" s="1"/>
  <c r="N2854"/>
  <c r="O2854"/>
  <c r="P2854"/>
  <c r="Q2854"/>
  <c r="R2854"/>
  <c r="S2854"/>
  <c r="T2854"/>
  <c r="U2854"/>
  <c r="A2850" i="13" s="1"/>
  <c r="N2855" i="8"/>
  <c r="O2855"/>
  <c r="P2855"/>
  <c r="Q2855"/>
  <c r="R2855"/>
  <c r="S2855"/>
  <c r="T2855"/>
  <c r="U2855"/>
  <c r="A2851" i="13" s="1"/>
  <c r="N2861" i="8"/>
  <c r="O2861"/>
  <c r="P2861"/>
  <c r="Q2861"/>
  <c r="R2861"/>
  <c r="S2861"/>
  <c r="T2861"/>
  <c r="U2861"/>
  <c r="A2857" i="13" s="1"/>
  <c r="N2859" i="8"/>
  <c r="O2859"/>
  <c r="P2859"/>
  <c r="Q2859"/>
  <c r="R2859"/>
  <c r="S2859"/>
  <c r="T2859"/>
  <c r="U2859"/>
  <c r="A2855" i="13" s="1"/>
  <c r="W2859" i="8"/>
  <c r="K2864"/>
  <c r="L2864"/>
  <c r="N2864"/>
  <c r="O2864"/>
  <c r="P2864"/>
  <c r="Q2864"/>
  <c r="R2864"/>
  <c r="S2864"/>
  <c r="T2864"/>
  <c r="U2864"/>
  <c r="A2860" i="13" s="1"/>
  <c r="N2869" i="8"/>
  <c r="O2869"/>
  <c r="P2869"/>
  <c r="Q2869"/>
  <c r="R2869"/>
  <c r="S2869"/>
  <c r="T2869"/>
  <c r="U2869"/>
  <c r="A2865" i="13" s="1"/>
  <c r="N2877" i="8"/>
  <c r="O2877"/>
  <c r="P2877"/>
  <c r="Q2877"/>
  <c r="R2877"/>
  <c r="S2877"/>
  <c r="T2877"/>
  <c r="U2877"/>
  <c r="A2873" i="13" s="1"/>
  <c r="K2878" i="8"/>
  <c r="L2878"/>
  <c r="N2878"/>
  <c r="O2878"/>
  <c r="P2878"/>
  <c r="Q2878"/>
  <c r="R2878"/>
  <c r="S2878"/>
  <c r="T2878"/>
  <c r="U2878"/>
  <c r="A2874" i="13" s="1"/>
  <c r="K2883" i="8"/>
  <c r="K2884" s="1"/>
  <c r="K2885" s="1"/>
  <c r="K2886" s="1"/>
  <c r="K3523" s="1"/>
  <c r="K3524" s="1"/>
  <c r="L2883"/>
  <c r="L2884" s="1"/>
  <c r="L2885" s="1"/>
  <c r="N2883"/>
  <c r="O2883"/>
  <c r="P2883"/>
  <c r="Q2883"/>
  <c r="R2883"/>
  <c r="S2883"/>
  <c r="T2883"/>
  <c r="U2883"/>
  <c r="A2879" i="13" s="1"/>
  <c r="N2885" i="8"/>
  <c r="O2885"/>
  <c r="P2885"/>
  <c r="Q2885"/>
  <c r="R2885"/>
  <c r="S2885"/>
  <c r="T2885"/>
  <c r="U2885"/>
  <c r="A2881" i="13" s="1"/>
  <c r="W2885" i="8"/>
  <c r="K2887"/>
  <c r="K2888" s="1"/>
  <c r="K2889" s="1"/>
  <c r="L2887"/>
  <c r="L2888" s="1"/>
  <c r="L2889" s="1"/>
  <c r="N2887"/>
  <c r="O2887"/>
  <c r="P2887"/>
  <c r="Q2887"/>
  <c r="R2887"/>
  <c r="S2887"/>
  <c r="T2887"/>
  <c r="U2887"/>
  <c r="A2883" i="13" s="1"/>
  <c r="N2889" i="8"/>
  <c r="O2889"/>
  <c r="P2889"/>
  <c r="Q2889"/>
  <c r="R2889"/>
  <c r="S2889"/>
  <c r="T2889"/>
  <c r="U2889"/>
  <c r="A2885" i="13" s="1"/>
  <c r="N2893" i="8"/>
  <c r="O2893"/>
  <c r="P2893"/>
  <c r="Q2893"/>
  <c r="R2893"/>
  <c r="S2893"/>
  <c r="T2893"/>
  <c r="U2893"/>
  <c r="A2889" i="13" s="1"/>
  <c r="K2892" i="8"/>
  <c r="K2893" s="1"/>
  <c r="L2892"/>
  <c r="L2893" s="1"/>
  <c r="N2892"/>
  <c r="O2892"/>
  <c r="P2892"/>
  <c r="Q2892"/>
  <c r="R2892"/>
  <c r="S2892"/>
  <c r="T2892"/>
  <c r="U2892"/>
  <c r="A2888" i="13" s="1"/>
  <c r="W2892" i="8"/>
  <c r="K2895"/>
  <c r="L2895"/>
  <c r="N2895"/>
  <c r="O2895"/>
  <c r="P2895"/>
  <c r="Q2895"/>
  <c r="R2895"/>
  <c r="S2895"/>
  <c r="T2895"/>
  <c r="U2895"/>
  <c r="A2891" i="13" s="1"/>
  <c r="N2902" i="8"/>
  <c r="O2902"/>
  <c r="P2902"/>
  <c r="Q2902"/>
  <c r="R2902"/>
  <c r="S2902"/>
  <c r="T2902"/>
  <c r="U2902"/>
  <c r="A2898" i="13" s="1"/>
  <c r="W2902" i="8"/>
  <c r="K2905"/>
  <c r="L2905"/>
  <c r="N2905"/>
  <c r="O2905"/>
  <c r="P2905"/>
  <c r="Q2905"/>
  <c r="R2905"/>
  <c r="S2905"/>
  <c r="T2905"/>
  <c r="U2905"/>
  <c r="A2901" i="13" s="1"/>
  <c r="K2907" i="8"/>
  <c r="K2908" s="1"/>
  <c r="L2907"/>
  <c r="L2908" s="1"/>
  <c r="N2907"/>
  <c r="O2907"/>
  <c r="P2907"/>
  <c r="Q2907"/>
  <c r="R2907"/>
  <c r="S2907"/>
  <c r="T2907"/>
  <c r="U2907"/>
  <c r="A2903" i="13" s="1"/>
  <c r="N2908" i="8"/>
  <c r="O2908"/>
  <c r="P2908"/>
  <c r="Q2908"/>
  <c r="R2908"/>
  <c r="S2908"/>
  <c r="T2908"/>
  <c r="U2908"/>
  <c r="A2904" i="13" s="1"/>
  <c r="K2906" i="8"/>
  <c r="L2906"/>
  <c r="N2906"/>
  <c r="O2906"/>
  <c r="P2906"/>
  <c r="Q2906"/>
  <c r="R2906"/>
  <c r="S2906"/>
  <c r="T2906"/>
  <c r="U2906"/>
  <c r="A2902" i="13" s="1"/>
  <c r="N2911" i="8"/>
  <c r="O2911"/>
  <c r="P2911"/>
  <c r="Q2911"/>
  <c r="R2911"/>
  <c r="S2911"/>
  <c r="T2911"/>
  <c r="U2911"/>
  <c r="A2907" i="13" s="1"/>
  <c r="K2912" i="8"/>
  <c r="L2912"/>
  <c r="N2912"/>
  <c r="O2912"/>
  <c r="P2912"/>
  <c r="Q2912"/>
  <c r="R2912"/>
  <c r="S2912"/>
  <c r="T2912"/>
  <c r="U2912"/>
  <c r="A2908" i="13" s="1"/>
  <c r="W2912" i="8"/>
  <c r="N2914"/>
  <c r="O2914"/>
  <c r="P2914"/>
  <c r="Q2914"/>
  <c r="R2914"/>
  <c r="S2914"/>
  <c r="T2914"/>
  <c r="U2914"/>
  <c r="A2910" i="13" s="1"/>
  <c r="N2916" i="8"/>
  <c r="O2916"/>
  <c r="P2916"/>
  <c r="Q2916"/>
  <c r="R2916"/>
  <c r="S2916"/>
  <c r="T2916"/>
  <c r="U2916"/>
  <c r="A2912" i="13" s="1"/>
  <c r="K2921" i="8"/>
  <c r="L2921"/>
  <c r="N2921"/>
  <c r="O2921"/>
  <c r="P2921"/>
  <c r="Q2921"/>
  <c r="R2921"/>
  <c r="S2921"/>
  <c r="T2921"/>
  <c r="U2921"/>
  <c r="A2917" i="13" s="1"/>
  <c r="K2926" i="8"/>
  <c r="L2926"/>
  <c r="N2926"/>
  <c r="O2926"/>
  <c r="P2926"/>
  <c r="Q2926"/>
  <c r="R2926"/>
  <c r="S2926"/>
  <c r="T2926"/>
  <c r="U2926"/>
  <c r="A2922" i="13" s="1"/>
  <c r="W2926" i="8"/>
  <c r="K2928"/>
  <c r="L2928"/>
  <c r="N2928"/>
  <c r="O2928"/>
  <c r="P2928"/>
  <c r="Q2928"/>
  <c r="R2928"/>
  <c r="S2928"/>
  <c r="T2928"/>
  <c r="U2928"/>
  <c r="A2924" i="13" s="1"/>
  <c r="N2932" i="8"/>
  <c r="O2932"/>
  <c r="P2932"/>
  <c r="Q2932"/>
  <c r="R2932"/>
  <c r="S2932"/>
  <c r="T2932"/>
  <c r="U2932"/>
  <c r="A2928" i="13" s="1"/>
  <c r="K2941" i="8"/>
  <c r="K2942" s="1"/>
  <c r="K2943" s="1"/>
  <c r="L2941"/>
  <c r="L2942" s="1"/>
  <c r="L2943" s="1"/>
  <c r="N2941"/>
  <c r="O2941"/>
  <c r="P2941"/>
  <c r="Q2941"/>
  <c r="R2941"/>
  <c r="S2941"/>
  <c r="T2941"/>
  <c r="U2941"/>
  <c r="A2937" i="13" s="1"/>
  <c r="N2942" i="8"/>
  <c r="O2942"/>
  <c r="P2942"/>
  <c r="Q2942"/>
  <c r="R2942"/>
  <c r="S2942"/>
  <c r="T2942"/>
  <c r="U2942"/>
  <c r="A2938" i="13" s="1"/>
  <c r="W2942" i="8"/>
  <c r="N2946"/>
  <c r="O2946"/>
  <c r="P2946"/>
  <c r="Q2946"/>
  <c r="R2946"/>
  <c r="S2946"/>
  <c r="T2946"/>
  <c r="U2946"/>
  <c r="A2942" i="13" s="1"/>
  <c r="N2950" i="8"/>
  <c r="O2950"/>
  <c r="P2950"/>
  <c r="Q2950"/>
  <c r="R2950"/>
  <c r="S2950"/>
  <c r="T2950"/>
  <c r="U2950"/>
  <c r="A2946" i="13" s="1"/>
  <c r="K2951" i="8"/>
  <c r="K2952" s="1"/>
  <c r="L2951"/>
  <c r="L2952" s="1"/>
  <c r="N2951"/>
  <c r="O2951"/>
  <c r="P2951"/>
  <c r="Q2951"/>
  <c r="R2951"/>
  <c r="S2951"/>
  <c r="T2951"/>
  <c r="U2951"/>
  <c r="A2947" i="13" s="1"/>
  <c r="N2952" i="8"/>
  <c r="O2952"/>
  <c r="P2952"/>
  <c r="Q2952"/>
  <c r="R2952"/>
  <c r="S2952"/>
  <c r="T2952"/>
  <c r="U2952"/>
  <c r="A2948" i="13" s="1"/>
  <c r="W2952" i="8"/>
  <c r="K2955"/>
  <c r="L2955"/>
  <c r="N2955"/>
  <c r="O2955"/>
  <c r="P2955"/>
  <c r="Q2955"/>
  <c r="R2955"/>
  <c r="S2955"/>
  <c r="T2955"/>
  <c r="U2955"/>
  <c r="A2951" i="13" s="1"/>
  <c r="N2954" i="8"/>
  <c r="O2954"/>
  <c r="P2954"/>
  <c r="Q2954"/>
  <c r="R2954"/>
  <c r="S2954"/>
  <c r="T2954"/>
  <c r="U2954"/>
  <c r="A2950" i="13" s="1"/>
  <c r="K2961" i="8"/>
  <c r="L2961"/>
  <c r="N2961"/>
  <c r="O2961"/>
  <c r="P2961"/>
  <c r="Q2961"/>
  <c r="R2961"/>
  <c r="S2961"/>
  <c r="T2961"/>
  <c r="U2961"/>
  <c r="A2957" i="13" s="1"/>
  <c r="K2964" i="8"/>
  <c r="L2964"/>
  <c r="N2964"/>
  <c r="O2964"/>
  <c r="P2964"/>
  <c r="Q2964"/>
  <c r="R2964"/>
  <c r="S2964"/>
  <c r="T2964"/>
  <c r="U2964"/>
  <c r="A2960" i="13" s="1"/>
  <c r="W2964" i="8"/>
  <c r="N2970"/>
  <c r="O2970"/>
  <c r="P2970"/>
  <c r="Q2970"/>
  <c r="R2970"/>
  <c r="S2970"/>
  <c r="T2970"/>
  <c r="U2970"/>
  <c r="A2966" i="13" s="1"/>
  <c r="K2972" i="8"/>
  <c r="L2972"/>
  <c r="N2972"/>
  <c r="O2972"/>
  <c r="P2972"/>
  <c r="Q2972"/>
  <c r="R2972"/>
  <c r="S2972"/>
  <c r="T2972"/>
  <c r="U2972"/>
  <c r="A2968" i="13" s="1"/>
  <c r="N2977" i="8"/>
  <c r="O2977"/>
  <c r="P2977"/>
  <c r="Q2977"/>
  <c r="R2977"/>
  <c r="S2977"/>
  <c r="T2977"/>
  <c r="U2977"/>
  <c r="A2973" i="13" s="1"/>
  <c r="K2976" i="8"/>
  <c r="K2977" s="1"/>
  <c r="L2976"/>
  <c r="L2977" s="1"/>
  <c r="N2976"/>
  <c r="O2976"/>
  <c r="P2976"/>
  <c r="Q2976"/>
  <c r="R2976"/>
  <c r="S2976"/>
  <c r="T2976"/>
  <c r="U2976"/>
  <c r="A2972" i="13" s="1"/>
  <c r="K2979" i="8"/>
  <c r="K2980" s="1"/>
  <c r="L2979"/>
  <c r="N2979"/>
  <c r="O2979"/>
  <c r="P2979"/>
  <c r="Q2979"/>
  <c r="R2979"/>
  <c r="S2979"/>
  <c r="T2979"/>
  <c r="U2979"/>
  <c r="A2975" i="13" s="1"/>
  <c r="K2983" i="8"/>
  <c r="L2983"/>
  <c r="N2983"/>
  <c r="O2983"/>
  <c r="P2983"/>
  <c r="Q2983"/>
  <c r="R2983"/>
  <c r="S2983"/>
  <c r="T2983"/>
  <c r="U2983"/>
  <c r="A2979" i="13" s="1"/>
  <c r="W2983" i="8"/>
  <c r="N2982"/>
  <c r="O2982"/>
  <c r="P2982"/>
  <c r="Q2982"/>
  <c r="R2982"/>
  <c r="S2982"/>
  <c r="T2982"/>
  <c r="U2982"/>
  <c r="A2978" i="13" s="1"/>
  <c r="N2992" i="8"/>
  <c r="O2992"/>
  <c r="P2992"/>
  <c r="Q2992"/>
  <c r="R2992"/>
  <c r="S2992"/>
  <c r="T2992"/>
  <c r="U2992"/>
  <c r="A2988" i="13" s="1"/>
  <c r="N3004" i="8"/>
  <c r="O3004"/>
  <c r="P3004"/>
  <c r="Q3004"/>
  <c r="R3004"/>
  <c r="S3004"/>
  <c r="T3004"/>
  <c r="U3004"/>
  <c r="A3000" i="13" s="1"/>
  <c r="K3008" i="8"/>
  <c r="L3008"/>
  <c r="N3008"/>
  <c r="O3008"/>
  <c r="P3008"/>
  <c r="Q3008"/>
  <c r="R3008"/>
  <c r="S3008"/>
  <c r="T3008"/>
  <c r="U3008"/>
  <c r="A3004" i="13" s="1"/>
  <c r="W3008" i="8"/>
  <c r="N3009"/>
  <c r="O3009"/>
  <c r="P3009"/>
  <c r="Q3009"/>
  <c r="R3009"/>
  <c r="S3009"/>
  <c r="T3009"/>
  <c r="U3009"/>
  <c r="A3005" i="13" s="1"/>
  <c r="N3011" i="8"/>
  <c r="O3011"/>
  <c r="P3011"/>
  <c r="Q3011"/>
  <c r="R3011"/>
  <c r="S3011"/>
  <c r="T3011"/>
  <c r="U3011"/>
  <c r="A3007" i="13" s="1"/>
  <c r="N3014" i="8"/>
  <c r="O3014"/>
  <c r="P3014"/>
  <c r="Q3014"/>
  <c r="R3014"/>
  <c r="S3014"/>
  <c r="T3014"/>
  <c r="U3014"/>
  <c r="A3010" i="13" s="1"/>
  <c r="K3017" i="8"/>
  <c r="L3017"/>
  <c r="N3017"/>
  <c r="O3017"/>
  <c r="P3017"/>
  <c r="Q3017"/>
  <c r="R3017"/>
  <c r="S3017"/>
  <c r="T3017"/>
  <c r="U3017"/>
  <c r="A3013" i="13" s="1"/>
  <c r="W3017" i="8"/>
  <c r="K3018"/>
  <c r="L3018"/>
  <c r="L3019" s="1"/>
  <c r="L3020" s="1"/>
  <c r="N3018"/>
  <c r="O3018"/>
  <c r="P3018"/>
  <c r="Q3018"/>
  <c r="R3018"/>
  <c r="S3018"/>
  <c r="T3018"/>
  <c r="U3018"/>
  <c r="A3014" i="13" s="1"/>
  <c r="N3022" i="8"/>
  <c r="O3022"/>
  <c r="P3022"/>
  <c r="Q3022"/>
  <c r="R3022"/>
  <c r="S3022"/>
  <c r="T3022"/>
  <c r="U3022"/>
  <c r="A3018" i="13" s="1"/>
  <c r="W3022" i="8"/>
  <c r="K3021"/>
  <c r="K3022" s="1"/>
  <c r="L3021"/>
  <c r="L3022" s="1"/>
  <c r="N3021"/>
  <c r="O3021"/>
  <c r="P3021"/>
  <c r="Q3021"/>
  <c r="R3021"/>
  <c r="S3021"/>
  <c r="T3021"/>
  <c r="U3021"/>
  <c r="A3017" i="13" s="1"/>
  <c r="N3034" i="8"/>
  <c r="O3034"/>
  <c r="P3034"/>
  <c r="Q3034"/>
  <c r="R3034"/>
  <c r="S3034"/>
  <c r="T3034"/>
  <c r="U3034"/>
  <c r="A3030" i="13" s="1"/>
  <c r="K3033" i="8"/>
  <c r="K3034" s="1"/>
  <c r="L3033"/>
  <c r="L3034" s="1"/>
  <c r="N3033"/>
  <c r="O3033"/>
  <c r="P3033"/>
  <c r="Q3033"/>
  <c r="R3033"/>
  <c r="S3033"/>
  <c r="T3033"/>
  <c r="U3033"/>
  <c r="A3029" i="13" s="1"/>
  <c r="N3041" i="8"/>
  <c r="O3041"/>
  <c r="P3041"/>
  <c r="Q3041"/>
  <c r="R3041"/>
  <c r="S3041"/>
  <c r="T3041"/>
  <c r="U3041"/>
  <c r="A3037" i="13" s="1"/>
  <c r="N3042" i="8"/>
  <c r="O3042"/>
  <c r="P3042"/>
  <c r="Q3042"/>
  <c r="R3042"/>
  <c r="S3042"/>
  <c r="T3042"/>
  <c r="U3042"/>
  <c r="A3038" i="13" s="1"/>
  <c r="N3045" i="8"/>
  <c r="O3045"/>
  <c r="P3045"/>
  <c r="Q3045"/>
  <c r="R3045"/>
  <c r="S3045"/>
  <c r="T3045"/>
  <c r="U3045"/>
  <c r="A3041" i="13" s="1"/>
  <c r="K3051" i="8"/>
  <c r="L3051"/>
  <c r="N3051"/>
  <c r="O3051"/>
  <c r="P3051"/>
  <c r="Q3051"/>
  <c r="R3051"/>
  <c r="S3051"/>
  <c r="T3051"/>
  <c r="U3051"/>
  <c r="A3047" i="13" s="1"/>
  <c r="N3049" i="8"/>
  <c r="O3049"/>
  <c r="P3049"/>
  <c r="Q3049"/>
  <c r="R3049"/>
  <c r="S3049"/>
  <c r="T3049"/>
  <c r="U3049"/>
  <c r="A3045" i="13" s="1"/>
  <c r="N3053" i="8"/>
  <c r="O3053"/>
  <c r="P3053"/>
  <c r="Q3053"/>
  <c r="R3053"/>
  <c r="S3053"/>
  <c r="T3053"/>
  <c r="U3053"/>
  <c r="A3049" i="13" s="1"/>
  <c r="N3055" i="8"/>
  <c r="O3055"/>
  <c r="P3055"/>
  <c r="Q3055"/>
  <c r="R3055"/>
  <c r="S3055"/>
  <c r="T3055"/>
  <c r="U3055"/>
  <c r="A3051" i="13" s="1"/>
  <c r="N3056" i="8"/>
  <c r="O3056"/>
  <c r="P3056"/>
  <c r="Q3056"/>
  <c r="R3056"/>
  <c r="S3056"/>
  <c r="T3056"/>
  <c r="U3056"/>
  <c r="A3052" i="13" s="1"/>
  <c r="K3058" i="8"/>
  <c r="L3058"/>
  <c r="N3058"/>
  <c r="O3058"/>
  <c r="P3058"/>
  <c r="Q3058"/>
  <c r="R3058"/>
  <c r="S3058"/>
  <c r="T3058"/>
  <c r="U3058"/>
  <c r="A3054" i="13" s="1"/>
  <c r="K3060" i="8"/>
  <c r="L3060"/>
  <c r="L3061" s="1"/>
  <c r="N3060"/>
  <c r="O3060"/>
  <c r="P3060"/>
  <c r="Q3060"/>
  <c r="R3060"/>
  <c r="S3060"/>
  <c r="T3060"/>
  <c r="U3060"/>
  <c r="A3056" i="13" s="1"/>
  <c r="N3064" i="8"/>
  <c r="O3064"/>
  <c r="P3064"/>
  <c r="Q3064"/>
  <c r="R3064"/>
  <c r="S3064"/>
  <c r="T3064"/>
  <c r="U3064"/>
  <c r="A3060" i="13" s="1"/>
  <c r="K3067" i="8"/>
  <c r="K3068" s="1"/>
  <c r="K3069" s="1"/>
  <c r="L3067"/>
  <c r="N3067"/>
  <c r="O3067"/>
  <c r="P3067"/>
  <c r="Q3067"/>
  <c r="R3067"/>
  <c r="S3067"/>
  <c r="T3067"/>
  <c r="U3067"/>
  <c r="A3063" i="13" s="1"/>
  <c r="N3066" i="8"/>
  <c r="O3066"/>
  <c r="P3066"/>
  <c r="Q3066"/>
  <c r="R3066"/>
  <c r="S3066"/>
  <c r="T3066"/>
  <c r="U3066"/>
  <c r="A3062" i="13" s="1"/>
  <c r="K3073" i="8"/>
  <c r="L3073"/>
  <c r="N3073"/>
  <c r="O3073"/>
  <c r="P3073"/>
  <c r="Q3073"/>
  <c r="R3073"/>
  <c r="S3073"/>
  <c r="T3073"/>
  <c r="U3073"/>
  <c r="A3069" i="13" s="1"/>
  <c r="K3075" i="8"/>
  <c r="K3076" s="1"/>
  <c r="L3075"/>
  <c r="N3075"/>
  <c r="O3075"/>
  <c r="P3075"/>
  <c r="Q3075"/>
  <c r="R3075"/>
  <c r="S3075"/>
  <c r="T3075"/>
  <c r="U3075"/>
  <c r="A3071" i="13" s="1"/>
  <c r="W3075" i="8"/>
  <c r="K3077"/>
  <c r="L3077"/>
  <c r="N3077"/>
  <c r="O3077"/>
  <c r="P3077"/>
  <c r="Q3077"/>
  <c r="R3077"/>
  <c r="S3077"/>
  <c r="T3077"/>
  <c r="U3077"/>
  <c r="A3073" i="13" s="1"/>
  <c r="L3076" i="8"/>
  <c r="N3076"/>
  <c r="O3076"/>
  <c r="P3076"/>
  <c r="Q3076"/>
  <c r="R3076"/>
  <c r="S3076"/>
  <c r="T3076"/>
  <c r="U3076"/>
  <c r="A3072" i="13" s="1"/>
  <c r="W3076" i="8"/>
  <c r="K3080"/>
  <c r="L3080"/>
  <c r="L3081" s="1"/>
  <c r="L3717" s="1"/>
  <c r="N3080"/>
  <c r="O3080"/>
  <c r="P3080"/>
  <c r="Q3080"/>
  <c r="R3080"/>
  <c r="S3080"/>
  <c r="T3080"/>
  <c r="U3080"/>
  <c r="A3076" i="13" s="1"/>
  <c r="N3086" i="8"/>
  <c r="O3086"/>
  <c r="P3086"/>
  <c r="Q3086"/>
  <c r="R3086"/>
  <c r="S3086"/>
  <c r="T3086"/>
  <c r="U3086"/>
  <c r="A3082" i="13" s="1"/>
  <c r="W3086" i="8"/>
  <c r="N3092"/>
  <c r="O3092"/>
  <c r="P3092"/>
  <c r="Q3092"/>
  <c r="R3092"/>
  <c r="S3092"/>
  <c r="T3092"/>
  <c r="U3092"/>
  <c r="A3088" i="13" s="1"/>
  <c r="N3094" i="8"/>
  <c r="O3094"/>
  <c r="P3094"/>
  <c r="Q3094"/>
  <c r="R3094"/>
  <c r="S3094"/>
  <c r="T3094"/>
  <c r="U3094"/>
  <c r="A3090" i="13" s="1"/>
  <c r="N3095" i="8"/>
  <c r="O3095"/>
  <c r="P3095"/>
  <c r="Q3095"/>
  <c r="R3095"/>
  <c r="S3095"/>
  <c r="T3095"/>
  <c r="U3095"/>
  <c r="A3091" i="13" s="1"/>
  <c r="K3101" i="8"/>
  <c r="K3102" s="1"/>
  <c r="L3101"/>
  <c r="L3102" s="1"/>
  <c r="N3101"/>
  <c r="O3101"/>
  <c r="P3101"/>
  <c r="Q3101"/>
  <c r="R3101"/>
  <c r="S3101"/>
  <c r="T3101"/>
  <c r="U3101"/>
  <c r="A3097" i="13" s="1"/>
  <c r="N3102" i="8"/>
  <c r="O3102"/>
  <c r="P3102"/>
  <c r="Q3102"/>
  <c r="R3102"/>
  <c r="S3102"/>
  <c r="T3102"/>
  <c r="U3102"/>
  <c r="A3098" i="13" s="1"/>
  <c r="W3102" i="8"/>
  <c r="N3104"/>
  <c r="O3104"/>
  <c r="P3104"/>
  <c r="Q3104"/>
  <c r="R3104"/>
  <c r="S3104"/>
  <c r="T3104"/>
  <c r="U3104"/>
  <c r="A3100" i="13" s="1"/>
  <c r="W3104" i="8"/>
  <c r="N3108"/>
  <c r="O3108"/>
  <c r="P3108"/>
  <c r="Q3108"/>
  <c r="R3108"/>
  <c r="S3108"/>
  <c r="T3108"/>
  <c r="U3108"/>
  <c r="A3104" i="13" s="1"/>
  <c r="N3111" i="8"/>
  <c r="O3111"/>
  <c r="P3111"/>
  <c r="Q3111"/>
  <c r="R3111"/>
  <c r="S3111"/>
  <c r="T3111"/>
  <c r="U3111"/>
  <c r="A3107" i="13" s="1"/>
  <c r="N3110" i="8"/>
  <c r="O3110"/>
  <c r="P3110"/>
  <c r="Q3110"/>
  <c r="R3110"/>
  <c r="S3110"/>
  <c r="T3110"/>
  <c r="U3110"/>
  <c r="A3106" i="13" s="1"/>
  <c r="K3112" i="8"/>
  <c r="L3112"/>
  <c r="N3112"/>
  <c r="O3112"/>
  <c r="P3112"/>
  <c r="Q3112"/>
  <c r="R3112"/>
  <c r="S3112"/>
  <c r="T3112"/>
  <c r="U3112"/>
  <c r="A3108" i="13" s="1"/>
  <c r="N3117" i="8"/>
  <c r="O3117"/>
  <c r="P3117"/>
  <c r="Q3117"/>
  <c r="R3117"/>
  <c r="S3117"/>
  <c r="T3117"/>
  <c r="U3117"/>
  <c r="A3113" i="13" s="1"/>
  <c r="W3117" i="8"/>
  <c r="K3115"/>
  <c r="L3115"/>
  <c r="N3115"/>
  <c r="O3115"/>
  <c r="P3115"/>
  <c r="Q3115"/>
  <c r="R3115"/>
  <c r="S3115"/>
  <c r="T3115"/>
  <c r="U3115"/>
  <c r="A3111" i="13" s="1"/>
  <c r="N3118" i="8"/>
  <c r="O3118"/>
  <c r="P3118"/>
  <c r="Q3118"/>
  <c r="R3118"/>
  <c r="S3118"/>
  <c r="T3118"/>
  <c r="U3118"/>
  <c r="A3114" i="13" s="1"/>
  <c r="K3120" i="8"/>
  <c r="L3120"/>
  <c r="N3120"/>
  <c r="O3120"/>
  <c r="P3120"/>
  <c r="Q3120"/>
  <c r="R3120"/>
  <c r="S3120"/>
  <c r="T3120"/>
  <c r="U3120"/>
  <c r="A3116" i="13" s="1"/>
  <c r="N3121" i="8"/>
  <c r="O3121"/>
  <c r="P3121"/>
  <c r="Q3121"/>
  <c r="R3121"/>
  <c r="S3121"/>
  <c r="T3121"/>
  <c r="U3121"/>
  <c r="A3117" i="13" s="1"/>
  <c r="K3123" i="8"/>
  <c r="K3124" s="1"/>
  <c r="L3123"/>
  <c r="L3124" s="1"/>
  <c r="N3123"/>
  <c r="O3123"/>
  <c r="P3123"/>
  <c r="Q3123"/>
  <c r="R3123"/>
  <c r="S3123"/>
  <c r="T3123"/>
  <c r="U3123"/>
  <c r="A3119" i="13" s="1"/>
  <c r="W3123" i="8"/>
  <c r="N3126"/>
  <c r="O3126"/>
  <c r="P3126"/>
  <c r="Q3126"/>
  <c r="R3126"/>
  <c r="S3126"/>
  <c r="T3126"/>
  <c r="U3126"/>
  <c r="A3122" i="13" s="1"/>
  <c r="K3128" i="8"/>
  <c r="L3128"/>
  <c r="N3128"/>
  <c r="O3128"/>
  <c r="P3128"/>
  <c r="Q3128"/>
  <c r="R3128"/>
  <c r="S3128"/>
  <c r="T3128"/>
  <c r="U3128"/>
  <c r="A3124" i="13" s="1"/>
  <c r="W3128" i="8"/>
  <c r="N3130"/>
  <c r="O3130"/>
  <c r="P3130"/>
  <c r="Q3130"/>
  <c r="R3130"/>
  <c r="S3130"/>
  <c r="T3130"/>
  <c r="U3130"/>
  <c r="A3126" i="13" s="1"/>
  <c r="N3132" i="8"/>
  <c r="O3132"/>
  <c r="P3132"/>
  <c r="Q3132"/>
  <c r="R3132"/>
  <c r="S3132"/>
  <c r="T3132"/>
  <c r="U3132"/>
  <c r="A3128" i="13" s="1"/>
  <c r="K3134" i="8"/>
  <c r="L3134"/>
  <c r="N3134"/>
  <c r="O3134"/>
  <c r="P3134"/>
  <c r="Q3134"/>
  <c r="R3134"/>
  <c r="S3134"/>
  <c r="T3134"/>
  <c r="U3134"/>
  <c r="A3130" i="13" s="1"/>
  <c r="K3135" i="8"/>
  <c r="L3135"/>
  <c r="N3135"/>
  <c r="O3135"/>
  <c r="P3135"/>
  <c r="Q3135"/>
  <c r="R3135"/>
  <c r="S3135"/>
  <c r="T3135"/>
  <c r="U3135"/>
  <c r="A3131" i="13" s="1"/>
  <c r="W3135" i="8"/>
  <c r="N3136"/>
  <c r="O3136"/>
  <c r="P3136"/>
  <c r="Q3136"/>
  <c r="R3136"/>
  <c r="S3136"/>
  <c r="T3136"/>
  <c r="U3136"/>
  <c r="A3132" i="13" s="1"/>
  <c r="K3139" i="8"/>
  <c r="K3140" s="1"/>
  <c r="K3141" s="1"/>
  <c r="L3139"/>
  <c r="N3139"/>
  <c r="O3139"/>
  <c r="P3139"/>
  <c r="Q3139"/>
  <c r="R3139"/>
  <c r="S3139"/>
  <c r="T3139"/>
  <c r="U3139"/>
  <c r="A3135" i="13" s="1"/>
  <c r="W3139" i="8"/>
  <c r="N3142"/>
  <c r="O3142"/>
  <c r="P3142"/>
  <c r="Q3142"/>
  <c r="R3142"/>
  <c r="S3142"/>
  <c r="T3142"/>
  <c r="U3142"/>
  <c r="A3138" i="13" s="1"/>
  <c r="N3145" i="8"/>
  <c r="O3145"/>
  <c r="P3145"/>
  <c r="Q3145"/>
  <c r="R3145"/>
  <c r="S3145"/>
  <c r="T3145"/>
  <c r="U3145"/>
  <c r="A3141" i="13" s="1"/>
  <c r="K3150" i="8"/>
  <c r="L3150"/>
  <c r="N3150"/>
  <c r="O3150"/>
  <c r="P3150"/>
  <c r="Q3150"/>
  <c r="R3150"/>
  <c r="S3150"/>
  <c r="T3150"/>
  <c r="U3150"/>
  <c r="A3146" i="13" s="1"/>
  <c r="L3153" i="8"/>
  <c r="N3153"/>
  <c r="O3153"/>
  <c r="P3153"/>
  <c r="Q3153"/>
  <c r="R3153"/>
  <c r="S3153"/>
  <c r="T3153"/>
  <c r="U3153"/>
  <c r="A3149" i="13" s="1"/>
  <c r="W3153" i="8"/>
  <c r="N3156"/>
  <c r="O3156"/>
  <c r="P3156"/>
  <c r="Q3156"/>
  <c r="R3156"/>
  <c r="S3156"/>
  <c r="T3156"/>
  <c r="U3156"/>
  <c r="A3152" i="13" s="1"/>
  <c r="N3158" i="8"/>
  <c r="O3158"/>
  <c r="P3158"/>
  <c r="Q3158"/>
  <c r="R3158"/>
  <c r="S3158"/>
  <c r="T3158"/>
  <c r="U3158"/>
  <c r="A3154" i="13" s="1"/>
  <c r="K3163" i="8"/>
  <c r="K3164" s="1"/>
  <c r="L3163"/>
  <c r="N3163"/>
  <c r="O3163"/>
  <c r="P3163"/>
  <c r="Q3163"/>
  <c r="R3163"/>
  <c r="S3163"/>
  <c r="T3163"/>
  <c r="U3163"/>
  <c r="A3159" i="13" s="1"/>
  <c r="N3162" i="8"/>
  <c r="O3162"/>
  <c r="P3162"/>
  <c r="Q3162"/>
  <c r="R3162"/>
  <c r="S3162"/>
  <c r="T3162"/>
  <c r="U3162"/>
  <c r="A3158" i="13" s="1"/>
  <c r="K3166" i="8"/>
  <c r="K3167" s="1"/>
  <c r="K3168" s="1"/>
  <c r="L3166"/>
  <c r="L3167" s="1"/>
  <c r="L3168" s="1"/>
  <c r="N3166"/>
  <c r="O3166"/>
  <c r="P3166"/>
  <c r="Q3166"/>
  <c r="R3166"/>
  <c r="S3166"/>
  <c r="T3166"/>
  <c r="U3166"/>
  <c r="A3162" i="13" s="1"/>
  <c r="N3167" i="8"/>
  <c r="O3167"/>
  <c r="P3167"/>
  <c r="Q3167"/>
  <c r="R3167"/>
  <c r="S3167"/>
  <c r="T3167"/>
  <c r="U3167"/>
  <c r="A3163" i="13" s="1"/>
  <c r="K3170" i="8"/>
  <c r="L3170"/>
  <c r="N3170"/>
  <c r="O3170"/>
  <c r="P3170"/>
  <c r="Q3170"/>
  <c r="R3170"/>
  <c r="S3170"/>
  <c r="T3170"/>
  <c r="U3170"/>
  <c r="A3166" i="13" s="1"/>
  <c r="N3171" i="8"/>
  <c r="O3171"/>
  <c r="P3171"/>
  <c r="Q3171"/>
  <c r="R3171"/>
  <c r="S3171"/>
  <c r="T3171"/>
  <c r="U3171"/>
  <c r="A3167" i="13" s="1"/>
  <c r="K3172" i="8"/>
  <c r="L3172"/>
  <c r="N3172"/>
  <c r="O3172"/>
  <c r="P3172"/>
  <c r="Q3172"/>
  <c r="R3172"/>
  <c r="S3172"/>
  <c r="T3172"/>
  <c r="U3172"/>
  <c r="A3168" i="13" s="1"/>
  <c r="N3175" i="8"/>
  <c r="O3175"/>
  <c r="P3175"/>
  <c r="Q3175"/>
  <c r="R3175"/>
  <c r="S3175"/>
  <c r="T3175"/>
  <c r="U3175"/>
  <c r="A3171" i="13" s="1"/>
  <c r="K3178" i="8"/>
  <c r="L3178"/>
  <c r="N3178"/>
  <c r="O3178"/>
  <c r="P3178"/>
  <c r="Q3178"/>
  <c r="R3178"/>
  <c r="S3178"/>
  <c r="T3178"/>
  <c r="U3178"/>
  <c r="A3174" i="13" s="1"/>
  <c r="N3179" i="8"/>
  <c r="O3179"/>
  <c r="P3179"/>
  <c r="Q3179"/>
  <c r="R3179"/>
  <c r="S3179"/>
  <c r="T3179"/>
  <c r="U3179"/>
  <c r="A3175" i="13" s="1"/>
  <c r="N3181" i="8"/>
  <c r="O3181"/>
  <c r="P3181"/>
  <c r="Q3181"/>
  <c r="R3181"/>
  <c r="S3181"/>
  <c r="T3181"/>
  <c r="U3181"/>
  <c r="A3177" i="13" s="1"/>
  <c r="K3193" i="8"/>
  <c r="L3193"/>
  <c r="N3193"/>
  <c r="O3193"/>
  <c r="P3193"/>
  <c r="Q3193"/>
  <c r="R3193"/>
  <c r="S3193"/>
  <c r="T3193"/>
  <c r="U3193"/>
  <c r="A3189" i="13" s="1"/>
  <c r="N3190" i="8"/>
  <c r="O3190"/>
  <c r="P3190"/>
  <c r="Q3190"/>
  <c r="R3190"/>
  <c r="S3190"/>
  <c r="T3190"/>
  <c r="U3190"/>
  <c r="A3186" i="13" s="1"/>
  <c r="N3194" i="8"/>
  <c r="O3194"/>
  <c r="P3194"/>
  <c r="Q3194"/>
  <c r="R3194"/>
  <c r="S3194"/>
  <c r="T3194"/>
  <c r="U3194"/>
  <c r="A3190" i="13" s="1"/>
  <c r="K3197" i="8"/>
  <c r="L3197"/>
  <c r="N3197"/>
  <c r="O3197"/>
  <c r="P3197"/>
  <c r="Q3197"/>
  <c r="R3197"/>
  <c r="S3197"/>
  <c r="T3197"/>
  <c r="U3197"/>
  <c r="A3193" i="13" s="1"/>
  <c r="N3199" i="8"/>
  <c r="O3199"/>
  <c r="P3199"/>
  <c r="Q3199"/>
  <c r="R3199"/>
  <c r="S3199"/>
  <c r="T3199"/>
  <c r="U3199"/>
  <c r="A3195" i="13" s="1"/>
  <c r="K3202" i="8"/>
  <c r="K3203" s="1"/>
  <c r="L3202"/>
  <c r="L3203" s="1"/>
  <c r="N3202"/>
  <c r="O3202"/>
  <c r="P3202"/>
  <c r="Q3202"/>
  <c r="R3202"/>
  <c r="S3202"/>
  <c r="T3202"/>
  <c r="U3202"/>
  <c r="A3198" i="13" s="1"/>
  <c r="W3202" i="8"/>
  <c r="N3203"/>
  <c r="O3203"/>
  <c r="P3203"/>
  <c r="Q3203"/>
  <c r="R3203"/>
  <c r="S3203"/>
  <c r="T3203"/>
  <c r="U3203"/>
  <c r="A3199" i="13" s="1"/>
  <c r="K3204" i="8"/>
  <c r="L3204"/>
  <c r="N3204"/>
  <c r="O3204"/>
  <c r="P3204"/>
  <c r="Q3204"/>
  <c r="R3204"/>
  <c r="S3204"/>
  <c r="T3204"/>
  <c r="U3204"/>
  <c r="A3200" i="13" s="1"/>
  <c r="K3208" i="8"/>
  <c r="L3208"/>
  <c r="N3208"/>
  <c r="O3208"/>
  <c r="P3208"/>
  <c r="Q3208"/>
  <c r="R3208"/>
  <c r="S3208"/>
  <c r="T3208"/>
  <c r="U3208"/>
  <c r="A3204" i="13" s="1"/>
  <c r="K3211" i="8"/>
  <c r="L3211"/>
  <c r="N3211"/>
  <c r="O3211"/>
  <c r="P3211"/>
  <c r="Q3211"/>
  <c r="R3211"/>
  <c r="S3211"/>
  <c r="T3211"/>
  <c r="U3211"/>
  <c r="A3207" i="13" s="1"/>
  <c r="N3209" i="8"/>
  <c r="O3209"/>
  <c r="P3209"/>
  <c r="Q3209"/>
  <c r="R3209"/>
  <c r="S3209"/>
  <c r="T3209"/>
  <c r="U3209"/>
  <c r="A3205" i="13" s="1"/>
  <c r="K3214" i="8"/>
  <c r="L3214"/>
  <c r="N3214"/>
  <c r="O3214"/>
  <c r="P3214"/>
  <c r="Q3214"/>
  <c r="R3214"/>
  <c r="S3214"/>
  <c r="T3214"/>
  <c r="U3214"/>
  <c r="A3210" i="13" s="1"/>
  <c r="K3217" i="8"/>
  <c r="L3217"/>
  <c r="N3217"/>
  <c r="O3217"/>
  <c r="P3217"/>
  <c r="Q3217"/>
  <c r="R3217"/>
  <c r="S3217"/>
  <c r="T3217"/>
  <c r="U3217"/>
  <c r="A3213" i="13" s="1"/>
  <c r="K3221" i="8"/>
  <c r="L3221"/>
  <c r="N3221"/>
  <c r="O3221"/>
  <c r="P3221"/>
  <c r="Q3221"/>
  <c r="R3221"/>
  <c r="S3221"/>
  <c r="T3221"/>
  <c r="U3221"/>
  <c r="A3217" i="13" s="1"/>
  <c r="N3220" i="8"/>
  <c r="O3220"/>
  <c r="P3220"/>
  <c r="Q3220"/>
  <c r="R3220"/>
  <c r="S3220"/>
  <c r="T3220"/>
  <c r="U3220"/>
  <c r="A3216" i="13" s="1"/>
  <c r="N3227" i="8"/>
  <c r="O3227"/>
  <c r="P3227"/>
  <c r="Q3227"/>
  <c r="R3227"/>
  <c r="S3227"/>
  <c r="T3227"/>
  <c r="U3227"/>
  <c r="A3223" i="13" s="1"/>
  <c r="W3227" i="8"/>
  <c r="N3231"/>
  <c r="O3231"/>
  <c r="P3231"/>
  <c r="Q3231"/>
  <c r="R3231"/>
  <c r="S3231"/>
  <c r="T3231"/>
  <c r="U3231"/>
  <c r="A3227" i="13" s="1"/>
  <c r="W3231" i="8"/>
  <c r="N3233"/>
  <c r="O3233"/>
  <c r="P3233"/>
  <c r="Q3233"/>
  <c r="R3233"/>
  <c r="S3233"/>
  <c r="T3233"/>
  <c r="U3233"/>
  <c r="A3229" i="13" s="1"/>
  <c r="K3237" i="8"/>
  <c r="K3238" s="1"/>
  <c r="K3239" s="1"/>
  <c r="L3237"/>
  <c r="N3237"/>
  <c r="O3237"/>
  <c r="P3237"/>
  <c r="Q3237"/>
  <c r="R3237"/>
  <c r="S3237"/>
  <c r="T3237"/>
  <c r="U3237"/>
  <c r="A3233" i="13" s="1"/>
  <c r="N3236" i="8"/>
  <c r="O3236"/>
  <c r="P3236"/>
  <c r="Q3236"/>
  <c r="R3236"/>
  <c r="S3236"/>
  <c r="T3236"/>
  <c r="U3236"/>
  <c r="A3232" i="13" s="1"/>
  <c r="N3239" i="8"/>
  <c r="O3239"/>
  <c r="P3239"/>
  <c r="Q3239"/>
  <c r="R3239"/>
  <c r="S3239"/>
  <c r="T3239"/>
  <c r="U3239"/>
  <c r="A3235" i="13" s="1"/>
  <c r="W3239" i="8"/>
  <c r="N3242"/>
  <c r="O3242"/>
  <c r="P3242"/>
  <c r="Q3242"/>
  <c r="R3242"/>
  <c r="S3242"/>
  <c r="T3242"/>
  <c r="U3242"/>
  <c r="A3238" i="13" s="1"/>
  <c r="N3243" i="8"/>
  <c r="O3243"/>
  <c r="P3243"/>
  <c r="Q3243"/>
  <c r="R3243"/>
  <c r="S3243"/>
  <c r="T3243"/>
  <c r="U3243"/>
  <c r="A3239" i="13" s="1"/>
  <c r="N3244" i="8"/>
  <c r="O3244"/>
  <c r="P3244"/>
  <c r="Q3244"/>
  <c r="R3244"/>
  <c r="S3244"/>
  <c r="T3244"/>
  <c r="U3244"/>
  <c r="A3240" i="13" s="1"/>
  <c r="N3246" i="8"/>
  <c r="O3246"/>
  <c r="P3246"/>
  <c r="Q3246"/>
  <c r="R3246"/>
  <c r="S3246"/>
  <c r="T3246"/>
  <c r="U3246"/>
  <c r="A3242" i="13" s="1"/>
  <c r="K3247" i="8"/>
  <c r="L3247"/>
  <c r="N3247"/>
  <c r="O3247"/>
  <c r="P3247"/>
  <c r="Q3247"/>
  <c r="R3247"/>
  <c r="S3247"/>
  <c r="T3247"/>
  <c r="U3247"/>
  <c r="A3243" i="13" s="1"/>
  <c r="N3257" i="8"/>
  <c r="O3257"/>
  <c r="P3257"/>
  <c r="Q3257"/>
  <c r="R3257"/>
  <c r="S3257"/>
  <c r="T3257"/>
  <c r="U3257"/>
  <c r="A3253" i="13" s="1"/>
  <c r="K3258" i="8"/>
  <c r="K3259" s="1"/>
  <c r="K3260" s="1"/>
  <c r="L3258"/>
  <c r="N3258"/>
  <c r="O3258"/>
  <c r="P3258"/>
  <c r="Q3258"/>
  <c r="R3258"/>
  <c r="S3258"/>
  <c r="T3258"/>
  <c r="U3258"/>
  <c r="A3254" i="13" s="1"/>
  <c r="W3258" i="8"/>
  <c r="K3265"/>
  <c r="K3860" s="1"/>
  <c r="L3265"/>
  <c r="L3860" s="1"/>
  <c r="N3265"/>
  <c r="O3265"/>
  <c r="P3265"/>
  <c r="Q3265"/>
  <c r="R3265"/>
  <c r="S3265"/>
  <c r="T3265"/>
  <c r="U3265"/>
  <c r="A3261" i="13" s="1"/>
  <c r="W3265" i="8"/>
  <c r="K3264"/>
  <c r="L3264"/>
  <c r="N3264"/>
  <c r="O3264"/>
  <c r="P3264"/>
  <c r="Q3264"/>
  <c r="R3264"/>
  <c r="S3264"/>
  <c r="T3264"/>
  <c r="U3264"/>
  <c r="A3260" i="13" s="1"/>
  <c r="N3270" i="8"/>
  <c r="O3270"/>
  <c r="P3270"/>
  <c r="Q3270"/>
  <c r="R3270"/>
  <c r="S3270"/>
  <c r="T3270"/>
  <c r="U3270"/>
  <c r="A3266" i="13" s="1"/>
  <c r="N3273" i="8"/>
  <c r="O3273"/>
  <c r="P3273"/>
  <c r="Q3273"/>
  <c r="R3273"/>
  <c r="S3273"/>
  <c r="T3273"/>
  <c r="U3273"/>
  <c r="A3269" i="13" s="1"/>
  <c r="W3273" i="8"/>
  <c r="N3278"/>
  <c r="O3278"/>
  <c r="P3278"/>
  <c r="Q3278"/>
  <c r="R3278"/>
  <c r="S3278"/>
  <c r="T3278"/>
  <c r="U3278"/>
  <c r="A3274" i="13" s="1"/>
  <c r="W3278" i="8"/>
  <c r="N3275"/>
  <c r="O3275"/>
  <c r="P3275"/>
  <c r="Q3275"/>
  <c r="R3275"/>
  <c r="S3275"/>
  <c r="T3275"/>
  <c r="U3275"/>
  <c r="A3271" i="13" s="1"/>
  <c r="K3277" i="8"/>
  <c r="K3278" s="1"/>
  <c r="L3277"/>
  <c r="L3278" s="1"/>
  <c r="N3277"/>
  <c r="O3277"/>
  <c r="P3277"/>
  <c r="Q3277"/>
  <c r="R3277"/>
  <c r="S3277"/>
  <c r="T3277"/>
  <c r="U3277"/>
  <c r="A3273" i="13" s="1"/>
  <c r="W3277" i="8"/>
  <c r="K3280"/>
  <c r="L3280"/>
  <c r="N3280"/>
  <c r="O3280"/>
  <c r="P3280"/>
  <c r="Q3280"/>
  <c r="R3280"/>
  <c r="S3280"/>
  <c r="T3280"/>
  <c r="U3280"/>
  <c r="A3276" i="13" s="1"/>
  <c r="N3286" i="8"/>
  <c r="O3286"/>
  <c r="P3286"/>
  <c r="Q3286"/>
  <c r="R3286"/>
  <c r="S3286"/>
  <c r="T3286"/>
  <c r="U3286"/>
  <c r="A3282" i="13" s="1"/>
  <c r="W3286" i="8"/>
  <c r="K3287"/>
  <c r="L3287"/>
  <c r="N3287"/>
  <c r="O3287"/>
  <c r="P3287"/>
  <c r="Q3287"/>
  <c r="R3287"/>
  <c r="S3287"/>
  <c r="T3287"/>
  <c r="U3287"/>
  <c r="A3283" i="13" s="1"/>
  <c r="N3290" i="8"/>
  <c r="O3290"/>
  <c r="P3290"/>
  <c r="Q3290"/>
  <c r="R3290"/>
  <c r="S3290"/>
  <c r="T3290"/>
  <c r="U3290"/>
  <c r="A3286" i="13" s="1"/>
  <c r="W3290" i="8"/>
  <c r="N3291"/>
  <c r="O3291"/>
  <c r="P3291"/>
  <c r="Q3291"/>
  <c r="R3291"/>
  <c r="S3291"/>
  <c r="T3291"/>
  <c r="U3291"/>
  <c r="A3287" i="13" s="1"/>
  <c r="N3296" i="8"/>
  <c r="O3296"/>
  <c r="P3296"/>
  <c r="Q3296"/>
  <c r="R3296"/>
  <c r="S3296"/>
  <c r="T3296"/>
  <c r="U3296"/>
  <c r="A3292" i="13" s="1"/>
  <c r="W3296" i="8"/>
  <c r="K3295"/>
  <c r="K3296" s="1"/>
  <c r="N3295"/>
  <c r="O3295"/>
  <c r="P3295"/>
  <c r="Q3295"/>
  <c r="R3295"/>
  <c r="S3295"/>
  <c r="T3295"/>
  <c r="U3295"/>
  <c r="A3291" i="13" s="1"/>
  <c r="N3297" i="8"/>
  <c r="O3297"/>
  <c r="P3297"/>
  <c r="Q3297"/>
  <c r="R3297"/>
  <c r="S3297"/>
  <c r="T3297"/>
  <c r="U3297"/>
  <c r="A3293" i="13" s="1"/>
  <c r="W3297" i="8"/>
  <c r="K3306"/>
  <c r="L3306"/>
  <c r="N3306"/>
  <c r="O3306"/>
  <c r="P3306"/>
  <c r="Q3306"/>
  <c r="R3306"/>
  <c r="S3306"/>
  <c r="T3306"/>
  <c r="U3306"/>
  <c r="A3302" i="13" s="1"/>
  <c r="N3310" i="8"/>
  <c r="O3310"/>
  <c r="P3310"/>
  <c r="Q3310"/>
  <c r="R3310"/>
  <c r="S3310"/>
  <c r="T3310"/>
  <c r="U3310"/>
  <c r="A3306" i="13" s="1"/>
  <c r="K3313" i="8"/>
  <c r="L3313"/>
  <c r="N3313"/>
  <c r="O3313"/>
  <c r="P3313"/>
  <c r="Q3313"/>
  <c r="R3313"/>
  <c r="S3313"/>
  <c r="T3313"/>
  <c r="U3313"/>
  <c r="A3309" i="13" s="1"/>
  <c r="K3314" i="8"/>
  <c r="L3314"/>
  <c r="N3314"/>
  <c r="O3314"/>
  <c r="P3314"/>
  <c r="Q3314"/>
  <c r="R3314"/>
  <c r="S3314"/>
  <c r="T3314"/>
  <c r="U3314"/>
  <c r="A3310" i="13" s="1"/>
  <c r="W3314" i="8"/>
  <c r="K3320"/>
  <c r="L3320"/>
  <c r="N3320"/>
  <c r="O3320"/>
  <c r="P3320"/>
  <c r="Q3320"/>
  <c r="R3320"/>
  <c r="S3320"/>
  <c r="T3320"/>
  <c r="U3320"/>
  <c r="A3316" i="13" s="1"/>
  <c r="K3324" i="8"/>
  <c r="K3325" s="1"/>
  <c r="L3324"/>
  <c r="L3325" s="1"/>
  <c r="N3324"/>
  <c r="O3324"/>
  <c r="P3324"/>
  <c r="Q3324"/>
  <c r="R3324"/>
  <c r="S3324"/>
  <c r="T3324"/>
  <c r="U3324"/>
  <c r="A3320" i="13" s="1"/>
  <c r="N3322" i="8"/>
  <c r="O3322"/>
  <c r="P3322"/>
  <c r="Q3322"/>
  <c r="R3322"/>
  <c r="S3322"/>
  <c r="T3322"/>
  <c r="U3322"/>
  <c r="A3318" i="13" s="1"/>
  <c r="L3330" i="8"/>
  <c r="N3330"/>
  <c r="O3330"/>
  <c r="P3330"/>
  <c r="Q3330"/>
  <c r="R3330"/>
  <c r="S3330"/>
  <c r="T3330"/>
  <c r="U3330"/>
  <c r="A3326" i="13" s="1"/>
  <c r="W3330" i="8"/>
  <c r="N3333"/>
  <c r="O3333"/>
  <c r="P3333"/>
  <c r="Q3333"/>
  <c r="R3333"/>
  <c r="S3333"/>
  <c r="T3333"/>
  <c r="U3333"/>
  <c r="A3329" i="13" s="1"/>
  <c r="N3334" i="8"/>
  <c r="O3334"/>
  <c r="P3334"/>
  <c r="Q3334"/>
  <c r="R3334"/>
  <c r="S3334"/>
  <c r="T3334"/>
  <c r="U3334"/>
  <c r="A3330" i="13" s="1"/>
  <c r="N3335" i="8"/>
  <c r="O3335"/>
  <c r="P3335"/>
  <c r="Q3335"/>
  <c r="R3335"/>
  <c r="S3335"/>
  <c r="T3335"/>
  <c r="U3335"/>
  <c r="A3331" i="13" s="1"/>
  <c r="N3336" i="8"/>
  <c r="O3336"/>
  <c r="P3336"/>
  <c r="Q3336"/>
  <c r="R3336"/>
  <c r="S3336"/>
  <c r="T3336"/>
  <c r="U3336"/>
  <c r="A3332" i="13" s="1"/>
  <c r="W3336" i="8"/>
  <c r="N3339"/>
  <c r="O3339"/>
  <c r="P3339"/>
  <c r="Q3339"/>
  <c r="R3339"/>
  <c r="S3339"/>
  <c r="T3339"/>
  <c r="U3339"/>
  <c r="A3335" i="13" s="1"/>
  <c r="N3341" i="8"/>
  <c r="O3341"/>
  <c r="P3341"/>
  <c r="Q3341"/>
  <c r="R3341"/>
  <c r="S3341"/>
  <c r="T3341"/>
  <c r="U3341"/>
  <c r="A3337" i="13" s="1"/>
  <c r="W3341" i="8"/>
  <c r="N3343"/>
  <c r="O3343"/>
  <c r="P3343"/>
  <c r="Q3343"/>
  <c r="R3343"/>
  <c r="S3343"/>
  <c r="T3343"/>
  <c r="U3343"/>
  <c r="A3339" i="13" s="1"/>
  <c r="N3347" i="8"/>
  <c r="O3347"/>
  <c r="P3347"/>
  <c r="Q3347"/>
  <c r="R3347"/>
  <c r="S3347"/>
  <c r="T3347"/>
  <c r="U3347"/>
  <c r="A3343" i="13" s="1"/>
  <c r="N3346" i="8"/>
  <c r="O3346"/>
  <c r="P3346"/>
  <c r="Q3346"/>
  <c r="R3346"/>
  <c r="S3346"/>
  <c r="T3346"/>
  <c r="U3346"/>
  <c r="A3342" i="13" s="1"/>
  <c r="K3353" i="8"/>
  <c r="L3353"/>
  <c r="N3353"/>
  <c r="O3353"/>
  <c r="P3353"/>
  <c r="Q3353"/>
  <c r="R3353"/>
  <c r="S3353"/>
  <c r="T3353"/>
  <c r="U3353"/>
  <c r="A3349" i="13" s="1"/>
  <c r="K3358" i="8"/>
  <c r="K3359" s="1"/>
  <c r="K3360" s="1"/>
  <c r="L3358"/>
  <c r="L3359" s="1"/>
  <c r="L3360" s="1"/>
  <c r="N3358"/>
  <c r="O3358"/>
  <c r="P3358"/>
  <c r="Q3358"/>
  <c r="R3358"/>
  <c r="S3358"/>
  <c r="T3358"/>
  <c r="U3358"/>
  <c r="A3354" i="13" s="1"/>
  <c r="N3359" i="8"/>
  <c r="O3359"/>
  <c r="P3359"/>
  <c r="Q3359"/>
  <c r="R3359"/>
  <c r="S3359"/>
  <c r="T3359"/>
  <c r="U3359"/>
  <c r="A3355" i="13" s="1"/>
  <c r="K3364" i="8"/>
  <c r="L3364"/>
  <c r="N3364"/>
  <c r="O3364"/>
  <c r="P3364"/>
  <c r="Q3364"/>
  <c r="R3364"/>
  <c r="S3364"/>
  <c r="T3364"/>
  <c r="U3364"/>
  <c r="A3360" i="13" s="1"/>
  <c r="K3369" i="8"/>
  <c r="K3370" s="1"/>
  <c r="L3369"/>
  <c r="L3370" s="1"/>
  <c r="N3369"/>
  <c r="O3369"/>
  <c r="P3369"/>
  <c r="Q3369"/>
  <c r="R3369"/>
  <c r="S3369"/>
  <c r="T3369"/>
  <c r="U3369"/>
  <c r="A3365" i="13" s="1"/>
  <c r="W3369" i="8"/>
  <c r="N3367"/>
  <c r="O3367"/>
  <c r="P3367"/>
  <c r="Q3367"/>
  <c r="R3367"/>
  <c r="S3367"/>
  <c r="T3367"/>
  <c r="U3367"/>
  <c r="A3363" i="13" s="1"/>
  <c r="N3374" i="8"/>
  <c r="O3374"/>
  <c r="P3374"/>
  <c r="Q3374"/>
  <c r="R3374"/>
  <c r="S3374"/>
  <c r="T3374"/>
  <c r="U3374"/>
  <c r="A3370" i="13" s="1"/>
  <c r="N3378" i="8"/>
  <c r="O3378"/>
  <c r="P3378"/>
  <c r="Q3378"/>
  <c r="R3378"/>
  <c r="S3378"/>
  <c r="T3378"/>
  <c r="U3378"/>
  <c r="A3374" i="13" s="1"/>
  <c r="K3381" i="8"/>
  <c r="L3381"/>
  <c r="N3381"/>
  <c r="O3381"/>
  <c r="P3381"/>
  <c r="Q3381"/>
  <c r="R3381"/>
  <c r="S3381"/>
  <c r="T3381"/>
  <c r="U3381"/>
  <c r="A3377" i="13" s="1"/>
  <c r="W3381" i="8"/>
  <c r="N3383"/>
  <c r="O3383"/>
  <c r="P3383"/>
  <c r="Q3383"/>
  <c r="R3383"/>
  <c r="S3383"/>
  <c r="T3383"/>
  <c r="U3383"/>
  <c r="A3379" i="13" s="1"/>
  <c r="N3385" i="8"/>
  <c r="O3385"/>
  <c r="P3385"/>
  <c r="Q3385"/>
  <c r="R3385"/>
  <c r="S3385"/>
  <c r="T3385"/>
  <c r="U3385"/>
  <c r="A3381" i="13" s="1"/>
  <c r="N3387" i="8"/>
  <c r="O3387"/>
  <c r="P3387"/>
  <c r="Q3387"/>
  <c r="R3387"/>
  <c r="S3387"/>
  <c r="T3387"/>
  <c r="U3387"/>
  <c r="A3383" i="13" s="1"/>
  <c r="N3386" i="8"/>
  <c r="O3386"/>
  <c r="P3386"/>
  <c r="Q3386"/>
  <c r="R3386"/>
  <c r="S3386"/>
  <c r="T3386"/>
  <c r="U3386"/>
  <c r="A3382" i="13" s="1"/>
  <c r="N3392" i="8"/>
  <c r="O3392"/>
  <c r="P3392"/>
  <c r="Q3392"/>
  <c r="R3392"/>
  <c r="S3392"/>
  <c r="T3392"/>
  <c r="U3392"/>
  <c r="A3388" i="13" s="1"/>
  <c r="K3397" i="8"/>
  <c r="L3397"/>
  <c r="N3397"/>
  <c r="O3397"/>
  <c r="P3397"/>
  <c r="Q3397"/>
  <c r="R3397"/>
  <c r="S3397"/>
  <c r="T3397"/>
  <c r="U3397"/>
  <c r="A3393" i="13" s="1"/>
  <c r="K3398" i="8"/>
  <c r="L3398"/>
  <c r="L3399" s="1"/>
  <c r="L3400" s="1"/>
  <c r="L3401" s="1"/>
  <c r="L3991" s="1"/>
  <c r="N3398"/>
  <c r="O3398"/>
  <c r="P3398"/>
  <c r="Q3398"/>
  <c r="R3398"/>
  <c r="S3398"/>
  <c r="T3398"/>
  <c r="U3398"/>
  <c r="A3394" i="13" s="1"/>
  <c r="N3401" i="8"/>
  <c r="O3401"/>
  <c r="P3401"/>
  <c r="Q3401"/>
  <c r="R3401"/>
  <c r="S3401"/>
  <c r="T3401"/>
  <c r="U3401"/>
  <c r="A3397" i="13" s="1"/>
  <c r="W3401" i="8"/>
  <c r="K3417"/>
  <c r="L3417"/>
  <c r="N3417"/>
  <c r="O3417"/>
  <c r="P3417"/>
  <c r="Q3417"/>
  <c r="R3417"/>
  <c r="S3417"/>
  <c r="T3417"/>
  <c r="U3417"/>
  <c r="A3413" i="13" s="1"/>
  <c r="N3416" i="8"/>
  <c r="O3416"/>
  <c r="P3416"/>
  <c r="Q3416"/>
  <c r="R3416"/>
  <c r="S3416"/>
  <c r="T3416"/>
  <c r="U3416"/>
  <c r="A3412" i="13" s="1"/>
  <c r="K3422" i="8"/>
  <c r="L3422"/>
  <c r="N3422"/>
  <c r="O3422"/>
  <c r="P3422"/>
  <c r="Q3422"/>
  <c r="R3422"/>
  <c r="S3422"/>
  <c r="T3422"/>
  <c r="U3422"/>
  <c r="A3418" i="13" s="1"/>
  <c r="K3428" i="8"/>
  <c r="L3428"/>
  <c r="N3428"/>
  <c r="O3428"/>
  <c r="P3428"/>
  <c r="Q3428"/>
  <c r="R3428"/>
  <c r="S3428"/>
  <c r="T3428"/>
  <c r="U3428"/>
  <c r="A3424" i="13" s="1"/>
  <c r="N3427" i="8"/>
  <c r="O3427"/>
  <c r="P3427"/>
  <c r="Q3427"/>
  <c r="R3427"/>
  <c r="S3427"/>
  <c r="T3427"/>
  <c r="U3427"/>
  <c r="A3423" i="13" s="1"/>
  <c r="W3427" i="8"/>
  <c r="N3433"/>
  <c r="O3433"/>
  <c r="P3433"/>
  <c r="Q3433"/>
  <c r="R3433"/>
  <c r="S3433"/>
  <c r="T3433"/>
  <c r="U3433"/>
  <c r="A3429" i="13" s="1"/>
  <c r="N3432" i="8"/>
  <c r="O3432"/>
  <c r="P3432"/>
  <c r="Q3432"/>
  <c r="R3432"/>
  <c r="S3432"/>
  <c r="T3432"/>
  <c r="U3432"/>
  <c r="A3428" i="13" s="1"/>
  <c r="K3435" i="8"/>
  <c r="L3435"/>
  <c r="N3435"/>
  <c r="O3435"/>
  <c r="P3435"/>
  <c r="Q3435"/>
  <c r="R3435"/>
  <c r="S3435"/>
  <c r="T3435"/>
  <c r="U3435"/>
  <c r="A3431" i="13" s="1"/>
  <c r="N3438" i="8"/>
  <c r="O3438"/>
  <c r="P3438"/>
  <c r="Q3438"/>
  <c r="R3438"/>
  <c r="S3438"/>
  <c r="T3438"/>
  <c r="U3438"/>
  <c r="A3434" i="13" s="1"/>
  <c r="W3438" i="8"/>
  <c r="K3442"/>
  <c r="L3442"/>
  <c r="N3442"/>
  <c r="O3442"/>
  <c r="P3442"/>
  <c r="Q3442"/>
  <c r="R3442"/>
  <c r="S3442"/>
  <c r="T3442"/>
  <c r="U3442"/>
  <c r="A3438" i="13" s="1"/>
  <c r="N3444" i="8"/>
  <c r="O3444"/>
  <c r="P3444"/>
  <c r="Q3444"/>
  <c r="R3444"/>
  <c r="S3444"/>
  <c r="T3444"/>
  <c r="U3444"/>
  <c r="A3440" i="13" s="1"/>
  <c r="N3451" i="8"/>
  <c r="O3451"/>
  <c r="P3451"/>
  <c r="Q3451"/>
  <c r="R3451"/>
  <c r="S3451"/>
  <c r="T3451"/>
  <c r="U3451"/>
  <c r="A3447" i="13" s="1"/>
  <c r="N3452" i="8"/>
  <c r="O3452"/>
  <c r="P3452"/>
  <c r="Q3452"/>
  <c r="R3452"/>
  <c r="S3452"/>
  <c r="T3452"/>
  <c r="U3452"/>
  <c r="A3448" i="13" s="1"/>
  <c r="W3452" i="8"/>
  <c r="K3456"/>
  <c r="L3456"/>
  <c r="N3456"/>
  <c r="O3456"/>
  <c r="P3456"/>
  <c r="Q3456"/>
  <c r="R3456"/>
  <c r="S3456"/>
  <c r="T3456"/>
  <c r="U3456"/>
  <c r="A3452" i="13" s="1"/>
  <c r="K3460" i="8"/>
  <c r="L3460"/>
  <c r="N3460"/>
  <c r="O3460"/>
  <c r="P3460"/>
  <c r="Q3460"/>
  <c r="R3460"/>
  <c r="S3460"/>
  <c r="T3460"/>
  <c r="U3460"/>
  <c r="A3456" i="13" s="1"/>
  <c r="K3459" i="8"/>
  <c r="L3459"/>
  <c r="N3459"/>
  <c r="O3459"/>
  <c r="P3459"/>
  <c r="Q3459"/>
  <c r="R3459"/>
  <c r="S3459"/>
  <c r="T3459"/>
  <c r="U3459"/>
  <c r="A3455" i="13" s="1"/>
  <c r="N3462" i="8"/>
  <c r="O3462"/>
  <c r="P3462"/>
  <c r="Q3462"/>
  <c r="R3462"/>
  <c r="S3462"/>
  <c r="T3462"/>
  <c r="U3462"/>
  <c r="A3458" i="13" s="1"/>
  <c r="W3462" i="8"/>
  <c r="N3466"/>
  <c r="O3466"/>
  <c r="P3466"/>
  <c r="Q3466"/>
  <c r="R3466"/>
  <c r="S3466"/>
  <c r="T3466"/>
  <c r="U3466"/>
  <c r="A3462" i="13" s="1"/>
  <c r="N3469" i="8"/>
  <c r="O3469"/>
  <c r="P3469"/>
  <c r="Q3469"/>
  <c r="R3469"/>
  <c r="S3469"/>
  <c r="T3469"/>
  <c r="U3469"/>
  <c r="A3465" i="13" s="1"/>
  <c r="K3470" i="8"/>
  <c r="L3470"/>
  <c r="L3471" s="1"/>
  <c r="N3470"/>
  <c r="O3470"/>
  <c r="P3470"/>
  <c r="Q3470"/>
  <c r="R3470"/>
  <c r="S3470"/>
  <c r="T3470"/>
  <c r="U3470"/>
  <c r="A3466" i="13" s="1"/>
  <c r="K3472" i="8"/>
  <c r="K3473" s="1"/>
  <c r="L3472"/>
  <c r="L3473" s="1"/>
  <c r="N3472"/>
  <c r="O3472"/>
  <c r="P3472"/>
  <c r="Q3472"/>
  <c r="R3472"/>
  <c r="S3472"/>
  <c r="T3472"/>
  <c r="U3472"/>
  <c r="A3468" i="13" s="1"/>
  <c r="N3473" i="8"/>
  <c r="O3473"/>
  <c r="P3473"/>
  <c r="Q3473"/>
  <c r="R3473"/>
  <c r="S3473"/>
  <c r="T3473"/>
  <c r="U3473"/>
  <c r="A3469" i="13" s="1"/>
  <c r="N3476" i="8"/>
  <c r="O3476"/>
  <c r="P3476"/>
  <c r="Q3476"/>
  <c r="R3476"/>
  <c r="S3476"/>
  <c r="T3476"/>
  <c r="U3476"/>
  <c r="A3472" i="13" s="1"/>
  <c r="N3480" i="8"/>
  <c r="O3480"/>
  <c r="P3480"/>
  <c r="Q3480"/>
  <c r="R3480"/>
  <c r="S3480"/>
  <c r="T3480"/>
  <c r="U3480"/>
  <c r="A3476" i="13" s="1"/>
  <c r="N3481" i="8"/>
  <c r="O3481"/>
  <c r="P3481"/>
  <c r="Q3481"/>
  <c r="R3481"/>
  <c r="S3481"/>
  <c r="T3481"/>
  <c r="U3481"/>
  <c r="A3477" i="13" s="1"/>
  <c r="K3486" i="8"/>
  <c r="L3486"/>
  <c r="N3486"/>
  <c r="O3486"/>
  <c r="P3486"/>
  <c r="Q3486"/>
  <c r="R3486"/>
  <c r="S3486"/>
  <c r="T3486"/>
  <c r="U3486"/>
  <c r="A3482" i="13" s="1"/>
  <c r="K3489" i="8"/>
  <c r="K3490" s="1"/>
  <c r="L3489"/>
  <c r="N3489"/>
  <c r="O3489"/>
  <c r="P3489"/>
  <c r="Q3489"/>
  <c r="R3489"/>
  <c r="S3489"/>
  <c r="T3489"/>
  <c r="U3489"/>
  <c r="A3485" i="13" s="1"/>
  <c r="K3488" i="8"/>
  <c r="L3488"/>
  <c r="N3488"/>
  <c r="O3488"/>
  <c r="P3488"/>
  <c r="Q3488"/>
  <c r="R3488"/>
  <c r="S3488"/>
  <c r="T3488"/>
  <c r="U3488"/>
  <c r="A3484" i="13" s="1"/>
  <c r="N3495" i="8"/>
  <c r="O3495"/>
  <c r="P3495"/>
  <c r="Q3495"/>
  <c r="R3495"/>
  <c r="S3495"/>
  <c r="T3495"/>
  <c r="U3495"/>
  <c r="A3491" i="13" s="1"/>
  <c r="K3492" i="8"/>
  <c r="K3493" s="1"/>
  <c r="L3492"/>
  <c r="N3492"/>
  <c r="O3492"/>
  <c r="P3492"/>
  <c r="Q3492"/>
  <c r="R3492"/>
  <c r="S3492"/>
  <c r="T3492"/>
  <c r="U3492"/>
  <c r="A3488" i="13" s="1"/>
  <c r="K3494" i="8"/>
  <c r="K3495" s="1"/>
  <c r="L3494"/>
  <c r="L3495" s="1"/>
  <c r="N3494"/>
  <c r="O3494"/>
  <c r="P3494"/>
  <c r="Q3494"/>
  <c r="R3494"/>
  <c r="S3494"/>
  <c r="T3494"/>
  <c r="U3494"/>
  <c r="A3490" i="13" s="1"/>
  <c r="N3497" i="8"/>
  <c r="O3497"/>
  <c r="P3497"/>
  <c r="Q3497"/>
  <c r="R3497"/>
  <c r="S3497"/>
  <c r="T3497"/>
  <c r="U3497"/>
  <c r="A3493" i="13" s="1"/>
  <c r="W3497" i="8"/>
  <c r="N3500"/>
  <c r="O3500"/>
  <c r="P3500"/>
  <c r="Q3500"/>
  <c r="R3500"/>
  <c r="S3500"/>
  <c r="T3500"/>
  <c r="U3500"/>
  <c r="A3496" i="13" s="1"/>
  <c r="N3504" i="8"/>
  <c r="O3504"/>
  <c r="P3504"/>
  <c r="Q3504"/>
  <c r="R3504"/>
  <c r="S3504"/>
  <c r="T3504"/>
  <c r="U3504"/>
  <c r="A3500" i="13" s="1"/>
  <c r="K3507" i="8"/>
  <c r="L3507"/>
  <c r="N3507"/>
  <c r="O3507"/>
  <c r="P3507"/>
  <c r="Q3507"/>
  <c r="R3507"/>
  <c r="S3507"/>
  <c r="T3507"/>
  <c r="U3507"/>
  <c r="A3503" i="13" s="1"/>
  <c r="N3511" i="8"/>
  <c r="O3511"/>
  <c r="P3511"/>
  <c r="Q3511"/>
  <c r="R3511"/>
  <c r="S3511"/>
  <c r="T3511"/>
  <c r="U3511"/>
  <c r="A3507" i="13" s="1"/>
  <c r="K3519" i="8"/>
  <c r="L3519"/>
  <c r="N3519"/>
  <c r="O3519"/>
  <c r="P3519"/>
  <c r="Q3519"/>
  <c r="R3519"/>
  <c r="S3519"/>
  <c r="T3519"/>
  <c r="U3519"/>
  <c r="A3515" i="13" s="1"/>
  <c r="K3522" i="8"/>
  <c r="L3522"/>
  <c r="N3522"/>
  <c r="O3522"/>
  <c r="P3522"/>
  <c r="Q3522"/>
  <c r="R3522"/>
  <c r="S3522"/>
  <c r="T3522"/>
  <c r="U3522"/>
  <c r="A3518" i="13" s="1"/>
  <c r="K3526" i="8"/>
  <c r="K3527" s="1"/>
  <c r="K3528" s="1"/>
  <c r="K3529" s="1"/>
  <c r="K3530" s="1"/>
  <c r="L3526"/>
  <c r="L3527" s="1"/>
  <c r="L3528" s="1"/>
  <c r="N3526"/>
  <c r="O3526"/>
  <c r="P3526"/>
  <c r="Q3526"/>
  <c r="R3526"/>
  <c r="S3526"/>
  <c r="T3526"/>
  <c r="U3526"/>
  <c r="A3522" i="13" s="1"/>
  <c r="N3523" i="8"/>
  <c r="O3523"/>
  <c r="P3523"/>
  <c r="Q3523"/>
  <c r="R3523"/>
  <c r="S3523"/>
  <c r="T3523"/>
  <c r="U3523"/>
  <c r="A3519" i="13" s="1"/>
  <c r="N3527" i="8"/>
  <c r="O3527"/>
  <c r="P3527"/>
  <c r="Q3527"/>
  <c r="R3527"/>
  <c r="S3527"/>
  <c r="T3527"/>
  <c r="U3527"/>
  <c r="A3523" i="13" s="1"/>
  <c r="K3531" i="8"/>
  <c r="L3531"/>
  <c r="N3531"/>
  <c r="O3531"/>
  <c r="P3531"/>
  <c r="Q3531"/>
  <c r="R3531"/>
  <c r="S3531"/>
  <c r="T3531"/>
  <c r="U3531"/>
  <c r="A3527" i="13" s="1"/>
  <c r="N3533" i="8"/>
  <c r="O3533"/>
  <c r="P3533"/>
  <c r="Q3533"/>
  <c r="R3533"/>
  <c r="S3533"/>
  <c r="T3533"/>
  <c r="U3533"/>
  <c r="A3529" i="13" s="1"/>
  <c r="K3536" i="8"/>
  <c r="L3536"/>
  <c r="N3536"/>
  <c r="O3536"/>
  <c r="P3536"/>
  <c r="Q3536"/>
  <c r="R3536"/>
  <c r="S3536"/>
  <c r="T3536"/>
  <c r="U3536"/>
  <c r="A3532" i="13" s="1"/>
  <c r="N3542" i="8"/>
  <c r="O3542"/>
  <c r="P3542"/>
  <c r="Q3542"/>
  <c r="R3542"/>
  <c r="S3542"/>
  <c r="T3542"/>
  <c r="U3542"/>
  <c r="A3538" i="13" s="1"/>
  <c r="K3550" i="8"/>
  <c r="L3550"/>
  <c r="N3550"/>
  <c r="O3550"/>
  <c r="P3550"/>
  <c r="Q3550"/>
  <c r="R3550"/>
  <c r="S3550"/>
  <c r="T3550"/>
  <c r="U3550"/>
  <c r="A3546" i="13" s="1"/>
  <c r="N3549" i="8"/>
  <c r="O3549"/>
  <c r="P3549"/>
  <c r="Q3549"/>
  <c r="R3549"/>
  <c r="S3549"/>
  <c r="T3549"/>
  <c r="U3549"/>
  <c r="A3545" i="13" s="1"/>
  <c r="K3552" i="8"/>
  <c r="L3552"/>
  <c r="N3552"/>
  <c r="O3552"/>
  <c r="P3552"/>
  <c r="Q3552"/>
  <c r="R3552"/>
  <c r="S3552"/>
  <c r="T3552"/>
  <c r="U3552"/>
  <c r="A3548" i="13" s="1"/>
  <c r="W3552" i="8"/>
  <c r="K3558"/>
  <c r="L3558"/>
  <c r="N3558"/>
  <c r="O3558"/>
  <c r="P3558"/>
  <c r="Q3558"/>
  <c r="R3558"/>
  <c r="S3558"/>
  <c r="T3558"/>
  <c r="U3558"/>
  <c r="A3554" i="13" s="1"/>
  <c r="K3557" i="8"/>
  <c r="L3557"/>
  <c r="N3557"/>
  <c r="O3557"/>
  <c r="P3557"/>
  <c r="Q3557"/>
  <c r="R3557"/>
  <c r="S3557"/>
  <c r="T3557"/>
  <c r="U3557"/>
  <c r="A3553" i="13" s="1"/>
  <c r="N3563" i="8"/>
  <c r="O3563"/>
  <c r="P3563"/>
  <c r="Q3563"/>
  <c r="R3563"/>
  <c r="S3563"/>
  <c r="T3563"/>
  <c r="U3563"/>
  <c r="A3559" i="13" s="1"/>
  <c r="N3561" i="8"/>
  <c r="O3561"/>
  <c r="P3561"/>
  <c r="Q3561"/>
  <c r="R3561"/>
  <c r="S3561"/>
  <c r="T3561"/>
  <c r="U3561"/>
  <c r="A3557" i="13" s="1"/>
  <c r="W3561" i="8"/>
  <c r="N3564"/>
  <c r="O3564"/>
  <c r="P3564"/>
  <c r="Q3564"/>
  <c r="R3564"/>
  <c r="S3564"/>
  <c r="T3564"/>
  <c r="U3564"/>
  <c r="A3560" i="13" s="1"/>
  <c r="N3565" i="8"/>
  <c r="O3565"/>
  <c r="P3565"/>
  <c r="Q3565"/>
  <c r="R3565"/>
  <c r="S3565"/>
  <c r="T3565"/>
  <c r="U3565"/>
  <c r="A3561" i="13" s="1"/>
  <c r="K3567" i="8"/>
  <c r="K3568" s="1"/>
  <c r="K3569" s="1"/>
  <c r="K3570" s="1"/>
  <c r="L3567"/>
  <c r="L3568" s="1"/>
  <c r="L3569" s="1"/>
  <c r="L3570" s="1"/>
  <c r="N3567"/>
  <c r="O3567"/>
  <c r="P3567"/>
  <c r="Q3567"/>
  <c r="R3567"/>
  <c r="S3567"/>
  <c r="T3567"/>
  <c r="U3567"/>
  <c r="A3563" i="13" s="1"/>
  <c r="N3569" i="8"/>
  <c r="O3569"/>
  <c r="P3569"/>
  <c r="Q3569"/>
  <c r="R3569"/>
  <c r="S3569"/>
  <c r="T3569"/>
  <c r="U3569"/>
  <c r="A3565" i="13" s="1"/>
  <c r="W3569" i="8"/>
  <c r="N3572"/>
  <c r="O3572"/>
  <c r="P3572"/>
  <c r="Q3572"/>
  <c r="R3572"/>
  <c r="S3572"/>
  <c r="T3572"/>
  <c r="U3572"/>
  <c r="A3568" i="13" s="1"/>
  <c r="K3577" i="8"/>
  <c r="L3577"/>
  <c r="N3577"/>
  <c r="O3577"/>
  <c r="P3577"/>
  <c r="Q3577"/>
  <c r="R3577"/>
  <c r="S3577"/>
  <c r="T3577"/>
  <c r="U3577"/>
  <c r="A3573" i="13" s="1"/>
  <c r="W3577" i="8"/>
  <c r="K3576"/>
  <c r="L3576"/>
  <c r="N3576"/>
  <c r="O3576"/>
  <c r="P3576"/>
  <c r="Q3576"/>
  <c r="R3576"/>
  <c r="S3576"/>
  <c r="T3576"/>
  <c r="U3576"/>
  <c r="A3572" i="13" s="1"/>
  <c r="K3579" i="8"/>
  <c r="L3579"/>
  <c r="N3579"/>
  <c r="O3579"/>
  <c r="P3579"/>
  <c r="Q3579"/>
  <c r="R3579"/>
  <c r="S3579"/>
  <c r="T3579"/>
  <c r="U3579"/>
  <c r="A3575" i="13" s="1"/>
  <c r="W3579" i="8"/>
  <c r="N3583"/>
  <c r="O3583"/>
  <c r="P3583"/>
  <c r="Q3583"/>
  <c r="R3583"/>
  <c r="S3583"/>
  <c r="T3583"/>
  <c r="U3583"/>
  <c r="A3579" i="13" s="1"/>
  <c r="K3585" i="8"/>
  <c r="K4121" s="1"/>
  <c r="K4122" s="1"/>
  <c r="L3585"/>
  <c r="L4121" s="1"/>
  <c r="L4122" s="1"/>
  <c r="N3585"/>
  <c r="O3585"/>
  <c r="P3585"/>
  <c r="Q3585"/>
  <c r="R3585"/>
  <c r="S3585"/>
  <c r="T3585"/>
  <c r="U3585"/>
  <c r="A3581" i="13" s="1"/>
  <c r="W3585" i="8"/>
  <c r="K3596"/>
  <c r="L3596"/>
  <c r="N3596"/>
  <c r="O3596"/>
  <c r="P3596"/>
  <c r="Q3596"/>
  <c r="R3596"/>
  <c r="S3596"/>
  <c r="T3596"/>
  <c r="U3596"/>
  <c r="A3592" i="13" s="1"/>
  <c r="K3600" i="8"/>
  <c r="L3600"/>
  <c r="N3600"/>
  <c r="O3600"/>
  <c r="P3600"/>
  <c r="Q3600"/>
  <c r="R3600"/>
  <c r="S3600"/>
  <c r="T3600"/>
  <c r="U3600"/>
  <c r="A3596" i="13" s="1"/>
  <c r="W3600" i="8"/>
  <c r="N3603"/>
  <c r="O3603"/>
  <c r="P3603"/>
  <c r="Q3603"/>
  <c r="R3603"/>
  <c r="S3603"/>
  <c r="T3603"/>
  <c r="U3603"/>
  <c r="A3599" i="13" s="1"/>
  <c r="K3611" i="8"/>
  <c r="K3612" s="1"/>
  <c r="L3611"/>
  <c r="L3612" s="1"/>
  <c r="N3611"/>
  <c r="O3611"/>
  <c r="P3611"/>
  <c r="Q3611"/>
  <c r="R3611"/>
  <c r="S3611"/>
  <c r="T3611"/>
  <c r="U3611"/>
  <c r="A3607" i="13" s="1"/>
  <c r="W3611" i="8"/>
  <c r="N3610"/>
  <c r="O3610"/>
  <c r="P3610"/>
  <c r="Q3610"/>
  <c r="R3610"/>
  <c r="S3610"/>
  <c r="T3610"/>
  <c r="U3610"/>
  <c r="A3606" i="13" s="1"/>
  <c r="N3612" i="8"/>
  <c r="O3612"/>
  <c r="P3612"/>
  <c r="Q3612"/>
  <c r="R3612"/>
  <c r="S3612"/>
  <c r="T3612"/>
  <c r="U3612"/>
  <c r="A3608" i="13" s="1"/>
  <c r="K3614" i="8"/>
  <c r="L3614"/>
  <c r="N3614"/>
  <c r="O3614"/>
  <c r="P3614"/>
  <c r="Q3614"/>
  <c r="R3614"/>
  <c r="S3614"/>
  <c r="T3614"/>
  <c r="U3614"/>
  <c r="A3610" i="13" s="1"/>
  <c r="K3617" i="8"/>
  <c r="L3617"/>
  <c r="N3617"/>
  <c r="O3617"/>
  <c r="P3617"/>
  <c r="Q3617"/>
  <c r="R3617"/>
  <c r="S3617"/>
  <c r="T3617"/>
  <c r="U3617"/>
  <c r="A3613" i="13" s="1"/>
  <c r="W3617" i="8"/>
  <c r="N3618"/>
  <c r="O3618"/>
  <c r="P3618"/>
  <c r="Q3618"/>
  <c r="R3618"/>
  <c r="S3618"/>
  <c r="T3618"/>
  <c r="U3618"/>
  <c r="A3614" i="13" s="1"/>
  <c r="N3624" i="8"/>
  <c r="O3624"/>
  <c r="P3624"/>
  <c r="Q3624"/>
  <c r="R3624"/>
  <c r="S3624"/>
  <c r="T3624"/>
  <c r="U3624"/>
  <c r="A3620" i="13" s="1"/>
  <c r="N3623" i="8"/>
  <c r="O3623"/>
  <c r="P3623"/>
  <c r="Q3623"/>
  <c r="R3623"/>
  <c r="S3623"/>
  <c r="T3623"/>
  <c r="U3623"/>
  <c r="A3619" i="13" s="1"/>
  <c r="N3626" i="8"/>
  <c r="O3626"/>
  <c r="P3626"/>
  <c r="Q3626"/>
  <c r="R3626"/>
  <c r="S3626"/>
  <c r="T3626"/>
  <c r="U3626"/>
  <c r="A3622" i="13" s="1"/>
  <c r="N3627" i="8"/>
  <c r="O3627"/>
  <c r="P3627"/>
  <c r="Q3627"/>
  <c r="R3627"/>
  <c r="S3627"/>
  <c r="T3627"/>
  <c r="U3627"/>
  <c r="A3623" i="13" s="1"/>
  <c r="N3630" i="8"/>
  <c r="O3630"/>
  <c r="P3630"/>
  <c r="Q3630"/>
  <c r="R3630"/>
  <c r="S3630"/>
  <c r="T3630"/>
  <c r="U3630"/>
  <c r="A3626" i="13" s="1"/>
  <c r="N3629" i="8"/>
  <c r="O3629"/>
  <c r="P3629"/>
  <c r="Q3629"/>
  <c r="R3629"/>
  <c r="S3629"/>
  <c r="T3629"/>
  <c r="U3629"/>
  <c r="A3625" i="13" s="1"/>
  <c r="K3633" i="8"/>
  <c r="L3633"/>
  <c r="N3633"/>
  <c r="O3633"/>
  <c r="P3633"/>
  <c r="Q3633"/>
  <c r="R3633"/>
  <c r="S3633"/>
  <c r="T3633"/>
  <c r="U3633"/>
  <c r="A3629" i="13" s="1"/>
  <c r="K3635" i="8"/>
  <c r="K3636" s="1"/>
  <c r="K3637" s="1"/>
  <c r="K3638" s="1"/>
  <c r="L3635"/>
  <c r="N3635"/>
  <c r="O3635"/>
  <c r="P3635"/>
  <c r="Q3635"/>
  <c r="R3635"/>
  <c r="S3635"/>
  <c r="T3635"/>
  <c r="U3635"/>
  <c r="A3631" i="13" s="1"/>
  <c r="K3639" i="8"/>
  <c r="L3639"/>
  <c r="L3640" s="1"/>
  <c r="N3639"/>
  <c r="O3639"/>
  <c r="P3639"/>
  <c r="Q3639"/>
  <c r="R3639"/>
  <c r="S3639"/>
  <c r="T3639"/>
  <c r="U3639"/>
  <c r="A3635" i="13" s="1"/>
  <c r="N3644" i="8"/>
  <c r="O3644"/>
  <c r="P3644"/>
  <c r="Q3644"/>
  <c r="R3644"/>
  <c r="S3644"/>
  <c r="T3644"/>
  <c r="U3644"/>
  <c r="A3640" i="13" s="1"/>
  <c r="K3647" i="8"/>
  <c r="L3647"/>
  <c r="N3647"/>
  <c r="O3647"/>
  <c r="P3647"/>
  <c r="Q3647"/>
  <c r="R3647"/>
  <c r="S3647"/>
  <c r="T3647"/>
  <c r="U3647"/>
  <c r="A3643" i="13" s="1"/>
  <c r="W3647" i="8"/>
  <c r="K3653"/>
  <c r="K3654" s="1"/>
  <c r="L3653"/>
  <c r="N3653"/>
  <c r="O3653"/>
  <c r="P3653"/>
  <c r="Q3653"/>
  <c r="R3653"/>
  <c r="S3653"/>
  <c r="T3653"/>
  <c r="U3653"/>
  <c r="A3649" i="13" s="1"/>
  <c r="K3651" i="8"/>
  <c r="L3651"/>
  <c r="N3651"/>
  <c r="O3651"/>
  <c r="P3651"/>
  <c r="Q3651"/>
  <c r="R3651"/>
  <c r="S3651"/>
  <c r="T3651"/>
  <c r="U3651"/>
  <c r="A3647" i="13" s="1"/>
  <c r="K3655" i="8"/>
  <c r="K3656" s="1"/>
  <c r="L3655"/>
  <c r="L3656" s="1"/>
  <c r="N3655"/>
  <c r="O3655"/>
  <c r="P3655"/>
  <c r="Q3655"/>
  <c r="R3655"/>
  <c r="S3655"/>
  <c r="T3655"/>
  <c r="U3655"/>
  <c r="A3651" i="13" s="1"/>
  <c r="N3656" i="8"/>
  <c r="O3656"/>
  <c r="P3656"/>
  <c r="Q3656"/>
  <c r="R3656"/>
  <c r="S3656"/>
  <c r="T3656"/>
  <c r="U3656"/>
  <c r="A3652" i="13" s="1"/>
  <c r="W3656" i="8"/>
  <c r="N3657"/>
  <c r="O3657"/>
  <c r="P3657"/>
  <c r="Q3657"/>
  <c r="R3657"/>
  <c r="S3657"/>
  <c r="T3657"/>
  <c r="U3657"/>
  <c r="A3653" i="13" s="1"/>
  <c r="N3666" i="8"/>
  <c r="O3666"/>
  <c r="P3666"/>
  <c r="Q3666"/>
  <c r="R3666"/>
  <c r="S3666"/>
  <c r="T3666"/>
  <c r="U3666"/>
  <c r="A3662" i="13" s="1"/>
  <c r="N3665" i="8"/>
  <c r="O3665"/>
  <c r="P3665"/>
  <c r="Q3665"/>
  <c r="R3665"/>
  <c r="S3665"/>
  <c r="T3665"/>
  <c r="U3665"/>
  <c r="A3661" i="13" s="1"/>
  <c r="N3672" i="8"/>
  <c r="O3672"/>
  <c r="P3672"/>
  <c r="Q3672"/>
  <c r="R3672"/>
  <c r="S3672"/>
  <c r="T3672"/>
  <c r="U3672"/>
  <c r="A3668" i="13" s="1"/>
  <c r="N3675" i="8"/>
  <c r="O3675"/>
  <c r="P3675"/>
  <c r="Q3675"/>
  <c r="R3675"/>
  <c r="S3675"/>
  <c r="T3675"/>
  <c r="U3675"/>
  <c r="A3671" i="13" s="1"/>
  <c r="N3676" i="8"/>
  <c r="O3676"/>
  <c r="P3676"/>
  <c r="Q3676"/>
  <c r="R3676"/>
  <c r="S3676"/>
  <c r="T3676"/>
  <c r="U3676"/>
  <c r="A3672" i="13" s="1"/>
  <c r="K3677" i="8"/>
  <c r="L3677"/>
  <c r="N3677"/>
  <c r="O3677"/>
  <c r="P3677"/>
  <c r="Q3677"/>
  <c r="R3677"/>
  <c r="S3677"/>
  <c r="T3677"/>
  <c r="U3677"/>
  <c r="A3673" i="13" s="1"/>
  <c r="K3680" i="8"/>
  <c r="L3680"/>
  <c r="N3680"/>
  <c r="O3680"/>
  <c r="P3680"/>
  <c r="Q3680"/>
  <c r="R3680"/>
  <c r="S3680"/>
  <c r="T3680"/>
  <c r="U3680"/>
  <c r="A3676" i="13" s="1"/>
  <c r="K3682" i="8"/>
  <c r="L3682"/>
  <c r="N3682"/>
  <c r="O3682"/>
  <c r="P3682"/>
  <c r="Q3682"/>
  <c r="R3682"/>
  <c r="S3682"/>
  <c r="T3682"/>
  <c r="U3682"/>
  <c r="A3678" i="13" s="1"/>
  <c r="K3681" i="8"/>
  <c r="L3681"/>
  <c r="N3681"/>
  <c r="O3681"/>
  <c r="P3681"/>
  <c r="Q3681"/>
  <c r="R3681"/>
  <c r="S3681"/>
  <c r="T3681"/>
  <c r="U3681"/>
  <c r="A3677" i="13" s="1"/>
  <c r="W3681" i="8"/>
  <c r="K3686"/>
  <c r="L3686"/>
  <c r="N3686"/>
  <c r="O3686"/>
  <c r="P3686"/>
  <c r="Q3686"/>
  <c r="R3686"/>
  <c r="S3686"/>
  <c r="T3686"/>
  <c r="U3686"/>
  <c r="A3682" i="13" s="1"/>
  <c r="K3689" i="8"/>
  <c r="K3690" s="1"/>
  <c r="L3689"/>
  <c r="L3690" s="1"/>
  <c r="N3689"/>
  <c r="O3689"/>
  <c r="P3689"/>
  <c r="Q3689"/>
  <c r="R3689"/>
  <c r="S3689"/>
  <c r="T3689"/>
  <c r="U3689"/>
  <c r="A3685" i="13" s="1"/>
  <c r="W3689" i="8"/>
  <c r="N3690"/>
  <c r="O3690"/>
  <c r="P3690"/>
  <c r="Q3690"/>
  <c r="R3690"/>
  <c r="S3690"/>
  <c r="T3690"/>
  <c r="U3690"/>
  <c r="A3686" i="13" s="1"/>
  <c r="N3693" i="8"/>
  <c r="O3693"/>
  <c r="P3693"/>
  <c r="Q3693"/>
  <c r="R3693"/>
  <c r="S3693"/>
  <c r="T3693"/>
  <c r="U3693"/>
  <c r="A3689" i="13" s="1"/>
  <c r="N3697" i="8"/>
  <c r="O3697"/>
  <c r="P3697"/>
  <c r="Q3697"/>
  <c r="R3697"/>
  <c r="S3697"/>
  <c r="T3697"/>
  <c r="U3697"/>
  <c r="A3693" i="13" s="1"/>
  <c r="N3694" i="8"/>
  <c r="O3694"/>
  <c r="P3694"/>
  <c r="Q3694"/>
  <c r="R3694"/>
  <c r="S3694"/>
  <c r="T3694"/>
  <c r="U3694"/>
  <c r="A3690" i="13" s="1"/>
  <c r="K3701" i="8"/>
  <c r="K231" s="1"/>
  <c r="L3701"/>
  <c r="L231" s="1"/>
  <c r="N3701"/>
  <c r="O3701"/>
  <c r="P3701"/>
  <c r="Q3701"/>
  <c r="R3701"/>
  <c r="S3701"/>
  <c r="T3701"/>
  <c r="U3701"/>
  <c r="A3697" i="13" s="1"/>
  <c r="K3702" i="8"/>
  <c r="K3703" s="1"/>
  <c r="L3702"/>
  <c r="N3702"/>
  <c r="O3702"/>
  <c r="P3702"/>
  <c r="Q3702"/>
  <c r="R3702"/>
  <c r="S3702"/>
  <c r="T3702"/>
  <c r="U3702"/>
  <c r="A3698" i="13" s="1"/>
  <c r="N3704" i="8"/>
  <c r="O3704"/>
  <c r="P3704"/>
  <c r="Q3704"/>
  <c r="R3704"/>
  <c r="S3704"/>
  <c r="T3704"/>
  <c r="U3704"/>
  <c r="A3700" i="13" s="1"/>
  <c r="K3710" i="8"/>
  <c r="L3710"/>
  <c r="N3710"/>
  <c r="O3710"/>
  <c r="P3710"/>
  <c r="Q3710"/>
  <c r="R3710"/>
  <c r="S3710"/>
  <c r="T3710"/>
  <c r="U3710"/>
  <c r="A3706" i="13" s="1"/>
  <c r="N3716" i="8"/>
  <c r="O3716"/>
  <c r="P3716"/>
  <c r="Q3716"/>
  <c r="R3716"/>
  <c r="S3716"/>
  <c r="T3716"/>
  <c r="U3716"/>
  <c r="A3712" i="13" s="1"/>
  <c r="N3717" i="8"/>
  <c r="O3717"/>
  <c r="P3717"/>
  <c r="Q3717"/>
  <c r="R3717"/>
  <c r="S3717"/>
  <c r="T3717"/>
  <c r="U3717"/>
  <c r="A3713" i="13" s="1"/>
  <c r="N3721" i="8"/>
  <c r="O3721"/>
  <c r="P3721"/>
  <c r="Q3721"/>
  <c r="R3721"/>
  <c r="S3721"/>
  <c r="T3721"/>
  <c r="U3721"/>
  <c r="A3717" i="13" s="1"/>
  <c r="W3721" i="8"/>
  <c r="N3728"/>
  <c r="O3728"/>
  <c r="P3728"/>
  <c r="Q3728"/>
  <c r="R3728"/>
  <c r="S3728"/>
  <c r="T3728"/>
  <c r="U3728"/>
  <c r="A3724" i="13" s="1"/>
  <c r="K3730" i="8"/>
  <c r="L3730"/>
  <c r="N3730"/>
  <c r="O3730"/>
  <c r="P3730"/>
  <c r="Q3730"/>
  <c r="R3730"/>
  <c r="S3730"/>
  <c r="T3730"/>
  <c r="U3730"/>
  <c r="A3726" i="13" s="1"/>
  <c r="W3730" i="8"/>
  <c r="N3732"/>
  <c r="O3732"/>
  <c r="P3732"/>
  <c r="Q3732"/>
  <c r="R3732"/>
  <c r="S3732"/>
  <c r="T3732"/>
  <c r="U3732"/>
  <c r="A3728" i="13" s="1"/>
  <c r="N3733" i="8"/>
  <c r="O3733"/>
  <c r="P3733"/>
  <c r="Q3733"/>
  <c r="R3733"/>
  <c r="S3733"/>
  <c r="T3733"/>
  <c r="U3733"/>
  <c r="A3729" i="13" s="1"/>
  <c r="N3736" i="8"/>
  <c r="O3736"/>
  <c r="P3736"/>
  <c r="Q3736"/>
  <c r="R3736"/>
  <c r="S3736"/>
  <c r="T3736"/>
  <c r="U3736"/>
  <c r="A3732" i="13" s="1"/>
  <c r="N3739" i="8"/>
  <c r="O3739"/>
  <c r="P3739"/>
  <c r="Q3739"/>
  <c r="R3739"/>
  <c r="S3739"/>
  <c r="T3739"/>
  <c r="U3739"/>
  <c r="A3735" i="13" s="1"/>
  <c r="W3739" i="8"/>
  <c r="K3742"/>
  <c r="L3742"/>
  <c r="N3742"/>
  <c r="O3742"/>
  <c r="P3742"/>
  <c r="Q3742"/>
  <c r="R3742"/>
  <c r="S3742"/>
  <c r="T3742"/>
  <c r="U3742"/>
  <c r="A3738" i="13" s="1"/>
  <c r="K3743" i="8"/>
  <c r="L3743"/>
  <c r="N3743"/>
  <c r="O3743"/>
  <c r="P3743"/>
  <c r="Q3743"/>
  <c r="R3743"/>
  <c r="S3743"/>
  <c r="T3743"/>
  <c r="U3743"/>
  <c r="A3739" i="13" s="1"/>
  <c r="K3745" i="8"/>
  <c r="L3745"/>
  <c r="L3746" s="1"/>
  <c r="L3747" s="1"/>
  <c r="N3745"/>
  <c r="O3745"/>
  <c r="P3745"/>
  <c r="Q3745"/>
  <c r="R3745"/>
  <c r="S3745"/>
  <c r="T3745"/>
  <c r="U3745"/>
  <c r="A3741" i="13" s="1"/>
  <c r="N3746" i="8"/>
  <c r="O3746"/>
  <c r="P3746"/>
  <c r="Q3746"/>
  <c r="R3746"/>
  <c r="S3746"/>
  <c r="T3746"/>
  <c r="U3746"/>
  <c r="A3742" i="13" s="1"/>
  <c r="W3746" i="8"/>
  <c r="K3749"/>
  <c r="L3749"/>
  <c r="N3749"/>
  <c r="O3749"/>
  <c r="P3749"/>
  <c r="Q3749"/>
  <c r="R3749"/>
  <c r="S3749"/>
  <c r="T3749"/>
  <c r="U3749"/>
  <c r="A3745" i="13" s="1"/>
  <c r="W3749" i="8"/>
  <c r="N3748"/>
  <c r="O3748"/>
  <c r="P3748"/>
  <c r="Q3748"/>
  <c r="R3748"/>
  <c r="S3748"/>
  <c r="T3748"/>
  <c r="U3748"/>
  <c r="A3744" i="13" s="1"/>
  <c r="W3748" i="8"/>
  <c r="N3752"/>
  <c r="O3752"/>
  <c r="P3752"/>
  <c r="Q3752"/>
  <c r="R3752"/>
  <c r="S3752"/>
  <c r="T3752"/>
  <c r="U3752"/>
  <c r="A3748" i="13" s="1"/>
  <c r="N3754" i="8"/>
  <c r="O3754"/>
  <c r="P3754"/>
  <c r="Q3754"/>
  <c r="R3754"/>
  <c r="S3754"/>
  <c r="T3754"/>
  <c r="U3754"/>
  <c r="A3750" i="13" s="1"/>
  <c r="K3756" i="8"/>
  <c r="L3756"/>
  <c r="N3756"/>
  <c r="O3756"/>
  <c r="P3756"/>
  <c r="Q3756"/>
  <c r="R3756"/>
  <c r="S3756"/>
  <c r="T3756"/>
  <c r="U3756"/>
  <c r="A3752" i="13" s="1"/>
  <c r="N3758" i="8"/>
  <c r="O3758"/>
  <c r="P3758"/>
  <c r="Q3758"/>
  <c r="R3758"/>
  <c r="S3758"/>
  <c r="T3758"/>
  <c r="U3758"/>
  <c r="A3754" i="13" s="1"/>
  <c r="K3768" i="8"/>
  <c r="L3768"/>
  <c r="N3768"/>
  <c r="O3768"/>
  <c r="P3768"/>
  <c r="Q3768"/>
  <c r="R3768"/>
  <c r="S3768"/>
  <c r="T3768"/>
  <c r="U3768"/>
  <c r="A3764" i="13" s="1"/>
  <c r="N3771" i="8"/>
  <c r="O3771"/>
  <c r="P3771"/>
  <c r="Q3771"/>
  <c r="R3771"/>
  <c r="S3771"/>
  <c r="T3771"/>
  <c r="U3771"/>
  <c r="A3767" i="13" s="1"/>
  <c r="W3771" i="8"/>
  <c r="K3777"/>
  <c r="K3778" s="1"/>
  <c r="L3777"/>
  <c r="N3777"/>
  <c r="O3777"/>
  <c r="P3777"/>
  <c r="Q3777"/>
  <c r="R3777"/>
  <c r="S3777"/>
  <c r="T3777"/>
  <c r="U3777"/>
  <c r="A3773" i="13" s="1"/>
  <c r="N3782" i="8"/>
  <c r="O3782"/>
  <c r="P3782"/>
  <c r="Q3782"/>
  <c r="R3782"/>
  <c r="S3782"/>
  <c r="T3782"/>
  <c r="U3782"/>
  <c r="A3778" i="13" s="1"/>
  <c r="W3782" i="8"/>
  <c r="N3783"/>
  <c r="O3783"/>
  <c r="P3783"/>
  <c r="Q3783"/>
  <c r="R3783"/>
  <c r="S3783"/>
  <c r="T3783"/>
  <c r="U3783"/>
  <c r="A3779" i="13" s="1"/>
  <c r="N3785" i="8"/>
  <c r="O3785"/>
  <c r="P3785"/>
  <c r="Q3785"/>
  <c r="R3785"/>
  <c r="S3785"/>
  <c r="T3785"/>
  <c r="U3785"/>
  <c r="A3781" i="13" s="1"/>
  <c r="W3785" i="8"/>
  <c r="K3787"/>
  <c r="L3787"/>
  <c r="N3787"/>
  <c r="O3787"/>
  <c r="P3787"/>
  <c r="Q3787"/>
  <c r="R3787"/>
  <c r="S3787"/>
  <c r="T3787"/>
  <c r="U3787"/>
  <c r="A3783" i="13" s="1"/>
  <c r="K3791" i="8"/>
  <c r="L3791"/>
  <c r="L3792" s="1"/>
  <c r="N3791"/>
  <c r="O3791"/>
  <c r="P3791"/>
  <c r="Q3791"/>
  <c r="R3791"/>
  <c r="S3791"/>
  <c r="T3791"/>
  <c r="U3791"/>
  <c r="A3787" i="13" s="1"/>
  <c r="N3795" i="8"/>
  <c r="O3795"/>
  <c r="P3795"/>
  <c r="Q3795"/>
  <c r="R3795"/>
  <c r="S3795"/>
  <c r="T3795"/>
  <c r="U3795"/>
  <c r="A3791" i="13" s="1"/>
  <c r="K3797" i="8"/>
  <c r="K3798" s="1"/>
  <c r="K3799" s="1"/>
  <c r="L3797"/>
  <c r="N3797"/>
  <c r="O3797"/>
  <c r="P3797"/>
  <c r="Q3797"/>
  <c r="R3797"/>
  <c r="S3797"/>
  <c r="T3797"/>
  <c r="U3797"/>
  <c r="A3793" i="13" s="1"/>
  <c r="W3797" i="8"/>
  <c r="N3802"/>
  <c r="O3802"/>
  <c r="P3802"/>
  <c r="Q3802"/>
  <c r="R3802"/>
  <c r="S3802"/>
  <c r="T3802"/>
  <c r="U3802"/>
  <c r="A3798" i="13" s="1"/>
  <c r="N3804" i="8"/>
  <c r="O3804"/>
  <c r="P3804"/>
  <c r="Q3804"/>
  <c r="R3804"/>
  <c r="S3804"/>
  <c r="T3804"/>
  <c r="U3804"/>
  <c r="A3800" i="13" s="1"/>
  <c r="N3808" i="8"/>
  <c r="O3808"/>
  <c r="P3808"/>
  <c r="Q3808"/>
  <c r="R3808"/>
  <c r="S3808"/>
  <c r="T3808"/>
  <c r="U3808"/>
  <c r="A3804" i="13" s="1"/>
  <c r="K3815" i="8"/>
  <c r="K3816" s="1"/>
  <c r="L3815"/>
  <c r="L3816" s="1"/>
  <c r="N3815"/>
  <c r="O3815"/>
  <c r="P3815"/>
  <c r="Q3815"/>
  <c r="R3815"/>
  <c r="S3815"/>
  <c r="T3815"/>
  <c r="U3815"/>
  <c r="A3811" i="13" s="1"/>
  <c r="W3815" i="8"/>
  <c r="N3816"/>
  <c r="O3816"/>
  <c r="P3816"/>
  <c r="Q3816"/>
  <c r="R3816"/>
  <c r="S3816"/>
  <c r="T3816"/>
  <c r="U3816"/>
  <c r="A3812" i="13" s="1"/>
  <c r="N3818" i="8"/>
  <c r="O3818"/>
  <c r="P3818"/>
  <c r="Q3818"/>
  <c r="R3818"/>
  <c r="S3818"/>
  <c r="T3818"/>
  <c r="U3818"/>
  <c r="A3814" i="13" s="1"/>
  <c r="N3823" i="8"/>
  <c r="O3823"/>
  <c r="P3823"/>
  <c r="Q3823"/>
  <c r="R3823"/>
  <c r="S3823"/>
  <c r="T3823"/>
  <c r="U3823"/>
  <c r="A3819" i="13" s="1"/>
  <c r="W3823" i="8"/>
  <c r="K3826"/>
  <c r="K3827" s="1"/>
  <c r="L3826"/>
  <c r="N3826"/>
  <c r="O3826"/>
  <c r="P3826"/>
  <c r="Q3826"/>
  <c r="R3826"/>
  <c r="S3826"/>
  <c r="T3826"/>
  <c r="U3826"/>
  <c r="A3822" i="13" s="1"/>
  <c r="K3830" i="8"/>
  <c r="L3830"/>
  <c r="N3830"/>
  <c r="O3830"/>
  <c r="P3830"/>
  <c r="Q3830"/>
  <c r="R3830"/>
  <c r="S3830"/>
  <c r="T3830"/>
  <c r="U3830"/>
  <c r="A3826" i="13" s="1"/>
  <c r="N3833" i="8"/>
  <c r="O3833"/>
  <c r="P3833"/>
  <c r="Q3833"/>
  <c r="R3833"/>
  <c r="S3833"/>
  <c r="T3833"/>
  <c r="U3833"/>
  <c r="A3829" i="13" s="1"/>
  <c r="K3836" i="8"/>
  <c r="K3837" s="1"/>
  <c r="L3836"/>
  <c r="L3837" s="1"/>
  <c r="N3836"/>
  <c r="O3836"/>
  <c r="P3836"/>
  <c r="Q3836"/>
  <c r="R3836"/>
  <c r="S3836"/>
  <c r="T3836"/>
  <c r="U3836"/>
  <c r="A3832" i="13" s="1"/>
  <c r="N3837" i="8"/>
  <c r="O3837"/>
  <c r="P3837"/>
  <c r="Q3837"/>
  <c r="R3837"/>
  <c r="S3837"/>
  <c r="T3837"/>
  <c r="U3837"/>
  <c r="A3833" i="13" s="1"/>
  <c r="W3837" i="8"/>
  <c r="K3838"/>
  <c r="L3838"/>
  <c r="L177" s="1"/>
  <c r="N3838"/>
  <c r="O3838"/>
  <c r="P3838"/>
  <c r="Q3838"/>
  <c r="R3838"/>
  <c r="S3838"/>
  <c r="T3838"/>
  <c r="U3838"/>
  <c r="A3834" i="13" s="1"/>
  <c r="W3838" i="8"/>
  <c r="N3840"/>
  <c r="O3840"/>
  <c r="P3840"/>
  <c r="Q3840"/>
  <c r="R3840"/>
  <c r="S3840"/>
  <c r="T3840"/>
  <c r="U3840"/>
  <c r="A3836" i="13" s="1"/>
  <c r="W3840" i="8"/>
  <c r="K3841"/>
  <c r="L3841"/>
  <c r="N3841"/>
  <c r="O3841"/>
  <c r="P3841"/>
  <c r="Q3841"/>
  <c r="R3841"/>
  <c r="S3841"/>
  <c r="T3841"/>
  <c r="U3841"/>
  <c r="A3837" i="13" s="1"/>
  <c r="W3841" i="8"/>
  <c r="K3844"/>
  <c r="L3844"/>
  <c r="N3844"/>
  <c r="O3844"/>
  <c r="P3844"/>
  <c r="Q3844"/>
  <c r="R3844"/>
  <c r="S3844"/>
  <c r="T3844"/>
  <c r="U3844"/>
  <c r="A3840" i="13" s="1"/>
  <c r="N3848" i="8"/>
  <c r="O3848"/>
  <c r="P3848"/>
  <c r="Q3848"/>
  <c r="R3848"/>
  <c r="S3848"/>
  <c r="T3848"/>
  <c r="U3848"/>
  <c r="A3844" i="13" s="1"/>
  <c r="W3848" i="8"/>
  <c r="K3849"/>
  <c r="L3849"/>
  <c r="N3849"/>
  <c r="O3849"/>
  <c r="P3849"/>
  <c r="Q3849"/>
  <c r="R3849"/>
  <c r="S3849"/>
  <c r="T3849"/>
  <c r="U3849"/>
  <c r="A3845" i="13" s="1"/>
  <c r="K3854" i="8"/>
  <c r="K3855" s="1"/>
  <c r="L3854"/>
  <c r="L3855" s="1"/>
  <c r="L3856" s="1"/>
  <c r="N3854"/>
  <c r="O3854"/>
  <c r="P3854"/>
  <c r="Q3854"/>
  <c r="R3854"/>
  <c r="S3854"/>
  <c r="T3854"/>
  <c r="U3854"/>
  <c r="A3850" i="13" s="1"/>
  <c r="N3855" i="8"/>
  <c r="O3855"/>
  <c r="P3855"/>
  <c r="Q3855"/>
  <c r="R3855"/>
  <c r="S3855"/>
  <c r="T3855"/>
  <c r="U3855"/>
  <c r="A3851" i="13" s="1"/>
  <c r="N3858" i="8"/>
  <c r="O3858"/>
  <c r="P3858"/>
  <c r="Q3858"/>
  <c r="R3858"/>
  <c r="S3858"/>
  <c r="T3858"/>
  <c r="U3858"/>
  <c r="A3854" i="13" s="1"/>
  <c r="N3866" i="8"/>
  <c r="O3866"/>
  <c r="P3866"/>
  <c r="Q3866"/>
  <c r="R3866"/>
  <c r="S3866"/>
  <c r="T3866"/>
  <c r="U3866"/>
  <c r="A3862" i="13" s="1"/>
  <c r="N3867" i="8"/>
  <c r="O3867"/>
  <c r="P3867"/>
  <c r="Q3867"/>
  <c r="R3867"/>
  <c r="S3867"/>
  <c r="T3867"/>
  <c r="U3867"/>
  <c r="A3863" i="13" s="1"/>
  <c r="W3867" i="8"/>
  <c r="N3869"/>
  <c r="O3869"/>
  <c r="P3869"/>
  <c r="Q3869"/>
  <c r="R3869"/>
  <c r="S3869"/>
  <c r="T3869"/>
  <c r="U3869"/>
  <c r="A3865" i="13" s="1"/>
  <c r="W3869" i="8"/>
  <c r="K3871"/>
  <c r="K3872" s="1"/>
  <c r="K3873" s="1"/>
  <c r="K3874" s="1"/>
  <c r="K3875" s="1"/>
  <c r="L3871"/>
  <c r="L3872" s="1"/>
  <c r="N3871"/>
  <c r="O3871"/>
  <c r="P3871"/>
  <c r="Q3871"/>
  <c r="R3871"/>
  <c r="S3871"/>
  <c r="T3871"/>
  <c r="U3871"/>
  <c r="A3867" i="13" s="1"/>
  <c r="W3871" i="8"/>
  <c r="N3872"/>
  <c r="O3872"/>
  <c r="P3872"/>
  <c r="Q3872"/>
  <c r="R3872"/>
  <c r="S3872"/>
  <c r="T3872"/>
  <c r="U3872"/>
  <c r="A3868" i="13" s="1"/>
  <c r="W3872" i="8"/>
  <c r="N3874"/>
  <c r="O3874"/>
  <c r="P3874"/>
  <c r="Q3874"/>
  <c r="R3874"/>
  <c r="S3874"/>
  <c r="T3874"/>
  <c r="U3874"/>
  <c r="A3870" i="13" s="1"/>
  <c r="N3876" i="8"/>
  <c r="O3876"/>
  <c r="P3876"/>
  <c r="Q3876"/>
  <c r="R3876"/>
  <c r="S3876"/>
  <c r="T3876"/>
  <c r="U3876"/>
  <c r="A3872" i="13" s="1"/>
  <c r="K3879" i="8"/>
  <c r="K15" s="1"/>
  <c r="L3879"/>
  <c r="L15" s="1"/>
  <c r="N3879"/>
  <c r="O3879"/>
  <c r="P3879"/>
  <c r="Q3879"/>
  <c r="R3879"/>
  <c r="S3879"/>
  <c r="T3879"/>
  <c r="U3879"/>
  <c r="A3875" i="13" s="1"/>
  <c r="N3880" i="8"/>
  <c r="O3880"/>
  <c r="P3880"/>
  <c r="Q3880"/>
  <c r="R3880"/>
  <c r="S3880"/>
  <c r="T3880"/>
  <c r="U3880"/>
  <c r="A3876" i="13" s="1"/>
  <c r="K3882" i="8"/>
  <c r="K3883" s="1"/>
  <c r="L3882"/>
  <c r="N3882"/>
  <c r="O3882"/>
  <c r="P3882"/>
  <c r="Q3882"/>
  <c r="R3882"/>
  <c r="S3882"/>
  <c r="T3882"/>
  <c r="U3882"/>
  <c r="A3878" i="13" s="1"/>
  <c r="K3885" i="8"/>
  <c r="L3885"/>
  <c r="N3885"/>
  <c r="O3885"/>
  <c r="P3885"/>
  <c r="Q3885"/>
  <c r="R3885"/>
  <c r="S3885"/>
  <c r="T3885"/>
  <c r="U3885"/>
  <c r="A3881" i="13" s="1"/>
  <c r="W3885" i="8"/>
  <c r="N3887"/>
  <c r="O3887"/>
  <c r="P3887"/>
  <c r="Q3887"/>
  <c r="R3887"/>
  <c r="S3887"/>
  <c r="T3887"/>
  <c r="U3887"/>
  <c r="A3883" i="13" s="1"/>
  <c r="N3890" i="8"/>
  <c r="O3890"/>
  <c r="P3890"/>
  <c r="Q3890"/>
  <c r="R3890"/>
  <c r="S3890"/>
  <c r="T3890"/>
  <c r="U3890"/>
  <c r="A3886" i="13" s="1"/>
  <c r="W3890" i="8"/>
  <c r="K3889"/>
  <c r="K3890" s="1"/>
  <c r="K19" s="1"/>
  <c r="K950" s="1"/>
  <c r="L3889"/>
  <c r="L3890" s="1"/>
  <c r="L19" s="1"/>
  <c r="L950" s="1"/>
  <c r="N3889"/>
  <c r="O3889"/>
  <c r="P3889"/>
  <c r="Q3889"/>
  <c r="R3889"/>
  <c r="S3889"/>
  <c r="T3889"/>
  <c r="U3889"/>
  <c r="A3885" i="13" s="1"/>
  <c r="N3897" i="8"/>
  <c r="O3897"/>
  <c r="P3897"/>
  <c r="Q3897"/>
  <c r="R3897"/>
  <c r="S3897"/>
  <c r="T3897"/>
  <c r="U3897"/>
  <c r="A3893" i="13" s="1"/>
  <c r="W3897" i="8"/>
  <c r="N3903"/>
  <c r="O3903"/>
  <c r="P3903"/>
  <c r="Q3903"/>
  <c r="R3903"/>
  <c r="S3903"/>
  <c r="T3903"/>
  <c r="U3903"/>
  <c r="A3899" i="13" s="1"/>
  <c r="W3903" i="8"/>
  <c r="K3905"/>
  <c r="L3905"/>
  <c r="N3905"/>
  <c r="O3905"/>
  <c r="P3905"/>
  <c r="Q3905"/>
  <c r="R3905"/>
  <c r="S3905"/>
  <c r="T3905"/>
  <c r="U3905"/>
  <c r="A3901" i="13" s="1"/>
  <c r="W3905" i="8"/>
  <c r="N3908"/>
  <c r="O3908"/>
  <c r="P3908"/>
  <c r="Q3908"/>
  <c r="R3908"/>
  <c r="S3908"/>
  <c r="T3908"/>
  <c r="U3908"/>
  <c r="A3904" i="13" s="1"/>
  <c r="W3908" i="8"/>
  <c r="K3906"/>
  <c r="L3906"/>
  <c r="N3906"/>
  <c r="O3906"/>
  <c r="P3906"/>
  <c r="Q3906"/>
  <c r="R3906"/>
  <c r="S3906"/>
  <c r="T3906"/>
  <c r="U3906"/>
  <c r="A3902" i="13" s="1"/>
  <c r="W3906" i="8"/>
  <c r="K3913"/>
  <c r="L3913"/>
  <c r="N3913"/>
  <c r="O3913"/>
  <c r="P3913"/>
  <c r="Q3913"/>
  <c r="R3913"/>
  <c r="S3913"/>
  <c r="T3913"/>
  <c r="U3913"/>
  <c r="A3909" i="13" s="1"/>
  <c r="N3915" i="8"/>
  <c r="O3915"/>
  <c r="P3915"/>
  <c r="Q3915"/>
  <c r="R3915"/>
  <c r="S3915"/>
  <c r="T3915"/>
  <c r="U3915"/>
  <c r="A3911" i="13" s="1"/>
  <c r="N3924" i="8"/>
  <c r="O3924"/>
  <c r="P3924"/>
  <c r="Q3924"/>
  <c r="R3924"/>
  <c r="S3924"/>
  <c r="T3924"/>
  <c r="U3924"/>
  <c r="A3920" i="13" s="1"/>
  <c r="W3924" i="8"/>
  <c r="N3925"/>
  <c r="O3925"/>
  <c r="P3925"/>
  <c r="Q3925"/>
  <c r="R3925"/>
  <c r="S3925"/>
  <c r="T3925"/>
  <c r="U3925"/>
  <c r="A3921" i="13" s="1"/>
  <c r="W3925" i="8"/>
  <c r="N3931"/>
  <c r="O3931"/>
  <c r="P3931"/>
  <c r="Q3931"/>
  <c r="R3931"/>
  <c r="S3931"/>
  <c r="T3931"/>
  <c r="U3931"/>
  <c r="A3927" i="13" s="1"/>
  <c r="L3929" i="8"/>
  <c r="L3930" s="1"/>
  <c r="L3931" s="1"/>
  <c r="N3929"/>
  <c r="O3929"/>
  <c r="P3929"/>
  <c r="Q3929"/>
  <c r="R3929"/>
  <c r="S3929"/>
  <c r="T3929"/>
  <c r="U3929"/>
  <c r="A3925" i="13" s="1"/>
  <c r="K3932" i="8"/>
  <c r="K3933" s="1"/>
  <c r="L3932"/>
  <c r="N3932"/>
  <c r="O3932"/>
  <c r="P3932"/>
  <c r="Q3932"/>
  <c r="R3932"/>
  <c r="S3932"/>
  <c r="T3932"/>
  <c r="U3932"/>
  <c r="A3928" i="13" s="1"/>
  <c r="N3935" i="8"/>
  <c r="O3935"/>
  <c r="P3935"/>
  <c r="Q3935"/>
  <c r="R3935"/>
  <c r="S3935"/>
  <c r="T3935"/>
  <c r="U3935"/>
  <c r="A3931" i="13" s="1"/>
  <c r="K3940" i="8"/>
  <c r="L3940"/>
  <c r="N3940"/>
  <c r="O3940"/>
  <c r="P3940"/>
  <c r="Q3940"/>
  <c r="R3940"/>
  <c r="S3940"/>
  <c r="T3940"/>
  <c r="U3940"/>
  <c r="A3936" i="13" s="1"/>
  <c r="K3942" i="8"/>
  <c r="K3943" s="1"/>
  <c r="K3944" s="1"/>
  <c r="K3945" s="1"/>
  <c r="K3946" s="1"/>
  <c r="K3947" s="1"/>
  <c r="L3942"/>
  <c r="L3943" s="1"/>
  <c r="L3944" s="1"/>
  <c r="L3945" s="1"/>
  <c r="L3946" s="1"/>
  <c r="L3947" s="1"/>
  <c r="L3948" s="1"/>
  <c r="N3942"/>
  <c r="O3942"/>
  <c r="P3942"/>
  <c r="Q3942"/>
  <c r="R3942"/>
  <c r="S3942"/>
  <c r="T3942"/>
  <c r="U3942"/>
  <c r="A3938" i="13" s="1"/>
  <c r="N3945" i="8"/>
  <c r="O3945"/>
  <c r="P3945"/>
  <c r="Q3945"/>
  <c r="R3945"/>
  <c r="S3945"/>
  <c r="T3945"/>
  <c r="U3945"/>
  <c r="A3941" i="13" s="1"/>
  <c r="N3943" i="8"/>
  <c r="O3943"/>
  <c r="P3943"/>
  <c r="Q3943"/>
  <c r="R3943"/>
  <c r="S3943"/>
  <c r="T3943"/>
  <c r="U3943"/>
  <c r="A3939" i="13" s="1"/>
  <c r="K3950" i="8"/>
  <c r="L3950"/>
  <c r="N3950"/>
  <c r="O3950"/>
  <c r="P3950"/>
  <c r="Q3950"/>
  <c r="R3950"/>
  <c r="S3950"/>
  <c r="T3950"/>
  <c r="U3950"/>
  <c r="A3946" i="13" s="1"/>
  <c r="K3952" i="8"/>
  <c r="K3953" s="1"/>
  <c r="L3952"/>
  <c r="L3953" s="1"/>
  <c r="N3952"/>
  <c r="O3952"/>
  <c r="P3952"/>
  <c r="Q3952"/>
  <c r="R3952"/>
  <c r="S3952"/>
  <c r="T3952"/>
  <c r="U3952"/>
  <c r="A3948" i="13" s="1"/>
  <c r="N3953" i="8"/>
  <c r="O3953"/>
  <c r="P3953"/>
  <c r="Q3953"/>
  <c r="R3953"/>
  <c r="S3953"/>
  <c r="T3953"/>
  <c r="U3953"/>
  <c r="A3949" i="13" s="1"/>
  <c r="N3954" i="8"/>
  <c r="O3954"/>
  <c r="P3954"/>
  <c r="Q3954"/>
  <c r="R3954"/>
  <c r="S3954"/>
  <c r="T3954"/>
  <c r="U3954"/>
  <c r="A3950" i="13" s="1"/>
  <c r="N3956" i="8"/>
  <c r="O3956"/>
  <c r="P3956"/>
  <c r="Q3956"/>
  <c r="R3956"/>
  <c r="S3956"/>
  <c r="T3956"/>
  <c r="U3956"/>
  <c r="A3952" i="13" s="1"/>
  <c r="N3957" i="8"/>
  <c r="O3957"/>
  <c r="P3957"/>
  <c r="Q3957"/>
  <c r="R3957"/>
  <c r="S3957"/>
  <c r="T3957"/>
  <c r="U3957"/>
  <c r="A3953" i="13" s="1"/>
  <c r="K3960" i="8"/>
  <c r="L3960"/>
  <c r="N3960"/>
  <c r="O3960"/>
  <c r="P3960"/>
  <c r="Q3960"/>
  <c r="R3960"/>
  <c r="S3960"/>
  <c r="T3960"/>
  <c r="U3960"/>
  <c r="A3956" i="13" s="1"/>
  <c r="K3961" i="8"/>
  <c r="L3961"/>
  <c r="N3961"/>
  <c r="O3961"/>
  <c r="P3961"/>
  <c r="Q3961"/>
  <c r="R3961"/>
  <c r="S3961"/>
  <c r="T3961"/>
  <c r="U3961"/>
  <c r="A3957" i="13" s="1"/>
  <c r="N3965" i="8"/>
  <c r="O3965"/>
  <c r="P3965"/>
  <c r="Q3965"/>
  <c r="R3965"/>
  <c r="S3965"/>
  <c r="T3965"/>
  <c r="U3965"/>
  <c r="A3961" i="13" s="1"/>
  <c r="K3964" i="8"/>
  <c r="K3965" s="1"/>
  <c r="L3964"/>
  <c r="L3965" s="1"/>
  <c r="N3964"/>
  <c r="O3964"/>
  <c r="P3964"/>
  <c r="Q3964"/>
  <c r="R3964"/>
  <c r="S3964"/>
  <c r="T3964"/>
  <c r="U3964"/>
  <c r="A3960" i="13" s="1"/>
  <c r="K3967" i="8"/>
  <c r="L3967"/>
  <c r="N3967"/>
  <c r="O3967"/>
  <c r="P3967"/>
  <c r="Q3967"/>
  <c r="R3967"/>
  <c r="S3967"/>
  <c r="T3967"/>
  <c r="U3967"/>
  <c r="A3963" i="13" s="1"/>
  <c r="N3970" i="8"/>
  <c r="O3970"/>
  <c r="P3970"/>
  <c r="Q3970"/>
  <c r="R3970"/>
  <c r="S3970"/>
  <c r="T3970"/>
  <c r="U3970"/>
  <c r="A3966" i="13" s="1"/>
  <c r="N3969" i="8"/>
  <c r="O3969"/>
  <c r="P3969"/>
  <c r="Q3969"/>
  <c r="R3969"/>
  <c r="S3969"/>
  <c r="T3969"/>
  <c r="U3969"/>
  <c r="A3965" i="13" s="1"/>
  <c r="N3971" i="8"/>
  <c r="O3971"/>
  <c r="P3971"/>
  <c r="Q3971"/>
  <c r="R3971"/>
  <c r="S3971"/>
  <c r="T3971"/>
  <c r="U3971"/>
  <c r="A3967" i="13" s="1"/>
  <c r="K3973" i="8"/>
  <c r="L3973"/>
  <c r="N3973"/>
  <c r="O3973"/>
  <c r="P3973"/>
  <c r="Q3973"/>
  <c r="R3973"/>
  <c r="S3973"/>
  <c r="T3973"/>
  <c r="U3973"/>
  <c r="A3969" i="13" s="1"/>
  <c r="N3975" i="8"/>
  <c r="O3975"/>
  <c r="P3975"/>
  <c r="Q3975"/>
  <c r="R3975"/>
  <c r="S3975"/>
  <c r="T3975"/>
  <c r="U3975"/>
  <c r="A3971" i="13" s="1"/>
  <c r="N3977" i="8"/>
  <c r="O3977"/>
  <c r="P3977"/>
  <c r="Q3977"/>
  <c r="R3977"/>
  <c r="S3977"/>
  <c r="T3977"/>
  <c r="U3977"/>
  <c r="A3973" i="13" s="1"/>
  <c r="K3981" i="8"/>
  <c r="L3981"/>
  <c r="N3981"/>
  <c r="O3981"/>
  <c r="P3981"/>
  <c r="Q3981"/>
  <c r="R3981"/>
  <c r="S3981"/>
  <c r="T3981"/>
  <c r="U3981"/>
  <c r="A3977" i="13" s="1"/>
  <c r="N3978" i="8"/>
  <c r="O3978"/>
  <c r="P3978"/>
  <c r="Q3978"/>
  <c r="R3978"/>
  <c r="S3978"/>
  <c r="T3978"/>
  <c r="U3978"/>
  <c r="A3974" i="13" s="1"/>
  <c r="K3984" i="8"/>
  <c r="L3984"/>
  <c r="N3984"/>
  <c r="O3984"/>
  <c r="P3984"/>
  <c r="Q3984"/>
  <c r="R3984"/>
  <c r="S3984"/>
  <c r="T3984"/>
  <c r="U3984"/>
  <c r="A3980" i="13" s="1"/>
  <c r="K3982" i="8"/>
  <c r="K3983" s="1"/>
  <c r="L3982"/>
  <c r="N3982"/>
  <c r="O3982"/>
  <c r="P3982"/>
  <c r="Q3982"/>
  <c r="R3982"/>
  <c r="S3982"/>
  <c r="T3982"/>
  <c r="U3982"/>
  <c r="A3978" i="13" s="1"/>
  <c r="K3989" i="8"/>
  <c r="L3989"/>
  <c r="N3989"/>
  <c r="O3989"/>
  <c r="P3989"/>
  <c r="Q3989"/>
  <c r="R3989"/>
  <c r="S3989"/>
  <c r="T3989"/>
  <c r="U3989"/>
  <c r="A3985" i="13" s="1"/>
  <c r="K3996" i="8"/>
  <c r="K3997" s="1"/>
  <c r="L3996"/>
  <c r="L3997" s="1"/>
  <c r="N3996"/>
  <c r="O3996"/>
  <c r="P3996"/>
  <c r="Q3996"/>
  <c r="R3996"/>
  <c r="S3996"/>
  <c r="T3996"/>
  <c r="U3996"/>
  <c r="A3992" i="13" s="1"/>
  <c r="N3997" i="8"/>
  <c r="O3997"/>
  <c r="P3997"/>
  <c r="Q3997"/>
  <c r="R3997"/>
  <c r="S3997"/>
  <c r="T3997"/>
  <c r="U3997"/>
  <c r="A3993" i="13" s="1"/>
  <c r="K4011" i="8"/>
  <c r="L4011"/>
  <c r="N4011"/>
  <c r="O4011"/>
  <c r="P4011"/>
  <c r="Q4011"/>
  <c r="R4011"/>
  <c r="S4011"/>
  <c r="T4011"/>
  <c r="U4011"/>
  <c r="A4007" i="13" s="1"/>
  <c r="N4013" i="8"/>
  <c r="O4013"/>
  <c r="P4013"/>
  <c r="Q4013"/>
  <c r="R4013"/>
  <c r="S4013"/>
  <c r="T4013"/>
  <c r="U4013"/>
  <c r="A4009" i="13" s="1"/>
  <c r="N4014" i="8"/>
  <c r="O4014"/>
  <c r="P4014"/>
  <c r="Q4014"/>
  <c r="R4014"/>
  <c r="S4014"/>
  <c r="T4014"/>
  <c r="U4014"/>
  <c r="A4010" i="13" s="1"/>
  <c r="K4016" i="8"/>
  <c r="L4016"/>
  <c r="N4016"/>
  <c r="O4016"/>
  <c r="P4016"/>
  <c r="Q4016"/>
  <c r="R4016"/>
  <c r="S4016"/>
  <c r="T4016"/>
  <c r="U4016"/>
  <c r="A4012" i="13" s="1"/>
  <c r="N4021" i="8"/>
  <c r="O4021"/>
  <c r="P4021"/>
  <c r="Q4021"/>
  <c r="R4021"/>
  <c r="S4021"/>
  <c r="T4021"/>
  <c r="U4021"/>
  <c r="A4017" i="13" s="1"/>
  <c r="N4018" i="8"/>
  <c r="O4018"/>
  <c r="P4018"/>
  <c r="Q4018"/>
  <c r="R4018"/>
  <c r="S4018"/>
  <c r="T4018"/>
  <c r="U4018"/>
  <c r="A4014" i="13" s="1"/>
  <c r="K4022" i="8"/>
  <c r="K4023" s="1"/>
  <c r="K4024" s="1"/>
  <c r="L4022"/>
  <c r="L4023" s="1"/>
  <c r="N4022"/>
  <c r="O4022"/>
  <c r="P4022"/>
  <c r="Q4022"/>
  <c r="R4022"/>
  <c r="S4022"/>
  <c r="T4022"/>
  <c r="U4022"/>
  <c r="A4018" i="13" s="1"/>
  <c r="N4030" i="8"/>
  <c r="O4030"/>
  <c r="P4030"/>
  <c r="Q4030"/>
  <c r="R4030"/>
  <c r="S4030"/>
  <c r="T4030"/>
  <c r="U4030"/>
  <c r="A4026" i="13" s="1"/>
  <c r="K4031" i="8"/>
  <c r="K4032" s="1"/>
  <c r="L4031"/>
  <c r="L4032" s="1"/>
  <c r="N4031"/>
  <c r="O4031"/>
  <c r="P4031"/>
  <c r="Q4031"/>
  <c r="R4031"/>
  <c r="S4031"/>
  <c r="T4031"/>
  <c r="U4031"/>
  <c r="A4027" i="13" s="1"/>
  <c r="N4035" i="8"/>
  <c r="O4035"/>
  <c r="P4035"/>
  <c r="Q4035"/>
  <c r="R4035"/>
  <c r="S4035"/>
  <c r="T4035"/>
  <c r="U4035"/>
  <c r="A4031" i="13" s="1"/>
  <c r="K4041" i="8"/>
  <c r="K4042" s="1"/>
  <c r="K4043" s="1"/>
  <c r="K4044" s="1"/>
  <c r="K4045" s="1"/>
  <c r="K4046" s="1"/>
  <c r="L4041"/>
  <c r="L4042" s="1"/>
  <c r="L4043" s="1"/>
  <c r="N4041"/>
  <c r="O4041"/>
  <c r="P4041"/>
  <c r="Q4041"/>
  <c r="R4041"/>
  <c r="S4041"/>
  <c r="T4041"/>
  <c r="U4041"/>
  <c r="A4037" i="13" s="1"/>
  <c r="N4039" i="8"/>
  <c r="O4039"/>
  <c r="P4039"/>
  <c r="Q4039"/>
  <c r="R4039"/>
  <c r="S4039"/>
  <c r="T4039"/>
  <c r="U4039"/>
  <c r="A4035" i="13" s="1"/>
  <c r="K4040" i="8"/>
  <c r="L4040"/>
  <c r="N4040"/>
  <c r="O4040"/>
  <c r="P4040"/>
  <c r="Q4040"/>
  <c r="R4040"/>
  <c r="S4040"/>
  <c r="T4040"/>
  <c r="U4040"/>
  <c r="A4036" i="13" s="1"/>
  <c r="N4044" i="8"/>
  <c r="O4044"/>
  <c r="P4044"/>
  <c r="Q4044"/>
  <c r="R4044"/>
  <c r="S4044"/>
  <c r="T4044"/>
  <c r="U4044"/>
  <c r="A4040" i="13" s="1"/>
  <c r="N4048" i="8"/>
  <c r="O4048"/>
  <c r="P4048"/>
  <c r="Q4048"/>
  <c r="R4048"/>
  <c r="S4048"/>
  <c r="T4048"/>
  <c r="U4048"/>
  <c r="A4044" i="13" s="1"/>
  <c r="N4049" i="8"/>
  <c r="O4049"/>
  <c r="P4049"/>
  <c r="Q4049"/>
  <c r="R4049"/>
  <c r="S4049"/>
  <c r="T4049"/>
  <c r="U4049"/>
  <c r="A4045" i="13" s="1"/>
  <c r="N4050" i="8"/>
  <c r="O4050"/>
  <c r="P4050"/>
  <c r="Q4050"/>
  <c r="R4050"/>
  <c r="S4050"/>
  <c r="T4050"/>
  <c r="U4050"/>
  <c r="A4046" i="13" s="1"/>
  <c r="K4054" i="8"/>
  <c r="K4055" s="1"/>
  <c r="K4056" s="1"/>
  <c r="L4054"/>
  <c r="L4055" s="1"/>
  <c r="L4056" s="1"/>
  <c r="N4054"/>
  <c r="O4054"/>
  <c r="P4054"/>
  <c r="Q4054"/>
  <c r="R4054"/>
  <c r="S4054"/>
  <c r="T4054"/>
  <c r="U4054"/>
  <c r="A4050" i="13" s="1"/>
  <c r="N4055" i="8"/>
  <c r="O4055"/>
  <c r="P4055"/>
  <c r="Q4055"/>
  <c r="R4055"/>
  <c r="S4055"/>
  <c r="T4055"/>
  <c r="U4055"/>
  <c r="A4051" i="13" s="1"/>
  <c r="K4057" i="8"/>
  <c r="L4057"/>
  <c r="N4057"/>
  <c r="O4057"/>
  <c r="P4057"/>
  <c r="Q4057"/>
  <c r="R4057"/>
  <c r="S4057"/>
  <c r="T4057"/>
  <c r="U4057"/>
  <c r="A4053" i="13" s="1"/>
  <c r="N4063" i="8"/>
  <c r="O4063"/>
  <c r="P4063"/>
  <c r="Q4063"/>
  <c r="R4063"/>
  <c r="S4063"/>
  <c r="T4063"/>
  <c r="U4063"/>
  <c r="A4059" i="13" s="1"/>
  <c r="N4069" i="8"/>
  <c r="O4069"/>
  <c r="P4069"/>
  <c r="Q4069"/>
  <c r="R4069"/>
  <c r="S4069"/>
  <c r="T4069"/>
  <c r="U4069"/>
  <c r="A4065" i="13" s="1"/>
  <c r="N4071" i="8"/>
  <c r="O4071"/>
  <c r="P4071"/>
  <c r="Q4071"/>
  <c r="R4071"/>
  <c r="S4071"/>
  <c r="T4071"/>
  <c r="U4071"/>
  <c r="A4067" i="13" s="1"/>
  <c r="K4072" i="8"/>
  <c r="K4073" s="1"/>
  <c r="L4072"/>
  <c r="N4072"/>
  <c r="O4072"/>
  <c r="P4072"/>
  <c r="Q4072"/>
  <c r="R4072"/>
  <c r="S4072"/>
  <c r="T4072"/>
  <c r="U4072"/>
  <c r="A4068" i="13" s="1"/>
  <c r="K4074" i="8"/>
  <c r="L4074"/>
  <c r="L4075" s="1"/>
  <c r="N4074"/>
  <c r="O4074"/>
  <c r="P4074"/>
  <c r="Q4074"/>
  <c r="R4074"/>
  <c r="S4074"/>
  <c r="T4074"/>
  <c r="U4074"/>
  <c r="A4070" i="13" s="1"/>
  <c r="K4076" i="8"/>
  <c r="K4077" s="1"/>
  <c r="K4078" s="1"/>
  <c r="K4079" s="1"/>
  <c r="L4076"/>
  <c r="L4077" s="1"/>
  <c r="L4078" s="1"/>
  <c r="L4079" s="1"/>
  <c r="L803" s="1"/>
  <c r="N4076"/>
  <c r="O4076"/>
  <c r="P4076"/>
  <c r="Q4076"/>
  <c r="R4076"/>
  <c r="S4076"/>
  <c r="T4076"/>
  <c r="U4076"/>
  <c r="A4072" i="13" s="1"/>
  <c r="N4080" i="8"/>
  <c r="O4080"/>
  <c r="P4080"/>
  <c r="Q4080"/>
  <c r="R4080"/>
  <c r="S4080"/>
  <c r="T4080"/>
  <c r="U4080"/>
  <c r="A4076" i="13" s="1"/>
  <c r="K4085" i="8"/>
  <c r="L4085"/>
  <c r="N4085"/>
  <c r="O4085"/>
  <c r="P4085"/>
  <c r="Q4085"/>
  <c r="R4085"/>
  <c r="S4085"/>
  <c r="T4085"/>
  <c r="U4085"/>
  <c r="A4081" i="13" s="1"/>
  <c r="K4084" i="8"/>
  <c r="L4084"/>
  <c r="N4084"/>
  <c r="O4084"/>
  <c r="P4084"/>
  <c r="Q4084"/>
  <c r="R4084"/>
  <c r="S4084"/>
  <c r="T4084"/>
  <c r="U4084"/>
  <c r="A4080" i="13" s="1"/>
  <c r="K4089" i="8"/>
  <c r="K268" s="1"/>
  <c r="L4089"/>
  <c r="L268" s="1"/>
  <c r="N4089"/>
  <c r="O4089"/>
  <c r="P4089"/>
  <c r="Q4089"/>
  <c r="R4089"/>
  <c r="S4089"/>
  <c r="T4089"/>
  <c r="U4089"/>
  <c r="A4085" i="13" s="1"/>
  <c r="K4091" i="8"/>
  <c r="K4092" s="1"/>
  <c r="L4091"/>
  <c r="L4092" s="1"/>
  <c r="N4091"/>
  <c r="O4091"/>
  <c r="P4091"/>
  <c r="Q4091"/>
  <c r="R4091"/>
  <c r="S4091"/>
  <c r="T4091"/>
  <c r="U4091"/>
  <c r="A4087" i="13" s="1"/>
  <c r="N4094" i="8"/>
  <c r="O4094"/>
  <c r="P4094"/>
  <c r="Q4094"/>
  <c r="R4094"/>
  <c r="S4094"/>
  <c r="T4094"/>
  <c r="U4094"/>
  <c r="A4090" i="13" s="1"/>
  <c r="N4097" i="8"/>
  <c r="O4097"/>
  <c r="P4097"/>
  <c r="Q4097"/>
  <c r="R4097"/>
  <c r="S4097"/>
  <c r="T4097"/>
  <c r="U4097"/>
  <c r="A4093" i="13" s="1"/>
  <c r="K4101" i="8"/>
  <c r="L4101"/>
  <c r="N4101"/>
  <c r="O4101"/>
  <c r="P4101"/>
  <c r="Q4101"/>
  <c r="R4101"/>
  <c r="S4101"/>
  <c r="T4101"/>
  <c r="U4101"/>
  <c r="A4097" i="13" s="1"/>
  <c r="N4104" i="8"/>
  <c r="O4104"/>
  <c r="P4104"/>
  <c r="Q4104"/>
  <c r="R4104"/>
  <c r="S4104"/>
  <c r="T4104"/>
  <c r="U4104"/>
  <c r="A4100" i="13" s="1"/>
  <c r="K4111" i="8"/>
  <c r="L4111"/>
  <c r="N4111"/>
  <c r="O4111"/>
  <c r="P4111"/>
  <c r="Q4111"/>
  <c r="R4111"/>
  <c r="S4111"/>
  <c r="T4111"/>
  <c r="U4111"/>
  <c r="A4107" i="13" s="1"/>
  <c r="K4106" i="8"/>
  <c r="L4106"/>
  <c r="N4106"/>
  <c r="O4106"/>
  <c r="P4106"/>
  <c r="Q4106"/>
  <c r="R4106"/>
  <c r="S4106"/>
  <c r="T4106"/>
  <c r="U4106"/>
  <c r="A4102" i="13" s="1"/>
  <c r="K4108" i="8"/>
  <c r="L4108"/>
  <c r="N4108"/>
  <c r="O4108"/>
  <c r="P4108"/>
  <c r="Q4108"/>
  <c r="R4108"/>
  <c r="S4108"/>
  <c r="T4108"/>
  <c r="U4108"/>
  <c r="A4104" i="13" s="1"/>
  <c r="N4110" i="8"/>
  <c r="O4110"/>
  <c r="P4110"/>
  <c r="Q4110"/>
  <c r="R4110"/>
  <c r="S4110"/>
  <c r="T4110"/>
  <c r="U4110"/>
  <c r="A4106" i="13" s="1"/>
  <c r="K4114" i="8"/>
  <c r="L4114"/>
  <c r="N4114"/>
  <c r="O4114"/>
  <c r="P4114"/>
  <c r="Q4114"/>
  <c r="R4114"/>
  <c r="S4114"/>
  <c r="T4114"/>
  <c r="U4114"/>
  <c r="A4110" i="13" s="1"/>
  <c r="K4117" i="8"/>
  <c r="K281" s="1"/>
  <c r="L4117"/>
  <c r="L281" s="1"/>
  <c r="N4117"/>
  <c r="O4117"/>
  <c r="P4117"/>
  <c r="Q4117"/>
  <c r="R4117"/>
  <c r="S4117"/>
  <c r="T4117"/>
  <c r="U4117"/>
  <c r="A4113" i="13" s="1"/>
  <c r="N4118" i="8"/>
  <c r="O4118"/>
  <c r="P4118"/>
  <c r="Q4118"/>
  <c r="R4118"/>
  <c r="S4118"/>
  <c r="T4118"/>
  <c r="U4118"/>
  <c r="A4114" i="13" s="1"/>
  <c r="K4120" i="8"/>
  <c r="L4120"/>
  <c r="N4120"/>
  <c r="O4120"/>
  <c r="P4120"/>
  <c r="Q4120"/>
  <c r="R4120"/>
  <c r="S4120"/>
  <c r="T4120"/>
  <c r="U4120"/>
  <c r="A4116" i="13" s="1"/>
  <c r="N4122" i="8"/>
  <c r="O4122"/>
  <c r="P4122"/>
  <c r="Q4122"/>
  <c r="R4122"/>
  <c r="S4122"/>
  <c r="T4122"/>
  <c r="U4122"/>
  <c r="A4118" i="13" s="1"/>
  <c r="K4123" i="8"/>
  <c r="L4123"/>
  <c r="N4123"/>
  <c r="O4123"/>
  <c r="P4123"/>
  <c r="Q4123"/>
  <c r="R4123"/>
  <c r="S4123"/>
  <c r="T4123"/>
  <c r="U4123"/>
  <c r="A4119" i="13" s="1"/>
  <c r="K4128" i="8"/>
  <c r="L4128"/>
  <c r="N4128"/>
  <c r="O4128"/>
  <c r="P4128"/>
  <c r="Q4128"/>
  <c r="R4128"/>
  <c r="S4128"/>
  <c r="T4128"/>
  <c r="U4128"/>
  <c r="A4124" i="13" s="1"/>
  <c r="N4130" i="8"/>
  <c r="O4130"/>
  <c r="P4130"/>
  <c r="Q4130"/>
  <c r="R4130"/>
  <c r="S4130"/>
  <c r="T4130"/>
  <c r="U4130"/>
  <c r="A4126" i="13" s="1"/>
  <c r="N4131" i="8"/>
  <c r="O4131"/>
  <c r="P4131"/>
  <c r="Q4131"/>
  <c r="R4131"/>
  <c r="S4131"/>
  <c r="T4131"/>
  <c r="U4131"/>
  <c r="A4127" i="13" s="1"/>
  <c r="N4137" i="8"/>
  <c r="O4137"/>
  <c r="P4137"/>
  <c r="Q4137"/>
  <c r="R4137"/>
  <c r="S4137"/>
  <c r="T4137"/>
  <c r="U4137"/>
  <c r="A4133" i="13" s="1"/>
  <c r="N4138" i="8"/>
  <c r="O4138"/>
  <c r="P4138"/>
  <c r="Q4138"/>
  <c r="R4138"/>
  <c r="S4138"/>
  <c r="T4138"/>
  <c r="U4138"/>
  <c r="A4134" i="13" s="1"/>
  <c r="K4142" i="8"/>
  <c r="L4142"/>
  <c r="N4142"/>
  <c r="O4142"/>
  <c r="P4142"/>
  <c r="Q4142"/>
  <c r="R4142"/>
  <c r="S4142"/>
  <c r="T4142"/>
  <c r="U4142"/>
  <c r="A4138" i="13" s="1"/>
  <c r="K4143" i="8"/>
  <c r="L4143"/>
  <c r="N4143"/>
  <c r="O4143"/>
  <c r="P4143"/>
  <c r="Q4143"/>
  <c r="R4143"/>
  <c r="S4143"/>
  <c r="T4143"/>
  <c r="U4143"/>
  <c r="A4139" i="13" s="1"/>
  <c r="K4146" i="8"/>
  <c r="L4146"/>
  <c r="N4146"/>
  <c r="O4146"/>
  <c r="P4146"/>
  <c r="Q4146"/>
  <c r="R4146"/>
  <c r="S4146"/>
  <c r="T4146"/>
  <c r="U4146"/>
  <c r="A4142" i="13" s="1"/>
  <c r="K4148" i="8"/>
  <c r="L4148"/>
  <c r="N4148"/>
  <c r="O4148"/>
  <c r="P4148"/>
  <c r="Q4148"/>
  <c r="R4148"/>
  <c r="S4148"/>
  <c r="T4148"/>
  <c r="U4148"/>
  <c r="A4144" i="13" s="1"/>
  <c r="N4150" i="8"/>
  <c r="O4150"/>
  <c r="P4150"/>
  <c r="Q4150"/>
  <c r="R4150"/>
  <c r="S4150"/>
  <c r="T4150"/>
  <c r="U4150"/>
  <c r="A4146" i="13" s="1"/>
  <c r="N4153" i="8"/>
  <c r="O4153"/>
  <c r="P4153"/>
  <c r="Q4153"/>
  <c r="R4153"/>
  <c r="S4153"/>
  <c r="T4153"/>
  <c r="U4153"/>
  <c r="A4149" i="13" s="1"/>
  <c r="K4157" i="8"/>
  <c r="K4158" s="1"/>
  <c r="L4157"/>
  <c r="L4158" s="1"/>
  <c r="N4157"/>
  <c r="O4157"/>
  <c r="P4157"/>
  <c r="Q4157"/>
  <c r="R4157"/>
  <c r="S4157"/>
  <c r="T4157"/>
  <c r="U4157"/>
  <c r="A4153" i="13" s="1"/>
  <c r="N4156" i="8"/>
  <c r="O4156"/>
  <c r="P4156"/>
  <c r="Q4156"/>
  <c r="R4156"/>
  <c r="S4156"/>
  <c r="T4156"/>
  <c r="U4156"/>
  <c r="A4152" i="13" s="1"/>
  <c r="K4162" i="8"/>
  <c r="L4162"/>
  <c r="N4162"/>
  <c r="O4162"/>
  <c r="P4162"/>
  <c r="Q4162"/>
  <c r="R4162"/>
  <c r="S4162"/>
  <c r="T4162"/>
  <c r="U4162"/>
  <c r="A4158" i="13" s="1"/>
  <c r="K4164" i="8"/>
  <c r="L4164"/>
  <c r="N4164"/>
  <c r="O4164"/>
  <c r="P4164"/>
  <c r="Q4164"/>
  <c r="R4164"/>
  <c r="S4164"/>
  <c r="T4164"/>
  <c r="U4164"/>
  <c r="A4160" i="13" s="1"/>
  <c r="K4165" i="8"/>
  <c r="K520" s="1"/>
  <c r="L4165"/>
  <c r="L520" s="1"/>
  <c r="N4165"/>
  <c r="O4165"/>
  <c r="P4165"/>
  <c r="Q4165"/>
  <c r="R4165"/>
  <c r="S4165"/>
  <c r="T4165"/>
  <c r="U4165"/>
  <c r="A4161" i="13" s="1"/>
  <c r="N4173" i="8"/>
  <c r="O4173"/>
  <c r="P4173"/>
  <c r="Q4173"/>
  <c r="R4173"/>
  <c r="S4173"/>
  <c r="T4173"/>
  <c r="U4173"/>
  <c r="A4169" i="13" s="1"/>
  <c r="K4175" i="8"/>
  <c r="L4175"/>
  <c r="N4175"/>
  <c r="O4175"/>
  <c r="P4175"/>
  <c r="Q4175"/>
  <c r="R4175"/>
  <c r="S4175"/>
  <c r="T4175"/>
  <c r="U4175"/>
  <c r="A4171" i="13" s="1"/>
  <c r="N4178" i="8"/>
  <c r="O4178"/>
  <c r="P4178"/>
  <c r="Q4178"/>
  <c r="R4178"/>
  <c r="S4178"/>
  <c r="T4178"/>
  <c r="U4178"/>
  <c r="A4174" i="13" s="1"/>
  <c r="K4180" i="8"/>
  <c r="L4180"/>
  <c r="N4180"/>
  <c r="O4180"/>
  <c r="P4180"/>
  <c r="Q4180"/>
  <c r="R4180"/>
  <c r="S4180"/>
  <c r="T4180"/>
  <c r="U4180"/>
  <c r="A4176" i="13" s="1"/>
  <c r="N4182" i="8"/>
  <c r="O4182"/>
  <c r="P4182"/>
  <c r="Q4182"/>
  <c r="R4182"/>
  <c r="S4182"/>
  <c r="T4182"/>
  <c r="U4182"/>
  <c r="A4178" i="13" s="1"/>
  <c r="K4185" i="8"/>
  <c r="L4185"/>
  <c r="N4185"/>
  <c r="O4185"/>
  <c r="P4185"/>
  <c r="Q4185"/>
  <c r="R4185"/>
  <c r="S4185"/>
  <c r="T4185"/>
  <c r="U4185"/>
  <c r="A4181" i="13" s="1"/>
  <c r="K4186" i="8"/>
  <c r="L4186"/>
  <c r="N4186"/>
  <c r="O4186"/>
  <c r="P4186"/>
  <c r="Q4186"/>
  <c r="R4186"/>
  <c r="S4186"/>
  <c r="T4186"/>
  <c r="U4186"/>
  <c r="A4182" i="13" s="1"/>
  <c r="K4187" i="8"/>
  <c r="K4188" s="1"/>
  <c r="K4189" s="1"/>
  <c r="K4190" s="1"/>
  <c r="K4191" s="1"/>
  <c r="K4192" s="1"/>
  <c r="L4187"/>
  <c r="L4188" s="1"/>
  <c r="L4189" s="1"/>
  <c r="L4190" s="1"/>
  <c r="L4191" s="1"/>
  <c r="L4192" s="1"/>
  <c r="N4187"/>
  <c r="O4187"/>
  <c r="P4187"/>
  <c r="Q4187"/>
  <c r="R4187"/>
  <c r="S4187"/>
  <c r="T4187"/>
  <c r="U4187"/>
  <c r="A4183" i="13" s="1"/>
  <c r="N4191" i="8"/>
  <c r="O4191"/>
  <c r="P4191"/>
  <c r="Q4191"/>
  <c r="R4191"/>
  <c r="S4191"/>
  <c r="T4191"/>
  <c r="U4191"/>
  <c r="A4187" i="13" s="1"/>
  <c r="N4199" i="8"/>
  <c r="O4199"/>
  <c r="P4199"/>
  <c r="Q4199"/>
  <c r="R4199"/>
  <c r="S4199"/>
  <c r="T4199"/>
  <c r="U4199"/>
  <c r="A4195" i="13" s="1"/>
  <c r="N4197" i="8"/>
  <c r="O4197"/>
  <c r="P4197"/>
  <c r="Q4197"/>
  <c r="R4197"/>
  <c r="S4197"/>
  <c r="T4197"/>
  <c r="U4197"/>
  <c r="A4193" i="13" s="1"/>
  <c r="K4198" i="8"/>
  <c r="K4199" s="1"/>
  <c r="L4198"/>
  <c r="L4199" s="1"/>
  <c r="N4198"/>
  <c r="O4198"/>
  <c r="P4198"/>
  <c r="Q4198"/>
  <c r="R4198"/>
  <c r="S4198"/>
  <c r="T4198"/>
  <c r="U4198"/>
  <c r="A4194" i="13" s="1"/>
  <c r="K4202" i="8"/>
  <c r="L4202"/>
  <c r="N4202"/>
  <c r="O4202"/>
  <c r="P4202"/>
  <c r="Q4202"/>
  <c r="R4202"/>
  <c r="S4202"/>
  <c r="T4202"/>
  <c r="U4202"/>
  <c r="A4198" i="13" s="1"/>
  <c r="N4211" i="8"/>
  <c r="O4211"/>
  <c r="P4211"/>
  <c r="Q4211"/>
  <c r="R4211"/>
  <c r="S4211"/>
  <c r="T4211"/>
  <c r="U4211"/>
  <c r="A4207" i="13" s="1"/>
  <c r="K4207" i="8"/>
  <c r="L4207"/>
  <c r="N4207"/>
  <c r="O4207"/>
  <c r="P4207"/>
  <c r="Q4207"/>
  <c r="R4207"/>
  <c r="S4207"/>
  <c r="T4207"/>
  <c r="U4207"/>
  <c r="A4203" i="13" s="1"/>
  <c r="K4210" i="8"/>
  <c r="K4211" s="1"/>
  <c r="K4212" s="1"/>
  <c r="L4210"/>
  <c r="L4211" s="1"/>
  <c r="L4212" s="1"/>
  <c r="N4210"/>
  <c r="O4210"/>
  <c r="P4210"/>
  <c r="Q4210"/>
  <c r="R4210"/>
  <c r="S4210"/>
  <c r="T4210"/>
  <c r="U4210"/>
  <c r="A4206" i="13" s="1"/>
  <c r="N4216" i="8"/>
  <c r="O4216"/>
  <c r="P4216"/>
  <c r="Q4216"/>
  <c r="R4216"/>
  <c r="S4216"/>
  <c r="T4216"/>
  <c r="U4216"/>
  <c r="A4212" i="13" s="1"/>
  <c r="K4219" i="8"/>
  <c r="L4219"/>
  <c r="N4219"/>
  <c r="O4219"/>
  <c r="P4219"/>
  <c r="Q4219"/>
  <c r="R4219"/>
  <c r="S4219"/>
  <c r="T4219"/>
  <c r="U4219"/>
  <c r="A4215" i="13" s="1"/>
  <c r="K4223" i="8"/>
  <c r="N4223"/>
  <c r="O4223"/>
  <c r="P4223"/>
  <c r="Q4223"/>
  <c r="R4223"/>
  <c r="S4223"/>
  <c r="T4223"/>
  <c r="U4223"/>
  <c r="A4219" i="13" s="1"/>
  <c r="N4226" i="8"/>
  <c r="O4226"/>
  <c r="P4226"/>
  <c r="Q4226"/>
  <c r="R4226"/>
  <c r="S4226"/>
  <c r="T4226"/>
  <c r="U4226"/>
  <c r="A4222" i="13" s="1"/>
  <c r="N4233" i="8"/>
  <c r="O4233"/>
  <c r="P4233"/>
  <c r="Q4233"/>
  <c r="R4233"/>
  <c r="S4233"/>
  <c r="T4233"/>
  <c r="U4233"/>
  <c r="A4229" i="13" s="1"/>
  <c r="N4236" i="8"/>
  <c r="O4236"/>
  <c r="P4236"/>
  <c r="Q4236"/>
  <c r="R4236"/>
  <c r="S4236"/>
  <c r="T4236"/>
  <c r="U4236"/>
  <c r="A4232" i="13" s="1"/>
  <c r="K4240" i="8"/>
  <c r="L4240"/>
  <c r="N4240"/>
  <c r="O4240"/>
  <c r="P4240"/>
  <c r="Q4240"/>
  <c r="R4240"/>
  <c r="S4240"/>
  <c r="T4240"/>
  <c r="U4240"/>
  <c r="A4236" i="13" s="1"/>
  <c r="K4246" i="8"/>
  <c r="L4246"/>
  <c r="N4246"/>
  <c r="O4246"/>
  <c r="P4246"/>
  <c r="Q4246"/>
  <c r="R4246"/>
  <c r="S4246"/>
  <c r="T4246"/>
  <c r="U4246"/>
  <c r="A4242" i="13" s="1"/>
  <c r="N4253" i="8"/>
  <c r="O4253"/>
  <c r="P4253"/>
  <c r="Q4253"/>
  <c r="R4253"/>
  <c r="S4253"/>
  <c r="T4253"/>
  <c r="U4253"/>
  <c r="A4249" i="13" s="1"/>
  <c r="N4257" i="8"/>
  <c r="O4257"/>
  <c r="P4257"/>
  <c r="Q4257"/>
  <c r="R4257"/>
  <c r="S4257"/>
  <c r="T4257"/>
  <c r="U4257"/>
  <c r="A4253" i="13" s="1"/>
  <c r="K4256" i="8"/>
  <c r="K4257" s="1"/>
  <c r="L4256"/>
  <c r="L4257" s="1"/>
  <c r="N4256"/>
  <c r="O4256"/>
  <c r="P4256"/>
  <c r="Q4256"/>
  <c r="R4256"/>
  <c r="S4256"/>
  <c r="T4256"/>
  <c r="U4256"/>
  <c r="A4252" i="13" s="1"/>
  <c r="K4259" i="8"/>
  <c r="L4259"/>
  <c r="N4259"/>
  <c r="O4259"/>
  <c r="P4259"/>
  <c r="Q4259"/>
  <c r="R4259"/>
  <c r="S4259"/>
  <c r="T4259"/>
  <c r="U4259"/>
  <c r="A4255" i="13" s="1"/>
  <c r="N4264" i="8"/>
  <c r="O4264"/>
  <c r="P4264"/>
  <c r="Q4264"/>
  <c r="R4264"/>
  <c r="S4264"/>
  <c r="T4264"/>
  <c r="U4264"/>
  <c r="A4260" i="13" s="1"/>
  <c r="K4269" i="8"/>
  <c r="L4269"/>
  <c r="N4269"/>
  <c r="O4269"/>
  <c r="P4269"/>
  <c r="Q4269"/>
  <c r="R4269"/>
  <c r="S4269"/>
  <c r="T4269"/>
  <c r="U4269"/>
  <c r="A4265" i="13" s="1"/>
  <c r="K4280" i="8"/>
  <c r="L4280"/>
  <c r="N4280"/>
  <c r="O4280"/>
  <c r="P4280"/>
  <c r="Q4280"/>
  <c r="R4280"/>
  <c r="S4280"/>
  <c r="T4280"/>
  <c r="U4280"/>
  <c r="A4276" i="13" s="1"/>
  <c r="N4282" i="8"/>
  <c r="O4282"/>
  <c r="P4282"/>
  <c r="Q4282"/>
  <c r="R4282"/>
  <c r="S4282"/>
  <c r="T4282"/>
  <c r="U4282"/>
  <c r="A4278" i="13" s="1"/>
  <c r="N4284" i="8"/>
  <c r="O4284"/>
  <c r="P4284"/>
  <c r="Q4284"/>
  <c r="R4284"/>
  <c r="S4284"/>
  <c r="T4284"/>
  <c r="U4284"/>
  <c r="A4280" i="13" s="1"/>
  <c r="N4287" i="8"/>
  <c r="O4287"/>
  <c r="P4287"/>
  <c r="Q4287"/>
  <c r="R4287"/>
  <c r="S4287"/>
  <c r="T4287"/>
  <c r="U4287"/>
  <c r="A4283" i="13" s="1"/>
  <c r="K4290" i="8"/>
  <c r="L4290"/>
  <c r="N4290"/>
  <c r="O4290"/>
  <c r="P4290"/>
  <c r="Q4290"/>
  <c r="R4290"/>
  <c r="S4290"/>
  <c r="T4290"/>
  <c r="U4290"/>
  <c r="N4301"/>
  <c r="O4301"/>
  <c r="P4301"/>
  <c r="Q4301"/>
  <c r="R4301"/>
  <c r="S4301"/>
  <c r="T4301"/>
  <c r="U4301"/>
  <c r="A4297" i="13" s="1"/>
  <c r="N4303" i="8"/>
  <c r="O4303"/>
  <c r="P4303"/>
  <c r="Q4303"/>
  <c r="R4303"/>
  <c r="S4303"/>
  <c r="T4303"/>
  <c r="U4303"/>
  <c r="A4299" i="13" s="1"/>
  <c r="N4310" i="8"/>
  <c r="O4310"/>
  <c r="P4310"/>
  <c r="Q4310"/>
  <c r="R4310"/>
  <c r="S4310"/>
  <c r="T4310"/>
  <c r="U4310"/>
  <c r="A4306" i="13" s="1"/>
  <c r="K4317" i="8"/>
  <c r="L4317"/>
  <c r="N4317"/>
  <c r="O4317"/>
  <c r="P4317"/>
  <c r="Q4317"/>
  <c r="R4317"/>
  <c r="S4317"/>
  <c r="T4317"/>
  <c r="U4317"/>
  <c r="A4313" i="13" s="1"/>
  <c r="N4321" i="8"/>
  <c r="O4321"/>
  <c r="P4321"/>
  <c r="Q4321"/>
  <c r="R4321"/>
  <c r="S4321"/>
  <c r="T4321"/>
  <c r="U4321"/>
  <c r="A4317" i="13" s="1"/>
  <c r="W4321" i="8"/>
  <c r="N4324"/>
  <c r="O4324"/>
  <c r="P4324"/>
  <c r="Q4324"/>
  <c r="R4324"/>
  <c r="S4324"/>
  <c r="T4324"/>
  <c r="U4324"/>
  <c r="A4320" i="13" s="1"/>
  <c r="N4325" i="8"/>
  <c r="O4325"/>
  <c r="P4325"/>
  <c r="Q4325"/>
  <c r="R4325"/>
  <c r="S4325"/>
  <c r="T4325"/>
  <c r="U4325"/>
  <c r="A4321" i="13" s="1"/>
  <c r="N4328" i="8"/>
  <c r="O4328"/>
  <c r="P4328"/>
  <c r="Q4328"/>
  <c r="R4328"/>
  <c r="S4328"/>
  <c r="T4328"/>
  <c r="U4328"/>
  <c r="A4324" i="13" s="1"/>
  <c r="N4332" i="8"/>
  <c r="O4332"/>
  <c r="P4332"/>
  <c r="Q4332"/>
  <c r="R4332"/>
  <c r="S4332"/>
  <c r="T4332"/>
  <c r="U4332"/>
  <c r="A4328" i="13" s="1"/>
  <c r="N4335" i="8"/>
  <c r="O4335"/>
  <c r="P4335"/>
  <c r="Q4335"/>
  <c r="R4335"/>
  <c r="S4335"/>
  <c r="T4335"/>
  <c r="U4335"/>
  <c r="A4331" i="13" s="1"/>
  <c r="N4336" i="8"/>
  <c r="O4336"/>
  <c r="P4336"/>
  <c r="Q4336"/>
  <c r="R4336"/>
  <c r="S4336"/>
  <c r="T4336"/>
  <c r="U4336"/>
  <c r="A4332" i="13" s="1"/>
  <c r="K4338" i="8"/>
  <c r="K4339" s="1"/>
  <c r="L4338"/>
  <c r="L4339" s="1"/>
  <c r="N4338"/>
  <c r="O4338"/>
  <c r="P4338"/>
  <c r="Q4338"/>
  <c r="R4338"/>
  <c r="S4338"/>
  <c r="T4338"/>
  <c r="U4338"/>
  <c r="A4334" i="13" s="1"/>
  <c r="N4339" i="8"/>
  <c r="O4339"/>
  <c r="P4339"/>
  <c r="Q4339"/>
  <c r="R4339"/>
  <c r="S4339"/>
  <c r="T4339"/>
  <c r="U4339"/>
  <c r="A4335" i="13" s="1"/>
  <c r="N4337" i="8"/>
  <c r="O4337"/>
  <c r="P4337"/>
  <c r="Q4337"/>
  <c r="R4337"/>
  <c r="S4337"/>
  <c r="T4337"/>
  <c r="U4337"/>
  <c r="A4333" i="13" s="1"/>
  <c r="N4342" i="8"/>
  <c r="O4342"/>
  <c r="P4342"/>
  <c r="Q4342"/>
  <c r="R4342"/>
  <c r="S4342"/>
  <c r="T4342"/>
  <c r="U4342"/>
  <c r="A4338" i="13" s="1"/>
  <c r="K4344" i="8"/>
  <c r="K4345" s="1"/>
  <c r="L4344"/>
  <c r="L4345" s="1"/>
  <c r="N4344"/>
  <c r="O4344"/>
  <c r="P4344"/>
  <c r="Q4344"/>
  <c r="R4344"/>
  <c r="S4344"/>
  <c r="T4344"/>
  <c r="U4344"/>
  <c r="A4340" i="13" s="1"/>
  <c r="K4348" i="8"/>
  <c r="L4348"/>
  <c r="N4348"/>
  <c r="O4348"/>
  <c r="P4348"/>
  <c r="Q4348"/>
  <c r="R4348"/>
  <c r="S4348"/>
  <c r="T4348"/>
  <c r="U4348"/>
  <c r="A4344" i="13" s="1"/>
  <c r="N1482" i="8"/>
  <c r="O1482"/>
  <c r="P1482"/>
  <c r="Q1482"/>
  <c r="R1482"/>
  <c r="S1482"/>
  <c r="T1482"/>
  <c r="U1482"/>
  <c r="A1478" i="13" s="1"/>
  <c r="K1484" i="8"/>
  <c r="L1484"/>
  <c r="N1484"/>
  <c r="O1484"/>
  <c r="P1484"/>
  <c r="Q1484"/>
  <c r="R1484"/>
  <c r="S1484"/>
  <c r="T1484"/>
  <c r="U1484"/>
  <c r="A1480" i="13" s="1"/>
  <c r="N1487" i="8"/>
  <c r="O1487"/>
  <c r="P1487"/>
  <c r="Q1487"/>
  <c r="R1487"/>
  <c r="S1487"/>
  <c r="T1487"/>
  <c r="U1487"/>
  <c r="A1483" i="13" s="1"/>
  <c r="N1489" i="8"/>
  <c r="O1489"/>
  <c r="P1489"/>
  <c r="Q1489"/>
  <c r="R1489"/>
  <c r="S1489"/>
  <c r="T1489"/>
  <c r="U1489"/>
  <c r="A1485" i="13" s="1"/>
  <c r="N1488" i="8"/>
  <c r="O1488"/>
  <c r="P1488"/>
  <c r="Q1488"/>
  <c r="R1488"/>
  <c r="S1488"/>
  <c r="T1488"/>
  <c r="U1488"/>
  <c r="A1484" i="13" s="1"/>
  <c r="N1490" i="8"/>
  <c r="O1490"/>
  <c r="P1490"/>
  <c r="Q1490"/>
  <c r="R1490"/>
  <c r="S1490"/>
  <c r="T1490"/>
  <c r="U1490"/>
  <c r="A1486" i="13" s="1"/>
  <c r="N1491" i="8"/>
  <c r="O1491"/>
  <c r="P1491"/>
  <c r="Q1491"/>
  <c r="R1491"/>
  <c r="S1491"/>
  <c r="T1491"/>
  <c r="U1491"/>
  <c r="A1487" i="13" s="1"/>
  <c r="N1492" i="8"/>
  <c r="O1492"/>
  <c r="P1492"/>
  <c r="Q1492"/>
  <c r="R1492"/>
  <c r="S1492"/>
  <c r="T1492"/>
  <c r="U1492"/>
  <c r="A1488" i="13" s="1"/>
  <c r="N1496" i="8"/>
  <c r="O1496"/>
  <c r="P1496"/>
  <c r="Q1496"/>
  <c r="R1496"/>
  <c r="S1496"/>
  <c r="T1496"/>
  <c r="U1496"/>
  <c r="A1492" i="13" s="1"/>
  <c r="K1498" i="8"/>
  <c r="K1499" s="1"/>
  <c r="L1498"/>
  <c r="L1499" s="1"/>
  <c r="N1498"/>
  <c r="O1498"/>
  <c r="P1498"/>
  <c r="Q1498"/>
  <c r="R1498"/>
  <c r="S1498"/>
  <c r="T1498"/>
  <c r="U1498"/>
  <c r="A1494" i="13" s="1"/>
  <c r="N1499" i="8"/>
  <c r="O1499"/>
  <c r="P1499"/>
  <c r="Q1499"/>
  <c r="R1499"/>
  <c r="S1499"/>
  <c r="T1499"/>
  <c r="U1499"/>
  <c r="A1495" i="13" s="1"/>
  <c r="K1500" i="8"/>
  <c r="K1501" s="1"/>
  <c r="K1502" s="1"/>
  <c r="L1500"/>
  <c r="L2449" s="1"/>
  <c r="L2730" s="1"/>
  <c r="N1500"/>
  <c r="O1500"/>
  <c r="P1500"/>
  <c r="Q1500"/>
  <c r="R1500"/>
  <c r="S1500"/>
  <c r="T1500"/>
  <c r="U1500"/>
  <c r="A1496" i="13" s="1"/>
  <c r="N1502" i="8"/>
  <c r="O1502"/>
  <c r="P1502"/>
  <c r="Q1502"/>
  <c r="R1502"/>
  <c r="S1502"/>
  <c r="T1502"/>
  <c r="U1502"/>
  <c r="A1498" i="13" s="1"/>
  <c r="N1501" i="8"/>
  <c r="O1501"/>
  <c r="P1501"/>
  <c r="Q1501"/>
  <c r="R1501"/>
  <c r="S1501"/>
  <c r="T1501"/>
  <c r="U1501"/>
  <c r="A1497" i="13" s="1"/>
  <c r="N1504" i="8"/>
  <c r="O1504"/>
  <c r="P1504"/>
  <c r="Q1504"/>
  <c r="R1504"/>
  <c r="S1504"/>
  <c r="T1504"/>
  <c r="U1504"/>
  <c r="A1500" i="13" s="1"/>
  <c r="N1508" i="8"/>
  <c r="O1508"/>
  <c r="P1508"/>
  <c r="Q1508"/>
  <c r="R1508"/>
  <c r="S1508"/>
  <c r="T1508"/>
  <c r="U1508"/>
  <c r="A1504" i="13" s="1"/>
  <c r="W1508" i="8"/>
  <c r="K1507"/>
  <c r="K1508" s="1"/>
  <c r="L1507"/>
  <c r="L1508" s="1"/>
  <c r="N1507"/>
  <c r="O1507"/>
  <c r="P1507"/>
  <c r="Q1507"/>
  <c r="R1507"/>
  <c r="S1507"/>
  <c r="T1507"/>
  <c r="U1507"/>
  <c r="A1503" i="13" s="1"/>
  <c r="N1511" i="8"/>
  <c r="O1511"/>
  <c r="P1511"/>
  <c r="Q1511"/>
  <c r="R1511"/>
  <c r="S1511"/>
  <c r="T1511"/>
  <c r="U1511"/>
  <c r="A1507" i="13" s="1"/>
  <c r="N1512" i="8"/>
  <c r="O1512"/>
  <c r="P1512"/>
  <c r="Q1512"/>
  <c r="R1512"/>
  <c r="S1512"/>
  <c r="T1512"/>
  <c r="U1512"/>
  <c r="A1508" i="13" s="1"/>
  <c r="N1513" i="8"/>
  <c r="O1513"/>
  <c r="P1513"/>
  <c r="Q1513"/>
  <c r="R1513"/>
  <c r="S1513"/>
  <c r="T1513"/>
  <c r="U1513"/>
  <c r="A1509" i="13" s="1"/>
  <c r="K1519" i="8"/>
  <c r="L1519"/>
  <c r="N1519"/>
  <c r="O1519"/>
  <c r="P1519"/>
  <c r="Q1519"/>
  <c r="R1519"/>
  <c r="S1519"/>
  <c r="T1519"/>
  <c r="U1519"/>
  <c r="A1515" i="13" s="1"/>
  <c r="N1518" i="8"/>
  <c r="O1518"/>
  <c r="P1518"/>
  <c r="Q1518"/>
  <c r="R1518"/>
  <c r="S1518"/>
  <c r="T1518"/>
  <c r="U1518"/>
  <c r="A1514" i="13" s="1"/>
  <c r="K1522" i="8"/>
  <c r="K1523" s="1"/>
  <c r="L1522"/>
  <c r="L1523" s="1"/>
  <c r="N1522"/>
  <c r="O1522"/>
  <c r="P1522"/>
  <c r="Q1522"/>
  <c r="R1522"/>
  <c r="S1522"/>
  <c r="T1522"/>
  <c r="U1522"/>
  <c r="A1518" i="13" s="1"/>
  <c r="N1521" i="8"/>
  <c r="O1521"/>
  <c r="P1521"/>
  <c r="Q1521"/>
  <c r="R1521"/>
  <c r="S1521"/>
  <c r="T1521"/>
  <c r="U1521"/>
  <c r="A1517" i="13" s="1"/>
  <c r="K1525" i="8"/>
  <c r="N1525"/>
  <c r="O1525"/>
  <c r="P1525"/>
  <c r="Q1525"/>
  <c r="R1525"/>
  <c r="S1525"/>
  <c r="T1525"/>
  <c r="U1525"/>
  <c r="A1521" i="13" s="1"/>
  <c r="K1526" i="8"/>
  <c r="L1526"/>
  <c r="N1526"/>
  <c r="O1526"/>
  <c r="P1526"/>
  <c r="Q1526"/>
  <c r="R1526"/>
  <c r="S1526"/>
  <c r="T1526"/>
  <c r="U1526"/>
  <c r="A1522" i="13" s="1"/>
  <c r="K1528" i="8"/>
  <c r="K1529" s="1"/>
  <c r="K1530" s="1"/>
  <c r="L1528"/>
  <c r="L1529" s="1"/>
  <c r="N1528"/>
  <c r="O1528"/>
  <c r="P1528"/>
  <c r="Q1528"/>
  <c r="R1528"/>
  <c r="S1528"/>
  <c r="T1528"/>
  <c r="U1528"/>
  <c r="A1524" i="13" s="1"/>
  <c r="N1533" i="8"/>
  <c r="O1533"/>
  <c r="P1533"/>
  <c r="Q1533"/>
  <c r="R1533"/>
  <c r="S1533"/>
  <c r="T1533"/>
  <c r="U1533"/>
  <c r="A1529" i="13" s="1"/>
  <c r="N1534" i="8"/>
  <c r="O1534"/>
  <c r="P1534"/>
  <c r="Q1534"/>
  <c r="R1534"/>
  <c r="S1534"/>
  <c r="T1534"/>
  <c r="U1534"/>
  <c r="A1530" i="13" s="1"/>
  <c r="K1531" i="8"/>
  <c r="K1532" s="1"/>
  <c r="L1531"/>
  <c r="L1532" s="1"/>
  <c r="L1533" s="1"/>
  <c r="L1534" s="1"/>
  <c r="N1531"/>
  <c r="O1531"/>
  <c r="P1531"/>
  <c r="Q1531"/>
  <c r="R1531"/>
  <c r="S1531"/>
  <c r="T1531"/>
  <c r="U1531"/>
  <c r="A1527" i="13" s="1"/>
  <c r="W1531" i="8"/>
  <c r="K1537"/>
  <c r="L1537"/>
  <c r="N1537"/>
  <c r="O1537"/>
  <c r="P1537"/>
  <c r="Q1537"/>
  <c r="R1537"/>
  <c r="S1537"/>
  <c r="T1537"/>
  <c r="U1537"/>
  <c r="A1533" i="13" s="1"/>
  <c r="N1535" i="8"/>
  <c r="O1535"/>
  <c r="P1535"/>
  <c r="Q1535"/>
  <c r="R1535"/>
  <c r="S1535"/>
  <c r="T1535"/>
  <c r="U1535"/>
  <c r="A1531" i="13" s="1"/>
  <c r="K1536" i="8"/>
  <c r="L1536"/>
  <c r="N1536"/>
  <c r="O1536"/>
  <c r="P1536"/>
  <c r="Q1536"/>
  <c r="R1536"/>
  <c r="S1536"/>
  <c r="T1536"/>
  <c r="U1536"/>
  <c r="A1532" i="13" s="1"/>
  <c r="N1541" i="8"/>
  <c r="O1541"/>
  <c r="P1541"/>
  <c r="Q1541"/>
  <c r="R1541"/>
  <c r="S1541"/>
  <c r="T1541"/>
  <c r="U1541"/>
  <c r="A1537" i="13" s="1"/>
  <c r="N1540" i="8"/>
  <c r="O1540"/>
  <c r="P1540"/>
  <c r="Q1540"/>
  <c r="R1540"/>
  <c r="S1540"/>
  <c r="T1540"/>
  <c r="U1540"/>
  <c r="A1536" i="13" s="1"/>
  <c r="N1544" i="8"/>
  <c r="O1544"/>
  <c r="P1544"/>
  <c r="Q1544"/>
  <c r="R1544"/>
  <c r="S1544"/>
  <c r="T1544"/>
  <c r="U1544"/>
  <c r="A1540" i="13" s="1"/>
  <c r="L1549" i="8"/>
  <c r="N1549"/>
  <c r="O1549"/>
  <c r="P1549"/>
  <c r="Q1549"/>
  <c r="R1549"/>
  <c r="S1549"/>
  <c r="T1549"/>
  <c r="U1549"/>
  <c r="A1545" i="13" s="1"/>
  <c r="N1551" i="8"/>
  <c r="O1551"/>
  <c r="P1551"/>
  <c r="Q1551"/>
  <c r="R1551"/>
  <c r="S1551"/>
  <c r="T1551"/>
  <c r="U1551"/>
  <c r="A1547" i="13" s="1"/>
  <c r="N1550" i="8"/>
  <c r="O1550"/>
  <c r="P1550"/>
  <c r="Q1550"/>
  <c r="R1550"/>
  <c r="S1550"/>
  <c r="T1550"/>
  <c r="U1550"/>
  <c r="A1546" i="13" s="1"/>
  <c r="N1552" i="8"/>
  <c r="O1552"/>
  <c r="P1552"/>
  <c r="Q1552"/>
  <c r="R1552"/>
  <c r="S1552"/>
  <c r="T1552"/>
  <c r="U1552"/>
  <c r="A1548" i="13" s="1"/>
  <c r="W1552" i="8"/>
  <c r="N1553"/>
  <c r="O1553"/>
  <c r="P1553"/>
  <c r="Q1553"/>
  <c r="R1553"/>
  <c r="S1553"/>
  <c r="T1553"/>
  <c r="U1553"/>
  <c r="A1549" i="13" s="1"/>
  <c r="K1555" i="8"/>
  <c r="L1555"/>
  <c r="N1555"/>
  <c r="O1555"/>
  <c r="P1555"/>
  <c r="Q1555"/>
  <c r="R1555"/>
  <c r="S1555"/>
  <c r="T1555"/>
  <c r="U1555"/>
  <c r="A1551" i="13" s="1"/>
  <c r="K1556" i="8"/>
  <c r="L1556"/>
  <c r="N1556"/>
  <c r="O1556"/>
  <c r="P1556"/>
  <c r="Q1556"/>
  <c r="R1556"/>
  <c r="S1556"/>
  <c r="T1556"/>
  <c r="U1556"/>
  <c r="A1552" i="13" s="1"/>
  <c r="N1557" i="8"/>
  <c r="O1557"/>
  <c r="P1557"/>
  <c r="Q1557"/>
  <c r="R1557"/>
  <c r="S1557"/>
  <c r="T1557"/>
  <c r="U1557"/>
  <c r="A1553" i="13" s="1"/>
  <c r="N1558" i="8"/>
  <c r="O1558"/>
  <c r="P1558"/>
  <c r="Q1558"/>
  <c r="R1558"/>
  <c r="S1558"/>
  <c r="T1558"/>
  <c r="U1558"/>
  <c r="A1554" i="13" s="1"/>
  <c r="N1559" i="8"/>
  <c r="O1559"/>
  <c r="P1559"/>
  <c r="Q1559"/>
  <c r="R1559"/>
  <c r="S1559"/>
  <c r="T1559"/>
  <c r="U1559"/>
  <c r="A1555" i="13" s="1"/>
  <c r="N1560" i="8"/>
  <c r="O1560"/>
  <c r="P1560"/>
  <c r="Q1560"/>
  <c r="R1560"/>
  <c r="S1560"/>
  <c r="T1560"/>
  <c r="U1560"/>
  <c r="A1556" i="13" s="1"/>
  <c r="K1561" i="8"/>
  <c r="L1561"/>
  <c r="L1562" s="1"/>
  <c r="N1561"/>
  <c r="O1561"/>
  <c r="P1561"/>
  <c r="Q1561"/>
  <c r="R1561"/>
  <c r="S1561"/>
  <c r="T1561"/>
  <c r="U1561"/>
  <c r="A1557" i="13" s="1"/>
  <c r="K1563" i="8"/>
  <c r="L1563"/>
  <c r="N1563"/>
  <c r="O1563"/>
  <c r="P1563"/>
  <c r="Q1563"/>
  <c r="R1563"/>
  <c r="S1563"/>
  <c r="T1563"/>
  <c r="U1563"/>
  <c r="A1559" i="13" s="1"/>
  <c r="K1564" i="8"/>
  <c r="L1564"/>
  <c r="N1564"/>
  <c r="O1564"/>
  <c r="P1564"/>
  <c r="Q1564"/>
  <c r="R1564"/>
  <c r="S1564"/>
  <c r="T1564"/>
  <c r="U1564"/>
  <c r="A1560" i="13" s="1"/>
  <c r="K1566" i="8"/>
  <c r="L1566"/>
  <c r="N1566"/>
  <c r="O1566"/>
  <c r="P1566"/>
  <c r="Q1566"/>
  <c r="R1566"/>
  <c r="S1566"/>
  <c r="T1566"/>
  <c r="U1566"/>
  <c r="A1562" i="13" s="1"/>
  <c r="N1567" i="8"/>
  <c r="O1567"/>
  <c r="P1567"/>
  <c r="Q1567"/>
  <c r="R1567"/>
  <c r="S1567"/>
  <c r="T1567"/>
  <c r="U1567"/>
  <c r="A1563" i="13" s="1"/>
  <c r="K1569" i="8"/>
  <c r="N1569"/>
  <c r="O1569"/>
  <c r="P1569"/>
  <c r="Q1569"/>
  <c r="R1569"/>
  <c r="S1569"/>
  <c r="T1569"/>
  <c r="U1569"/>
  <c r="A1565" i="13" s="1"/>
  <c r="K1570" i="8"/>
  <c r="K1571" s="1"/>
  <c r="K1839" s="1"/>
  <c r="K2143" s="1"/>
  <c r="L1570"/>
  <c r="L1571" s="1"/>
  <c r="N1570"/>
  <c r="O1570"/>
  <c r="P1570"/>
  <c r="Q1570"/>
  <c r="R1570"/>
  <c r="S1570"/>
  <c r="T1570"/>
  <c r="U1570"/>
  <c r="A1566" i="13" s="1"/>
  <c r="N1571" i="8"/>
  <c r="O1571"/>
  <c r="P1571"/>
  <c r="Q1571"/>
  <c r="R1571"/>
  <c r="S1571"/>
  <c r="T1571"/>
  <c r="U1571"/>
  <c r="A1567" i="13" s="1"/>
  <c r="N1572" i="8"/>
  <c r="O1572"/>
  <c r="P1572"/>
  <c r="Q1572"/>
  <c r="R1572"/>
  <c r="S1572"/>
  <c r="T1572"/>
  <c r="U1572"/>
  <c r="A1568" i="13" s="1"/>
  <c r="K1574" i="8"/>
  <c r="L1574"/>
  <c r="N1574"/>
  <c r="O1574"/>
  <c r="P1574"/>
  <c r="Q1574"/>
  <c r="R1574"/>
  <c r="S1574"/>
  <c r="T1574"/>
  <c r="U1574"/>
  <c r="A1570" i="13" s="1"/>
  <c r="K1576" i="8"/>
  <c r="L1576"/>
  <c r="N1576"/>
  <c r="O1576"/>
  <c r="P1576"/>
  <c r="Q1576"/>
  <c r="R1576"/>
  <c r="S1576"/>
  <c r="T1576"/>
  <c r="U1576"/>
  <c r="A1572" i="13" s="1"/>
  <c r="N1577" i="8"/>
  <c r="O1577"/>
  <c r="P1577"/>
  <c r="Q1577"/>
  <c r="R1577"/>
  <c r="S1577"/>
  <c r="T1577"/>
  <c r="U1577"/>
  <c r="A1573" i="13" s="1"/>
  <c r="N1579" i="8"/>
  <c r="O1579"/>
  <c r="P1579"/>
  <c r="Q1579"/>
  <c r="R1579"/>
  <c r="S1579"/>
  <c r="T1579"/>
  <c r="U1579"/>
  <c r="A1575" i="13" s="1"/>
  <c r="N1580" i="8"/>
  <c r="O1580"/>
  <c r="P1580"/>
  <c r="Q1580"/>
  <c r="R1580"/>
  <c r="S1580"/>
  <c r="T1580"/>
  <c r="U1580"/>
  <c r="A1576" i="13" s="1"/>
  <c r="K1583" i="8"/>
  <c r="L1583"/>
  <c r="N1583"/>
  <c r="O1583"/>
  <c r="P1583"/>
  <c r="Q1583"/>
  <c r="R1583"/>
  <c r="S1583"/>
  <c r="T1583"/>
  <c r="U1583"/>
  <c r="A1579" i="13" s="1"/>
  <c r="K1584" i="8"/>
  <c r="L1584"/>
  <c r="L1585" s="1"/>
  <c r="L1586" s="1"/>
  <c r="N1584"/>
  <c r="O1584"/>
  <c r="P1584"/>
  <c r="Q1584"/>
  <c r="R1584"/>
  <c r="S1584"/>
  <c r="T1584"/>
  <c r="U1584"/>
  <c r="A1580" i="13" s="1"/>
  <c r="K1587" i="8"/>
  <c r="K1588" s="1"/>
  <c r="L1587"/>
  <c r="L1588" s="1"/>
  <c r="N1587"/>
  <c r="O1587"/>
  <c r="P1587"/>
  <c r="Q1587"/>
  <c r="R1587"/>
  <c r="S1587"/>
  <c r="T1587"/>
  <c r="U1587"/>
  <c r="A1583" i="13" s="1"/>
  <c r="N1586" i="8"/>
  <c r="O1586"/>
  <c r="P1586"/>
  <c r="Q1586"/>
  <c r="R1586"/>
  <c r="S1586"/>
  <c r="T1586"/>
  <c r="U1586"/>
  <c r="A1582" i="13" s="1"/>
  <c r="N1588" i="8"/>
  <c r="O1588"/>
  <c r="P1588"/>
  <c r="Q1588"/>
  <c r="R1588"/>
  <c r="S1588"/>
  <c r="T1588"/>
  <c r="U1588"/>
  <c r="A1584" i="13" s="1"/>
  <c r="N1589" i="8"/>
  <c r="O1589"/>
  <c r="P1589"/>
  <c r="Q1589"/>
  <c r="R1589"/>
  <c r="S1589"/>
  <c r="T1589"/>
  <c r="U1589"/>
  <c r="A1585" i="13" s="1"/>
  <c r="N1590" i="8"/>
  <c r="O1590"/>
  <c r="P1590"/>
  <c r="Q1590"/>
  <c r="R1590"/>
  <c r="S1590"/>
  <c r="T1590"/>
  <c r="U1590"/>
  <c r="A1586" i="13" s="1"/>
  <c r="N1591" i="8"/>
  <c r="O1591"/>
  <c r="P1591"/>
  <c r="Q1591"/>
  <c r="R1591"/>
  <c r="S1591"/>
  <c r="T1591"/>
  <c r="U1591"/>
  <c r="A1587" i="13" s="1"/>
  <c r="N1593" i="8"/>
  <c r="O1593"/>
  <c r="P1593"/>
  <c r="Q1593"/>
  <c r="R1593"/>
  <c r="S1593"/>
  <c r="T1593"/>
  <c r="U1593"/>
  <c r="A1589" i="13" s="1"/>
  <c r="W1593" i="8"/>
  <c r="N1594"/>
  <c r="O1594"/>
  <c r="P1594"/>
  <c r="Q1594"/>
  <c r="R1594"/>
  <c r="S1594"/>
  <c r="T1594"/>
  <c r="U1594"/>
  <c r="A1590" i="13" s="1"/>
  <c r="N1595" i="8"/>
  <c r="O1595"/>
  <c r="P1595"/>
  <c r="Q1595"/>
  <c r="R1595"/>
  <c r="S1595"/>
  <c r="T1595"/>
  <c r="U1595"/>
  <c r="A1591" i="13" s="1"/>
  <c r="N1596" i="8"/>
  <c r="O1596"/>
  <c r="P1596"/>
  <c r="Q1596"/>
  <c r="R1596"/>
  <c r="S1596"/>
  <c r="T1596"/>
  <c r="U1596"/>
  <c r="A1592" i="13" s="1"/>
  <c r="N1597" i="8"/>
  <c r="O1597"/>
  <c r="P1597"/>
  <c r="Q1597"/>
  <c r="R1597"/>
  <c r="S1597"/>
  <c r="T1597"/>
  <c r="U1597"/>
  <c r="A1593" i="13" s="1"/>
  <c r="N1599" i="8"/>
  <c r="O1599"/>
  <c r="P1599"/>
  <c r="Q1599"/>
  <c r="R1599"/>
  <c r="S1599"/>
  <c r="T1599"/>
  <c r="U1599"/>
  <c r="A1595" i="13" s="1"/>
  <c r="N1601" i="8"/>
  <c r="O1601"/>
  <c r="P1601"/>
  <c r="Q1601"/>
  <c r="R1601"/>
  <c r="S1601"/>
  <c r="T1601"/>
  <c r="U1601"/>
  <c r="A1597" i="13" s="1"/>
  <c r="N1600" i="8"/>
  <c r="O1600"/>
  <c r="P1600"/>
  <c r="Q1600"/>
  <c r="R1600"/>
  <c r="S1600"/>
  <c r="T1600"/>
  <c r="U1600"/>
  <c r="A1596" i="13" s="1"/>
  <c r="N1602" i="8"/>
  <c r="O1602"/>
  <c r="P1602"/>
  <c r="Q1602"/>
  <c r="R1602"/>
  <c r="S1602"/>
  <c r="T1602"/>
  <c r="U1602"/>
  <c r="A1598" i="13" s="1"/>
  <c r="N1603" i="8"/>
  <c r="O1603"/>
  <c r="P1603"/>
  <c r="Q1603"/>
  <c r="R1603"/>
  <c r="S1603"/>
  <c r="T1603"/>
  <c r="U1603"/>
  <c r="A1599" i="13" s="1"/>
  <c r="N1604" i="8"/>
  <c r="O1604"/>
  <c r="P1604"/>
  <c r="Q1604"/>
  <c r="R1604"/>
  <c r="S1604"/>
  <c r="T1604"/>
  <c r="U1604"/>
  <c r="A1600" i="13" s="1"/>
  <c r="K1606" i="8"/>
  <c r="K2565" s="1"/>
  <c r="L1606"/>
  <c r="L2565" s="1"/>
  <c r="N1606"/>
  <c r="O1606"/>
  <c r="P1606"/>
  <c r="Q1606"/>
  <c r="R1606"/>
  <c r="S1606"/>
  <c r="T1606"/>
  <c r="U1606"/>
  <c r="A1602" i="13" s="1"/>
  <c r="K1607" i="8"/>
  <c r="L1607"/>
  <c r="N1607"/>
  <c r="O1607"/>
  <c r="P1607"/>
  <c r="Q1607"/>
  <c r="R1607"/>
  <c r="S1607"/>
  <c r="T1607"/>
  <c r="U1607"/>
  <c r="A1603" i="13" s="1"/>
  <c r="K1608" i="8"/>
  <c r="K1609" s="1"/>
  <c r="L1608"/>
  <c r="L1609" s="1"/>
  <c r="N1608"/>
  <c r="O1608"/>
  <c r="P1608"/>
  <c r="Q1608"/>
  <c r="R1608"/>
  <c r="S1608"/>
  <c r="T1608"/>
  <c r="U1608"/>
  <c r="A1604" i="13" s="1"/>
  <c r="N1609" i="8"/>
  <c r="O1609"/>
  <c r="P1609"/>
  <c r="Q1609"/>
  <c r="R1609"/>
  <c r="S1609"/>
  <c r="T1609"/>
  <c r="U1609"/>
  <c r="A1605" i="13" s="1"/>
  <c r="K1611" i="8"/>
  <c r="K2569" s="1"/>
  <c r="L1611"/>
  <c r="L2569" s="1"/>
  <c r="N1611"/>
  <c r="O1611"/>
  <c r="P1611"/>
  <c r="Q1611"/>
  <c r="R1611"/>
  <c r="S1611"/>
  <c r="T1611"/>
  <c r="U1611"/>
  <c r="A1607" i="13" s="1"/>
  <c r="K1610" i="8"/>
  <c r="L1610"/>
  <c r="N1610"/>
  <c r="O1610"/>
  <c r="P1610"/>
  <c r="Q1610"/>
  <c r="R1610"/>
  <c r="S1610"/>
  <c r="T1610"/>
  <c r="U1610"/>
  <c r="A1606" i="13" s="1"/>
  <c r="K1614" i="8"/>
  <c r="L1614"/>
  <c r="N1614"/>
  <c r="O1614"/>
  <c r="P1614"/>
  <c r="Q1614"/>
  <c r="R1614"/>
  <c r="S1614"/>
  <c r="T1614"/>
  <c r="U1614"/>
  <c r="A1610" i="13" s="1"/>
  <c r="N1615" i="8"/>
  <c r="O1615"/>
  <c r="P1615"/>
  <c r="Q1615"/>
  <c r="R1615"/>
  <c r="S1615"/>
  <c r="T1615"/>
  <c r="U1615"/>
  <c r="A1611" i="13" s="1"/>
  <c r="N1616" i="8"/>
  <c r="O1616"/>
  <c r="P1616"/>
  <c r="Q1616"/>
  <c r="R1616"/>
  <c r="S1616"/>
  <c r="T1616"/>
  <c r="U1616"/>
  <c r="A1612" i="13" s="1"/>
  <c r="N1618" i="8"/>
  <c r="O1618"/>
  <c r="P1618"/>
  <c r="Q1618"/>
  <c r="R1618"/>
  <c r="S1618"/>
  <c r="T1618"/>
  <c r="U1618"/>
  <c r="A1614" i="13" s="1"/>
  <c r="K1617" i="8"/>
  <c r="K1618" s="1"/>
  <c r="L1617"/>
  <c r="L1618" s="1"/>
  <c r="L2581" s="1"/>
  <c r="L2582" s="1"/>
  <c r="L2583" s="1"/>
  <c r="L2584" s="1"/>
  <c r="L2585" s="1"/>
  <c r="L2586" s="1"/>
  <c r="N1617"/>
  <c r="O1617"/>
  <c r="P1617"/>
  <c r="Q1617"/>
  <c r="R1617"/>
  <c r="S1617"/>
  <c r="T1617"/>
  <c r="U1617"/>
  <c r="A1613" i="13" s="1"/>
  <c r="N1619" i="8"/>
  <c r="O1619"/>
  <c r="P1619"/>
  <c r="Q1619"/>
  <c r="R1619"/>
  <c r="S1619"/>
  <c r="T1619"/>
  <c r="U1619"/>
  <c r="A1615" i="13" s="1"/>
  <c r="K1621" i="8"/>
  <c r="L1621"/>
  <c r="N1621"/>
  <c r="O1621"/>
  <c r="P1621"/>
  <c r="Q1621"/>
  <c r="R1621"/>
  <c r="S1621"/>
  <c r="T1621"/>
  <c r="U1621"/>
  <c r="A1617" i="13" s="1"/>
  <c r="K1624" i="8"/>
  <c r="K1625" s="1"/>
  <c r="L1624"/>
  <c r="L1625" s="1"/>
  <c r="N1624"/>
  <c r="O1624"/>
  <c r="P1624"/>
  <c r="Q1624"/>
  <c r="R1624"/>
  <c r="S1624"/>
  <c r="T1624"/>
  <c r="U1624"/>
  <c r="A1620" i="13" s="1"/>
  <c r="N1623" i="8"/>
  <c r="O1623"/>
  <c r="P1623"/>
  <c r="Q1623"/>
  <c r="R1623"/>
  <c r="S1623"/>
  <c r="T1623"/>
  <c r="U1623"/>
  <c r="A1619" i="13" s="1"/>
  <c r="N1625" i="8"/>
  <c r="O1625"/>
  <c r="P1625"/>
  <c r="Q1625"/>
  <c r="R1625"/>
  <c r="S1625"/>
  <c r="T1625"/>
  <c r="U1625"/>
  <c r="A1621" i="13" s="1"/>
  <c r="K1626" i="8"/>
  <c r="L1626"/>
  <c r="N1626"/>
  <c r="O1626"/>
  <c r="P1626"/>
  <c r="Q1626"/>
  <c r="R1626"/>
  <c r="S1626"/>
  <c r="T1626"/>
  <c r="U1626"/>
  <c r="A1622" i="13" s="1"/>
  <c r="K1627" i="8"/>
  <c r="L1627"/>
  <c r="N1627"/>
  <c r="O1627"/>
  <c r="P1627"/>
  <c r="Q1627"/>
  <c r="R1627"/>
  <c r="S1627"/>
  <c r="T1627"/>
  <c r="U1627"/>
  <c r="A1623" i="13" s="1"/>
  <c r="N1629" i="8"/>
  <c r="O1629"/>
  <c r="P1629"/>
  <c r="Q1629"/>
  <c r="R1629"/>
  <c r="S1629"/>
  <c r="T1629"/>
  <c r="U1629"/>
  <c r="A1625" i="13" s="1"/>
  <c r="K1630" i="8"/>
  <c r="L1630"/>
  <c r="N1630"/>
  <c r="O1630"/>
  <c r="P1630"/>
  <c r="Q1630"/>
  <c r="R1630"/>
  <c r="S1630"/>
  <c r="T1630"/>
  <c r="U1630"/>
  <c r="A1626" i="13" s="1"/>
  <c r="K1631" i="8"/>
  <c r="K1632" s="1"/>
  <c r="L1631"/>
  <c r="L1632" s="1"/>
  <c r="N1631"/>
  <c r="O1631"/>
  <c r="P1631"/>
  <c r="Q1631"/>
  <c r="R1631"/>
  <c r="S1631"/>
  <c r="T1631"/>
  <c r="U1631"/>
  <c r="A1627" i="13" s="1"/>
  <c r="N1632" i="8"/>
  <c r="O1632"/>
  <c r="P1632"/>
  <c r="Q1632"/>
  <c r="R1632"/>
  <c r="S1632"/>
  <c r="T1632"/>
  <c r="U1632"/>
  <c r="A1628" i="13" s="1"/>
  <c r="N1634" i="8"/>
  <c r="O1634"/>
  <c r="P1634"/>
  <c r="Q1634"/>
  <c r="R1634"/>
  <c r="S1634"/>
  <c r="T1634"/>
  <c r="U1634"/>
  <c r="A1630" i="13" s="1"/>
  <c r="N1635" i="8"/>
  <c r="O1635"/>
  <c r="P1635"/>
  <c r="Q1635"/>
  <c r="R1635"/>
  <c r="S1635"/>
  <c r="T1635"/>
  <c r="U1635"/>
  <c r="A1631" i="13" s="1"/>
  <c r="N1637" i="8"/>
  <c r="O1637"/>
  <c r="P1637"/>
  <c r="Q1637"/>
  <c r="R1637"/>
  <c r="S1637"/>
  <c r="T1637"/>
  <c r="U1637"/>
  <c r="A1633" i="13" s="1"/>
  <c r="N1638" i="8"/>
  <c r="O1638"/>
  <c r="P1638"/>
  <c r="Q1638"/>
  <c r="R1638"/>
  <c r="S1638"/>
  <c r="T1638"/>
  <c r="U1638"/>
  <c r="A1634" i="13" s="1"/>
  <c r="N1639" i="8"/>
  <c r="O1639"/>
  <c r="P1639"/>
  <c r="Q1639"/>
  <c r="R1639"/>
  <c r="S1639"/>
  <c r="T1639"/>
  <c r="U1639"/>
  <c r="A1635" i="13" s="1"/>
  <c r="N1640" i="8"/>
  <c r="O1640"/>
  <c r="P1640"/>
  <c r="Q1640"/>
  <c r="R1640"/>
  <c r="S1640"/>
  <c r="T1640"/>
  <c r="U1640"/>
  <c r="A1636" i="13" s="1"/>
  <c r="K1642" i="8"/>
  <c r="L1642"/>
  <c r="N1642"/>
  <c r="O1642"/>
  <c r="P1642"/>
  <c r="Q1642"/>
  <c r="R1642"/>
  <c r="S1642"/>
  <c r="T1642"/>
  <c r="U1642"/>
  <c r="A1638" i="13" s="1"/>
  <c r="N1643" i="8"/>
  <c r="O1643"/>
  <c r="P1643"/>
  <c r="Q1643"/>
  <c r="R1643"/>
  <c r="S1643"/>
  <c r="T1643"/>
  <c r="U1643"/>
  <c r="A1639" i="13" s="1"/>
  <c r="N1645" i="8"/>
  <c r="O1645"/>
  <c r="P1645"/>
  <c r="Q1645"/>
  <c r="R1645"/>
  <c r="S1645"/>
  <c r="T1645"/>
  <c r="U1645"/>
  <c r="A1641" i="13" s="1"/>
  <c r="K1647" i="8"/>
  <c r="L1647"/>
  <c r="N1647"/>
  <c r="O1647"/>
  <c r="P1647"/>
  <c r="Q1647"/>
  <c r="R1647"/>
  <c r="S1647"/>
  <c r="T1647"/>
  <c r="U1647"/>
  <c r="A1643" i="13" s="1"/>
  <c r="K1649" i="8"/>
  <c r="L1649"/>
  <c r="N1649"/>
  <c r="O1649"/>
  <c r="P1649"/>
  <c r="Q1649"/>
  <c r="R1649"/>
  <c r="S1649"/>
  <c r="T1649"/>
  <c r="U1649"/>
  <c r="A1645" i="13" s="1"/>
  <c r="N1651" i="8"/>
  <c r="O1651"/>
  <c r="P1651"/>
  <c r="Q1651"/>
  <c r="R1651"/>
  <c r="S1651"/>
  <c r="T1651"/>
  <c r="U1651"/>
  <c r="A1647" i="13" s="1"/>
  <c r="K1652" i="8"/>
  <c r="L1652"/>
  <c r="N1652"/>
  <c r="O1652"/>
  <c r="P1652"/>
  <c r="Q1652"/>
  <c r="R1652"/>
  <c r="S1652"/>
  <c r="T1652"/>
  <c r="U1652"/>
  <c r="A1648" i="13" s="1"/>
  <c r="K1653" i="8"/>
  <c r="L1653"/>
  <c r="N1653"/>
  <c r="O1653"/>
  <c r="P1653"/>
  <c r="Q1653"/>
  <c r="R1653"/>
  <c r="S1653"/>
  <c r="T1653"/>
  <c r="U1653"/>
  <c r="A1649" i="13" s="1"/>
  <c r="N1658" i="8"/>
  <c r="O1658"/>
  <c r="P1658"/>
  <c r="Q1658"/>
  <c r="R1658"/>
  <c r="S1658"/>
  <c r="T1658"/>
  <c r="U1658"/>
  <c r="A1654" i="13" s="1"/>
  <c r="K1659" i="8"/>
  <c r="L1659"/>
  <c r="N1659"/>
  <c r="O1659"/>
  <c r="P1659"/>
  <c r="Q1659"/>
  <c r="R1659"/>
  <c r="S1659"/>
  <c r="T1659"/>
  <c r="U1659"/>
  <c r="A1655" i="13" s="1"/>
  <c r="K1660" i="8"/>
  <c r="L1660"/>
  <c r="N1660"/>
  <c r="O1660"/>
  <c r="P1660"/>
  <c r="Q1660"/>
  <c r="R1660"/>
  <c r="S1660"/>
  <c r="T1660"/>
  <c r="U1660"/>
  <c r="A1656" i="13" s="1"/>
  <c r="N1662" i="8"/>
  <c r="O1662"/>
  <c r="P1662"/>
  <c r="Q1662"/>
  <c r="R1662"/>
  <c r="S1662"/>
  <c r="T1662"/>
  <c r="U1662"/>
  <c r="A1658" i="13" s="1"/>
  <c r="N1663" i="8"/>
  <c r="O1663"/>
  <c r="P1663"/>
  <c r="Q1663"/>
  <c r="R1663"/>
  <c r="S1663"/>
  <c r="T1663"/>
  <c r="U1663"/>
  <c r="A1659" i="13" s="1"/>
  <c r="N1664" i="8"/>
  <c r="O1664"/>
  <c r="P1664"/>
  <c r="Q1664"/>
  <c r="R1664"/>
  <c r="S1664"/>
  <c r="T1664"/>
  <c r="U1664"/>
  <c r="A1660" i="13" s="1"/>
  <c r="N1666" i="8"/>
  <c r="O1666"/>
  <c r="P1666"/>
  <c r="Q1666"/>
  <c r="R1666"/>
  <c r="S1666"/>
  <c r="T1666"/>
  <c r="U1666"/>
  <c r="A1662" i="13" s="1"/>
  <c r="N1668" i="8"/>
  <c r="O1668"/>
  <c r="P1668"/>
  <c r="Q1668"/>
  <c r="R1668"/>
  <c r="S1668"/>
  <c r="T1668"/>
  <c r="U1668"/>
  <c r="A1664" i="13" s="1"/>
  <c r="K1669" i="8"/>
  <c r="L1669"/>
  <c r="N1669"/>
  <c r="O1669"/>
  <c r="P1669"/>
  <c r="Q1669"/>
  <c r="R1669"/>
  <c r="S1669"/>
  <c r="T1669"/>
  <c r="U1669"/>
  <c r="A1665" i="13" s="1"/>
  <c r="K1670" i="8"/>
  <c r="L1670"/>
  <c r="N1670"/>
  <c r="O1670"/>
  <c r="P1670"/>
  <c r="Q1670"/>
  <c r="R1670"/>
  <c r="S1670"/>
  <c r="T1670"/>
  <c r="U1670"/>
  <c r="A1666" i="13" s="1"/>
  <c r="K1672" i="8"/>
  <c r="L1672"/>
  <c r="N1672"/>
  <c r="O1672"/>
  <c r="P1672"/>
  <c r="Q1672"/>
  <c r="R1672"/>
  <c r="S1672"/>
  <c r="T1672"/>
  <c r="U1672"/>
  <c r="A1668" i="13" s="1"/>
  <c r="N1673" i="8"/>
  <c r="O1673"/>
  <c r="P1673"/>
  <c r="Q1673"/>
  <c r="R1673"/>
  <c r="S1673"/>
  <c r="T1673"/>
  <c r="U1673"/>
  <c r="A1669" i="13" s="1"/>
  <c r="N1674" i="8"/>
  <c r="O1674"/>
  <c r="P1674"/>
  <c r="Q1674"/>
  <c r="R1674"/>
  <c r="S1674"/>
  <c r="T1674"/>
  <c r="U1674"/>
  <c r="A1670" i="13" s="1"/>
  <c r="K1677" i="8"/>
  <c r="L1677"/>
  <c r="N1677"/>
  <c r="O1677"/>
  <c r="P1677"/>
  <c r="Q1677"/>
  <c r="R1677"/>
  <c r="S1677"/>
  <c r="T1677"/>
  <c r="U1677"/>
  <c r="A1673" i="13" s="1"/>
  <c r="L1681" i="8"/>
  <c r="L1682" s="1"/>
  <c r="L1683" s="1"/>
  <c r="N1681"/>
  <c r="O1681"/>
  <c r="P1681"/>
  <c r="Q1681"/>
  <c r="R1681"/>
  <c r="S1681"/>
  <c r="T1681"/>
  <c r="U1681"/>
  <c r="A1677" i="13" s="1"/>
  <c r="N1683" i="8"/>
  <c r="O1683"/>
  <c r="P1683"/>
  <c r="Q1683"/>
  <c r="R1683"/>
  <c r="S1683"/>
  <c r="T1683"/>
  <c r="U1683"/>
  <c r="A1679" i="13" s="1"/>
  <c r="K1684" i="8"/>
  <c r="L1684"/>
  <c r="N1684"/>
  <c r="O1684"/>
  <c r="P1684"/>
  <c r="Q1684"/>
  <c r="R1684"/>
  <c r="S1684"/>
  <c r="T1684"/>
  <c r="U1684"/>
  <c r="A1680" i="13" s="1"/>
  <c r="K1685" i="8"/>
  <c r="L1685"/>
  <c r="N1685"/>
  <c r="O1685"/>
  <c r="P1685"/>
  <c r="Q1685"/>
  <c r="R1685"/>
  <c r="S1685"/>
  <c r="T1685"/>
  <c r="U1685"/>
  <c r="A1681" i="13" s="1"/>
  <c r="N1688" i="8"/>
  <c r="O1688"/>
  <c r="P1688"/>
  <c r="Q1688"/>
  <c r="R1688"/>
  <c r="S1688"/>
  <c r="T1688"/>
  <c r="U1688"/>
  <c r="A1684" i="13" s="1"/>
  <c r="K1689" i="8"/>
  <c r="K3009" s="1"/>
  <c r="L1689"/>
  <c r="L3009" s="1"/>
  <c r="N1689"/>
  <c r="O1689"/>
  <c r="P1689"/>
  <c r="Q1689"/>
  <c r="R1689"/>
  <c r="S1689"/>
  <c r="T1689"/>
  <c r="U1689"/>
  <c r="A1685" i="13" s="1"/>
  <c r="N1690" i="8"/>
  <c r="O1690"/>
  <c r="P1690"/>
  <c r="Q1690"/>
  <c r="R1690"/>
  <c r="S1690"/>
  <c r="T1690"/>
  <c r="U1690"/>
  <c r="A1686" i="13" s="1"/>
  <c r="N1692" i="8"/>
  <c r="O1692"/>
  <c r="P1692"/>
  <c r="Q1692"/>
  <c r="R1692"/>
  <c r="S1692"/>
  <c r="T1692"/>
  <c r="U1692"/>
  <c r="A1688" i="13" s="1"/>
  <c r="N1693" i="8"/>
  <c r="O1693"/>
  <c r="P1693"/>
  <c r="Q1693"/>
  <c r="R1693"/>
  <c r="S1693"/>
  <c r="T1693"/>
  <c r="U1693"/>
  <c r="A1689" i="13" s="1"/>
  <c r="N1695" i="8"/>
  <c r="O1695"/>
  <c r="P1695"/>
  <c r="Q1695"/>
  <c r="R1695"/>
  <c r="S1695"/>
  <c r="T1695"/>
  <c r="U1695"/>
  <c r="A1691" i="13" s="1"/>
  <c r="K1696" i="8"/>
  <c r="K1697" s="1"/>
  <c r="L1696"/>
  <c r="L1697" s="1"/>
  <c r="N1696"/>
  <c r="O1696"/>
  <c r="P1696"/>
  <c r="Q1696"/>
  <c r="R1696"/>
  <c r="S1696"/>
  <c r="T1696"/>
  <c r="U1696"/>
  <c r="A1692" i="13" s="1"/>
  <c r="N1697" i="8"/>
  <c r="O1697"/>
  <c r="P1697"/>
  <c r="Q1697"/>
  <c r="R1697"/>
  <c r="S1697"/>
  <c r="T1697"/>
  <c r="U1697"/>
  <c r="A1693" i="13" s="1"/>
  <c r="K1698" i="8"/>
  <c r="K1699" s="1"/>
  <c r="L1698"/>
  <c r="L1699" s="1"/>
  <c r="N1698"/>
  <c r="O1698"/>
  <c r="P1698"/>
  <c r="Q1698"/>
  <c r="R1698"/>
  <c r="S1698"/>
  <c r="T1698"/>
  <c r="U1698"/>
  <c r="A1694" i="13" s="1"/>
  <c r="N1699" i="8"/>
  <c r="O1699"/>
  <c r="P1699"/>
  <c r="Q1699"/>
  <c r="R1699"/>
  <c r="S1699"/>
  <c r="T1699"/>
  <c r="U1699"/>
  <c r="A1695" i="13" s="1"/>
  <c r="W1699" i="8"/>
  <c r="N1700"/>
  <c r="O1700"/>
  <c r="P1700"/>
  <c r="Q1700"/>
  <c r="R1700"/>
  <c r="S1700"/>
  <c r="T1700"/>
  <c r="U1700"/>
  <c r="A1696" i="13" s="1"/>
  <c r="N1703" i="8"/>
  <c r="O1703"/>
  <c r="P1703"/>
  <c r="Q1703"/>
  <c r="R1703"/>
  <c r="S1703"/>
  <c r="T1703"/>
  <c r="U1703"/>
  <c r="A1699" i="13" s="1"/>
  <c r="N1702" i="8"/>
  <c r="O1702"/>
  <c r="P1702"/>
  <c r="Q1702"/>
  <c r="R1702"/>
  <c r="S1702"/>
  <c r="T1702"/>
  <c r="U1702"/>
  <c r="A1698" i="13" s="1"/>
  <c r="N1705" i="8"/>
  <c r="O1705"/>
  <c r="P1705"/>
  <c r="Q1705"/>
  <c r="R1705"/>
  <c r="S1705"/>
  <c r="T1705"/>
  <c r="U1705"/>
  <c r="A1701" i="13" s="1"/>
  <c r="N1707" i="8"/>
  <c r="O1707"/>
  <c r="P1707"/>
  <c r="Q1707"/>
  <c r="R1707"/>
  <c r="S1707"/>
  <c r="T1707"/>
  <c r="U1707"/>
  <c r="A1703" i="13" s="1"/>
  <c r="N1708" i="8"/>
  <c r="O1708"/>
  <c r="P1708"/>
  <c r="Q1708"/>
  <c r="R1708"/>
  <c r="S1708"/>
  <c r="T1708"/>
  <c r="U1708"/>
  <c r="A1704" i="13" s="1"/>
  <c r="N1709" i="8"/>
  <c r="O1709"/>
  <c r="P1709"/>
  <c r="Q1709"/>
  <c r="R1709"/>
  <c r="S1709"/>
  <c r="T1709"/>
  <c r="U1709"/>
  <c r="A1705" i="13" s="1"/>
  <c r="K1712" i="8"/>
  <c r="K2353" s="1"/>
  <c r="L1712"/>
  <c r="L2353" s="1"/>
  <c r="N1712"/>
  <c r="O1712"/>
  <c r="P1712"/>
  <c r="Q1712"/>
  <c r="R1712"/>
  <c r="S1712"/>
  <c r="T1712"/>
  <c r="U1712"/>
  <c r="A1708" i="13" s="1"/>
  <c r="N1713" i="8"/>
  <c r="O1713"/>
  <c r="P1713"/>
  <c r="Q1713"/>
  <c r="R1713"/>
  <c r="S1713"/>
  <c r="T1713"/>
  <c r="U1713"/>
  <c r="A1709" i="13" s="1"/>
  <c r="K1715" i="8"/>
  <c r="L1715"/>
  <c r="N1715"/>
  <c r="O1715"/>
  <c r="P1715"/>
  <c r="Q1715"/>
  <c r="R1715"/>
  <c r="S1715"/>
  <c r="T1715"/>
  <c r="U1715"/>
  <c r="A1711" i="13" s="1"/>
  <c r="N1717" i="8"/>
  <c r="O1717"/>
  <c r="P1717"/>
  <c r="Q1717"/>
  <c r="R1717"/>
  <c r="S1717"/>
  <c r="T1717"/>
  <c r="U1717"/>
  <c r="A1713" i="13" s="1"/>
  <c r="K1721" i="8"/>
  <c r="L1721"/>
  <c r="N1721"/>
  <c r="O1721"/>
  <c r="P1721"/>
  <c r="Q1721"/>
  <c r="R1721"/>
  <c r="S1721"/>
  <c r="T1721"/>
  <c r="U1721"/>
  <c r="A1717" i="13" s="1"/>
  <c r="L1722" i="8"/>
  <c r="N1722"/>
  <c r="O1722"/>
  <c r="P1722"/>
  <c r="Q1722"/>
  <c r="R1722"/>
  <c r="S1722"/>
  <c r="T1722"/>
  <c r="U1722"/>
  <c r="A1718" i="13" s="1"/>
  <c r="K1724" i="8"/>
  <c r="L1724"/>
  <c r="N1724"/>
  <c r="O1724"/>
  <c r="P1724"/>
  <c r="Q1724"/>
  <c r="R1724"/>
  <c r="S1724"/>
  <c r="T1724"/>
  <c r="U1724"/>
  <c r="A1720" i="13" s="1"/>
  <c r="K1726" i="8"/>
  <c r="K1727" s="1"/>
  <c r="N1726"/>
  <c r="O1726"/>
  <c r="P1726"/>
  <c r="Q1726"/>
  <c r="R1726"/>
  <c r="S1726"/>
  <c r="T1726"/>
  <c r="U1726"/>
  <c r="A1722" i="13" s="1"/>
  <c r="N1727" i="8"/>
  <c r="O1727"/>
  <c r="P1727"/>
  <c r="Q1727"/>
  <c r="R1727"/>
  <c r="S1727"/>
  <c r="T1727"/>
  <c r="U1727"/>
  <c r="A1723" i="13" s="1"/>
  <c r="K1728" i="8"/>
  <c r="L1728"/>
  <c r="N1728"/>
  <c r="O1728"/>
  <c r="P1728"/>
  <c r="Q1728"/>
  <c r="R1728"/>
  <c r="S1728"/>
  <c r="T1728"/>
  <c r="U1728"/>
  <c r="A1724" i="13" s="1"/>
  <c r="N1729" i="8"/>
  <c r="O1729"/>
  <c r="P1729"/>
  <c r="Q1729"/>
  <c r="R1729"/>
  <c r="S1729"/>
  <c r="T1729"/>
  <c r="U1729"/>
  <c r="A1725" i="13" s="1"/>
  <c r="K1732" i="8"/>
  <c r="K2381" s="1"/>
  <c r="L1732"/>
  <c r="L2381" s="1"/>
  <c r="N1732"/>
  <c r="O1732"/>
  <c r="P1732"/>
  <c r="Q1732"/>
  <c r="R1732"/>
  <c r="S1732"/>
  <c r="T1732"/>
  <c r="U1732"/>
  <c r="A1728" i="13" s="1"/>
  <c r="N1730" i="8"/>
  <c r="O1730"/>
  <c r="P1730"/>
  <c r="Q1730"/>
  <c r="R1730"/>
  <c r="S1730"/>
  <c r="T1730"/>
  <c r="U1730"/>
  <c r="A1726" i="13" s="1"/>
  <c r="K1731" i="8"/>
  <c r="L1731"/>
  <c r="N1731"/>
  <c r="O1731"/>
  <c r="P1731"/>
  <c r="Q1731"/>
  <c r="R1731"/>
  <c r="S1731"/>
  <c r="T1731"/>
  <c r="U1731"/>
  <c r="A1727" i="13" s="1"/>
  <c r="K1734" i="8"/>
  <c r="K1735" s="1"/>
  <c r="L1734"/>
  <c r="L1735" s="1"/>
  <c r="N1734"/>
  <c r="O1734"/>
  <c r="P1734"/>
  <c r="Q1734"/>
  <c r="R1734"/>
  <c r="S1734"/>
  <c r="T1734"/>
  <c r="U1734"/>
  <c r="A1730" i="13" s="1"/>
  <c r="N1735" i="8"/>
  <c r="O1735"/>
  <c r="P1735"/>
  <c r="Q1735"/>
  <c r="R1735"/>
  <c r="S1735"/>
  <c r="T1735"/>
  <c r="U1735"/>
  <c r="A1731" i="13" s="1"/>
  <c r="N1736" i="8"/>
  <c r="O1736"/>
  <c r="P1736"/>
  <c r="Q1736"/>
  <c r="R1736"/>
  <c r="S1736"/>
  <c r="T1736"/>
  <c r="U1736"/>
  <c r="A1732" i="13" s="1"/>
  <c r="N1737" i="8"/>
  <c r="O1737"/>
  <c r="P1737"/>
  <c r="Q1737"/>
  <c r="R1737"/>
  <c r="S1737"/>
  <c r="T1737"/>
  <c r="U1737"/>
  <c r="A1733" i="13" s="1"/>
  <c r="N1738" i="8"/>
  <c r="O1738"/>
  <c r="P1738"/>
  <c r="Q1738"/>
  <c r="R1738"/>
  <c r="S1738"/>
  <c r="T1738"/>
  <c r="U1738"/>
  <c r="A1734" i="13" s="1"/>
  <c r="N1743" i="8"/>
  <c r="O1743"/>
  <c r="P1743"/>
  <c r="Q1743"/>
  <c r="R1743"/>
  <c r="S1743"/>
  <c r="T1743"/>
  <c r="U1743"/>
  <c r="A1739" i="13" s="1"/>
  <c r="N1745" i="8"/>
  <c r="O1745"/>
  <c r="P1745"/>
  <c r="Q1745"/>
  <c r="R1745"/>
  <c r="S1745"/>
  <c r="T1745"/>
  <c r="U1745"/>
  <c r="A1741" i="13" s="1"/>
  <c r="W1745" i="8"/>
  <c r="K1746"/>
  <c r="L1746"/>
  <c r="N1746"/>
  <c r="O1746"/>
  <c r="P1746"/>
  <c r="Q1746"/>
  <c r="R1746"/>
  <c r="S1746"/>
  <c r="T1746"/>
  <c r="U1746"/>
  <c r="A1742" i="13" s="1"/>
  <c r="N1748" i="8"/>
  <c r="O1748"/>
  <c r="P1748"/>
  <c r="Q1748"/>
  <c r="R1748"/>
  <c r="S1748"/>
  <c r="T1748"/>
  <c r="U1748"/>
  <c r="A1744" i="13" s="1"/>
  <c r="N1749" i="8"/>
  <c r="O1749"/>
  <c r="P1749"/>
  <c r="Q1749"/>
  <c r="R1749"/>
  <c r="S1749"/>
  <c r="T1749"/>
  <c r="U1749"/>
  <c r="A1745" i="13" s="1"/>
  <c r="K1752" i="8"/>
  <c r="L1752"/>
  <c r="N1752"/>
  <c r="O1752"/>
  <c r="P1752"/>
  <c r="Q1752"/>
  <c r="R1752"/>
  <c r="S1752"/>
  <c r="T1752"/>
  <c r="U1752"/>
  <c r="A1748" i="13" s="1"/>
  <c r="N1753" i="8"/>
  <c r="O1753"/>
  <c r="P1753"/>
  <c r="Q1753"/>
  <c r="R1753"/>
  <c r="S1753"/>
  <c r="T1753"/>
  <c r="U1753"/>
  <c r="A1749" i="13" s="1"/>
  <c r="N1754" i="8"/>
  <c r="O1754"/>
  <c r="P1754"/>
  <c r="Q1754"/>
  <c r="R1754"/>
  <c r="S1754"/>
  <c r="T1754"/>
  <c r="U1754"/>
  <c r="A1750" i="13" s="1"/>
  <c r="N1756" i="8"/>
  <c r="O1756"/>
  <c r="P1756"/>
  <c r="Q1756"/>
  <c r="R1756"/>
  <c r="S1756"/>
  <c r="T1756"/>
  <c r="U1756"/>
  <c r="A1752" i="13" s="1"/>
  <c r="N1757" i="8"/>
  <c r="O1757"/>
  <c r="P1757"/>
  <c r="Q1757"/>
  <c r="R1757"/>
  <c r="S1757"/>
  <c r="T1757"/>
  <c r="U1757"/>
  <c r="A1753" i="13" s="1"/>
  <c r="N1760" i="8"/>
  <c r="O1760"/>
  <c r="P1760"/>
  <c r="Q1760"/>
  <c r="R1760"/>
  <c r="S1760"/>
  <c r="T1760"/>
  <c r="U1760"/>
  <c r="A1756" i="13" s="1"/>
  <c r="N1763" i="8"/>
  <c r="O1763"/>
  <c r="P1763"/>
  <c r="Q1763"/>
  <c r="R1763"/>
  <c r="S1763"/>
  <c r="T1763"/>
  <c r="U1763"/>
  <c r="A1759" i="13" s="1"/>
  <c r="N1762" i="8"/>
  <c r="O1762"/>
  <c r="P1762"/>
  <c r="Q1762"/>
  <c r="R1762"/>
  <c r="S1762"/>
  <c r="T1762"/>
  <c r="U1762"/>
  <c r="A1758" i="13" s="1"/>
  <c r="L1767" i="8"/>
  <c r="L1768" s="1"/>
  <c r="N1767"/>
  <c r="O1767"/>
  <c r="P1767"/>
  <c r="Q1767"/>
  <c r="R1767"/>
  <c r="S1767"/>
  <c r="T1767"/>
  <c r="U1767"/>
  <c r="A1763" i="13" s="1"/>
  <c r="W1767" i="8"/>
  <c r="N1768"/>
  <c r="O1768"/>
  <c r="P1768"/>
  <c r="Q1768"/>
  <c r="R1768"/>
  <c r="S1768"/>
  <c r="T1768"/>
  <c r="U1768"/>
  <c r="A1764" i="13" s="1"/>
  <c r="K1771" i="8"/>
  <c r="L1771"/>
  <c r="N1771"/>
  <c r="O1771"/>
  <c r="P1771"/>
  <c r="Q1771"/>
  <c r="R1771"/>
  <c r="S1771"/>
  <c r="T1771"/>
  <c r="U1771"/>
  <c r="A1767" i="13" s="1"/>
  <c r="N1769" i="8"/>
  <c r="O1769"/>
  <c r="P1769"/>
  <c r="Q1769"/>
  <c r="R1769"/>
  <c r="S1769"/>
  <c r="T1769"/>
  <c r="U1769"/>
  <c r="A1765" i="13" s="1"/>
  <c r="K1772" i="8"/>
  <c r="L1772"/>
  <c r="N1772"/>
  <c r="O1772"/>
  <c r="P1772"/>
  <c r="Q1772"/>
  <c r="R1772"/>
  <c r="S1772"/>
  <c r="T1772"/>
  <c r="U1772"/>
  <c r="A1768" i="13" s="1"/>
  <c r="K1773" i="8"/>
  <c r="L1773"/>
  <c r="N1773"/>
  <c r="O1773"/>
  <c r="P1773"/>
  <c r="Q1773"/>
  <c r="R1773"/>
  <c r="S1773"/>
  <c r="T1773"/>
  <c r="U1773"/>
  <c r="A1769" i="13" s="1"/>
  <c r="K1774" i="8"/>
  <c r="L1774"/>
  <c r="N1774"/>
  <c r="O1774"/>
  <c r="P1774"/>
  <c r="Q1774"/>
  <c r="R1774"/>
  <c r="S1774"/>
  <c r="T1774"/>
  <c r="U1774"/>
  <c r="A1770" i="13" s="1"/>
  <c r="N1775" i="8"/>
  <c r="O1775"/>
  <c r="P1775"/>
  <c r="Q1775"/>
  <c r="R1775"/>
  <c r="S1775"/>
  <c r="T1775"/>
  <c r="U1775"/>
  <c r="A1771" i="13" s="1"/>
  <c r="N1776" i="8"/>
  <c r="O1776"/>
  <c r="P1776"/>
  <c r="Q1776"/>
  <c r="R1776"/>
  <c r="S1776"/>
  <c r="T1776"/>
  <c r="U1776"/>
  <c r="A1772" i="13" s="1"/>
  <c r="N1777" i="8"/>
  <c r="O1777"/>
  <c r="P1777"/>
  <c r="Q1777"/>
  <c r="R1777"/>
  <c r="S1777"/>
  <c r="T1777"/>
  <c r="U1777"/>
  <c r="A1773" i="13" s="1"/>
  <c r="N1778" i="8"/>
  <c r="O1778"/>
  <c r="P1778"/>
  <c r="Q1778"/>
  <c r="R1778"/>
  <c r="S1778"/>
  <c r="T1778"/>
  <c r="U1778"/>
  <c r="A1774" i="13" s="1"/>
  <c r="N1779" i="8"/>
  <c r="O1779"/>
  <c r="P1779"/>
  <c r="Q1779"/>
  <c r="R1779"/>
  <c r="S1779"/>
  <c r="T1779"/>
  <c r="U1779"/>
  <c r="A1775" i="13" s="1"/>
  <c r="N1780" i="8"/>
  <c r="O1780"/>
  <c r="P1780"/>
  <c r="Q1780"/>
  <c r="R1780"/>
  <c r="S1780"/>
  <c r="T1780"/>
  <c r="U1780"/>
  <c r="A1776" i="13" s="1"/>
  <c r="K1781" i="8"/>
  <c r="L1781"/>
  <c r="N1781"/>
  <c r="O1781"/>
  <c r="P1781"/>
  <c r="Q1781"/>
  <c r="R1781"/>
  <c r="S1781"/>
  <c r="T1781"/>
  <c r="U1781"/>
  <c r="A1777" i="13" s="1"/>
  <c r="N1782" i="8"/>
  <c r="O1782"/>
  <c r="P1782"/>
  <c r="Q1782"/>
  <c r="R1782"/>
  <c r="S1782"/>
  <c r="T1782"/>
  <c r="U1782"/>
  <c r="A1778" i="13" s="1"/>
  <c r="N1784" i="8"/>
  <c r="O1784"/>
  <c r="P1784"/>
  <c r="Q1784"/>
  <c r="R1784"/>
  <c r="S1784"/>
  <c r="T1784"/>
  <c r="U1784"/>
  <c r="A1780" i="13" s="1"/>
  <c r="N1783" i="8"/>
  <c r="O1783"/>
  <c r="P1783"/>
  <c r="Q1783"/>
  <c r="R1783"/>
  <c r="S1783"/>
  <c r="T1783"/>
  <c r="U1783"/>
  <c r="A1779" i="13" s="1"/>
  <c r="N1785" i="8"/>
  <c r="O1785"/>
  <c r="P1785"/>
  <c r="Q1785"/>
  <c r="R1785"/>
  <c r="S1785"/>
  <c r="T1785"/>
  <c r="U1785"/>
  <c r="A1781" i="13" s="1"/>
  <c r="K1789" i="8"/>
  <c r="L1789"/>
  <c r="N1789"/>
  <c r="O1789"/>
  <c r="P1789"/>
  <c r="Q1789"/>
  <c r="R1789"/>
  <c r="S1789"/>
  <c r="T1789"/>
  <c r="U1789"/>
  <c r="A1785" i="13" s="1"/>
  <c r="K1790" i="8"/>
  <c r="L1790"/>
  <c r="N1790"/>
  <c r="O1790"/>
  <c r="P1790"/>
  <c r="Q1790"/>
  <c r="R1790"/>
  <c r="S1790"/>
  <c r="T1790"/>
  <c r="U1790"/>
  <c r="A1786" i="13" s="1"/>
  <c r="N1791" i="8"/>
  <c r="O1791"/>
  <c r="P1791"/>
  <c r="Q1791"/>
  <c r="R1791"/>
  <c r="S1791"/>
  <c r="T1791"/>
  <c r="U1791"/>
  <c r="A1787" i="13" s="1"/>
  <c r="N1792" i="8"/>
  <c r="O1792"/>
  <c r="P1792"/>
  <c r="Q1792"/>
  <c r="R1792"/>
  <c r="S1792"/>
  <c r="T1792"/>
  <c r="U1792"/>
  <c r="A1788" i="13" s="1"/>
  <c r="N1795" i="8"/>
  <c r="O1795"/>
  <c r="P1795"/>
  <c r="Q1795"/>
  <c r="R1795"/>
  <c r="S1795"/>
  <c r="T1795"/>
  <c r="U1795"/>
  <c r="A1791" i="13" s="1"/>
  <c r="W1795" i="8"/>
  <c r="N1794"/>
  <c r="O1794"/>
  <c r="P1794"/>
  <c r="Q1794"/>
  <c r="R1794"/>
  <c r="S1794"/>
  <c r="T1794"/>
  <c r="U1794"/>
  <c r="A1790" i="13" s="1"/>
  <c r="N1796" i="8"/>
  <c r="O1796"/>
  <c r="P1796"/>
  <c r="Q1796"/>
  <c r="R1796"/>
  <c r="S1796"/>
  <c r="T1796"/>
  <c r="U1796"/>
  <c r="A1792" i="13" s="1"/>
  <c r="N1798" i="8"/>
  <c r="O1798"/>
  <c r="P1798"/>
  <c r="Q1798"/>
  <c r="R1798"/>
  <c r="S1798"/>
  <c r="T1798"/>
  <c r="U1798"/>
  <c r="A1794" i="13" s="1"/>
  <c r="K1800" i="8"/>
  <c r="N1800"/>
  <c r="O1800"/>
  <c r="P1800"/>
  <c r="Q1800"/>
  <c r="R1800"/>
  <c r="S1800"/>
  <c r="T1800"/>
  <c r="U1800"/>
  <c r="A1796" i="13" s="1"/>
  <c r="N1801" i="8"/>
  <c r="O1801"/>
  <c r="P1801"/>
  <c r="Q1801"/>
  <c r="R1801"/>
  <c r="S1801"/>
  <c r="T1801"/>
  <c r="U1801"/>
  <c r="A1797" i="13" s="1"/>
  <c r="N1803" i="8"/>
  <c r="O1803"/>
  <c r="P1803"/>
  <c r="Q1803"/>
  <c r="R1803"/>
  <c r="S1803"/>
  <c r="T1803"/>
  <c r="U1803"/>
  <c r="K1805"/>
  <c r="L1805"/>
  <c r="N1805"/>
  <c r="O1805"/>
  <c r="P1805"/>
  <c r="Q1805"/>
  <c r="R1805"/>
  <c r="S1805"/>
  <c r="T1805"/>
  <c r="U1805"/>
  <c r="A1801" i="13" s="1"/>
  <c r="L1808" i="8"/>
  <c r="N1808"/>
  <c r="O1808"/>
  <c r="P1808"/>
  <c r="Q1808"/>
  <c r="R1808"/>
  <c r="S1808"/>
  <c r="T1808"/>
  <c r="U1808"/>
  <c r="A1804" i="13" s="1"/>
  <c r="W1808" i="8"/>
  <c r="N1809"/>
  <c r="O1809"/>
  <c r="P1809"/>
  <c r="Q1809"/>
  <c r="R1809"/>
  <c r="S1809"/>
  <c r="T1809"/>
  <c r="U1809"/>
  <c r="A1805" i="13" s="1"/>
  <c r="K1812" i="8"/>
  <c r="L1812"/>
  <c r="N1812"/>
  <c r="O1812"/>
  <c r="P1812"/>
  <c r="Q1812"/>
  <c r="R1812"/>
  <c r="S1812"/>
  <c r="T1812"/>
  <c r="U1812"/>
  <c r="K1818"/>
  <c r="L1818"/>
  <c r="N1818"/>
  <c r="O1818"/>
  <c r="P1818"/>
  <c r="Q1818"/>
  <c r="R1818"/>
  <c r="S1818"/>
  <c r="T1818"/>
  <c r="U1818"/>
  <c r="A1814" i="13" s="1"/>
  <c r="K1817" i="8"/>
  <c r="L1817"/>
  <c r="N1817"/>
  <c r="O1817"/>
  <c r="P1817"/>
  <c r="Q1817"/>
  <c r="R1817"/>
  <c r="S1817"/>
  <c r="T1817"/>
  <c r="U1817"/>
  <c r="A1813" i="13" s="1"/>
  <c r="K1819" i="8"/>
  <c r="K3297" s="1"/>
  <c r="K3887" s="1"/>
  <c r="K3888" s="1"/>
  <c r="L1819"/>
  <c r="L3297" s="1"/>
  <c r="L3887" s="1"/>
  <c r="N1819"/>
  <c r="O1819"/>
  <c r="P1819"/>
  <c r="Q1819"/>
  <c r="R1819"/>
  <c r="S1819"/>
  <c r="T1819"/>
  <c r="U1819"/>
  <c r="A1815" i="13" s="1"/>
  <c r="N1824" i="8"/>
  <c r="O1824"/>
  <c r="P1824"/>
  <c r="Q1824"/>
  <c r="R1824"/>
  <c r="S1824"/>
  <c r="T1824"/>
  <c r="U1824"/>
  <c r="A1820" i="13" s="1"/>
  <c r="K1823" i="8"/>
  <c r="K1824" s="1"/>
  <c r="L1823"/>
  <c r="L1824" s="1"/>
  <c r="N1823"/>
  <c r="O1823"/>
  <c r="P1823"/>
  <c r="Q1823"/>
  <c r="R1823"/>
  <c r="S1823"/>
  <c r="T1823"/>
  <c r="U1823"/>
  <c r="A1819" i="13" s="1"/>
  <c r="K1825" i="8"/>
  <c r="L1825"/>
  <c r="N1825"/>
  <c r="O1825"/>
  <c r="P1825"/>
  <c r="Q1825"/>
  <c r="R1825"/>
  <c r="S1825"/>
  <c r="T1825"/>
  <c r="U1825"/>
  <c r="A1821" i="13" s="1"/>
  <c r="N1828" i="8"/>
  <c r="O1828"/>
  <c r="P1828"/>
  <c r="Q1828"/>
  <c r="R1828"/>
  <c r="S1828"/>
  <c r="T1828"/>
  <c r="U1828"/>
  <c r="A1824" i="13" s="1"/>
  <c r="K1829" i="8"/>
  <c r="L1829"/>
  <c r="N1829"/>
  <c r="O1829"/>
  <c r="P1829"/>
  <c r="Q1829"/>
  <c r="R1829"/>
  <c r="S1829"/>
  <c r="T1829"/>
  <c r="U1829"/>
  <c r="A1825" i="13" s="1"/>
  <c r="N1832" i="8"/>
  <c r="O1832"/>
  <c r="P1832"/>
  <c r="Q1832"/>
  <c r="R1832"/>
  <c r="S1832"/>
  <c r="T1832"/>
  <c r="U1832"/>
  <c r="A1828" i="13" s="1"/>
  <c r="N1838" i="8"/>
  <c r="O1838"/>
  <c r="P1838"/>
  <c r="Q1838"/>
  <c r="R1838"/>
  <c r="S1838"/>
  <c r="T1838"/>
  <c r="U1838"/>
  <c r="A1834" i="13" s="1"/>
  <c r="L1839" i="8"/>
  <c r="N1839"/>
  <c r="O1839"/>
  <c r="P1839"/>
  <c r="Q1839"/>
  <c r="R1839"/>
  <c r="S1839"/>
  <c r="T1839"/>
  <c r="U1839"/>
  <c r="A1835" i="13" s="1"/>
  <c r="K1841" i="8"/>
  <c r="L1841"/>
  <c r="N1841"/>
  <c r="O1841"/>
  <c r="P1841"/>
  <c r="Q1841"/>
  <c r="R1841"/>
  <c r="S1841"/>
  <c r="T1841"/>
  <c r="U1841"/>
  <c r="A1837" i="13" s="1"/>
  <c r="K1842" i="8"/>
  <c r="L1842"/>
  <c r="N1842"/>
  <c r="O1842"/>
  <c r="P1842"/>
  <c r="Q1842"/>
  <c r="R1842"/>
  <c r="S1842"/>
  <c r="T1842"/>
  <c r="U1842"/>
  <c r="A1838" i="13" s="1"/>
  <c r="N1844" i="8"/>
  <c r="O1844"/>
  <c r="P1844"/>
  <c r="Q1844"/>
  <c r="R1844"/>
  <c r="S1844"/>
  <c r="T1844"/>
  <c r="U1844"/>
  <c r="A1840" i="13" s="1"/>
  <c r="N1846" i="8"/>
  <c r="O1846"/>
  <c r="P1846"/>
  <c r="Q1846"/>
  <c r="R1846"/>
  <c r="S1846"/>
  <c r="T1846"/>
  <c r="U1846"/>
  <c r="A1842" i="13" s="1"/>
  <c r="N1845" i="8"/>
  <c r="O1845"/>
  <c r="P1845"/>
  <c r="Q1845"/>
  <c r="R1845"/>
  <c r="S1845"/>
  <c r="T1845"/>
  <c r="U1845"/>
  <c r="A1841" i="13" s="1"/>
  <c r="K1847" i="8"/>
  <c r="L1847"/>
  <c r="N1847"/>
  <c r="O1847"/>
  <c r="P1847"/>
  <c r="Q1847"/>
  <c r="R1847"/>
  <c r="S1847"/>
  <c r="T1847"/>
  <c r="U1847"/>
  <c r="A1843" i="13" s="1"/>
  <c r="K1848" i="8"/>
  <c r="L1848"/>
  <c r="N1848"/>
  <c r="O1848"/>
  <c r="P1848"/>
  <c r="Q1848"/>
  <c r="R1848"/>
  <c r="S1848"/>
  <c r="T1848"/>
  <c r="U1848"/>
  <c r="K1849"/>
  <c r="K1850" s="1"/>
  <c r="K1851" s="1"/>
  <c r="L1849"/>
  <c r="L1850" s="1"/>
  <c r="L1851" s="1"/>
  <c r="N1849"/>
  <c r="O1849"/>
  <c r="P1849"/>
  <c r="Q1849"/>
  <c r="R1849"/>
  <c r="S1849"/>
  <c r="T1849"/>
  <c r="U1849"/>
  <c r="A1845" i="13" s="1"/>
  <c r="N1850" i="8"/>
  <c r="O1850"/>
  <c r="P1850"/>
  <c r="Q1850"/>
  <c r="R1850"/>
  <c r="S1850"/>
  <c r="T1850"/>
  <c r="U1850"/>
  <c r="A1846" i="13" s="1"/>
  <c r="N1855" i="8"/>
  <c r="O1855"/>
  <c r="P1855"/>
  <c r="Q1855"/>
  <c r="R1855"/>
  <c r="S1855"/>
  <c r="T1855"/>
  <c r="U1855"/>
  <c r="A1851" i="13" s="1"/>
  <c r="K1858" i="8"/>
  <c r="L1858"/>
  <c r="N1858"/>
  <c r="O1858"/>
  <c r="P1858"/>
  <c r="Q1858"/>
  <c r="R1858"/>
  <c r="S1858"/>
  <c r="T1858"/>
  <c r="U1858"/>
  <c r="N1857"/>
  <c r="O1857"/>
  <c r="P1857"/>
  <c r="Q1857"/>
  <c r="R1857"/>
  <c r="S1857"/>
  <c r="T1857"/>
  <c r="U1857"/>
  <c r="A1853" i="13" s="1"/>
  <c r="N1859" i="8"/>
  <c r="O1859"/>
  <c r="P1859"/>
  <c r="Q1859"/>
  <c r="R1859"/>
  <c r="S1859"/>
  <c r="T1859"/>
  <c r="U1859"/>
  <c r="A1855" i="13" s="1"/>
  <c r="K1861" i="8"/>
  <c r="K1862" s="1"/>
  <c r="L1861"/>
  <c r="L1862" s="1"/>
  <c r="N1861"/>
  <c r="O1861"/>
  <c r="P1861"/>
  <c r="Q1861"/>
  <c r="R1861"/>
  <c r="S1861"/>
  <c r="T1861"/>
  <c r="U1861"/>
  <c r="A1857" i="13" s="1"/>
  <c r="N1862" i="8"/>
  <c r="O1862"/>
  <c r="P1862"/>
  <c r="Q1862"/>
  <c r="R1862"/>
  <c r="S1862"/>
  <c r="T1862"/>
  <c r="U1862"/>
  <c r="A1858" i="13" s="1"/>
  <c r="W1862" i="8"/>
  <c r="N1866"/>
  <c r="O1866"/>
  <c r="P1866"/>
  <c r="Q1866"/>
  <c r="R1866"/>
  <c r="S1866"/>
  <c r="T1866"/>
  <c r="U1866"/>
  <c r="A1862" i="13" s="1"/>
  <c r="N1865" i="8"/>
  <c r="O1865"/>
  <c r="P1865"/>
  <c r="Q1865"/>
  <c r="R1865"/>
  <c r="S1865"/>
  <c r="T1865"/>
  <c r="U1865"/>
  <c r="A1861" i="13" s="1"/>
  <c r="K1867" i="8"/>
  <c r="L1867"/>
  <c r="N1867"/>
  <c r="O1867"/>
  <c r="P1867"/>
  <c r="Q1867"/>
  <c r="R1867"/>
  <c r="S1867"/>
  <c r="T1867"/>
  <c r="U1867"/>
  <c r="A1863" i="13" s="1"/>
  <c r="N1868" i="8"/>
  <c r="O1868"/>
  <c r="P1868"/>
  <c r="Q1868"/>
  <c r="R1868"/>
  <c r="S1868"/>
  <c r="T1868"/>
  <c r="U1868"/>
  <c r="A1864" i="13" s="1"/>
  <c r="N1871" i="8"/>
  <c r="O1871"/>
  <c r="P1871"/>
  <c r="Q1871"/>
  <c r="R1871"/>
  <c r="S1871"/>
  <c r="T1871"/>
  <c r="U1871"/>
  <c r="A1867" i="13" s="1"/>
  <c r="K1870" i="8"/>
  <c r="K1871" s="1"/>
  <c r="L1870"/>
  <c r="L1871" s="1"/>
  <c r="N1870"/>
  <c r="O1870"/>
  <c r="P1870"/>
  <c r="Q1870"/>
  <c r="R1870"/>
  <c r="S1870"/>
  <c r="T1870"/>
  <c r="U1870"/>
  <c r="A1866" i="13" s="1"/>
  <c r="K1873" i="8"/>
  <c r="K1874" s="1"/>
  <c r="L1873"/>
  <c r="L1874" s="1"/>
  <c r="N1873"/>
  <c r="O1873"/>
  <c r="P1873"/>
  <c r="Q1873"/>
  <c r="R1873"/>
  <c r="S1873"/>
  <c r="T1873"/>
  <c r="U1873"/>
  <c r="A1869" i="13" s="1"/>
  <c r="N1874" i="8"/>
  <c r="O1874"/>
  <c r="P1874"/>
  <c r="Q1874"/>
  <c r="R1874"/>
  <c r="S1874"/>
  <c r="T1874"/>
  <c r="U1874"/>
  <c r="A1870" i="13" s="1"/>
  <c r="W1874" i="8"/>
  <c r="K1877"/>
  <c r="L1877"/>
  <c r="N1877"/>
  <c r="O1877"/>
  <c r="P1877"/>
  <c r="Q1877"/>
  <c r="R1877"/>
  <c r="S1877"/>
  <c r="T1877"/>
  <c r="U1877"/>
  <c r="A1873" i="13" s="1"/>
  <c r="K1878" i="8"/>
  <c r="L1878"/>
  <c r="N1878"/>
  <c r="O1878"/>
  <c r="P1878"/>
  <c r="Q1878"/>
  <c r="R1878"/>
  <c r="S1878"/>
  <c r="T1878"/>
  <c r="U1878"/>
  <c r="A1874" i="13" s="1"/>
  <c r="N1881" i="8"/>
  <c r="O1881"/>
  <c r="P1881"/>
  <c r="Q1881"/>
  <c r="R1881"/>
  <c r="S1881"/>
  <c r="T1881"/>
  <c r="U1881"/>
  <c r="A1877" i="13" s="1"/>
  <c r="N1882" i="8"/>
  <c r="O1882"/>
  <c r="P1882"/>
  <c r="Q1882"/>
  <c r="R1882"/>
  <c r="S1882"/>
  <c r="T1882"/>
  <c r="U1882"/>
  <c r="N1883"/>
  <c r="O1883"/>
  <c r="P1883"/>
  <c r="Q1883"/>
  <c r="R1883"/>
  <c r="S1883"/>
  <c r="T1883"/>
  <c r="U1883"/>
  <c r="A1879" i="13" s="1"/>
  <c r="N1885" i="8"/>
  <c r="O1885"/>
  <c r="P1885"/>
  <c r="Q1885"/>
  <c r="R1885"/>
  <c r="S1885"/>
  <c r="T1885"/>
  <c r="U1885"/>
  <c r="A1881" i="13" s="1"/>
  <c r="N1886" i="8"/>
  <c r="O1886"/>
  <c r="P1886"/>
  <c r="Q1886"/>
  <c r="R1886"/>
  <c r="S1886"/>
  <c r="T1886"/>
  <c r="U1886"/>
  <c r="A1882" i="13" s="1"/>
  <c r="N1891" i="8"/>
  <c r="O1891"/>
  <c r="P1891"/>
  <c r="Q1891"/>
  <c r="R1891"/>
  <c r="S1891"/>
  <c r="T1891"/>
  <c r="U1891"/>
  <c r="N1892"/>
  <c r="O1892"/>
  <c r="P1892"/>
  <c r="Q1892"/>
  <c r="R1892"/>
  <c r="S1892"/>
  <c r="T1892"/>
  <c r="U1892"/>
  <c r="A1888" i="13" s="1"/>
  <c r="N1894" i="8"/>
  <c r="O1894"/>
  <c r="P1894"/>
  <c r="Q1894"/>
  <c r="R1894"/>
  <c r="S1894"/>
  <c r="T1894"/>
  <c r="U1894"/>
  <c r="A1890" i="13" s="1"/>
  <c r="K1897" i="8"/>
  <c r="K1898" s="1"/>
  <c r="L1897"/>
  <c r="L1898" s="1"/>
  <c r="N1897"/>
  <c r="O1897"/>
  <c r="P1897"/>
  <c r="Q1897"/>
  <c r="R1897"/>
  <c r="S1897"/>
  <c r="T1897"/>
  <c r="U1897"/>
  <c r="A1893" i="13" s="1"/>
  <c r="N1896" i="8"/>
  <c r="O1896"/>
  <c r="P1896"/>
  <c r="Q1896"/>
  <c r="R1896"/>
  <c r="S1896"/>
  <c r="T1896"/>
  <c r="U1896"/>
  <c r="A1892" i="13" s="1"/>
  <c r="W1896" i="8"/>
  <c r="N1898"/>
  <c r="O1898"/>
  <c r="P1898"/>
  <c r="Q1898"/>
  <c r="R1898"/>
  <c r="S1898"/>
  <c r="T1898"/>
  <c r="U1898"/>
  <c r="A1894" i="13" s="1"/>
  <c r="K1899" i="8"/>
  <c r="L1899"/>
  <c r="N1899"/>
  <c r="O1899"/>
  <c r="P1899"/>
  <c r="Q1899"/>
  <c r="R1899"/>
  <c r="S1899"/>
  <c r="T1899"/>
  <c r="U1899"/>
  <c r="A1895" i="13" s="1"/>
  <c r="N1902" i="8"/>
  <c r="O1902"/>
  <c r="P1902"/>
  <c r="Q1902"/>
  <c r="R1902"/>
  <c r="S1902"/>
  <c r="T1902"/>
  <c r="U1902"/>
  <c r="A1898" i="13" s="1"/>
  <c r="K1901" i="8"/>
  <c r="K1902" s="1"/>
  <c r="L1901"/>
  <c r="L1902" s="1"/>
  <c r="N1901"/>
  <c r="O1901"/>
  <c r="P1901"/>
  <c r="Q1901"/>
  <c r="R1901"/>
  <c r="S1901"/>
  <c r="T1901"/>
  <c r="U1901"/>
  <c r="A1897" i="13" s="1"/>
  <c r="N1905" i="8"/>
  <c r="O1905"/>
  <c r="P1905"/>
  <c r="Q1905"/>
  <c r="R1905"/>
  <c r="S1905"/>
  <c r="T1905"/>
  <c r="U1905"/>
  <c r="A1901" i="13" s="1"/>
  <c r="K1907" i="8"/>
  <c r="K1908" s="1"/>
  <c r="L1907"/>
  <c r="N1907"/>
  <c r="O1907"/>
  <c r="P1907"/>
  <c r="Q1907"/>
  <c r="R1907"/>
  <c r="S1907"/>
  <c r="T1907"/>
  <c r="U1907"/>
  <c r="A1903" i="13" s="1"/>
  <c r="N1908" i="8"/>
  <c r="O1908"/>
  <c r="P1908"/>
  <c r="Q1908"/>
  <c r="R1908"/>
  <c r="S1908"/>
  <c r="T1908"/>
  <c r="U1908"/>
  <c r="A1904" i="13" s="1"/>
  <c r="K1909" i="8"/>
  <c r="L1909"/>
  <c r="N1909"/>
  <c r="O1909"/>
  <c r="P1909"/>
  <c r="Q1909"/>
  <c r="R1909"/>
  <c r="S1909"/>
  <c r="T1909"/>
  <c r="U1909"/>
  <c r="A1905" i="13" s="1"/>
  <c r="N1913" i="8"/>
  <c r="O1913"/>
  <c r="P1913"/>
  <c r="Q1913"/>
  <c r="R1913"/>
  <c r="S1913"/>
  <c r="T1913"/>
  <c r="U1913"/>
  <c r="A1909" i="13" s="1"/>
  <c r="K1914" i="8"/>
  <c r="L1914"/>
  <c r="N1914"/>
  <c r="O1914"/>
  <c r="P1914"/>
  <c r="Q1914"/>
  <c r="R1914"/>
  <c r="S1914"/>
  <c r="T1914"/>
  <c r="U1914"/>
  <c r="A1910" i="13" s="1"/>
  <c r="N1915" i="8"/>
  <c r="O1915"/>
  <c r="P1915"/>
  <c r="Q1915"/>
  <c r="R1915"/>
  <c r="S1915"/>
  <c r="T1915"/>
  <c r="U1915"/>
  <c r="A1911" i="13" s="1"/>
  <c r="N1916" i="8"/>
  <c r="O1916"/>
  <c r="P1916"/>
  <c r="Q1916"/>
  <c r="R1916"/>
  <c r="S1916"/>
  <c r="T1916"/>
  <c r="U1916"/>
  <c r="A1912" i="13" s="1"/>
  <c r="N1919" i="8"/>
  <c r="O1919"/>
  <c r="P1919"/>
  <c r="Q1919"/>
  <c r="R1919"/>
  <c r="S1919"/>
  <c r="T1919"/>
  <c r="U1919"/>
  <c r="A1915" i="13" s="1"/>
  <c r="N1921" i="8"/>
  <c r="O1921"/>
  <c r="P1921"/>
  <c r="Q1921"/>
  <c r="R1921"/>
  <c r="S1921"/>
  <c r="T1921"/>
  <c r="U1921"/>
  <c r="A1917" i="13" s="1"/>
  <c r="N1922" i="8"/>
  <c r="O1922"/>
  <c r="P1922"/>
  <c r="Q1922"/>
  <c r="R1922"/>
  <c r="S1922"/>
  <c r="T1922"/>
  <c r="U1922"/>
  <c r="A1918" i="13" s="1"/>
  <c r="K1928" i="8"/>
  <c r="L1928"/>
  <c r="L1929" s="1"/>
  <c r="N1928"/>
  <c r="O1928"/>
  <c r="P1928"/>
  <c r="Q1928"/>
  <c r="R1928"/>
  <c r="S1928"/>
  <c r="T1928"/>
  <c r="U1928"/>
  <c r="A1924" i="13" s="1"/>
  <c r="N1926" i="8"/>
  <c r="O1926"/>
  <c r="P1926"/>
  <c r="Q1926"/>
  <c r="R1926"/>
  <c r="S1926"/>
  <c r="T1926"/>
  <c r="U1926"/>
  <c r="A1922" i="13" s="1"/>
  <c r="N1927" i="8"/>
  <c r="O1927"/>
  <c r="P1927"/>
  <c r="Q1927"/>
  <c r="R1927"/>
  <c r="S1927"/>
  <c r="T1927"/>
  <c r="U1927"/>
  <c r="A1923" i="13" s="1"/>
  <c r="K1930" i="8"/>
  <c r="K2614" s="1"/>
  <c r="K2615" s="1"/>
  <c r="K2616" s="1"/>
  <c r="L1930"/>
  <c r="L2614" s="1"/>
  <c r="L2615" s="1"/>
  <c r="L2616" s="1"/>
  <c r="N1930"/>
  <c r="O1930"/>
  <c r="P1930"/>
  <c r="Q1930"/>
  <c r="R1930"/>
  <c r="S1930"/>
  <c r="T1930"/>
  <c r="U1930"/>
  <c r="A1926" i="13" s="1"/>
  <c r="N1935" i="8"/>
  <c r="O1935"/>
  <c r="P1935"/>
  <c r="Q1935"/>
  <c r="R1935"/>
  <c r="S1935"/>
  <c r="T1935"/>
  <c r="U1935"/>
  <c r="A1931" i="13" s="1"/>
  <c r="K1936" i="8"/>
  <c r="K3583" s="1"/>
  <c r="L1936"/>
  <c r="L3583" s="1"/>
  <c r="N1936"/>
  <c r="O1936"/>
  <c r="P1936"/>
  <c r="Q1936"/>
  <c r="R1936"/>
  <c r="S1936"/>
  <c r="T1936"/>
  <c r="U1936"/>
  <c r="A1932" i="13" s="1"/>
  <c r="N1937" i="8"/>
  <c r="O1937"/>
  <c r="P1937"/>
  <c r="Q1937"/>
  <c r="R1937"/>
  <c r="S1937"/>
  <c r="T1937"/>
  <c r="U1937"/>
  <c r="A1933" i="13" s="1"/>
  <c r="N1939" i="8"/>
  <c r="O1939"/>
  <c r="P1939"/>
  <c r="Q1939"/>
  <c r="R1939"/>
  <c r="S1939"/>
  <c r="T1939"/>
  <c r="U1939"/>
  <c r="A1935" i="13" s="1"/>
  <c r="K1941" i="8"/>
  <c r="L1941"/>
  <c r="N1941"/>
  <c r="O1941"/>
  <c r="P1941"/>
  <c r="Q1941"/>
  <c r="R1941"/>
  <c r="S1941"/>
  <c r="T1941"/>
  <c r="U1941"/>
  <c r="A1937" i="13" s="1"/>
  <c r="K1944" i="8"/>
  <c r="K1945" s="1"/>
  <c r="L1944"/>
  <c r="L1945" s="1"/>
  <c r="N1944"/>
  <c r="O1944"/>
  <c r="P1944"/>
  <c r="Q1944"/>
  <c r="R1944"/>
  <c r="S1944"/>
  <c r="T1944"/>
  <c r="U1944"/>
  <c r="A1940" i="13" s="1"/>
  <c r="N1942" i="8"/>
  <c r="O1942"/>
  <c r="P1942"/>
  <c r="Q1942"/>
  <c r="R1942"/>
  <c r="S1942"/>
  <c r="T1942"/>
  <c r="U1942"/>
  <c r="A1938" i="13" s="1"/>
  <c r="K1948" i="8"/>
  <c r="L1948"/>
  <c r="N1948"/>
  <c r="O1948"/>
  <c r="P1948"/>
  <c r="Q1948"/>
  <c r="R1948"/>
  <c r="S1948"/>
  <c r="T1948"/>
  <c r="U1948"/>
  <c r="A1944" i="13" s="1"/>
  <c r="N1947" i="8"/>
  <c r="O1947"/>
  <c r="P1947"/>
  <c r="Q1947"/>
  <c r="R1947"/>
  <c r="S1947"/>
  <c r="T1947"/>
  <c r="U1947"/>
  <c r="K1952"/>
  <c r="K1953" s="1"/>
  <c r="L1952"/>
  <c r="L1953" s="1"/>
  <c r="N1952"/>
  <c r="O1952"/>
  <c r="P1952"/>
  <c r="Q1952"/>
  <c r="R1952"/>
  <c r="S1952"/>
  <c r="T1952"/>
  <c r="U1952"/>
  <c r="A1948" i="13" s="1"/>
  <c r="N1958" i="8"/>
  <c r="O1958"/>
  <c r="P1958"/>
  <c r="Q1958"/>
  <c r="R1958"/>
  <c r="S1958"/>
  <c r="T1958"/>
  <c r="U1958"/>
  <c r="A1954" i="13" s="1"/>
  <c r="N1959" i="8"/>
  <c r="O1959"/>
  <c r="P1959"/>
  <c r="Q1959"/>
  <c r="R1959"/>
  <c r="S1959"/>
  <c r="T1959"/>
  <c r="U1959"/>
  <c r="A1955" i="13" s="1"/>
  <c r="K1960" i="8"/>
  <c r="K1961" s="1"/>
  <c r="L1960"/>
  <c r="L1961" s="1"/>
  <c r="N1960"/>
  <c r="O1960"/>
  <c r="P1960"/>
  <c r="Q1960"/>
  <c r="R1960"/>
  <c r="S1960"/>
  <c r="T1960"/>
  <c r="U1960"/>
  <c r="A1956" i="13" s="1"/>
  <c r="N1961" i="8"/>
  <c r="O1961"/>
  <c r="P1961"/>
  <c r="Q1961"/>
  <c r="R1961"/>
  <c r="S1961"/>
  <c r="T1961"/>
  <c r="U1961"/>
  <c r="A1957" i="13" s="1"/>
  <c r="N1962" i="8"/>
  <c r="O1962"/>
  <c r="P1962"/>
  <c r="Q1962"/>
  <c r="R1962"/>
  <c r="S1962"/>
  <c r="T1962"/>
  <c r="U1962"/>
  <c r="A1958" i="13" s="1"/>
  <c r="K1963" i="8"/>
  <c r="K1964" s="1"/>
  <c r="K1965" s="1"/>
  <c r="K1966" s="1"/>
  <c r="L1963"/>
  <c r="L1964" s="1"/>
  <c r="L1965" s="1"/>
  <c r="L1966" s="1"/>
  <c r="N1963"/>
  <c r="O1963"/>
  <c r="P1963"/>
  <c r="Q1963"/>
  <c r="R1963"/>
  <c r="S1963"/>
  <c r="T1963"/>
  <c r="U1963"/>
  <c r="A1959" i="13" s="1"/>
  <c r="N1964" i="8"/>
  <c r="O1964"/>
  <c r="P1964"/>
  <c r="Q1964"/>
  <c r="R1964"/>
  <c r="S1964"/>
  <c r="T1964"/>
  <c r="U1964"/>
  <c r="K1967"/>
  <c r="L1967"/>
  <c r="N1967"/>
  <c r="O1967"/>
  <c r="P1967"/>
  <c r="Q1967"/>
  <c r="R1967"/>
  <c r="S1967"/>
  <c r="T1967"/>
  <c r="U1967"/>
  <c r="A1963" i="13" s="1"/>
  <c r="N1968" i="8"/>
  <c r="O1968"/>
  <c r="P1968"/>
  <c r="Q1968"/>
  <c r="R1968"/>
  <c r="S1968"/>
  <c r="T1968"/>
  <c r="U1968"/>
  <c r="N1970"/>
  <c r="O1970"/>
  <c r="P1970"/>
  <c r="Q1970"/>
  <c r="R1970"/>
  <c r="S1970"/>
  <c r="T1970"/>
  <c r="U1970"/>
  <c r="A1966" i="13" s="1"/>
  <c r="W1970" i="8"/>
  <c r="K1971"/>
  <c r="L1971"/>
  <c r="N1971"/>
  <c r="O1971"/>
  <c r="P1971"/>
  <c r="Q1971"/>
  <c r="R1971"/>
  <c r="S1971"/>
  <c r="T1971"/>
  <c r="U1971"/>
  <c r="K1972"/>
  <c r="K1973" s="1"/>
  <c r="L1972"/>
  <c r="L1973" s="1"/>
  <c r="N1972"/>
  <c r="O1972"/>
  <c r="P1972"/>
  <c r="Q1972"/>
  <c r="R1972"/>
  <c r="S1972"/>
  <c r="T1972"/>
  <c r="U1972"/>
  <c r="A1968" i="13" s="1"/>
  <c r="N1975" i="8"/>
  <c r="O1975"/>
  <c r="P1975"/>
  <c r="Q1975"/>
  <c r="R1975"/>
  <c r="S1975"/>
  <c r="T1975"/>
  <c r="U1975"/>
  <c r="N1978"/>
  <c r="O1978"/>
  <c r="P1978"/>
  <c r="Q1978"/>
  <c r="R1978"/>
  <c r="S1978"/>
  <c r="T1978"/>
  <c r="U1978"/>
  <c r="A1974" i="13" s="1"/>
  <c r="K1982" i="8"/>
  <c r="L1982"/>
  <c r="N1982"/>
  <c r="O1982"/>
  <c r="P1982"/>
  <c r="Q1982"/>
  <c r="R1982"/>
  <c r="S1982"/>
  <c r="T1982"/>
  <c r="U1982"/>
  <c r="A1978" i="13" s="1"/>
  <c r="K1981" i="8"/>
  <c r="L1981"/>
  <c r="N1981"/>
  <c r="O1981"/>
  <c r="P1981"/>
  <c r="Q1981"/>
  <c r="R1981"/>
  <c r="S1981"/>
  <c r="T1981"/>
  <c r="U1981"/>
  <c r="A1977" i="13" s="1"/>
  <c r="K1984" i="8"/>
  <c r="K1985" s="1"/>
  <c r="K1986" s="1"/>
  <c r="L1984"/>
  <c r="L1985" s="1"/>
  <c r="L1986" s="1"/>
  <c r="N1984"/>
  <c r="O1984"/>
  <c r="P1984"/>
  <c r="Q1984"/>
  <c r="R1984"/>
  <c r="S1984"/>
  <c r="T1984"/>
  <c r="U1984"/>
  <c r="N1985"/>
  <c r="O1985"/>
  <c r="P1985"/>
  <c r="Q1985"/>
  <c r="R1985"/>
  <c r="S1985"/>
  <c r="T1985"/>
  <c r="U1985"/>
  <c r="A1981" i="13" s="1"/>
  <c r="K1987" i="8"/>
  <c r="L1987"/>
  <c r="N1987"/>
  <c r="O1987"/>
  <c r="P1987"/>
  <c r="Q1987"/>
  <c r="R1987"/>
  <c r="S1987"/>
  <c r="T1987"/>
  <c r="U1987"/>
  <c r="A1983" i="13" s="1"/>
  <c r="K1988" i="8"/>
  <c r="N1988"/>
  <c r="O1988"/>
  <c r="P1988"/>
  <c r="Q1988"/>
  <c r="R1988"/>
  <c r="S1988"/>
  <c r="T1988"/>
  <c r="U1988"/>
  <c r="A1984" i="13" s="1"/>
  <c r="N1990" i="8"/>
  <c r="O1990"/>
  <c r="P1990"/>
  <c r="Q1990"/>
  <c r="R1990"/>
  <c r="S1990"/>
  <c r="T1990"/>
  <c r="U1990"/>
  <c r="A1986" i="13" s="1"/>
  <c r="W1990" i="8"/>
  <c r="K1991"/>
  <c r="L1991"/>
  <c r="N1991"/>
  <c r="O1991"/>
  <c r="P1991"/>
  <c r="Q1991"/>
  <c r="R1991"/>
  <c r="S1991"/>
  <c r="T1991"/>
  <c r="U1991"/>
  <c r="K1993"/>
  <c r="K1994" s="1"/>
  <c r="K1995" s="1"/>
  <c r="L1993"/>
  <c r="L1994" s="1"/>
  <c r="L1995" s="1"/>
  <c r="N1993"/>
  <c r="O1993"/>
  <c r="P1993"/>
  <c r="Q1993"/>
  <c r="R1993"/>
  <c r="S1993"/>
  <c r="T1993"/>
  <c r="U1993"/>
  <c r="A1989" i="13" s="1"/>
  <c r="K2001" i="8"/>
  <c r="K2002" s="1"/>
  <c r="L2001"/>
  <c r="L2002" s="1"/>
  <c r="N2001"/>
  <c r="O2001"/>
  <c r="P2001"/>
  <c r="Q2001"/>
  <c r="R2001"/>
  <c r="S2001"/>
  <c r="T2001"/>
  <c r="U2001"/>
  <c r="A1997" i="13" s="1"/>
  <c r="N1999" i="8"/>
  <c r="O1999"/>
  <c r="P1999"/>
  <c r="Q1999"/>
  <c r="R1999"/>
  <c r="S1999"/>
  <c r="T1999"/>
  <c r="U1999"/>
  <c r="A1995" i="13" s="1"/>
  <c r="N2002" i="8"/>
  <c r="O2002"/>
  <c r="P2002"/>
  <c r="Q2002"/>
  <c r="R2002"/>
  <c r="S2002"/>
  <c r="T2002"/>
  <c r="U2002"/>
  <c r="A1998" i="13" s="1"/>
  <c r="N2004" i="8"/>
  <c r="O2004"/>
  <c r="P2004"/>
  <c r="Q2004"/>
  <c r="R2004"/>
  <c r="S2004"/>
  <c r="T2004"/>
  <c r="U2004"/>
  <c r="A2000" i="13" s="1"/>
  <c r="N2005" i="8"/>
  <c r="O2005"/>
  <c r="P2005"/>
  <c r="Q2005"/>
  <c r="R2005"/>
  <c r="S2005"/>
  <c r="T2005"/>
  <c r="U2005"/>
  <c r="A2001" i="13" s="1"/>
  <c r="N2006" i="8"/>
  <c r="O2006"/>
  <c r="P2006"/>
  <c r="Q2006"/>
  <c r="R2006"/>
  <c r="S2006"/>
  <c r="T2006"/>
  <c r="U2006"/>
  <c r="A2002" i="13" s="1"/>
  <c r="N2008" i="8"/>
  <c r="O2008"/>
  <c r="P2008"/>
  <c r="Q2008"/>
  <c r="R2008"/>
  <c r="S2008"/>
  <c r="T2008"/>
  <c r="U2008"/>
  <c r="A2004" i="13" s="1"/>
  <c r="W2008" i="8"/>
  <c r="K2012"/>
  <c r="K2013" s="1"/>
  <c r="N2012"/>
  <c r="O2012"/>
  <c r="P2012"/>
  <c r="Q2012"/>
  <c r="R2012"/>
  <c r="S2012"/>
  <c r="T2012"/>
  <c r="U2012"/>
  <c r="N2015"/>
  <c r="O2015"/>
  <c r="P2015"/>
  <c r="Q2015"/>
  <c r="R2015"/>
  <c r="S2015"/>
  <c r="T2015"/>
  <c r="U2015"/>
  <c r="A2011" i="13" s="1"/>
  <c r="K2016" i="8"/>
  <c r="K2385" s="1"/>
  <c r="K2386" s="1"/>
  <c r="L2016"/>
  <c r="L2385" s="1"/>
  <c r="L2386" s="1"/>
  <c r="N2016"/>
  <c r="O2016"/>
  <c r="P2016"/>
  <c r="Q2016"/>
  <c r="R2016"/>
  <c r="S2016"/>
  <c r="T2016"/>
  <c r="U2016"/>
  <c r="N2018"/>
  <c r="O2018"/>
  <c r="P2018"/>
  <c r="Q2018"/>
  <c r="R2018"/>
  <c r="S2018"/>
  <c r="T2018"/>
  <c r="U2018"/>
  <c r="A2014" i="13" s="1"/>
  <c r="K2019" i="8"/>
  <c r="K4301" s="1"/>
  <c r="L2019"/>
  <c r="L4301" s="1"/>
  <c r="N2019"/>
  <c r="O2019"/>
  <c r="P2019"/>
  <c r="Q2019"/>
  <c r="R2019"/>
  <c r="S2019"/>
  <c r="T2019"/>
  <c r="U2019"/>
  <c r="N2022"/>
  <c r="O2022"/>
  <c r="P2022"/>
  <c r="Q2022"/>
  <c r="R2022"/>
  <c r="S2022"/>
  <c r="T2022"/>
  <c r="U2022"/>
  <c r="A2018" i="13" s="1"/>
  <c r="N2024" i="8"/>
  <c r="O2024"/>
  <c r="P2024"/>
  <c r="Q2024"/>
  <c r="R2024"/>
  <c r="S2024"/>
  <c r="T2024"/>
  <c r="U2024"/>
  <c r="A2020" i="13" s="1"/>
  <c r="N2028" i="8"/>
  <c r="O2028"/>
  <c r="P2028"/>
  <c r="Q2028"/>
  <c r="R2028"/>
  <c r="S2028"/>
  <c r="T2028"/>
  <c r="U2028"/>
  <c r="A2024" i="13" s="1"/>
  <c r="N2033" i="8"/>
  <c r="O2033"/>
  <c r="P2033"/>
  <c r="Q2033"/>
  <c r="R2033"/>
  <c r="S2033"/>
  <c r="T2033"/>
  <c r="U2033"/>
  <c r="A2029" i="13" s="1"/>
  <c r="N2032" i="8"/>
  <c r="O2032"/>
  <c r="P2032"/>
  <c r="Q2032"/>
  <c r="R2032"/>
  <c r="S2032"/>
  <c r="T2032"/>
  <c r="U2032"/>
  <c r="A2028" i="13" s="1"/>
  <c r="K2038" i="8"/>
  <c r="L2038"/>
  <c r="N2038"/>
  <c r="O2038"/>
  <c r="P2038"/>
  <c r="Q2038"/>
  <c r="R2038"/>
  <c r="S2038"/>
  <c r="T2038"/>
  <c r="U2038"/>
  <c r="N2037"/>
  <c r="O2037"/>
  <c r="P2037"/>
  <c r="Q2037"/>
  <c r="R2037"/>
  <c r="S2037"/>
  <c r="T2037"/>
  <c r="U2037"/>
  <c r="A2033" i="13" s="1"/>
  <c r="N2039" i="8"/>
  <c r="O2039"/>
  <c r="P2039"/>
  <c r="Q2039"/>
  <c r="R2039"/>
  <c r="S2039"/>
  <c r="T2039"/>
  <c r="U2039"/>
  <c r="A2035" i="13" s="1"/>
  <c r="K2041" i="8"/>
  <c r="L2041"/>
  <c r="N2041"/>
  <c r="O2041"/>
  <c r="P2041"/>
  <c r="Q2041"/>
  <c r="R2041"/>
  <c r="S2041"/>
  <c r="T2041"/>
  <c r="U2041"/>
  <c r="A2037" i="13" s="1"/>
  <c r="N2044" i="8"/>
  <c r="O2044"/>
  <c r="P2044"/>
  <c r="Q2044"/>
  <c r="R2044"/>
  <c r="S2044"/>
  <c r="T2044"/>
  <c r="U2044"/>
  <c r="A2040" i="13" s="1"/>
  <c r="K2043" i="8"/>
  <c r="K2044" s="1"/>
  <c r="K2045" s="1"/>
  <c r="L2043"/>
  <c r="L2044" s="1"/>
  <c r="L2045" s="1"/>
  <c r="N2043"/>
  <c r="O2043"/>
  <c r="P2043"/>
  <c r="Q2043"/>
  <c r="R2043"/>
  <c r="S2043"/>
  <c r="T2043"/>
  <c r="U2043"/>
  <c r="A2039" i="13" s="1"/>
  <c r="W2043" i="8"/>
  <c r="N2045"/>
  <c r="O2045"/>
  <c r="P2045"/>
  <c r="Q2045"/>
  <c r="R2045"/>
  <c r="S2045"/>
  <c r="T2045"/>
  <c r="U2045"/>
  <c r="N2047"/>
  <c r="O2047"/>
  <c r="P2047"/>
  <c r="Q2047"/>
  <c r="R2047"/>
  <c r="S2047"/>
  <c r="T2047"/>
  <c r="U2047"/>
  <c r="A2043" i="13" s="1"/>
  <c r="N2049" i="8"/>
  <c r="O2049"/>
  <c r="P2049"/>
  <c r="Q2049"/>
  <c r="R2049"/>
  <c r="S2049"/>
  <c r="T2049"/>
  <c r="U2049"/>
  <c r="N2050"/>
  <c r="O2050"/>
  <c r="P2050"/>
  <c r="Q2050"/>
  <c r="R2050"/>
  <c r="S2050"/>
  <c r="T2050"/>
  <c r="U2050"/>
  <c r="A2046" i="13" s="1"/>
  <c r="N2055" i="8"/>
  <c r="O2055"/>
  <c r="P2055"/>
  <c r="Q2055"/>
  <c r="R2055"/>
  <c r="S2055"/>
  <c r="T2055"/>
  <c r="U2055"/>
  <c r="N2056"/>
  <c r="O2056"/>
  <c r="P2056"/>
  <c r="Q2056"/>
  <c r="R2056"/>
  <c r="S2056"/>
  <c r="T2056"/>
  <c r="U2056"/>
  <c r="A2052" i="13" s="1"/>
  <c r="K2057" i="8"/>
  <c r="L2057"/>
  <c r="N2057"/>
  <c r="O2057"/>
  <c r="P2057"/>
  <c r="Q2057"/>
  <c r="R2057"/>
  <c r="S2057"/>
  <c r="T2057"/>
  <c r="U2057"/>
  <c r="A2053" i="13" s="1"/>
  <c r="N2060" i="8"/>
  <c r="O2060"/>
  <c r="P2060"/>
  <c r="Q2060"/>
  <c r="R2060"/>
  <c r="S2060"/>
  <c r="T2060"/>
  <c r="U2060"/>
  <c r="A2056" i="13" s="1"/>
  <c r="K2061" i="8"/>
  <c r="K2731" s="1"/>
  <c r="K2732" s="1"/>
  <c r="L2061"/>
  <c r="L2731" s="1"/>
  <c r="L2732" s="1"/>
  <c r="N2061"/>
  <c r="O2061"/>
  <c r="P2061"/>
  <c r="Q2061"/>
  <c r="R2061"/>
  <c r="S2061"/>
  <c r="T2061"/>
  <c r="U2061"/>
  <c r="A2057" i="13" s="1"/>
  <c r="N2062" i="8"/>
  <c r="O2062"/>
  <c r="P2062"/>
  <c r="Q2062"/>
  <c r="R2062"/>
  <c r="S2062"/>
  <c r="T2062"/>
  <c r="U2062"/>
  <c r="A2058" i="13" s="1"/>
  <c r="N2063" i="8"/>
  <c r="O2063"/>
  <c r="P2063"/>
  <c r="Q2063"/>
  <c r="R2063"/>
  <c r="S2063"/>
  <c r="T2063"/>
  <c r="U2063"/>
  <c r="K2065"/>
  <c r="K2066" s="1"/>
  <c r="K2067" s="1"/>
  <c r="L2065"/>
  <c r="L2066" s="1"/>
  <c r="L2067" s="1"/>
  <c r="N2065"/>
  <c r="O2065"/>
  <c r="P2065"/>
  <c r="Q2065"/>
  <c r="R2065"/>
  <c r="S2065"/>
  <c r="T2065"/>
  <c r="U2065"/>
  <c r="A2061" i="13" s="1"/>
  <c r="W2065" i="8"/>
  <c r="K2064"/>
  <c r="L2064"/>
  <c r="N2064"/>
  <c r="O2064"/>
  <c r="P2064"/>
  <c r="Q2064"/>
  <c r="R2064"/>
  <c r="S2064"/>
  <c r="T2064"/>
  <c r="U2064"/>
  <c r="A2060" i="13" s="1"/>
  <c r="N2067" i="8"/>
  <c r="O2067"/>
  <c r="P2067"/>
  <c r="Q2067"/>
  <c r="R2067"/>
  <c r="S2067"/>
  <c r="T2067"/>
  <c r="U2067"/>
  <c r="A2063" i="13" s="1"/>
  <c r="N2066" i="8"/>
  <c r="O2066"/>
  <c r="P2066"/>
  <c r="Q2066"/>
  <c r="R2066"/>
  <c r="S2066"/>
  <c r="T2066"/>
  <c r="U2066"/>
  <c r="A2062" i="13" s="1"/>
  <c r="K2068" i="8"/>
  <c r="K2069" s="1"/>
  <c r="L2068"/>
  <c r="L2069" s="1"/>
  <c r="N2068"/>
  <c r="O2068"/>
  <c r="P2068"/>
  <c r="Q2068"/>
  <c r="R2068"/>
  <c r="S2068"/>
  <c r="T2068"/>
  <c r="U2068"/>
  <c r="A2064" i="13" s="1"/>
  <c r="K2070" i="8"/>
  <c r="L2070"/>
  <c r="N2070"/>
  <c r="O2070"/>
  <c r="P2070"/>
  <c r="Q2070"/>
  <c r="R2070"/>
  <c r="S2070"/>
  <c r="T2070"/>
  <c r="U2070"/>
  <c r="N2072"/>
  <c r="O2072"/>
  <c r="P2072"/>
  <c r="Q2072"/>
  <c r="R2072"/>
  <c r="S2072"/>
  <c r="T2072"/>
  <c r="U2072"/>
  <c r="A2068" i="13" s="1"/>
  <c r="K2074" i="8"/>
  <c r="L2074"/>
  <c r="N2074"/>
  <c r="O2074"/>
  <c r="P2074"/>
  <c r="Q2074"/>
  <c r="R2074"/>
  <c r="S2074"/>
  <c r="T2074"/>
  <c r="U2074"/>
  <c r="A2070" i="13" s="1"/>
  <c r="K2077" i="8"/>
  <c r="L2077"/>
  <c r="N2077"/>
  <c r="O2077"/>
  <c r="P2077"/>
  <c r="Q2077"/>
  <c r="R2077"/>
  <c r="S2077"/>
  <c r="T2077"/>
  <c r="U2077"/>
  <c r="A2073" i="13" s="1"/>
  <c r="N2078" i="8"/>
  <c r="O2078"/>
  <c r="P2078"/>
  <c r="Q2078"/>
  <c r="R2078"/>
  <c r="S2078"/>
  <c r="T2078"/>
  <c r="U2078"/>
  <c r="A2074" i="13" s="1"/>
  <c r="N2080" i="8"/>
  <c r="O2080"/>
  <c r="P2080"/>
  <c r="Q2080"/>
  <c r="R2080"/>
  <c r="S2080"/>
  <c r="T2080"/>
  <c r="U2080"/>
  <c r="A2076" i="13" s="1"/>
  <c r="K2084" i="8"/>
  <c r="K2085" s="1"/>
  <c r="L2084"/>
  <c r="L2085" s="1"/>
  <c r="N2084"/>
  <c r="O2084"/>
  <c r="P2084"/>
  <c r="Q2084"/>
  <c r="R2084"/>
  <c r="S2084"/>
  <c r="T2084"/>
  <c r="U2084"/>
  <c r="A2080" i="13" s="1"/>
  <c r="N2085" i="8"/>
  <c r="O2085"/>
  <c r="P2085"/>
  <c r="Q2085"/>
  <c r="R2085"/>
  <c r="S2085"/>
  <c r="T2085"/>
  <c r="U2085"/>
  <c r="A2081" i="13" s="1"/>
  <c r="N2087" i="8"/>
  <c r="O2087"/>
  <c r="P2087"/>
  <c r="Q2087"/>
  <c r="R2087"/>
  <c r="S2087"/>
  <c r="T2087"/>
  <c r="U2087"/>
  <c r="A2083" i="13" s="1"/>
  <c r="K2089" i="8"/>
  <c r="K2479" s="1"/>
  <c r="L2089"/>
  <c r="L2479" s="1"/>
  <c r="N2089"/>
  <c r="O2089"/>
  <c r="P2089"/>
  <c r="Q2089"/>
  <c r="R2089"/>
  <c r="S2089"/>
  <c r="T2089"/>
  <c r="U2089"/>
  <c r="A2085" i="13" s="1"/>
  <c r="N2090" i="8"/>
  <c r="O2090"/>
  <c r="P2090"/>
  <c r="Q2090"/>
  <c r="R2090"/>
  <c r="S2090"/>
  <c r="T2090"/>
  <c r="U2090"/>
  <c r="A2086" i="13" s="1"/>
  <c r="K2092" i="8"/>
  <c r="L2092"/>
  <c r="N2092"/>
  <c r="O2092"/>
  <c r="P2092"/>
  <c r="Q2092"/>
  <c r="R2092"/>
  <c r="S2092"/>
  <c r="T2092"/>
  <c r="U2092"/>
  <c r="N2099"/>
  <c r="O2099"/>
  <c r="P2099"/>
  <c r="Q2099"/>
  <c r="R2099"/>
  <c r="S2099"/>
  <c r="T2099"/>
  <c r="U2099"/>
  <c r="A2095" i="13" s="1"/>
  <c r="L2096" i="8"/>
  <c r="N2096"/>
  <c r="O2096"/>
  <c r="P2096"/>
  <c r="Q2096"/>
  <c r="R2096"/>
  <c r="S2096"/>
  <c r="T2096"/>
  <c r="U2096"/>
  <c r="K2098"/>
  <c r="K2099" s="1"/>
  <c r="K2484" s="1"/>
  <c r="K2485" s="1"/>
  <c r="L2098"/>
  <c r="L2099" s="1"/>
  <c r="L2484" s="1"/>
  <c r="L2485" s="1"/>
  <c r="N2098"/>
  <c r="O2098"/>
  <c r="P2098"/>
  <c r="Q2098"/>
  <c r="R2098"/>
  <c r="S2098"/>
  <c r="T2098"/>
  <c r="U2098"/>
  <c r="A2094" i="13" s="1"/>
  <c r="N2100" i="8"/>
  <c r="O2100"/>
  <c r="P2100"/>
  <c r="Q2100"/>
  <c r="R2100"/>
  <c r="S2100"/>
  <c r="T2100"/>
  <c r="U2100"/>
  <c r="A2096" i="13" s="1"/>
  <c r="K2102" i="8"/>
  <c r="K2103" s="1"/>
  <c r="K2104" s="1"/>
  <c r="L2102"/>
  <c r="N2102"/>
  <c r="O2102"/>
  <c r="P2102"/>
  <c r="Q2102"/>
  <c r="R2102"/>
  <c r="S2102"/>
  <c r="T2102"/>
  <c r="U2102"/>
  <c r="A2098" i="13" s="1"/>
  <c r="K2105" i="8"/>
  <c r="L2105"/>
  <c r="N2105"/>
  <c r="O2105"/>
  <c r="P2105"/>
  <c r="Q2105"/>
  <c r="R2105"/>
  <c r="S2105"/>
  <c r="T2105"/>
  <c r="U2105"/>
  <c r="K2110"/>
  <c r="K2111" s="1"/>
  <c r="L2110"/>
  <c r="L2111" s="1"/>
  <c r="N2110"/>
  <c r="O2110"/>
  <c r="P2110"/>
  <c r="Q2110"/>
  <c r="R2110"/>
  <c r="S2110"/>
  <c r="T2110"/>
  <c r="U2110"/>
  <c r="A2106" i="13" s="1"/>
  <c r="N2112" i="8"/>
  <c r="O2112"/>
  <c r="P2112"/>
  <c r="Q2112"/>
  <c r="R2112"/>
  <c r="S2112"/>
  <c r="T2112"/>
  <c r="U2112"/>
  <c r="N2113"/>
  <c r="O2113"/>
  <c r="P2113"/>
  <c r="Q2113"/>
  <c r="R2113"/>
  <c r="S2113"/>
  <c r="T2113"/>
  <c r="U2113"/>
  <c r="A2109" i="13" s="1"/>
  <c r="K2115" i="8"/>
  <c r="L2115"/>
  <c r="L2116" s="1"/>
  <c r="N2115"/>
  <c r="O2115"/>
  <c r="P2115"/>
  <c r="Q2115"/>
  <c r="R2115"/>
  <c r="S2115"/>
  <c r="T2115"/>
  <c r="U2115"/>
  <c r="A2111" i="13" s="1"/>
  <c r="N2116" i="8"/>
  <c r="O2116"/>
  <c r="P2116"/>
  <c r="Q2116"/>
  <c r="R2116"/>
  <c r="S2116"/>
  <c r="T2116"/>
  <c r="U2116"/>
  <c r="A2112" i="13" s="1"/>
  <c r="K2119" i="8"/>
  <c r="L2119"/>
  <c r="N2119"/>
  <c r="O2119"/>
  <c r="P2119"/>
  <c r="Q2119"/>
  <c r="R2119"/>
  <c r="S2119"/>
  <c r="T2119"/>
  <c r="U2119"/>
  <c r="K2121"/>
  <c r="L2121"/>
  <c r="N2121"/>
  <c r="O2121"/>
  <c r="P2121"/>
  <c r="Q2121"/>
  <c r="R2121"/>
  <c r="S2121"/>
  <c r="T2121"/>
  <c r="U2121"/>
  <c r="A2117" i="13" s="1"/>
  <c r="K2123" i="8"/>
  <c r="K2520" s="1"/>
  <c r="K2521" s="1"/>
  <c r="K2522" s="1"/>
  <c r="L2123"/>
  <c r="L2520" s="1"/>
  <c r="L2521" s="1"/>
  <c r="L2522" s="1"/>
  <c r="N2123"/>
  <c r="O2123"/>
  <c r="P2123"/>
  <c r="Q2123"/>
  <c r="R2123"/>
  <c r="S2123"/>
  <c r="T2123"/>
  <c r="U2123"/>
  <c r="A2119" i="13" s="1"/>
  <c r="K2122" i="8"/>
  <c r="L2122"/>
  <c r="N2122"/>
  <c r="O2122"/>
  <c r="P2122"/>
  <c r="Q2122"/>
  <c r="R2122"/>
  <c r="S2122"/>
  <c r="T2122"/>
  <c r="U2122"/>
  <c r="A2118" i="13" s="1"/>
  <c r="W2122" i="8"/>
  <c r="N2125"/>
  <c r="O2125"/>
  <c r="P2125"/>
  <c r="Q2125"/>
  <c r="R2125"/>
  <c r="S2125"/>
  <c r="T2125"/>
  <c r="U2125"/>
  <c r="A2121" i="13" s="1"/>
  <c r="K2126" i="8"/>
  <c r="L2126"/>
  <c r="N2126"/>
  <c r="O2126"/>
  <c r="P2126"/>
  <c r="Q2126"/>
  <c r="R2126"/>
  <c r="S2126"/>
  <c r="T2126"/>
  <c r="U2126"/>
  <c r="A2122" i="13" s="1"/>
  <c r="L2127" i="8"/>
  <c r="N2127"/>
  <c r="O2127"/>
  <c r="P2127"/>
  <c r="Q2127"/>
  <c r="R2127"/>
  <c r="S2127"/>
  <c r="T2127"/>
  <c r="U2127"/>
  <c r="K2131"/>
  <c r="L2131"/>
  <c r="N2131"/>
  <c r="O2131"/>
  <c r="P2131"/>
  <c r="Q2131"/>
  <c r="R2131"/>
  <c r="S2131"/>
  <c r="T2131"/>
  <c r="U2131"/>
  <c r="A2127" i="13" s="1"/>
  <c r="K2132" i="8"/>
  <c r="L2132"/>
  <c r="N2132"/>
  <c r="O2132"/>
  <c r="P2132"/>
  <c r="Q2132"/>
  <c r="R2132"/>
  <c r="S2132"/>
  <c r="T2132"/>
  <c r="U2132"/>
  <c r="A2128" i="13" s="1"/>
  <c r="K2134" i="8"/>
  <c r="K2790" s="1"/>
  <c r="N2134"/>
  <c r="O2134"/>
  <c r="P2134"/>
  <c r="Q2134"/>
  <c r="R2134"/>
  <c r="S2134"/>
  <c r="T2134"/>
  <c r="U2134"/>
  <c r="A2130" i="13" s="1"/>
  <c r="W2134" i="8"/>
  <c r="K2137"/>
  <c r="L2137"/>
  <c r="N2137"/>
  <c r="O2137"/>
  <c r="P2137"/>
  <c r="Q2137"/>
  <c r="R2137"/>
  <c r="S2137"/>
  <c r="T2137"/>
  <c r="U2137"/>
  <c r="K2139"/>
  <c r="L2139"/>
  <c r="N2139"/>
  <c r="O2139"/>
  <c r="P2139"/>
  <c r="Q2139"/>
  <c r="R2139"/>
  <c r="S2139"/>
  <c r="T2139"/>
  <c r="U2139"/>
  <c r="A2135" i="13" s="1"/>
  <c r="K2141" i="8"/>
  <c r="L2141"/>
  <c r="N2141"/>
  <c r="O2141"/>
  <c r="P2141"/>
  <c r="Q2141"/>
  <c r="R2141"/>
  <c r="S2141"/>
  <c r="T2141"/>
  <c r="U2141"/>
  <c r="A2137" i="13" s="1"/>
  <c r="K2146" i="8"/>
  <c r="L2146"/>
  <c r="N2146"/>
  <c r="O2146"/>
  <c r="P2146"/>
  <c r="Q2146"/>
  <c r="R2146"/>
  <c r="S2146"/>
  <c r="T2146"/>
  <c r="U2146"/>
  <c r="A2142" i="13" s="1"/>
  <c r="L2143" i="8"/>
  <c r="N2143"/>
  <c r="O2143"/>
  <c r="P2143"/>
  <c r="Q2143"/>
  <c r="R2143"/>
  <c r="S2143"/>
  <c r="T2143"/>
  <c r="U2143"/>
  <c r="A2139" i="13" s="1"/>
  <c r="W2143" i="8"/>
  <c r="K2145"/>
  <c r="N2145"/>
  <c r="O2145"/>
  <c r="P2145"/>
  <c r="Q2145"/>
  <c r="R2145"/>
  <c r="S2145"/>
  <c r="T2145"/>
  <c r="U2145"/>
  <c r="A2141" i="13" s="1"/>
  <c r="K2148" i="8"/>
  <c r="K2149" s="1"/>
  <c r="L2148"/>
  <c r="L2149" s="1"/>
  <c r="N2148"/>
  <c r="O2148"/>
  <c r="P2148"/>
  <c r="Q2148"/>
  <c r="R2148"/>
  <c r="S2148"/>
  <c r="T2148"/>
  <c r="U2148"/>
  <c r="A2144" i="13" s="1"/>
  <c r="N2149" i="8"/>
  <c r="O2149"/>
  <c r="P2149"/>
  <c r="Q2149"/>
  <c r="R2149"/>
  <c r="S2149"/>
  <c r="T2149"/>
  <c r="U2149"/>
  <c r="K2150"/>
  <c r="K2151" s="1"/>
  <c r="L2150"/>
  <c r="L2151" s="1"/>
  <c r="N2150"/>
  <c r="O2150"/>
  <c r="P2150"/>
  <c r="Q2150"/>
  <c r="R2150"/>
  <c r="S2150"/>
  <c r="T2150"/>
  <c r="U2150"/>
  <c r="A2146" i="13" s="1"/>
  <c r="W2150" i="8"/>
  <c r="K2153"/>
  <c r="K2154" s="1"/>
  <c r="L2153"/>
  <c r="N2153"/>
  <c r="O2153"/>
  <c r="P2153"/>
  <c r="Q2153"/>
  <c r="R2153"/>
  <c r="S2153"/>
  <c r="T2153"/>
  <c r="U2153"/>
  <c r="A2149" i="13" s="1"/>
  <c r="K2152" i="8"/>
  <c r="L2152"/>
  <c r="N2152"/>
  <c r="O2152"/>
  <c r="P2152"/>
  <c r="Q2152"/>
  <c r="R2152"/>
  <c r="S2152"/>
  <c r="T2152"/>
  <c r="U2152"/>
  <c r="A2148" i="13" s="1"/>
  <c r="K2158" i="8"/>
  <c r="K2159" s="1"/>
  <c r="K2544" s="1"/>
  <c r="N2158"/>
  <c r="O2158"/>
  <c r="P2158"/>
  <c r="Q2158"/>
  <c r="R2158"/>
  <c r="S2158"/>
  <c r="T2158"/>
  <c r="U2158"/>
  <c r="K2166"/>
  <c r="L2166"/>
  <c r="N2166"/>
  <c r="O2166"/>
  <c r="P2166"/>
  <c r="Q2166"/>
  <c r="R2166"/>
  <c r="S2166"/>
  <c r="T2166"/>
  <c r="U2166"/>
  <c r="A2162" i="13" s="1"/>
  <c r="N2163" i="8"/>
  <c r="O2163"/>
  <c r="P2163"/>
  <c r="Q2163"/>
  <c r="R2163"/>
  <c r="S2163"/>
  <c r="T2163"/>
  <c r="U2163"/>
  <c r="A2159" i="13" s="1"/>
  <c r="N2165" i="8"/>
  <c r="O2165"/>
  <c r="P2165"/>
  <c r="Q2165"/>
  <c r="R2165"/>
  <c r="S2165"/>
  <c r="T2165"/>
  <c r="U2165"/>
  <c r="A2161" i="13" s="1"/>
  <c r="N2167" i="8"/>
  <c r="O2167"/>
  <c r="P2167"/>
  <c r="Q2167"/>
  <c r="R2167"/>
  <c r="S2167"/>
  <c r="T2167"/>
  <c r="U2167"/>
  <c r="K2171"/>
  <c r="K2808" s="1"/>
  <c r="L2171"/>
  <c r="L2808" s="1"/>
  <c r="N2171"/>
  <c r="O2171"/>
  <c r="P2171"/>
  <c r="Q2171"/>
  <c r="R2171"/>
  <c r="S2171"/>
  <c r="T2171"/>
  <c r="U2171"/>
  <c r="A2167" i="13" s="1"/>
  <c r="N2168" i="8"/>
  <c r="O2168"/>
  <c r="P2168"/>
  <c r="Q2168"/>
  <c r="R2168"/>
  <c r="S2168"/>
  <c r="T2168"/>
  <c r="U2168"/>
  <c r="A2164" i="13" s="1"/>
  <c r="K2170" i="8"/>
  <c r="L2170"/>
  <c r="N2170"/>
  <c r="O2170"/>
  <c r="P2170"/>
  <c r="Q2170"/>
  <c r="R2170"/>
  <c r="S2170"/>
  <c r="T2170"/>
  <c r="U2170"/>
  <c r="A2166" i="13" s="1"/>
  <c r="W2170" i="8"/>
  <c r="N2172"/>
  <c r="O2172"/>
  <c r="P2172"/>
  <c r="Q2172"/>
  <c r="R2172"/>
  <c r="S2172"/>
  <c r="T2172"/>
  <c r="U2172"/>
  <c r="A2168" i="13" s="1"/>
  <c r="N2176" i="8"/>
  <c r="O2176"/>
  <c r="P2176"/>
  <c r="Q2176"/>
  <c r="R2176"/>
  <c r="S2176"/>
  <c r="T2176"/>
  <c r="U2176"/>
  <c r="A2172" i="13" s="1"/>
  <c r="K2177" i="8"/>
  <c r="L2177"/>
  <c r="N2177"/>
  <c r="O2177"/>
  <c r="P2177"/>
  <c r="Q2177"/>
  <c r="R2177"/>
  <c r="S2177"/>
  <c r="T2177"/>
  <c r="U2177"/>
  <c r="A2173" i="13" s="1"/>
  <c r="K2179" i="8"/>
  <c r="K2180" s="1"/>
  <c r="K3974" s="1"/>
  <c r="K371" s="1"/>
  <c r="L2179"/>
  <c r="L2180" s="1"/>
  <c r="L3974" s="1"/>
  <c r="L371" s="1"/>
  <c r="N2179"/>
  <c r="O2179"/>
  <c r="P2179"/>
  <c r="Q2179"/>
  <c r="R2179"/>
  <c r="S2179"/>
  <c r="T2179"/>
  <c r="U2179"/>
  <c r="A2175" i="13" s="1"/>
  <c r="N2180" i="8"/>
  <c r="O2180"/>
  <c r="P2180"/>
  <c r="Q2180"/>
  <c r="R2180"/>
  <c r="S2180"/>
  <c r="T2180"/>
  <c r="U2180"/>
  <c r="N2185"/>
  <c r="O2185"/>
  <c r="P2185"/>
  <c r="Q2185"/>
  <c r="R2185"/>
  <c r="S2185"/>
  <c r="T2185"/>
  <c r="U2185"/>
  <c r="A2181" i="13" s="1"/>
  <c r="N2186" i="8"/>
  <c r="O2186"/>
  <c r="P2186"/>
  <c r="Q2186"/>
  <c r="R2186"/>
  <c r="S2186"/>
  <c r="T2186"/>
  <c r="U2186"/>
  <c r="N2190"/>
  <c r="O2190"/>
  <c r="P2190"/>
  <c r="Q2190"/>
  <c r="R2190"/>
  <c r="S2190"/>
  <c r="T2190"/>
  <c r="U2190"/>
  <c r="A2186" i="13" s="1"/>
  <c r="W2190" i="8"/>
  <c r="N2191"/>
  <c r="O2191"/>
  <c r="P2191"/>
  <c r="Q2191"/>
  <c r="R2191"/>
  <c r="S2191"/>
  <c r="T2191"/>
  <c r="U2191"/>
  <c r="A2187" i="13" s="1"/>
  <c r="K2193" i="8"/>
  <c r="K2194" s="1"/>
  <c r="L2193"/>
  <c r="N2193"/>
  <c r="O2193"/>
  <c r="P2193"/>
  <c r="Q2193"/>
  <c r="R2193"/>
  <c r="S2193"/>
  <c r="T2193"/>
  <c r="U2193"/>
  <c r="A2189" i="13" s="1"/>
  <c r="L2194" i="8"/>
  <c r="N2194"/>
  <c r="O2194"/>
  <c r="P2194"/>
  <c r="Q2194"/>
  <c r="R2194"/>
  <c r="S2194"/>
  <c r="T2194"/>
  <c r="U2194"/>
  <c r="N2197"/>
  <c r="O2197"/>
  <c r="P2197"/>
  <c r="Q2197"/>
  <c r="R2197"/>
  <c r="S2197"/>
  <c r="T2197"/>
  <c r="U2197"/>
  <c r="A2193" i="13" s="1"/>
  <c r="K2196" i="8"/>
  <c r="K2197" s="1"/>
  <c r="L2196"/>
  <c r="L2197" s="1"/>
  <c r="N2196"/>
  <c r="O2196"/>
  <c r="P2196"/>
  <c r="Q2196"/>
  <c r="R2196"/>
  <c r="S2196"/>
  <c r="T2196"/>
  <c r="U2196"/>
  <c r="N2199"/>
  <c r="O2199"/>
  <c r="P2199"/>
  <c r="Q2199"/>
  <c r="R2199"/>
  <c r="S2199"/>
  <c r="T2199"/>
  <c r="U2199"/>
  <c r="A2195" i="13" s="1"/>
  <c r="W2199" i="8"/>
  <c r="K2200"/>
  <c r="K2201" s="1"/>
  <c r="L2200"/>
  <c r="L2201" s="1"/>
  <c r="N2200"/>
  <c r="O2200"/>
  <c r="P2200"/>
  <c r="Q2200"/>
  <c r="R2200"/>
  <c r="S2200"/>
  <c r="T2200"/>
  <c r="U2200"/>
  <c r="K2203"/>
  <c r="K2204" s="1"/>
  <c r="K2574" s="1"/>
  <c r="L2203"/>
  <c r="L2204" s="1"/>
  <c r="L2574" s="1"/>
  <c r="N2203"/>
  <c r="O2203"/>
  <c r="P2203"/>
  <c r="Q2203"/>
  <c r="R2203"/>
  <c r="S2203"/>
  <c r="T2203"/>
  <c r="U2203"/>
  <c r="A2199" i="13" s="1"/>
  <c r="N2204" i="8"/>
  <c r="O2204"/>
  <c r="P2204"/>
  <c r="Q2204"/>
  <c r="R2204"/>
  <c r="S2204"/>
  <c r="T2204"/>
  <c r="U2204"/>
  <c r="A2200" i="13" s="1"/>
  <c r="N2207" i="8"/>
  <c r="O2207"/>
  <c r="P2207"/>
  <c r="Q2207"/>
  <c r="R2207"/>
  <c r="S2207"/>
  <c r="T2207"/>
  <c r="U2207"/>
  <c r="A2203" i="13" s="1"/>
  <c r="K2208" i="8"/>
  <c r="L2208"/>
  <c r="N2208"/>
  <c r="O2208"/>
  <c r="P2208"/>
  <c r="Q2208"/>
  <c r="R2208"/>
  <c r="S2208"/>
  <c r="T2208"/>
  <c r="U2208"/>
  <c r="A2204" i="13" s="1"/>
  <c r="K2211" i="8"/>
  <c r="L2211"/>
  <c r="N2211"/>
  <c r="O2211"/>
  <c r="P2211"/>
  <c r="Q2211"/>
  <c r="R2211"/>
  <c r="S2211"/>
  <c r="T2211"/>
  <c r="U2211"/>
  <c r="A2207" i="13" s="1"/>
  <c r="L2213" i="8"/>
  <c r="N2213"/>
  <c r="O2213"/>
  <c r="P2213"/>
  <c r="Q2213"/>
  <c r="R2213"/>
  <c r="S2213"/>
  <c r="T2213"/>
  <c r="U2213"/>
  <c r="K2216"/>
  <c r="L2216"/>
  <c r="N2216"/>
  <c r="O2216"/>
  <c r="P2216"/>
  <c r="Q2216"/>
  <c r="R2216"/>
  <c r="S2216"/>
  <c r="T2216"/>
  <c r="U2216"/>
  <c r="A2212" i="13" s="1"/>
  <c r="N2218" i="8"/>
  <c r="O2218"/>
  <c r="P2218"/>
  <c r="Q2218"/>
  <c r="R2218"/>
  <c r="S2218"/>
  <c r="T2218"/>
  <c r="U2218"/>
  <c r="N2219"/>
  <c r="O2219"/>
  <c r="P2219"/>
  <c r="Q2219"/>
  <c r="R2219"/>
  <c r="S2219"/>
  <c r="T2219"/>
  <c r="U2219"/>
  <c r="A2215" i="13" s="1"/>
  <c r="W2219" i="8"/>
  <c r="K2220"/>
  <c r="K2221" s="1"/>
  <c r="K2588" s="1"/>
  <c r="L2220"/>
  <c r="L2221" s="1"/>
  <c r="N2220"/>
  <c r="O2220"/>
  <c r="P2220"/>
  <c r="Q2220"/>
  <c r="R2220"/>
  <c r="S2220"/>
  <c r="T2220"/>
  <c r="U2220"/>
  <c r="A2216" i="13" s="1"/>
  <c r="N2221" i="8"/>
  <c r="O2221"/>
  <c r="P2221"/>
  <c r="Q2221"/>
  <c r="R2221"/>
  <c r="S2221"/>
  <c r="T2221"/>
  <c r="U2221"/>
  <c r="A2217" i="13" s="1"/>
  <c r="N2222" i="8"/>
  <c r="O2222"/>
  <c r="P2222"/>
  <c r="Q2222"/>
  <c r="R2222"/>
  <c r="S2222"/>
  <c r="T2222"/>
  <c r="U2222"/>
  <c r="N2224"/>
  <c r="O2224"/>
  <c r="P2224"/>
  <c r="Q2224"/>
  <c r="R2224"/>
  <c r="S2224"/>
  <c r="T2224"/>
  <c r="U2224"/>
  <c r="A2220" i="13" s="1"/>
  <c r="W2224" i="8"/>
  <c r="K2233"/>
  <c r="L2233"/>
  <c r="N2233"/>
  <c r="O2233"/>
  <c r="P2233"/>
  <c r="Q2233"/>
  <c r="R2233"/>
  <c r="S2233"/>
  <c r="T2233"/>
  <c r="U2233"/>
  <c r="K2234"/>
  <c r="K2601" s="1"/>
  <c r="L2234"/>
  <c r="L2601" s="1"/>
  <c r="N2234"/>
  <c r="O2234"/>
  <c r="P2234"/>
  <c r="Q2234"/>
  <c r="R2234"/>
  <c r="S2234"/>
  <c r="T2234"/>
  <c r="U2234"/>
  <c r="A2230" i="13" s="1"/>
  <c r="N2235" i="8"/>
  <c r="O2235"/>
  <c r="P2235"/>
  <c r="Q2235"/>
  <c r="R2235"/>
  <c r="S2235"/>
  <c r="T2235"/>
  <c r="U2235"/>
  <c r="A2231" i="13" s="1"/>
  <c r="N2241" i="8"/>
  <c r="O2241"/>
  <c r="P2241"/>
  <c r="Q2241"/>
  <c r="R2241"/>
  <c r="S2241"/>
  <c r="T2241"/>
  <c r="U2241"/>
  <c r="A2237" i="13" s="1"/>
  <c r="K2243" i="8"/>
  <c r="L2243"/>
  <c r="N2243"/>
  <c r="O2243"/>
  <c r="P2243"/>
  <c r="Q2243"/>
  <c r="R2243"/>
  <c r="S2243"/>
  <c r="T2243"/>
  <c r="U2243"/>
  <c r="K2245"/>
  <c r="L2245"/>
  <c r="N2245"/>
  <c r="O2245"/>
  <c r="P2245"/>
  <c r="Q2245"/>
  <c r="R2245"/>
  <c r="S2245"/>
  <c r="T2245"/>
  <c r="U2245"/>
  <c r="A2241" i="13" s="1"/>
  <c r="K2244" i="8"/>
  <c r="L2244"/>
  <c r="N2244"/>
  <c r="O2244"/>
  <c r="P2244"/>
  <c r="Q2244"/>
  <c r="R2244"/>
  <c r="S2244"/>
  <c r="T2244"/>
  <c r="U2244"/>
  <c r="A2240" i="13" s="1"/>
  <c r="K2248" i="8"/>
  <c r="K2610" s="1"/>
  <c r="K4080" s="1"/>
  <c r="L2248"/>
  <c r="N2248"/>
  <c r="O2248"/>
  <c r="P2248"/>
  <c r="Q2248"/>
  <c r="R2248"/>
  <c r="S2248"/>
  <c r="T2248"/>
  <c r="U2248"/>
  <c r="A2244" i="13" s="1"/>
  <c r="W2248" i="8"/>
  <c r="K2247"/>
  <c r="L2247"/>
  <c r="N2247"/>
  <c r="O2247"/>
  <c r="P2247"/>
  <c r="Q2247"/>
  <c r="R2247"/>
  <c r="S2247"/>
  <c r="T2247"/>
  <c r="U2247"/>
  <c r="N2252"/>
  <c r="O2252"/>
  <c r="P2252"/>
  <c r="Q2252"/>
  <c r="R2252"/>
  <c r="S2252"/>
  <c r="T2252"/>
  <c r="U2252"/>
  <c r="A2248" i="13" s="1"/>
  <c r="N2254" i="8"/>
  <c r="O2254"/>
  <c r="P2254"/>
  <c r="Q2254"/>
  <c r="R2254"/>
  <c r="S2254"/>
  <c r="T2254"/>
  <c r="U2254"/>
  <c r="K2260"/>
  <c r="K2261" s="1"/>
  <c r="L2260"/>
  <c r="L2261" s="1"/>
  <c r="N2260"/>
  <c r="O2260"/>
  <c r="P2260"/>
  <c r="Q2260"/>
  <c r="R2260"/>
  <c r="S2260"/>
  <c r="T2260"/>
  <c r="U2260"/>
  <c r="A2256" i="13" s="1"/>
  <c r="N2261" i="8"/>
  <c r="O2261"/>
  <c r="P2261"/>
  <c r="Q2261"/>
  <c r="R2261"/>
  <c r="S2261"/>
  <c r="T2261"/>
  <c r="U2261"/>
  <c r="A2257" i="13" s="1"/>
  <c r="K2267" i="8"/>
  <c r="L2267"/>
  <c r="N2267"/>
  <c r="O2267"/>
  <c r="P2267"/>
  <c r="Q2267"/>
  <c r="R2267"/>
  <c r="S2267"/>
  <c r="T2267"/>
  <c r="U2267"/>
  <c r="A2263" i="13" s="1"/>
  <c r="K2266" i="8"/>
  <c r="L2266"/>
  <c r="N2266"/>
  <c r="O2266"/>
  <c r="P2266"/>
  <c r="Q2266"/>
  <c r="R2266"/>
  <c r="S2266"/>
  <c r="T2266"/>
  <c r="U2266"/>
  <c r="L2268"/>
  <c r="L2269" s="1"/>
  <c r="L2617" s="1"/>
  <c r="L2922" s="1"/>
  <c r="L2923" s="1"/>
  <c r="N2268"/>
  <c r="O2268"/>
  <c r="P2268"/>
  <c r="Q2268"/>
  <c r="R2268"/>
  <c r="S2268"/>
  <c r="T2268"/>
  <c r="U2268"/>
  <c r="A2264" i="13" s="1"/>
  <c r="N2271" i="8"/>
  <c r="O2271"/>
  <c r="P2271"/>
  <c r="Q2271"/>
  <c r="R2271"/>
  <c r="S2271"/>
  <c r="T2271"/>
  <c r="U2271"/>
  <c r="A2267" i="13" s="1"/>
  <c r="N2273" i="8"/>
  <c r="O2273"/>
  <c r="P2273"/>
  <c r="Q2273"/>
  <c r="R2273"/>
  <c r="S2273"/>
  <c r="T2273"/>
  <c r="U2273"/>
  <c r="N2276"/>
  <c r="O2276"/>
  <c r="P2276"/>
  <c r="Q2276"/>
  <c r="R2276"/>
  <c r="S2276"/>
  <c r="T2276"/>
  <c r="U2276"/>
  <c r="A2272" i="13" s="1"/>
  <c r="K2280" i="8"/>
  <c r="K4131" s="1"/>
  <c r="L2280"/>
  <c r="L4131" s="1"/>
  <c r="N2280"/>
  <c r="O2280"/>
  <c r="P2280"/>
  <c r="Q2280"/>
  <c r="R2280"/>
  <c r="S2280"/>
  <c r="T2280"/>
  <c r="U2280"/>
  <c r="A2276" i="13" s="1"/>
  <c r="N2285" i="8"/>
  <c r="O2285"/>
  <c r="P2285"/>
  <c r="Q2285"/>
  <c r="R2285"/>
  <c r="S2285"/>
  <c r="T2285"/>
  <c r="U2285"/>
  <c r="A2281" i="13" s="1"/>
  <c r="L2287" i="8"/>
  <c r="N2287"/>
  <c r="O2287"/>
  <c r="P2287"/>
  <c r="Q2287"/>
  <c r="R2287"/>
  <c r="S2287"/>
  <c r="T2287"/>
  <c r="U2287"/>
  <c r="A2283" i="13" s="1"/>
  <c r="K2290" i="8"/>
  <c r="K2291" s="1"/>
  <c r="L2290"/>
  <c r="N2290"/>
  <c r="O2290"/>
  <c r="P2290"/>
  <c r="Q2290"/>
  <c r="R2290"/>
  <c r="S2290"/>
  <c r="T2290"/>
  <c r="U2290"/>
  <c r="N2289"/>
  <c r="O2289"/>
  <c r="P2289"/>
  <c r="Q2289"/>
  <c r="R2289"/>
  <c r="S2289"/>
  <c r="T2289"/>
  <c r="U2289"/>
  <c r="A2285" i="13" s="1"/>
  <c r="K2294" i="8"/>
  <c r="L2294"/>
  <c r="N2294"/>
  <c r="O2294"/>
  <c r="P2294"/>
  <c r="Q2294"/>
  <c r="R2294"/>
  <c r="S2294"/>
  <c r="T2294"/>
  <c r="U2294"/>
  <c r="K2297"/>
  <c r="L2297"/>
  <c r="N2297"/>
  <c r="O2297"/>
  <c r="P2297"/>
  <c r="Q2297"/>
  <c r="R2297"/>
  <c r="S2297"/>
  <c r="T2297"/>
  <c r="U2297"/>
  <c r="A2293" i="13" s="1"/>
  <c r="N2300" i="8"/>
  <c r="O2300"/>
  <c r="P2300"/>
  <c r="Q2300"/>
  <c r="R2300"/>
  <c r="S2300"/>
  <c r="T2300"/>
  <c r="U2300"/>
  <c r="K2303"/>
  <c r="L2303"/>
  <c r="N2303"/>
  <c r="O2303"/>
  <c r="P2303"/>
  <c r="Q2303"/>
  <c r="R2303"/>
  <c r="S2303"/>
  <c r="T2303"/>
  <c r="U2303"/>
  <c r="A2299" i="13" s="1"/>
  <c r="N2314" i="8"/>
  <c r="O2314"/>
  <c r="P2314"/>
  <c r="Q2314"/>
  <c r="R2314"/>
  <c r="S2314"/>
  <c r="T2314"/>
  <c r="U2314"/>
  <c r="A2310" i="13" s="1"/>
  <c r="K2313" i="8"/>
  <c r="K2314" s="1"/>
  <c r="K2315" s="1"/>
  <c r="L2313"/>
  <c r="L2314" s="1"/>
  <c r="N2313"/>
  <c r="O2313"/>
  <c r="P2313"/>
  <c r="Q2313"/>
  <c r="R2313"/>
  <c r="S2313"/>
  <c r="T2313"/>
  <c r="U2313"/>
  <c r="N2317"/>
  <c r="O2317"/>
  <c r="P2317"/>
  <c r="Q2317"/>
  <c r="R2317"/>
  <c r="S2317"/>
  <c r="T2317"/>
  <c r="U2317"/>
  <c r="A2313" i="13" s="1"/>
  <c r="K2320" i="8"/>
  <c r="L2320"/>
  <c r="N2320"/>
  <c r="O2320"/>
  <c r="P2320"/>
  <c r="Q2320"/>
  <c r="R2320"/>
  <c r="S2320"/>
  <c r="T2320"/>
  <c r="U2320"/>
  <c r="K2326"/>
  <c r="L2326"/>
  <c r="N2326"/>
  <c r="O2326"/>
  <c r="P2326"/>
  <c r="Q2326"/>
  <c r="R2326"/>
  <c r="S2326"/>
  <c r="T2326"/>
  <c r="U2326"/>
  <c r="A2322" i="13" s="1"/>
  <c r="L2324" i="8"/>
  <c r="N2324"/>
  <c r="O2324"/>
  <c r="P2324"/>
  <c r="Q2324"/>
  <c r="R2324"/>
  <c r="S2324"/>
  <c r="T2324"/>
  <c r="U2324"/>
  <c r="A2320" i="13" s="1"/>
  <c r="K2325" i="8"/>
  <c r="L2325"/>
  <c r="N2325"/>
  <c r="O2325"/>
  <c r="P2325"/>
  <c r="Q2325"/>
  <c r="R2325"/>
  <c r="S2325"/>
  <c r="T2325"/>
  <c r="U2325"/>
  <c r="A2321" i="13" s="1"/>
  <c r="W2325" i="8"/>
  <c r="N2329"/>
  <c r="O2329"/>
  <c r="P2329"/>
  <c r="Q2329"/>
  <c r="R2329"/>
  <c r="S2329"/>
  <c r="T2329"/>
  <c r="U2329"/>
  <c r="A2325" i="13" s="1"/>
  <c r="N2330" i="8"/>
  <c r="O2330"/>
  <c r="P2330"/>
  <c r="Q2330"/>
  <c r="R2330"/>
  <c r="S2330"/>
  <c r="T2330"/>
  <c r="U2330"/>
  <c r="A2326" i="13" s="1"/>
  <c r="K2337" i="8"/>
  <c r="L2337"/>
  <c r="N2337"/>
  <c r="O2337"/>
  <c r="P2337"/>
  <c r="Q2337"/>
  <c r="R2337"/>
  <c r="S2337"/>
  <c r="T2337"/>
  <c r="U2337"/>
  <c r="A2333" i="13" s="1"/>
  <c r="N2335" i="8"/>
  <c r="O2335"/>
  <c r="P2335"/>
  <c r="Q2335"/>
  <c r="R2335"/>
  <c r="S2335"/>
  <c r="T2335"/>
  <c r="U2335"/>
  <c r="A2331" i="13" s="1"/>
  <c r="W2335" i="8"/>
  <c r="K2339"/>
  <c r="L2339"/>
  <c r="N2339"/>
  <c r="O2339"/>
  <c r="P2339"/>
  <c r="Q2339"/>
  <c r="R2339"/>
  <c r="S2339"/>
  <c r="T2339"/>
  <c r="U2339"/>
  <c r="N2342"/>
  <c r="O2342"/>
  <c r="P2342"/>
  <c r="Q2342"/>
  <c r="R2342"/>
  <c r="S2342"/>
  <c r="T2342"/>
  <c r="U2342"/>
  <c r="A2338" i="13" s="1"/>
  <c r="N2343" i="8"/>
  <c r="O2343"/>
  <c r="P2343"/>
  <c r="Q2343"/>
  <c r="R2343"/>
  <c r="S2343"/>
  <c r="T2343"/>
  <c r="U2343"/>
  <c r="K2345"/>
  <c r="K2346" s="1"/>
  <c r="K2347" s="1"/>
  <c r="L2345"/>
  <c r="N2345"/>
  <c r="O2345"/>
  <c r="P2345"/>
  <c r="Q2345"/>
  <c r="R2345"/>
  <c r="S2345"/>
  <c r="T2345"/>
  <c r="U2345"/>
  <c r="A2341" i="13" s="1"/>
  <c r="N2347" i="8"/>
  <c r="O2347"/>
  <c r="P2347"/>
  <c r="Q2347"/>
  <c r="R2347"/>
  <c r="S2347"/>
  <c r="T2347"/>
  <c r="U2347"/>
  <c r="N2349"/>
  <c r="O2349"/>
  <c r="P2349"/>
  <c r="Q2349"/>
  <c r="R2349"/>
  <c r="S2349"/>
  <c r="T2349"/>
  <c r="U2349"/>
  <c r="A2345" i="13" s="1"/>
  <c r="K2350" i="8"/>
  <c r="L2350"/>
  <c r="L2658" s="1"/>
  <c r="N2350"/>
  <c r="O2350"/>
  <c r="P2350"/>
  <c r="Q2350"/>
  <c r="R2350"/>
  <c r="S2350"/>
  <c r="T2350"/>
  <c r="U2350"/>
  <c r="K2352"/>
  <c r="L2352"/>
  <c r="N2352"/>
  <c r="O2352"/>
  <c r="P2352"/>
  <c r="Q2352"/>
  <c r="R2352"/>
  <c r="S2352"/>
  <c r="T2352"/>
  <c r="U2352"/>
  <c r="A2348" i="13" s="1"/>
  <c r="W2352" i="8"/>
  <c r="N2363"/>
  <c r="O2363"/>
  <c r="P2363"/>
  <c r="Q2363"/>
  <c r="R2363"/>
  <c r="S2363"/>
  <c r="T2363"/>
  <c r="U2363"/>
  <c r="N2365"/>
  <c r="O2365"/>
  <c r="P2365"/>
  <c r="Q2365"/>
  <c r="R2365"/>
  <c r="S2365"/>
  <c r="T2365"/>
  <c r="U2365"/>
  <c r="A2361" i="13" s="1"/>
  <c r="K2366" i="8"/>
  <c r="K2367" s="1"/>
  <c r="K2368" s="1"/>
  <c r="L2366"/>
  <c r="L2367" s="1"/>
  <c r="L2368" s="1"/>
  <c r="N2366"/>
  <c r="O2366"/>
  <c r="P2366"/>
  <c r="Q2366"/>
  <c r="R2366"/>
  <c r="S2366"/>
  <c r="T2366"/>
  <c r="U2366"/>
  <c r="A2362" i="13" s="1"/>
  <c r="N2367" i="8"/>
  <c r="O2367"/>
  <c r="P2367"/>
  <c r="Q2367"/>
  <c r="R2367"/>
  <c r="S2367"/>
  <c r="T2367"/>
  <c r="U2367"/>
  <c r="A2363" i="13" s="1"/>
  <c r="W2367" i="8"/>
  <c r="K2371"/>
  <c r="L2371"/>
  <c r="N2371"/>
  <c r="O2371"/>
  <c r="P2371"/>
  <c r="Q2371"/>
  <c r="R2371"/>
  <c r="S2371"/>
  <c r="T2371"/>
  <c r="U2371"/>
  <c r="N2370"/>
  <c r="O2370"/>
  <c r="P2370"/>
  <c r="Q2370"/>
  <c r="R2370"/>
  <c r="S2370"/>
  <c r="T2370"/>
  <c r="U2370"/>
  <c r="A2366" i="13" s="1"/>
  <c r="N2373" i="8"/>
  <c r="O2373"/>
  <c r="P2373"/>
  <c r="Q2373"/>
  <c r="R2373"/>
  <c r="S2373"/>
  <c r="T2373"/>
  <c r="U2373"/>
  <c r="A2369" i="13" s="1"/>
  <c r="K2377" i="8"/>
  <c r="L2377"/>
  <c r="N2377"/>
  <c r="O2377"/>
  <c r="P2377"/>
  <c r="Q2377"/>
  <c r="R2377"/>
  <c r="S2377"/>
  <c r="T2377"/>
  <c r="U2377"/>
  <c r="A2373" i="13" s="1"/>
  <c r="N2378" i="8"/>
  <c r="O2378"/>
  <c r="P2378"/>
  <c r="Q2378"/>
  <c r="R2378"/>
  <c r="S2378"/>
  <c r="T2378"/>
  <c r="U2378"/>
  <c r="A2374" i="13" s="1"/>
  <c r="N2380" i="8"/>
  <c r="O2380"/>
  <c r="P2380"/>
  <c r="Q2380"/>
  <c r="R2380"/>
  <c r="S2380"/>
  <c r="T2380"/>
  <c r="U2380"/>
  <c r="A2376" i="13" s="1"/>
  <c r="K2797" i="8"/>
  <c r="L2797"/>
  <c r="N2797"/>
  <c r="O2797"/>
  <c r="P2797"/>
  <c r="Q2797"/>
  <c r="R2797"/>
  <c r="S2797"/>
  <c r="T2797"/>
  <c r="U2797"/>
  <c r="N2798"/>
  <c r="O2798"/>
  <c r="P2798"/>
  <c r="Q2798"/>
  <c r="R2798"/>
  <c r="S2798"/>
  <c r="T2798"/>
  <c r="U2798"/>
  <c r="A2794" i="13" s="1"/>
  <c r="N2801" i="8"/>
  <c r="O2801"/>
  <c r="P2801"/>
  <c r="Q2801"/>
  <c r="R2801"/>
  <c r="S2801"/>
  <c r="T2801"/>
  <c r="U2801"/>
  <c r="A2797" i="13" s="1"/>
  <c r="K2800" i="8"/>
  <c r="K2801" s="1"/>
  <c r="K2802" s="1"/>
  <c r="K2803" s="1"/>
  <c r="L2800"/>
  <c r="L2801" s="1"/>
  <c r="L2802" s="1"/>
  <c r="L2803" s="1"/>
  <c r="L2804" s="1"/>
  <c r="N2800"/>
  <c r="O2800"/>
  <c r="P2800"/>
  <c r="Q2800"/>
  <c r="R2800"/>
  <c r="S2800"/>
  <c r="T2800"/>
  <c r="U2800"/>
  <c r="A2796" i="13" s="1"/>
  <c r="N2802" i="8"/>
  <c r="O2802"/>
  <c r="P2802"/>
  <c r="Q2802"/>
  <c r="R2802"/>
  <c r="S2802"/>
  <c r="T2802"/>
  <c r="U2802"/>
  <c r="A2798" i="13" s="1"/>
  <c r="N2815" i="8"/>
  <c r="O2815"/>
  <c r="P2815"/>
  <c r="Q2815"/>
  <c r="R2815"/>
  <c r="S2815"/>
  <c r="T2815"/>
  <c r="U2815"/>
  <c r="N2817"/>
  <c r="O2817"/>
  <c r="P2817"/>
  <c r="Q2817"/>
  <c r="R2817"/>
  <c r="S2817"/>
  <c r="T2817"/>
  <c r="U2817"/>
  <c r="A2813" i="13" s="1"/>
  <c r="K2819" i="8"/>
  <c r="L2819"/>
  <c r="N2819"/>
  <c r="O2819"/>
  <c r="P2819"/>
  <c r="Q2819"/>
  <c r="R2819"/>
  <c r="S2819"/>
  <c r="T2819"/>
  <c r="U2819"/>
  <c r="A2815" i="13" s="1"/>
  <c r="K2828" i="8"/>
  <c r="K2829" s="1"/>
  <c r="K2830" s="1"/>
  <c r="L2828"/>
  <c r="L2829" s="1"/>
  <c r="L2830" s="1"/>
  <c r="N2828"/>
  <c r="O2828"/>
  <c r="P2828"/>
  <c r="Q2828"/>
  <c r="R2828"/>
  <c r="S2828"/>
  <c r="T2828"/>
  <c r="U2828"/>
  <c r="A2824" i="13" s="1"/>
  <c r="W2828" i="8"/>
  <c r="K2831"/>
  <c r="L2831"/>
  <c r="N2831"/>
  <c r="O2831"/>
  <c r="P2831"/>
  <c r="Q2831"/>
  <c r="R2831"/>
  <c r="S2831"/>
  <c r="T2831"/>
  <c r="U2831"/>
  <c r="K2835"/>
  <c r="L2835"/>
  <c r="N2835"/>
  <c r="O2835"/>
  <c r="P2835"/>
  <c r="Q2835"/>
  <c r="R2835"/>
  <c r="S2835"/>
  <c r="T2835"/>
  <c r="U2835"/>
  <c r="A2831" i="13" s="1"/>
  <c r="K2838" i="8"/>
  <c r="L2838"/>
  <c r="N2838"/>
  <c r="O2838"/>
  <c r="P2838"/>
  <c r="Q2838"/>
  <c r="R2838"/>
  <c r="S2838"/>
  <c r="T2838"/>
  <c r="U2838"/>
  <c r="A2834" i="13" s="1"/>
  <c r="K2841" i="8"/>
  <c r="N2841"/>
  <c r="O2841"/>
  <c r="P2841"/>
  <c r="Q2841"/>
  <c r="R2841"/>
  <c r="S2841"/>
  <c r="T2841"/>
  <c r="U2841"/>
  <c r="A2837" i="13" s="1"/>
  <c r="K2846" i="8"/>
  <c r="K3444" s="1"/>
  <c r="K3445" s="1"/>
  <c r="L2846"/>
  <c r="L3444" s="1"/>
  <c r="L3445" s="1"/>
  <c r="N2846"/>
  <c r="O2846"/>
  <c r="P2846"/>
  <c r="Q2846"/>
  <c r="R2846"/>
  <c r="S2846"/>
  <c r="T2846"/>
  <c r="U2846"/>
  <c r="K2847"/>
  <c r="K2848" s="1"/>
  <c r="L2847"/>
  <c r="L2848" s="1"/>
  <c r="N2847"/>
  <c r="O2847"/>
  <c r="P2847"/>
  <c r="Q2847"/>
  <c r="R2847"/>
  <c r="S2847"/>
  <c r="T2847"/>
  <c r="U2847"/>
  <c r="A2843" i="13" s="1"/>
  <c r="K2856" i="8"/>
  <c r="L2856"/>
  <c r="N2856"/>
  <c r="O2856"/>
  <c r="P2856"/>
  <c r="Q2856"/>
  <c r="R2856"/>
  <c r="S2856"/>
  <c r="T2856"/>
  <c r="U2856"/>
  <c r="A2852" i="13" s="1"/>
  <c r="K2857" i="8"/>
  <c r="K2858" s="1"/>
  <c r="L2857"/>
  <c r="L2858" s="1"/>
  <c r="N2857"/>
  <c r="O2857"/>
  <c r="P2857"/>
  <c r="Q2857"/>
  <c r="R2857"/>
  <c r="S2857"/>
  <c r="T2857"/>
  <c r="U2857"/>
  <c r="A2853" i="13" s="1"/>
  <c r="W2857" i="8"/>
  <c r="N2858"/>
  <c r="O2858"/>
  <c r="P2858"/>
  <c r="Q2858"/>
  <c r="R2858"/>
  <c r="S2858"/>
  <c r="T2858"/>
  <c r="U2858"/>
  <c r="K2860"/>
  <c r="K2861" s="1"/>
  <c r="K2862" s="1"/>
  <c r="L2860"/>
  <c r="L2861" s="1"/>
  <c r="L2862" s="1"/>
  <c r="N2860"/>
  <c r="O2860"/>
  <c r="P2860"/>
  <c r="Q2860"/>
  <c r="R2860"/>
  <c r="S2860"/>
  <c r="T2860"/>
  <c r="U2860"/>
  <c r="A2856" i="13" s="1"/>
  <c r="W2860" i="8"/>
  <c r="N2862"/>
  <c r="O2862"/>
  <c r="P2862"/>
  <c r="Q2862"/>
  <c r="R2862"/>
  <c r="S2862"/>
  <c r="T2862"/>
  <c r="U2862"/>
  <c r="A2858" i="13" s="1"/>
  <c r="K2865" i="8"/>
  <c r="L2865"/>
  <c r="N2865"/>
  <c r="O2865"/>
  <c r="P2865"/>
  <c r="Q2865"/>
  <c r="R2865"/>
  <c r="S2865"/>
  <c r="T2865"/>
  <c r="U2865"/>
  <c r="A2861" i="13" s="1"/>
  <c r="K2867" i="8"/>
  <c r="K2868" s="1"/>
  <c r="K2869" s="1"/>
  <c r="K2870" s="1"/>
  <c r="L2867"/>
  <c r="L2868" s="1"/>
  <c r="L2869" s="1"/>
  <c r="L2870" s="1"/>
  <c r="N2867"/>
  <c r="O2867"/>
  <c r="P2867"/>
  <c r="Q2867"/>
  <c r="R2867"/>
  <c r="S2867"/>
  <c r="T2867"/>
  <c r="U2867"/>
  <c r="N2868"/>
  <c r="O2868"/>
  <c r="P2868"/>
  <c r="Q2868"/>
  <c r="R2868"/>
  <c r="S2868"/>
  <c r="T2868"/>
  <c r="U2868"/>
  <c r="A2864" i="13" s="1"/>
  <c r="N2870" i="8"/>
  <c r="O2870"/>
  <c r="P2870"/>
  <c r="Q2870"/>
  <c r="R2870"/>
  <c r="S2870"/>
  <c r="T2870"/>
  <c r="U2870"/>
  <c r="A2866" i="13" s="1"/>
  <c r="L2872" i="8"/>
  <c r="N2872"/>
  <c r="O2872"/>
  <c r="P2872"/>
  <c r="Q2872"/>
  <c r="R2872"/>
  <c r="S2872"/>
  <c r="T2872"/>
  <c r="U2872"/>
  <c r="A2868" i="13" s="1"/>
  <c r="W2872" i="8"/>
  <c r="K2873"/>
  <c r="K2874" s="1"/>
  <c r="L2873"/>
  <c r="L2874" s="1"/>
  <c r="N2873"/>
  <c r="O2873"/>
  <c r="P2873"/>
  <c r="Q2873"/>
  <c r="R2873"/>
  <c r="S2873"/>
  <c r="T2873"/>
  <c r="U2873"/>
  <c r="N2874"/>
  <c r="O2874"/>
  <c r="P2874"/>
  <c r="Q2874"/>
  <c r="R2874"/>
  <c r="S2874"/>
  <c r="T2874"/>
  <c r="U2874"/>
  <c r="A2870" i="13" s="1"/>
  <c r="N2875" i="8"/>
  <c r="O2875"/>
  <c r="P2875"/>
  <c r="Q2875"/>
  <c r="R2875"/>
  <c r="S2875"/>
  <c r="T2875"/>
  <c r="U2875"/>
  <c r="K2876"/>
  <c r="K2877" s="1"/>
  <c r="L2876"/>
  <c r="L2877" s="1"/>
  <c r="N2876"/>
  <c r="O2876"/>
  <c r="P2876"/>
  <c r="Q2876"/>
  <c r="R2876"/>
  <c r="S2876"/>
  <c r="T2876"/>
  <c r="U2876"/>
  <c r="A2872" i="13" s="1"/>
  <c r="K2879" i="8"/>
  <c r="K2880" s="1"/>
  <c r="L2879"/>
  <c r="N2879"/>
  <c r="O2879"/>
  <c r="P2879"/>
  <c r="Q2879"/>
  <c r="R2879"/>
  <c r="S2879"/>
  <c r="T2879"/>
  <c r="U2879"/>
  <c r="A2875" i="13" s="1"/>
  <c r="N2882" i="8"/>
  <c r="O2882"/>
  <c r="P2882"/>
  <c r="Q2882"/>
  <c r="R2882"/>
  <c r="S2882"/>
  <c r="T2882"/>
  <c r="U2882"/>
  <c r="A2878" i="13" s="1"/>
  <c r="L2886" i="8"/>
  <c r="L3523" s="1"/>
  <c r="L3524" s="1"/>
  <c r="N2886"/>
  <c r="O2886"/>
  <c r="P2886"/>
  <c r="Q2886"/>
  <c r="R2886"/>
  <c r="S2886"/>
  <c r="T2886"/>
  <c r="U2886"/>
  <c r="A2882" i="13" s="1"/>
  <c r="N2888" i="8"/>
  <c r="O2888"/>
  <c r="P2888"/>
  <c r="Q2888"/>
  <c r="R2888"/>
  <c r="S2888"/>
  <c r="T2888"/>
  <c r="U2888"/>
  <c r="A2884" i="13" s="1"/>
  <c r="W2888" i="8"/>
  <c r="K2894"/>
  <c r="L2894"/>
  <c r="N2894"/>
  <c r="O2894"/>
  <c r="P2894"/>
  <c r="Q2894"/>
  <c r="R2894"/>
  <c r="S2894"/>
  <c r="T2894"/>
  <c r="U2894"/>
  <c r="K2891"/>
  <c r="L2891"/>
  <c r="N2891"/>
  <c r="O2891"/>
  <c r="P2891"/>
  <c r="Q2891"/>
  <c r="R2891"/>
  <c r="S2891"/>
  <c r="T2891"/>
  <c r="U2891"/>
  <c r="A2887" i="13" s="1"/>
  <c r="N2896" i="8"/>
  <c r="O2896"/>
  <c r="P2896"/>
  <c r="Q2896"/>
  <c r="R2896"/>
  <c r="S2896"/>
  <c r="T2896"/>
  <c r="U2896"/>
  <c r="N2897"/>
  <c r="O2897"/>
  <c r="P2897"/>
  <c r="Q2897"/>
  <c r="R2897"/>
  <c r="S2897"/>
  <c r="T2897"/>
  <c r="U2897"/>
  <c r="A2893" i="13" s="1"/>
  <c r="N2898" i="8"/>
  <c r="O2898"/>
  <c r="P2898"/>
  <c r="Q2898"/>
  <c r="R2898"/>
  <c r="S2898"/>
  <c r="T2898"/>
  <c r="U2898"/>
  <c r="K2900"/>
  <c r="N2900"/>
  <c r="O2900"/>
  <c r="P2900"/>
  <c r="Q2900"/>
  <c r="R2900"/>
  <c r="S2900"/>
  <c r="T2900"/>
  <c r="U2900"/>
  <c r="A2896" i="13" s="1"/>
  <c r="K2903" i="8"/>
  <c r="L2903"/>
  <c r="N2903"/>
  <c r="O2903"/>
  <c r="P2903"/>
  <c r="Q2903"/>
  <c r="R2903"/>
  <c r="S2903"/>
  <c r="T2903"/>
  <c r="U2903"/>
  <c r="A2899" i="13" s="1"/>
  <c r="N2904" i="8"/>
  <c r="O2904"/>
  <c r="P2904"/>
  <c r="Q2904"/>
  <c r="R2904"/>
  <c r="S2904"/>
  <c r="T2904"/>
  <c r="U2904"/>
  <c r="A2900" i="13" s="1"/>
  <c r="W2904" i="8"/>
  <c r="N2910"/>
  <c r="O2910"/>
  <c r="P2910"/>
  <c r="Q2910"/>
  <c r="R2910"/>
  <c r="S2910"/>
  <c r="T2910"/>
  <c r="U2910"/>
  <c r="N2915"/>
  <c r="O2915"/>
  <c r="P2915"/>
  <c r="Q2915"/>
  <c r="R2915"/>
  <c r="S2915"/>
  <c r="T2915"/>
  <c r="U2915"/>
  <c r="A2911" i="13" s="1"/>
  <c r="N2919" i="8"/>
  <c r="O2919"/>
  <c r="P2919"/>
  <c r="Q2919"/>
  <c r="R2919"/>
  <c r="S2919"/>
  <c r="T2919"/>
  <c r="U2919"/>
  <c r="N2920"/>
  <c r="O2920"/>
  <c r="P2920"/>
  <c r="Q2920"/>
  <c r="R2920"/>
  <c r="S2920"/>
  <c r="T2920"/>
  <c r="U2920"/>
  <c r="A2916" i="13" s="1"/>
  <c r="K2927" i="8"/>
  <c r="L2927"/>
  <c r="N2927"/>
  <c r="O2927"/>
  <c r="P2927"/>
  <c r="Q2927"/>
  <c r="R2927"/>
  <c r="S2927"/>
  <c r="T2927"/>
  <c r="U2927"/>
  <c r="A2923" i="13" s="1"/>
  <c r="N2930" i="8"/>
  <c r="O2930"/>
  <c r="P2930"/>
  <c r="Q2930"/>
  <c r="R2930"/>
  <c r="S2930"/>
  <c r="T2930"/>
  <c r="U2930"/>
  <c r="N2931"/>
  <c r="O2931"/>
  <c r="P2931"/>
  <c r="Q2931"/>
  <c r="R2931"/>
  <c r="S2931"/>
  <c r="T2931"/>
  <c r="U2931"/>
  <c r="A2927" i="13" s="1"/>
  <c r="L2934" i="8"/>
  <c r="L2935" s="1"/>
  <c r="N2934"/>
  <c r="O2934"/>
  <c r="P2934"/>
  <c r="Q2934"/>
  <c r="R2934"/>
  <c r="S2934"/>
  <c r="T2934"/>
  <c r="U2934"/>
  <c r="A2930" i="13" s="1"/>
  <c r="N2935" i="8"/>
  <c r="O2935"/>
  <c r="P2935"/>
  <c r="Q2935"/>
  <c r="R2935"/>
  <c r="S2935"/>
  <c r="T2935"/>
  <c r="U2935"/>
  <c r="K2937"/>
  <c r="K2938" s="1"/>
  <c r="L2937"/>
  <c r="L2938" s="1"/>
  <c r="N2937"/>
  <c r="O2937"/>
  <c r="P2937"/>
  <c r="Q2937"/>
  <c r="R2937"/>
  <c r="S2937"/>
  <c r="T2937"/>
  <c r="U2937"/>
  <c r="A2933" i="13" s="1"/>
  <c r="N2938" i="8"/>
  <c r="O2938"/>
  <c r="P2938"/>
  <c r="Q2938"/>
  <c r="R2938"/>
  <c r="S2938"/>
  <c r="T2938"/>
  <c r="U2938"/>
  <c r="A2934" i="13" s="1"/>
  <c r="K2939" i="8"/>
  <c r="K2940" s="1"/>
  <c r="L2939"/>
  <c r="L2940" s="1"/>
  <c r="N2939"/>
  <c r="O2939"/>
  <c r="P2939"/>
  <c r="Q2939"/>
  <c r="R2939"/>
  <c r="S2939"/>
  <c r="T2939"/>
  <c r="U2939"/>
  <c r="A2935" i="13" s="1"/>
  <c r="N2943" i="8"/>
  <c r="O2943"/>
  <c r="P2943"/>
  <c r="Q2943"/>
  <c r="R2943"/>
  <c r="S2943"/>
  <c r="T2943"/>
  <c r="U2943"/>
  <c r="K2945"/>
  <c r="K2946" s="1"/>
  <c r="L2945"/>
  <c r="L2946" s="1"/>
  <c r="N2945"/>
  <c r="O2945"/>
  <c r="P2945"/>
  <c r="Q2945"/>
  <c r="R2945"/>
  <c r="S2945"/>
  <c r="T2945"/>
  <c r="U2945"/>
  <c r="A2941" i="13" s="1"/>
  <c r="N2953" i="8"/>
  <c r="O2953"/>
  <c r="P2953"/>
  <c r="Q2953"/>
  <c r="R2953"/>
  <c r="S2953"/>
  <c r="T2953"/>
  <c r="U2953"/>
  <c r="N2958"/>
  <c r="O2958"/>
  <c r="P2958"/>
  <c r="Q2958"/>
  <c r="R2958"/>
  <c r="S2958"/>
  <c r="T2958"/>
  <c r="U2958"/>
  <c r="A2954" i="13" s="1"/>
  <c r="K2959" i="8"/>
  <c r="K2960" s="1"/>
  <c r="L2959"/>
  <c r="L2960" s="1"/>
  <c r="N2959"/>
  <c r="O2959"/>
  <c r="P2959"/>
  <c r="Q2959"/>
  <c r="R2959"/>
  <c r="S2959"/>
  <c r="T2959"/>
  <c r="U2959"/>
  <c r="N2960"/>
  <c r="O2960"/>
  <c r="P2960"/>
  <c r="Q2960"/>
  <c r="R2960"/>
  <c r="S2960"/>
  <c r="T2960"/>
  <c r="U2960"/>
  <c r="A2956" i="13" s="1"/>
  <c r="N2963" i="8"/>
  <c r="O2963"/>
  <c r="P2963"/>
  <c r="Q2963"/>
  <c r="R2963"/>
  <c r="S2963"/>
  <c r="T2963"/>
  <c r="U2963"/>
  <c r="K2965"/>
  <c r="L2965"/>
  <c r="N2965"/>
  <c r="O2965"/>
  <c r="P2965"/>
  <c r="Q2965"/>
  <c r="R2965"/>
  <c r="S2965"/>
  <c r="T2965"/>
  <c r="U2965"/>
  <c r="A2961" i="13" s="1"/>
  <c r="W2965" i="8"/>
  <c r="K2966"/>
  <c r="K2967" s="1"/>
  <c r="L2966"/>
  <c r="L2967" s="1"/>
  <c r="N2966"/>
  <c r="O2966"/>
  <c r="P2966"/>
  <c r="Q2966"/>
  <c r="R2966"/>
  <c r="S2966"/>
  <c r="T2966"/>
  <c r="U2966"/>
  <c r="A2962" i="13" s="1"/>
  <c r="N2967" i="8"/>
  <c r="O2967"/>
  <c r="P2967"/>
  <c r="Q2967"/>
  <c r="R2967"/>
  <c r="S2967"/>
  <c r="T2967"/>
  <c r="U2967"/>
  <c r="K2968"/>
  <c r="L2968"/>
  <c r="N2968"/>
  <c r="O2968"/>
  <c r="P2968"/>
  <c r="Q2968"/>
  <c r="R2968"/>
  <c r="S2968"/>
  <c r="T2968"/>
  <c r="U2968"/>
  <c r="A2964" i="13" s="1"/>
  <c r="K2971" i="8"/>
  <c r="N2971"/>
  <c r="O2971"/>
  <c r="P2971"/>
  <c r="Q2971"/>
  <c r="R2971"/>
  <c r="S2971"/>
  <c r="T2971"/>
  <c r="U2971"/>
  <c r="A2967" i="13" s="1"/>
  <c r="N2974" i="8"/>
  <c r="O2974"/>
  <c r="P2974"/>
  <c r="Q2974"/>
  <c r="R2974"/>
  <c r="S2974"/>
  <c r="T2974"/>
  <c r="U2974"/>
  <c r="A2970" i="13" s="1"/>
  <c r="L2980" i="8"/>
  <c r="N2980"/>
  <c r="O2980"/>
  <c r="P2980"/>
  <c r="Q2980"/>
  <c r="R2980"/>
  <c r="S2980"/>
  <c r="T2980"/>
  <c r="U2980"/>
  <c r="A2976" i="13" s="1"/>
  <c r="K2978" i="8"/>
  <c r="L2978"/>
  <c r="N2978"/>
  <c r="O2978"/>
  <c r="P2978"/>
  <c r="Q2978"/>
  <c r="R2978"/>
  <c r="S2978"/>
  <c r="T2978"/>
  <c r="U2978"/>
  <c r="K2981"/>
  <c r="K2982" s="1"/>
  <c r="L2981"/>
  <c r="L2982" s="1"/>
  <c r="N2981"/>
  <c r="O2981"/>
  <c r="P2981"/>
  <c r="Q2981"/>
  <c r="R2981"/>
  <c r="S2981"/>
  <c r="T2981"/>
  <c r="U2981"/>
  <c r="A2977" i="13" s="1"/>
  <c r="K2985" i="8"/>
  <c r="L2985"/>
  <c r="N2985"/>
  <c r="O2985"/>
  <c r="P2985"/>
  <c r="Q2985"/>
  <c r="R2985"/>
  <c r="S2985"/>
  <c r="T2985"/>
  <c r="U2985"/>
  <c r="A2981" i="13" s="1"/>
  <c r="K2986" i="8"/>
  <c r="K2987" s="1"/>
  <c r="L2986"/>
  <c r="N2986"/>
  <c r="O2986"/>
  <c r="P2986"/>
  <c r="Q2986"/>
  <c r="R2986"/>
  <c r="S2986"/>
  <c r="T2986"/>
  <c r="U2986"/>
  <c r="A2982" i="13" s="1"/>
  <c r="N2988" i="8"/>
  <c r="O2988"/>
  <c r="P2988"/>
  <c r="Q2988"/>
  <c r="R2988"/>
  <c r="S2988"/>
  <c r="T2988"/>
  <c r="U2988"/>
  <c r="A2984" i="13" s="1"/>
  <c r="K2989" i="8"/>
  <c r="K3649" s="1"/>
  <c r="L2989"/>
  <c r="L3649" s="1"/>
  <c r="N2989"/>
  <c r="O2989"/>
  <c r="P2989"/>
  <c r="Q2989"/>
  <c r="R2989"/>
  <c r="S2989"/>
  <c r="T2989"/>
  <c r="U2989"/>
  <c r="A2985" i="13" s="1"/>
  <c r="N2991" i="8"/>
  <c r="O2991"/>
  <c r="P2991"/>
  <c r="Q2991"/>
  <c r="R2991"/>
  <c r="S2991"/>
  <c r="T2991"/>
  <c r="U2991"/>
  <c r="A2987" i="13" s="1"/>
  <c r="K2994" i="8"/>
  <c r="L2994"/>
  <c r="N2994"/>
  <c r="O2994"/>
  <c r="P2994"/>
  <c r="Q2994"/>
  <c r="R2994"/>
  <c r="S2994"/>
  <c r="T2994"/>
  <c r="U2994"/>
  <c r="A2990" i="13" s="1"/>
  <c r="K2995" i="8"/>
  <c r="L2995"/>
  <c r="N2995"/>
  <c r="O2995"/>
  <c r="P2995"/>
  <c r="Q2995"/>
  <c r="R2995"/>
  <c r="S2995"/>
  <c r="T2995"/>
  <c r="U2995"/>
  <c r="N3001"/>
  <c r="O3001"/>
  <c r="P3001"/>
  <c r="Q3001"/>
  <c r="R3001"/>
  <c r="S3001"/>
  <c r="T3001"/>
  <c r="U3001"/>
  <c r="A2997" i="13" s="1"/>
  <c r="W3001" i="8"/>
  <c r="N2997"/>
  <c r="O2997"/>
  <c r="P2997"/>
  <c r="Q2997"/>
  <c r="R2997"/>
  <c r="S2997"/>
  <c r="T2997"/>
  <c r="U2997"/>
  <c r="A2993" i="13" s="1"/>
  <c r="L2999" i="8"/>
  <c r="L3000" s="1"/>
  <c r="L3001" s="1"/>
  <c r="N2999"/>
  <c r="O2999"/>
  <c r="P2999"/>
  <c r="Q2999"/>
  <c r="R2999"/>
  <c r="S2999"/>
  <c r="T2999"/>
  <c r="U2999"/>
  <c r="A2995" i="13" s="1"/>
  <c r="K3002" i="8"/>
  <c r="L3002"/>
  <c r="N3002"/>
  <c r="O3002"/>
  <c r="P3002"/>
  <c r="Q3002"/>
  <c r="R3002"/>
  <c r="S3002"/>
  <c r="T3002"/>
  <c r="U3002"/>
  <c r="K3003"/>
  <c r="K3004" s="1"/>
  <c r="K3005" s="1"/>
  <c r="K3006" s="1"/>
  <c r="K3007" s="1"/>
  <c r="L3003"/>
  <c r="L3004" s="1"/>
  <c r="L3005" s="1"/>
  <c r="L3006" s="1"/>
  <c r="L3007" s="1"/>
  <c r="N3003"/>
  <c r="O3003"/>
  <c r="P3003"/>
  <c r="Q3003"/>
  <c r="R3003"/>
  <c r="S3003"/>
  <c r="T3003"/>
  <c r="U3003"/>
  <c r="A2999" i="13" s="1"/>
  <c r="N3006" i="8"/>
  <c r="O3006"/>
  <c r="P3006"/>
  <c r="Q3006"/>
  <c r="R3006"/>
  <c r="S3006"/>
  <c r="T3006"/>
  <c r="U3006"/>
  <c r="A3002" i="13" s="1"/>
  <c r="K3010" i="8"/>
  <c r="K3011" s="1"/>
  <c r="L3010"/>
  <c r="L3011" s="1"/>
  <c r="N3010"/>
  <c r="O3010"/>
  <c r="P3010"/>
  <c r="Q3010"/>
  <c r="R3010"/>
  <c r="S3010"/>
  <c r="T3010"/>
  <c r="U3010"/>
  <c r="A3006" i="13" s="1"/>
  <c r="N3012" i="8"/>
  <c r="O3012"/>
  <c r="P3012"/>
  <c r="Q3012"/>
  <c r="R3012"/>
  <c r="S3012"/>
  <c r="T3012"/>
  <c r="U3012"/>
  <c r="A3008" i="13" s="1"/>
  <c r="K3013" i="8"/>
  <c r="K3014" s="1"/>
  <c r="L3013"/>
  <c r="L3014" s="1"/>
  <c r="N3013"/>
  <c r="O3013"/>
  <c r="P3013"/>
  <c r="Q3013"/>
  <c r="R3013"/>
  <c r="S3013"/>
  <c r="T3013"/>
  <c r="U3013"/>
  <c r="A3009" i="13" s="1"/>
  <c r="K3015" i="8"/>
  <c r="L3015"/>
  <c r="N3015"/>
  <c r="O3015"/>
  <c r="P3015"/>
  <c r="Q3015"/>
  <c r="R3015"/>
  <c r="S3015"/>
  <c r="T3015"/>
  <c r="U3015"/>
  <c r="K3016"/>
  <c r="L3016"/>
  <c r="N3016"/>
  <c r="O3016"/>
  <c r="P3016"/>
  <c r="Q3016"/>
  <c r="R3016"/>
  <c r="S3016"/>
  <c r="T3016"/>
  <c r="U3016"/>
  <c r="A3012" i="13" s="1"/>
  <c r="K3019" i="8"/>
  <c r="K3020" s="1"/>
  <c r="N3019"/>
  <c r="O3019"/>
  <c r="P3019"/>
  <c r="Q3019"/>
  <c r="R3019"/>
  <c r="S3019"/>
  <c r="T3019"/>
  <c r="U3019"/>
  <c r="A3015" i="13" s="1"/>
  <c r="N3020" i="8"/>
  <c r="O3020"/>
  <c r="P3020"/>
  <c r="Q3020"/>
  <c r="R3020"/>
  <c r="S3020"/>
  <c r="T3020"/>
  <c r="U3020"/>
  <c r="A3016" i="13" s="1"/>
  <c r="N3023" i="8"/>
  <c r="O3023"/>
  <c r="P3023"/>
  <c r="Q3023"/>
  <c r="R3023"/>
  <c r="S3023"/>
  <c r="T3023"/>
  <c r="U3023"/>
  <c r="A3019" i="13" s="1"/>
  <c r="N3024" i="8"/>
  <c r="O3024"/>
  <c r="P3024"/>
  <c r="Q3024"/>
  <c r="R3024"/>
  <c r="S3024"/>
  <c r="T3024"/>
  <c r="U3024"/>
  <c r="A3020" i="13" s="1"/>
  <c r="N3025" i="8"/>
  <c r="O3025"/>
  <c r="P3025"/>
  <c r="Q3025"/>
  <c r="R3025"/>
  <c r="S3025"/>
  <c r="T3025"/>
  <c r="U3025"/>
  <c r="A3021" i="13" s="1"/>
  <c r="K3027" i="8"/>
  <c r="L3027"/>
  <c r="L3028" s="1"/>
  <c r="N3027"/>
  <c r="O3027"/>
  <c r="P3027"/>
  <c r="Q3027"/>
  <c r="R3027"/>
  <c r="S3027"/>
  <c r="T3027"/>
  <c r="U3027"/>
  <c r="A3023" i="13" s="1"/>
  <c r="K3030" i="8"/>
  <c r="K3031" s="1"/>
  <c r="K3032" s="1"/>
  <c r="L3030"/>
  <c r="L3031" s="1"/>
  <c r="L3032" s="1"/>
  <c r="N3030"/>
  <c r="O3030"/>
  <c r="P3030"/>
  <c r="Q3030"/>
  <c r="R3030"/>
  <c r="S3030"/>
  <c r="T3030"/>
  <c r="U3030"/>
  <c r="N3031"/>
  <c r="O3031"/>
  <c r="P3031"/>
  <c r="Q3031"/>
  <c r="R3031"/>
  <c r="S3031"/>
  <c r="T3031"/>
  <c r="U3031"/>
  <c r="A3027" i="13" s="1"/>
  <c r="W3031" i="8"/>
  <c r="N3032"/>
  <c r="O3032"/>
  <c r="P3032"/>
  <c r="Q3032"/>
  <c r="R3032"/>
  <c r="S3032"/>
  <c r="T3032"/>
  <c r="U3032"/>
  <c r="A3028" i="13" s="1"/>
  <c r="K3035" i="8"/>
  <c r="L3035"/>
  <c r="N3035"/>
  <c r="O3035"/>
  <c r="P3035"/>
  <c r="Q3035"/>
  <c r="R3035"/>
  <c r="S3035"/>
  <c r="T3035"/>
  <c r="U3035"/>
  <c r="A3031" i="13" s="1"/>
  <c r="K3036" i="8"/>
  <c r="L3036"/>
  <c r="N3036"/>
  <c r="O3036"/>
  <c r="P3036"/>
  <c r="Q3036"/>
  <c r="R3036"/>
  <c r="S3036"/>
  <c r="T3036"/>
  <c r="U3036"/>
  <c r="K3037"/>
  <c r="L3037"/>
  <c r="N3037"/>
  <c r="O3037"/>
  <c r="P3037"/>
  <c r="Q3037"/>
  <c r="R3037"/>
  <c r="S3037"/>
  <c r="T3037"/>
  <c r="U3037"/>
  <c r="A3033" i="13" s="1"/>
  <c r="W3037" i="8"/>
  <c r="N3039"/>
  <c r="O3039"/>
  <c r="P3039"/>
  <c r="Q3039"/>
  <c r="R3039"/>
  <c r="S3039"/>
  <c r="T3039"/>
  <c r="U3039"/>
  <c r="A3035" i="13" s="1"/>
  <c r="N3040" i="8"/>
  <c r="O3040"/>
  <c r="P3040"/>
  <c r="Q3040"/>
  <c r="R3040"/>
  <c r="S3040"/>
  <c r="T3040"/>
  <c r="U3040"/>
  <c r="A3036" i="13" s="1"/>
  <c r="K3044" i="8"/>
  <c r="L3044"/>
  <c r="N3044"/>
  <c r="O3044"/>
  <c r="P3044"/>
  <c r="Q3044"/>
  <c r="R3044"/>
  <c r="S3044"/>
  <c r="T3044"/>
  <c r="U3044"/>
  <c r="A3040" i="13" s="1"/>
  <c r="N3048" i="8"/>
  <c r="O3048"/>
  <c r="P3048"/>
  <c r="Q3048"/>
  <c r="R3048"/>
  <c r="S3048"/>
  <c r="T3048"/>
  <c r="U3048"/>
  <c r="A3044" i="13" s="1"/>
  <c r="K3050" i="8"/>
  <c r="L3050"/>
  <c r="N3050"/>
  <c r="O3050"/>
  <c r="P3050"/>
  <c r="Q3050"/>
  <c r="R3050"/>
  <c r="S3050"/>
  <c r="T3050"/>
  <c r="U3050"/>
  <c r="A3046" i="13" s="1"/>
  <c r="L3052" i="8"/>
  <c r="L3053" s="1"/>
  <c r="N3052"/>
  <c r="O3052"/>
  <c r="P3052"/>
  <c r="Q3052"/>
  <c r="R3052"/>
  <c r="S3052"/>
  <c r="T3052"/>
  <c r="U3052"/>
  <c r="K3054"/>
  <c r="L3054"/>
  <c r="N3054"/>
  <c r="O3054"/>
  <c r="P3054"/>
  <c r="Q3054"/>
  <c r="R3054"/>
  <c r="S3054"/>
  <c r="T3054"/>
  <c r="U3054"/>
  <c r="A3050" i="13" s="1"/>
  <c r="W3054" i="8"/>
  <c r="N3057"/>
  <c r="O3057"/>
  <c r="P3057"/>
  <c r="Q3057"/>
  <c r="R3057"/>
  <c r="S3057"/>
  <c r="T3057"/>
  <c r="U3057"/>
  <c r="A3053" i="13" s="1"/>
  <c r="K3059" i="8"/>
  <c r="L3059"/>
  <c r="N3059"/>
  <c r="O3059"/>
  <c r="P3059"/>
  <c r="Q3059"/>
  <c r="R3059"/>
  <c r="S3059"/>
  <c r="T3059"/>
  <c r="U3059"/>
  <c r="A3055" i="13" s="1"/>
  <c r="K3061" i="8"/>
  <c r="N3061"/>
  <c r="O3061"/>
  <c r="P3061"/>
  <c r="Q3061"/>
  <c r="R3061"/>
  <c r="S3061"/>
  <c r="T3061"/>
  <c r="U3061"/>
  <c r="K3062"/>
  <c r="K3063" s="1"/>
  <c r="K3064" s="1"/>
  <c r="K3704" s="1"/>
  <c r="L3062"/>
  <c r="L3063" s="1"/>
  <c r="L3064" s="1"/>
  <c r="L3704" s="1"/>
  <c r="N3062"/>
  <c r="O3062"/>
  <c r="P3062"/>
  <c r="Q3062"/>
  <c r="R3062"/>
  <c r="S3062"/>
  <c r="T3062"/>
  <c r="U3062"/>
  <c r="A3058" i="13" s="1"/>
  <c r="W3062" i="8"/>
  <c r="N3065"/>
  <c r="O3065"/>
  <c r="P3065"/>
  <c r="Q3065"/>
  <c r="R3065"/>
  <c r="S3065"/>
  <c r="T3065"/>
  <c r="U3065"/>
  <c r="A3061" i="13" s="1"/>
  <c r="L3068" i="8"/>
  <c r="L3069" s="1"/>
  <c r="N3068"/>
  <c r="O3068"/>
  <c r="P3068"/>
  <c r="Q3068"/>
  <c r="R3068"/>
  <c r="S3068"/>
  <c r="T3068"/>
  <c r="U3068"/>
  <c r="A3064" i="13" s="1"/>
  <c r="W3068" i="8"/>
  <c r="N3069"/>
  <c r="O3069"/>
  <c r="P3069"/>
  <c r="Q3069"/>
  <c r="R3069"/>
  <c r="S3069"/>
  <c r="T3069"/>
  <c r="U3069"/>
  <c r="K3071"/>
  <c r="L3071"/>
  <c r="N3071"/>
  <c r="O3071"/>
  <c r="P3071"/>
  <c r="Q3071"/>
  <c r="R3071"/>
  <c r="S3071"/>
  <c r="T3071"/>
  <c r="U3071"/>
  <c r="A3067" i="13" s="1"/>
  <c r="W3071" i="8"/>
  <c r="K3074"/>
  <c r="L3074"/>
  <c r="N3074"/>
  <c r="O3074"/>
  <c r="P3074"/>
  <c r="Q3074"/>
  <c r="R3074"/>
  <c r="S3074"/>
  <c r="T3074"/>
  <c r="U3074"/>
  <c r="A3070" i="13" s="1"/>
  <c r="K3081" i="8"/>
  <c r="K3717" s="1"/>
  <c r="N3081"/>
  <c r="O3081"/>
  <c r="P3081"/>
  <c r="Q3081"/>
  <c r="R3081"/>
  <c r="S3081"/>
  <c r="T3081"/>
  <c r="U3081"/>
  <c r="A3077" i="13" s="1"/>
  <c r="N3084" i="8"/>
  <c r="O3084"/>
  <c r="P3084"/>
  <c r="Q3084"/>
  <c r="R3084"/>
  <c r="S3084"/>
  <c r="T3084"/>
  <c r="U3084"/>
  <c r="A3080" i="13" s="1"/>
  <c r="N3085" i="8"/>
  <c r="O3085"/>
  <c r="P3085"/>
  <c r="Q3085"/>
  <c r="R3085"/>
  <c r="S3085"/>
  <c r="T3085"/>
  <c r="U3085"/>
  <c r="A3081" i="13" s="1"/>
  <c r="K3082" i="8"/>
  <c r="L3082"/>
  <c r="N3082"/>
  <c r="O3082"/>
  <c r="P3082"/>
  <c r="Q3082"/>
  <c r="R3082"/>
  <c r="S3082"/>
  <c r="T3082"/>
  <c r="U3082"/>
  <c r="A3078" i="13" s="1"/>
  <c r="K3083" i="8"/>
  <c r="K3084" s="1"/>
  <c r="K3085" s="1"/>
  <c r="K3721" s="1"/>
  <c r="K3722" s="1"/>
  <c r="K3723" s="1"/>
  <c r="L3083"/>
  <c r="L3084" s="1"/>
  <c r="L3085" s="1"/>
  <c r="L3721" s="1"/>
  <c r="N3083"/>
  <c r="O3083"/>
  <c r="P3083"/>
  <c r="Q3083"/>
  <c r="R3083"/>
  <c r="S3083"/>
  <c r="T3083"/>
  <c r="U3083"/>
  <c r="A3079" i="13" s="1"/>
  <c r="N3088" i="8"/>
  <c r="O3088"/>
  <c r="P3088"/>
  <c r="Q3088"/>
  <c r="R3088"/>
  <c r="S3088"/>
  <c r="T3088"/>
  <c r="U3088"/>
  <c r="K3090"/>
  <c r="L3090"/>
  <c r="N3090"/>
  <c r="O3090"/>
  <c r="P3090"/>
  <c r="Q3090"/>
  <c r="R3090"/>
  <c r="S3090"/>
  <c r="T3090"/>
  <c r="U3090"/>
  <c r="A3086" i="13" s="1"/>
  <c r="K3091" i="8"/>
  <c r="L3091"/>
  <c r="N3091"/>
  <c r="O3091"/>
  <c r="P3091"/>
  <c r="Q3091"/>
  <c r="R3091"/>
  <c r="S3091"/>
  <c r="T3091"/>
  <c r="U3091"/>
  <c r="A3087" i="13" s="1"/>
  <c r="N3093" i="8"/>
  <c r="O3093"/>
  <c r="P3093"/>
  <c r="Q3093"/>
  <c r="R3093"/>
  <c r="S3093"/>
  <c r="T3093"/>
  <c r="U3093"/>
  <c r="A3089" i="13" s="1"/>
  <c r="K3096" i="8"/>
  <c r="L3096"/>
  <c r="N3096"/>
  <c r="O3096"/>
  <c r="P3096"/>
  <c r="Q3096"/>
  <c r="R3096"/>
  <c r="S3096"/>
  <c r="T3096"/>
  <c r="U3096"/>
  <c r="K3098"/>
  <c r="K3099" s="1"/>
  <c r="K3100" s="1"/>
  <c r="L3098"/>
  <c r="L3099" s="1"/>
  <c r="L3100" s="1"/>
  <c r="N3098"/>
  <c r="O3098"/>
  <c r="P3098"/>
  <c r="Q3098"/>
  <c r="R3098"/>
  <c r="S3098"/>
  <c r="T3098"/>
  <c r="U3098"/>
  <c r="A3094" i="13" s="1"/>
  <c r="N3100" i="8"/>
  <c r="O3100"/>
  <c r="P3100"/>
  <c r="Q3100"/>
  <c r="R3100"/>
  <c r="S3100"/>
  <c r="T3100"/>
  <c r="U3100"/>
  <c r="A3096" i="13" s="1"/>
  <c r="K3103" i="8"/>
  <c r="K3104" s="1"/>
  <c r="L3103"/>
  <c r="L3104" s="1"/>
  <c r="N3103"/>
  <c r="O3103"/>
  <c r="P3103"/>
  <c r="Q3103"/>
  <c r="R3103"/>
  <c r="S3103"/>
  <c r="T3103"/>
  <c r="U3103"/>
  <c r="A3099" i="13" s="1"/>
  <c r="K3105" i="8"/>
  <c r="K3106" s="1"/>
  <c r="K3107" s="1"/>
  <c r="K3108" s="1"/>
  <c r="L3105"/>
  <c r="L3106" s="1"/>
  <c r="L3107" s="1"/>
  <c r="L3108" s="1"/>
  <c r="N3105"/>
  <c r="O3105"/>
  <c r="P3105"/>
  <c r="Q3105"/>
  <c r="R3105"/>
  <c r="S3105"/>
  <c r="T3105"/>
  <c r="U3105"/>
  <c r="N3106"/>
  <c r="O3106"/>
  <c r="P3106"/>
  <c r="Q3106"/>
  <c r="R3106"/>
  <c r="S3106"/>
  <c r="T3106"/>
  <c r="U3106"/>
  <c r="A3102" i="13" s="1"/>
  <c r="W3106" i="8"/>
  <c r="K3109"/>
  <c r="K3110" s="1"/>
  <c r="K3111" s="1"/>
  <c r="L3109"/>
  <c r="L3110" s="1"/>
  <c r="L3111" s="1"/>
  <c r="N3109"/>
  <c r="O3109"/>
  <c r="P3109"/>
  <c r="Q3109"/>
  <c r="R3109"/>
  <c r="S3109"/>
  <c r="T3109"/>
  <c r="U3109"/>
  <c r="A3105" i="13" s="1"/>
  <c r="K3113" i="8"/>
  <c r="L3113"/>
  <c r="N3113"/>
  <c r="O3113"/>
  <c r="P3113"/>
  <c r="Q3113"/>
  <c r="R3113"/>
  <c r="S3113"/>
  <c r="T3113"/>
  <c r="U3113"/>
  <c r="A3109" i="13" s="1"/>
  <c r="K3116" i="8"/>
  <c r="K3117" s="1"/>
  <c r="K3118" s="1"/>
  <c r="L3116"/>
  <c r="L3117" s="1"/>
  <c r="L3118" s="1"/>
  <c r="N3116"/>
  <c r="O3116"/>
  <c r="P3116"/>
  <c r="Q3116"/>
  <c r="R3116"/>
  <c r="S3116"/>
  <c r="T3116"/>
  <c r="U3116"/>
  <c r="K3119"/>
  <c r="L3119"/>
  <c r="N3119"/>
  <c r="O3119"/>
  <c r="P3119"/>
  <c r="Q3119"/>
  <c r="R3119"/>
  <c r="S3119"/>
  <c r="T3119"/>
  <c r="U3119"/>
  <c r="A3115" i="13" s="1"/>
  <c r="K3125" i="8"/>
  <c r="K3126" s="1"/>
  <c r="K3127" s="1"/>
  <c r="L3125"/>
  <c r="L3126" s="1"/>
  <c r="L3127" s="1"/>
  <c r="N3125"/>
  <c r="O3125"/>
  <c r="P3125"/>
  <c r="Q3125"/>
  <c r="R3125"/>
  <c r="S3125"/>
  <c r="T3125"/>
  <c r="U3125"/>
  <c r="A3121" i="13" s="1"/>
  <c r="N3127" i="8"/>
  <c r="O3127"/>
  <c r="P3127"/>
  <c r="Q3127"/>
  <c r="R3127"/>
  <c r="S3127"/>
  <c r="T3127"/>
  <c r="U3127"/>
  <c r="A3123" i="13" s="1"/>
  <c r="N3131" i="8"/>
  <c r="O3131"/>
  <c r="P3131"/>
  <c r="Q3131"/>
  <c r="R3131"/>
  <c r="S3131"/>
  <c r="T3131"/>
  <c r="U3131"/>
  <c r="N3137"/>
  <c r="O3137"/>
  <c r="P3137"/>
  <c r="Q3137"/>
  <c r="R3137"/>
  <c r="S3137"/>
  <c r="T3137"/>
  <c r="U3137"/>
  <c r="A3133" i="13" s="1"/>
  <c r="N3138" i="8"/>
  <c r="O3138"/>
  <c r="P3138"/>
  <c r="Q3138"/>
  <c r="R3138"/>
  <c r="S3138"/>
  <c r="T3138"/>
  <c r="U3138"/>
  <c r="A3134" i="13" s="1"/>
  <c r="L3140" i="8"/>
  <c r="L3141" s="1"/>
  <c r="N3140"/>
  <c r="O3140"/>
  <c r="P3140"/>
  <c r="Q3140"/>
  <c r="R3140"/>
  <c r="S3140"/>
  <c r="T3140"/>
  <c r="U3140"/>
  <c r="A3136" i="13" s="1"/>
  <c r="N3141" i="8"/>
  <c r="O3141"/>
  <c r="P3141"/>
  <c r="Q3141"/>
  <c r="R3141"/>
  <c r="S3141"/>
  <c r="T3141"/>
  <c r="U3141"/>
  <c r="K3144"/>
  <c r="K3145" s="1"/>
  <c r="L3144"/>
  <c r="L3145" s="1"/>
  <c r="N3144"/>
  <c r="O3144"/>
  <c r="P3144"/>
  <c r="Q3144"/>
  <c r="R3144"/>
  <c r="S3144"/>
  <c r="T3144"/>
  <c r="U3144"/>
  <c r="A3140" i="13" s="1"/>
  <c r="W3144" i="8"/>
  <c r="K3147"/>
  <c r="L3147"/>
  <c r="N3147"/>
  <c r="O3147"/>
  <c r="P3147"/>
  <c r="Q3147"/>
  <c r="R3147"/>
  <c r="S3147"/>
  <c r="T3147"/>
  <c r="U3147"/>
  <c r="A3143" i="13" s="1"/>
  <c r="L3149" i="8"/>
  <c r="N3149"/>
  <c r="O3149"/>
  <c r="P3149"/>
  <c r="Q3149"/>
  <c r="R3149"/>
  <c r="S3149"/>
  <c r="T3149"/>
  <c r="U3149"/>
  <c r="A3145" i="13" s="1"/>
  <c r="K3155" i="8"/>
  <c r="L3155"/>
  <c r="N3155"/>
  <c r="O3155"/>
  <c r="P3155"/>
  <c r="Q3155"/>
  <c r="R3155"/>
  <c r="S3155"/>
  <c r="T3155"/>
  <c r="U3155"/>
  <c r="K3151"/>
  <c r="L3151"/>
  <c r="N3151"/>
  <c r="O3151"/>
  <c r="P3151"/>
  <c r="Q3151"/>
  <c r="R3151"/>
  <c r="S3151"/>
  <c r="T3151"/>
  <c r="U3151"/>
  <c r="A3147" i="13" s="1"/>
  <c r="K3154" i="8"/>
  <c r="L3154"/>
  <c r="N3154"/>
  <c r="O3154"/>
  <c r="P3154"/>
  <c r="Q3154"/>
  <c r="R3154"/>
  <c r="S3154"/>
  <c r="T3154"/>
  <c r="U3154"/>
  <c r="A3150" i="13" s="1"/>
  <c r="K3159" i="8"/>
  <c r="L3159"/>
  <c r="N3159"/>
  <c r="O3159"/>
  <c r="P3159"/>
  <c r="Q3159"/>
  <c r="R3159"/>
  <c r="S3159"/>
  <c r="T3159"/>
  <c r="U3159"/>
  <c r="A3155" i="13" s="1"/>
  <c r="K3160" i="8"/>
  <c r="K3161" s="1"/>
  <c r="L3160"/>
  <c r="L3161" s="1"/>
  <c r="N3160"/>
  <c r="O3160"/>
  <c r="P3160"/>
  <c r="Q3160"/>
  <c r="R3160"/>
  <c r="S3160"/>
  <c r="T3160"/>
  <c r="U3160"/>
  <c r="L3164"/>
  <c r="N3164"/>
  <c r="O3164"/>
  <c r="P3164"/>
  <c r="Q3164"/>
  <c r="R3164"/>
  <c r="S3164"/>
  <c r="T3164"/>
  <c r="U3164"/>
  <c r="A3160" i="13" s="1"/>
  <c r="N3168" i="8"/>
  <c r="O3168"/>
  <c r="P3168"/>
  <c r="Q3168"/>
  <c r="R3168"/>
  <c r="S3168"/>
  <c r="T3168"/>
  <c r="U3168"/>
  <c r="A3164" i="13" s="1"/>
  <c r="K3169" i="8"/>
  <c r="L3169"/>
  <c r="N3169"/>
  <c r="O3169"/>
  <c r="P3169"/>
  <c r="Q3169"/>
  <c r="R3169"/>
  <c r="S3169"/>
  <c r="T3169"/>
  <c r="U3169"/>
  <c r="A3165" i="13" s="1"/>
  <c r="K3176" i="8"/>
  <c r="L3176"/>
  <c r="N3176"/>
  <c r="O3176"/>
  <c r="P3176"/>
  <c r="Q3176"/>
  <c r="R3176"/>
  <c r="S3176"/>
  <c r="T3176"/>
  <c r="U3176"/>
  <c r="A3172" i="13" s="1"/>
  <c r="K3180" i="8"/>
  <c r="K3181" s="1"/>
  <c r="K3182" s="1"/>
  <c r="L3180"/>
  <c r="L3181" s="1"/>
  <c r="L3182" s="1"/>
  <c r="N3180"/>
  <c r="O3180"/>
  <c r="P3180"/>
  <c r="Q3180"/>
  <c r="R3180"/>
  <c r="S3180"/>
  <c r="T3180"/>
  <c r="U3180"/>
  <c r="A3176" i="13" s="1"/>
  <c r="N3182" i="8"/>
  <c r="O3182"/>
  <c r="P3182"/>
  <c r="Q3182"/>
  <c r="R3182"/>
  <c r="S3182"/>
  <c r="T3182"/>
  <c r="U3182"/>
  <c r="A3178" i="13" s="1"/>
  <c r="K3184" i="8"/>
  <c r="K3185" s="1"/>
  <c r="K3186" s="1"/>
  <c r="L3184"/>
  <c r="L3185" s="1"/>
  <c r="L3186" s="1"/>
  <c r="N3184"/>
  <c r="O3184"/>
  <c r="P3184"/>
  <c r="Q3184"/>
  <c r="R3184"/>
  <c r="S3184"/>
  <c r="T3184"/>
  <c r="U3184"/>
  <c r="N3185"/>
  <c r="O3185"/>
  <c r="P3185"/>
  <c r="Q3185"/>
  <c r="R3185"/>
  <c r="S3185"/>
  <c r="T3185"/>
  <c r="U3185"/>
  <c r="A3181" i="13" s="1"/>
  <c r="W3185" i="8"/>
  <c r="N3186"/>
  <c r="O3186"/>
  <c r="P3186"/>
  <c r="Q3186"/>
  <c r="R3186"/>
  <c r="S3186"/>
  <c r="T3186"/>
  <c r="U3186"/>
  <c r="A3182" i="13" s="1"/>
  <c r="K3187" i="8"/>
  <c r="K3188" s="1"/>
  <c r="L3187"/>
  <c r="L3188" s="1"/>
  <c r="N3187"/>
  <c r="O3187"/>
  <c r="P3187"/>
  <c r="Q3187"/>
  <c r="R3187"/>
  <c r="S3187"/>
  <c r="T3187"/>
  <c r="U3187"/>
  <c r="A3183" i="13" s="1"/>
  <c r="K3189" i="8"/>
  <c r="K3190" s="1"/>
  <c r="L3189"/>
  <c r="L3190" s="1"/>
  <c r="N3189"/>
  <c r="O3189"/>
  <c r="P3189"/>
  <c r="Q3189"/>
  <c r="R3189"/>
  <c r="S3189"/>
  <c r="T3189"/>
  <c r="U3189"/>
  <c r="A3185" i="13" s="1"/>
  <c r="K3191" i="8"/>
  <c r="K3192" s="1"/>
  <c r="L3191"/>
  <c r="L3192" s="1"/>
  <c r="N3191"/>
  <c r="O3191"/>
  <c r="P3191"/>
  <c r="Q3191"/>
  <c r="R3191"/>
  <c r="S3191"/>
  <c r="T3191"/>
  <c r="U3191"/>
  <c r="A3187" i="13" s="1"/>
  <c r="K3201" i="8"/>
  <c r="L3201"/>
  <c r="N3201"/>
  <c r="O3201"/>
  <c r="P3201"/>
  <c r="Q3201"/>
  <c r="R3201"/>
  <c r="S3201"/>
  <c r="T3201"/>
  <c r="U3201"/>
  <c r="A3197" i="13" s="1"/>
  <c r="L3206" i="8"/>
  <c r="N3206"/>
  <c r="O3206"/>
  <c r="P3206"/>
  <c r="Q3206"/>
  <c r="R3206"/>
  <c r="S3206"/>
  <c r="T3206"/>
  <c r="U3206"/>
  <c r="A3202" i="13" s="1"/>
  <c r="K3207" i="8"/>
  <c r="L3207"/>
  <c r="N3207"/>
  <c r="O3207"/>
  <c r="P3207"/>
  <c r="Q3207"/>
  <c r="R3207"/>
  <c r="S3207"/>
  <c r="T3207"/>
  <c r="U3207"/>
  <c r="K3210"/>
  <c r="L3210"/>
  <c r="N3210"/>
  <c r="O3210"/>
  <c r="P3210"/>
  <c r="Q3210"/>
  <c r="R3210"/>
  <c r="S3210"/>
  <c r="T3210"/>
  <c r="U3210"/>
  <c r="A3206" i="13" s="1"/>
  <c r="W3210" i="8"/>
  <c r="N3216"/>
  <c r="O3216"/>
  <c r="P3216"/>
  <c r="Q3216"/>
  <c r="R3216"/>
  <c r="S3216"/>
  <c r="T3216"/>
  <c r="U3216"/>
  <c r="A3212" i="13" s="1"/>
  <c r="K3218" i="8"/>
  <c r="K3219" s="1"/>
  <c r="K3220" s="1"/>
  <c r="L3218"/>
  <c r="L3219" s="1"/>
  <c r="L3220" s="1"/>
  <c r="N3218"/>
  <c r="O3218"/>
  <c r="P3218"/>
  <c r="Q3218"/>
  <c r="R3218"/>
  <c r="S3218"/>
  <c r="T3218"/>
  <c r="U3218"/>
  <c r="A3214" i="13" s="1"/>
  <c r="K3225" i="8"/>
  <c r="L3225"/>
  <c r="L3226" s="1"/>
  <c r="L3227" s="1"/>
  <c r="N3225"/>
  <c r="O3225"/>
  <c r="P3225"/>
  <c r="Q3225"/>
  <c r="R3225"/>
  <c r="S3225"/>
  <c r="T3225"/>
  <c r="U3225"/>
  <c r="K3232"/>
  <c r="K3233" s="1"/>
  <c r="L3232"/>
  <c r="N3232"/>
  <c r="O3232"/>
  <c r="P3232"/>
  <c r="Q3232"/>
  <c r="R3232"/>
  <c r="S3232"/>
  <c r="T3232"/>
  <c r="U3232"/>
  <c r="A3228" i="13" s="1"/>
  <c r="K3228" i="8"/>
  <c r="K3229" s="1"/>
  <c r="K3230" s="1"/>
  <c r="K3231" s="1"/>
  <c r="L3228"/>
  <c r="L3229" s="1"/>
  <c r="L3230" s="1"/>
  <c r="L3231" s="1"/>
  <c r="N3228"/>
  <c r="O3228"/>
  <c r="P3228"/>
  <c r="Q3228"/>
  <c r="R3228"/>
  <c r="S3228"/>
  <c r="T3228"/>
  <c r="U3228"/>
  <c r="A3224" i="13" s="1"/>
  <c r="N3229" i="8"/>
  <c r="O3229"/>
  <c r="P3229"/>
  <c r="Q3229"/>
  <c r="R3229"/>
  <c r="S3229"/>
  <c r="T3229"/>
  <c r="U3229"/>
  <c r="A3225" i="13" s="1"/>
  <c r="K3234" i="8"/>
  <c r="L3234"/>
  <c r="N3234"/>
  <c r="O3234"/>
  <c r="P3234"/>
  <c r="Q3234"/>
  <c r="R3234"/>
  <c r="S3234"/>
  <c r="T3234"/>
  <c r="U3234"/>
  <c r="A3230" i="13" s="1"/>
  <c r="W3234" i="8"/>
  <c r="L3240"/>
  <c r="L3241" s="1"/>
  <c r="L3242" s="1"/>
  <c r="L3243" s="1"/>
  <c r="L3244" s="1"/>
  <c r="N3240"/>
  <c r="O3240"/>
  <c r="P3240"/>
  <c r="Q3240"/>
  <c r="R3240"/>
  <c r="S3240"/>
  <c r="T3240"/>
  <c r="U3240"/>
  <c r="A3236" i="13" s="1"/>
  <c r="N3241" i="8"/>
  <c r="O3241"/>
  <c r="P3241"/>
  <c r="Q3241"/>
  <c r="R3241"/>
  <c r="S3241"/>
  <c r="T3241"/>
  <c r="U3241"/>
  <c r="A3237" i="13" s="1"/>
  <c r="K3245" i="8"/>
  <c r="K3246" s="1"/>
  <c r="L3245"/>
  <c r="L3246" s="1"/>
  <c r="N3245"/>
  <c r="O3245"/>
  <c r="P3245"/>
  <c r="Q3245"/>
  <c r="R3245"/>
  <c r="S3245"/>
  <c r="T3245"/>
  <c r="U3245"/>
  <c r="A3241" i="13" s="1"/>
  <c r="K3252" i="8"/>
  <c r="K3253" s="1"/>
  <c r="K3254" s="1"/>
  <c r="L3252"/>
  <c r="L3253" s="1"/>
  <c r="L3254" s="1"/>
  <c r="N3252"/>
  <c r="O3252"/>
  <c r="P3252"/>
  <c r="Q3252"/>
  <c r="R3252"/>
  <c r="S3252"/>
  <c r="T3252"/>
  <c r="U3252"/>
  <c r="A3248" i="13" s="1"/>
  <c r="N3250" i="8"/>
  <c r="O3250"/>
  <c r="P3250"/>
  <c r="Q3250"/>
  <c r="R3250"/>
  <c r="S3250"/>
  <c r="T3250"/>
  <c r="U3250"/>
  <c r="A3246" i="13" s="1"/>
  <c r="N3253" i="8"/>
  <c r="O3253"/>
  <c r="P3253"/>
  <c r="Q3253"/>
  <c r="R3253"/>
  <c r="S3253"/>
  <c r="T3253"/>
  <c r="U3253"/>
  <c r="A3249" i="13" s="1"/>
  <c r="K3255" i="8"/>
  <c r="K3256" s="1"/>
  <c r="L3255"/>
  <c r="N3255"/>
  <c r="O3255"/>
  <c r="P3255"/>
  <c r="Q3255"/>
  <c r="R3255"/>
  <c r="S3255"/>
  <c r="T3255"/>
  <c r="U3255"/>
  <c r="A3251" i="13" s="1"/>
  <c r="L3259" i="8"/>
  <c r="L3260" s="1"/>
  <c r="N3259"/>
  <c r="O3259"/>
  <c r="P3259"/>
  <c r="Q3259"/>
  <c r="R3259"/>
  <c r="S3259"/>
  <c r="T3259"/>
  <c r="U3259"/>
  <c r="A3255" i="13" s="1"/>
  <c r="W3259" i="8"/>
  <c r="N3260"/>
  <c r="O3260"/>
  <c r="P3260"/>
  <c r="Q3260"/>
  <c r="R3260"/>
  <c r="S3260"/>
  <c r="T3260"/>
  <c r="U3260"/>
  <c r="A3256" i="13" s="1"/>
  <c r="K3261" i="8"/>
  <c r="K3262" s="1"/>
  <c r="L3261"/>
  <c r="L3262" s="1"/>
  <c r="N3261"/>
  <c r="O3261"/>
  <c r="P3261"/>
  <c r="Q3261"/>
  <c r="R3261"/>
  <c r="S3261"/>
  <c r="T3261"/>
  <c r="U3261"/>
  <c r="A3257" i="13" s="1"/>
  <c r="N3262" i="8"/>
  <c r="O3262"/>
  <c r="P3262"/>
  <c r="Q3262"/>
  <c r="R3262"/>
  <c r="S3262"/>
  <c r="T3262"/>
  <c r="U3262"/>
  <c r="A3258" i="13" s="1"/>
  <c r="K3263" i="8"/>
  <c r="L3263"/>
  <c r="N3263"/>
  <c r="O3263"/>
  <c r="P3263"/>
  <c r="Q3263"/>
  <c r="R3263"/>
  <c r="S3263"/>
  <c r="T3263"/>
  <c r="U3263"/>
  <c r="A3259" i="13" s="1"/>
  <c r="N3266" i="8"/>
  <c r="O3266"/>
  <c r="P3266"/>
  <c r="Q3266"/>
  <c r="R3266"/>
  <c r="S3266"/>
  <c r="T3266"/>
  <c r="U3266"/>
  <c r="A3262" i="13" s="1"/>
  <c r="W3266" i="8"/>
  <c r="N3267"/>
  <c r="O3267"/>
  <c r="P3267"/>
  <c r="Q3267"/>
  <c r="R3267"/>
  <c r="S3267"/>
  <c r="T3267"/>
  <c r="U3267"/>
  <c r="A3263" i="13" s="1"/>
  <c r="N3271" i="8"/>
  <c r="O3271"/>
  <c r="P3271"/>
  <c r="Q3271"/>
  <c r="R3271"/>
  <c r="S3271"/>
  <c r="T3271"/>
  <c r="U3271"/>
  <c r="A3267" i="13" s="1"/>
  <c r="K3272" i="8"/>
  <c r="L3272"/>
  <c r="N3272"/>
  <c r="O3272"/>
  <c r="P3272"/>
  <c r="Q3272"/>
  <c r="R3272"/>
  <c r="S3272"/>
  <c r="T3272"/>
  <c r="U3272"/>
  <c r="N3274"/>
  <c r="O3274"/>
  <c r="P3274"/>
  <c r="Q3274"/>
  <c r="R3274"/>
  <c r="S3274"/>
  <c r="T3274"/>
  <c r="U3274"/>
  <c r="A3270" i="13" s="1"/>
  <c r="K3279" i="8"/>
  <c r="L3279"/>
  <c r="N3279"/>
  <c r="O3279"/>
  <c r="P3279"/>
  <c r="Q3279"/>
  <c r="R3279"/>
  <c r="S3279"/>
  <c r="T3279"/>
  <c r="U3279"/>
  <c r="A3275" i="13" s="1"/>
  <c r="K3281" i="8"/>
  <c r="K3282" s="1"/>
  <c r="L3281"/>
  <c r="L3282" s="1"/>
  <c r="N3281"/>
  <c r="O3281"/>
  <c r="P3281"/>
  <c r="Q3281"/>
  <c r="R3281"/>
  <c r="S3281"/>
  <c r="T3281"/>
  <c r="U3281"/>
  <c r="A3277" i="13" s="1"/>
  <c r="N3282" i="8"/>
  <c r="O3282"/>
  <c r="P3282"/>
  <c r="Q3282"/>
  <c r="R3282"/>
  <c r="S3282"/>
  <c r="T3282"/>
  <c r="U3282"/>
  <c r="K3283"/>
  <c r="L3283"/>
  <c r="N3283"/>
  <c r="O3283"/>
  <c r="P3283"/>
  <c r="Q3283"/>
  <c r="R3283"/>
  <c r="S3283"/>
  <c r="T3283"/>
  <c r="U3283"/>
  <c r="A3279" i="13" s="1"/>
  <c r="K3284" i="8"/>
  <c r="L3284"/>
  <c r="N3284"/>
  <c r="O3284"/>
  <c r="P3284"/>
  <c r="Q3284"/>
  <c r="R3284"/>
  <c r="S3284"/>
  <c r="T3284"/>
  <c r="U3284"/>
  <c r="A3280" i="13" s="1"/>
  <c r="K3285" i="8"/>
  <c r="K3286" s="1"/>
  <c r="K3876" s="1"/>
  <c r="L3285"/>
  <c r="L3286" s="1"/>
  <c r="L3876" s="1"/>
  <c r="N3285"/>
  <c r="O3285"/>
  <c r="P3285"/>
  <c r="Q3285"/>
  <c r="R3285"/>
  <c r="S3285"/>
  <c r="T3285"/>
  <c r="U3285"/>
  <c r="A3281" i="13" s="1"/>
  <c r="K3288" i="8"/>
  <c r="K3289" s="1"/>
  <c r="K3290" s="1"/>
  <c r="K3291" s="1"/>
  <c r="K3292" s="1"/>
  <c r="K3293" s="1"/>
  <c r="L3288"/>
  <c r="L3289" s="1"/>
  <c r="L3290" s="1"/>
  <c r="L3291" s="1"/>
  <c r="L3292" s="1"/>
  <c r="L3293" s="1"/>
  <c r="N3288"/>
  <c r="O3288"/>
  <c r="P3288"/>
  <c r="Q3288"/>
  <c r="R3288"/>
  <c r="S3288"/>
  <c r="T3288"/>
  <c r="U3288"/>
  <c r="A3284" i="13" s="1"/>
  <c r="N3289" i="8"/>
  <c r="O3289"/>
  <c r="P3289"/>
  <c r="Q3289"/>
  <c r="R3289"/>
  <c r="S3289"/>
  <c r="T3289"/>
  <c r="U3289"/>
  <c r="N3292"/>
  <c r="O3292"/>
  <c r="P3292"/>
  <c r="Q3292"/>
  <c r="R3292"/>
  <c r="S3292"/>
  <c r="T3292"/>
  <c r="U3292"/>
  <c r="A3288" i="13" s="1"/>
  <c r="L3298" i="8"/>
  <c r="N3298"/>
  <c r="O3298"/>
  <c r="P3298"/>
  <c r="Q3298"/>
  <c r="R3298"/>
  <c r="S3298"/>
  <c r="T3298"/>
  <c r="U3298"/>
  <c r="A3294" i="13" s="1"/>
  <c r="K3300" i="8"/>
  <c r="L3300"/>
  <c r="N3300"/>
  <c r="O3300"/>
  <c r="P3300"/>
  <c r="Q3300"/>
  <c r="R3300"/>
  <c r="S3300"/>
  <c r="T3300"/>
  <c r="U3300"/>
  <c r="A3296" i="13" s="1"/>
  <c r="W3300" i="8"/>
  <c r="N3302"/>
  <c r="O3302"/>
  <c r="P3302"/>
  <c r="Q3302"/>
  <c r="R3302"/>
  <c r="S3302"/>
  <c r="T3302"/>
  <c r="U3302"/>
  <c r="N3304"/>
  <c r="O3304"/>
  <c r="P3304"/>
  <c r="Q3304"/>
  <c r="R3304"/>
  <c r="S3304"/>
  <c r="T3304"/>
  <c r="U3304"/>
  <c r="A3300" i="13" s="1"/>
  <c r="K3307" i="8"/>
  <c r="K3308" s="1"/>
  <c r="K3309" s="1"/>
  <c r="L3307"/>
  <c r="L3308" s="1"/>
  <c r="L3309" s="1"/>
  <c r="N3307"/>
  <c r="O3307"/>
  <c r="P3307"/>
  <c r="Q3307"/>
  <c r="R3307"/>
  <c r="S3307"/>
  <c r="T3307"/>
  <c r="U3307"/>
  <c r="A3303" i="13" s="1"/>
  <c r="N3308" i="8"/>
  <c r="O3308"/>
  <c r="P3308"/>
  <c r="Q3308"/>
  <c r="R3308"/>
  <c r="S3308"/>
  <c r="T3308"/>
  <c r="U3308"/>
  <c r="A3304" i="13" s="1"/>
  <c r="N3309" i="8"/>
  <c r="O3309"/>
  <c r="P3309"/>
  <c r="Q3309"/>
  <c r="R3309"/>
  <c r="S3309"/>
  <c r="T3309"/>
  <c r="U3309"/>
  <c r="A3305" i="13" s="1"/>
  <c r="N3311" i="8"/>
  <c r="O3311"/>
  <c r="P3311"/>
  <c r="Q3311"/>
  <c r="R3311"/>
  <c r="S3311"/>
  <c r="T3311"/>
  <c r="U3311"/>
  <c r="A3307" i="13" s="1"/>
  <c r="N3312" i="8"/>
  <c r="O3312"/>
  <c r="P3312"/>
  <c r="Q3312"/>
  <c r="R3312"/>
  <c r="S3312"/>
  <c r="T3312"/>
  <c r="U3312"/>
  <c r="A3308" i="13" s="1"/>
  <c r="K3315" i="8"/>
  <c r="K3316" s="1"/>
  <c r="L3315"/>
  <c r="L3316" s="1"/>
  <c r="N3315"/>
  <c r="O3315"/>
  <c r="P3315"/>
  <c r="Q3315"/>
  <c r="R3315"/>
  <c r="S3315"/>
  <c r="T3315"/>
  <c r="U3315"/>
  <c r="A3311" i="13" s="1"/>
  <c r="K3317" i="8"/>
  <c r="L3317"/>
  <c r="N3317"/>
  <c r="O3317"/>
  <c r="P3317"/>
  <c r="Q3317"/>
  <c r="R3317"/>
  <c r="S3317"/>
  <c r="T3317"/>
  <c r="U3317"/>
  <c r="K3319"/>
  <c r="L3319"/>
  <c r="N3319"/>
  <c r="O3319"/>
  <c r="P3319"/>
  <c r="Q3319"/>
  <c r="R3319"/>
  <c r="S3319"/>
  <c r="T3319"/>
  <c r="U3319"/>
  <c r="A3315" i="13" s="1"/>
  <c r="K3321" i="8"/>
  <c r="K3322" s="1"/>
  <c r="K3323" s="1"/>
  <c r="L3321"/>
  <c r="L3322" s="1"/>
  <c r="L3323" s="1"/>
  <c r="N3321"/>
  <c r="O3321"/>
  <c r="P3321"/>
  <c r="Q3321"/>
  <c r="R3321"/>
  <c r="S3321"/>
  <c r="T3321"/>
  <c r="U3321"/>
  <c r="A3317" i="13" s="1"/>
  <c r="N3325" i="8"/>
  <c r="O3325"/>
  <c r="P3325"/>
  <c r="Q3325"/>
  <c r="R3325"/>
  <c r="S3325"/>
  <c r="T3325"/>
  <c r="U3325"/>
  <c r="A3321" i="13" s="1"/>
  <c r="K3326" i="8"/>
  <c r="L3326"/>
  <c r="N3326"/>
  <c r="O3326"/>
  <c r="P3326"/>
  <c r="Q3326"/>
  <c r="R3326"/>
  <c r="S3326"/>
  <c r="T3326"/>
  <c r="U3326"/>
  <c r="A3322" i="13" s="1"/>
  <c r="N3328" i="8"/>
  <c r="O3328"/>
  <c r="P3328"/>
  <c r="Q3328"/>
  <c r="R3328"/>
  <c r="S3328"/>
  <c r="T3328"/>
  <c r="U3328"/>
  <c r="A3324" i="13" s="1"/>
  <c r="L3331" i="8"/>
  <c r="N3331"/>
  <c r="O3331"/>
  <c r="P3331"/>
  <c r="Q3331"/>
  <c r="R3331"/>
  <c r="S3331"/>
  <c r="T3331"/>
  <c r="U3331"/>
  <c r="A3327" i="13" s="1"/>
  <c r="K3338" i="8"/>
  <c r="L3338"/>
  <c r="N3338"/>
  <c r="O3338"/>
  <c r="P3338"/>
  <c r="Q3338"/>
  <c r="R3338"/>
  <c r="S3338"/>
  <c r="T3338"/>
  <c r="U3338"/>
  <c r="A3334" i="13" s="1"/>
  <c r="N3342" i="8"/>
  <c r="O3342"/>
  <c r="P3342"/>
  <c r="Q3342"/>
  <c r="R3342"/>
  <c r="S3342"/>
  <c r="T3342"/>
  <c r="U3342"/>
  <c r="A3338" i="13" s="1"/>
  <c r="K3340" i="8"/>
  <c r="K3341" s="1"/>
  <c r="K3342" s="1"/>
  <c r="K3343" s="1"/>
  <c r="L3340"/>
  <c r="L3341" s="1"/>
  <c r="L3342" s="1"/>
  <c r="L3343" s="1"/>
  <c r="N3340"/>
  <c r="O3340"/>
  <c r="P3340"/>
  <c r="Q3340"/>
  <c r="R3340"/>
  <c r="S3340"/>
  <c r="T3340"/>
  <c r="U3340"/>
  <c r="A3336" i="13" s="1"/>
  <c r="K3344" i="8"/>
  <c r="K3345" s="1"/>
  <c r="K3346" s="1"/>
  <c r="K3347" s="1"/>
  <c r="K3348" s="1"/>
  <c r="L3344"/>
  <c r="L3345" s="1"/>
  <c r="L3346" s="1"/>
  <c r="L3347" s="1"/>
  <c r="L3348" s="1"/>
  <c r="N3344"/>
  <c r="O3344"/>
  <c r="P3344"/>
  <c r="Q3344"/>
  <c r="R3344"/>
  <c r="S3344"/>
  <c r="T3344"/>
  <c r="U3344"/>
  <c r="A3340" i="13" s="1"/>
  <c r="N3348" i="8"/>
  <c r="O3348"/>
  <c r="P3348"/>
  <c r="Q3348"/>
  <c r="R3348"/>
  <c r="S3348"/>
  <c r="T3348"/>
  <c r="U3348"/>
  <c r="N3345"/>
  <c r="O3345"/>
  <c r="P3345"/>
  <c r="Q3345"/>
  <c r="R3345"/>
  <c r="S3345"/>
  <c r="T3345"/>
  <c r="U3345"/>
  <c r="A3341" i="13" s="1"/>
  <c r="K3349" i="8"/>
  <c r="L3349"/>
  <c r="N3349"/>
  <c r="O3349"/>
  <c r="P3349"/>
  <c r="Q3349"/>
  <c r="R3349"/>
  <c r="S3349"/>
  <c r="T3349"/>
  <c r="U3349"/>
  <c r="A3345" i="13" s="1"/>
  <c r="K3350" i="8"/>
  <c r="L3350"/>
  <c r="L3351" s="1"/>
  <c r="N3350"/>
  <c r="O3350"/>
  <c r="P3350"/>
  <c r="Q3350"/>
  <c r="R3350"/>
  <c r="S3350"/>
  <c r="T3350"/>
  <c r="U3350"/>
  <c r="A3346" i="13" s="1"/>
  <c r="K3355" i="8"/>
  <c r="L3355"/>
  <c r="N3355"/>
  <c r="O3355"/>
  <c r="P3355"/>
  <c r="Q3355"/>
  <c r="R3355"/>
  <c r="S3355"/>
  <c r="T3355"/>
  <c r="U3355"/>
  <c r="A3351" i="13" s="1"/>
  <c r="K3356" i="8"/>
  <c r="L3356"/>
  <c r="N3356"/>
  <c r="O3356"/>
  <c r="P3356"/>
  <c r="Q3356"/>
  <c r="R3356"/>
  <c r="S3356"/>
  <c r="T3356"/>
  <c r="U3356"/>
  <c r="A3352" i="13" s="1"/>
  <c r="K3357" i="8"/>
  <c r="L3357"/>
  <c r="N3357"/>
  <c r="O3357"/>
  <c r="P3357"/>
  <c r="Q3357"/>
  <c r="R3357"/>
  <c r="S3357"/>
  <c r="T3357"/>
  <c r="U3357"/>
  <c r="A3353" i="13" s="1"/>
  <c r="N3360" i="8"/>
  <c r="O3360"/>
  <c r="P3360"/>
  <c r="Q3360"/>
  <c r="R3360"/>
  <c r="S3360"/>
  <c r="T3360"/>
  <c r="U3360"/>
  <c r="A3356" i="13" s="1"/>
  <c r="K3361" i="8"/>
  <c r="L3361"/>
  <c r="N3361"/>
  <c r="O3361"/>
  <c r="P3361"/>
  <c r="Q3361"/>
  <c r="R3361"/>
  <c r="S3361"/>
  <c r="T3361"/>
  <c r="U3361"/>
  <c r="K3363"/>
  <c r="L3363"/>
  <c r="N3363"/>
  <c r="O3363"/>
  <c r="P3363"/>
  <c r="Q3363"/>
  <c r="R3363"/>
  <c r="S3363"/>
  <c r="T3363"/>
  <c r="U3363"/>
  <c r="A3359" i="13" s="1"/>
  <c r="W3363" i="8"/>
  <c r="K3366"/>
  <c r="L3366"/>
  <c r="N3366"/>
  <c r="O3366"/>
  <c r="P3366"/>
  <c r="Q3366"/>
  <c r="R3366"/>
  <c r="S3366"/>
  <c r="T3366"/>
  <c r="U3366"/>
  <c r="A3362" i="13" s="1"/>
  <c r="N3365" i="8"/>
  <c r="O3365"/>
  <c r="P3365"/>
  <c r="Q3365"/>
  <c r="R3365"/>
  <c r="S3365"/>
  <c r="T3365"/>
  <c r="U3365"/>
  <c r="A3361" i="13" s="1"/>
  <c r="K3368" i="8"/>
  <c r="L3368"/>
  <c r="N3368"/>
  <c r="O3368"/>
  <c r="P3368"/>
  <c r="Q3368"/>
  <c r="R3368"/>
  <c r="S3368"/>
  <c r="T3368"/>
  <c r="U3368"/>
  <c r="A3364" i="13" s="1"/>
  <c r="N3370" i="8"/>
  <c r="O3370"/>
  <c r="P3370"/>
  <c r="Q3370"/>
  <c r="R3370"/>
  <c r="S3370"/>
  <c r="T3370"/>
  <c r="U3370"/>
  <c r="A3366" i="13" s="1"/>
  <c r="L3372" i="8"/>
  <c r="N3372"/>
  <c r="O3372"/>
  <c r="P3372"/>
  <c r="Q3372"/>
  <c r="R3372"/>
  <c r="S3372"/>
  <c r="T3372"/>
  <c r="U3372"/>
  <c r="A3368" i="13" s="1"/>
  <c r="K3373" i="8"/>
  <c r="K3374" s="1"/>
  <c r="K3375" s="1"/>
  <c r="K3376" s="1"/>
  <c r="L3373"/>
  <c r="L3374" s="1"/>
  <c r="L3375" s="1"/>
  <c r="N3373"/>
  <c r="O3373"/>
  <c r="P3373"/>
  <c r="Q3373"/>
  <c r="R3373"/>
  <c r="S3373"/>
  <c r="T3373"/>
  <c r="U3373"/>
  <c r="A3369" i="13" s="1"/>
  <c r="K3377" i="8"/>
  <c r="K3378" s="1"/>
  <c r="L3377"/>
  <c r="L3378" s="1"/>
  <c r="N3377"/>
  <c r="O3377"/>
  <c r="P3377"/>
  <c r="Q3377"/>
  <c r="R3377"/>
  <c r="S3377"/>
  <c r="T3377"/>
  <c r="U3377"/>
  <c r="A3373" i="13" s="1"/>
  <c r="K3382" i="8"/>
  <c r="L3382"/>
  <c r="N3382"/>
  <c r="O3382"/>
  <c r="P3382"/>
  <c r="Q3382"/>
  <c r="R3382"/>
  <c r="S3382"/>
  <c r="T3382"/>
  <c r="U3382"/>
  <c r="A3378" i="13" s="1"/>
  <c r="K3384" i="8"/>
  <c r="L3384"/>
  <c r="N3384"/>
  <c r="O3384"/>
  <c r="P3384"/>
  <c r="Q3384"/>
  <c r="R3384"/>
  <c r="S3384"/>
  <c r="T3384"/>
  <c r="U3384"/>
  <c r="A3380" i="13" s="1"/>
  <c r="N3389" i="8"/>
  <c r="O3389"/>
  <c r="P3389"/>
  <c r="Q3389"/>
  <c r="R3389"/>
  <c r="S3389"/>
  <c r="T3389"/>
  <c r="U3389"/>
  <c r="A3385" i="13" s="1"/>
  <c r="N3391" i="8"/>
  <c r="O3391"/>
  <c r="P3391"/>
  <c r="Q3391"/>
  <c r="R3391"/>
  <c r="S3391"/>
  <c r="T3391"/>
  <c r="U3391"/>
  <c r="A3387" i="13" s="1"/>
  <c r="N3393" i="8"/>
  <c r="O3393"/>
  <c r="P3393"/>
  <c r="Q3393"/>
  <c r="R3393"/>
  <c r="S3393"/>
  <c r="T3393"/>
  <c r="U3393"/>
  <c r="A3389" i="13" s="1"/>
  <c r="N3394" i="8"/>
  <c r="O3394"/>
  <c r="P3394"/>
  <c r="Q3394"/>
  <c r="R3394"/>
  <c r="S3394"/>
  <c r="T3394"/>
  <c r="U3394"/>
  <c r="A3390" i="13" s="1"/>
  <c r="K3396" i="8"/>
  <c r="L3396"/>
  <c r="N3396"/>
  <c r="O3396"/>
  <c r="P3396"/>
  <c r="Q3396"/>
  <c r="R3396"/>
  <c r="S3396"/>
  <c r="T3396"/>
  <c r="U3396"/>
  <c r="A3392" i="13" s="1"/>
  <c r="K3399" i="8"/>
  <c r="N3399"/>
  <c r="O3399"/>
  <c r="P3399"/>
  <c r="Q3399"/>
  <c r="R3399"/>
  <c r="S3399"/>
  <c r="T3399"/>
  <c r="U3399"/>
  <c r="A3395" i="13" s="1"/>
  <c r="K3403" i="8"/>
  <c r="L3403"/>
  <c r="N3403"/>
  <c r="O3403"/>
  <c r="P3403"/>
  <c r="Q3403"/>
  <c r="R3403"/>
  <c r="S3403"/>
  <c r="T3403"/>
  <c r="U3403"/>
  <c r="A3399" i="13" s="1"/>
  <c r="W3403" i="8"/>
  <c r="K3404"/>
  <c r="L3404"/>
  <c r="L3405" s="1"/>
  <c r="L3406" s="1"/>
  <c r="N3404"/>
  <c r="O3404"/>
  <c r="P3404"/>
  <c r="Q3404"/>
  <c r="R3404"/>
  <c r="S3404"/>
  <c r="T3404"/>
  <c r="U3404"/>
  <c r="A3400" i="13" s="1"/>
  <c r="K3407" i="8"/>
  <c r="L3407"/>
  <c r="N3407"/>
  <c r="O3407"/>
  <c r="P3407"/>
  <c r="Q3407"/>
  <c r="R3407"/>
  <c r="S3407"/>
  <c r="T3407"/>
  <c r="U3407"/>
  <c r="A3403" i="13" s="1"/>
  <c r="K3405" i="8"/>
  <c r="K3406" s="1"/>
  <c r="N3405"/>
  <c r="O3405"/>
  <c r="P3405"/>
  <c r="Q3405"/>
  <c r="R3405"/>
  <c r="S3405"/>
  <c r="T3405"/>
  <c r="U3405"/>
  <c r="A3401" i="13" s="1"/>
  <c r="N3406" i="8"/>
  <c r="O3406"/>
  <c r="P3406"/>
  <c r="Q3406"/>
  <c r="R3406"/>
  <c r="S3406"/>
  <c r="T3406"/>
  <c r="U3406"/>
  <c r="A3402" i="13" s="1"/>
  <c r="K3408" i="8"/>
  <c r="L3408"/>
  <c r="N3408"/>
  <c r="O3408"/>
  <c r="P3408"/>
  <c r="Q3408"/>
  <c r="R3408"/>
  <c r="S3408"/>
  <c r="T3408"/>
  <c r="U3408"/>
  <c r="A3404" i="13" s="1"/>
  <c r="N3410" i="8"/>
  <c r="O3410"/>
  <c r="P3410"/>
  <c r="Q3410"/>
  <c r="R3410"/>
  <c r="S3410"/>
  <c r="T3410"/>
  <c r="U3410"/>
  <c r="A3406" i="13" s="1"/>
  <c r="K3413" i="8"/>
  <c r="K3414" s="1"/>
  <c r="L3413"/>
  <c r="L3414" s="1"/>
  <c r="N3413"/>
  <c r="O3413"/>
  <c r="P3413"/>
  <c r="Q3413"/>
  <c r="R3413"/>
  <c r="S3413"/>
  <c r="T3413"/>
  <c r="U3413"/>
  <c r="A3409" i="13" s="1"/>
  <c r="K3415" i="8"/>
  <c r="K3416" s="1"/>
  <c r="L3415"/>
  <c r="L3416" s="1"/>
  <c r="N3415"/>
  <c r="O3415"/>
  <c r="P3415"/>
  <c r="Q3415"/>
  <c r="R3415"/>
  <c r="S3415"/>
  <c r="T3415"/>
  <c r="U3415"/>
  <c r="A3411" i="13" s="1"/>
  <c r="N3419" i="8"/>
  <c r="O3419"/>
  <c r="P3419"/>
  <c r="Q3419"/>
  <c r="R3419"/>
  <c r="S3419"/>
  <c r="T3419"/>
  <c r="U3419"/>
  <c r="A3415" i="13" s="1"/>
  <c r="K3421" i="8"/>
  <c r="L3421"/>
  <c r="N3421"/>
  <c r="O3421"/>
  <c r="P3421"/>
  <c r="Q3421"/>
  <c r="R3421"/>
  <c r="S3421"/>
  <c r="T3421"/>
  <c r="U3421"/>
  <c r="A3417" i="13" s="1"/>
  <c r="N3420" i="8"/>
  <c r="O3420"/>
  <c r="P3420"/>
  <c r="Q3420"/>
  <c r="R3420"/>
  <c r="S3420"/>
  <c r="T3420"/>
  <c r="U3420"/>
  <c r="A3416" i="13" s="1"/>
  <c r="L3424" i="8"/>
  <c r="L4009" s="1"/>
  <c r="N3424"/>
  <c r="O3424"/>
  <c r="P3424"/>
  <c r="Q3424"/>
  <c r="R3424"/>
  <c r="S3424"/>
  <c r="T3424"/>
  <c r="U3424"/>
  <c r="A3420" i="13" s="1"/>
  <c r="K3429" i="8"/>
  <c r="K4013" s="1"/>
  <c r="K4014" s="1"/>
  <c r="K4015" s="1"/>
  <c r="L3429"/>
  <c r="L4013" s="1"/>
  <c r="L4014" s="1"/>
  <c r="L4015" s="1"/>
  <c r="N3429"/>
  <c r="O3429"/>
  <c r="P3429"/>
  <c r="Q3429"/>
  <c r="R3429"/>
  <c r="S3429"/>
  <c r="T3429"/>
  <c r="U3429"/>
  <c r="A3425" i="13" s="1"/>
  <c r="K3434" i="8"/>
  <c r="L3434"/>
  <c r="N3434"/>
  <c r="O3434"/>
  <c r="P3434"/>
  <c r="Q3434"/>
  <c r="R3434"/>
  <c r="S3434"/>
  <c r="T3434"/>
  <c r="U3434"/>
  <c r="A3430" i="13" s="1"/>
  <c r="K3430" i="8"/>
  <c r="K3431" s="1"/>
  <c r="K3432" s="1"/>
  <c r="K3433" s="1"/>
  <c r="L3430"/>
  <c r="L3431" s="1"/>
  <c r="L3432" s="1"/>
  <c r="L3433" s="1"/>
  <c r="N3430"/>
  <c r="O3430"/>
  <c r="P3430"/>
  <c r="Q3430"/>
  <c r="R3430"/>
  <c r="S3430"/>
  <c r="T3430"/>
  <c r="U3430"/>
  <c r="A3426" i="13" s="1"/>
  <c r="N3431" i="8"/>
  <c r="O3431"/>
  <c r="P3431"/>
  <c r="Q3431"/>
  <c r="R3431"/>
  <c r="S3431"/>
  <c r="T3431"/>
  <c r="U3431"/>
  <c r="A3427" i="13" s="1"/>
  <c r="W3431" i="8"/>
  <c r="K3436"/>
  <c r="L3436"/>
  <c r="N3436"/>
  <c r="O3436"/>
  <c r="P3436"/>
  <c r="Q3436"/>
  <c r="R3436"/>
  <c r="S3436"/>
  <c r="T3436"/>
  <c r="U3436"/>
  <c r="A3432" i="13" s="1"/>
  <c r="K3437" i="8"/>
  <c r="K3438" s="1"/>
  <c r="L3437"/>
  <c r="L3438" s="1"/>
  <c r="N3437"/>
  <c r="O3437"/>
  <c r="P3437"/>
  <c r="Q3437"/>
  <c r="R3437"/>
  <c r="S3437"/>
  <c r="T3437"/>
  <c r="U3437"/>
  <c r="A3433" i="13" s="1"/>
  <c r="K3439" i="8"/>
  <c r="K3440" s="1"/>
  <c r="L3439"/>
  <c r="L3440" s="1"/>
  <c r="N3439"/>
  <c r="O3439"/>
  <c r="P3439"/>
  <c r="Q3439"/>
  <c r="R3439"/>
  <c r="S3439"/>
  <c r="T3439"/>
  <c r="U3439"/>
  <c r="A3435" i="13" s="1"/>
  <c r="N3440" i="8"/>
  <c r="O3440"/>
  <c r="P3440"/>
  <c r="Q3440"/>
  <c r="R3440"/>
  <c r="S3440"/>
  <c r="T3440"/>
  <c r="U3440"/>
  <c r="A3436" i="13" s="1"/>
  <c r="K3441" i="8"/>
  <c r="L3441"/>
  <c r="N3441"/>
  <c r="O3441"/>
  <c r="P3441"/>
  <c r="Q3441"/>
  <c r="R3441"/>
  <c r="S3441"/>
  <c r="T3441"/>
  <c r="U3441"/>
  <c r="A3437" i="13" s="1"/>
  <c r="K3443" i="8"/>
  <c r="L3443"/>
  <c r="N3443"/>
  <c r="O3443"/>
  <c r="P3443"/>
  <c r="Q3443"/>
  <c r="R3443"/>
  <c r="S3443"/>
  <c r="T3443"/>
  <c r="U3443"/>
  <c r="A3439" i="13" s="1"/>
  <c r="N3447" i="8"/>
  <c r="O3447"/>
  <c r="P3447"/>
  <c r="Q3447"/>
  <c r="R3447"/>
  <c r="S3447"/>
  <c r="T3447"/>
  <c r="U3447"/>
  <c r="A3443" i="13" s="1"/>
  <c r="K3446" i="8"/>
  <c r="K3447" s="1"/>
  <c r="K3448" s="1"/>
  <c r="K3449" s="1"/>
  <c r="K3450" s="1"/>
  <c r="L3446"/>
  <c r="L3447" s="1"/>
  <c r="L3448" s="1"/>
  <c r="L3449" s="1"/>
  <c r="L3450" s="1"/>
  <c r="N3446"/>
  <c r="O3446"/>
  <c r="P3446"/>
  <c r="Q3446"/>
  <c r="R3446"/>
  <c r="S3446"/>
  <c r="T3446"/>
  <c r="U3446"/>
  <c r="A3442" i="13" s="1"/>
  <c r="N3450" i="8"/>
  <c r="O3450"/>
  <c r="P3450"/>
  <c r="Q3450"/>
  <c r="R3450"/>
  <c r="S3450"/>
  <c r="T3450"/>
  <c r="U3450"/>
  <c r="A3446" i="13" s="1"/>
  <c r="N3448" i="8"/>
  <c r="O3448"/>
  <c r="P3448"/>
  <c r="Q3448"/>
  <c r="R3448"/>
  <c r="S3448"/>
  <c r="T3448"/>
  <c r="U3448"/>
  <c r="A3444" i="13" s="1"/>
  <c r="N3449" i="8"/>
  <c r="O3449"/>
  <c r="P3449"/>
  <c r="Q3449"/>
  <c r="R3449"/>
  <c r="S3449"/>
  <c r="T3449"/>
  <c r="U3449"/>
  <c r="A3445" i="13" s="1"/>
  <c r="N3453" i="8"/>
  <c r="O3453"/>
  <c r="P3453"/>
  <c r="Q3453"/>
  <c r="R3453"/>
  <c r="S3453"/>
  <c r="T3453"/>
  <c r="U3453"/>
  <c r="A3449" i="13" s="1"/>
  <c r="K3454" i="8"/>
  <c r="K3455" s="1"/>
  <c r="L3454"/>
  <c r="L3455" s="1"/>
  <c r="N3454"/>
  <c r="O3454"/>
  <c r="P3454"/>
  <c r="Q3454"/>
  <c r="R3454"/>
  <c r="S3454"/>
  <c r="T3454"/>
  <c r="U3454"/>
  <c r="A3450" i="13" s="1"/>
  <c r="N3455" i="8"/>
  <c r="O3455"/>
  <c r="P3455"/>
  <c r="Q3455"/>
  <c r="R3455"/>
  <c r="S3455"/>
  <c r="T3455"/>
  <c r="U3455"/>
  <c r="A3451" i="13" s="1"/>
  <c r="K3457" i="8"/>
  <c r="L3457"/>
  <c r="N3457"/>
  <c r="O3457"/>
  <c r="P3457"/>
  <c r="Q3457"/>
  <c r="R3457"/>
  <c r="S3457"/>
  <c r="T3457"/>
  <c r="U3457"/>
  <c r="A3453" i="13" s="1"/>
  <c r="K3463" i="8"/>
  <c r="K3464" s="1"/>
  <c r="L3463"/>
  <c r="L3464" s="1"/>
  <c r="N3463"/>
  <c r="O3463"/>
  <c r="P3463"/>
  <c r="Q3463"/>
  <c r="R3463"/>
  <c r="S3463"/>
  <c r="T3463"/>
  <c r="U3463"/>
  <c r="N3465"/>
  <c r="O3465"/>
  <c r="P3465"/>
  <c r="Q3465"/>
  <c r="R3465"/>
  <c r="S3465"/>
  <c r="T3465"/>
  <c r="U3465"/>
  <c r="A3461" i="13" s="1"/>
  <c r="K3467" i="8"/>
  <c r="L3467"/>
  <c r="N3467"/>
  <c r="O3467"/>
  <c r="P3467"/>
  <c r="Q3467"/>
  <c r="R3467"/>
  <c r="S3467"/>
  <c r="T3467"/>
  <c r="U3467"/>
  <c r="A3463" i="13" s="1"/>
  <c r="N3468" i="8"/>
  <c r="O3468"/>
  <c r="P3468"/>
  <c r="Q3468"/>
  <c r="R3468"/>
  <c r="S3468"/>
  <c r="T3468"/>
  <c r="U3468"/>
  <c r="A3464" i="13" s="1"/>
  <c r="K3474" i="8"/>
  <c r="K3475" s="1"/>
  <c r="K3476" s="1"/>
  <c r="K3477" s="1"/>
  <c r="L3474"/>
  <c r="L3475" s="1"/>
  <c r="L3476" s="1"/>
  <c r="L3477" s="1"/>
  <c r="N3474"/>
  <c r="O3474"/>
  <c r="P3474"/>
  <c r="Q3474"/>
  <c r="R3474"/>
  <c r="S3474"/>
  <c r="T3474"/>
  <c r="U3474"/>
  <c r="A3470" i="13" s="1"/>
  <c r="K3471" i="8"/>
  <c r="N3471"/>
  <c r="O3471"/>
  <c r="P3471"/>
  <c r="Q3471"/>
  <c r="R3471"/>
  <c r="S3471"/>
  <c r="T3471"/>
  <c r="U3471"/>
  <c r="A3467" i="13" s="1"/>
  <c r="N3477" i="8"/>
  <c r="O3477"/>
  <c r="P3477"/>
  <c r="Q3477"/>
  <c r="R3477"/>
  <c r="S3477"/>
  <c r="T3477"/>
  <c r="U3477"/>
  <c r="A3473" i="13" s="1"/>
  <c r="K3479" i="8"/>
  <c r="K3480" s="1"/>
  <c r="K1604" s="1"/>
  <c r="K1872" s="1"/>
  <c r="L3479"/>
  <c r="L3480" s="1"/>
  <c r="L1604" s="1"/>
  <c r="N3479"/>
  <c r="O3479"/>
  <c r="P3479"/>
  <c r="Q3479"/>
  <c r="R3479"/>
  <c r="S3479"/>
  <c r="T3479"/>
  <c r="U3479"/>
  <c r="A3475" i="13" s="1"/>
  <c r="K3483" i="8"/>
  <c r="K3484" s="1"/>
  <c r="K3485" s="1"/>
  <c r="L3483"/>
  <c r="N3483"/>
  <c r="O3483"/>
  <c r="P3483"/>
  <c r="Q3483"/>
  <c r="R3483"/>
  <c r="S3483"/>
  <c r="T3483"/>
  <c r="U3483"/>
  <c r="N3485"/>
  <c r="O3485"/>
  <c r="P3485"/>
  <c r="Q3485"/>
  <c r="R3485"/>
  <c r="S3485"/>
  <c r="T3485"/>
  <c r="U3485"/>
  <c r="A3481" i="13" s="1"/>
  <c r="K3487" i="8"/>
  <c r="L3487"/>
  <c r="N3487"/>
  <c r="O3487"/>
  <c r="P3487"/>
  <c r="Q3487"/>
  <c r="R3487"/>
  <c r="S3487"/>
  <c r="T3487"/>
  <c r="U3487"/>
  <c r="A3483" i="13" s="1"/>
  <c r="L3490" i="8"/>
  <c r="N3490"/>
  <c r="O3490"/>
  <c r="P3490"/>
  <c r="Q3490"/>
  <c r="R3490"/>
  <c r="S3490"/>
  <c r="T3490"/>
  <c r="U3490"/>
  <c r="A3486" i="13" s="1"/>
  <c r="K3491" i="8"/>
  <c r="L3491"/>
  <c r="N3491"/>
  <c r="O3491"/>
  <c r="P3491"/>
  <c r="Q3491"/>
  <c r="R3491"/>
  <c r="S3491"/>
  <c r="T3491"/>
  <c r="U3491"/>
  <c r="A3487" i="13" s="1"/>
  <c r="L3493" i="8"/>
  <c r="N3493"/>
  <c r="O3493"/>
  <c r="P3493"/>
  <c r="Q3493"/>
  <c r="R3493"/>
  <c r="S3493"/>
  <c r="T3493"/>
  <c r="U3493"/>
  <c r="A3489" i="13" s="1"/>
  <c r="K3499" i="8"/>
  <c r="L3499"/>
  <c r="N3499"/>
  <c r="O3499"/>
  <c r="P3499"/>
  <c r="Q3499"/>
  <c r="R3499"/>
  <c r="S3499"/>
  <c r="T3499"/>
  <c r="U3499"/>
  <c r="A3495" i="13" s="1"/>
  <c r="K3496" i="8"/>
  <c r="K3497" s="1"/>
  <c r="K3498" s="1"/>
  <c r="L3496"/>
  <c r="L3497" s="1"/>
  <c r="L3498" s="1"/>
  <c r="N3496"/>
  <c r="O3496"/>
  <c r="P3496"/>
  <c r="Q3496"/>
  <c r="R3496"/>
  <c r="S3496"/>
  <c r="T3496"/>
  <c r="U3496"/>
  <c r="A3492" i="13" s="1"/>
  <c r="N3498" i="8"/>
  <c r="O3498"/>
  <c r="P3498"/>
  <c r="Q3498"/>
  <c r="R3498"/>
  <c r="S3498"/>
  <c r="T3498"/>
  <c r="U3498"/>
  <c r="A3494" i="13" s="1"/>
  <c r="K3502" i="8"/>
  <c r="L3502"/>
  <c r="N3502"/>
  <c r="O3502"/>
  <c r="P3502"/>
  <c r="Q3502"/>
  <c r="R3502"/>
  <c r="S3502"/>
  <c r="T3502"/>
  <c r="U3502"/>
  <c r="A3498" i="13" s="1"/>
  <c r="K3503" i="8"/>
  <c r="K3504" s="1"/>
  <c r="L3503"/>
  <c r="L3504" s="1"/>
  <c r="N3503"/>
  <c r="O3503"/>
  <c r="P3503"/>
  <c r="Q3503"/>
  <c r="R3503"/>
  <c r="S3503"/>
  <c r="T3503"/>
  <c r="U3503"/>
  <c r="A3499" i="13" s="1"/>
  <c r="K3509" i="8"/>
  <c r="L3509"/>
  <c r="L3510" s="1"/>
  <c r="L3511" s="1"/>
  <c r="N3509"/>
  <c r="O3509"/>
  <c r="P3509"/>
  <c r="Q3509"/>
  <c r="R3509"/>
  <c r="S3509"/>
  <c r="T3509"/>
  <c r="U3509"/>
  <c r="A3505" i="13" s="1"/>
  <c r="K3505" i="8"/>
  <c r="L3505"/>
  <c r="N3505"/>
  <c r="O3505"/>
  <c r="P3505"/>
  <c r="Q3505"/>
  <c r="R3505"/>
  <c r="S3505"/>
  <c r="T3505"/>
  <c r="U3505"/>
  <c r="K3506"/>
  <c r="L3506"/>
  <c r="N3506"/>
  <c r="O3506"/>
  <c r="P3506"/>
  <c r="Q3506"/>
  <c r="R3506"/>
  <c r="S3506"/>
  <c r="T3506"/>
  <c r="U3506"/>
  <c r="A3502" i="13" s="1"/>
  <c r="K3508" i="8"/>
  <c r="L3508"/>
  <c r="N3508"/>
  <c r="O3508"/>
  <c r="P3508"/>
  <c r="Q3508"/>
  <c r="R3508"/>
  <c r="S3508"/>
  <c r="T3508"/>
  <c r="U3508"/>
  <c r="A3504" i="13" s="1"/>
  <c r="K3510" i="8"/>
  <c r="K3511" s="1"/>
  <c r="N3510"/>
  <c r="O3510"/>
  <c r="P3510"/>
  <c r="Q3510"/>
  <c r="R3510"/>
  <c r="S3510"/>
  <c r="T3510"/>
  <c r="U3510"/>
  <c r="A3506" i="13" s="1"/>
  <c r="N3513" i="8"/>
  <c r="O3513"/>
  <c r="P3513"/>
  <c r="Q3513"/>
  <c r="R3513"/>
  <c r="S3513"/>
  <c r="T3513"/>
  <c r="U3513"/>
  <c r="A3509" i="13" s="1"/>
  <c r="W3513" i="8"/>
  <c r="N3514"/>
  <c r="O3514"/>
  <c r="P3514"/>
  <c r="Q3514"/>
  <c r="R3514"/>
  <c r="S3514"/>
  <c r="T3514"/>
  <c r="U3514"/>
  <c r="A3510" i="13" s="1"/>
  <c r="N3515" i="8"/>
  <c r="O3515"/>
  <c r="P3515"/>
  <c r="Q3515"/>
  <c r="R3515"/>
  <c r="S3515"/>
  <c r="T3515"/>
  <c r="U3515"/>
  <c r="A3511" i="13" s="1"/>
  <c r="K3521" i="8"/>
  <c r="L3521"/>
  <c r="N3521"/>
  <c r="O3521"/>
  <c r="P3521"/>
  <c r="Q3521"/>
  <c r="R3521"/>
  <c r="S3521"/>
  <c r="T3521"/>
  <c r="U3521"/>
  <c r="A3517" i="13" s="1"/>
  <c r="K3517" i="8"/>
  <c r="K3518" s="1"/>
  <c r="L3517"/>
  <c r="L3518" s="1"/>
  <c r="N3517"/>
  <c r="O3517"/>
  <c r="P3517"/>
  <c r="Q3517"/>
  <c r="R3517"/>
  <c r="S3517"/>
  <c r="T3517"/>
  <c r="U3517"/>
  <c r="K3520"/>
  <c r="L3520"/>
  <c r="N3520"/>
  <c r="O3520"/>
  <c r="P3520"/>
  <c r="Q3520"/>
  <c r="R3520"/>
  <c r="S3520"/>
  <c r="T3520"/>
  <c r="U3520"/>
  <c r="A3516" i="13" s="1"/>
  <c r="N3524" i="8"/>
  <c r="O3524"/>
  <c r="P3524"/>
  <c r="Q3524"/>
  <c r="R3524"/>
  <c r="S3524"/>
  <c r="T3524"/>
  <c r="U3524"/>
  <c r="A3520" i="13" s="1"/>
  <c r="L3529" i="8"/>
  <c r="L3530" s="1"/>
  <c r="N3529"/>
  <c r="O3529"/>
  <c r="P3529"/>
  <c r="Q3529"/>
  <c r="R3529"/>
  <c r="S3529"/>
  <c r="T3529"/>
  <c r="U3529"/>
  <c r="A3525" i="13" s="1"/>
  <c r="N3530" i="8"/>
  <c r="O3530"/>
  <c r="P3530"/>
  <c r="Q3530"/>
  <c r="R3530"/>
  <c r="S3530"/>
  <c r="T3530"/>
  <c r="U3530"/>
  <c r="K3532"/>
  <c r="K3533" s="1"/>
  <c r="L3532"/>
  <c r="L3533" s="1"/>
  <c r="N3532"/>
  <c r="O3532"/>
  <c r="P3532"/>
  <c r="Q3532"/>
  <c r="R3532"/>
  <c r="S3532"/>
  <c r="T3532"/>
  <c r="U3532"/>
  <c r="A3528" i="13" s="1"/>
  <c r="K3534" i="8"/>
  <c r="L3534"/>
  <c r="N3534"/>
  <c r="O3534"/>
  <c r="P3534"/>
  <c r="Q3534"/>
  <c r="R3534"/>
  <c r="S3534"/>
  <c r="T3534"/>
  <c r="U3534"/>
  <c r="A3530" i="13" s="1"/>
  <c r="K3540" i="8"/>
  <c r="K3541" s="1"/>
  <c r="K3542" s="1"/>
  <c r="N3540"/>
  <c r="O3540"/>
  <c r="P3540"/>
  <c r="Q3540"/>
  <c r="R3540"/>
  <c r="S3540"/>
  <c r="T3540"/>
  <c r="U3540"/>
  <c r="A3536" i="13" s="1"/>
  <c r="K3535" i="8"/>
  <c r="L3535"/>
  <c r="N3535"/>
  <c r="O3535"/>
  <c r="P3535"/>
  <c r="Q3535"/>
  <c r="R3535"/>
  <c r="S3535"/>
  <c r="T3535"/>
  <c r="U3535"/>
  <c r="A3531" i="13" s="1"/>
  <c r="K3537" i="8"/>
  <c r="L3537"/>
  <c r="N3537"/>
  <c r="O3537"/>
  <c r="P3537"/>
  <c r="Q3537"/>
  <c r="R3537"/>
  <c r="S3537"/>
  <c r="T3537"/>
  <c r="U3537"/>
  <c r="A3533" i="13" s="1"/>
  <c r="K3538" i="8"/>
  <c r="L3538"/>
  <c r="N3538"/>
  <c r="O3538"/>
  <c r="P3538"/>
  <c r="Q3538"/>
  <c r="R3538"/>
  <c r="S3538"/>
  <c r="T3538"/>
  <c r="U3538"/>
  <c r="A3534" i="13" s="1"/>
  <c r="K3543" i="8"/>
  <c r="K4090" s="1"/>
  <c r="L3543"/>
  <c r="L4090" s="1"/>
  <c r="N3543"/>
  <c r="O3543"/>
  <c r="P3543"/>
  <c r="Q3543"/>
  <c r="R3543"/>
  <c r="S3543"/>
  <c r="T3543"/>
  <c r="U3543"/>
  <c r="A3539" i="13" s="1"/>
  <c r="K3544" i="8"/>
  <c r="K3545" s="1"/>
  <c r="K3546" s="1"/>
  <c r="L3544"/>
  <c r="L3545" s="1"/>
  <c r="L3546" s="1"/>
  <c r="N3544"/>
  <c r="O3544"/>
  <c r="P3544"/>
  <c r="Q3544"/>
  <c r="R3544"/>
  <c r="S3544"/>
  <c r="T3544"/>
  <c r="U3544"/>
  <c r="A3540" i="13" s="1"/>
  <c r="N3545" i="8"/>
  <c r="O3545"/>
  <c r="P3545"/>
  <c r="Q3545"/>
  <c r="R3545"/>
  <c r="S3545"/>
  <c r="T3545"/>
  <c r="U3545"/>
  <c r="A3541" i="13" s="1"/>
  <c r="N3546" i="8"/>
  <c r="O3546"/>
  <c r="P3546"/>
  <c r="Q3546"/>
  <c r="R3546"/>
  <c r="S3546"/>
  <c r="T3546"/>
  <c r="U3546"/>
  <c r="A3542" i="13" s="1"/>
  <c r="K3547" i="8"/>
  <c r="L3547"/>
  <c r="N3547"/>
  <c r="O3547"/>
  <c r="P3547"/>
  <c r="Q3547"/>
  <c r="R3547"/>
  <c r="S3547"/>
  <c r="T3547"/>
  <c r="U3547"/>
  <c r="A3543" i="13" s="1"/>
  <c r="K3551" i="8"/>
  <c r="L3551"/>
  <c r="N3551"/>
  <c r="O3551"/>
  <c r="P3551"/>
  <c r="Q3551"/>
  <c r="R3551"/>
  <c r="S3551"/>
  <c r="T3551"/>
  <c r="U3551"/>
  <c r="A3547" i="13" s="1"/>
  <c r="K3555" i="8"/>
  <c r="K3556" s="1"/>
  <c r="L3555"/>
  <c r="L3556" s="1"/>
  <c r="N3555"/>
  <c r="O3555"/>
  <c r="P3555"/>
  <c r="Q3555"/>
  <c r="R3555"/>
  <c r="S3555"/>
  <c r="T3555"/>
  <c r="U3555"/>
  <c r="A3551" i="13" s="1"/>
  <c r="N3554" i="8"/>
  <c r="O3554"/>
  <c r="P3554"/>
  <c r="Q3554"/>
  <c r="R3554"/>
  <c r="S3554"/>
  <c r="T3554"/>
  <c r="U3554"/>
  <c r="A3550" i="13" s="1"/>
  <c r="N3556" i="8"/>
  <c r="O3556"/>
  <c r="P3556"/>
  <c r="Q3556"/>
  <c r="R3556"/>
  <c r="S3556"/>
  <c r="T3556"/>
  <c r="U3556"/>
  <c r="A3552" i="13" s="1"/>
  <c r="N3559" i="8"/>
  <c r="O3559"/>
  <c r="P3559"/>
  <c r="Q3559"/>
  <c r="R3559"/>
  <c r="S3559"/>
  <c r="T3559"/>
  <c r="U3559"/>
  <c r="K3562"/>
  <c r="K3563" s="1"/>
  <c r="K3564" s="1"/>
  <c r="K3565" s="1"/>
  <c r="L3562"/>
  <c r="L3563" s="1"/>
  <c r="L3564" s="1"/>
  <c r="L3565" s="1"/>
  <c r="N3562"/>
  <c r="O3562"/>
  <c r="P3562"/>
  <c r="Q3562"/>
  <c r="R3562"/>
  <c r="S3562"/>
  <c r="T3562"/>
  <c r="U3562"/>
  <c r="A3558" i="13" s="1"/>
  <c r="K3566" i="8"/>
  <c r="L3566"/>
  <c r="N3566"/>
  <c r="O3566"/>
  <c r="P3566"/>
  <c r="Q3566"/>
  <c r="R3566"/>
  <c r="S3566"/>
  <c r="T3566"/>
  <c r="U3566"/>
  <c r="A3562" i="13" s="1"/>
  <c r="N3570" i="8"/>
  <c r="O3570"/>
  <c r="P3570"/>
  <c r="Q3570"/>
  <c r="R3570"/>
  <c r="S3570"/>
  <c r="T3570"/>
  <c r="U3570"/>
  <c r="A3566" i="13" s="1"/>
  <c r="K3578" i="8"/>
  <c r="L3578"/>
  <c r="N3578"/>
  <c r="O3578"/>
  <c r="P3578"/>
  <c r="Q3578"/>
  <c r="R3578"/>
  <c r="S3578"/>
  <c r="T3578"/>
  <c r="U3578"/>
  <c r="A3574" i="13" s="1"/>
  <c r="N3574" i="8"/>
  <c r="O3574"/>
  <c r="P3574"/>
  <c r="Q3574"/>
  <c r="R3574"/>
  <c r="S3574"/>
  <c r="T3574"/>
  <c r="U3574"/>
  <c r="A3570" i="13" s="1"/>
  <c r="N3581" i="8"/>
  <c r="O3581"/>
  <c r="P3581"/>
  <c r="Q3581"/>
  <c r="R3581"/>
  <c r="S3581"/>
  <c r="T3581"/>
  <c r="U3581"/>
  <c r="A3577" i="13" s="1"/>
  <c r="K3584" i="8"/>
  <c r="L3584"/>
  <c r="N3584"/>
  <c r="O3584"/>
  <c r="P3584"/>
  <c r="Q3584"/>
  <c r="R3584"/>
  <c r="S3584"/>
  <c r="T3584"/>
  <c r="U3584"/>
  <c r="A3580" i="13" s="1"/>
  <c r="K3587" i="8"/>
  <c r="K3588" s="1"/>
  <c r="L3587"/>
  <c r="N3587"/>
  <c r="O3587"/>
  <c r="P3587"/>
  <c r="Q3587"/>
  <c r="R3587"/>
  <c r="S3587"/>
  <c r="T3587"/>
  <c r="U3587"/>
  <c r="A3583" i="13" s="1"/>
  <c r="K3586" i="8"/>
  <c r="L3586"/>
  <c r="N3586"/>
  <c r="O3586"/>
  <c r="P3586"/>
  <c r="Q3586"/>
  <c r="R3586"/>
  <c r="S3586"/>
  <c r="T3586"/>
  <c r="U3586"/>
  <c r="A3582" i="13" s="1"/>
  <c r="N3590" i="8"/>
  <c r="O3590"/>
  <c r="P3590"/>
  <c r="Q3590"/>
  <c r="R3590"/>
  <c r="S3590"/>
  <c r="T3590"/>
  <c r="U3590"/>
  <c r="A3586" i="13" s="1"/>
  <c r="K3592" i="8"/>
  <c r="K3593" s="1"/>
  <c r="K4125" s="1"/>
  <c r="L3592"/>
  <c r="L3593" s="1"/>
  <c r="L4125" s="1"/>
  <c r="N3592"/>
  <c r="O3592"/>
  <c r="P3592"/>
  <c r="Q3592"/>
  <c r="R3592"/>
  <c r="S3592"/>
  <c r="T3592"/>
  <c r="U3592"/>
  <c r="A3588" i="13" s="1"/>
  <c r="N3593" i="8"/>
  <c r="O3593"/>
  <c r="P3593"/>
  <c r="Q3593"/>
  <c r="R3593"/>
  <c r="S3593"/>
  <c r="T3593"/>
  <c r="U3593"/>
  <c r="K3597"/>
  <c r="L3597"/>
  <c r="N3597"/>
  <c r="O3597"/>
  <c r="P3597"/>
  <c r="Q3597"/>
  <c r="R3597"/>
  <c r="S3597"/>
  <c r="T3597"/>
  <c r="U3597"/>
  <c r="A3593" i="13" s="1"/>
  <c r="K3598" i="8"/>
  <c r="L3598"/>
  <c r="N3598"/>
  <c r="O3598"/>
  <c r="P3598"/>
  <c r="Q3598"/>
  <c r="R3598"/>
  <c r="S3598"/>
  <c r="T3598"/>
  <c r="U3598"/>
  <c r="A3594" i="13" s="1"/>
  <c r="K3599" i="8"/>
  <c r="L3599"/>
  <c r="N3599"/>
  <c r="O3599"/>
  <c r="P3599"/>
  <c r="Q3599"/>
  <c r="R3599"/>
  <c r="S3599"/>
  <c r="T3599"/>
  <c r="U3599"/>
  <c r="A3595" i="13" s="1"/>
  <c r="K3601" i="8"/>
  <c r="K3602" s="1"/>
  <c r="K3603" s="1"/>
  <c r="L3601"/>
  <c r="N3601"/>
  <c r="O3601"/>
  <c r="P3601"/>
  <c r="Q3601"/>
  <c r="R3601"/>
  <c r="S3601"/>
  <c r="T3601"/>
  <c r="U3601"/>
  <c r="A3597" i="13" s="1"/>
  <c r="K3607" i="8"/>
  <c r="L3607"/>
  <c r="N3607"/>
  <c r="O3607"/>
  <c r="P3607"/>
  <c r="Q3607"/>
  <c r="R3607"/>
  <c r="S3607"/>
  <c r="T3607"/>
  <c r="U3607"/>
  <c r="A3603" i="13" s="1"/>
  <c r="K3606" i="8"/>
  <c r="L3606"/>
  <c r="N3606"/>
  <c r="O3606"/>
  <c r="P3606"/>
  <c r="Q3606"/>
  <c r="R3606"/>
  <c r="S3606"/>
  <c r="T3606"/>
  <c r="U3606"/>
  <c r="A3602" i="13" s="1"/>
  <c r="K3608" i="8"/>
  <c r="L3608"/>
  <c r="N3608"/>
  <c r="O3608"/>
  <c r="P3608"/>
  <c r="Q3608"/>
  <c r="R3608"/>
  <c r="S3608"/>
  <c r="T3608"/>
  <c r="U3608"/>
  <c r="A3604" i="13" s="1"/>
  <c r="K3609" i="8"/>
  <c r="K3610" s="1"/>
  <c r="L3609"/>
  <c r="L3610" s="1"/>
  <c r="N3609"/>
  <c r="O3609"/>
  <c r="P3609"/>
  <c r="Q3609"/>
  <c r="R3609"/>
  <c r="S3609"/>
  <c r="T3609"/>
  <c r="U3609"/>
  <c r="A3605" i="13" s="1"/>
  <c r="K3613" i="8"/>
  <c r="L3613"/>
  <c r="N3613"/>
  <c r="O3613"/>
  <c r="P3613"/>
  <c r="Q3613"/>
  <c r="R3613"/>
  <c r="S3613"/>
  <c r="T3613"/>
  <c r="U3613"/>
  <c r="A3609" i="13" s="1"/>
  <c r="N3616" i="8"/>
  <c r="O3616"/>
  <c r="P3616"/>
  <c r="Q3616"/>
  <c r="R3616"/>
  <c r="S3616"/>
  <c r="T3616"/>
  <c r="U3616"/>
  <c r="A3612" i="13" s="1"/>
  <c r="L3621" i="8"/>
  <c r="L3622" s="1"/>
  <c r="L3623" s="1"/>
  <c r="L3624" s="1"/>
  <c r="N3621"/>
  <c r="O3621"/>
  <c r="P3621"/>
  <c r="Q3621"/>
  <c r="R3621"/>
  <c r="S3621"/>
  <c r="T3621"/>
  <c r="U3621"/>
  <c r="A3617" i="13" s="1"/>
  <c r="N3619" i="8"/>
  <c r="O3619"/>
  <c r="P3619"/>
  <c r="Q3619"/>
  <c r="R3619"/>
  <c r="S3619"/>
  <c r="T3619"/>
  <c r="U3619"/>
  <c r="A3615" i="13" s="1"/>
  <c r="N3622" i="8"/>
  <c r="O3622"/>
  <c r="P3622"/>
  <c r="Q3622"/>
  <c r="R3622"/>
  <c r="S3622"/>
  <c r="T3622"/>
  <c r="U3622"/>
  <c r="A3618" i="13" s="1"/>
  <c r="K3625" i="8"/>
  <c r="K3626" s="1"/>
  <c r="L3625"/>
  <c r="L3626" s="1"/>
  <c r="N3625"/>
  <c r="O3625"/>
  <c r="P3625"/>
  <c r="Q3625"/>
  <c r="R3625"/>
  <c r="S3625"/>
  <c r="T3625"/>
  <c r="U3625"/>
  <c r="A3621" i="13" s="1"/>
  <c r="N3628" i="8"/>
  <c r="O3628"/>
  <c r="P3628"/>
  <c r="Q3628"/>
  <c r="R3628"/>
  <c r="S3628"/>
  <c r="T3628"/>
  <c r="U3628"/>
  <c r="A3624" i="13" s="1"/>
  <c r="K3631" i="8"/>
  <c r="L3631"/>
  <c r="N3631"/>
  <c r="O3631"/>
  <c r="P3631"/>
  <c r="Q3631"/>
  <c r="R3631"/>
  <c r="S3631"/>
  <c r="T3631"/>
  <c r="U3631"/>
  <c r="A3627" i="13" s="1"/>
  <c r="K3640" i="8"/>
  <c r="N3640"/>
  <c r="O3640"/>
  <c r="P3640"/>
  <c r="Q3640"/>
  <c r="R3640"/>
  <c r="S3640"/>
  <c r="T3640"/>
  <c r="U3640"/>
  <c r="A3636" i="13" s="1"/>
  <c r="N3637" i="8"/>
  <c r="O3637"/>
  <c r="P3637"/>
  <c r="Q3637"/>
  <c r="R3637"/>
  <c r="S3637"/>
  <c r="T3637"/>
  <c r="U3637"/>
  <c r="A3633" i="13" s="1"/>
  <c r="N3638" i="8"/>
  <c r="O3638"/>
  <c r="P3638"/>
  <c r="Q3638"/>
  <c r="R3638"/>
  <c r="S3638"/>
  <c r="T3638"/>
  <c r="U3638"/>
  <c r="A3634" i="13" s="1"/>
  <c r="N3641" i="8"/>
  <c r="O3641"/>
  <c r="P3641"/>
  <c r="Q3641"/>
  <c r="R3641"/>
  <c r="S3641"/>
  <c r="T3641"/>
  <c r="U3641"/>
  <c r="A3637" i="13" s="1"/>
  <c r="K3643" i="8"/>
  <c r="K3644" s="1"/>
  <c r="K3645" s="1"/>
  <c r="K3646" s="1"/>
  <c r="L3643"/>
  <c r="L3644" s="1"/>
  <c r="L3645" s="1"/>
  <c r="L3646" s="1"/>
  <c r="N3643"/>
  <c r="O3643"/>
  <c r="P3643"/>
  <c r="Q3643"/>
  <c r="R3643"/>
  <c r="S3643"/>
  <c r="T3643"/>
  <c r="U3643"/>
  <c r="A3639" i="13" s="1"/>
  <c r="N3645" i="8"/>
  <c r="O3645"/>
  <c r="P3645"/>
  <c r="Q3645"/>
  <c r="R3645"/>
  <c r="S3645"/>
  <c r="T3645"/>
  <c r="U3645"/>
  <c r="A3641" i="13" s="1"/>
  <c r="N3646" i="8"/>
  <c r="O3646"/>
  <c r="P3646"/>
  <c r="Q3646"/>
  <c r="R3646"/>
  <c r="S3646"/>
  <c r="T3646"/>
  <c r="U3646"/>
  <c r="A3642" i="13" s="1"/>
  <c r="N3650" i="8"/>
  <c r="O3650"/>
  <c r="P3650"/>
  <c r="Q3650"/>
  <c r="R3650"/>
  <c r="S3650"/>
  <c r="T3650"/>
  <c r="U3650"/>
  <c r="A3646" i="13" s="1"/>
  <c r="L3654" i="8"/>
  <c r="N3654"/>
  <c r="O3654"/>
  <c r="P3654"/>
  <c r="Q3654"/>
  <c r="R3654"/>
  <c r="S3654"/>
  <c r="T3654"/>
  <c r="U3654"/>
  <c r="A3650" i="13" s="1"/>
  <c r="K3658" i="8"/>
  <c r="L3658"/>
  <c r="N3658"/>
  <c r="O3658"/>
  <c r="P3658"/>
  <c r="Q3658"/>
  <c r="R3658"/>
  <c r="S3658"/>
  <c r="T3658"/>
  <c r="U3658"/>
  <c r="A3654" i="13" s="1"/>
  <c r="K3659" i="8"/>
  <c r="K3660" s="1"/>
  <c r="K3661" s="1"/>
  <c r="L3659"/>
  <c r="L3660" s="1"/>
  <c r="L3661" s="1"/>
  <c r="N3659"/>
  <c r="O3659"/>
  <c r="P3659"/>
  <c r="Q3659"/>
  <c r="R3659"/>
  <c r="S3659"/>
  <c r="T3659"/>
  <c r="U3659"/>
  <c r="A3655" i="13" s="1"/>
  <c r="N3660" i="8"/>
  <c r="O3660"/>
  <c r="P3660"/>
  <c r="Q3660"/>
  <c r="R3660"/>
  <c r="S3660"/>
  <c r="T3660"/>
  <c r="U3660"/>
  <c r="N3668"/>
  <c r="O3668"/>
  <c r="P3668"/>
  <c r="Q3668"/>
  <c r="R3668"/>
  <c r="S3668"/>
  <c r="T3668"/>
  <c r="U3668"/>
  <c r="A3664" i="13" s="1"/>
  <c r="N3664" i="8"/>
  <c r="O3664"/>
  <c r="P3664"/>
  <c r="Q3664"/>
  <c r="R3664"/>
  <c r="S3664"/>
  <c r="T3664"/>
  <c r="U3664"/>
  <c r="A3660" i="13" s="1"/>
  <c r="N3670" i="8"/>
  <c r="O3670"/>
  <c r="P3670"/>
  <c r="Q3670"/>
  <c r="R3670"/>
  <c r="S3670"/>
  <c r="T3670"/>
  <c r="U3670"/>
  <c r="A3666" i="13" s="1"/>
  <c r="K3674" i="8"/>
  <c r="K3675" s="1"/>
  <c r="L3674"/>
  <c r="L3675" s="1"/>
  <c r="N3674"/>
  <c r="O3674"/>
  <c r="P3674"/>
  <c r="Q3674"/>
  <c r="R3674"/>
  <c r="S3674"/>
  <c r="T3674"/>
  <c r="U3674"/>
  <c r="A3670" i="13" s="1"/>
  <c r="K3678" i="8"/>
  <c r="L3678"/>
  <c r="N3678"/>
  <c r="O3678"/>
  <c r="P3678"/>
  <c r="Q3678"/>
  <c r="R3678"/>
  <c r="S3678"/>
  <c r="T3678"/>
  <c r="U3678"/>
  <c r="A3674" i="13" s="1"/>
  <c r="K3683" i="8"/>
  <c r="L3683"/>
  <c r="N3683"/>
  <c r="O3683"/>
  <c r="P3683"/>
  <c r="Q3683"/>
  <c r="R3683"/>
  <c r="S3683"/>
  <c r="T3683"/>
  <c r="U3683"/>
  <c r="A3679" i="13" s="1"/>
  <c r="K3687" i="8"/>
  <c r="L3687"/>
  <c r="L4218" s="1"/>
  <c r="N3687"/>
  <c r="O3687"/>
  <c r="P3687"/>
  <c r="Q3687"/>
  <c r="R3687"/>
  <c r="S3687"/>
  <c r="T3687"/>
  <c r="U3687"/>
  <c r="A3683" i="13" s="1"/>
  <c r="K3688" i="8"/>
  <c r="L3688"/>
  <c r="N3688"/>
  <c r="O3688"/>
  <c r="P3688"/>
  <c r="Q3688"/>
  <c r="R3688"/>
  <c r="S3688"/>
  <c r="T3688"/>
  <c r="U3688"/>
  <c r="K3691"/>
  <c r="K3692" s="1"/>
  <c r="L3691"/>
  <c r="L3692" s="1"/>
  <c r="N3691"/>
  <c r="O3691"/>
  <c r="P3691"/>
  <c r="Q3691"/>
  <c r="R3691"/>
  <c r="S3691"/>
  <c r="T3691"/>
  <c r="U3691"/>
  <c r="A3687" i="13" s="1"/>
  <c r="N3692" i="8"/>
  <c r="O3692"/>
  <c r="P3692"/>
  <c r="Q3692"/>
  <c r="R3692"/>
  <c r="S3692"/>
  <c r="T3692"/>
  <c r="U3692"/>
  <c r="A3688" i="13" s="1"/>
  <c r="K3696" i="8"/>
  <c r="K3697" s="1"/>
  <c r="K3698" s="1"/>
  <c r="K3699" s="1"/>
  <c r="K3700" s="1"/>
  <c r="L3696"/>
  <c r="L3697" s="1"/>
  <c r="L3698" s="1"/>
  <c r="L3699" s="1"/>
  <c r="L3700" s="1"/>
  <c r="N3696"/>
  <c r="O3696"/>
  <c r="P3696"/>
  <c r="Q3696"/>
  <c r="R3696"/>
  <c r="S3696"/>
  <c r="T3696"/>
  <c r="U3696"/>
  <c r="A3692" i="13" s="1"/>
  <c r="N3698" i="8"/>
  <c r="O3698"/>
  <c r="P3698"/>
  <c r="Q3698"/>
  <c r="R3698"/>
  <c r="S3698"/>
  <c r="T3698"/>
  <c r="U3698"/>
  <c r="A3694" i="13" s="1"/>
  <c r="N3699" i="8"/>
  <c r="O3699"/>
  <c r="P3699"/>
  <c r="Q3699"/>
  <c r="R3699"/>
  <c r="S3699"/>
  <c r="T3699"/>
  <c r="U3699"/>
  <c r="A3695" i="13" s="1"/>
  <c r="N3700" i="8"/>
  <c r="O3700"/>
  <c r="P3700"/>
  <c r="Q3700"/>
  <c r="R3700"/>
  <c r="S3700"/>
  <c r="T3700"/>
  <c r="U3700"/>
  <c r="A3696" i="13" s="1"/>
  <c r="L3703" i="8"/>
  <c r="N3703"/>
  <c r="O3703"/>
  <c r="P3703"/>
  <c r="Q3703"/>
  <c r="R3703"/>
  <c r="S3703"/>
  <c r="T3703"/>
  <c r="U3703"/>
  <c r="A3699" i="13" s="1"/>
  <c r="K3706" i="8"/>
  <c r="K3707" s="1"/>
  <c r="K3708" s="1"/>
  <c r="L3706"/>
  <c r="L3707" s="1"/>
  <c r="L3708" s="1"/>
  <c r="N3706"/>
  <c r="O3706"/>
  <c r="P3706"/>
  <c r="Q3706"/>
  <c r="R3706"/>
  <c r="S3706"/>
  <c r="T3706"/>
  <c r="U3706"/>
  <c r="A3702" i="13" s="1"/>
  <c r="N3708" i="8"/>
  <c r="O3708"/>
  <c r="P3708"/>
  <c r="Q3708"/>
  <c r="R3708"/>
  <c r="S3708"/>
  <c r="T3708"/>
  <c r="U3708"/>
  <c r="A3704" i="13" s="1"/>
  <c r="K3709" i="8"/>
  <c r="L3709"/>
  <c r="N3709"/>
  <c r="O3709"/>
  <c r="P3709"/>
  <c r="Q3709"/>
  <c r="R3709"/>
  <c r="S3709"/>
  <c r="T3709"/>
  <c r="U3709"/>
  <c r="A3705" i="13" s="1"/>
  <c r="K3711" i="8"/>
  <c r="L3711"/>
  <c r="L3712" s="1"/>
  <c r="L3713" s="1"/>
  <c r="L3714" s="1"/>
  <c r="N3711"/>
  <c r="O3711"/>
  <c r="P3711"/>
  <c r="Q3711"/>
  <c r="R3711"/>
  <c r="S3711"/>
  <c r="T3711"/>
  <c r="U3711"/>
  <c r="A3707" i="13" s="1"/>
  <c r="N3714" i="8"/>
  <c r="O3714"/>
  <c r="P3714"/>
  <c r="Q3714"/>
  <c r="R3714"/>
  <c r="S3714"/>
  <c r="T3714"/>
  <c r="U3714"/>
  <c r="A3710" i="13" s="1"/>
  <c r="W3714" i="8"/>
  <c r="N3712"/>
  <c r="O3712"/>
  <c r="P3712"/>
  <c r="Q3712"/>
  <c r="R3712"/>
  <c r="S3712"/>
  <c r="T3712"/>
  <c r="U3712"/>
  <c r="A3708" i="13" s="1"/>
  <c r="N3713" i="8"/>
  <c r="O3713"/>
  <c r="P3713"/>
  <c r="Q3713"/>
  <c r="R3713"/>
  <c r="S3713"/>
  <c r="T3713"/>
  <c r="U3713"/>
  <c r="A3709" i="13" s="1"/>
  <c r="N3715" i="8"/>
  <c r="O3715"/>
  <c r="P3715"/>
  <c r="Q3715"/>
  <c r="R3715"/>
  <c r="S3715"/>
  <c r="T3715"/>
  <c r="U3715"/>
  <c r="A3711" i="13" s="1"/>
  <c r="K3719" i="8"/>
  <c r="L3719"/>
  <c r="N3719"/>
  <c r="O3719"/>
  <c r="P3719"/>
  <c r="Q3719"/>
  <c r="R3719"/>
  <c r="S3719"/>
  <c r="T3719"/>
  <c r="U3719"/>
  <c r="K3720"/>
  <c r="L3720"/>
  <c r="N3720"/>
  <c r="O3720"/>
  <c r="P3720"/>
  <c r="Q3720"/>
  <c r="R3720"/>
  <c r="S3720"/>
  <c r="T3720"/>
  <c r="U3720"/>
  <c r="A3716" i="13" s="1"/>
  <c r="L3722" i="8"/>
  <c r="L3723" s="1"/>
  <c r="N3722"/>
  <c r="O3722"/>
  <c r="P3722"/>
  <c r="Q3722"/>
  <c r="R3722"/>
  <c r="S3722"/>
  <c r="T3722"/>
  <c r="U3722"/>
  <c r="A3718" i="13" s="1"/>
  <c r="N3723" i="8"/>
  <c r="O3723"/>
  <c r="P3723"/>
  <c r="Q3723"/>
  <c r="R3723"/>
  <c r="S3723"/>
  <c r="T3723"/>
  <c r="U3723"/>
  <c r="A3719" i="13" s="1"/>
  <c r="K3725" i="8"/>
  <c r="L3725"/>
  <c r="N3725"/>
  <c r="O3725"/>
  <c r="P3725"/>
  <c r="Q3725"/>
  <c r="R3725"/>
  <c r="S3725"/>
  <c r="T3725"/>
  <c r="U3725"/>
  <c r="A3721" i="13" s="1"/>
  <c r="W3725" i="8"/>
  <c r="K3729"/>
  <c r="L3729"/>
  <c r="N3729"/>
  <c r="O3729"/>
  <c r="P3729"/>
  <c r="Q3729"/>
  <c r="R3729"/>
  <c r="S3729"/>
  <c r="T3729"/>
  <c r="U3729"/>
  <c r="A3725" i="13" s="1"/>
  <c r="K3727" i="8"/>
  <c r="K3728" s="1"/>
  <c r="L3727"/>
  <c r="L3728" s="1"/>
  <c r="N3727"/>
  <c r="O3727"/>
  <c r="P3727"/>
  <c r="Q3727"/>
  <c r="R3727"/>
  <c r="S3727"/>
  <c r="T3727"/>
  <c r="U3727"/>
  <c r="A3723" i="13" s="1"/>
  <c r="K3731" i="8"/>
  <c r="L3731"/>
  <c r="N3731"/>
  <c r="O3731"/>
  <c r="P3731"/>
  <c r="Q3731"/>
  <c r="R3731"/>
  <c r="S3731"/>
  <c r="T3731"/>
  <c r="U3731"/>
  <c r="A3727" i="13" s="1"/>
  <c r="K3735" i="8"/>
  <c r="L3735"/>
  <c r="N3735"/>
  <c r="O3735"/>
  <c r="P3735"/>
  <c r="Q3735"/>
  <c r="R3735"/>
  <c r="S3735"/>
  <c r="T3735"/>
  <c r="U3735"/>
  <c r="K3738"/>
  <c r="K3739" s="1"/>
  <c r="L3738"/>
  <c r="L3739" s="1"/>
  <c r="N3738"/>
  <c r="O3738"/>
  <c r="P3738"/>
  <c r="Q3738"/>
  <c r="R3738"/>
  <c r="S3738"/>
  <c r="T3738"/>
  <c r="U3738"/>
  <c r="A3734" i="13" s="1"/>
  <c r="N3737" i="8"/>
  <c r="O3737"/>
  <c r="P3737"/>
  <c r="Q3737"/>
  <c r="R3737"/>
  <c r="S3737"/>
  <c r="T3737"/>
  <c r="U3737"/>
  <c r="A3733" i="13" s="1"/>
  <c r="K3740" i="8"/>
  <c r="L3740"/>
  <c r="N3740"/>
  <c r="O3740"/>
  <c r="P3740"/>
  <c r="Q3740"/>
  <c r="R3740"/>
  <c r="S3740"/>
  <c r="T3740"/>
  <c r="U3740"/>
  <c r="A3736" i="13" s="1"/>
  <c r="N3747" i="8"/>
  <c r="O3747"/>
  <c r="P3747"/>
  <c r="Q3747"/>
  <c r="R3747"/>
  <c r="S3747"/>
  <c r="T3747"/>
  <c r="U3747"/>
  <c r="A3743" i="13" s="1"/>
  <c r="K3751" i="8"/>
  <c r="K3752" s="1"/>
  <c r="K3753" s="1"/>
  <c r="K3754" s="1"/>
  <c r="K3755" s="1"/>
  <c r="L3751"/>
  <c r="L3752" s="1"/>
  <c r="L3753" s="1"/>
  <c r="L3754" s="1"/>
  <c r="L3755" s="1"/>
  <c r="N3751"/>
  <c r="O3751"/>
  <c r="P3751"/>
  <c r="Q3751"/>
  <c r="R3751"/>
  <c r="S3751"/>
  <c r="T3751"/>
  <c r="U3751"/>
  <c r="A3747" i="13" s="1"/>
  <c r="N3755" i="8"/>
  <c r="O3755"/>
  <c r="P3755"/>
  <c r="Q3755"/>
  <c r="R3755"/>
  <c r="S3755"/>
  <c r="T3755"/>
  <c r="U3755"/>
  <c r="A3751" i="13" s="1"/>
  <c r="N3757" i="8"/>
  <c r="O3757"/>
  <c r="P3757"/>
  <c r="Q3757"/>
  <c r="R3757"/>
  <c r="S3757"/>
  <c r="T3757"/>
  <c r="U3757"/>
  <c r="A3753" i="13" s="1"/>
  <c r="N3759" i="8"/>
  <c r="O3759"/>
  <c r="P3759"/>
  <c r="Q3759"/>
  <c r="R3759"/>
  <c r="S3759"/>
  <c r="T3759"/>
  <c r="U3759"/>
  <c r="K3764"/>
  <c r="L3764"/>
  <c r="N3764"/>
  <c r="O3764"/>
  <c r="P3764"/>
  <c r="Q3764"/>
  <c r="R3764"/>
  <c r="S3764"/>
  <c r="T3764"/>
  <c r="U3764"/>
  <c r="A3760" i="13" s="1"/>
  <c r="N3766" i="8"/>
  <c r="O3766"/>
  <c r="P3766"/>
  <c r="Q3766"/>
  <c r="R3766"/>
  <c r="S3766"/>
  <c r="T3766"/>
  <c r="U3766"/>
  <c r="A3762" i="13" s="1"/>
  <c r="K3769" i="8"/>
  <c r="L3769"/>
  <c r="N3769"/>
  <c r="O3769"/>
  <c r="P3769"/>
  <c r="Q3769"/>
  <c r="R3769"/>
  <c r="S3769"/>
  <c r="T3769"/>
  <c r="U3769"/>
  <c r="A3765" i="13" s="1"/>
  <c r="K3770" i="8"/>
  <c r="L3770"/>
  <c r="N3770"/>
  <c r="O3770"/>
  <c r="P3770"/>
  <c r="Q3770"/>
  <c r="R3770"/>
  <c r="S3770"/>
  <c r="T3770"/>
  <c r="U3770"/>
  <c r="A3766" i="13" s="1"/>
  <c r="N3772" i="8"/>
  <c r="O3772"/>
  <c r="P3772"/>
  <c r="Q3772"/>
  <c r="R3772"/>
  <c r="S3772"/>
  <c r="T3772"/>
  <c r="U3772"/>
  <c r="A3768" i="13" s="1"/>
  <c r="N3773" i="8"/>
  <c r="O3773"/>
  <c r="P3773"/>
  <c r="Q3773"/>
  <c r="R3773"/>
  <c r="S3773"/>
  <c r="T3773"/>
  <c r="U3773"/>
  <c r="A3769" i="13" s="1"/>
  <c r="N3776" i="8"/>
  <c r="O3776"/>
  <c r="P3776"/>
  <c r="Q3776"/>
  <c r="R3776"/>
  <c r="S3776"/>
  <c r="T3776"/>
  <c r="U3776"/>
  <c r="A3772" i="13" s="1"/>
  <c r="L3778" i="8"/>
  <c r="N3778"/>
  <c r="O3778"/>
  <c r="P3778"/>
  <c r="Q3778"/>
  <c r="R3778"/>
  <c r="S3778"/>
  <c r="T3778"/>
  <c r="U3778"/>
  <c r="A3774" i="13" s="1"/>
  <c r="K3779" i="8"/>
  <c r="K3780" s="1"/>
  <c r="K3781" s="1"/>
  <c r="K3782" s="1"/>
  <c r="K3783" s="1"/>
  <c r="L3779"/>
  <c r="L3780" s="1"/>
  <c r="L3781" s="1"/>
  <c r="L3782" s="1"/>
  <c r="L3783" s="1"/>
  <c r="N3779"/>
  <c r="O3779"/>
  <c r="P3779"/>
  <c r="Q3779"/>
  <c r="R3779"/>
  <c r="S3779"/>
  <c r="T3779"/>
  <c r="U3779"/>
  <c r="A3775" i="13" s="1"/>
  <c r="N3780" i="8"/>
  <c r="O3780"/>
  <c r="P3780"/>
  <c r="Q3780"/>
  <c r="R3780"/>
  <c r="S3780"/>
  <c r="T3780"/>
  <c r="U3780"/>
  <c r="A3776" i="13" s="1"/>
  <c r="K3784" i="8"/>
  <c r="L3784"/>
  <c r="N3784"/>
  <c r="O3784"/>
  <c r="P3784"/>
  <c r="Q3784"/>
  <c r="R3784"/>
  <c r="S3784"/>
  <c r="T3784"/>
  <c r="U3784"/>
  <c r="A3780" i="13" s="1"/>
  <c r="N3786" i="8"/>
  <c r="O3786"/>
  <c r="P3786"/>
  <c r="Q3786"/>
  <c r="R3786"/>
  <c r="S3786"/>
  <c r="T3786"/>
  <c r="U3786"/>
  <c r="A3782" i="13" s="1"/>
  <c r="N3788" i="8"/>
  <c r="O3788"/>
  <c r="P3788"/>
  <c r="Q3788"/>
  <c r="R3788"/>
  <c r="S3788"/>
  <c r="T3788"/>
  <c r="U3788"/>
  <c r="A3784" i="13" s="1"/>
  <c r="N3790" i="8"/>
  <c r="O3790"/>
  <c r="P3790"/>
  <c r="Q3790"/>
  <c r="R3790"/>
  <c r="S3790"/>
  <c r="T3790"/>
  <c r="U3790"/>
  <c r="A3786" i="13" s="1"/>
  <c r="K3792" i="8"/>
  <c r="N3792"/>
  <c r="O3792"/>
  <c r="P3792"/>
  <c r="Q3792"/>
  <c r="R3792"/>
  <c r="S3792"/>
  <c r="T3792"/>
  <c r="U3792"/>
  <c r="A3788" i="13" s="1"/>
  <c r="K3793" i="8"/>
  <c r="K3794" s="1"/>
  <c r="K3795" s="1"/>
  <c r="K3796" s="1"/>
  <c r="L3793"/>
  <c r="L3794" s="1"/>
  <c r="L3795" s="1"/>
  <c r="N3793"/>
  <c r="O3793"/>
  <c r="P3793"/>
  <c r="Q3793"/>
  <c r="R3793"/>
  <c r="S3793"/>
  <c r="T3793"/>
  <c r="U3793"/>
  <c r="A3789" i="13" s="1"/>
  <c r="N3794" i="8"/>
  <c r="O3794"/>
  <c r="P3794"/>
  <c r="Q3794"/>
  <c r="R3794"/>
  <c r="S3794"/>
  <c r="T3794"/>
  <c r="U3794"/>
  <c r="A3790" i="13" s="1"/>
  <c r="L3798" i="8"/>
  <c r="L3799" s="1"/>
  <c r="N3798"/>
  <c r="O3798"/>
  <c r="P3798"/>
  <c r="Q3798"/>
  <c r="R3798"/>
  <c r="S3798"/>
  <c r="T3798"/>
  <c r="U3798"/>
  <c r="A3794" i="13" s="1"/>
  <c r="N3799" i="8"/>
  <c r="O3799"/>
  <c r="P3799"/>
  <c r="Q3799"/>
  <c r="R3799"/>
  <c r="S3799"/>
  <c r="T3799"/>
  <c r="U3799"/>
  <c r="A3795" i="13" s="1"/>
  <c r="N3803" i="8"/>
  <c r="O3803"/>
  <c r="P3803"/>
  <c r="Q3803"/>
  <c r="R3803"/>
  <c r="S3803"/>
  <c r="T3803"/>
  <c r="U3803"/>
  <c r="A3799" i="13" s="1"/>
  <c r="N3809" i="8"/>
  <c r="O3809"/>
  <c r="P3809"/>
  <c r="Q3809"/>
  <c r="R3809"/>
  <c r="S3809"/>
  <c r="T3809"/>
  <c r="U3809"/>
  <c r="A3805" i="13" s="1"/>
  <c r="N3811" i="8"/>
  <c r="O3811"/>
  <c r="P3811"/>
  <c r="Q3811"/>
  <c r="R3811"/>
  <c r="S3811"/>
  <c r="T3811"/>
  <c r="U3811"/>
  <c r="A3807" i="13" s="1"/>
  <c r="N3813" i="8"/>
  <c r="O3813"/>
  <c r="P3813"/>
  <c r="Q3813"/>
  <c r="R3813"/>
  <c r="S3813"/>
  <c r="T3813"/>
  <c r="U3813"/>
  <c r="A3809" i="13" s="1"/>
  <c r="N3822" i="8"/>
  <c r="O3822"/>
  <c r="P3822"/>
  <c r="Q3822"/>
  <c r="R3822"/>
  <c r="S3822"/>
  <c r="T3822"/>
  <c r="U3822"/>
  <c r="N3821"/>
  <c r="O3821"/>
  <c r="P3821"/>
  <c r="Q3821"/>
  <c r="R3821"/>
  <c r="S3821"/>
  <c r="T3821"/>
  <c r="U3821"/>
  <c r="A3817" i="13" s="1"/>
  <c r="K3825" i="8"/>
  <c r="L3825"/>
  <c r="N3825"/>
  <c r="O3825"/>
  <c r="P3825"/>
  <c r="Q3825"/>
  <c r="R3825"/>
  <c r="S3825"/>
  <c r="T3825"/>
  <c r="U3825"/>
  <c r="A3821" i="13" s="1"/>
  <c r="L3827" i="8"/>
  <c r="N3827"/>
  <c r="O3827"/>
  <c r="P3827"/>
  <c r="Q3827"/>
  <c r="R3827"/>
  <c r="S3827"/>
  <c r="T3827"/>
  <c r="U3827"/>
  <c r="A3823" i="13" s="1"/>
  <c r="K3828" i="8"/>
  <c r="K3829" s="1"/>
  <c r="L3828"/>
  <c r="L3829" s="1"/>
  <c r="N3828"/>
  <c r="O3828"/>
  <c r="P3828"/>
  <c r="Q3828"/>
  <c r="R3828"/>
  <c r="S3828"/>
  <c r="T3828"/>
  <c r="U3828"/>
  <c r="A3824" i="13" s="1"/>
  <c r="W3828" i="8"/>
  <c r="N3829"/>
  <c r="O3829"/>
  <c r="P3829"/>
  <c r="Q3829"/>
  <c r="R3829"/>
  <c r="S3829"/>
  <c r="T3829"/>
  <c r="U3829"/>
  <c r="A3825" i="13" s="1"/>
  <c r="K3834" i="8"/>
  <c r="K3835" s="1"/>
  <c r="L3834"/>
  <c r="L3835" s="1"/>
  <c r="N3834"/>
  <c r="O3834"/>
  <c r="P3834"/>
  <c r="Q3834"/>
  <c r="R3834"/>
  <c r="S3834"/>
  <c r="T3834"/>
  <c r="U3834"/>
  <c r="A3830" i="13" s="1"/>
  <c r="N3832" i="8"/>
  <c r="O3832"/>
  <c r="P3832"/>
  <c r="Q3832"/>
  <c r="R3832"/>
  <c r="S3832"/>
  <c r="T3832"/>
  <c r="U3832"/>
  <c r="A3828" i="13" s="1"/>
  <c r="N3835" i="8"/>
  <c r="O3835"/>
  <c r="P3835"/>
  <c r="Q3835"/>
  <c r="R3835"/>
  <c r="S3835"/>
  <c r="T3835"/>
  <c r="U3835"/>
  <c r="K3843"/>
  <c r="L3843"/>
  <c r="N3843"/>
  <c r="O3843"/>
  <c r="P3843"/>
  <c r="Q3843"/>
  <c r="R3843"/>
  <c r="S3843"/>
  <c r="T3843"/>
  <c r="U3843"/>
  <c r="A3839" i="13" s="1"/>
  <c r="K3847" i="8"/>
  <c r="K3848" s="1"/>
  <c r="L3847"/>
  <c r="L3848" s="1"/>
  <c r="N3847"/>
  <c r="O3847"/>
  <c r="P3847"/>
  <c r="Q3847"/>
  <c r="R3847"/>
  <c r="S3847"/>
  <c r="T3847"/>
  <c r="U3847"/>
  <c r="A3843" i="13" s="1"/>
  <c r="N3851" i="8"/>
  <c r="O3851"/>
  <c r="P3851"/>
  <c r="Q3851"/>
  <c r="R3851"/>
  <c r="S3851"/>
  <c r="T3851"/>
  <c r="U3851"/>
  <c r="A3847" i="13" s="1"/>
  <c r="K3856" i="8"/>
  <c r="N3856"/>
  <c r="O3856"/>
  <c r="P3856"/>
  <c r="Q3856"/>
  <c r="R3856"/>
  <c r="S3856"/>
  <c r="T3856"/>
  <c r="U3856"/>
  <c r="A3852" i="13" s="1"/>
  <c r="N3859" i="8"/>
  <c r="O3859"/>
  <c r="P3859"/>
  <c r="Q3859"/>
  <c r="R3859"/>
  <c r="S3859"/>
  <c r="T3859"/>
  <c r="U3859"/>
  <c r="A3855" i="13" s="1"/>
  <c r="K3857" i="8"/>
  <c r="K3858" s="1"/>
  <c r="K3859" s="1"/>
  <c r="L3857"/>
  <c r="L3858" s="1"/>
  <c r="L3859" s="1"/>
  <c r="N3857"/>
  <c r="O3857"/>
  <c r="P3857"/>
  <c r="Q3857"/>
  <c r="R3857"/>
  <c r="S3857"/>
  <c r="T3857"/>
  <c r="U3857"/>
  <c r="A3853" i="13" s="1"/>
  <c r="K3862" i="8"/>
  <c r="L3862"/>
  <c r="N3862"/>
  <c r="O3862"/>
  <c r="P3862"/>
  <c r="Q3862"/>
  <c r="R3862"/>
  <c r="S3862"/>
  <c r="T3862"/>
  <c r="U3862"/>
  <c r="A3858" i="13" s="1"/>
  <c r="K3863" i="8"/>
  <c r="L3863"/>
  <c r="N3863"/>
  <c r="O3863"/>
  <c r="P3863"/>
  <c r="Q3863"/>
  <c r="R3863"/>
  <c r="S3863"/>
  <c r="T3863"/>
  <c r="U3863"/>
  <c r="K3864"/>
  <c r="K3865" s="1"/>
  <c r="K3866" s="1"/>
  <c r="L3864"/>
  <c r="L3865" s="1"/>
  <c r="L3866" s="1"/>
  <c r="N3864"/>
  <c r="O3864"/>
  <c r="P3864"/>
  <c r="Q3864"/>
  <c r="R3864"/>
  <c r="S3864"/>
  <c r="T3864"/>
  <c r="U3864"/>
  <c r="A3860" i="13" s="1"/>
  <c r="N3865" i="8"/>
  <c r="O3865"/>
  <c r="P3865"/>
  <c r="Q3865"/>
  <c r="R3865"/>
  <c r="S3865"/>
  <c r="T3865"/>
  <c r="U3865"/>
  <c r="A3861" i="13" s="1"/>
  <c r="K3868" i="8"/>
  <c r="K3869" s="1"/>
  <c r="K3870" s="1"/>
  <c r="L3868"/>
  <c r="L3869" s="1"/>
  <c r="L3870" s="1"/>
  <c r="N3868"/>
  <c r="O3868"/>
  <c r="P3868"/>
  <c r="Q3868"/>
  <c r="R3868"/>
  <c r="S3868"/>
  <c r="T3868"/>
  <c r="U3868"/>
  <c r="A3864" i="13" s="1"/>
  <c r="N3870" i="8"/>
  <c r="O3870"/>
  <c r="P3870"/>
  <c r="Q3870"/>
  <c r="R3870"/>
  <c r="S3870"/>
  <c r="T3870"/>
  <c r="U3870"/>
  <c r="A3866" i="13" s="1"/>
  <c r="W3870" i="8"/>
  <c r="N3875"/>
  <c r="O3875"/>
  <c r="P3875"/>
  <c r="Q3875"/>
  <c r="R3875"/>
  <c r="S3875"/>
  <c r="T3875"/>
  <c r="U3875"/>
  <c r="A3871" i="13" s="1"/>
  <c r="K3877" i="8"/>
  <c r="K3878" s="1"/>
  <c r="L3877"/>
  <c r="L3878" s="1"/>
  <c r="N3877"/>
  <c r="O3877"/>
  <c r="P3877"/>
  <c r="Q3877"/>
  <c r="R3877"/>
  <c r="S3877"/>
  <c r="T3877"/>
  <c r="U3877"/>
  <c r="A3873" i="13" s="1"/>
  <c r="N3881" i="8"/>
  <c r="O3881"/>
  <c r="P3881"/>
  <c r="Q3881"/>
  <c r="R3881"/>
  <c r="S3881"/>
  <c r="T3881"/>
  <c r="U3881"/>
  <c r="A3877" i="13" s="1"/>
  <c r="L3883" i="8"/>
  <c r="N3883"/>
  <c r="O3883"/>
  <c r="P3883"/>
  <c r="Q3883"/>
  <c r="R3883"/>
  <c r="S3883"/>
  <c r="T3883"/>
  <c r="U3883"/>
  <c r="K3884"/>
  <c r="L3884"/>
  <c r="N3884"/>
  <c r="O3884"/>
  <c r="P3884"/>
  <c r="Q3884"/>
  <c r="R3884"/>
  <c r="S3884"/>
  <c r="T3884"/>
  <c r="U3884"/>
  <c r="A3880" i="13" s="1"/>
  <c r="K3886" i="8"/>
  <c r="L3886"/>
  <c r="N3886"/>
  <c r="O3886"/>
  <c r="P3886"/>
  <c r="Q3886"/>
  <c r="R3886"/>
  <c r="S3886"/>
  <c r="T3886"/>
  <c r="U3886"/>
  <c r="A3882" i="13" s="1"/>
  <c r="L3888" i="8"/>
  <c r="N3888"/>
  <c r="O3888"/>
  <c r="P3888"/>
  <c r="Q3888"/>
  <c r="R3888"/>
  <c r="S3888"/>
  <c r="T3888"/>
  <c r="U3888"/>
  <c r="A3884" i="13" s="1"/>
  <c r="N3894" i="8"/>
  <c r="O3894"/>
  <c r="P3894"/>
  <c r="Q3894"/>
  <c r="R3894"/>
  <c r="S3894"/>
  <c r="T3894"/>
  <c r="U3894"/>
  <c r="A3890" i="13" s="1"/>
  <c r="K3891" i="8"/>
  <c r="L3891"/>
  <c r="N3891"/>
  <c r="O3891"/>
  <c r="P3891"/>
  <c r="Q3891"/>
  <c r="R3891"/>
  <c r="S3891"/>
  <c r="T3891"/>
  <c r="U3891"/>
  <c r="A3887" i="13" s="1"/>
  <c r="K3892" i="8"/>
  <c r="L3892"/>
  <c r="N3892"/>
  <c r="O3892"/>
  <c r="P3892"/>
  <c r="Q3892"/>
  <c r="R3892"/>
  <c r="S3892"/>
  <c r="T3892"/>
  <c r="U3892"/>
  <c r="A3888" i="13" s="1"/>
  <c r="K3898" i="8"/>
  <c r="L3898"/>
  <c r="N3898"/>
  <c r="O3898"/>
  <c r="P3898"/>
  <c r="Q3898"/>
  <c r="R3898"/>
  <c r="S3898"/>
  <c r="T3898"/>
  <c r="U3898"/>
  <c r="A3894" i="13" s="1"/>
  <c r="K3896" i="8"/>
  <c r="K3897" s="1"/>
  <c r="L3896"/>
  <c r="L3897" s="1"/>
  <c r="N3896"/>
  <c r="O3896"/>
  <c r="P3896"/>
  <c r="Q3896"/>
  <c r="R3896"/>
  <c r="S3896"/>
  <c r="T3896"/>
  <c r="U3896"/>
  <c r="K3899"/>
  <c r="K3900" s="1"/>
  <c r="K3901" s="1"/>
  <c r="K3902" s="1"/>
  <c r="K3903" s="1"/>
  <c r="L3899"/>
  <c r="L3900" s="1"/>
  <c r="L3901" s="1"/>
  <c r="L3902" s="1"/>
  <c r="L3903" s="1"/>
  <c r="N3899"/>
  <c r="O3899"/>
  <c r="P3899"/>
  <c r="Q3899"/>
  <c r="R3899"/>
  <c r="S3899"/>
  <c r="T3899"/>
  <c r="U3899"/>
  <c r="A3895" i="13" s="1"/>
  <c r="N3900" i="8"/>
  <c r="O3900"/>
  <c r="P3900"/>
  <c r="Q3900"/>
  <c r="R3900"/>
  <c r="S3900"/>
  <c r="T3900"/>
  <c r="U3900"/>
  <c r="A3896" i="13" s="1"/>
  <c r="N3901" i="8"/>
  <c r="O3901"/>
  <c r="P3901"/>
  <c r="Q3901"/>
  <c r="R3901"/>
  <c r="S3901"/>
  <c r="T3901"/>
  <c r="U3901"/>
  <c r="A3897" i="13" s="1"/>
  <c r="N3902" i="8"/>
  <c r="O3902"/>
  <c r="P3902"/>
  <c r="Q3902"/>
  <c r="R3902"/>
  <c r="S3902"/>
  <c r="T3902"/>
  <c r="U3902"/>
  <c r="K3904"/>
  <c r="L3904"/>
  <c r="N3904"/>
  <c r="O3904"/>
  <c r="P3904"/>
  <c r="Q3904"/>
  <c r="R3904"/>
  <c r="S3904"/>
  <c r="T3904"/>
  <c r="U3904"/>
  <c r="A3900" i="13" s="1"/>
  <c r="K3907" i="8"/>
  <c r="K3908" s="1"/>
  <c r="L3907"/>
  <c r="L3908" s="1"/>
  <c r="N3907"/>
  <c r="O3907"/>
  <c r="P3907"/>
  <c r="Q3907"/>
  <c r="R3907"/>
  <c r="S3907"/>
  <c r="T3907"/>
  <c r="U3907"/>
  <c r="A3903" i="13" s="1"/>
  <c r="K3909" i="8"/>
  <c r="K3910" s="1"/>
  <c r="K3911" s="1"/>
  <c r="K3912" s="1"/>
  <c r="L3909"/>
  <c r="L3910" s="1"/>
  <c r="L3911" s="1"/>
  <c r="L3912" s="1"/>
  <c r="N3909"/>
  <c r="O3909"/>
  <c r="P3909"/>
  <c r="Q3909"/>
  <c r="R3909"/>
  <c r="S3909"/>
  <c r="T3909"/>
  <c r="U3909"/>
  <c r="A3905" i="13" s="1"/>
  <c r="N3911" i="8"/>
  <c r="O3911"/>
  <c r="P3911"/>
  <c r="Q3911"/>
  <c r="R3911"/>
  <c r="S3911"/>
  <c r="T3911"/>
  <c r="U3911"/>
  <c r="N3912"/>
  <c r="O3912"/>
  <c r="P3912"/>
  <c r="Q3912"/>
  <c r="R3912"/>
  <c r="S3912"/>
  <c r="T3912"/>
  <c r="U3912"/>
  <c r="A3908" i="13" s="1"/>
  <c r="N3917" i="8"/>
  <c r="O3917"/>
  <c r="P3917"/>
  <c r="Q3917"/>
  <c r="R3917"/>
  <c r="S3917"/>
  <c r="T3917"/>
  <c r="U3917"/>
  <c r="A3913" i="13" s="1"/>
  <c r="N3918" i="8"/>
  <c r="O3918"/>
  <c r="P3918"/>
  <c r="Q3918"/>
  <c r="R3918"/>
  <c r="S3918"/>
  <c r="T3918"/>
  <c r="U3918"/>
  <c r="A3914" i="13" s="1"/>
  <c r="K3920" i="8"/>
  <c r="L3920"/>
  <c r="N3920"/>
  <c r="O3920"/>
  <c r="P3920"/>
  <c r="Q3920"/>
  <c r="R3920"/>
  <c r="S3920"/>
  <c r="T3920"/>
  <c r="U3920"/>
  <c r="A3916" i="13" s="1"/>
  <c r="W3920" i="8"/>
  <c r="N3922"/>
  <c r="O3922"/>
  <c r="P3922"/>
  <c r="Q3922"/>
  <c r="R3922"/>
  <c r="S3922"/>
  <c r="T3922"/>
  <c r="U3922"/>
  <c r="A3918" i="13" s="1"/>
  <c r="K3923" i="8"/>
  <c r="L3923"/>
  <c r="N3923"/>
  <c r="O3923"/>
  <c r="P3923"/>
  <c r="Q3923"/>
  <c r="R3923"/>
  <c r="S3923"/>
  <c r="T3923"/>
  <c r="U3923"/>
  <c r="A3919" i="13" s="1"/>
  <c r="N3927" i="8"/>
  <c r="O3927"/>
  <c r="P3927"/>
  <c r="Q3927"/>
  <c r="R3927"/>
  <c r="S3927"/>
  <c r="T3927"/>
  <c r="U3927"/>
  <c r="A3923" i="13" s="1"/>
  <c r="N3930" i="8"/>
  <c r="O3930"/>
  <c r="P3930"/>
  <c r="Q3930"/>
  <c r="R3930"/>
  <c r="S3930"/>
  <c r="T3930"/>
  <c r="U3930"/>
  <c r="A3926" i="13" s="1"/>
  <c r="W3930" i="8"/>
  <c r="L3933"/>
  <c r="N3933"/>
  <c r="O3933"/>
  <c r="P3933"/>
  <c r="Q3933"/>
  <c r="R3933"/>
  <c r="S3933"/>
  <c r="T3933"/>
  <c r="U3933"/>
  <c r="A3929" i="13" s="1"/>
  <c r="N3934" i="8"/>
  <c r="O3934"/>
  <c r="P3934"/>
  <c r="Q3934"/>
  <c r="R3934"/>
  <c r="S3934"/>
  <c r="T3934"/>
  <c r="U3934"/>
  <c r="A3930" i="13" s="1"/>
  <c r="N3936" i="8"/>
  <c r="O3936"/>
  <c r="P3936"/>
  <c r="Q3936"/>
  <c r="R3936"/>
  <c r="S3936"/>
  <c r="T3936"/>
  <c r="U3936"/>
  <c r="A3932" i="13" s="1"/>
  <c r="N3937" i="8"/>
  <c r="O3937"/>
  <c r="P3937"/>
  <c r="Q3937"/>
  <c r="R3937"/>
  <c r="S3937"/>
  <c r="T3937"/>
  <c r="U3937"/>
  <c r="A3933" i="13" s="1"/>
  <c r="K3941" i="8"/>
  <c r="L3941"/>
  <c r="N3941"/>
  <c r="O3941"/>
  <c r="P3941"/>
  <c r="Q3941"/>
  <c r="R3941"/>
  <c r="S3941"/>
  <c r="T3941"/>
  <c r="U3941"/>
  <c r="A3937" i="13" s="1"/>
  <c r="N3948" i="8"/>
  <c r="O3948"/>
  <c r="P3948"/>
  <c r="Q3948"/>
  <c r="R3948"/>
  <c r="S3948"/>
  <c r="T3948"/>
  <c r="U3948"/>
  <c r="A3944" i="13" s="1"/>
  <c r="K3949" i="8"/>
  <c r="L3949"/>
  <c r="N3949"/>
  <c r="O3949"/>
  <c r="P3949"/>
  <c r="Q3949"/>
  <c r="R3949"/>
  <c r="S3949"/>
  <c r="T3949"/>
  <c r="U3949"/>
  <c r="A3945" i="13" s="1"/>
  <c r="K3951" i="8"/>
  <c r="L3951"/>
  <c r="N3951"/>
  <c r="O3951"/>
  <c r="P3951"/>
  <c r="Q3951"/>
  <c r="R3951"/>
  <c r="S3951"/>
  <c r="T3951"/>
  <c r="U3951"/>
  <c r="A3947" i="13" s="1"/>
  <c r="K3955" i="8"/>
  <c r="K3956" s="1"/>
  <c r="K3957" s="1"/>
  <c r="L3955"/>
  <c r="L3956" s="1"/>
  <c r="L3957" s="1"/>
  <c r="N3955"/>
  <c r="O3955"/>
  <c r="P3955"/>
  <c r="Q3955"/>
  <c r="R3955"/>
  <c r="S3955"/>
  <c r="T3955"/>
  <c r="U3955"/>
  <c r="A3951" i="13" s="1"/>
  <c r="K3959" i="8"/>
  <c r="L3959"/>
  <c r="N3959"/>
  <c r="O3959"/>
  <c r="P3959"/>
  <c r="Q3959"/>
  <c r="R3959"/>
  <c r="S3959"/>
  <c r="T3959"/>
  <c r="U3959"/>
  <c r="A3955" i="13" s="1"/>
  <c r="K3962" i="8"/>
  <c r="K3963" s="1"/>
  <c r="L3962"/>
  <c r="L3963" s="1"/>
  <c r="N3962"/>
  <c r="O3962"/>
  <c r="P3962"/>
  <c r="Q3962"/>
  <c r="R3962"/>
  <c r="S3962"/>
  <c r="T3962"/>
  <c r="U3962"/>
  <c r="A3958" i="13" s="1"/>
  <c r="N3963" i="8"/>
  <c r="O3963"/>
  <c r="P3963"/>
  <c r="Q3963"/>
  <c r="R3963"/>
  <c r="S3963"/>
  <c r="T3963"/>
  <c r="U3963"/>
  <c r="A3959" i="13" s="1"/>
  <c r="K3968" i="8"/>
  <c r="K3969" s="1"/>
  <c r="K3970" s="1"/>
  <c r="K3971" s="1"/>
  <c r="L3968"/>
  <c r="L3969" s="1"/>
  <c r="L3970" s="1"/>
  <c r="L3971" s="1"/>
  <c r="N3968"/>
  <c r="O3968"/>
  <c r="P3968"/>
  <c r="Q3968"/>
  <c r="R3968"/>
  <c r="S3968"/>
  <c r="T3968"/>
  <c r="U3968"/>
  <c r="A3964" i="13" s="1"/>
  <c r="N3972" i="8"/>
  <c r="O3972"/>
  <c r="P3972"/>
  <c r="Q3972"/>
  <c r="R3972"/>
  <c r="S3972"/>
  <c r="T3972"/>
  <c r="U3972"/>
  <c r="A3968" i="13" s="1"/>
  <c r="N3980" i="8"/>
  <c r="O3980"/>
  <c r="P3980"/>
  <c r="Q3980"/>
  <c r="R3980"/>
  <c r="S3980"/>
  <c r="T3980"/>
  <c r="U3980"/>
  <c r="A3976" i="13" s="1"/>
  <c r="K3990" i="8"/>
  <c r="L3990"/>
  <c r="N3990"/>
  <c r="O3990"/>
  <c r="P3990"/>
  <c r="Q3990"/>
  <c r="R3990"/>
  <c r="S3990"/>
  <c r="T3990"/>
  <c r="U3990"/>
  <c r="A3986" i="13" s="1"/>
  <c r="L3987" i="8"/>
  <c r="N3987"/>
  <c r="O3987"/>
  <c r="P3987"/>
  <c r="Q3987"/>
  <c r="R3987"/>
  <c r="S3987"/>
  <c r="T3987"/>
  <c r="U3987"/>
  <c r="A3983" i="13" s="1"/>
  <c r="N3991" i="8"/>
  <c r="O3991"/>
  <c r="P3991"/>
  <c r="Q3991"/>
  <c r="R3991"/>
  <c r="S3991"/>
  <c r="T3991"/>
  <c r="U3991"/>
  <c r="A3987" i="13" s="1"/>
  <c r="K3992" i="8"/>
  <c r="K3993" s="1"/>
  <c r="K62" s="1"/>
  <c r="K65" s="1"/>
  <c r="L3992"/>
  <c r="L3993" s="1"/>
  <c r="N3992"/>
  <c r="O3992"/>
  <c r="P3992"/>
  <c r="Q3992"/>
  <c r="R3992"/>
  <c r="S3992"/>
  <c r="T3992"/>
  <c r="U3992"/>
  <c r="A3988" i="13" s="1"/>
  <c r="N3993" i="8"/>
  <c r="O3993"/>
  <c r="P3993"/>
  <c r="Q3993"/>
  <c r="R3993"/>
  <c r="S3993"/>
  <c r="T3993"/>
  <c r="U3993"/>
  <c r="A3989" i="13" s="1"/>
  <c r="N3995" i="8"/>
  <c r="O3995"/>
  <c r="P3995"/>
  <c r="Q3995"/>
  <c r="R3995"/>
  <c r="S3995"/>
  <c r="T3995"/>
  <c r="U3995"/>
  <c r="A3991" i="13" s="1"/>
  <c r="K4000" i="8"/>
  <c r="L4000"/>
  <c r="L381" s="1"/>
  <c r="N4000"/>
  <c r="O4000"/>
  <c r="P4000"/>
  <c r="Q4000"/>
  <c r="R4000"/>
  <c r="S4000"/>
  <c r="T4000"/>
  <c r="U4000"/>
  <c r="A3996" i="13" s="1"/>
  <c r="K4002" i="8"/>
  <c r="K4003" s="1"/>
  <c r="L4002"/>
  <c r="L4003" s="1"/>
  <c r="N4002"/>
  <c r="O4002"/>
  <c r="P4002"/>
  <c r="Q4002"/>
  <c r="R4002"/>
  <c r="S4002"/>
  <c r="T4002"/>
  <c r="U4002"/>
  <c r="A3998" i="13" s="1"/>
  <c r="N4003" i="8"/>
  <c r="O4003"/>
  <c r="P4003"/>
  <c r="Q4003"/>
  <c r="R4003"/>
  <c r="S4003"/>
  <c r="T4003"/>
  <c r="U4003"/>
  <c r="A3999" i="13" s="1"/>
  <c r="W4003" i="8"/>
  <c r="K4004"/>
  <c r="L4004"/>
  <c r="N4004"/>
  <c r="O4004"/>
  <c r="P4004"/>
  <c r="Q4004"/>
  <c r="R4004"/>
  <c r="S4004"/>
  <c r="T4004"/>
  <c r="U4004"/>
  <c r="A4000" i="13" s="1"/>
  <c r="N4006" i="8"/>
  <c r="O4006"/>
  <c r="P4006"/>
  <c r="Q4006"/>
  <c r="R4006"/>
  <c r="S4006"/>
  <c r="T4006"/>
  <c r="U4006"/>
  <c r="A4002" i="13" s="1"/>
  <c r="K4007" i="8"/>
  <c r="L4007"/>
  <c r="N4007"/>
  <c r="O4007"/>
  <c r="P4007"/>
  <c r="Q4007"/>
  <c r="R4007"/>
  <c r="S4007"/>
  <c r="T4007"/>
  <c r="U4007"/>
  <c r="A4003" i="13" s="1"/>
  <c r="K4008" i="8"/>
  <c r="L4008"/>
  <c r="N4008"/>
  <c r="O4008"/>
  <c r="P4008"/>
  <c r="Q4008"/>
  <c r="R4008"/>
  <c r="S4008"/>
  <c r="T4008"/>
  <c r="U4008"/>
  <c r="K4012"/>
  <c r="L4012"/>
  <c r="N4012"/>
  <c r="O4012"/>
  <c r="P4012"/>
  <c r="Q4012"/>
  <c r="R4012"/>
  <c r="S4012"/>
  <c r="T4012"/>
  <c r="U4012"/>
  <c r="A4008" i="13" s="1"/>
  <c r="K4010" i="8"/>
  <c r="L4010"/>
  <c r="N4010"/>
  <c r="O4010"/>
  <c r="P4010"/>
  <c r="Q4010"/>
  <c r="R4010"/>
  <c r="S4010"/>
  <c r="T4010"/>
  <c r="U4010"/>
  <c r="A4006" i="13" s="1"/>
  <c r="K4017" i="8"/>
  <c r="L4017"/>
  <c r="N4017"/>
  <c r="O4017"/>
  <c r="P4017"/>
  <c r="Q4017"/>
  <c r="R4017"/>
  <c r="S4017"/>
  <c r="T4017"/>
  <c r="U4017"/>
  <c r="A4013" i="13" s="1"/>
  <c r="K4019" i="8"/>
  <c r="K4020" s="1"/>
  <c r="K4021" s="1"/>
  <c r="L4019"/>
  <c r="L4020" s="1"/>
  <c r="L4021" s="1"/>
  <c r="N4019"/>
  <c r="O4019"/>
  <c r="P4019"/>
  <c r="Q4019"/>
  <c r="R4019"/>
  <c r="S4019"/>
  <c r="T4019"/>
  <c r="U4019"/>
  <c r="A4015" i="13" s="1"/>
  <c r="N4020" i="8"/>
  <c r="O4020"/>
  <c r="P4020"/>
  <c r="Q4020"/>
  <c r="R4020"/>
  <c r="S4020"/>
  <c r="T4020"/>
  <c r="U4020"/>
  <c r="A4016" i="13" s="1"/>
  <c r="L4024" i="8"/>
  <c r="N4024"/>
  <c r="O4024"/>
  <c r="P4024"/>
  <c r="Q4024"/>
  <c r="R4024"/>
  <c r="S4024"/>
  <c r="T4024"/>
  <c r="U4024"/>
  <c r="A4020" i="13" s="1"/>
  <c r="K4025" i="8"/>
  <c r="L4025"/>
  <c r="N4025"/>
  <c r="O4025"/>
  <c r="P4025"/>
  <c r="Q4025"/>
  <c r="R4025"/>
  <c r="S4025"/>
  <c r="T4025"/>
  <c r="U4025"/>
  <c r="A4021" i="13" s="1"/>
  <c r="N4027" i="8"/>
  <c r="O4027"/>
  <c r="P4027"/>
  <c r="Q4027"/>
  <c r="R4027"/>
  <c r="S4027"/>
  <c r="T4027"/>
  <c r="U4027"/>
  <c r="N4028"/>
  <c r="O4028"/>
  <c r="P4028"/>
  <c r="Q4028"/>
  <c r="R4028"/>
  <c r="S4028"/>
  <c r="T4028"/>
  <c r="U4028"/>
  <c r="A4024" i="13" s="1"/>
  <c r="K4033" i="8"/>
  <c r="K4034" s="1"/>
  <c r="L4033"/>
  <c r="L4034" s="1"/>
  <c r="N4033"/>
  <c r="O4033"/>
  <c r="P4033"/>
  <c r="Q4033"/>
  <c r="R4033"/>
  <c r="S4033"/>
  <c r="T4033"/>
  <c r="U4033"/>
  <c r="A4029" i="13" s="1"/>
  <c r="N4034" i="8"/>
  <c r="O4034"/>
  <c r="P4034"/>
  <c r="Q4034"/>
  <c r="R4034"/>
  <c r="S4034"/>
  <c r="T4034"/>
  <c r="U4034"/>
  <c r="A4030" i="13" s="1"/>
  <c r="K4037" i="8"/>
  <c r="K4038" s="1"/>
  <c r="K4039" s="1"/>
  <c r="L4037"/>
  <c r="L4038" s="1"/>
  <c r="L4039" s="1"/>
  <c r="N4037"/>
  <c r="O4037"/>
  <c r="P4037"/>
  <c r="Q4037"/>
  <c r="R4037"/>
  <c r="S4037"/>
  <c r="T4037"/>
  <c r="U4037"/>
  <c r="A4033" i="13" s="1"/>
  <c r="N4038" i="8"/>
  <c r="O4038"/>
  <c r="P4038"/>
  <c r="Q4038"/>
  <c r="R4038"/>
  <c r="S4038"/>
  <c r="T4038"/>
  <c r="U4038"/>
  <c r="A4034" i="13" s="1"/>
  <c r="N4045" i="8"/>
  <c r="O4045"/>
  <c r="P4045"/>
  <c r="Q4045"/>
  <c r="R4045"/>
  <c r="S4045"/>
  <c r="T4045"/>
  <c r="U4045"/>
  <c r="A4041" i="13" s="1"/>
  <c r="N4042" i="8"/>
  <c r="O4042"/>
  <c r="P4042"/>
  <c r="Q4042"/>
  <c r="R4042"/>
  <c r="S4042"/>
  <c r="T4042"/>
  <c r="U4042"/>
  <c r="A4038" i="13" s="1"/>
  <c r="N4046" i="8"/>
  <c r="O4046"/>
  <c r="P4046"/>
  <c r="Q4046"/>
  <c r="R4046"/>
  <c r="S4046"/>
  <c r="T4046"/>
  <c r="U4046"/>
  <c r="A4042" i="13" s="1"/>
  <c r="N4047" i="8"/>
  <c r="O4047"/>
  <c r="P4047"/>
  <c r="Q4047"/>
  <c r="R4047"/>
  <c r="S4047"/>
  <c r="T4047"/>
  <c r="U4047"/>
  <c r="A4043" i="13" s="1"/>
  <c r="N4051" i="8"/>
  <c r="O4051"/>
  <c r="P4051"/>
  <c r="Q4051"/>
  <c r="R4051"/>
  <c r="S4051"/>
  <c r="T4051"/>
  <c r="U4051"/>
  <c r="A4047" i="13" s="1"/>
  <c r="K4053" i="8"/>
  <c r="L4053"/>
  <c r="N4053"/>
  <c r="O4053"/>
  <c r="P4053"/>
  <c r="Q4053"/>
  <c r="R4053"/>
  <c r="S4053"/>
  <c r="T4053"/>
  <c r="U4053"/>
  <c r="A4049" i="13" s="1"/>
  <c r="N4056" i="8"/>
  <c r="O4056"/>
  <c r="P4056"/>
  <c r="Q4056"/>
  <c r="R4056"/>
  <c r="S4056"/>
  <c r="T4056"/>
  <c r="U4056"/>
  <c r="A4052" i="13" s="1"/>
  <c r="K4058" i="8"/>
  <c r="K4059" s="1"/>
  <c r="L4058"/>
  <c r="L4059" s="1"/>
  <c r="N4058"/>
  <c r="O4058"/>
  <c r="P4058"/>
  <c r="Q4058"/>
  <c r="R4058"/>
  <c r="S4058"/>
  <c r="T4058"/>
  <c r="U4058"/>
  <c r="A4054" i="13" s="1"/>
  <c r="N4059" i="8"/>
  <c r="O4059"/>
  <c r="P4059"/>
  <c r="Q4059"/>
  <c r="R4059"/>
  <c r="S4059"/>
  <c r="T4059"/>
  <c r="U4059"/>
  <c r="A4055" i="13" s="1"/>
  <c r="K4060" i="8"/>
  <c r="K4061" s="1"/>
  <c r="K4062" s="1"/>
  <c r="K4063" s="1"/>
  <c r="L4060"/>
  <c r="L4061" s="1"/>
  <c r="L4062" s="1"/>
  <c r="L4063" s="1"/>
  <c r="N4060"/>
  <c r="O4060"/>
  <c r="P4060"/>
  <c r="Q4060"/>
  <c r="R4060"/>
  <c r="S4060"/>
  <c r="T4060"/>
  <c r="U4060"/>
  <c r="A4056" i="13" s="1"/>
  <c r="N4061" i="8"/>
  <c r="O4061"/>
  <c r="P4061"/>
  <c r="Q4061"/>
  <c r="R4061"/>
  <c r="S4061"/>
  <c r="T4061"/>
  <c r="U4061"/>
  <c r="N4062"/>
  <c r="O4062"/>
  <c r="P4062"/>
  <c r="Q4062"/>
  <c r="R4062"/>
  <c r="S4062"/>
  <c r="T4062"/>
  <c r="U4062"/>
  <c r="A4058" i="13" s="1"/>
  <c r="K4070" i="8"/>
  <c r="K4071" s="1"/>
  <c r="L4070"/>
  <c r="L4071" s="1"/>
  <c r="N4070"/>
  <c r="O4070"/>
  <c r="P4070"/>
  <c r="Q4070"/>
  <c r="R4070"/>
  <c r="S4070"/>
  <c r="T4070"/>
  <c r="U4070"/>
  <c r="A4066" i="13" s="1"/>
  <c r="K4066" i="8"/>
  <c r="K4067" s="1"/>
  <c r="L4066"/>
  <c r="N4066"/>
  <c r="O4066"/>
  <c r="P4066"/>
  <c r="Q4066"/>
  <c r="R4066"/>
  <c r="S4066"/>
  <c r="T4066"/>
  <c r="U4066"/>
  <c r="A4062" i="13" s="1"/>
  <c r="K4068" i="8"/>
  <c r="K4069" s="1"/>
  <c r="L4068"/>
  <c r="L4069" s="1"/>
  <c r="N4068"/>
  <c r="O4068"/>
  <c r="P4068"/>
  <c r="Q4068"/>
  <c r="R4068"/>
  <c r="S4068"/>
  <c r="T4068"/>
  <c r="U4068"/>
  <c r="A4064" i="13" s="1"/>
  <c r="K4075" i="8"/>
  <c r="N4075"/>
  <c r="O4075"/>
  <c r="P4075"/>
  <c r="Q4075"/>
  <c r="R4075"/>
  <c r="S4075"/>
  <c r="T4075"/>
  <c r="U4075"/>
  <c r="A4071" i="13" s="1"/>
  <c r="N4077" i="8"/>
  <c r="O4077"/>
  <c r="P4077"/>
  <c r="Q4077"/>
  <c r="R4077"/>
  <c r="S4077"/>
  <c r="T4077"/>
  <c r="U4077"/>
  <c r="A4073" i="13" s="1"/>
  <c r="K4081" i="8"/>
  <c r="N4081"/>
  <c r="O4081"/>
  <c r="P4081"/>
  <c r="Q4081"/>
  <c r="R4081"/>
  <c r="S4081"/>
  <c r="T4081"/>
  <c r="U4081"/>
  <c r="A4077" i="13" s="1"/>
  <c r="K4082" i="8"/>
  <c r="L4082"/>
  <c r="N4082"/>
  <c r="O4082"/>
  <c r="P4082"/>
  <c r="Q4082"/>
  <c r="R4082"/>
  <c r="S4082"/>
  <c r="T4082"/>
  <c r="U4082"/>
  <c r="A4078" i="13" s="1"/>
  <c r="K4083" i="8"/>
  <c r="L4083"/>
  <c r="N4083"/>
  <c r="O4083"/>
  <c r="P4083"/>
  <c r="Q4083"/>
  <c r="R4083"/>
  <c r="S4083"/>
  <c r="T4083"/>
  <c r="U4083"/>
  <c r="A4079" i="13" s="1"/>
  <c r="K4086" i="8"/>
  <c r="L4086"/>
  <c r="N4086"/>
  <c r="O4086"/>
  <c r="P4086"/>
  <c r="Q4086"/>
  <c r="R4086"/>
  <c r="S4086"/>
  <c r="T4086"/>
  <c r="U4086"/>
  <c r="A4082" i="13" s="1"/>
  <c r="K4087" i="8"/>
  <c r="L4087"/>
  <c r="N4087"/>
  <c r="O4087"/>
  <c r="P4087"/>
  <c r="Q4087"/>
  <c r="R4087"/>
  <c r="S4087"/>
  <c r="T4087"/>
  <c r="U4087"/>
  <c r="A4083" i="13" s="1"/>
  <c r="K4088" i="8"/>
  <c r="L4088"/>
  <c r="N4088"/>
  <c r="O4088"/>
  <c r="P4088"/>
  <c r="Q4088"/>
  <c r="R4088"/>
  <c r="S4088"/>
  <c r="T4088"/>
  <c r="U4088"/>
  <c r="A4084" i="13" s="1"/>
  <c r="K4093" i="8"/>
  <c r="K4094" s="1"/>
  <c r="L4093"/>
  <c r="L4094" s="1"/>
  <c r="N4093"/>
  <c r="O4093"/>
  <c r="P4093"/>
  <c r="Q4093"/>
  <c r="R4093"/>
  <c r="S4093"/>
  <c r="T4093"/>
  <c r="U4093"/>
  <c r="A4089" i="13" s="1"/>
  <c r="N4098" i="8"/>
  <c r="O4098"/>
  <c r="P4098"/>
  <c r="Q4098"/>
  <c r="R4098"/>
  <c r="S4098"/>
  <c r="T4098"/>
  <c r="U4098"/>
  <c r="A4094" i="13" s="1"/>
  <c r="K4099" i="8"/>
  <c r="K4100" s="1"/>
  <c r="L4099"/>
  <c r="L4100" s="1"/>
  <c r="N4099"/>
  <c r="O4099"/>
  <c r="P4099"/>
  <c r="Q4099"/>
  <c r="R4099"/>
  <c r="S4099"/>
  <c r="T4099"/>
  <c r="U4099"/>
  <c r="A4095" i="13" s="1"/>
  <c r="N4100" i="8"/>
  <c r="O4100"/>
  <c r="P4100"/>
  <c r="Q4100"/>
  <c r="R4100"/>
  <c r="S4100"/>
  <c r="T4100"/>
  <c r="U4100"/>
  <c r="K4102"/>
  <c r="L4102"/>
  <c r="N4102"/>
  <c r="O4102"/>
  <c r="P4102"/>
  <c r="Q4102"/>
  <c r="R4102"/>
  <c r="S4102"/>
  <c r="T4102"/>
  <c r="U4102"/>
  <c r="A4098" i="13" s="1"/>
  <c r="K4103" i="8"/>
  <c r="K4104" s="1"/>
  <c r="K4105" s="1"/>
  <c r="L4103"/>
  <c r="L4104" s="1"/>
  <c r="L4105" s="1"/>
  <c r="N4103"/>
  <c r="O4103"/>
  <c r="P4103"/>
  <c r="Q4103"/>
  <c r="R4103"/>
  <c r="S4103"/>
  <c r="T4103"/>
  <c r="U4103"/>
  <c r="A4099" i="13" s="1"/>
  <c r="N4105" i="8"/>
  <c r="O4105"/>
  <c r="P4105"/>
  <c r="Q4105"/>
  <c r="R4105"/>
  <c r="S4105"/>
  <c r="T4105"/>
  <c r="U4105"/>
  <c r="A4101" i="13" s="1"/>
  <c r="K4112" i="8"/>
  <c r="L4112"/>
  <c r="N4112"/>
  <c r="O4112"/>
  <c r="P4112"/>
  <c r="Q4112"/>
  <c r="R4112"/>
  <c r="S4112"/>
  <c r="T4112"/>
  <c r="U4112"/>
  <c r="A4108" i="13" s="1"/>
  <c r="K4109" i="8"/>
  <c r="K4110" s="1"/>
  <c r="L4109"/>
  <c r="L4110" s="1"/>
  <c r="N4109"/>
  <c r="O4109"/>
  <c r="P4109"/>
  <c r="Q4109"/>
  <c r="R4109"/>
  <c r="S4109"/>
  <c r="T4109"/>
  <c r="U4109"/>
  <c r="A4105" i="13" s="1"/>
  <c r="N4113" i="8"/>
  <c r="O4113"/>
  <c r="P4113"/>
  <c r="Q4113"/>
  <c r="R4113"/>
  <c r="S4113"/>
  <c r="T4113"/>
  <c r="U4113"/>
  <c r="A4109" i="13" s="1"/>
  <c r="N4116" i="8"/>
  <c r="O4116"/>
  <c r="P4116"/>
  <c r="Q4116"/>
  <c r="R4116"/>
  <c r="S4116"/>
  <c r="T4116"/>
  <c r="U4116"/>
  <c r="A4112" i="13" s="1"/>
  <c r="K4115" i="8"/>
  <c r="K4116" s="1"/>
  <c r="L4115"/>
  <c r="L4116" s="1"/>
  <c r="N4115"/>
  <c r="O4115"/>
  <c r="P4115"/>
  <c r="Q4115"/>
  <c r="R4115"/>
  <c r="S4115"/>
  <c r="T4115"/>
  <c r="U4115"/>
  <c r="A4111" i="13" s="1"/>
  <c r="K4119" i="8"/>
  <c r="K127" s="1"/>
  <c r="K128" s="1"/>
  <c r="L4119"/>
  <c r="N4119"/>
  <c r="O4119"/>
  <c r="P4119"/>
  <c r="Q4119"/>
  <c r="R4119"/>
  <c r="S4119"/>
  <c r="T4119"/>
  <c r="U4119"/>
  <c r="A4115" i="13" s="1"/>
  <c r="N4126" i="8"/>
  <c r="O4126"/>
  <c r="P4126"/>
  <c r="Q4126"/>
  <c r="R4126"/>
  <c r="S4126"/>
  <c r="T4126"/>
  <c r="U4126"/>
  <c r="A4122" i="13" s="1"/>
  <c r="N4127" i="8"/>
  <c r="O4127"/>
  <c r="P4127"/>
  <c r="Q4127"/>
  <c r="R4127"/>
  <c r="S4127"/>
  <c r="T4127"/>
  <c r="U4127"/>
  <c r="A4123" i="13" s="1"/>
  <c r="K4129" i="8"/>
  <c r="K4130" s="1"/>
  <c r="L4129"/>
  <c r="L4130" s="1"/>
  <c r="N4129"/>
  <c r="O4129"/>
  <c r="P4129"/>
  <c r="Q4129"/>
  <c r="R4129"/>
  <c r="S4129"/>
  <c r="T4129"/>
  <c r="U4129"/>
  <c r="A4125" i="13" s="1"/>
  <c r="N4133" i="8"/>
  <c r="O4133"/>
  <c r="P4133"/>
  <c r="Q4133"/>
  <c r="R4133"/>
  <c r="S4133"/>
  <c r="T4133"/>
  <c r="U4133"/>
  <c r="A4129" i="13" s="1"/>
  <c r="N4135" i="8"/>
  <c r="O4135"/>
  <c r="P4135"/>
  <c r="Q4135"/>
  <c r="R4135"/>
  <c r="S4135"/>
  <c r="T4135"/>
  <c r="U4135"/>
  <c r="A4131" i="13" s="1"/>
  <c r="N4136" i="8"/>
  <c r="O4136"/>
  <c r="P4136"/>
  <c r="Q4136"/>
  <c r="R4136"/>
  <c r="S4136"/>
  <c r="T4136"/>
  <c r="U4136"/>
  <c r="A4132" i="13" s="1"/>
  <c r="N4139" i="8"/>
  <c r="O4139"/>
  <c r="P4139"/>
  <c r="Q4139"/>
  <c r="R4139"/>
  <c r="S4139"/>
  <c r="T4139"/>
  <c r="U4139"/>
  <c r="A4135" i="13" s="1"/>
  <c r="N4140" i="8"/>
  <c r="O4140"/>
  <c r="P4140"/>
  <c r="Q4140"/>
  <c r="R4140"/>
  <c r="S4140"/>
  <c r="T4140"/>
  <c r="U4140"/>
  <c r="A4136" i="13" s="1"/>
  <c r="K4144" i="8"/>
  <c r="L4144"/>
  <c r="N4144"/>
  <c r="O4144"/>
  <c r="P4144"/>
  <c r="Q4144"/>
  <c r="R4144"/>
  <c r="S4144"/>
  <c r="T4144"/>
  <c r="U4144"/>
  <c r="A4140" i="13" s="1"/>
  <c r="K4149" i="8"/>
  <c r="K4150" s="1"/>
  <c r="L4149"/>
  <c r="L4150" s="1"/>
  <c r="N4149"/>
  <c r="O4149"/>
  <c r="P4149"/>
  <c r="Q4149"/>
  <c r="R4149"/>
  <c r="S4149"/>
  <c r="T4149"/>
  <c r="U4149"/>
  <c r="A4145" i="13" s="1"/>
  <c r="K4151" i="8"/>
  <c r="L4151"/>
  <c r="L30" s="1"/>
  <c r="N4151"/>
  <c r="O4151"/>
  <c r="P4151"/>
  <c r="Q4151"/>
  <c r="R4151"/>
  <c r="S4151"/>
  <c r="T4151"/>
  <c r="U4151"/>
  <c r="A4147" i="13" s="1"/>
  <c r="N4152" i="8"/>
  <c r="O4152"/>
  <c r="P4152"/>
  <c r="Q4152"/>
  <c r="R4152"/>
  <c r="S4152"/>
  <c r="T4152"/>
  <c r="U4152"/>
  <c r="A4148" i="13" s="1"/>
  <c r="K4154" i="8"/>
  <c r="L4154"/>
  <c r="N4154"/>
  <c r="O4154"/>
  <c r="P4154"/>
  <c r="Q4154"/>
  <c r="R4154"/>
  <c r="S4154"/>
  <c r="T4154"/>
  <c r="U4154"/>
  <c r="A4150" i="13" s="1"/>
  <c r="K4155" i="8"/>
  <c r="K4156" s="1"/>
  <c r="L4155"/>
  <c r="L4156" s="1"/>
  <c r="N4155"/>
  <c r="O4155"/>
  <c r="P4155"/>
  <c r="Q4155"/>
  <c r="R4155"/>
  <c r="S4155"/>
  <c r="T4155"/>
  <c r="U4155"/>
  <c r="A4151" i="13" s="1"/>
  <c r="N4158" i="8"/>
  <c r="O4158"/>
  <c r="P4158"/>
  <c r="Q4158"/>
  <c r="R4158"/>
  <c r="S4158"/>
  <c r="T4158"/>
  <c r="U4158"/>
  <c r="N4160"/>
  <c r="O4160"/>
  <c r="P4160"/>
  <c r="Q4160"/>
  <c r="R4160"/>
  <c r="S4160"/>
  <c r="T4160"/>
  <c r="U4160"/>
  <c r="A4156" i="13" s="1"/>
  <c r="K4163" i="8"/>
  <c r="L4163"/>
  <c r="N4163"/>
  <c r="O4163"/>
  <c r="P4163"/>
  <c r="Q4163"/>
  <c r="R4163"/>
  <c r="S4163"/>
  <c r="T4163"/>
  <c r="U4163"/>
  <c r="A4159" i="13" s="1"/>
  <c r="K4166" i="8"/>
  <c r="L4166"/>
  <c r="N4166"/>
  <c r="O4166"/>
  <c r="P4166"/>
  <c r="Q4166"/>
  <c r="R4166"/>
  <c r="S4166"/>
  <c r="T4166"/>
  <c r="U4166"/>
  <c r="A4162" i="13" s="1"/>
  <c r="K4167" i="8"/>
  <c r="K4168" s="1"/>
  <c r="K4169" s="1"/>
  <c r="L4167"/>
  <c r="L4168" s="1"/>
  <c r="L4169" s="1"/>
  <c r="N4167"/>
  <c r="O4167"/>
  <c r="P4167"/>
  <c r="Q4167"/>
  <c r="R4167"/>
  <c r="S4167"/>
  <c r="T4167"/>
  <c r="U4167"/>
  <c r="A4163" i="13" s="1"/>
  <c r="N4169" i="8"/>
  <c r="O4169"/>
  <c r="P4169"/>
  <c r="Q4169"/>
  <c r="R4169"/>
  <c r="S4169"/>
  <c r="T4169"/>
  <c r="U4169"/>
  <c r="A4165" i="13" s="1"/>
  <c r="N4170" i="8"/>
  <c r="O4170"/>
  <c r="P4170"/>
  <c r="Q4170"/>
  <c r="R4170"/>
  <c r="S4170"/>
  <c r="T4170"/>
  <c r="U4170"/>
  <c r="A4166" i="13" s="1"/>
  <c r="K4172" i="8"/>
  <c r="K4173" s="1"/>
  <c r="K4174" s="1"/>
  <c r="L4172"/>
  <c r="L4173" s="1"/>
  <c r="L4174" s="1"/>
  <c r="N4172"/>
  <c r="O4172"/>
  <c r="P4172"/>
  <c r="Q4172"/>
  <c r="R4172"/>
  <c r="S4172"/>
  <c r="T4172"/>
  <c r="U4172"/>
  <c r="A4168" i="13" s="1"/>
  <c r="K4176" i="8"/>
  <c r="L4176"/>
  <c r="N4176"/>
  <c r="O4176"/>
  <c r="P4176"/>
  <c r="Q4176"/>
  <c r="R4176"/>
  <c r="S4176"/>
  <c r="T4176"/>
  <c r="U4176"/>
  <c r="N4174"/>
  <c r="O4174"/>
  <c r="P4174"/>
  <c r="Q4174"/>
  <c r="R4174"/>
  <c r="S4174"/>
  <c r="T4174"/>
  <c r="U4174"/>
  <c r="A4170" i="13" s="1"/>
  <c r="K4177" i="8"/>
  <c r="K4178" s="1"/>
  <c r="K4179" s="1"/>
  <c r="L4177"/>
  <c r="L4178" s="1"/>
  <c r="L4179" s="1"/>
  <c r="N4177"/>
  <c r="O4177"/>
  <c r="P4177"/>
  <c r="Q4177"/>
  <c r="R4177"/>
  <c r="S4177"/>
  <c r="T4177"/>
  <c r="U4177"/>
  <c r="A4173" i="13" s="1"/>
  <c r="N4179" i="8"/>
  <c r="O4179"/>
  <c r="P4179"/>
  <c r="Q4179"/>
  <c r="R4179"/>
  <c r="S4179"/>
  <c r="T4179"/>
  <c r="U4179"/>
  <c r="A4175" i="13" s="1"/>
  <c r="K4181" i="8"/>
  <c r="K4182" s="1"/>
  <c r="K4183" s="1"/>
  <c r="L4181"/>
  <c r="L4182" s="1"/>
  <c r="L4183" s="1"/>
  <c r="N4181"/>
  <c r="O4181"/>
  <c r="P4181"/>
  <c r="Q4181"/>
  <c r="R4181"/>
  <c r="S4181"/>
  <c r="T4181"/>
  <c r="U4181"/>
  <c r="A4177" i="13" s="1"/>
  <c r="W4181" i="8"/>
  <c r="N4183"/>
  <c r="O4183"/>
  <c r="P4183"/>
  <c r="Q4183"/>
  <c r="R4183"/>
  <c r="S4183"/>
  <c r="T4183"/>
  <c r="U4183"/>
  <c r="A4179" i="13" s="1"/>
  <c r="K4184" i="8"/>
  <c r="L4184"/>
  <c r="N4184"/>
  <c r="O4184"/>
  <c r="P4184"/>
  <c r="Q4184"/>
  <c r="R4184"/>
  <c r="S4184"/>
  <c r="T4184"/>
  <c r="U4184"/>
  <c r="A4180" i="13" s="1"/>
  <c r="N4188" i="8"/>
  <c r="O4188"/>
  <c r="P4188"/>
  <c r="Q4188"/>
  <c r="R4188"/>
  <c r="S4188"/>
  <c r="T4188"/>
  <c r="U4188"/>
  <c r="A4184" i="13" s="1"/>
  <c r="N4189" i="8"/>
  <c r="O4189"/>
  <c r="P4189"/>
  <c r="Q4189"/>
  <c r="R4189"/>
  <c r="S4189"/>
  <c r="T4189"/>
  <c r="U4189"/>
  <c r="A4185" i="13" s="1"/>
  <c r="N4190" i="8"/>
  <c r="O4190"/>
  <c r="P4190"/>
  <c r="Q4190"/>
  <c r="R4190"/>
  <c r="S4190"/>
  <c r="T4190"/>
  <c r="U4190"/>
  <c r="A4186" i="13" s="1"/>
  <c r="K4193" i="8"/>
  <c r="L4193"/>
  <c r="L262" s="1"/>
  <c r="N4193"/>
  <c r="O4193"/>
  <c r="P4193"/>
  <c r="Q4193"/>
  <c r="R4193"/>
  <c r="S4193"/>
  <c r="T4193"/>
  <c r="U4193"/>
  <c r="A4189" i="13" s="1"/>
  <c r="N4192" i="8"/>
  <c r="O4192"/>
  <c r="P4192"/>
  <c r="Q4192"/>
  <c r="R4192"/>
  <c r="S4192"/>
  <c r="T4192"/>
  <c r="U4192"/>
  <c r="A4188" i="13" s="1"/>
  <c r="K4194" i="8"/>
  <c r="L4194"/>
  <c r="N4194"/>
  <c r="O4194"/>
  <c r="P4194"/>
  <c r="Q4194"/>
  <c r="R4194"/>
  <c r="S4194"/>
  <c r="T4194"/>
  <c r="U4194"/>
  <c r="A4190" i="13" s="1"/>
  <c r="K4195" i="8"/>
  <c r="L4195"/>
  <c r="N4195"/>
  <c r="O4195"/>
  <c r="P4195"/>
  <c r="Q4195"/>
  <c r="R4195"/>
  <c r="S4195"/>
  <c r="T4195"/>
  <c r="U4195"/>
  <c r="A4191" i="13" s="1"/>
  <c r="N4196" i="8"/>
  <c r="O4196"/>
  <c r="P4196"/>
  <c r="Q4196"/>
  <c r="R4196"/>
  <c r="S4196"/>
  <c r="T4196"/>
  <c r="U4196"/>
  <c r="A4192" i="13" s="1"/>
  <c r="K4201" i="8"/>
  <c r="L4201"/>
  <c r="N4201"/>
  <c r="O4201"/>
  <c r="P4201"/>
  <c r="Q4201"/>
  <c r="R4201"/>
  <c r="S4201"/>
  <c r="T4201"/>
  <c r="U4201"/>
  <c r="A4197" i="13" s="1"/>
  <c r="N4205" i="8"/>
  <c r="O4205"/>
  <c r="P4205"/>
  <c r="Q4205"/>
  <c r="R4205"/>
  <c r="S4205"/>
  <c r="T4205"/>
  <c r="U4205"/>
  <c r="A4201" i="13" s="1"/>
  <c r="K4206" i="8"/>
  <c r="L4206"/>
  <c r="N4206"/>
  <c r="O4206"/>
  <c r="P4206"/>
  <c r="Q4206"/>
  <c r="R4206"/>
  <c r="S4206"/>
  <c r="T4206"/>
  <c r="U4206"/>
  <c r="A4202" i="13" s="1"/>
  <c r="K4208" i="8"/>
  <c r="K4209" s="1"/>
  <c r="L4208"/>
  <c r="L4209" s="1"/>
  <c r="N4208"/>
  <c r="O4208"/>
  <c r="P4208"/>
  <c r="Q4208"/>
  <c r="R4208"/>
  <c r="S4208"/>
  <c r="T4208"/>
  <c r="U4208"/>
  <c r="A4204" i="13" s="1"/>
  <c r="N4209" i="8"/>
  <c r="O4209"/>
  <c r="P4209"/>
  <c r="Q4209"/>
  <c r="R4209"/>
  <c r="S4209"/>
  <c r="T4209"/>
  <c r="U4209"/>
  <c r="A4205" i="13" s="1"/>
  <c r="N4217" i="8"/>
  <c r="O4217"/>
  <c r="P4217"/>
  <c r="Q4217"/>
  <c r="R4217"/>
  <c r="S4217"/>
  <c r="T4217"/>
  <c r="U4217"/>
  <c r="K4213"/>
  <c r="L4213"/>
  <c r="N4213"/>
  <c r="O4213"/>
  <c r="P4213"/>
  <c r="Q4213"/>
  <c r="R4213"/>
  <c r="S4213"/>
  <c r="T4213"/>
  <c r="U4213"/>
  <c r="A4209" i="13" s="1"/>
  <c r="K4214" i="8"/>
  <c r="L4214"/>
  <c r="N4214"/>
  <c r="O4214"/>
  <c r="P4214"/>
  <c r="Q4214"/>
  <c r="R4214"/>
  <c r="S4214"/>
  <c r="T4214"/>
  <c r="U4214"/>
  <c r="A4210" i="13" s="1"/>
  <c r="K4215" i="8"/>
  <c r="K4216" s="1"/>
  <c r="K4217" s="1"/>
  <c r="L4215"/>
  <c r="L4216" s="1"/>
  <c r="L4217" s="1"/>
  <c r="N4215"/>
  <c r="O4215"/>
  <c r="P4215"/>
  <c r="Q4215"/>
  <c r="R4215"/>
  <c r="S4215"/>
  <c r="T4215"/>
  <c r="U4215"/>
  <c r="A4211" i="13" s="1"/>
  <c r="K4224" i="8"/>
  <c r="K4225" s="1"/>
  <c r="K4226" s="1"/>
  <c r="L4224"/>
  <c r="L4225" s="1"/>
  <c r="L4226" s="1"/>
  <c r="N4224"/>
  <c r="O4224"/>
  <c r="P4224"/>
  <c r="Q4224"/>
  <c r="R4224"/>
  <c r="S4224"/>
  <c r="T4224"/>
  <c r="U4224"/>
  <c r="A4220" i="13" s="1"/>
  <c r="W4224" i="8"/>
  <c r="N4221"/>
  <c r="O4221"/>
  <c r="P4221"/>
  <c r="Q4221"/>
  <c r="R4221"/>
  <c r="S4221"/>
  <c r="T4221"/>
  <c r="U4221"/>
  <c r="A4217" i="13" s="1"/>
  <c r="N4225" i="8"/>
  <c r="O4225"/>
  <c r="P4225"/>
  <c r="Q4225"/>
  <c r="R4225"/>
  <c r="S4225"/>
  <c r="T4225"/>
  <c r="U4225"/>
  <c r="A4221" i="13" s="1"/>
  <c r="K4228" i="8"/>
  <c r="L4228"/>
  <c r="N4228"/>
  <c r="O4228"/>
  <c r="P4228"/>
  <c r="Q4228"/>
  <c r="R4228"/>
  <c r="S4228"/>
  <c r="T4228"/>
  <c r="U4228"/>
  <c r="A4224" i="13" s="1"/>
  <c r="K4229" i="8"/>
  <c r="L4229"/>
  <c r="N4229"/>
  <c r="O4229"/>
  <c r="P4229"/>
  <c r="Q4229"/>
  <c r="R4229"/>
  <c r="S4229"/>
  <c r="T4229"/>
  <c r="U4229"/>
  <c r="A4225" i="13" s="1"/>
  <c r="K4230" i="8"/>
  <c r="L4230"/>
  <c r="N4230"/>
  <c r="O4230"/>
  <c r="P4230"/>
  <c r="Q4230"/>
  <c r="R4230"/>
  <c r="S4230"/>
  <c r="T4230"/>
  <c r="U4230"/>
  <c r="A4226" i="13" s="1"/>
  <c r="K4231" i="8"/>
  <c r="L4231"/>
  <c r="N4231"/>
  <c r="O4231"/>
  <c r="P4231"/>
  <c r="Q4231"/>
  <c r="R4231"/>
  <c r="S4231"/>
  <c r="T4231"/>
  <c r="U4231"/>
  <c r="A4227" i="13" s="1"/>
  <c r="K4232" i="8"/>
  <c r="K4233" s="1"/>
  <c r="K229" s="1"/>
  <c r="L4232"/>
  <c r="L4233" s="1"/>
  <c r="L229" s="1"/>
  <c r="N4232"/>
  <c r="O4232"/>
  <c r="P4232"/>
  <c r="Q4232"/>
  <c r="R4232"/>
  <c r="S4232"/>
  <c r="T4232"/>
  <c r="U4232"/>
  <c r="A4228" i="13" s="1"/>
  <c r="K4234" i="8"/>
  <c r="K4235" s="1"/>
  <c r="K4236" s="1"/>
  <c r="L4234"/>
  <c r="L4235" s="1"/>
  <c r="L4236" s="1"/>
  <c r="N4234"/>
  <c r="O4234"/>
  <c r="P4234"/>
  <c r="Q4234"/>
  <c r="R4234"/>
  <c r="S4234"/>
  <c r="T4234"/>
  <c r="U4234"/>
  <c r="A4230" i="13" s="1"/>
  <c r="N4235" i="8"/>
  <c r="O4235"/>
  <c r="P4235"/>
  <c r="Q4235"/>
  <c r="R4235"/>
  <c r="S4235"/>
  <c r="T4235"/>
  <c r="U4235"/>
  <c r="A4231" i="13" s="1"/>
  <c r="K4241" i="8"/>
  <c r="L4241"/>
  <c r="L4242" s="1"/>
  <c r="L4243" s="1"/>
  <c r="L4244" s="1"/>
  <c r="L4245" s="1"/>
  <c r="N4241"/>
  <c r="O4241"/>
  <c r="P4241"/>
  <c r="Q4241"/>
  <c r="R4241"/>
  <c r="S4241"/>
  <c r="T4241"/>
  <c r="U4241"/>
  <c r="A4237" i="13" s="1"/>
  <c r="N4237" i="8"/>
  <c r="O4237"/>
  <c r="P4237"/>
  <c r="Q4237"/>
  <c r="R4237"/>
  <c r="S4237"/>
  <c r="T4237"/>
  <c r="U4237"/>
  <c r="A4233" i="13" s="1"/>
  <c r="K4239" i="8"/>
  <c r="L4239"/>
  <c r="N4239"/>
  <c r="O4239"/>
  <c r="P4239"/>
  <c r="Q4239"/>
  <c r="R4239"/>
  <c r="S4239"/>
  <c r="T4239"/>
  <c r="U4239"/>
  <c r="A4235" i="13" s="1"/>
  <c r="K4242" i="8"/>
  <c r="K4243" s="1"/>
  <c r="K4244" s="1"/>
  <c r="K4245" s="1"/>
  <c r="N4242"/>
  <c r="O4242"/>
  <c r="P4242"/>
  <c r="Q4242"/>
  <c r="R4242"/>
  <c r="S4242"/>
  <c r="T4242"/>
  <c r="U4242"/>
  <c r="A4238" i="13" s="1"/>
  <c r="N4243" i="8"/>
  <c r="O4243"/>
  <c r="P4243"/>
  <c r="Q4243"/>
  <c r="R4243"/>
  <c r="S4243"/>
  <c r="T4243"/>
  <c r="U4243"/>
  <c r="A4239" i="13" s="1"/>
  <c r="N4244" i="8"/>
  <c r="O4244"/>
  <c r="P4244"/>
  <c r="Q4244"/>
  <c r="R4244"/>
  <c r="S4244"/>
  <c r="T4244"/>
  <c r="U4244"/>
  <c r="A4240" i="13" s="1"/>
  <c r="K4247" i="8"/>
  <c r="L4247"/>
  <c r="N4247"/>
  <c r="O4247"/>
  <c r="P4247"/>
  <c r="Q4247"/>
  <c r="R4247"/>
  <c r="S4247"/>
  <c r="T4247"/>
  <c r="U4247"/>
  <c r="A4243" i="13" s="1"/>
  <c r="N4245" i="8"/>
  <c r="O4245"/>
  <c r="P4245"/>
  <c r="Q4245"/>
  <c r="R4245"/>
  <c r="S4245"/>
  <c r="T4245"/>
  <c r="U4245"/>
  <c r="A4241" i="13" s="1"/>
  <c r="K4252" i="8"/>
  <c r="K4253" s="1"/>
  <c r="L4252"/>
  <c r="L4253" s="1"/>
  <c r="L4254" s="1"/>
  <c r="L232" s="1"/>
  <c r="N4252"/>
  <c r="O4252"/>
  <c r="P4252"/>
  <c r="Q4252"/>
  <c r="R4252"/>
  <c r="S4252"/>
  <c r="T4252"/>
  <c r="U4252"/>
  <c r="A4248" i="13" s="1"/>
  <c r="K4248" i="8"/>
  <c r="L4248"/>
  <c r="N4248"/>
  <c r="O4248"/>
  <c r="P4248"/>
  <c r="Q4248"/>
  <c r="R4248"/>
  <c r="S4248"/>
  <c r="T4248"/>
  <c r="U4248"/>
  <c r="A4244" i="13" s="1"/>
  <c r="K4249" i="8"/>
  <c r="L4249"/>
  <c r="N4249"/>
  <c r="O4249"/>
  <c r="P4249"/>
  <c r="Q4249"/>
  <c r="R4249"/>
  <c r="S4249"/>
  <c r="T4249"/>
  <c r="U4249"/>
  <c r="K4250"/>
  <c r="K4251" s="1"/>
  <c r="L4250"/>
  <c r="L4251" s="1"/>
  <c r="N4250"/>
  <c r="O4250"/>
  <c r="P4250"/>
  <c r="Q4250"/>
  <c r="R4250"/>
  <c r="S4250"/>
  <c r="T4250"/>
  <c r="U4250"/>
  <c r="A4246" i="13" s="1"/>
  <c r="K4254" i="8"/>
  <c r="N4254"/>
  <c r="O4254"/>
  <c r="P4254"/>
  <c r="Q4254"/>
  <c r="R4254"/>
  <c r="S4254"/>
  <c r="T4254"/>
  <c r="U4254"/>
  <c r="A4250" i="13" s="1"/>
  <c r="K4255" i="8"/>
  <c r="L4255"/>
  <c r="N4255"/>
  <c r="O4255"/>
  <c r="P4255"/>
  <c r="Q4255"/>
  <c r="R4255"/>
  <c r="S4255"/>
  <c r="T4255"/>
  <c r="U4255"/>
  <c r="A4251" i="13" s="1"/>
  <c r="N4260" i="8"/>
  <c r="O4260"/>
  <c r="P4260"/>
  <c r="Q4260"/>
  <c r="R4260"/>
  <c r="S4260"/>
  <c r="T4260"/>
  <c r="U4260"/>
  <c r="A4256" i="13" s="1"/>
  <c r="N4265" i="8"/>
  <c r="O4265"/>
  <c r="P4265"/>
  <c r="Q4265"/>
  <c r="R4265"/>
  <c r="S4265"/>
  <c r="T4265"/>
  <c r="U4265"/>
  <c r="A4261" i="13" s="1"/>
  <c r="K4263" i="8"/>
  <c r="K4264" s="1"/>
  <c r="K4265" s="1"/>
  <c r="K825" s="1"/>
  <c r="K828" s="1"/>
  <c r="L4263"/>
  <c r="L4264" s="1"/>
  <c r="L4265" s="1"/>
  <c r="L825" s="1"/>
  <c r="N4263"/>
  <c r="O4263"/>
  <c r="P4263"/>
  <c r="Q4263"/>
  <c r="R4263"/>
  <c r="S4263"/>
  <c r="T4263"/>
  <c r="U4263"/>
  <c r="A4259" i="13" s="1"/>
  <c r="K4267" i="8"/>
  <c r="L4267"/>
  <c r="N4267"/>
  <c r="O4267"/>
  <c r="P4267"/>
  <c r="Q4267"/>
  <c r="R4267"/>
  <c r="S4267"/>
  <c r="T4267"/>
  <c r="U4267"/>
  <c r="A4263" i="13" s="1"/>
  <c r="K4270" i="8"/>
  <c r="L4270"/>
  <c r="L4271" s="1"/>
  <c r="L4272" s="1"/>
  <c r="L4273" s="1"/>
  <c r="N4270"/>
  <c r="O4270"/>
  <c r="P4270"/>
  <c r="Q4270"/>
  <c r="R4270"/>
  <c r="S4270"/>
  <c r="T4270"/>
  <c r="U4270"/>
  <c r="A4266" i="13" s="1"/>
  <c r="N4268" i="8"/>
  <c r="O4268"/>
  <c r="P4268"/>
  <c r="Q4268"/>
  <c r="R4268"/>
  <c r="S4268"/>
  <c r="T4268"/>
  <c r="U4268"/>
  <c r="A4264" i="13" s="1"/>
  <c r="K4275" i="8"/>
  <c r="L4275"/>
  <c r="N4275"/>
  <c r="O4275"/>
  <c r="P4275"/>
  <c r="Q4275"/>
  <c r="R4275"/>
  <c r="S4275"/>
  <c r="T4275"/>
  <c r="U4275"/>
  <c r="A4271" i="13" s="1"/>
  <c r="K4271" i="8"/>
  <c r="K4272" s="1"/>
  <c r="K4273" s="1"/>
  <c r="N4271"/>
  <c r="O4271"/>
  <c r="P4271"/>
  <c r="Q4271"/>
  <c r="R4271"/>
  <c r="S4271"/>
  <c r="T4271"/>
  <c r="U4271"/>
  <c r="A4267" i="13" s="1"/>
  <c r="N4273" i="8"/>
  <c r="O4273"/>
  <c r="P4273"/>
  <c r="Q4273"/>
  <c r="R4273"/>
  <c r="S4273"/>
  <c r="T4273"/>
  <c r="U4273"/>
  <c r="K4276"/>
  <c r="L4276"/>
  <c r="N4276"/>
  <c r="O4276"/>
  <c r="P4276"/>
  <c r="Q4276"/>
  <c r="R4276"/>
  <c r="S4276"/>
  <c r="T4276"/>
  <c r="U4276"/>
  <c r="A4272" i="13" s="1"/>
  <c r="K4277" i="8"/>
  <c r="L4277"/>
  <c r="N4277"/>
  <c r="O4277"/>
  <c r="P4277"/>
  <c r="Q4277"/>
  <c r="R4277"/>
  <c r="S4277"/>
  <c r="T4277"/>
  <c r="U4277"/>
  <c r="A4273" i="13" s="1"/>
  <c r="L4279" i="8"/>
  <c r="N4279"/>
  <c r="O4279"/>
  <c r="P4279"/>
  <c r="Q4279"/>
  <c r="R4279"/>
  <c r="S4279"/>
  <c r="T4279"/>
  <c r="U4279"/>
  <c r="A4275" i="13" s="1"/>
  <c r="K4281" i="8"/>
  <c r="K4282" s="1"/>
  <c r="K4283" s="1"/>
  <c r="K4284" s="1"/>
  <c r="K4285" s="1"/>
  <c r="L4281"/>
  <c r="L4282" s="1"/>
  <c r="L4283" s="1"/>
  <c r="L4284" s="1"/>
  <c r="L4285" s="1"/>
  <c r="N4281"/>
  <c r="O4281"/>
  <c r="P4281"/>
  <c r="Q4281"/>
  <c r="R4281"/>
  <c r="S4281"/>
  <c r="T4281"/>
  <c r="U4281"/>
  <c r="A4277" i="13" s="1"/>
  <c r="N4285" i="8"/>
  <c r="O4285"/>
  <c r="P4285"/>
  <c r="Q4285"/>
  <c r="R4285"/>
  <c r="S4285"/>
  <c r="T4285"/>
  <c r="U4285"/>
  <c r="A4281" i="13" s="1"/>
  <c r="N4283" i="8"/>
  <c r="O4283"/>
  <c r="P4283"/>
  <c r="Q4283"/>
  <c r="R4283"/>
  <c r="S4283"/>
  <c r="T4283"/>
  <c r="U4283"/>
  <c r="A4279" i="13" s="1"/>
  <c r="N4289" i="8"/>
  <c r="O4289"/>
  <c r="P4289"/>
  <c r="Q4289"/>
  <c r="R4289"/>
  <c r="S4289"/>
  <c r="T4289"/>
  <c r="U4289"/>
  <c r="A4285" i="13" s="1"/>
  <c r="K4293" i="8"/>
  <c r="K4294" s="1"/>
  <c r="K4295" s="1"/>
  <c r="L4293"/>
  <c r="L4294" s="1"/>
  <c r="L4295" s="1"/>
  <c r="N4293"/>
  <c r="O4293"/>
  <c r="P4293"/>
  <c r="Q4293"/>
  <c r="R4293"/>
  <c r="S4293"/>
  <c r="T4293"/>
  <c r="U4293"/>
  <c r="A4289" i="13" s="1"/>
  <c r="N4294" i="8"/>
  <c r="O4294"/>
  <c r="P4294"/>
  <c r="Q4294"/>
  <c r="R4294"/>
  <c r="S4294"/>
  <c r="T4294"/>
  <c r="U4294"/>
  <c r="A4290" i="13" s="1"/>
  <c r="N4295" i="8"/>
  <c r="O4295"/>
  <c r="P4295"/>
  <c r="Q4295"/>
  <c r="R4295"/>
  <c r="S4295"/>
  <c r="T4295"/>
  <c r="U4295"/>
  <c r="A4291" i="13" s="1"/>
  <c r="N4297" i="8"/>
  <c r="O4297"/>
  <c r="P4297"/>
  <c r="Q4297"/>
  <c r="R4297"/>
  <c r="S4297"/>
  <c r="T4297"/>
  <c r="U4297"/>
  <c r="A4293" i="13" s="1"/>
  <c r="N4298" i="8"/>
  <c r="O4298"/>
  <c r="P4298"/>
  <c r="Q4298"/>
  <c r="R4298"/>
  <c r="S4298"/>
  <c r="T4298"/>
  <c r="U4298"/>
  <c r="A4294" i="13" s="1"/>
  <c r="W4298" i="8"/>
  <c r="N4300"/>
  <c r="O4300"/>
  <c r="P4300"/>
  <c r="Q4300"/>
  <c r="R4300"/>
  <c r="S4300"/>
  <c r="T4300"/>
  <c r="U4300"/>
  <c r="A4296" i="13" s="1"/>
  <c r="K4309" i="8"/>
  <c r="K4310" s="1"/>
  <c r="L4309"/>
  <c r="L4310" s="1"/>
  <c r="N4309"/>
  <c r="O4309"/>
  <c r="P4309"/>
  <c r="Q4309"/>
  <c r="R4309"/>
  <c r="S4309"/>
  <c r="T4309"/>
  <c r="U4309"/>
  <c r="A4305" i="13" s="1"/>
  <c r="K4312" i="8"/>
  <c r="L4312"/>
  <c r="N4312"/>
  <c r="O4312"/>
  <c r="P4312"/>
  <c r="Q4312"/>
  <c r="R4312"/>
  <c r="S4312"/>
  <c r="T4312"/>
  <c r="U4312"/>
  <c r="A4308" i="13" s="1"/>
  <c r="K4313" i="8"/>
  <c r="K4314" s="1"/>
  <c r="L4313"/>
  <c r="L4314" s="1"/>
  <c r="N4313"/>
  <c r="O4313"/>
  <c r="P4313"/>
  <c r="Q4313"/>
  <c r="R4313"/>
  <c r="S4313"/>
  <c r="T4313"/>
  <c r="U4313"/>
  <c r="A4309" i="13" s="1"/>
  <c r="N4314" i="8"/>
  <c r="O4314"/>
  <c r="P4314"/>
  <c r="Q4314"/>
  <c r="R4314"/>
  <c r="S4314"/>
  <c r="T4314"/>
  <c r="U4314"/>
  <c r="A4310" i="13" s="1"/>
  <c r="N4316" i="8"/>
  <c r="O4316"/>
  <c r="P4316"/>
  <c r="Q4316"/>
  <c r="R4316"/>
  <c r="S4316"/>
  <c r="T4316"/>
  <c r="U4316"/>
  <c r="A4312" i="13" s="1"/>
  <c r="K4322" i="8"/>
  <c r="L4322"/>
  <c r="L4323" s="1"/>
  <c r="N4322"/>
  <c r="O4322"/>
  <c r="P4322"/>
  <c r="Q4322"/>
  <c r="R4322"/>
  <c r="S4322"/>
  <c r="T4322"/>
  <c r="U4322"/>
  <c r="A4318" i="13" s="1"/>
  <c r="K4319" i="8"/>
  <c r="K4320" s="1"/>
  <c r="K4321" s="1"/>
  <c r="L4319"/>
  <c r="N4319"/>
  <c r="O4319"/>
  <c r="P4319"/>
  <c r="Q4319"/>
  <c r="R4319"/>
  <c r="S4319"/>
  <c r="T4319"/>
  <c r="U4319"/>
  <c r="A4315" i="13" s="1"/>
  <c r="K4327" i="8"/>
  <c r="K4328" s="1"/>
  <c r="K4329" s="1"/>
  <c r="L4327"/>
  <c r="L4328" s="1"/>
  <c r="L4329" s="1"/>
  <c r="N4327"/>
  <c r="O4327"/>
  <c r="P4327"/>
  <c r="Q4327"/>
  <c r="R4327"/>
  <c r="S4327"/>
  <c r="T4327"/>
  <c r="U4327"/>
  <c r="A4323" i="13" s="1"/>
  <c r="N4329" i="8"/>
  <c r="O4329"/>
  <c r="P4329"/>
  <c r="Q4329"/>
  <c r="R4329"/>
  <c r="S4329"/>
  <c r="T4329"/>
  <c r="U4329"/>
  <c r="A4325" i="13" s="1"/>
  <c r="K4330" i="8"/>
  <c r="K4331" s="1"/>
  <c r="K4332" s="1"/>
  <c r="L4330"/>
  <c r="L4331" s="1"/>
  <c r="L4332" s="1"/>
  <c r="N4330"/>
  <c r="O4330"/>
  <c r="P4330"/>
  <c r="Q4330"/>
  <c r="R4330"/>
  <c r="S4330"/>
  <c r="T4330"/>
  <c r="U4330"/>
  <c r="A4326" i="13" s="1"/>
  <c r="N4331" i="8"/>
  <c r="O4331"/>
  <c r="P4331"/>
  <c r="Q4331"/>
  <c r="R4331"/>
  <c r="S4331"/>
  <c r="T4331"/>
  <c r="U4331"/>
  <c r="A4327" i="13" s="1"/>
  <c r="W4331" i="8"/>
  <c r="K4333"/>
  <c r="L4333"/>
  <c r="N4333"/>
  <c r="O4333"/>
  <c r="P4333"/>
  <c r="Q4333"/>
  <c r="R4333"/>
  <c r="S4333"/>
  <c r="T4333"/>
  <c r="U4333"/>
  <c r="A4329" i="13" s="1"/>
  <c r="K4334" i="8"/>
  <c r="K4335" s="1"/>
  <c r="K4336" s="1"/>
  <c r="L4334"/>
  <c r="L4335" s="1"/>
  <c r="L4336" s="1"/>
  <c r="N4334"/>
  <c r="O4334"/>
  <c r="P4334"/>
  <c r="Q4334"/>
  <c r="R4334"/>
  <c r="S4334"/>
  <c r="T4334"/>
  <c r="U4334"/>
  <c r="A4330" i="13" s="1"/>
  <c r="N4343" i="8"/>
  <c r="O4343"/>
  <c r="P4343"/>
  <c r="Q4343"/>
  <c r="R4343"/>
  <c r="S4343"/>
  <c r="T4343"/>
  <c r="U4343"/>
  <c r="A4339" i="13" s="1"/>
  <c r="K4346" i="8"/>
  <c r="L4346"/>
  <c r="N4346"/>
  <c r="O4346"/>
  <c r="P4346"/>
  <c r="Q4346"/>
  <c r="R4346"/>
  <c r="S4346"/>
  <c r="T4346"/>
  <c r="U4346"/>
  <c r="A4342" i="13" s="1"/>
  <c r="N4347" i="8"/>
  <c r="O4347"/>
  <c r="P4347"/>
  <c r="Q4347"/>
  <c r="R4347"/>
  <c r="S4347"/>
  <c r="T4347"/>
  <c r="U4347"/>
  <c r="A4343" i="13" s="1"/>
  <c r="N1174" i="8"/>
  <c r="O1174"/>
  <c r="P1174"/>
  <c r="Q1174"/>
  <c r="R1174"/>
  <c r="S1174"/>
  <c r="T1174"/>
  <c r="U1174"/>
  <c r="A1170" i="13" s="1"/>
  <c r="N1207" i="8"/>
  <c r="O1207"/>
  <c r="P1207"/>
  <c r="Q1207"/>
  <c r="R1207"/>
  <c r="S1207"/>
  <c r="T1207"/>
  <c r="U1207"/>
  <c r="A1203" i="13" s="1"/>
  <c r="N1229" i="8"/>
  <c r="O1229"/>
  <c r="P1229"/>
  <c r="Q1229"/>
  <c r="R1229"/>
  <c r="S1229"/>
  <c r="T1229"/>
  <c r="U1229"/>
  <c r="A1225" i="13" s="1"/>
  <c r="N1227" i="8"/>
  <c r="O1227"/>
  <c r="P1227"/>
  <c r="Q1227"/>
  <c r="R1227"/>
  <c r="S1227"/>
  <c r="T1227"/>
  <c r="U1227"/>
  <c r="A1223" i="13" s="1"/>
  <c r="N1274" i="8"/>
  <c r="O1274"/>
  <c r="P1274"/>
  <c r="Q1274"/>
  <c r="R1274"/>
  <c r="S1274"/>
  <c r="T1274"/>
  <c r="U1274"/>
  <c r="A1270" i="13" s="1"/>
  <c r="N1283" i="8"/>
  <c r="O1283"/>
  <c r="P1283"/>
  <c r="Q1283"/>
  <c r="R1283"/>
  <c r="S1283"/>
  <c r="T1283"/>
  <c r="U1283"/>
  <c r="A1279" i="13" s="1"/>
  <c r="N1284" i="8"/>
  <c r="O1284"/>
  <c r="P1284"/>
  <c r="Q1284"/>
  <c r="R1284"/>
  <c r="S1284"/>
  <c r="T1284"/>
  <c r="U1284"/>
  <c r="A1280" i="13" s="1"/>
  <c r="K1310" i="8"/>
  <c r="L1310"/>
  <c r="N1310"/>
  <c r="O1310"/>
  <c r="P1310"/>
  <c r="Q1310"/>
  <c r="R1310"/>
  <c r="S1310"/>
  <c r="T1310"/>
  <c r="U1310"/>
  <c r="A1306" i="13" s="1"/>
  <c r="N1348" i="8"/>
  <c r="O1348"/>
  <c r="P1348"/>
  <c r="Q1348"/>
  <c r="R1348"/>
  <c r="S1348"/>
  <c r="T1348"/>
  <c r="U1348"/>
  <c r="A1344" i="13" s="1"/>
  <c r="N1361" i="8"/>
  <c r="O1361"/>
  <c r="P1361"/>
  <c r="Q1361"/>
  <c r="R1361"/>
  <c r="S1361"/>
  <c r="T1361"/>
  <c r="U1361"/>
  <c r="A1357" i="13" s="1"/>
  <c r="N1380" i="8"/>
  <c r="O1380"/>
  <c r="P1380"/>
  <c r="Q1380"/>
  <c r="R1380"/>
  <c r="S1380"/>
  <c r="T1380"/>
  <c r="U1380"/>
  <c r="A1376" i="13" s="1"/>
  <c r="N1432" i="8"/>
  <c r="O1432"/>
  <c r="P1432"/>
  <c r="Q1432"/>
  <c r="R1432"/>
  <c r="S1432"/>
  <c r="T1432"/>
  <c r="U1432"/>
  <c r="A1428" i="13" s="1"/>
  <c r="N1456" i="8"/>
  <c r="O1456"/>
  <c r="P1456"/>
  <c r="Q1456"/>
  <c r="R1456"/>
  <c r="S1456"/>
  <c r="T1456"/>
  <c r="U1456"/>
  <c r="A1452" i="13" s="1"/>
  <c r="K1493" i="8"/>
  <c r="L1493"/>
  <c r="N1493"/>
  <c r="O1493"/>
  <c r="P1493"/>
  <c r="Q1493"/>
  <c r="R1493"/>
  <c r="S1493"/>
  <c r="T1493"/>
  <c r="U1493"/>
  <c r="A1489" i="13" s="1"/>
  <c r="N1505" i="8"/>
  <c r="O1505"/>
  <c r="P1505"/>
  <c r="Q1505"/>
  <c r="R1505"/>
  <c r="S1505"/>
  <c r="T1505"/>
  <c r="U1505"/>
  <c r="A1501" i="13" s="1"/>
  <c r="N1506" i="8"/>
  <c r="O1506"/>
  <c r="P1506"/>
  <c r="Q1506"/>
  <c r="R1506"/>
  <c r="S1506"/>
  <c r="T1506"/>
  <c r="U1506"/>
  <c r="A1502" i="13" s="1"/>
  <c r="N1523" i="8"/>
  <c r="O1523"/>
  <c r="P1523"/>
  <c r="Q1523"/>
  <c r="R1523"/>
  <c r="S1523"/>
  <c r="T1523"/>
  <c r="U1523"/>
  <c r="A1519" i="13" s="1"/>
  <c r="N1520" i="8"/>
  <c r="O1520"/>
  <c r="P1520"/>
  <c r="Q1520"/>
  <c r="R1520"/>
  <c r="S1520"/>
  <c r="T1520"/>
  <c r="U1520"/>
  <c r="A1516" i="13" s="1"/>
  <c r="K1539" i="8"/>
  <c r="K1540" s="1"/>
  <c r="K1541" s="1"/>
  <c r="L1539"/>
  <c r="L1540" s="1"/>
  <c r="L1541" s="1"/>
  <c r="N1539"/>
  <c r="O1539"/>
  <c r="P1539"/>
  <c r="Q1539"/>
  <c r="R1539"/>
  <c r="S1539"/>
  <c r="T1539"/>
  <c r="U1539"/>
  <c r="A1535" i="13" s="1"/>
  <c r="N1547" i="8"/>
  <c r="O1547"/>
  <c r="P1547"/>
  <c r="Q1547"/>
  <c r="R1547"/>
  <c r="S1547"/>
  <c r="T1547"/>
  <c r="U1547"/>
  <c r="A1543" i="13" s="1"/>
  <c r="N1554" i="8"/>
  <c r="O1554"/>
  <c r="P1554"/>
  <c r="Q1554"/>
  <c r="R1554"/>
  <c r="S1554"/>
  <c r="T1554"/>
  <c r="U1554"/>
  <c r="A1550" i="13" s="1"/>
  <c r="N1582" i="8"/>
  <c r="O1582"/>
  <c r="P1582"/>
  <c r="Q1582"/>
  <c r="R1582"/>
  <c r="S1582"/>
  <c r="T1582"/>
  <c r="U1582"/>
  <c r="A1578" i="13" s="1"/>
  <c r="N1650" i="8"/>
  <c r="O1650"/>
  <c r="P1650"/>
  <c r="Q1650"/>
  <c r="R1650"/>
  <c r="S1650"/>
  <c r="T1650"/>
  <c r="U1650"/>
  <c r="A1646" i="13" s="1"/>
  <c r="N1655" i="8"/>
  <c r="O1655"/>
  <c r="P1655"/>
  <c r="Q1655"/>
  <c r="R1655"/>
  <c r="S1655"/>
  <c r="T1655"/>
  <c r="U1655"/>
  <c r="A1651" i="13" s="1"/>
  <c r="N1665" i="8"/>
  <c r="O1665"/>
  <c r="P1665"/>
  <c r="Q1665"/>
  <c r="R1665"/>
  <c r="S1665"/>
  <c r="T1665"/>
  <c r="U1665"/>
  <c r="A1661" i="13" s="1"/>
  <c r="N1671" i="8"/>
  <c r="O1671"/>
  <c r="P1671"/>
  <c r="Q1671"/>
  <c r="R1671"/>
  <c r="S1671"/>
  <c r="T1671"/>
  <c r="U1671"/>
  <c r="A1667" i="13" s="1"/>
  <c r="N1679" i="8"/>
  <c r="O1679"/>
  <c r="P1679"/>
  <c r="Q1679"/>
  <c r="R1679"/>
  <c r="S1679"/>
  <c r="T1679"/>
  <c r="U1679"/>
  <c r="A1675" i="13" s="1"/>
  <c r="N1687" i="8"/>
  <c r="O1687"/>
  <c r="P1687"/>
  <c r="Q1687"/>
  <c r="R1687"/>
  <c r="S1687"/>
  <c r="T1687"/>
  <c r="U1687"/>
  <c r="A1683" i="13" s="1"/>
  <c r="N1710" i="8"/>
  <c r="O1710"/>
  <c r="P1710"/>
  <c r="Q1710"/>
  <c r="R1710"/>
  <c r="S1710"/>
  <c r="T1710"/>
  <c r="U1710"/>
  <c r="A1706" i="13" s="1"/>
  <c r="N1711" i="8"/>
  <c r="O1711"/>
  <c r="P1711"/>
  <c r="Q1711"/>
  <c r="R1711"/>
  <c r="S1711"/>
  <c r="T1711"/>
  <c r="U1711"/>
  <c r="A1707" i="13" s="1"/>
  <c r="K1718" i="8"/>
  <c r="L1718"/>
  <c r="N1718"/>
  <c r="O1718"/>
  <c r="P1718"/>
  <c r="Q1718"/>
  <c r="R1718"/>
  <c r="S1718"/>
  <c r="T1718"/>
  <c r="U1718"/>
  <c r="A1714" i="13" s="1"/>
  <c r="K1719" i="8"/>
  <c r="K1999" s="1"/>
  <c r="K2000" s="1"/>
  <c r="L1719"/>
  <c r="L1999" s="1"/>
  <c r="L2000" s="1"/>
  <c r="N1719"/>
  <c r="O1719"/>
  <c r="P1719"/>
  <c r="Q1719"/>
  <c r="R1719"/>
  <c r="S1719"/>
  <c r="T1719"/>
  <c r="U1719"/>
  <c r="A1715" i="13" s="1"/>
  <c r="N1739" i="8"/>
  <c r="O1739"/>
  <c r="P1739"/>
  <c r="Q1739"/>
  <c r="R1739"/>
  <c r="S1739"/>
  <c r="T1739"/>
  <c r="U1739"/>
  <c r="A1735" i="13" s="1"/>
  <c r="N1758" i="8"/>
  <c r="O1758"/>
  <c r="P1758"/>
  <c r="Q1758"/>
  <c r="R1758"/>
  <c r="S1758"/>
  <c r="T1758"/>
  <c r="U1758"/>
  <c r="A1754" i="13" s="1"/>
  <c r="K1786" i="8"/>
  <c r="K1787" s="1"/>
  <c r="L1786"/>
  <c r="N1786"/>
  <c r="O1786"/>
  <c r="P1786"/>
  <c r="Q1786"/>
  <c r="R1786"/>
  <c r="S1786"/>
  <c r="T1786"/>
  <c r="U1786"/>
  <c r="A1782" i="13" s="1"/>
  <c r="N1814" i="8"/>
  <c r="O1814"/>
  <c r="P1814"/>
  <c r="Q1814"/>
  <c r="R1814"/>
  <c r="S1814"/>
  <c r="T1814"/>
  <c r="U1814"/>
  <c r="A1810" i="13" s="1"/>
  <c r="K1815" i="8"/>
  <c r="L1815"/>
  <c r="N1815"/>
  <c r="O1815"/>
  <c r="P1815"/>
  <c r="Q1815"/>
  <c r="R1815"/>
  <c r="S1815"/>
  <c r="T1815"/>
  <c r="U1815"/>
  <c r="A1811" i="13" s="1"/>
  <c r="K1821" i="8"/>
  <c r="K1822" s="1"/>
  <c r="L1821"/>
  <c r="L1822" s="1"/>
  <c r="L1827" s="1"/>
  <c r="N1821"/>
  <c r="O1821"/>
  <c r="P1821"/>
  <c r="Q1821"/>
  <c r="R1821"/>
  <c r="S1821"/>
  <c r="T1821"/>
  <c r="U1821"/>
  <c r="A1817" i="13" s="1"/>
  <c r="K1856" i="8"/>
  <c r="K1857" s="1"/>
  <c r="L1856"/>
  <c r="L1857" s="1"/>
  <c r="N1856"/>
  <c r="O1856"/>
  <c r="P1856"/>
  <c r="Q1856"/>
  <c r="R1856"/>
  <c r="S1856"/>
  <c r="T1856"/>
  <c r="U1856"/>
  <c r="A1852" i="13" s="1"/>
  <c r="N1863" i="8"/>
  <c r="O1863"/>
  <c r="P1863"/>
  <c r="Q1863"/>
  <c r="R1863"/>
  <c r="S1863"/>
  <c r="T1863"/>
  <c r="U1863"/>
  <c r="A1859" i="13" s="1"/>
  <c r="L1876" i="8"/>
  <c r="N1876"/>
  <c r="O1876"/>
  <c r="P1876"/>
  <c r="Q1876"/>
  <c r="R1876"/>
  <c r="S1876"/>
  <c r="T1876"/>
  <c r="U1876"/>
  <c r="A1872" i="13" s="1"/>
  <c r="N1887" i="8"/>
  <c r="O1887"/>
  <c r="P1887"/>
  <c r="Q1887"/>
  <c r="R1887"/>
  <c r="S1887"/>
  <c r="T1887"/>
  <c r="U1887"/>
  <c r="A1883" i="13" s="1"/>
  <c r="N1890" i="8"/>
  <c r="O1890"/>
  <c r="P1890"/>
  <c r="Q1890"/>
  <c r="R1890"/>
  <c r="S1890"/>
  <c r="T1890"/>
  <c r="U1890"/>
  <c r="A1886" i="13" s="1"/>
  <c r="K1893" i="8"/>
  <c r="K2217" s="1"/>
  <c r="L1893"/>
  <c r="L2217" s="1"/>
  <c r="N1893"/>
  <c r="O1893"/>
  <c r="P1893"/>
  <c r="Q1893"/>
  <c r="R1893"/>
  <c r="S1893"/>
  <c r="T1893"/>
  <c r="U1893"/>
  <c r="A1889" i="13" s="1"/>
  <c r="N1900" i="8"/>
  <c r="O1900"/>
  <c r="P1900"/>
  <c r="Q1900"/>
  <c r="R1900"/>
  <c r="S1900"/>
  <c r="T1900"/>
  <c r="U1900"/>
  <c r="A1896" i="13" s="1"/>
  <c r="N1923" i="8"/>
  <c r="O1923"/>
  <c r="P1923"/>
  <c r="Q1923"/>
  <c r="R1923"/>
  <c r="S1923"/>
  <c r="T1923"/>
  <c r="U1923"/>
  <c r="A1919" i="13" s="1"/>
  <c r="N1924" i="8"/>
  <c r="O1924"/>
  <c r="P1924"/>
  <c r="Q1924"/>
  <c r="R1924"/>
  <c r="S1924"/>
  <c r="T1924"/>
  <c r="U1924"/>
  <c r="A1920" i="13" s="1"/>
  <c r="K1929" i="8"/>
  <c r="K2904" s="1"/>
  <c r="N1929"/>
  <c r="O1929"/>
  <c r="P1929"/>
  <c r="Q1929"/>
  <c r="R1929"/>
  <c r="S1929"/>
  <c r="T1929"/>
  <c r="U1929"/>
  <c r="A1925" i="13" s="1"/>
  <c r="N1949" i="8"/>
  <c r="O1949"/>
  <c r="P1949"/>
  <c r="Q1949"/>
  <c r="R1949"/>
  <c r="S1949"/>
  <c r="T1949"/>
  <c r="U1949"/>
  <c r="A1945" i="13" s="1"/>
  <c r="K1950" i="8"/>
  <c r="L1950"/>
  <c r="N1950"/>
  <c r="O1950"/>
  <c r="P1950"/>
  <c r="Q1950"/>
  <c r="R1950"/>
  <c r="S1950"/>
  <c r="T1950"/>
  <c r="U1950"/>
  <c r="A1946" i="13" s="1"/>
  <c r="N1955" i="8"/>
  <c r="O1955"/>
  <c r="P1955"/>
  <c r="Q1955"/>
  <c r="R1955"/>
  <c r="S1955"/>
  <c r="T1955"/>
  <c r="U1955"/>
  <c r="A1951" i="13" s="1"/>
  <c r="N1965" i="8"/>
  <c r="O1965"/>
  <c r="P1965"/>
  <c r="Q1965"/>
  <c r="R1965"/>
  <c r="S1965"/>
  <c r="T1965"/>
  <c r="U1965"/>
  <c r="A1961" i="13" s="1"/>
  <c r="N1966" i="8"/>
  <c r="O1966"/>
  <c r="P1966"/>
  <c r="Q1966"/>
  <c r="R1966"/>
  <c r="S1966"/>
  <c r="T1966"/>
  <c r="U1966"/>
  <c r="A1962" i="13" s="1"/>
  <c r="K1969" i="8"/>
  <c r="K1970" s="1"/>
  <c r="L1969"/>
  <c r="L1970" s="1"/>
  <c r="N1969"/>
  <c r="O1969"/>
  <c r="P1969"/>
  <c r="Q1969"/>
  <c r="R1969"/>
  <c r="S1969"/>
  <c r="T1969"/>
  <c r="U1969"/>
  <c r="A1965" i="13" s="1"/>
  <c r="K1977" i="8"/>
  <c r="K1978" s="1"/>
  <c r="L1977"/>
  <c r="L1978" s="1"/>
  <c r="N1977"/>
  <c r="O1977"/>
  <c r="P1977"/>
  <c r="Q1977"/>
  <c r="R1977"/>
  <c r="S1977"/>
  <c r="T1977"/>
  <c r="U1977"/>
  <c r="A1973" i="13" s="1"/>
  <c r="K1976" i="8"/>
  <c r="L1976"/>
  <c r="N1976"/>
  <c r="O1976"/>
  <c r="P1976"/>
  <c r="Q1976"/>
  <c r="R1976"/>
  <c r="S1976"/>
  <c r="T1976"/>
  <c r="U1976"/>
  <c r="A1972" i="13" s="1"/>
  <c r="K1980" i="8"/>
  <c r="K2340" s="1"/>
  <c r="L1980"/>
  <c r="L2340" s="1"/>
  <c r="L2341" s="1"/>
  <c r="N1980"/>
  <c r="O1980"/>
  <c r="P1980"/>
  <c r="Q1980"/>
  <c r="R1980"/>
  <c r="S1980"/>
  <c r="T1980"/>
  <c r="U1980"/>
  <c r="A1976" i="13" s="1"/>
  <c r="K1979" i="8"/>
  <c r="L1979"/>
  <c r="N1979"/>
  <c r="O1979"/>
  <c r="P1979"/>
  <c r="Q1979"/>
  <c r="R1979"/>
  <c r="S1979"/>
  <c r="T1979"/>
  <c r="U1979"/>
  <c r="A1975" i="13" s="1"/>
  <c r="N1997" i="8"/>
  <c r="O1997"/>
  <c r="P1997"/>
  <c r="Q1997"/>
  <c r="R1997"/>
  <c r="S1997"/>
  <c r="T1997"/>
  <c r="U1997"/>
  <c r="A1993" i="13" s="1"/>
  <c r="N2000" i="8"/>
  <c r="O2000"/>
  <c r="P2000"/>
  <c r="Q2000"/>
  <c r="R2000"/>
  <c r="S2000"/>
  <c r="T2000"/>
  <c r="U2000"/>
  <c r="A1996" i="13" s="1"/>
  <c r="N2020" i="8"/>
  <c r="O2020"/>
  <c r="P2020"/>
  <c r="Q2020"/>
  <c r="R2020"/>
  <c r="S2020"/>
  <c r="T2020"/>
  <c r="U2020"/>
  <c r="A2016" i="13" s="1"/>
  <c r="K2023" i="8"/>
  <c r="L2023"/>
  <c r="N2023"/>
  <c r="O2023"/>
  <c r="P2023"/>
  <c r="Q2023"/>
  <c r="R2023"/>
  <c r="S2023"/>
  <c r="T2023"/>
  <c r="U2023"/>
  <c r="A2019" i="13" s="1"/>
  <c r="N2021" i="8"/>
  <c r="O2021"/>
  <c r="P2021"/>
  <c r="Q2021"/>
  <c r="R2021"/>
  <c r="S2021"/>
  <c r="T2021"/>
  <c r="U2021"/>
  <c r="A2017" i="13" s="1"/>
  <c r="K2027" i="8"/>
  <c r="L2027"/>
  <c r="N2027"/>
  <c r="O2027"/>
  <c r="P2027"/>
  <c r="Q2027"/>
  <c r="R2027"/>
  <c r="S2027"/>
  <c r="T2027"/>
  <c r="U2027"/>
  <c r="A2023" i="13" s="1"/>
  <c r="N2025" i="8"/>
  <c r="O2025"/>
  <c r="P2025"/>
  <c r="Q2025"/>
  <c r="R2025"/>
  <c r="S2025"/>
  <c r="T2025"/>
  <c r="U2025"/>
  <c r="A2021" i="13" s="1"/>
  <c r="N2031" i="8"/>
  <c r="O2031"/>
  <c r="P2031"/>
  <c r="Q2031"/>
  <c r="R2031"/>
  <c r="S2031"/>
  <c r="T2031"/>
  <c r="U2031"/>
  <c r="A2027" i="13" s="1"/>
  <c r="N2034" i="8"/>
  <c r="O2034"/>
  <c r="P2034"/>
  <c r="Q2034"/>
  <c r="R2034"/>
  <c r="S2034"/>
  <c r="T2034"/>
  <c r="U2034"/>
  <c r="A2030" i="13" s="1"/>
  <c r="K2036" i="8"/>
  <c r="L2036"/>
  <c r="N2036"/>
  <c r="O2036"/>
  <c r="P2036"/>
  <c r="Q2036"/>
  <c r="R2036"/>
  <c r="S2036"/>
  <c r="T2036"/>
  <c r="U2036"/>
  <c r="A2032" i="13" s="1"/>
  <c r="K2042" i="8"/>
  <c r="L2042"/>
  <c r="N2042"/>
  <c r="O2042"/>
  <c r="P2042"/>
  <c r="Q2042"/>
  <c r="R2042"/>
  <c r="S2042"/>
  <c r="T2042"/>
  <c r="U2042"/>
  <c r="A2038" i="13" s="1"/>
  <c r="N2040" i="8"/>
  <c r="O2040"/>
  <c r="P2040"/>
  <c r="Q2040"/>
  <c r="R2040"/>
  <c r="S2040"/>
  <c r="T2040"/>
  <c r="U2040"/>
  <c r="A2036" i="13" s="1"/>
  <c r="N2048" i="8"/>
  <c r="O2048"/>
  <c r="P2048"/>
  <c r="Q2048"/>
  <c r="R2048"/>
  <c r="S2048"/>
  <c r="T2048"/>
  <c r="U2048"/>
  <c r="A2044" i="13" s="1"/>
  <c r="K2046" i="8"/>
  <c r="K2047" s="1"/>
  <c r="K2048" s="1"/>
  <c r="L2046"/>
  <c r="L2047" s="1"/>
  <c r="L2048" s="1"/>
  <c r="N2046"/>
  <c r="O2046"/>
  <c r="P2046"/>
  <c r="Q2046"/>
  <c r="R2046"/>
  <c r="S2046"/>
  <c r="T2046"/>
  <c r="U2046"/>
  <c r="A2042" i="13" s="1"/>
  <c r="N2051" i="8"/>
  <c r="O2051"/>
  <c r="P2051"/>
  <c r="Q2051"/>
  <c r="R2051"/>
  <c r="S2051"/>
  <c r="T2051"/>
  <c r="U2051"/>
  <c r="A2047" i="13" s="1"/>
  <c r="N2053" i="8"/>
  <c r="O2053"/>
  <c r="P2053"/>
  <c r="Q2053"/>
  <c r="R2053"/>
  <c r="S2053"/>
  <c r="T2053"/>
  <c r="U2053"/>
  <c r="A2049" i="13" s="1"/>
  <c r="N2052" i="8"/>
  <c r="O2052"/>
  <c r="P2052"/>
  <c r="Q2052"/>
  <c r="R2052"/>
  <c r="S2052"/>
  <c r="T2052"/>
  <c r="U2052"/>
  <c r="A2048" i="13" s="1"/>
  <c r="N2054" i="8"/>
  <c r="O2054"/>
  <c r="P2054"/>
  <c r="Q2054"/>
  <c r="R2054"/>
  <c r="S2054"/>
  <c r="T2054"/>
  <c r="U2054"/>
  <c r="A2050" i="13" s="1"/>
  <c r="N2059" i="8"/>
  <c r="O2059"/>
  <c r="P2059"/>
  <c r="Q2059"/>
  <c r="R2059"/>
  <c r="S2059"/>
  <c r="T2059"/>
  <c r="U2059"/>
  <c r="A2055" i="13" s="1"/>
  <c r="N2069" i="8"/>
  <c r="O2069"/>
  <c r="P2069"/>
  <c r="Q2069"/>
  <c r="R2069"/>
  <c r="S2069"/>
  <c r="T2069"/>
  <c r="U2069"/>
  <c r="A2065" i="13" s="1"/>
  <c r="K2071" i="8"/>
  <c r="K2458" s="1"/>
  <c r="K3802" s="1"/>
  <c r="K3803" s="1"/>
  <c r="K3804" s="1"/>
  <c r="K3805" s="1"/>
  <c r="L2071"/>
  <c r="N2071"/>
  <c r="O2071"/>
  <c r="P2071"/>
  <c r="Q2071"/>
  <c r="R2071"/>
  <c r="S2071"/>
  <c r="T2071"/>
  <c r="U2071"/>
  <c r="A2067" i="13" s="1"/>
  <c r="N2073" i="8"/>
  <c r="O2073"/>
  <c r="P2073"/>
  <c r="Q2073"/>
  <c r="R2073"/>
  <c r="S2073"/>
  <c r="T2073"/>
  <c r="U2073"/>
  <c r="A2069" i="13" s="1"/>
  <c r="K2076" i="8"/>
  <c r="K2462" s="1"/>
  <c r="K2463" s="1"/>
  <c r="L2076"/>
  <c r="L2462" s="1"/>
  <c r="L2463" s="1"/>
  <c r="N2076"/>
  <c r="O2076"/>
  <c r="P2076"/>
  <c r="Q2076"/>
  <c r="R2076"/>
  <c r="S2076"/>
  <c r="T2076"/>
  <c r="U2076"/>
  <c r="A2072" i="13" s="1"/>
  <c r="N2079" i="8"/>
  <c r="O2079"/>
  <c r="P2079"/>
  <c r="Q2079"/>
  <c r="R2079"/>
  <c r="S2079"/>
  <c r="T2079"/>
  <c r="U2079"/>
  <c r="A2075" i="13" s="1"/>
  <c r="N2081" i="8"/>
  <c r="O2081"/>
  <c r="P2081"/>
  <c r="Q2081"/>
  <c r="R2081"/>
  <c r="S2081"/>
  <c r="T2081"/>
  <c r="U2081"/>
  <c r="A2077" i="13" s="1"/>
  <c r="N2082" i="8"/>
  <c r="O2082"/>
  <c r="P2082"/>
  <c r="Q2082"/>
  <c r="R2082"/>
  <c r="S2082"/>
  <c r="T2082"/>
  <c r="U2082"/>
  <c r="A2078" i="13" s="1"/>
  <c r="L2103" i="8"/>
  <c r="L2104" s="1"/>
  <c r="N2103"/>
  <c r="O2103"/>
  <c r="P2103"/>
  <c r="Q2103"/>
  <c r="R2103"/>
  <c r="S2103"/>
  <c r="T2103"/>
  <c r="U2103"/>
  <c r="A2099" i="13" s="1"/>
  <c r="K2108" i="8"/>
  <c r="K2109" s="1"/>
  <c r="L2108"/>
  <c r="L2109" s="1"/>
  <c r="N2108"/>
  <c r="O2108"/>
  <c r="P2108"/>
  <c r="Q2108"/>
  <c r="R2108"/>
  <c r="S2108"/>
  <c r="T2108"/>
  <c r="U2108"/>
  <c r="A2104" i="13" s="1"/>
  <c r="N2109" i="8"/>
  <c r="O2109"/>
  <c r="P2109"/>
  <c r="Q2109"/>
  <c r="R2109"/>
  <c r="S2109"/>
  <c r="T2109"/>
  <c r="U2109"/>
  <c r="A2105" i="13" s="1"/>
  <c r="K2117" i="8"/>
  <c r="K2118" s="1"/>
  <c r="L2117"/>
  <c r="L2118" s="1"/>
  <c r="N2117"/>
  <c r="O2117"/>
  <c r="P2117"/>
  <c r="Q2117"/>
  <c r="R2117"/>
  <c r="S2117"/>
  <c r="T2117"/>
  <c r="U2117"/>
  <c r="A2113" i="13" s="1"/>
  <c r="N2128" i="8"/>
  <c r="O2128"/>
  <c r="P2128"/>
  <c r="Q2128"/>
  <c r="R2128"/>
  <c r="S2128"/>
  <c r="T2128"/>
  <c r="U2128"/>
  <c r="A2124" i="13" s="1"/>
  <c r="K2135" i="8"/>
  <c r="L2135"/>
  <c r="N2135"/>
  <c r="O2135"/>
  <c r="P2135"/>
  <c r="Q2135"/>
  <c r="R2135"/>
  <c r="S2135"/>
  <c r="T2135"/>
  <c r="U2135"/>
  <c r="A2131" i="13" s="1"/>
  <c r="K2142" i="8"/>
  <c r="L2142"/>
  <c r="N2142"/>
  <c r="O2142"/>
  <c r="P2142"/>
  <c r="Q2142"/>
  <c r="R2142"/>
  <c r="S2142"/>
  <c r="T2142"/>
  <c r="U2142"/>
  <c r="A2138" i="13" s="1"/>
  <c r="K2147" i="8"/>
  <c r="K3339" s="1"/>
  <c r="L2147"/>
  <c r="L3339" s="1"/>
  <c r="L3934" s="1"/>
  <c r="L3935" s="1"/>
  <c r="L3936" s="1"/>
  <c r="L3937" s="1"/>
  <c r="N2147"/>
  <c r="O2147"/>
  <c r="P2147"/>
  <c r="Q2147"/>
  <c r="R2147"/>
  <c r="S2147"/>
  <c r="T2147"/>
  <c r="U2147"/>
  <c r="A2143" i="13" s="1"/>
  <c r="L2154" i="8"/>
  <c r="N2154"/>
  <c r="O2154"/>
  <c r="P2154"/>
  <c r="Q2154"/>
  <c r="R2154"/>
  <c r="S2154"/>
  <c r="T2154"/>
  <c r="U2154"/>
  <c r="A2150" i="13" s="1"/>
  <c r="K2160" i="8"/>
  <c r="N2160"/>
  <c r="O2160"/>
  <c r="P2160"/>
  <c r="Q2160"/>
  <c r="R2160"/>
  <c r="S2160"/>
  <c r="T2160"/>
  <c r="U2160"/>
  <c r="A2156" i="13" s="1"/>
  <c r="K2161" i="8"/>
  <c r="K2162" s="1"/>
  <c r="L2161"/>
  <c r="L2162" s="1"/>
  <c r="N2161"/>
  <c r="O2161"/>
  <c r="P2161"/>
  <c r="Q2161"/>
  <c r="R2161"/>
  <c r="S2161"/>
  <c r="T2161"/>
  <c r="U2161"/>
  <c r="A2157" i="13" s="1"/>
  <c r="N2164" i="8"/>
  <c r="O2164"/>
  <c r="P2164"/>
  <c r="Q2164"/>
  <c r="R2164"/>
  <c r="S2164"/>
  <c r="T2164"/>
  <c r="U2164"/>
  <c r="A2160" i="13" s="1"/>
  <c r="K2175" i="8"/>
  <c r="L2175"/>
  <c r="N2175"/>
  <c r="O2175"/>
  <c r="P2175"/>
  <c r="Q2175"/>
  <c r="R2175"/>
  <c r="S2175"/>
  <c r="T2175"/>
  <c r="U2175"/>
  <c r="A2171" i="13" s="1"/>
  <c r="K2178" i="8"/>
  <c r="K3972" s="1"/>
  <c r="L2178"/>
  <c r="L3972" s="1"/>
  <c r="N2178"/>
  <c r="O2178"/>
  <c r="P2178"/>
  <c r="Q2178"/>
  <c r="R2178"/>
  <c r="S2178"/>
  <c r="T2178"/>
  <c r="U2178"/>
  <c r="A2174" i="13" s="1"/>
  <c r="K2181" i="8"/>
  <c r="L2181"/>
  <c r="N2181"/>
  <c r="O2181"/>
  <c r="P2181"/>
  <c r="Q2181"/>
  <c r="R2181"/>
  <c r="S2181"/>
  <c r="T2181"/>
  <c r="U2181"/>
  <c r="A2177" i="13" s="1"/>
  <c r="K2189" i="8"/>
  <c r="L2189"/>
  <c r="N2189"/>
  <c r="O2189"/>
  <c r="P2189"/>
  <c r="Q2189"/>
  <c r="R2189"/>
  <c r="S2189"/>
  <c r="T2189"/>
  <c r="U2189"/>
  <c r="A2185" i="13" s="1"/>
  <c r="N2188" i="8"/>
  <c r="O2188"/>
  <c r="P2188"/>
  <c r="Q2188"/>
  <c r="R2188"/>
  <c r="S2188"/>
  <c r="T2188"/>
  <c r="U2188"/>
  <c r="A2184" i="13" s="1"/>
  <c r="K2192" i="8"/>
  <c r="L2192"/>
  <c r="N2192"/>
  <c r="O2192"/>
  <c r="P2192"/>
  <c r="Q2192"/>
  <c r="R2192"/>
  <c r="S2192"/>
  <c r="T2192"/>
  <c r="U2192"/>
  <c r="A2188" i="13" s="1"/>
  <c r="K2195" i="8"/>
  <c r="L2195"/>
  <c r="N2195"/>
  <c r="O2195"/>
  <c r="P2195"/>
  <c r="Q2195"/>
  <c r="R2195"/>
  <c r="S2195"/>
  <c r="T2195"/>
  <c r="U2195"/>
  <c r="A2191" i="13" s="1"/>
  <c r="N2202" i="8"/>
  <c r="O2202"/>
  <c r="P2202"/>
  <c r="Q2202"/>
  <c r="R2202"/>
  <c r="S2202"/>
  <c r="T2202"/>
  <c r="U2202"/>
  <c r="A2198" i="13" s="1"/>
  <c r="K2205" i="8"/>
  <c r="K2206" s="1"/>
  <c r="N2205"/>
  <c r="O2205"/>
  <c r="P2205"/>
  <c r="Q2205"/>
  <c r="R2205"/>
  <c r="S2205"/>
  <c r="T2205"/>
  <c r="U2205"/>
  <c r="A2201" i="13" s="1"/>
  <c r="N2209" i="8"/>
  <c r="O2209"/>
  <c r="P2209"/>
  <c r="Q2209"/>
  <c r="R2209"/>
  <c r="S2209"/>
  <c r="T2209"/>
  <c r="U2209"/>
  <c r="A2205" i="13" s="1"/>
  <c r="N2225" i="8"/>
  <c r="O2225"/>
  <c r="P2225"/>
  <c r="Q2225"/>
  <c r="R2225"/>
  <c r="S2225"/>
  <c r="T2225"/>
  <c r="U2225"/>
  <c r="A2221" i="13" s="1"/>
  <c r="K2223" i="8"/>
  <c r="K2224" s="1"/>
  <c r="K2225" s="1"/>
  <c r="L2223"/>
  <c r="L2224" s="1"/>
  <c r="L2225" s="1"/>
  <c r="L3481" s="1"/>
  <c r="N2223"/>
  <c r="O2223"/>
  <c r="P2223"/>
  <c r="Q2223"/>
  <c r="R2223"/>
  <c r="S2223"/>
  <c r="T2223"/>
  <c r="U2223"/>
  <c r="A2219" i="13" s="1"/>
  <c r="N2229" i="8"/>
  <c r="O2229"/>
  <c r="P2229"/>
  <c r="Q2229"/>
  <c r="R2229"/>
  <c r="S2229"/>
  <c r="T2229"/>
  <c r="U2229"/>
  <c r="A2225" i="13" s="1"/>
  <c r="K2232" i="8"/>
  <c r="K3500" s="1"/>
  <c r="K3501" s="1"/>
  <c r="L2232"/>
  <c r="L3500" s="1"/>
  <c r="L3501" s="1"/>
  <c r="N2232"/>
  <c r="O2232"/>
  <c r="P2232"/>
  <c r="Q2232"/>
  <c r="R2232"/>
  <c r="S2232"/>
  <c r="T2232"/>
  <c r="U2232"/>
  <c r="A2228" i="13" s="1"/>
  <c r="K2231" i="8"/>
  <c r="L2231"/>
  <c r="N2231"/>
  <c r="O2231"/>
  <c r="P2231"/>
  <c r="Q2231"/>
  <c r="R2231"/>
  <c r="S2231"/>
  <c r="T2231"/>
  <c r="U2231"/>
  <c r="A2227" i="13" s="1"/>
  <c r="N2236" i="8"/>
  <c r="O2236"/>
  <c r="P2236"/>
  <c r="Q2236"/>
  <c r="R2236"/>
  <c r="S2236"/>
  <c r="T2236"/>
  <c r="U2236"/>
  <c r="A2232" i="13" s="1"/>
  <c r="K2240" i="8"/>
  <c r="K2241" s="1"/>
  <c r="L2240"/>
  <c r="L2241" s="1"/>
  <c r="N2240"/>
  <c r="O2240"/>
  <c r="P2240"/>
  <c r="Q2240"/>
  <c r="R2240"/>
  <c r="S2240"/>
  <c r="T2240"/>
  <c r="U2240"/>
  <c r="A2236" i="13" s="1"/>
  <c r="K2249" i="8"/>
  <c r="L2249"/>
  <c r="N2249"/>
  <c r="O2249"/>
  <c r="P2249"/>
  <c r="Q2249"/>
  <c r="R2249"/>
  <c r="S2249"/>
  <c r="T2249"/>
  <c r="U2249"/>
  <c r="A2245" i="13" s="1"/>
  <c r="W2249" i="8"/>
  <c r="K2251"/>
  <c r="K2252" s="1"/>
  <c r="K2253" s="1"/>
  <c r="K2254" s="1"/>
  <c r="L2251"/>
  <c r="L2252" s="1"/>
  <c r="L2253" s="1"/>
  <c r="L2254" s="1"/>
  <c r="N2251"/>
  <c r="O2251"/>
  <c r="P2251"/>
  <c r="Q2251"/>
  <c r="R2251"/>
  <c r="S2251"/>
  <c r="T2251"/>
  <c r="U2251"/>
  <c r="A2247" i="13" s="1"/>
  <c r="K2257" i="8"/>
  <c r="L2257"/>
  <c r="L2901" s="1"/>
  <c r="L2902" s="1"/>
  <c r="N2257"/>
  <c r="O2257"/>
  <c r="P2257"/>
  <c r="Q2257"/>
  <c r="R2257"/>
  <c r="S2257"/>
  <c r="T2257"/>
  <c r="U2257"/>
  <c r="A2253" i="13" s="1"/>
  <c r="K2256" i="8"/>
  <c r="L2256"/>
  <c r="N2256"/>
  <c r="O2256"/>
  <c r="P2256"/>
  <c r="Q2256"/>
  <c r="R2256"/>
  <c r="S2256"/>
  <c r="T2256"/>
  <c r="U2256"/>
  <c r="A2252" i="13" s="1"/>
  <c r="W2256" i="8"/>
  <c r="K2258"/>
  <c r="K2259" s="1"/>
  <c r="L2258"/>
  <c r="L2259" s="1"/>
  <c r="L3548" s="1"/>
  <c r="L3549" s="1"/>
  <c r="N2258"/>
  <c r="O2258"/>
  <c r="P2258"/>
  <c r="Q2258"/>
  <c r="R2258"/>
  <c r="S2258"/>
  <c r="T2258"/>
  <c r="U2258"/>
  <c r="A2254" i="13" s="1"/>
  <c r="K2262" i="8"/>
  <c r="L2262"/>
  <c r="N2262"/>
  <c r="O2262"/>
  <c r="P2262"/>
  <c r="Q2262"/>
  <c r="R2262"/>
  <c r="S2262"/>
  <c r="T2262"/>
  <c r="U2262"/>
  <c r="A2258" i="13" s="1"/>
  <c r="K2264" i="8"/>
  <c r="K2913" s="1"/>
  <c r="K2914" s="1"/>
  <c r="K2915" s="1"/>
  <c r="L2264"/>
  <c r="L2913" s="1"/>
  <c r="L2914" s="1"/>
  <c r="L2915" s="1"/>
  <c r="N2264"/>
  <c r="O2264"/>
  <c r="P2264"/>
  <c r="Q2264"/>
  <c r="R2264"/>
  <c r="S2264"/>
  <c r="T2264"/>
  <c r="U2264"/>
  <c r="A2260" i="13" s="1"/>
  <c r="N2269" i="8"/>
  <c r="O2269"/>
  <c r="P2269"/>
  <c r="Q2269"/>
  <c r="R2269"/>
  <c r="S2269"/>
  <c r="T2269"/>
  <c r="U2269"/>
  <c r="A2265" i="13" s="1"/>
  <c r="N2270" i="8"/>
  <c r="O2270"/>
  <c r="P2270"/>
  <c r="Q2270"/>
  <c r="R2270"/>
  <c r="S2270"/>
  <c r="T2270"/>
  <c r="U2270"/>
  <c r="A2266" i="13" s="1"/>
  <c r="N2272" i="8"/>
  <c r="O2272"/>
  <c r="P2272"/>
  <c r="Q2272"/>
  <c r="R2272"/>
  <c r="S2272"/>
  <c r="T2272"/>
  <c r="U2272"/>
  <c r="A2268" i="13" s="1"/>
  <c r="W2272" i="8"/>
  <c r="N2274"/>
  <c r="O2274"/>
  <c r="P2274"/>
  <c r="Q2274"/>
  <c r="R2274"/>
  <c r="S2274"/>
  <c r="T2274"/>
  <c r="U2274"/>
  <c r="A2270" i="13" s="1"/>
  <c r="K2277" i="8"/>
  <c r="K2278" s="1"/>
  <c r="K2279" s="1"/>
  <c r="L2277"/>
  <c r="L2278" s="1"/>
  <c r="L2279" s="1"/>
  <c r="N2277"/>
  <c r="O2277"/>
  <c r="P2277"/>
  <c r="Q2277"/>
  <c r="R2277"/>
  <c r="S2277"/>
  <c r="T2277"/>
  <c r="U2277"/>
  <c r="A2273" i="13" s="1"/>
  <c r="W2277" i="8"/>
  <c r="N2278"/>
  <c r="O2278"/>
  <c r="P2278"/>
  <c r="Q2278"/>
  <c r="R2278"/>
  <c r="S2278"/>
  <c r="T2278"/>
  <c r="U2278"/>
  <c r="A2274" i="13" s="1"/>
  <c r="K2281" i="8"/>
  <c r="L2281"/>
  <c r="N2281"/>
  <c r="O2281"/>
  <c r="P2281"/>
  <c r="Q2281"/>
  <c r="R2281"/>
  <c r="S2281"/>
  <c r="T2281"/>
  <c r="U2281"/>
  <c r="A2277" i="13" s="1"/>
  <c r="K2282" i="8"/>
  <c r="L2282"/>
  <c r="N2282"/>
  <c r="O2282"/>
  <c r="P2282"/>
  <c r="Q2282"/>
  <c r="R2282"/>
  <c r="S2282"/>
  <c r="T2282"/>
  <c r="U2282"/>
  <c r="A2278" i="13" s="1"/>
  <c r="L2291" i="8"/>
  <c r="N2291"/>
  <c r="O2291"/>
  <c r="P2291"/>
  <c r="Q2291"/>
  <c r="R2291"/>
  <c r="S2291"/>
  <c r="T2291"/>
  <c r="U2291"/>
  <c r="A2287" i="13" s="1"/>
  <c r="K2288" i="8"/>
  <c r="K2289" s="1"/>
  <c r="N2288"/>
  <c r="O2288"/>
  <c r="P2288"/>
  <c r="Q2288"/>
  <c r="R2288"/>
  <c r="S2288"/>
  <c r="T2288"/>
  <c r="U2288"/>
  <c r="A2284" i="13" s="1"/>
  <c r="K2295" i="8"/>
  <c r="K2296" s="1"/>
  <c r="L2295"/>
  <c r="L2296" s="1"/>
  <c r="N2295"/>
  <c r="O2295"/>
  <c r="P2295"/>
  <c r="Q2295"/>
  <c r="R2295"/>
  <c r="S2295"/>
  <c r="T2295"/>
  <c r="U2295"/>
  <c r="A2291" i="13" s="1"/>
  <c r="N2293" i="8"/>
  <c r="O2293"/>
  <c r="P2293"/>
  <c r="Q2293"/>
  <c r="R2293"/>
  <c r="S2293"/>
  <c r="T2293"/>
  <c r="U2293"/>
  <c r="A2289" i="13" s="1"/>
  <c r="N2296" i="8"/>
  <c r="O2296"/>
  <c r="P2296"/>
  <c r="Q2296"/>
  <c r="R2296"/>
  <c r="S2296"/>
  <c r="T2296"/>
  <c r="U2296"/>
  <c r="A2292" i="13" s="1"/>
  <c r="N2301" i="8"/>
  <c r="O2301"/>
  <c r="P2301"/>
  <c r="Q2301"/>
  <c r="R2301"/>
  <c r="S2301"/>
  <c r="T2301"/>
  <c r="U2301"/>
  <c r="A2297" i="13" s="1"/>
  <c r="K2298" i="8"/>
  <c r="K2299" s="1"/>
  <c r="K2300" s="1"/>
  <c r="K2301" s="1"/>
  <c r="K2302" s="1"/>
  <c r="L2298"/>
  <c r="L2299" s="1"/>
  <c r="L2300" s="1"/>
  <c r="L2301" s="1"/>
  <c r="L2302" s="1"/>
  <c r="N2298"/>
  <c r="O2298"/>
  <c r="P2298"/>
  <c r="Q2298"/>
  <c r="R2298"/>
  <c r="S2298"/>
  <c r="T2298"/>
  <c r="U2298"/>
  <c r="A2294" i="13" s="1"/>
  <c r="K2304" i="8"/>
  <c r="L2304"/>
  <c r="N2304"/>
  <c r="O2304"/>
  <c r="P2304"/>
  <c r="Q2304"/>
  <c r="R2304"/>
  <c r="S2304"/>
  <c r="T2304"/>
  <c r="U2304"/>
  <c r="A2300" i="13" s="1"/>
  <c r="N2302" i="8"/>
  <c r="O2302"/>
  <c r="P2302"/>
  <c r="Q2302"/>
  <c r="R2302"/>
  <c r="S2302"/>
  <c r="T2302"/>
  <c r="U2302"/>
  <c r="A2298" i="13" s="1"/>
  <c r="K2309" i="8"/>
  <c r="K3627" s="1"/>
  <c r="K3628" s="1"/>
  <c r="K3629" s="1"/>
  <c r="K3630" s="1"/>
  <c r="L2309"/>
  <c r="L3627" s="1"/>
  <c r="L3628" s="1"/>
  <c r="L3629" s="1"/>
  <c r="L3630" s="1"/>
  <c r="N2309"/>
  <c r="O2309"/>
  <c r="P2309"/>
  <c r="Q2309"/>
  <c r="R2309"/>
  <c r="S2309"/>
  <c r="T2309"/>
  <c r="U2309"/>
  <c r="A2305" i="13" s="1"/>
  <c r="N2307" i="8"/>
  <c r="O2307"/>
  <c r="P2307"/>
  <c r="Q2307"/>
  <c r="R2307"/>
  <c r="S2307"/>
  <c r="T2307"/>
  <c r="U2307"/>
  <c r="A2303" i="13" s="1"/>
  <c r="K2310" i="8"/>
  <c r="L2310"/>
  <c r="N2310"/>
  <c r="O2310"/>
  <c r="P2310"/>
  <c r="Q2310"/>
  <c r="R2310"/>
  <c r="S2310"/>
  <c r="T2310"/>
  <c r="U2310"/>
  <c r="A2306" i="13" s="1"/>
  <c r="K2312" i="8"/>
  <c r="L2312"/>
  <c r="N2312"/>
  <c r="O2312"/>
  <c r="P2312"/>
  <c r="Q2312"/>
  <c r="R2312"/>
  <c r="S2312"/>
  <c r="T2312"/>
  <c r="U2312"/>
  <c r="A2308" i="13" s="1"/>
  <c r="N2316" i="8"/>
  <c r="O2316"/>
  <c r="P2316"/>
  <c r="Q2316"/>
  <c r="R2316"/>
  <c r="S2316"/>
  <c r="T2316"/>
  <c r="U2316"/>
  <c r="A2312" i="13" s="1"/>
  <c r="W2316" i="8"/>
  <c r="K2319"/>
  <c r="K2644" s="1"/>
  <c r="K2645" s="1"/>
  <c r="L2319"/>
  <c r="L2644" s="1"/>
  <c r="L2645" s="1"/>
  <c r="N2319"/>
  <c r="O2319"/>
  <c r="P2319"/>
  <c r="Q2319"/>
  <c r="R2319"/>
  <c r="S2319"/>
  <c r="T2319"/>
  <c r="U2319"/>
  <c r="A2315" i="13" s="1"/>
  <c r="N2318" i="8"/>
  <c r="O2318"/>
  <c r="P2318"/>
  <c r="Q2318"/>
  <c r="R2318"/>
  <c r="S2318"/>
  <c r="T2318"/>
  <c r="U2318"/>
  <c r="A2314" i="13" s="1"/>
  <c r="K2321" i="8"/>
  <c r="K2322" s="1"/>
  <c r="L2321"/>
  <c r="L2322" s="1"/>
  <c r="N2321"/>
  <c r="O2321"/>
  <c r="P2321"/>
  <c r="Q2321"/>
  <c r="R2321"/>
  <c r="S2321"/>
  <c r="T2321"/>
  <c r="U2321"/>
  <c r="A2317" i="13" s="1"/>
  <c r="K2327" i="8"/>
  <c r="L2327"/>
  <c r="N2327"/>
  <c r="O2327"/>
  <c r="P2327"/>
  <c r="Q2327"/>
  <c r="R2327"/>
  <c r="S2327"/>
  <c r="T2327"/>
  <c r="U2327"/>
  <c r="A2323" i="13" s="1"/>
  <c r="N2322" i="8"/>
  <c r="O2322"/>
  <c r="P2322"/>
  <c r="Q2322"/>
  <c r="R2322"/>
  <c r="S2322"/>
  <c r="T2322"/>
  <c r="U2322"/>
  <c r="A2318" i="13" s="1"/>
  <c r="K2332" i="8"/>
  <c r="K2333" s="1"/>
  <c r="L2332"/>
  <c r="L2333" s="1"/>
  <c r="N2332"/>
  <c r="O2332"/>
  <c r="P2332"/>
  <c r="Q2332"/>
  <c r="R2332"/>
  <c r="S2332"/>
  <c r="T2332"/>
  <c r="U2332"/>
  <c r="A2328" i="13" s="1"/>
  <c r="K2338" i="8"/>
  <c r="L2338"/>
  <c r="N2338"/>
  <c r="O2338"/>
  <c r="P2338"/>
  <c r="Q2338"/>
  <c r="R2338"/>
  <c r="S2338"/>
  <c r="T2338"/>
  <c r="U2338"/>
  <c r="A2334" i="13" s="1"/>
  <c r="K2348" i="8"/>
  <c r="K3676" s="1"/>
  <c r="L2348"/>
  <c r="L3676" s="1"/>
  <c r="N2348"/>
  <c r="O2348"/>
  <c r="P2348"/>
  <c r="Q2348"/>
  <c r="R2348"/>
  <c r="S2348"/>
  <c r="T2348"/>
  <c r="U2348"/>
  <c r="A2344" i="13" s="1"/>
  <c r="W2348" i="8"/>
  <c r="L2346"/>
  <c r="L2347" s="1"/>
  <c r="N2346"/>
  <c r="O2346"/>
  <c r="P2346"/>
  <c r="Q2346"/>
  <c r="R2346"/>
  <c r="S2346"/>
  <c r="T2346"/>
  <c r="U2346"/>
  <c r="A2342" i="13" s="1"/>
  <c r="N2351" i="8"/>
  <c r="O2351"/>
  <c r="P2351"/>
  <c r="Q2351"/>
  <c r="R2351"/>
  <c r="S2351"/>
  <c r="T2351"/>
  <c r="U2351"/>
  <c r="A2347" i="13" s="1"/>
  <c r="K2356" i="8"/>
  <c r="K2665" s="1"/>
  <c r="K2666" s="1"/>
  <c r="L2356"/>
  <c r="L2665" s="1"/>
  <c r="L2666" s="1"/>
  <c r="N2356"/>
  <c r="O2356"/>
  <c r="P2356"/>
  <c r="Q2356"/>
  <c r="R2356"/>
  <c r="S2356"/>
  <c r="T2356"/>
  <c r="U2356"/>
  <c r="A2352" i="13" s="1"/>
  <c r="N2355" i="8"/>
  <c r="O2355"/>
  <c r="P2355"/>
  <c r="Q2355"/>
  <c r="R2355"/>
  <c r="S2355"/>
  <c r="T2355"/>
  <c r="U2355"/>
  <c r="A2351" i="13" s="1"/>
  <c r="K2357" i="8"/>
  <c r="L2357"/>
  <c r="N2357"/>
  <c r="O2357"/>
  <c r="P2357"/>
  <c r="Q2357"/>
  <c r="R2357"/>
  <c r="S2357"/>
  <c r="T2357"/>
  <c r="U2357"/>
  <c r="A2353" i="13" s="1"/>
  <c r="K2359" i="8"/>
  <c r="K2360" s="1"/>
  <c r="K2361" s="1"/>
  <c r="K2362" s="1"/>
  <c r="K2363" s="1"/>
  <c r="L2359"/>
  <c r="L2360" s="1"/>
  <c r="L2361" s="1"/>
  <c r="L2362" s="1"/>
  <c r="L2363" s="1"/>
  <c r="N2359"/>
  <c r="O2359"/>
  <c r="P2359"/>
  <c r="Q2359"/>
  <c r="R2359"/>
  <c r="S2359"/>
  <c r="T2359"/>
  <c r="U2359"/>
  <c r="A2355" i="13" s="1"/>
  <c r="N2360" i="8"/>
  <c r="O2360"/>
  <c r="P2360"/>
  <c r="Q2360"/>
  <c r="R2360"/>
  <c r="S2360"/>
  <c r="T2360"/>
  <c r="U2360"/>
  <c r="A2356" i="13" s="1"/>
  <c r="N2361" i="8"/>
  <c r="O2361"/>
  <c r="P2361"/>
  <c r="Q2361"/>
  <c r="R2361"/>
  <c r="S2361"/>
  <c r="T2361"/>
  <c r="U2361"/>
  <c r="A2357" i="13" s="1"/>
  <c r="W2361" i="8"/>
  <c r="K2369"/>
  <c r="L2369"/>
  <c r="N2369"/>
  <c r="O2369"/>
  <c r="P2369"/>
  <c r="Q2369"/>
  <c r="R2369"/>
  <c r="S2369"/>
  <c r="T2369"/>
  <c r="U2369"/>
  <c r="A2365" i="13" s="1"/>
  <c r="K2372" i="8"/>
  <c r="K2373" s="1"/>
  <c r="L2372"/>
  <c r="L2373" s="1"/>
  <c r="N2372"/>
  <c r="O2372"/>
  <c r="P2372"/>
  <c r="Q2372"/>
  <c r="R2372"/>
  <c r="S2372"/>
  <c r="T2372"/>
  <c r="U2372"/>
  <c r="A2368" i="13" s="1"/>
  <c r="N2379" i="8"/>
  <c r="O2379"/>
  <c r="P2379"/>
  <c r="Q2379"/>
  <c r="R2379"/>
  <c r="S2379"/>
  <c r="T2379"/>
  <c r="U2379"/>
  <c r="A2375" i="13" s="1"/>
  <c r="K2390" i="8"/>
  <c r="K2391" s="1"/>
  <c r="K3733" s="1"/>
  <c r="K3734" s="1"/>
  <c r="L2390"/>
  <c r="L2391" s="1"/>
  <c r="L3733" s="1"/>
  <c r="L3734" s="1"/>
  <c r="N2390"/>
  <c r="O2390"/>
  <c r="P2390"/>
  <c r="Q2390"/>
  <c r="R2390"/>
  <c r="S2390"/>
  <c r="T2390"/>
  <c r="U2390"/>
  <c r="A2386" i="13" s="1"/>
  <c r="L2395" i="8"/>
  <c r="N2395"/>
  <c r="O2395"/>
  <c r="P2395"/>
  <c r="Q2395"/>
  <c r="R2395"/>
  <c r="S2395"/>
  <c r="T2395"/>
  <c r="U2395"/>
  <c r="A2391" i="13" s="1"/>
  <c r="N2393" i="8"/>
  <c r="O2393"/>
  <c r="P2393"/>
  <c r="Q2393"/>
  <c r="R2393"/>
  <c r="S2393"/>
  <c r="T2393"/>
  <c r="U2393"/>
  <c r="A2389" i="13" s="1"/>
  <c r="K2415" i="8"/>
  <c r="L2415"/>
  <c r="N2415"/>
  <c r="O2415"/>
  <c r="P2415"/>
  <c r="Q2415"/>
  <c r="R2415"/>
  <c r="S2415"/>
  <c r="T2415"/>
  <c r="U2415"/>
  <c r="A2411" i="13" s="1"/>
  <c r="K2413" i="8"/>
  <c r="L2413"/>
  <c r="N2413"/>
  <c r="O2413"/>
  <c r="P2413"/>
  <c r="Q2413"/>
  <c r="R2413"/>
  <c r="S2413"/>
  <c r="T2413"/>
  <c r="U2413"/>
  <c r="A2409" i="13" s="1"/>
  <c r="K2418" i="8"/>
  <c r="K2419" s="1"/>
  <c r="L2418"/>
  <c r="L2419" s="1"/>
  <c r="N2418"/>
  <c r="O2418"/>
  <c r="P2418"/>
  <c r="Q2418"/>
  <c r="R2418"/>
  <c r="S2418"/>
  <c r="T2418"/>
  <c r="U2418"/>
  <c r="A2414" i="13" s="1"/>
  <c r="N2416" i="8"/>
  <c r="O2416"/>
  <c r="P2416"/>
  <c r="Q2416"/>
  <c r="R2416"/>
  <c r="S2416"/>
  <c r="T2416"/>
  <c r="U2416"/>
  <c r="A2412" i="13" s="1"/>
  <c r="W2416" i="8"/>
  <c r="N2419"/>
  <c r="O2419"/>
  <c r="P2419"/>
  <c r="Q2419"/>
  <c r="R2419"/>
  <c r="S2419"/>
  <c r="T2419"/>
  <c r="U2419"/>
  <c r="A2415" i="13" s="1"/>
  <c r="K2427" i="8"/>
  <c r="L2427"/>
  <c r="N2427"/>
  <c r="O2427"/>
  <c r="P2427"/>
  <c r="Q2427"/>
  <c r="R2427"/>
  <c r="S2427"/>
  <c r="T2427"/>
  <c r="U2427"/>
  <c r="A2423" i="13" s="1"/>
  <c r="K2428" i="8"/>
  <c r="K2429" s="1"/>
  <c r="K3757" s="1"/>
  <c r="K3758" s="1"/>
  <c r="L2428"/>
  <c r="L2429" s="1"/>
  <c r="L3757" s="1"/>
  <c r="L3758" s="1"/>
  <c r="N2428"/>
  <c r="O2428"/>
  <c r="P2428"/>
  <c r="Q2428"/>
  <c r="R2428"/>
  <c r="S2428"/>
  <c r="T2428"/>
  <c r="U2428"/>
  <c r="A2424" i="13" s="1"/>
  <c r="N2434" i="8"/>
  <c r="O2434"/>
  <c r="P2434"/>
  <c r="Q2434"/>
  <c r="R2434"/>
  <c r="S2434"/>
  <c r="T2434"/>
  <c r="U2434"/>
  <c r="A2430" i="13" s="1"/>
  <c r="N2437" i="8"/>
  <c r="O2437"/>
  <c r="P2437"/>
  <c r="Q2437"/>
  <c r="R2437"/>
  <c r="S2437"/>
  <c r="T2437"/>
  <c r="U2437"/>
  <c r="A2433" i="13" s="1"/>
  <c r="N2436" i="8"/>
  <c r="O2436"/>
  <c r="P2436"/>
  <c r="Q2436"/>
  <c r="R2436"/>
  <c r="S2436"/>
  <c r="T2436"/>
  <c r="U2436"/>
  <c r="A2432" i="13" s="1"/>
  <c r="N2441" i="8"/>
  <c r="O2441"/>
  <c r="P2441"/>
  <c r="Q2441"/>
  <c r="R2441"/>
  <c r="S2441"/>
  <c r="T2441"/>
  <c r="U2441"/>
  <c r="A2437" i="13" s="1"/>
  <c r="N2445" i="8"/>
  <c r="O2445"/>
  <c r="P2445"/>
  <c r="Q2445"/>
  <c r="R2445"/>
  <c r="S2445"/>
  <c r="T2445"/>
  <c r="U2445"/>
  <c r="A2441" i="13" s="1"/>
  <c r="W2445" i="8"/>
  <c r="K2452"/>
  <c r="K2453" s="1"/>
  <c r="L2452"/>
  <c r="L2453" s="1"/>
  <c r="N2452"/>
  <c r="O2452"/>
  <c r="P2452"/>
  <c r="Q2452"/>
  <c r="R2452"/>
  <c r="S2452"/>
  <c r="T2452"/>
  <c r="U2452"/>
  <c r="A2448" i="13" s="1"/>
  <c r="N2463" i="8"/>
  <c r="O2463"/>
  <c r="P2463"/>
  <c r="Q2463"/>
  <c r="R2463"/>
  <c r="S2463"/>
  <c r="T2463"/>
  <c r="U2463"/>
  <c r="A2459" i="13" s="1"/>
  <c r="N2469" i="8"/>
  <c r="O2469"/>
  <c r="P2469"/>
  <c r="Q2469"/>
  <c r="R2469"/>
  <c r="S2469"/>
  <c r="T2469"/>
  <c r="U2469"/>
  <c r="A2465" i="13" s="1"/>
  <c r="K2470" i="8"/>
  <c r="L2470"/>
  <c r="N2470"/>
  <c r="O2470"/>
  <c r="P2470"/>
  <c r="Q2470"/>
  <c r="R2470"/>
  <c r="S2470"/>
  <c r="T2470"/>
  <c r="U2470"/>
  <c r="A2466" i="13" s="1"/>
  <c r="K2480" i="8"/>
  <c r="L2480"/>
  <c r="N2480"/>
  <c r="O2480"/>
  <c r="P2480"/>
  <c r="Q2480"/>
  <c r="R2480"/>
  <c r="S2480"/>
  <c r="T2480"/>
  <c r="U2480"/>
  <c r="A2476" i="13" s="1"/>
  <c r="K2483" i="8"/>
  <c r="K2766" s="1"/>
  <c r="L2483"/>
  <c r="L2766" s="1"/>
  <c r="N2483"/>
  <c r="O2483"/>
  <c r="P2483"/>
  <c r="Q2483"/>
  <c r="R2483"/>
  <c r="S2483"/>
  <c r="T2483"/>
  <c r="U2483"/>
  <c r="A2479" i="13" s="1"/>
  <c r="K2486" i="8"/>
  <c r="K2487" s="1"/>
  <c r="K2488" s="1"/>
  <c r="L2486"/>
  <c r="L2487" s="1"/>
  <c r="L2488" s="1"/>
  <c r="N2486"/>
  <c r="O2486"/>
  <c r="P2486"/>
  <c r="Q2486"/>
  <c r="R2486"/>
  <c r="S2486"/>
  <c r="T2486"/>
  <c r="U2486"/>
  <c r="A2482" i="13" s="1"/>
  <c r="N2488" i="8"/>
  <c r="O2488"/>
  <c r="P2488"/>
  <c r="Q2488"/>
  <c r="R2488"/>
  <c r="S2488"/>
  <c r="T2488"/>
  <c r="U2488"/>
  <c r="A2484" i="13" s="1"/>
  <c r="K2514" i="8"/>
  <c r="L2514"/>
  <c r="N2514"/>
  <c r="O2514"/>
  <c r="P2514"/>
  <c r="Q2514"/>
  <c r="R2514"/>
  <c r="S2514"/>
  <c r="T2514"/>
  <c r="U2514"/>
  <c r="A2510" i="13" s="1"/>
  <c r="K2532" i="8"/>
  <c r="L2532"/>
  <c r="N2532"/>
  <c r="O2532"/>
  <c r="P2532"/>
  <c r="Q2532"/>
  <c r="R2532"/>
  <c r="S2532"/>
  <c r="T2532"/>
  <c r="U2532"/>
  <c r="A2528" i="13" s="1"/>
  <c r="K2534" i="8"/>
  <c r="L2534"/>
  <c r="N2534"/>
  <c r="O2534"/>
  <c r="P2534"/>
  <c r="Q2534"/>
  <c r="R2534"/>
  <c r="S2534"/>
  <c r="T2534"/>
  <c r="U2534"/>
  <c r="A2530" i="13" s="1"/>
  <c r="K2535" i="8"/>
  <c r="L2535"/>
  <c r="N2535"/>
  <c r="O2535"/>
  <c r="P2535"/>
  <c r="Q2535"/>
  <c r="R2535"/>
  <c r="S2535"/>
  <c r="T2535"/>
  <c r="U2535"/>
  <c r="A2531" i="13" s="1"/>
  <c r="K2551" i="8"/>
  <c r="K2552" s="1"/>
  <c r="K2553" s="1"/>
  <c r="K2554" s="1"/>
  <c r="L2551"/>
  <c r="L2552" s="1"/>
  <c r="L2553" s="1"/>
  <c r="L2554" s="1"/>
  <c r="N2551"/>
  <c r="O2551"/>
  <c r="P2551"/>
  <c r="Q2551"/>
  <c r="R2551"/>
  <c r="S2551"/>
  <c r="T2551"/>
  <c r="U2551"/>
  <c r="A2547" i="13" s="1"/>
  <c r="N2554" i="8"/>
  <c r="O2554"/>
  <c r="P2554"/>
  <c r="Q2554"/>
  <c r="R2554"/>
  <c r="S2554"/>
  <c r="T2554"/>
  <c r="U2554"/>
  <c r="A2550" i="13" s="1"/>
  <c r="K2556" i="8"/>
  <c r="L2556"/>
  <c r="N2556"/>
  <c r="O2556"/>
  <c r="P2556"/>
  <c r="Q2556"/>
  <c r="R2556"/>
  <c r="S2556"/>
  <c r="T2556"/>
  <c r="U2556"/>
  <c r="A2552" i="13" s="1"/>
  <c r="N2559" i="8"/>
  <c r="O2559"/>
  <c r="P2559"/>
  <c r="Q2559"/>
  <c r="R2559"/>
  <c r="S2559"/>
  <c r="T2559"/>
  <c r="U2559"/>
  <c r="A2555" i="13" s="1"/>
  <c r="N2562" i="8"/>
  <c r="O2562"/>
  <c r="P2562"/>
  <c r="Q2562"/>
  <c r="R2562"/>
  <c r="S2562"/>
  <c r="T2562"/>
  <c r="U2562"/>
  <c r="A2558" i="13" s="1"/>
  <c r="K2563" i="8"/>
  <c r="L2563"/>
  <c r="N2563"/>
  <c r="O2563"/>
  <c r="P2563"/>
  <c r="Q2563"/>
  <c r="R2563"/>
  <c r="S2563"/>
  <c r="T2563"/>
  <c r="U2563"/>
  <c r="A2559" i="13" s="1"/>
  <c r="N2567" i="8"/>
  <c r="O2567"/>
  <c r="P2567"/>
  <c r="Q2567"/>
  <c r="R2567"/>
  <c r="S2567"/>
  <c r="T2567"/>
  <c r="U2567"/>
  <c r="A2563" i="13" s="1"/>
  <c r="L2572" i="8"/>
  <c r="N2572"/>
  <c r="O2572"/>
  <c r="P2572"/>
  <c r="Q2572"/>
  <c r="R2572"/>
  <c r="S2572"/>
  <c r="T2572"/>
  <c r="U2572"/>
  <c r="A2568" i="13" s="1"/>
  <c r="N2580" i="8"/>
  <c r="O2580"/>
  <c r="P2580"/>
  <c r="Q2580"/>
  <c r="R2580"/>
  <c r="S2580"/>
  <c r="T2580"/>
  <c r="U2580"/>
  <c r="A2576" i="13" s="1"/>
  <c r="K2587" i="8"/>
  <c r="L2587"/>
  <c r="N2587"/>
  <c r="O2587"/>
  <c r="P2587"/>
  <c r="Q2587"/>
  <c r="R2587"/>
  <c r="S2587"/>
  <c r="T2587"/>
  <c r="U2587"/>
  <c r="A2583" i="13" s="1"/>
  <c r="W2587" i="8"/>
  <c r="N2593"/>
  <c r="O2593"/>
  <c r="P2593"/>
  <c r="Q2593"/>
  <c r="R2593"/>
  <c r="S2593"/>
  <c r="T2593"/>
  <c r="U2593"/>
  <c r="A2589" i="13" s="1"/>
  <c r="K2594" i="8"/>
  <c r="L2594"/>
  <c r="N2594"/>
  <c r="O2594"/>
  <c r="P2594"/>
  <c r="Q2594"/>
  <c r="R2594"/>
  <c r="S2594"/>
  <c r="T2594"/>
  <c r="U2594"/>
  <c r="A2590" i="13" s="1"/>
  <c r="L2599" i="8"/>
  <c r="N2599"/>
  <c r="O2599"/>
  <c r="P2599"/>
  <c r="Q2599"/>
  <c r="R2599"/>
  <c r="S2599"/>
  <c r="T2599"/>
  <c r="U2599"/>
  <c r="A2595" i="13" s="1"/>
  <c r="N2639" i="8"/>
  <c r="O2639"/>
  <c r="P2639"/>
  <c r="Q2639"/>
  <c r="R2639"/>
  <c r="S2639"/>
  <c r="T2639"/>
  <c r="U2639"/>
  <c r="A2635" i="13" s="1"/>
  <c r="N2696" i="8"/>
  <c r="O2696"/>
  <c r="P2696"/>
  <c r="Q2696"/>
  <c r="R2696"/>
  <c r="S2696"/>
  <c r="T2696"/>
  <c r="U2696"/>
  <c r="A2692" i="13" s="1"/>
  <c r="N2699" i="8"/>
  <c r="O2699"/>
  <c r="P2699"/>
  <c r="Q2699"/>
  <c r="R2699"/>
  <c r="S2699"/>
  <c r="T2699"/>
  <c r="U2699"/>
  <c r="A2695" i="13" s="1"/>
  <c r="K2717" i="8"/>
  <c r="L2717"/>
  <c r="N2717"/>
  <c r="O2717"/>
  <c r="P2717"/>
  <c r="Q2717"/>
  <c r="R2717"/>
  <c r="S2717"/>
  <c r="T2717"/>
  <c r="U2717"/>
  <c r="A2713" i="13" s="1"/>
  <c r="N2723" i="8"/>
  <c r="O2723"/>
  <c r="P2723"/>
  <c r="Q2723"/>
  <c r="R2723"/>
  <c r="S2723"/>
  <c r="T2723"/>
  <c r="U2723"/>
  <c r="A2719" i="13" s="1"/>
  <c r="N2729" i="8"/>
  <c r="O2729"/>
  <c r="P2729"/>
  <c r="Q2729"/>
  <c r="R2729"/>
  <c r="S2729"/>
  <c r="T2729"/>
  <c r="U2729"/>
  <c r="A2725" i="13" s="1"/>
  <c r="K2741" i="8"/>
  <c r="K2742" s="1"/>
  <c r="L2741"/>
  <c r="L2742" s="1"/>
  <c r="N2741"/>
  <c r="O2741"/>
  <c r="P2741"/>
  <c r="Q2741"/>
  <c r="R2741"/>
  <c r="S2741"/>
  <c r="T2741"/>
  <c r="U2741"/>
  <c r="A2737" i="13" s="1"/>
  <c r="W2741" i="8"/>
  <c r="L2746"/>
  <c r="N2746"/>
  <c r="O2746"/>
  <c r="P2746"/>
  <c r="Q2746"/>
  <c r="R2746"/>
  <c r="S2746"/>
  <c r="T2746"/>
  <c r="U2746"/>
  <c r="A2742" i="13" s="1"/>
  <c r="L2752" i="8"/>
  <c r="L3222" s="1"/>
  <c r="N2752"/>
  <c r="O2752"/>
  <c r="P2752"/>
  <c r="Q2752"/>
  <c r="R2752"/>
  <c r="S2752"/>
  <c r="T2752"/>
  <c r="U2752"/>
  <c r="A2748" i="13" s="1"/>
  <c r="N2755" i="8"/>
  <c r="O2755"/>
  <c r="P2755"/>
  <c r="Q2755"/>
  <c r="R2755"/>
  <c r="S2755"/>
  <c r="T2755"/>
  <c r="U2755"/>
  <c r="A2751" i="13" s="1"/>
  <c r="K2754" i="8"/>
  <c r="K2755" s="1"/>
  <c r="K2756" s="1"/>
  <c r="L2754"/>
  <c r="L2755" s="1"/>
  <c r="L2756" s="1"/>
  <c r="N2754"/>
  <c r="O2754"/>
  <c r="P2754"/>
  <c r="Q2754"/>
  <c r="R2754"/>
  <c r="S2754"/>
  <c r="T2754"/>
  <c r="U2754"/>
  <c r="A2750" i="13" s="1"/>
  <c r="L2765" i="8"/>
  <c r="N2765"/>
  <c r="O2765"/>
  <c r="P2765"/>
  <c r="Q2765"/>
  <c r="R2765"/>
  <c r="S2765"/>
  <c r="T2765"/>
  <c r="U2765"/>
  <c r="A2761" i="13" s="1"/>
  <c r="K2794" i="8"/>
  <c r="L2794"/>
  <c r="N2794"/>
  <c r="O2794"/>
  <c r="P2794"/>
  <c r="Q2794"/>
  <c r="R2794"/>
  <c r="S2794"/>
  <c r="T2794"/>
  <c r="U2794"/>
  <c r="A2790" i="13" s="1"/>
  <c r="W2794" i="8"/>
  <c r="K2820"/>
  <c r="K2821" s="1"/>
  <c r="K2822" s="1"/>
  <c r="L2820"/>
  <c r="L2821" s="1"/>
  <c r="L2822" s="1"/>
  <c r="N2820"/>
  <c r="O2820"/>
  <c r="P2820"/>
  <c r="Q2820"/>
  <c r="R2820"/>
  <c r="S2820"/>
  <c r="T2820"/>
  <c r="U2820"/>
  <c r="A2816" i="13" s="1"/>
  <c r="K2863" i="8"/>
  <c r="L2863"/>
  <c r="N2863"/>
  <c r="O2863"/>
  <c r="P2863"/>
  <c r="Q2863"/>
  <c r="R2863"/>
  <c r="S2863"/>
  <c r="T2863"/>
  <c r="U2863"/>
  <c r="A2859" i="13" s="1"/>
  <c r="L2880" i="8"/>
  <c r="N2880"/>
  <c r="O2880"/>
  <c r="P2880"/>
  <c r="Q2880"/>
  <c r="R2880"/>
  <c r="S2880"/>
  <c r="T2880"/>
  <c r="U2880"/>
  <c r="A2876" i="13" s="1"/>
  <c r="N2918" i="8"/>
  <c r="O2918"/>
  <c r="P2918"/>
  <c r="Q2918"/>
  <c r="R2918"/>
  <c r="S2918"/>
  <c r="T2918"/>
  <c r="U2918"/>
  <c r="A2914" i="13" s="1"/>
  <c r="K2925" i="8"/>
  <c r="L2925"/>
  <c r="N2925"/>
  <c r="O2925"/>
  <c r="P2925"/>
  <c r="Q2925"/>
  <c r="R2925"/>
  <c r="S2925"/>
  <c r="T2925"/>
  <c r="U2925"/>
  <c r="A2921" i="13" s="1"/>
  <c r="K2947" i="8"/>
  <c r="L2947"/>
  <c r="N2947"/>
  <c r="O2947"/>
  <c r="P2947"/>
  <c r="Q2947"/>
  <c r="R2947"/>
  <c r="S2947"/>
  <c r="T2947"/>
  <c r="U2947"/>
  <c r="A2943" i="13" s="1"/>
  <c r="W2947" i="8"/>
  <c r="K2949"/>
  <c r="K2950" s="1"/>
  <c r="L2949"/>
  <c r="L2950" s="1"/>
  <c r="N2949"/>
  <c r="O2949"/>
  <c r="P2949"/>
  <c r="Q2949"/>
  <c r="R2949"/>
  <c r="S2949"/>
  <c r="T2949"/>
  <c r="U2949"/>
  <c r="A2945" i="13" s="1"/>
  <c r="K2969" i="8"/>
  <c r="K2970" s="1"/>
  <c r="L2969"/>
  <c r="L2970" s="1"/>
  <c r="N2969"/>
  <c r="O2969"/>
  <c r="P2969"/>
  <c r="Q2969"/>
  <c r="R2969"/>
  <c r="S2969"/>
  <c r="T2969"/>
  <c r="U2969"/>
  <c r="A2965" i="13" s="1"/>
  <c r="K2973" i="8"/>
  <c r="K2974" s="1"/>
  <c r="K2975" s="1"/>
  <c r="L2973"/>
  <c r="L2974" s="1"/>
  <c r="L2975" s="1"/>
  <c r="N2973"/>
  <c r="O2973"/>
  <c r="P2973"/>
  <c r="Q2973"/>
  <c r="R2973"/>
  <c r="S2973"/>
  <c r="T2973"/>
  <c r="U2973"/>
  <c r="A2969" i="13" s="1"/>
  <c r="N2975" i="8"/>
  <c r="O2975"/>
  <c r="P2975"/>
  <c r="Q2975"/>
  <c r="R2975"/>
  <c r="S2975"/>
  <c r="T2975"/>
  <c r="U2975"/>
  <c r="A2971" i="13" s="1"/>
  <c r="W2975" i="8"/>
  <c r="K2984"/>
  <c r="K3641" s="1"/>
  <c r="L2984"/>
  <c r="L3641" s="1"/>
  <c r="N2984"/>
  <c r="O2984"/>
  <c r="P2984"/>
  <c r="Q2984"/>
  <c r="R2984"/>
  <c r="S2984"/>
  <c r="T2984"/>
  <c r="U2984"/>
  <c r="A2980" i="13" s="1"/>
  <c r="L2987" i="8"/>
  <c r="N2987"/>
  <c r="O2987"/>
  <c r="P2987"/>
  <c r="Q2987"/>
  <c r="R2987"/>
  <c r="S2987"/>
  <c r="T2987"/>
  <c r="U2987"/>
  <c r="A2983" i="13" s="1"/>
  <c r="K2990" i="8"/>
  <c r="K2991" s="1"/>
  <c r="K2992" s="1"/>
  <c r="K3650" s="1"/>
  <c r="L2990"/>
  <c r="L2991" s="1"/>
  <c r="L2992" s="1"/>
  <c r="N2990"/>
  <c r="O2990"/>
  <c r="P2990"/>
  <c r="Q2990"/>
  <c r="R2990"/>
  <c r="S2990"/>
  <c r="T2990"/>
  <c r="U2990"/>
  <c r="A2986" i="13" s="1"/>
  <c r="N3000" i="8"/>
  <c r="O3000"/>
  <c r="P3000"/>
  <c r="Q3000"/>
  <c r="R3000"/>
  <c r="S3000"/>
  <c r="T3000"/>
  <c r="U3000"/>
  <c r="A2996" i="13" s="1"/>
  <c r="W3000" i="8"/>
  <c r="K2996"/>
  <c r="K2997" s="1"/>
  <c r="L2996"/>
  <c r="L2997" s="1"/>
  <c r="N2996"/>
  <c r="O2996"/>
  <c r="P2996"/>
  <c r="Q2996"/>
  <c r="R2996"/>
  <c r="S2996"/>
  <c r="T2996"/>
  <c r="U2996"/>
  <c r="A2992" i="13" s="1"/>
  <c r="N3007" i="8"/>
  <c r="O3007"/>
  <c r="P3007"/>
  <c r="Q3007"/>
  <c r="R3007"/>
  <c r="S3007"/>
  <c r="T3007"/>
  <c r="U3007"/>
  <c r="A3003" i="13" s="1"/>
  <c r="W3007" i="8"/>
  <c r="K3026"/>
  <c r="L3026"/>
  <c r="N3026"/>
  <c r="O3026"/>
  <c r="P3026"/>
  <c r="Q3026"/>
  <c r="R3026"/>
  <c r="S3026"/>
  <c r="T3026"/>
  <c r="U3026"/>
  <c r="A3022" i="13" s="1"/>
  <c r="K3028" i="8"/>
  <c r="N3028"/>
  <c r="O3028"/>
  <c r="P3028"/>
  <c r="Q3028"/>
  <c r="R3028"/>
  <c r="S3028"/>
  <c r="T3028"/>
  <c r="U3028"/>
  <c r="A3024" i="13" s="1"/>
  <c r="K3047" i="8"/>
  <c r="K3048" s="1"/>
  <c r="L3047"/>
  <c r="L3048" s="1"/>
  <c r="N3047"/>
  <c r="O3047"/>
  <c r="P3047"/>
  <c r="Q3047"/>
  <c r="R3047"/>
  <c r="S3047"/>
  <c r="T3047"/>
  <c r="U3047"/>
  <c r="A3043" i="13" s="1"/>
  <c r="K3072" i="8"/>
  <c r="L3072"/>
  <c r="N3072"/>
  <c r="O3072"/>
  <c r="P3072"/>
  <c r="Q3072"/>
  <c r="R3072"/>
  <c r="S3072"/>
  <c r="T3072"/>
  <c r="U3072"/>
  <c r="A3068" i="13" s="1"/>
  <c r="K3078" i="8"/>
  <c r="L3078"/>
  <c r="N3078"/>
  <c r="O3078"/>
  <c r="P3078"/>
  <c r="Q3078"/>
  <c r="R3078"/>
  <c r="S3078"/>
  <c r="T3078"/>
  <c r="U3078"/>
  <c r="A3074" i="13" s="1"/>
  <c r="K3079" i="8"/>
  <c r="L3079"/>
  <c r="N3079"/>
  <c r="O3079"/>
  <c r="P3079"/>
  <c r="Q3079"/>
  <c r="R3079"/>
  <c r="S3079"/>
  <c r="T3079"/>
  <c r="U3079"/>
  <c r="A3075" i="13" s="1"/>
  <c r="K3129" i="8"/>
  <c r="K3748" s="1"/>
  <c r="L3129"/>
  <c r="L3748" s="1"/>
  <c r="N3129"/>
  <c r="O3129"/>
  <c r="P3129"/>
  <c r="Q3129"/>
  <c r="R3129"/>
  <c r="S3129"/>
  <c r="T3129"/>
  <c r="U3129"/>
  <c r="A3125" i="13" s="1"/>
  <c r="K3173" i="8"/>
  <c r="L3173"/>
  <c r="N3173"/>
  <c r="O3173"/>
  <c r="P3173"/>
  <c r="Q3173"/>
  <c r="R3173"/>
  <c r="S3173"/>
  <c r="T3173"/>
  <c r="U3173"/>
  <c r="A3169" i="13" s="1"/>
  <c r="K3174" i="8"/>
  <c r="L3174"/>
  <c r="N3174"/>
  <c r="O3174"/>
  <c r="P3174"/>
  <c r="Q3174"/>
  <c r="R3174"/>
  <c r="S3174"/>
  <c r="T3174"/>
  <c r="U3174"/>
  <c r="A3170" i="13" s="1"/>
  <c r="N3195" i="8"/>
  <c r="O3195"/>
  <c r="P3195"/>
  <c r="Q3195"/>
  <c r="R3195"/>
  <c r="S3195"/>
  <c r="T3195"/>
  <c r="U3195"/>
  <c r="A3191" i="13" s="1"/>
  <c r="K3198" i="8"/>
  <c r="K3199" s="1"/>
  <c r="L3198"/>
  <c r="L3199" s="1"/>
  <c r="L3200" s="1"/>
  <c r="N3198"/>
  <c r="O3198"/>
  <c r="P3198"/>
  <c r="Q3198"/>
  <c r="R3198"/>
  <c r="S3198"/>
  <c r="T3198"/>
  <c r="U3198"/>
  <c r="A3194" i="13" s="1"/>
  <c r="N3213" i="8"/>
  <c r="O3213"/>
  <c r="P3213"/>
  <c r="Q3213"/>
  <c r="R3213"/>
  <c r="S3213"/>
  <c r="T3213"/>
  <c r="U3213"/>
  <c r="A3209" i="13" s="1"/>
  <c r="K3215" i="8"/>
  <c r="K3216" s="1"/>
  <c r="L3215"/>
  <c r="L3216" s="1"/>
  <c r="N3215"/>
  <c r="O3215"/>
  <c r="P3215"/>
  <c r="Q3215"/>
  <c r="R3215"/>
  <c r="S3215"/>
  <c r="T3215"/>
  <c r="U3215"/>
  <c r="A3211" i="13" s="1"/>
  <c r="K3224" i="8"/>
  <c r="L3224"/>
  <c r="N3224"/>
  <c r="O3224"/>
  <c r="P3224"/>
  <c r="Q3224"/>
  <c r="R3224"/>
  <c r="S3224"/>
  <c r="T3224"/>
  <c r="U3224"/>
  <c r="A3220" i="13" s="1"/>
  <c r="K3226" i="8"/>
  <c r="K3227" s="1"/>
  <c r="N3226"/>
  <c r="O3226"/>
  <c r="P3226"/>
  <c r="Q3226"/>
  <c r="R3226"/>
  <c r="S3226"/>
  <c r="T3226"/>
  <c r="U3226"/>
  <c r="A3222" i="13" s="1"/>
  <c r="K3248" i="8"/>
  <c r="L3248"/>
  <c r="N3248"/>
  <c r="O3248"/>
  <c r="P3248"/>
  <c r="Q3248"/>
  <c r="R3248"/>
  <c r="S3248"/>
  <c r="T3248"/>
  <c r="U3248"/>
  <c r="A3244" i="13" s="1"/>
  <c r="K3249" i="8"/>
  <c r="K3250" s="1"/>
  <c r="L3249"/>
  <c r="L3250" s="1"/>
  <c r="L3251" s="1"/>
  <c r="N3249"/>
  <c r="O3249"/>
  <c r="P3249"/>
  <c r="Q3249"/>
  <c r="R3249"/>
  <c r="S3249"/>
  <c r="T3249"/>
  <c r="U3249"/>
  <c r="A3245" i="13" s="1"/>
  <c r="N3254" i="8"/>
  <c r="O3254"/>
  <c r="P3254"/>
  <c r="Q3254"/>
  <c r="R3254"/>
  <c r="S3254"/>
  <c r="T3254"/>
  <c r="U3254"/>
  <c r="A3250" i="13" s="1"/>
  <c r="L3256" i="8"/>
  <c r="N3256"/>
  <c r="O3256"/>
  <c r="P3256"/>
  <c r="Q3256"/>
  <c r="R3256"/>
  <c r="S3256"/>
  <c r="T3256"/>
  <c r="U3256"/>
  <c r="A3252" i="13" s="1"/>
  <c r="K3269" i="8"/>
  <c r="K3270" s="1"/>
  <c r="K3271" s="1"/>
  <c r="L3269"/>
  <c r="L3270" s="1"/>
  <c r="L3271" s="1"/>
  <c r="N3269"/>
  <c r="O3269"/>
  <c r="P3269"/>
  <c r="Q3269"/>
  <c r="R3269"/>
  <c r="S3269"/>
  <c r="T3269"/>
  <c r="U3269"/>
  <c r="A3265" i="13" s="1"/>
  <c r="N3293" i="8"/>
  <c r="O3293"/>
  <c r="P3293"/>
  <c r="Q3293"/>
  <c r="R3293"/>
  <c r="S3293"/>
  <c r="T3293"/>
  <c r="U3293"/>
  <c r="A3289" i="13" s="1"/>
  <c r="K3301" i="8"/>
  <c r="K3302" s="1"/>
  <c r="K3303" s="1"/>
  <c r="K3304" s="1"/>
  <c r="L3301"/>
  <c r="L3302" s="1"/>
  <c r="L3303" s="1"/>
  <c r="L3304" s="1"/>
  <c r="N3301"/>
  <c r="O3301"/>
  <c r="P3301"/>
  <c r="Q3301"/>
  <c r="R3301"/>
  <c r="S3301"/>
  <c r="T3301"/>
  <c r="U3301"/>
  <c r="A3297" i="13" s="1"/>
  <c r="L3332" i="8"/>
  <c r="L3333" s="1"/>
  <c r="L3334" s="1"/>
  <c r="L3335" s="1"/>
  <c r="L3336" s="1"/>
  <c r="N3332"/>
  <c r="O3332"/>
  <c r="P3332"/>
  <c r="Q3332"/>
  <c r="R3332"/>
  <c r="S3332"/>
  <c r="T3332"/>
  <c r="U3332"/>
  <c r="A3328" i="13" s="1"/>
  <c r="K3351" i="8"/>
  <c r="N3351"/>
  <c r="O3351"/>
  <c r="P3351"/>
  <c r="Q3351"/>
  <c r="R3351"/>
  <c r="S3351"/>
  <c r="T3351"/>
  <c r="U3351"/>
  <c r="A3347" i="13" s="1"/>
  <c r="L3376" i="8"/>
  <c r="N3376"/>
  <c r="O3376"/>
  <c r="P3376"/>
  <c r="Q3376"/>
  <c r="R3376"/>
  <c r="S3376"/>
  <c r="T3376"/>
  <c r="U3376"/>
  <c r="A3372" i="13" s="1"/>
  <c r="N3380" i="8"/>
  <c r="O3380"/>
  <c r="P3380"/>
  <c r="Q3380"/>
  <c r="R3380"/>
  <c r="S3380"/>
  <c r="T3380"/>
  <c r="U3380"/>
  <c r="A3376" i="13" s="1"/>
  <c r="W3380" i="8"/>
  <c r="K3388"/>
  <c r="K3389" s="1"/>
  <c r="K3390" s="1"/>
  <c r="K3391" s="1"/>
  <c r="K3392" s="1"/>
  <c r="L3388"/>
  <c r="L3389" s="1"/>
  <c r="L3390" s="1"/>
  <c r="L3391" s="1"/>
  <c r="L3392" s="1"/>
  <c r="N3388"/>
  <c r="O3388"/>
  <c r="P3388"/>
  <c r="Q3388"/>
  <c r="R3388"/>
  <c r="S3388"/>
  <c r="T3388"/>
  <c r="U3388"/>
  <c r="A3384" i="13" s="1"/>
  <c r="N3390" i="8"/>
  <c r="O3390"/>
  <c r="P3390"/>
  <c r="Q3390"/>
  <c r="R3390"/>
  <c r="S3390"/>
  <c r="T3390"/>
  <c r="U3390"/>
  <c r="A3386" i="13" s="1"/>
  <c r="K3395" i="8"/>
  <c r="L3395"/>
  <c r="N3395"/>
  <c r="O3395"/>
  <c r="P3395"/>
  <c r="Q3395"/>
  <c r="R3395"/>
  <c r="S3395"/>
  <c r="T3395"/>
  <c r="U3395"/>
  <c r="A3391" i="13" s="1"/>
  <c r="K3400" i="8"/>
  <c r="K3401" s="1"/>
  <c r="K3991" s="1"/>
  <c r="N3400"/>
  <c r="O3400"/>
  <c r="P3400"/>
  <c r="Q3400"/>
  <c r="R3400"/>
  <c r="S3400"/>
  <c r="T3400"/>
  <c r="U3400"/>
  <c r="A3396" i="13" s="1"/>
  <c r="N3402" i="8"/>
  <c r="O3402"/>
  <c r="P3402"/>
  <c r="Q3402"/>
  <c r="R3402"/>
  <c r="S3402"/>
  <c r="T3402"/>
  <c r="U3402"/>
  <c r="A3398" i="13" s="1"/>
  <c r="N3412" i="8"/>
  <c r="O3412"/>
  <c r="P3412"/>
  <c r="Q3412"/>
  <c r="R3412"/>
  <c r="S3412"/>
  <c r="T3412"/>
  <c r="U3412"/>
  <c r="A3408" i="13" s="1"/>
  <c r="W3412" i="8"/>
  <c r="K3409"/>
  <c r="K3410" s="1"/>
  <c r="K3411" s="1"/>
  <c r="K3412" s="1"/>
  <c r="L3409"/>
  <c r="L3410" s="1"/>
  <c r="L3411" s="1"/>
  <c r="L3412" s="1"/>
  <c r="N3409"/>
  <c r="O3409"/>
  <c r="P3409"/>
  <c r="Q3409"/>
  <c r="R3409"/>
  <c r="S3409"/>
  <c r="T3409"/>
  <c r="U3409"/>
  <c r="A3405" i="13" s="1"/>
  <c r="L3425" i="8"/>
  <c r="N3425"/>
  <c r="O3425"/>
  <c r="P3425"/>
  <c r="Q3425"/>
  <c r="R3425"/>
  <c r="S3425"/>
  <c r="T3425"/>
  <c r="U3425"/>
  <c r="A3421" i="13" s="1"/>
  <c r="W3425" i="8"/>
  <c r="K3426"/>
  <c r="K3427" s="1"/>
  <c r="L3426"/>
  <c r="L3427" s="1"/>
  <c r="N3426"/>
  <c r="O3426"/>
  <c r="P3426"/>
  <c r="Q3426"/>
  <c r="R3426"/>
  <c r="S3426"/>
  <c r="T3426"/>
  <c r="U3426"/>
  <c r="A3422" i="13" s="1"/>
  <c r="K3458" i="8"/>
  <c r="L3458"/>
  <c r="N3458"/>
  <c r="O3458"/>
  <c r="P3458"/>
  <c r="Q3458"/>
  <c r="R3458"/>
  <c r="S3458"/>
  <c r="T3458"/>
  <c r="U3458"/>
  <c r="A3454" i="13" s="1"/>
  <c r="N3464" i="8"/>
  <c r="O3464"/>
  <c r="P3464"/>
  <c r="Q3464"/>
  <c r="R3464"/>
  <c r="S3464"/>
  <c r="T3464"/>
  <c r="U3464"/>
  <c r="A3460" i="13" s="1"/>
  <c r="K3461" i="8"/>
  <c r="K3462" s="1"/>
  <c r="L3461"/>
  <c r="L3462" s="1"/>
  <c r="N3461"/>
  <c r="O3461"/>
  <c r="P3461"/>
  <c r="Q3461"/>
  <c r="R3461"/>
  <c r="S3461"/>
  <c r="T3461"/>
  <c r="U3461"/>
  <c r="A3457" i="13" s="1"/>
  <c r="N3475" i="8"/>
  <c r="O3475"/>
  <c r="P3475"/>
  <c r="Q3475"/>
  <c r="R3475"/>
  <c r="S3475"/>
  <c r="T3475"/>
  <c r="U3475"/>
  <c r="A3471" i="13" s="1"/>
  <c r="K3482" i="8"/>
  <c r="L3482"/>
  <c r="N3482"/>
  <c r="O3482"/>
  <c r="P3482"/>
  <c r="Q3482"/>
  <c r="R3482"/>
  <c r="S3482"/>
  <c r="T3482"/>
  <c r="U3482"/>
  <c r="A3478" i="13" s="1"/>
  <c r="W3482" i="8"/>
  <c r="L3484"/>
  <c r="L3485" s="1"/>
  <c r="N3484"/>
  <c r="O3484"/>
  <c r="P3484"/>
  <c r="Q3484"/>
  <c r="R3484"/>
  <c r="S3484"/>
  <c r="T3484"/>
  <c r="U3484"/>
  <c r="A3480" i="13" s="1"/>
  <c r="K3512" i="8"/>
  <c r="K3513" s="1"/>
  <c r="K3514" s="1"/>
  <c r="K3515" s="1"/>
  <c r="K4064" s="1"/>
  <c r="L3512"/>
  <c r="L3513" s="1"/>
  <c r="L3514" s="1"/>
  <c r="L3515" s="1"/>
  <c r="L4064" s="1"/>
  <c r="N3512"/>
  <c r="O3512"/>
  <c r="P3512"/>
  <c r="Q3512"/>
  <c r="R3512"/>
  <c r="S3512"/>
  <c r="T3512"/>
  <c r="U3512"/>
  <c r="A3508" i="13" s="1"/>
  <c r="N3516" i="8"/>
  <c r="O3516"/>
  <c r="P3516"/>
  <c r="Q3516"/>
  <c r="R3516"/>
  <c r="S3516"/>
  <c r="T3516"/>
  <c r="U3516"/>
  <c r="A3512" i="13" s="1"/>
  <c r="N3518" i="8"/>
  <c r="O3518"/>
  <c r="P3518"/>
  <c r="Q3518"/>
  <c r="R3518"/>
  <c r="S3518"/>
  <c r="T3518"/>
  <c r="U3518"/>
  <c r="A3514" i="13" s="1"/>
  <c r="W3518" i="8"/>
  <c r="K3553"/>
  <c r="K3554" s="1"/>
  <c r="L3553"/>
  <c r="L3554" s="1"/>
  <c r="N3553"/>
  <c r="O3553"/>
  <c r="P3553"/>
  <c r="Q3553"/>
  <c r="R3553"/>
  <c r="S3553"/>
  <c r="T3553"/>
  <c r="U3553"/>
  <c r="A3549" i="13" s="1"/>
  <c r="N3573" i="8"/>
  <c r="O3573"/>
  <c r="P3573"/>
  <c r="Q3573"/>
  <c r="R3573"/>
  <c r="S3573"/>
  <c r="T3573"/>
  <c r="U3573"/>
  <c r="A3569" i="13" s="1"/>
  <c r="K3571" i="8"/>
  <c r="K3572" s="1"/>
  <c r="K3573" s="1"/>
  <c r="L3571"/>
  <c r="L3572" s="1"/>
  <c r="L3573" s="1"/>
  <c r="N3571"/>
  <c r="O3571"/>
  <c r="P3571"/>
  <c r="Q3571"/>
  <c r="R3571"/>
  <c r="S3571"/>
  <c r="T3571"/>
  <c r="U3571"/>
  <c r="A3567" i="13" s="1"/>
  <c r="N3582" i="8"/>
  <c r="O3582"/>
  <c r="P3582"/>
  <c r="Q3582"/>
  <c r="R3582"/>
  <c r="S3582"/>
  <c r="T3582"/>
  <c r="U3582"/>
  <c r="A3578" i="13" s="1"/>
  <c r="L3588" i="8"/>
  <c r="N3588"/>
  <c r="O3588"/>
  <c r="P3588"/>
  <c r="Q3588"/>
  <c r="R3588"/>
  <c r="S3588"/>
  <c r="T3588"/>
  <c r="U3588"/>
  <c r="A3584" i="13" s="1"/>
  <c r="K3589" i="8"/>
  <c r="K3590" s="1"/>
  <c r="L3589"/>
  <c r="L3590" s="1"/>
  <c r="L3591" s="1"/>
  <c r="N3589"/>
  <c r="O3589"/>
  <c r="P3589"/>
  <c r="Q3589"/>
  <c r="R3589"/>
  <c r="S3589"/>
  <c r="T3589"/>
  <c r="U3589"/>
  <c r="A3585" i="13" s="1"/>
  <c r="L3594" i="8"/>
  <c r="N3594"/>
  <c r="O3594"/>
  <c r="P3594"/>
  <c r="Q3594"/>
  <c r="R3594"/>
  <c r="S3594"/>
  <c r="T3594"/>
  <c r="U3594"/>
  <c r="A3590" i="13" s="1"/>
  <c r="K3595" i="8"/>
  <c r="L3595"/>
  <c r="N3595"/>
  <c r="O3595"/>
  <c r="P3595"/>
  <c r="Q3595"/>
  <c r="R3595"/>
  <c r="S3595"/>
  <c r="T3595"/>
  <c r="U3595"/>
  <c r="A3591" i="13" s="1"/>
  <c r="L3602" i="8"/>
  <c r="L3603" s="1"/>
  <c r="L3604" s="1"/>
  <c r="L3605" s="1"/>
  <c r="N3602"/>
  <c r="O3602"/>
  <c r="P3602"/>
  <c r="Q3602"/>
  <c r="R3602"/>
  <c r="S3602"/>
  <c r="T3602"/>
  <c r="U3602"/>
  <c r="A3598" i="13" s="1"/>
  <c r="K3615" i="8"/>
  <c r="K3616" s="1"/>
  <c r="L3615"/>
  <c r="L3616" s="1"/>
  <c r="N3615"/>
  <c r="O3615"/>
  <c r="P3615"/>
  <c r="Q3615"/>
  <c r="R3615"/>
  <c r="S3615"/>
  <c r="T3615"/>
  <c r="U3615"/>
  <c r="A3611" i="13" s="1"/>
  <c r="L3636" i="8"/>
  <c r="L3637" s="1"/>
  <c r="L3638" s="1"/>
  <c r="N3636"/>
  <c r="O3636"/>
  <c r="P3636"/>
  <c r="Q3636"/>
  <c r="R3636"/>
  <c r="S3636"/>
  <c r="T3636"/>
  <c r="U3636"/>
  <c r="A3632" i="13" s="1"/>
  <c r="N3667" i="8"/>
  <c r="O3667"/>
  <c r="P3667"/>
  <c r="Q3667"/>
  <c r="R3667"/>
  <c r="S3667"/>
  <c r="T3667"/>
  <c r="U3667"/>
  <c r="A3663" i="13" s="1"/>
  <c r="K3663" i="8"/>
  <c r="K3664" s="1"/>
  <c r="K3665" s="1"/>
  <c r="K3666" s="1"/>
  <c r="K3667" s="1"/>
  <c r="K3668" s="1"/>
  <c r="K3669" s="1"/>
  <c r="K3670" s="1"/>
  <c r="L3663"/>
  <c r="L3664" s="1"/>
  <c r="L3665" s="1"/>
  <c r="L3666" s="1"/>
  <c r="L3667" s="1"/>
  <c r="L3668" s="1"/>
  <c r="L3669" s="1"/>
  <c r="L3670" s="1"/>
  <c r="N3663"/>
  <c r="O3663"/>
  <c r="P3663"/>
  <c r="Q3663"/>
  <c r="R3663"/>
  <c r="S3663"/>
  <c r="T3663"/>
  <c r="U3663"/>
  <c r="A3659" i="13" s="1"/>
  <c r="N3669" i="8"/>
  <c r="O3669"/>
  <c r="P3669"/>
  <c r="Q3669"/>
  <c r="R3669"/>
  <c r="S3669"/>
  <c r="T3669"/>
  <c r="U3669"/>
  <c r="A3665" i="13" s="1"/>
  <c r="K3671" i="8"/>
  <c r="K3672" s="1"/>
  <c r="L3671"/>
  <c r="L3672" s="1"/>
  <c r="N3671"/>
  <c r="O3671"/>
  <c r="P3671"/>
  <c r="Q3671"/>
  <c r="R3671"/>
  <c r="S3671"/>
  <c r="T3671"/>
  <c r="U3671"/>
  <c r="A3667" i="13" s="1"/>
  <c r="K3684" i="8"/>
  <c r="K3685" s="1"/>
  <c r="L3684"/>
  <c r="L3685" s="1"/>
  <c r="N3684"/>
  <c r="O3684"/>
  <c r="P3684"/>
  <c r="Q3684"/>
  <c r="R3684"/>
  <c r="S3684"/>
  <c r="T3684"/>
  <c r="U3684"/>
  <c r="A3680" i="13" s="1"/>
  <c r="N3685" i="8"/>
  <c r="O3685"/>
  <c r="P3685"/>
  <c r="Q3685"/>
  <c r="R3685"/>
  <c r="S3685"/>
  <c r="T3685"/>
  <c r="U3685"/>
  <c r="A3681" i="13" s="1"/>
  <c r="N3695" i="8"/>
  <c r="O3695"/>
  <c r="P3695"/>
  <c r="Q3695"/>
  <c r="R3695"/>
  <c r="S3695"/>
  <c r="T3695"/>
  <c r="U3695"/>
  <c r="A3691" i="13" s="1"/>
  <c r="K3724" i="8"/>
  <c r="L3724"/>
  <c r="N3724"/>
  <c r="O3724"/>
  <c r="P3724"/>
  <c r="Q3724"/>
  <c r="R3724"/>
  <c r="S3724"/>
  <c r="T3724"/>
  <c r="U3724"/>
  <c r="A3720" i="13" s="1"/>
  <c r="K3741" i="8"/>
  <c r="L3741"/>
  <c r="N3741"/>
  <c r="O3741"/>
  <c r="P3741"/>
  <c r="Q3741"/>
  <c r="R3741"/>
  <c r="S3741"/>
  <c r="T3741"/>
  <c r="U3741"/>
  <c r="A3737" i="13" s="1"/>
  <c r="K3765" i="8"/>
  <c r="K3766" s="1"/>
  <c r="K3767" s="1"/>
  <c r="L3765"/>
  <c r="L3766" s="1"/>
  <c r="L3767" s="1"/>
  <c r="N3765"/>
  <c r="O3765"/>
  <c r="P3765"/>
  <c r="Q3765"/>
  <c r="R3765"/>
  <c r="S3765"/>
  <c r="T3765"/>
  <c r="U3765"/>
  <c r="A3761" i="13" s="1"/>
  <c r="N3767" i="8"/>
  <c r="O3767"/>
  <c r="P3767"/>
  <c r="Q3767"/>
  <c r="R3767"/>
  <c r="S3767"/>
  <c r="T3767"/>
  <c r="U3767"/>
  <c r="A3763" i="13" s="1"/>
  <c r="K3774" i="8"/>
  <c r="K3775" s="1"/>
  <c r="K3776" s="1"/>
  <c r="L3774"/>
  <c r="L3775" s="1"/>
  <c r="L3776" s="1"/>
  <c r="N3774"/>
  <c r="O3774"/>
  <c r="P3774"/>
  <c r="Q3774"/>
  <c r="R3774"/>
  <c r="S3774"/>
  <c r="T3774"/>
  <c r="U3774"/>
  <c r="A3770" i="13" s="1"/>
  <c r="N3775" i="8"/>
  <c r="O3775"/>
  <c r="P3775"/>
  <c r="Q3775"/>
  <c r="R3775"/>
  <c r="S3775"/>
  <c r="T3775"/>
  <c r="U3775"/>
  <c r="A3771" i="13" s="1"/>
  <c r="L3796" i="8"/>
  <c r="N3796"/>
  <c r="O3796"/>
  <c r="P3796"/>
  <c r="Q3796"/>
  <c r="R3796"/>
  <c r="S3796"/>
  <c r="T3796"/>
  <c r="U3796"/>
  <c r="A3792" i="13" s="1"/>
  <c r="K3806" i="8"/>
  <c r="K3807" s="1"/>
  <c r="K3808" s="1"/>
  <c r="K3809" s="1"/>
  <c r="L3806"/>
  <c r="L3807" s="1"/>
  <c r="L3808" s="1"/>
  <c r="L3809" s="1"/>
  <c r="N3806"/>
  <c r="O3806"/>
  <c r="P3806"/>
  <c r="Q3806"/>
  <c r="R3806"/>
  <c r="S3806"/>
  <c r="T3806"/>
  <c r="U3806"/>
  <c r="A3802" i="13" s="1"/>
  <c r="N3807" i="8"/>
  <c r="O3807"/>
  <c r="P3807"/>
  <c r="Q3807"/>
  <c r="R3807"/>
  <c r="S3807"/>
  <c r="T3807"/>
  <c r="U3807"/>
  <c r="A3803" i="13" s="1"/>
  <c r="K3819" i="8"/>
  <c r="L3819"/>
  <c r="N3819"/>
  <c r="O3819"/>
  <c r="P3819"/>
  <c r="Q3819"/>
  <c r="R3819"/>
  <c r="S3819"/>
  <c r="T3819"/>
  <c r="U3819"/>
  <c r="A3815" i="13" s="1"/>
  <c r="W3819" i="8"/>
  <c r="K3831"/>
  <c r="K3832" s="1"/>
  <c r="K3833" s="1"/>
  <c r="L3831"/>
  <c r="L3832" s="1"/>
  <c r="L3833" s="1"/>
  <c r="N3831"/>
  <c r="O3831"/>
  <c r="P3831"/>
  <c r="Q3831"/>
  <c r="R3831"/>
  <c r="S3831"/>
  <c r="T3831"/>
  <c r="U3831"/>
  <c r="A3827" i="13" s="1"/>
  <c r="L3873" i="8"/>
  <c r="L3874" s="1"/>
  <c r="L3875" s="1"/>
  <c r="N3873"/>
  <c r="O3873"/>
  <c r="P3873"/>
  <c r="Q3873"/>
  <c r="R3873"/>
  <c r="S3873"/>
  <c r="T3873"/>
  <c r="U3873"/>
  <c r="A3869" i="13" s="1"/>
  <c r="W3873" i="8"/>
  <c r="K3893"/>
  <c r="K3894" s="1"/>
  <c r="K3895" s="1"/>
  <c r="L3893"/>
  <c r="L3894" s="1"/>
  <c r="L3895" s="1"/>
  <c r="N3893"/>
  <c r="O3893"/>
  <c r="P3893"/>
  <c r="Q3893"/>
  <c r="R3893"/>
  <c r="S3893"/>
  <c r="T3893"/>
  <c r="U3893"/>
  <c r="A3889" i="13" s="1"/>
  <c r="N3895" i="8"/>
  <c r="O3895"/>
  <c r="P3895"/>
  <c r="Q3895"/>
  <c r="R3895"/>
  <c r="S3895"/>
  <c r="T3895"/>
  <c r="U3895"/>
  <c r="A3891" i="13" s="1"/>
  <c r="K3914" i="8"/>
  <c r="K3915" s="1"/>
  <c r="K3916" s="1"/>
  <c r="K3917" s="1"/>
  <c r="K3918" s="1"/>
  <c r="L3914"/>
  <c r="L3915" s="1"/>
  <c r="L3916" s="1"/>
  <c r="L3917" s="1"/>
  <c r="L3918" s="1"/>
  <c r="N3914"/>
  <c r="O3914"/>
  <c r="P3914"/>
  <c r="Q3914"/>
  <c r="R3914"/>
  <c r="S3914"/>
  <c r="T3914"/>
  <c r="U3914"/>
  <c r="A3910" i="13" s="1"/>
  <c r="K3921" i="8"/>
  <c r="K3922" s="1"/>
  <c r="L3921"/>
  <c r="L3922" s="1"/>
  <c r="N3921"/>
  <c r="O3921"/>
  <c r="P3921"/>
  <c r="Q3921"/>
  <c r="R3921"/>
  <c r="S3921"/>
  <c r="T3921"/>
  <c r="U3921"/>
  <c r="A3917" i="13" s="1"/>
  <c r="N3928" i="8"/>
  <c r="O3928"/>
  <c r="P3928"/>
  <c r="Q3928"/>
  <c r="R3928"/>
  <c r="S3928"/>
  <c r="T3928"/>
  <c r="U3928"/>
  <c r="A3924" i="13" s="1"/>
  <c r="N3926" i="8"/>
  <c r="O3926"/>
  <c r="P3926"/>
  <c r="Q3926"/>
  <c r="R3926"/>
  <c r="S3926"/>
  <c r="T3926"/>
  <c r="U3926"/>
  <c r="A3922" i="13" s="1"/>
  <c r="W3926" i="8"/>
  <c r="N3946"/>
  <c r="O3946"/>
  <c r="P3946"/>
  <c r="Q3946"/>
  <c r="R3946"/>
  <c r="S3946"/>
  <c r="T3946"/>
  <c r="U3946"/>
  <c r="A3942" i="13" s="1"/>
  <c r="N3944" i="8"/>
  <c r="O3944"/>
  <c r="P3944"/>
  <c r="Q3944"/>
  <c r="R3944"/>
  <c r="S3944"/>
  <c r="T3944"/>
  <c r="U3944"/>
  <c r="A3940" i="13" s="1"/>
  <c r="K3985" i="8"/>
  <c r="L3985"/>
  <c r="N3985"/>
  <c r="O3985"/>
  <c r="P3985"/>
  <c r="Q3985"/>
  <c r="R3985"/>
  <c r="S3985"/>
  <c r="T3985"/>
  <c r="U3985"/>
  <c r="A3981" i="13" s="1"/>
  <c r="K3994" i="8"/>
  <c r="K3995" s="1"/>
  <c r="L3994"/>
  <c r="L3995" s="1"/>
  <c r="N3994"/>
  <c r="O3994"/>
  <c r="P3994"/>
  <c r="Q3994"/>
  <c r="R3994"/>
  <c r="S3994"/>
  <c r="T3994"/>
  <c r="U3994"/>
  <c r="A3990" i="13" s="1"/>
  <c r="K3998" i="8"/>
  <c r="K3999" s="1"/>
  <c r="K4005" s="1"/>
  <c r="K4006" s="1"/>
  <c r="L3998"/>
  <c r="N3998"/>
  <c r="O3998"/>
  <c r="P3998"/>
  <c r="Q3998"/>
  <c r="R3998"/>
  <c r="S3998"/>
  <c r="T3998"/>
  <c r="U3998"/>
  <c r="A3994" i="13" s="1"/>
  <c r="K4001" i="8"/>
  <c r="L4001"/>
  <c r="N4001"/>
  <c r="O4001"/>
  <c r="P4001"/>
  <c r="Q4001"/>
  <c r="R4001"/>
  <c r="S4001"/>
  <c r="T4001"/>
  <c r="U4001"/>
  <c r="A3997" i="13" s="1"/>
  <c r="K4065" i="8"/>
  <c r="L4065"/>
  <c r="N4065"/>
  <c r="O4065"/>
  <c r="P4065"/>
  <c r="Q4065"/>
  <c r="R4065"/>
  <c r="S4065"/>
  <c r="T4065"/>
  <c r="U4065"/>
  <c r="A4061" i="13" s="1"/>
  <c r="L4073" i="8"/>
  <c r="N4073"/>
  <c r="O4073"/>
  <c r="P4073"/>
  <c r="Q4073"/>
  <c r="R4073"/>
  <c r="S4073"/>
  <c r="T4073"/>
  <c r="U4073"/>
  <c r="A4069" i="13" s="1"/>
  <c r="N4096" i="8"/>
  <c r="O4096"/>
  <c r="P4096"/>
  <c r="Q4096"/>
  <c r="R4096"/>
  <c r="S4096"/>
  <c r="T4096"/>
  <c r="U4096"/>
  <c r="A4092" i="13" s="1"/>
  <c r="K4095" i="8"/>
  <c r="K4096" s="1"/>
  <c r="K4097" s="1"/>
  <c r="K4098" s="1"/>
  <c r="L4095"/>
  <c r="L4096" s="1"/>
  <c r="L4097" s="1"/>
  <c r="L4098" s="1"/>
  <c r="N4095"/>
  <c r="O4095"/>
  <c r="P4095"/>
  <c r="Q4095"/>
  <c r="R4095"/>
  <c r="S4095"/>
  <c r="T4095"/>
  <c r="U4095"/>
  <c r="A4091" i="13" s="1"/>
  <c r="K4107" i="8"/>
  <c r="L4107"/>
  <c r="N4107"/>
  <c r="O4107"/>
  <c r="P4107"/>
  <c r="Q4107"/>
  <c r="R4107"/>
  <c r="S4107"/>
  <c r="T4107"/>
  <c r="U4107"/>
  <c r="A4103" i="13" s="1"/>
  <c r="K4124" i="8"/>
  <c r="L4124"/>
  <c r="N4124"/>
  <c r="O4124"/>
  <c r="P4124"/>
  <c r="Q4124"/>
  <c r="R4124"/>
  <c r="S4124"/>
  <c r="T4124"/>
  <c r="U4124"/>
  <c r="A4120" i="13" s="1"/>
  <c r="N4134" i="8"/>
  <c r="O4134"/>
  <c r="P4134"/>
  <c r="Q4134"/>
  <c r="R4134"/>
  <c r="S4134"/>
  <c r="T4134"/>
  <c r="U4134"/>
  <c r="A4130" i="13" s="1"/>
  <c r="K4132" i="8"/>
  <c r="K4133" s="1"/>
  <c r="K4134" s="1"/>
  <c r="K4135" s="1"/>
  <c r="K4136" s="1"/>
  <c r="K4137" s="1"/>
  <c r="L4132"/>
  <c r="L4133" s="1"/>
  <c r="L4134" s="1"/>
  <c r="L4135" s="1"/>
  <c r="L4136" s="1"/>
  <c r="L4137" s="1"/>
  <c r="N4132"/>
  <c r="O4132"/>
  <c r="P4132"/>
  <c r="Q4132"/>
  <c r="R4132"/>
  <c r="S4132"/>
  <c r="T4132"/>
  <c r="U4132"/>
  <c r="A4128" i="13" s="1"/>
  <c r="W4132" i="8"/>
  <c r="K4145"/>
  <c r="L4145"/>
  <c r="N4145"/>
  <c r="O4145"/>
  <c r="P4145"/>
  <c r="Q4145"/>
  <c r="R4145"/>
  <c r="S4145"/>
  <c r="T4145"/>
  <c r="U4145"/>
  <c r="A4141" i="13" s="1"/>
  <c r="K4159" i="8"/>
  <c r="K4160" s="1"/>
  <c r="L4159"/>
  <c r="L4160" s="1"/>
  <c r="N4159"/>
  <c r="O4159"/>
  <c r="P4159"/>
  <c r="Q4159"/>
  <c r="R4159"/>
  <c r="S4159"/>
  <c r="T4159"/>
  <c r="U4159"/>
  <c r="A4155" i="13" s="1"/>
  <c r="K4171" i="8"/>
  <c r="L4171"/>
  <c r="N4171"/>
  <c r="O4171"/>
  <c r="P4171"/>
  <c r="Q4171"/>
  <c r="R4171"/>
  <c r="S4171"/>
  <c r="T4171"/>
  <c r="U4171"/>
  <c r="A4167" i="13" s="1"/>
  <c r="K4203" i="8"/>
  <c r="L4203"/>
  <c r="N4203"/>
  <c r="O4203"/>
  <c r="P4203"/>
  <c r="Q4203"/>
  <c r="R4203"/>
  <c r="S4203"/>
  <c r="T4203"/>
  <c r="U4203"/>
  <c r="A4199" i="13" s="1"/>
  <c r="K4200" i="8"/>
  <c r="L4200"/>
  <c r="N4200"/>
  <c r="O4200"/>
  <c r="P4200"/>
  <c r="Q4200"/>
  <c r="R4200"/>
  <c r="S4200"/>
  <c r="T4200"/>
  <c r="U4200"/>
  <c r="A4196" i="13" s="1"/>
  <c r="K4286" i="8"/>
  <c r="K4287" s="1"/>
  <c r="K4288" s="1"/>
  <c r="K4289" s="1"/>
  <c r="L4286"/>
  <c r="L4287" s="1"/>
  <c r="L4288" s="1"/>
  <c r="L4289" s="1"/>
  <c r="N4286"/>
  <c r="O4286"/>
  <c r="P4286"/>
  <c r="Q4286"/>
  <c r="R4286"/>
  <c r="S4286"/>
  <c r="T4286"/>
  <c r="U4286"/>
  <c r="A4282" i="13" s="1"/>
  <c r="K4291" i="8"/>
  <c r="L4291"/>
  <c r="N4291"/>
  <c r="O4291"/>
  <c r="P4291"/>
  <c r="Q4291"/>
  <c r="R4291"/>
  <c r="S4291"/>
  <c r="T4291"/>
  <c r="U4291"/>
  <c r="A4287" i="13" s="1"/>
  <c r="K4292" i="8"/>
  <c r="L4292"/>
  <c r="N4292"/>
  <c r="O4292"/>
  <c r="P4292"/>
  <c r="Q4292"/>
  <c r="R4292"/>
  <c r="S4292"/>
  <c r="T4292"/>
  <c r="U4292"/>
  <c r="A4288" i="13" s="1"/>
  <c r="N4288" i="8"/>
  <c r="O4288"/>
  <c r="P4288"/>
  <c r="Q4288"/>
  <c r="R4288"/>
  <c r="S4288"/>
  <c r="T4288"/>
  <c r="U4288"/>
  <c r="A4284" i="13" s="1"/>
  <c r="N4299" i="8"/>
  <c r="O4299"/>
  <c r="P4299"/>
  <c r="Q4299"/>
  <c r="R4299"/>
  <c r="S4299"/>
  <c r="T4299"/>
  <c r="U4299"/>
  <c r="A4295" i="13" s="1"/>
  <c r="W4299" i="8"/>
  <c r="K4296"/>
  <c r="K4297" s="1"/>
  <c r="K4298" s="1"/>
  <c r="K4299" s="1"/>
  <c r="L4296"/>
  <c r="L4297" s="1"/>
  <c r="L4298" s="1"/>
  <c r="L4299" s="1"/>
  <c r="N4296"/>
  <c r="O4296"/>
  <c r="P4296"/>
  <c r="Q4296"/>
  <c r="R4296"/>
  <c r="S4296"/>
  <c r="T4296"/>
  <c r="U4296"/>
  <c r="A4292" i="13" s="1"/>
  <c r="K4302" i="8"/>
  <c r="K4303" s="1"/>
  <c r="L4302"/>
  <c r="L4303" s="1"/>
  <c r="N4302"/>
  <c r="O4302"/>
  <c r="P4302"/>
  <c r="Q4302"/>
  <c r="R4302"/>
  <c r="S4302"/>
  <c r="T4302"/>
  <c r="U4302"/>
  <c r="A4298" i="13" s="1"/>
  <c r="K4304" i="8"/>
  <c r="L4304"/>
  <c r="N4304"/>
  <c r="O4304"/>
  <c r="P4304"/>
  <c r="Q4304"/>
  <c r="R4304"/>
  <c r="S4304"/>
  <c r="T4304"/>
  <c r="U4304"/>
  <c r="A4300" i="13" s="1"/>
  <c r="K4305" i="8"/>
  <c r="L4305"/>
  <c r="N4305"/>
  <c r="O4305"/>
  <c r="P4305"/>
  <c r="Q4305"/>
  <c r="R4305"/>
  <c r="S4305"/>
  <c r="T4305"/>
  <c r="U4305"/>
  <c r="A4301" i="13" s="1"/>
  <c r="K4306" i="8"/>
  <c r="K4307" s="1"/>
  <c r="L4306"/>
  <c r="L4307" s="1"/>
  <c r="N4306"/>
  <c r="O4306"/>
  <c r="P4306"/>
  <c r="Q4306"/>
  <c r="R4306"/>
  <c r="S4306"/>
  <c r="T4306"/>
  <c r="U4306"/>
  <c r="A4302" i="13" s="1"/>
  <c r="N4307" i="8"/>
  <c r="O4307"/>
  <c r="P4307"/>
  <c r="Q4307"/>
  <c r="R4307"/>
  <c r="S4307"/>
  <c r="T4307"/>
  <c r="U4307"/>
  <c r="A4303" i="13" s="1"/>
  <c r="K4308" i="8"/>
  <c r="L4308"/>
  <c r="N4308"/>
  <c r="O4308"/>
  <c r="P4308"/>
  <c r="Q4308"/>
  <c r="R4308"/>
  <c r="S4308"/>
  <c r="T4308"/>
  <c r="U4308"/>
  <c r="A4304" i="13" s="1"/>
  <c r="K4315" i="8"/>
  <c r="K4316" s="1"/>
  <c r="L4315"/>
  <c r="L4316" s="1"/>
  <c r="N4315"/>
  <c r="O4315"/>
  <c r="P4315"/>
  <c r="Q4315"/>
  <c r="R4315"/>
  <c r="S4315"/>
  <c r="T4315"/>
  <c r="U4315"/>
  <c r="A4311" i="13" s="1"/>
  <c r="K4323" i="8"/>
  <c r="N4323"/>
  <c r="O4323"/>
  <c r="P4323"/>
  <c r="Q4323"/>
  <c r="R4323"/>
  <c r="S4323"/>
  <c r="T4323"/>
  <c r="U4323"/>
  <c r="A4319" i="13" s="1"/>
  <c r="L4320" i="8"/>
  <c r="L4321" s="1"/>
  <c r="N4320"/>
  <c r="O4320"/>
  <c r="P4320"/>
  <c r="Q4320"/>
  <c r="R4320"/>
  <c r="S4320"/>
  <c r="T4320"/>
  <c r="U4320"/>
  <c r="A4316" i="13" s="1"/>
  <c r="K4340" i="8"/>
  <c r="K4341" s="1"/>
  <c r="K4342" s="1"/>
  <c r="K4343" s="1"/>
  <c r="L4340"/>
  <c r="L4341" s="1"/>
  <c r="L4342" s="1"/>
  <c r="L4343" s="1"/>
  <c r="N4340"/>
  <c r="O4340"/>
  <c r="P4340"/>
  <c r="Q4340"/>
  <c r="R4340"/>
  <c r="S4340"/>
  <c r="T4340"/>
  <c r="U4340"/>
  <c r="A4336" i="13" s="1"/>
  <c r="K4349" i="8"/>
  <c r="L4349"/>
  <c r="N4349"/>
  <c r="O4349"/>
  <c r="P4349"/>
  <c r="Q4349"/>
  <c r="R4349"/>
  <c r="S4349"/>
  <c r="T4349"/>
  <c r="U4349"/>
  <c r="L2904" l="1"/>
  <c r="L3266"/>
  <c r="L3267" s="1"/>
  <c r="L2636"/>
  <c r="L2637" s="1"/>
  <c r="L2638" s="1"/>
  <c r="L4118"/>
  <c r="K3481"/>
  <c r="K232"/>
  <c r="K2676"/>
  <c r="L2610"/>
  <c r="L4080" s="1"/>
  <c r="L4081" s="1"/>
  <c r="K1087"/>
  <c r="K1096" s="1"/>
  <c r="L1801"/>
  <c r="L4152"/>
  <c r="L4153" s="1"/>
  <c r="K3548"/>
  <c r="K3549" s="1"/>
  <c r="L1830"/>
  <c r="K3266"/>
  <c r="K3267" s="1"/>
  <c r="L3065"/>
  <c r="L3066" s="1"/>
  <c r="K2658"/>
  <c r="L3209"/>
  <c r="W4158"/>
  <c r="A4154" i="13"/>
  <c r="W3759" i="8"/>
  <c r="A3755" i="13"/>
  <c r="W3735" i="8"/>
  <c r="A3731" i="13"/>
  <c r="W3559" i="8"/>
  <c r="A3555" i="13"/>
  <c r="W3530" i="8"/>
  <c r="A3526" i="13"/>
  <c r="W3517" i="8"/>
  <c r="A3513" i="13"/>
  <c r="W3483" i="8"/>
  <c r="A3479" i="13"/>
  <c r="W3317" i="8"/>
  <c r="A3313" i="13"/>
  <c r="W3302" i="8"/>
  <c r="A3298" i="13"/>
  <c r="W3289" i="8"/>
  <c r="A3285" i="13"/>
  <c r="W3225" i="8"/>
  <c r="A3221" i="13"/>
  <c r="W3002" i="8"/>
  <c r="A2998" i="13"/>
  <c r="W2959" i="8"/>
  <c r="A2955" i="13"/>
  <c r="W2930" i="8"/>
  <c r="A2926" i="13"/>
  <c r="W2910" i="8"/>
  <c r="A2906" i="13"/>
  <c r="W2846" i="8"/>
  <c r="A2842" i="13"/>
  <c r="W2363" i="8"/>
  <c r="A2359" i="13"/>
  <c r="W2320" i="8"/>
  <c r="A2316" i="13"/>
  <c r="W2294" i="8"/>
  <c r="A2290" i="13"/>
  <c r="W2243" i="8"/>
  <c r="A2239" i="13"/>
  <c r="W2213" i="8"/>
  <c r="A2209" i="13"/>
  <c r="W2194" i="8"/>
  <c r="A2190" i="13"/>
  <c r="W2127" i="8"/>
  <c r="A2123" i="13"/>
  <c r="W2119" i="8"/>
  <c r="A2115" i="13"/>
  <c r="W2092" i="8"/>
  <c r="A2088" i="13"/>
  <c r="W2070" i="8"/>
  <c r="A2066" i="13"/>
  <c r="W2045" i="8"/>
  <c r="A2041" i="13"/>
  <c r="W2019" i="8"/>
  <c r="A2015" i="13"/>
  <c r="W1975" i="8"/>
  <c r="A1971" i="13"/>
  <c r="W1858" i="8"/>
  <c r="A1854" i="13"/>
  <c r="X4290" i="8"/>
  <c r="A4286" i="13"/>
  <c r="W2421" i="8"/>
  <c r="A2417" i="13"/>
  <c r="V3734" i="8"/>
  <c r="A3730" i="13"/>
  <c r="W3707" i="8"/>
  <c r="A3703" i="13"/>
  <c r="W3371" i="8"/>
  <c r="A3367" i="13"/>
  <c r="V3046" i="8"/>
  <c r="A3042" i="13"/>
  <c r="W2940" i="8"/>
  <c r="A2936" i="13"/>
  <c r="W2899" i="8"/>
  <c r="A2895" i="13"/>
  <c r="W2845" i="8"/>
  <c r="A2841" i="13"/>
  <c r="W2677" i="8"/>
  <c r="A2673" i="13"/>
  <c r="W2617" i="8"/>
  <c r="A2613" i="13"/>
  <c r="W2544" i="8"/>
  <c r="A2540" i="13"/>
  <c r="W2482" i="8"/>
  <c r="A2478" i="13"/>
  <c r="W2364" i="8"/>
  <c r="A2360" i="13"/>
  <c r="V1940" i="8"/>
  <c r="A1936" i="13"/>
  <c r="W1932" i="8"/>
  <c r="A1928" i="13"/>
  <c r="V1620" i="8"/>
  <c r="A1616" i="13"/>
  <c r="W1359" i="8"/>
  <c r="A1355" i="13"/>
  <c r="X1275" i="8"/>
  <c r="A1271" i="13"/>
  <c r="X1267" i="8"/>
  <c r="A1263" i="13"/>
  <c r="X1263" i="8"/>
  <c r="A1259" i="13"/>
  <c r="X1223" i="8"/>
  <c r="A1219" i="13"/>
  <c r="X1213" i="8"/>
  <c r="A1209" i="13"/>
  <c r="X1209" i="8"/>
  <c r="A1205" i="13"/>
  <c r="X1205" i="8"/>
  <c r="A1201" i="13"/>
  <c r="X1200" i="8"/>
  <c r="A1196" i="13"/>
  <c r="X1192" i="8"/>
  <c r="A1188" i="13"/>
  <c r="X1185" i="8"/>
  <c r="A1181" i="13"/>
  <c r="X1166" i="8"/>
  <c r="A1162" i="13"/>
  <c r="X1162" i="8"/>
  <c r="A1158" i="13"/>
  <c r="W1136" i="8"/>
  <c r="A1132" i="13"/>
  <c r="X1122" i="8"/>
  <c r="A1118" i="13"/>
  <c r="V1024" i="8"/>
  <c r="A1020" i="13"/>
  <c r="X1023" i="8"/>
  <c r="A1019" i="13"/>
  <c r="W992" i="8"/>
  <c r="A988" i="13"/>
  <c r="X824" i="8"/>
  <c r="A820" i="13"/>
  <c r="X788" i="8"/>
  <c r="A784" i="13"/>
  <c r="W265" i="8"/>
  <c r="A261" i="13"/>
  <c r="V183" i="8"/>
  <c r="A179" i="13"/>
  <c r="V3999" i="8"/>
  <c r="A3995" i="13"/>
  <c r="W2948" i="8"/>
  <c r="A2944" i="13"/>
  <c r="W2553" i="8"/>
  <c r="A2549" i="13"/>
  <c r="W2410" i="8"/>
  <c r="A2406" i="13"/>
  <c r="W2381" i="8"/>
  <c r="A2377" i="13"/>
  <c r="W2263" i="8"/>
  <c r="A2259" i="13"/>
  <c r="V2101" i="8"/>
  <c r="A2097" i="13"/>
  <c r="V1920" i="8"/>
  <c r="A1916" i="13"/>
  <c r="V507" i="8"/>
  <c r="A503" i="13"/>
  <c r="W3070" i="8"/>
  <c r="W2924"/>
  <c r="W2673"/>
  <c r="W2612"/>
  <c r="W1134"/>
  <c r="W491"/>
  <c r="W237"/>
  <c r="W100"/>
  <c r="W3983"/>
  <c r="W2768"/>
  <c r="W2742"/>
  <c r="W2658"/>
  <c r="W2242"/>
  <c r="W2198"/>
  <c r="W2093"/>
  <c r="W1744"/>
  <c r="W1605"/>
  <c r="W1470"/>
  <c r="W1296"/>
  <c r="W1105"/>
  <c r="W916"/>
  <c r="W576"/>
  <c r="W473"/>
  <c r="W386"/>
  <c r="W335"/>
  <c r="W286"/>
  <c r="W271"/>
  <c r="W188"/>
  <c r="W163"/>
  <c r="W3911"/>
  <c r="A3907" i="13"/>
  <c r="W3896" i="8"/>
  <c r="A3892" i="13"/>
  <c r="W3822" i="8"/>
  <c r="A3818" i="13"/>
  <c r="W3593" i="8"/>
  <c r="A3589" i="13"/>
  <c r="W3463" i="8"/>
  <c r="A3459" i="13"/>
  <c r="W3361" i="8"/>
  <c r="A3357" i="13"/>
  <c r="W3348" i="8"/>
  <c r="A3344" i="13"/>
  <c r="W3207" i="8"/>
  <c r="A3203" i="13"/>
  <c r="W3160" i="8"/>
  <c r="A3156" i="13"/>
  <c r="W3141" i="8"/>
  <c r="A3137" i="13"/>
  <c r="W3131" i="8"/>
  <c r="A3127" i="13"/>
  <c r="W3069" i="8"/>
  <c r="A3065" i="13"/>
  <c r="W3061" i="8"/>
  <c r="A3057" i="13"/>
  <c r="W3052" i="8"/>
  <c r="A3048" i="13"/>
  <c r="W3036" i="8"/>
  <c r="A3032" i="13"/>
  <c r="W2963" i="8"/>
  <c r="A2959" i="13"/>
  <c r="W2953" i="8"/>
  <c r="A2949" i="13"/>
  <c r="W2919" i="8"/>
  <c r="A2915" i="13"/>
  <c r="W2896" i="8"/>
  <c r="A2892" i="13"/>
  <c r="W2867" i="8"/>
  <c r="A2863" i="13"/>
  <c r="W2858" i="8"/>
  <c r="A2854" i="13"/>
  <c r="W2797" i="8"/>
  <c r="A2793" i="13"/>
  <c r="W2350" i="8"/>
  <c r="A2346" i="13"/>
  <c r="W2313" i="8"/>
  <c r="A2309" i="13"/>
  <c r="W2290" i="8"/>
  <c r="A2286" i="13"/>
  <c r="W2273" i="8"/>
  <c r="A2269" i="13"/>
  <c r="W2149" i="8"/>
  <c r="A2145" i="13"/>
  <c r="W2063" i="8"/>
  <c r="A2059" i="13"/>
  <c r="W2049" i="8"/>
  <c r="A2045" i="13"/>
  <c r="W2038" i="8"/>
  <c r="A2034" i="13"/>
  <c r="W2016" i="8"/>
  <c r="A2012" i="13"/>
  <c r="W1964" i="8"/>
  <c r="A1960" i="13"/>
  <c r="W1947" i="8"/>
  <c r="A1943" i="13"/>
  <c r="W1891" i="8"/>
  <c r="A1887" i="13"/>
  <c r="W1882" i="8"/>
  <c r="A1878" i="13"/>
  <c r="X2833" i="8"/>
  <c r="A2829" i="13"/>
  <c r="X2832" i="8"/>
  <c r="A2828" i="13"/>
  <c r="X2805" i="8"/>
  <c r="A2801" i="13"/>
  <c r="X2796" i="8"/>
  <c r="A2792" i="13"/>
  <c r="W4251" i="8"/>
  <c r="A4247" i="13"/>
  <c r="W3352" i="8"/>
  <c r="A3348" i="13"/>
  <c r="V3148" i="8"/>
  <c r="A3144" i="13"/>
  <c r="W3114" i="8"/>
  <c r="A3110" i="13"/>
  <c r="W2923" i="8"/>
  <c r="A2919" i="13"/>
  <c r="W2808" i="8"/>
  <c r="A2804" i="13"/>
  <c r="W2688" i="8"/>
  <c r="A2684" i="13"/>
  <c r="W2669" i="8"/>
  <c r="A2665" i="13"/>
  <c r="W2515" i="8"/>
  <c r="A2511" i="13"/>
  <c r="W2299" i="8"/>
  <c r="A2295" i="13"/>
  <c r="W2094" i="8"/>
  <c r="A2090" i="13"/>
  <c r="W1853" i="8"/>
  <c r="A1849" i="13"/>
  <c r="W1628" i="8"/>
  <c r="A1624" i="13"/>
  <c r="W1483" i="8"/>
  <c r="A1479" i="13"/>
  <c r="W1124" i="8"/>
  <c r="A1120" i="13"/>
  <c r="W1066" i="8"/>
  <c r="A1062" i="13"/>
  <c r="X1062" i="8"/>
  <c r="A1058" i="13"/>
  <c r="W973" i="8"/>
  <c r="A969" i="13"/>
  <c r="X898" i="8"/>
  <c r="A894" i="13"/>
  <c r="X831" i="8"/>
  <c r="A827" i="13"/>
  <c r="V693" i="8"/>
  <c r="A689" i="13"/>
  <c r="W3196" i="8"/>
  <c r="A3192" i="13"/>
  <c r="V2901" i="8"/>
  <c r="A2897" i="13"/>
  <c r="W2813" i="8"/>
  <c r="A2809" i="13"/>
  <c r="W2651" i="8"/>
  <c r="A2647" i="13"/>
  <c r="W2590" i="8"/>
  <c r="A2586" i="13"/>
  <c r="V2519" i="8"/>
  <c r="A2515" i="13"/>
  <c r="W2503" i="8"/>
  <c r="A2499" i="13"/>
  <c r="W2308" i="8"/>
  <c r="A2304" i="13"/>
  <c r="V1943" i="8"/>
  <c r="A1939" i="13"/>
  <c r="V561" i="8"/>
  <c r="A557" i="13"/>
  <c r="V362" i="8"/>
  <c r="A358" i="13"/>
  <c r="V229" i="8"/>
  <c r="A225" i="13"/>
  <c r="V227" i="8"/>
  <c r="A223" i="13"/>
  <c r="W4320" i="8"/>
  <c r="W4315"/>
  <c r="W3806"/>
  <c r="W3458"/>
  <c r="W3301"/>
  <c r="W2594"/>
  <c r="W2572"/>
  <c r="W2559"/>
  <c r="W2393"/>
  <c r="W2372"/>
  <c r="W2310"/>
  <c r="W2274"/>
  <c r="W4260"/>
  <c r="W4247"/>
  <c r="W4234"/>
  <c r="W4112"/>
  <c r="W3894"/>
  <c r="W3856"/>
  <c r="W3803"/>
  <c r="W3786"/>
  <c r="W3650"/>
  <c r="W3641"/>
  <c r="W3578"/>
  <c r="W3535"/>
  <c r="W3424"/>
  <c r="W3338"/>
  <c r="W3260"/>
  <c r="W3169"/>
  <c r="W3149"/>
  <c r="W3140"/>
  <c r="W3127"/>
  <c r="W3113"/>
  <c r="W3103"/>
  <c r="W3093"/>
  <c r="W3081"/>
  <c r="W3027"/>
  <c r="W3020"/>
  <c r="W3013"/>
  <c r="W2994"/>
  <c r="W2980"/>
  <c r="W2968"/>
  <c r="W2960"/>
  <c r="W2945"/>
  <c r="W2931"/>
  <c r="W2915"/>
  <c r="W2900"/>
  <c r="W2891"/>
  <c r="W2882"/>
  <c r="W2835"/>
  <c r="W2365"/>
  <c r="W2330"/>
  <c r="W2285"/>
  <c r="W2271"/>
  <c r="W2267"/>
  <c r="W2234"/>
  <c r="W2203"/>
  <c r="W2197"/>
  <c r="W2176"/>
  <c r="W2171"/>
  <c r="W2166"/>
  <c r="W2152"/>
  <c r="W2148"/>
  <c r="W2139"/>
  <c r="W2102"/>
  <c r="W2099"/>
  <c r="W2072"/>
  <c r="W2062"/>
  <c r="W2047"/>
  <c r="W2041"/>
  <c r="W2022"/>
  <c r="W1981"/>
  <c r="W1963"/>
  <c r="W1914"/>
  <c r="W1878"/>
  <c r="W1870"/>
  <c r="W1859"/>
  <c r="W1757"/>
  <c r="W1730"/>
  <c r="W1724"/>
  <c r="W1721"/>
  <c r="W1705"/>
  <c r="W1651"/>
  <c r="W1632"/>
  <c r="W1604"/>
  <c r="W1559"/>
  <c r="W1498"/>
  <c r="W4325"/>
  <c r="W4310"/>
  <c r="W2720"/>
  <c r="W2922"/>
  <c r="W2779"/>
  <c r="W2661"/>
  <c r="W2625"/>
  <c r="W2604"/>
  <c r="W2529"/>
  <c r="W2501"/>
  <c r="W2443"/>
  <c r="W2411"/>
  <c r="W2375"/>
  <c r="W2323"/>
  <c r="W2292"/>
  <c r="W2201"/>
  <c r="W1940"/>
  <c r="W1837"/>
  <c r="W1741"/>
  <c r="W2487"/>
  <c r="W2459"/>
  <c r="W2238"/>
  <c r="W2215"/>
  <c r="W2182"/>
  <c r="W2138"/>
  <c r="W2106"/>
  <c r="W2029"/>
  <c r="W1509"/>
  <c r="W1181"/>
  <c r="W1051"/>
  <c r="W710"/>
  <c r="W4349"/>
  <c r="A4345" i="13"/>
  <c r="W4273" i="8"/>
  <c r="A4269" i="13"/>
  <c r="W4100" i="8"/>
  <c r="A4096" i="13"/>
  <c r="W4027" i="8"/>
  <c r="A4023" i="13"/>
  <c r="W4008" i="8"/>
  <c r="A4004" i="13"/>
  <c r="W3835" i="8"/>
  <c r="A3831" i="13"/>
  <c r="W3719" i="8"/>
  <c r="A3715" i="13"/>
  <c r="W3688" i="8"/>
  <c r="A3684" i="13"/>
  <c r="W3505" i="8"/>
  <c r="A3501" i="13"/>
  <c r="W3272" i="8"/>
  <c r="A3268" i="13"/>
  <c r="W2967" i="8"/>
  <c r="A2963" i="13"/>
  <c r="W2943" i="8"/>
  <c r="A2939" i="13"/>
  <c r="W2898" i="8"/>
  <c r="A2894" i="13"/>
  <c r="W2894" i="8"/>
  <c r="A2890" i="13"/>
  <c r="W2873" i="8"/>
  <c r="A2869" i="13"/>
  <c r="W2831" i="8"/>
  <c r="A2827" i="13"/>
  <c r="W2815" i="8"/>
  <c r="A2811" i="13"/>
  <c r="W2371" i="8"/>
  <c r="A2367" i="13"/>
  <c r="W2347" i="8"/>
  <c r="A2343" i="13"/>
  <c r="W2339" i="8"/>
  <c r="A2335" i="13"/>
  <c r="W2247" i="8"/>
  <c r="A2243" i="13"/>
  <c r="W2233" i="8"/>
  <c r="A2229" i="13"/>
  <c r="W2200" i="8"/>
  <c r="A2196" i="13"/>
  <c r="W2180" i="8"/>
  <c r="A2176" i="13"/>
  <c r="W2167" i="8"/>
  <c r="A2163" i="13"/>
  <c r="W2158" i="8"/>
  <c r="A2154" i="13"/>
  <c r="W2137" i="8"/>
  <c r="A2133" i="13"/>
  <c r="W2112" i="8"/>
  <c r="A2108" i="13"/>
  <c r="W2055" i="8"/>
  <c r="A2051" i="13"/>
  <c r="W2012" i="8"/>
  <c r="A2008" i="13"/>
  <c r="W1991" i="8"/>
  <c r="A1987" i="13"/>
  <c r="W1971" i="8"/>
  <c r="A1967" i="13"/>
  <c r="W1812" i="8"/>
  <c r="A1808" i="13"/>
  <c r="W4078" i="8"/>
  <c r="A4074" i="13"/>
  <c r="W3327" i="8"/>
  <c r="A3323" i="13"/>
  <c r="W3097" i="8"/>
  <c r="A3093" i="13"/>
  <c r="W2760" i="8"/>
  <c r="A2756" i="13"/>
  <c r="W2732" i="8"/>
  <c r="A2728" i="13"/>
  <c r="V2719" i="8"/>
  <c r="A2715" i="13"/>
  <c r="W2525" i="8"/>
  <c r="A2521" i="13"/>
  <c r="V2389" i="8"/>
  <c r="A2385" i="13"/>
  <c r="W2315" i="8"/>
  <c r="A2311" i="13"/>
  <c r="W2246" i="8"/>
  <c r="A2242" i="13"/>
  <c r="V1474" i="8"/>
  <c r="A1470" i="13"/>
  <c r="W1464" i="8"/>
  <c r="A1460" i="13"/>
  <c r="X1326" i="8"/>
  <c r="A1322" i="13"/>
  <c r="X1321" i="8"/>
  <c r="A1317" i="13"/>
  <c r="X1298" i="8"/>
  <c r="A1294" i="13"/>
  <c r="X1290" i="8"/>
  <c r="A1286" i="13"/>
  <c r="X1288" i="8"/>
  <c r="A1284" i="13"/>
  <c r="X1286" i="8"/>
  <c r="A1282" i="13"/>
  <c r="X1256" i="8"/>
  <c r="A1252" i="13"/>
  <c r="X1241" i="8"/>
  <c r="A1237" i="13"/>
  <c r="X1232" i="8"/>
  <c r="A1228" i="13"/>
  <c r="X1182" i="8"/>
  <c r="A1178" i="13"/>
  <c r="X1179" i="8"/>
  <c r="A1175" i="13"/>
  <c r="X1171" i="8"/>
  <c r="A1167" i="13"/>
  <c r="X1153" i="8"/>
  <c r="A1149" i="13"/>
  <c r="X1140" i="8"/>
  <c r="A1136" i="13"/>
  <c r="V999" i="8"/>
  <c r="A995" i="13"/>
  <c r="V813" i="8"/>
  <c r="A809" i="13"/>
  <c r="X808" i="8"/>
  <c r="A804" i="13"/>
  <c r="X740" i="8"/>
  <c r="A736" i="13"/>
  <c r="V410" i="8"/>
  <c r="A406" i="13"/>
  <c r="W395" i="8"/>
  <c r="A391" i="13"/>
  <c r="V269" i="8"/>
  <c r="A265" i="13"/>
  <c r="V119" i="8"/>
  <c r="A115" i="13"/>
  <c r="W3375" i="8"/>
  <c r="A3371" i="13"/>
  <c r="W3318" i="8"/>
  <c r="A3314" i="13"/>
  <c r="W3089" i="8"/>
  <c r="A3085" i="13"/>
  <c r="W2691" i="8"/>
  <c r="A2687" i="13"/>
  <c r="W2368" i="8"/>
  <c r="A2364" i="13"/>
  <c r="V2255" i="8"/>
  <c r="A2251" i="13"/>
  <c r="V2159" i="8"/>
  <c r="A2155" i="13"/>
  <c r="V2095" i="8"/>
  <c r="A2091" i="13"/>
  <c r="V850" i="8"/>
  <c r="A846" i="13"/>
  <c r="W4159" i="8"/>
  <c r="W3775"/>
  <c r="W3595"/>
  <c r="W3589"/>
  <c r="W3254"/>
  <c r="W3224"/>
  <c r="W2969"/>
  <c r="W2863"/>
  <c r="W3767"/>
  <c r="W3669"/>
  <c r="W3248"/>
  <c r="W3195"/>
  <c r="W3079"/>
  <c r="W2554"/>
  <c r="W2488"/>
  <c r="W2470"/>
  <c r="W2434"/>
  <c r="W2355"/>
  <c r="W2309"/>
  <c r="K4152"/>
  <c r="K4153" s="1"/>
  <c r="W2293"/>
  <c r="W2291"/>
  <c r="W2278"/>
  <c r="W2269"/>
  <c r="W2262"/>
  <c r="W4189"/>
  <c r="W4151"/>
  <c r="W4115"/>
  <c r="W4088"/>
  <c r="W4068"/>
  <c r="W3937"/>
  <c r="W3747"/>
  <c r="W3674"/>
  <c r="W3619"/>
  <c r="W3601"/>
  <c r="W3551"/>
  <c r="W3498"/>
  <c r="W3474"/>
  <c r="W3446"/>
  <c r="W3345"/>
  <c r="W3315"/>
  <c r="W3283"/>
  <c r="W3240"/>
  <c r="W3151"/>
  <c r="W3137"/>
  <c r="W3119"/>
  <c r="W3098"/>
  <c r="W3090"/>
  <c r="W3085"/>
  <c r="W3048"/>
  <c r="W3039"/>
  <c r="W3024"/>
  <c r="W3016"/>
  <c r="W3010"/>
  <c r="W2999"/>
  <c r="W2989"/>
  <c r="W2981"/>
  <c r="W2958"/>
  <c r="W2939"/>
  <c r="W2937"/>
  <c r="W2920"/>
  <c r="W2897"/>
  <c r="W2876"/>
  <c r="W2868"/>
  <c r="W2841"/>
  <c r="W2802"/>
  <c r="W2798"/>
  <c r="W2377"/>
  <c r="W2345"/>
  <c r="W2317"/>
  <c r="W2303"/>
  <c r="W2289"/>
  <c r="W2276"/>
  <c r="W2260"/>
  <c r="W2241"/>
  <c r="W2207"/>
  <c r="W2179"/>
  <c r="W2165"/>
  <c r="W2146"/>
  <c r="W2116"/>
  <c r="W2110"/>
  <c r="W2098"/>
  <c r="W2090"/>
  <c r="W2085"/>
  <c r="W2077"/>
  <c r="W2068"/>
  <c r="W2060"/>
  <c r="W2050"/>
  <c r="W2037"/>
  <c r="W2028"/>
  <c r="W2018"/>
  <c r="W1961"/>
  <c r="W1928"/>
  <c r="W1916"/>
  <c r="W1909"/>
  <c r="W1868"/>
  <c r="W1850"/>
  <c r="W1844"/>
  <c r="W1829"/>
  <c r="W1824"/>
  <c r="W1783"/>
  <c r="W1774"/>
  <c r="W1763"/>
  <c r="W1734"/>
  <c r="W1729"/>
  <c r="W1708"/>
  <c r="W1689"/>
  <c r="W1683"/>
  <c r="W1673"/>
  <c r="W1668"/>
  <c r="W1640"/>
  <c r="W1630"/>
  <c r="W1619"/>
  <c r="W1607"/>
  <c r="W1588"/>
  <c r="W1484"/>
  <c r="W4339"/>
  <c r="W4332"/>
  <c r="W3931"/>
  <c r="W3879"/>
  <c r="W3874"/>
  <c r="W3855"/>
  <c r="W3833"/>
  <c r="W3816"/>
  <c r="W3804"/>
  <c r="W3791"/>
  <c r="W3758"/>
  <c r="W3752"/>
  <c r="W3743"/>
  <c r="W3732"/>
  <c r="W3728"/>
  <c r="W3693"/>
  <c r="W3672"/>
  <c r="W3651"/>
  <c r="W3633"/>
  <c r="W3624"/>
  <c r="W3565"/>
  <c r="W3523"/>
  <c r="W3488"/>
  <c r="W3480"/>
  <c r="W3383"/>
  <c r="W3367"/>
  <c r="W3353"/>
  <c r="W3347"/>
  <c r="W3333"/>
  <c r="W3324"/>
  <c r="W3257"/>
  <c r="W3243"/>
  <c r="W3233"/>
  <c r="W3214"/>
  <c r="W3211"/>
  <c r="W3203"/>
  <c r="W3199"/>
  <c r="W3193"/>
  <c r="W3178"/>
  <c r="W3166"/>
  <c r="W3163"/>
  <c r="W3156"/>
  <c r="W3120"/>
  <c r="W3110"/>
  <c r="W3064"/>
  <c r="W3045"/>
  <c r="W3011"/>
  <c r="W2992"/>
  <c r="W2950"/>
  <c r="W2932"/>
  <c r="W2916"/>
  <c r="W2889"/>
  <c r="W2869"/>
  <c r="W2855"/>
  <c r="W2842"/>
  <c r="W2709"/>
  <c r="W2663"/>
  <c r="W2647"/>
  <c r="W2628"/>
  <c r="W2588"/>
  <c r="W2561"/>
  <c r="W2527"/>
  <c r="W2507"/>
  <c r="W2502"/>
  <c r="W2392"/>
  <c r="W4318"/>
  <c r="W3634"/>
  <c r="W3418"/>
  <c r="W3362"/>
  <c r="W3316"/>
  <c r="W3205"/>
  <c r="W2962"/>
  <c r="W2333"/>
  <c r="W2306"/>
  <c r="W2227"/>
  <c r="W2156"/>
  <c r="W2133"/>
  <c r="W1879"/>
  <c r="W1833"/>
  <c r="W1494"/>
  <c r="W1350"/>
  <c r="W806"/>
  <c r="W718"/>
  <c r="W578"/>
  <c r="W518"/>
  <c r="W506"/>
  <c r="W452"/>
  <c r="W422"/>
  <c r="W364"/>
  <c r="W182"/>
  <c r="W136"/>
  <c r="W2155"/>
  <c r="W2118"/>
  <c r="W2010"/>
  <c r="W1956"/>
  <c r="W434"/>
  <c r="W362"/>
  <c r="W243"/>
  <c r="W229"/>
  <c r="W4249"/>
  <c r="A4245" i="13"/>
  <c r="W4217" i="8"/>
  <c r="A4213" i="13"/>
  <c r="W4176" i="8"/>
  <c r="A4172" i="13"/>
  <c r="W4061" i="8"/>
  <c r="A4057" i="13"/>
  <c r="W3902" i="8"/>
  <c r="A3898" i="13"/>
  <c r="W3883" i="8"/>
  <c r="A3879" i="13"/>
  <c r="W3863" i="8"/>
  <c r="A3859" i="13"/>
  <c r="W3660" i="8"/>
  <c r="A3656" i="13"/>
  <c r="W3282" i="8"/>
  <c r="A3278" i="13"/>
  <c r="W3184" i="8"/>
  <c r="A3180" i="13"/>
  <c r="W3155" i="8"/>
  <c r="A3151" i="13"/>
  <c r="W3116" i="8"/>
  <c r="A3112" i="13"/>
  <c r="W3105" i="8"/>
  <c r="A3101" i="13"/>
  <c r="W3096" i="8"/>
  <c r="A3092" i="13"/>
  <c r="W3088" i="8"/>
  <c r="A3084" i="13"/>
  <c r="W3030" i="8"/>
  <c r="A3026" i="13"/>
  <c r="W3015" i="8"/>
  <c r="A3011" i="13"/>
  <c r="W2995" i="8"/>
  <c r="A2991" i="13"/>
  <c r="W2978" i="8"/>
  <c r="A2974" i="13"/>
  <c r="W2935" i="8"/>
  <c r="A2931" i="13"/>
  <c r="W2875" i="8"/>
  <c r="A2871" i="13"/>
  <c r="W2343" i="8"/>
  <c r="A2339" i="13"/>
  <c r="W2300" i="8"/>
  <c r="A2296" i="13"/>
  <c r="W2266" i="8"/>
  <c r="A2262" i="13"/>
  <c r="W2254" i="8"/>
  <c r="A2250" i="13"/>
  <c r="W2222" i="8"/>
  <c r="A2218" i="13"/>
  <c r="W2218" i="8"/>
  <c r="A2214" i="13"/>
  <c r="W2196" i="8"/>
  <c r="A2192" i="13"/>
  <c r="W2186" i="8"/>
  <c r="A2182" i="13"/>
  <c r="W2105" i="8"/>
  <c r="A2101" i="13"/>
  <c r="W2096" i="8"/>
  <c r="A2092" i="13"/>
  <c r="W1984" i="8"/>
  <c r="A1980" i="13"/>
  <c r="W1968" i="8"/>
  <c r="A1964" i="13"/>
  <c r="W1848" i="8"/>
  <c r="A1844" i="13"/>
  <c r="W1803" i="8"/>
  <c r="A1799" i="13"/>
  <c r="X2834" i="8"/>
  <c r="A2830" i="13"/>
  <c r="X2836" i="8"/>
  <c r="A2832" i="13"/>
  <c r="X2830" i="8"/>
  <c r="A2826" i="13"/>
  <c r="X2829" i="8"/>
  <c r="A2825" i="13"/>
  <c r="X2826" i="8"/>
  <c r="A2822" i="13"/>
  <c r="X2824" i="8"/>
  <c r="A2820" i="13"/>
  <c r="X2825" i="8"/>
  <c r="A2821" i="13"/>
  <c r="X2823" i="8"/>
  <c r="A2819" i="13"/>
  <c r="X2822" i="8"/>
  <c r="A2818" i="13"/>
  <c r="X2821" i="8"/>
  <c r="A2817" i="13"/>
  <c r="X2818" i="8"/>
  <c r="A2814" i="13"/>
  <c r="X2814" i="8"/>
  <c r="A2810" i="13"/>
  <c r="X2812" i="8"/>
  <c r="A2808" i="13"/>
  <c r="X2810" i="8"/>
  <c r="A2806" i="13"/>
  <c r="X2811" i="8"/>
  <c r="A2807" i="13"/>
  <c r="X2809" i="8"/>
  <c r="A2805" i="13"/>
  <c r="X2807" i="8"/>
  <c r="A2803" i="13"/>
  <c r="X2803" i="8"/>
  <c r="A2799" i="13"/>
  <c r="X2799" i="8"/>
  <c r="A2795" i="13"/>
  <c r="X2795" i="8"/>
  <c r="A2791" i="13"/>
  <c r="V2460" i="8"/>
  <c r="A2456" i="13"/>
  <c r="W3974" i="8"/>
  <c r="A3970" i="13"/>
  <c r="V3763" i="8"/>
  <c r="A3759" i="13"/>
  <c r="W3235" i="8"/>
  <c r="A3231" i="13"/>
  <c r="W2957" i="8"/>
  <c r="A2953" i="13"/>
  <c r="W2680" i="8"/>
  <c r="A2676" i="13"/>
  <c r="V2629" i="8"/>
  <c r="A2625" i="13"/>
  <c r="W2560" i="8"/>
  <c r="A2556" i="13"/>
  <c r="W2420" i="8"/>
  <c r="A2416" i="13"/>
  <c r="W2383" i="8"/>
  <c r="A2379" i="13"/>
  <c r="W2353" i="8"/>
  <c r="A2349" i="13"/>
  <c r="W2279" i="8"/>
  <c r="A2275" i="13"/>
  <c r="W2214" i="8"/>
  <c r="A2210" i="13"/>
  <c r="W2151" i="8"/>
  <c r="A2147" i="13"/>
  <c r="W2130" i="8"/>
  <c r="A2126" i="13"/>
  <c r="W1397" i="8"/>
  <c r="A1393" i="13"/>
  <c r="X1130" i="8"/>
  <c r="A1126" i="13"/>
  <c r="W1099" i="8"/>
  <c r="A1095" i="13"/>
  <c r="X1096" i="8"/>
  <c r="A1092" i="13"/>
  <c r="X1045" i="8"/>
  <c r="A1041" i="13"/>
  <c r="W925" i="8"/>
  <c r="A921" i="13"/>
  <c r="X880" i="8"/>
  <c r="A876" i="13"/>
  <c r="W859" i="8"/>
  <c r="A855" i="13"/>
  <c r="X855" i="8"/>
  <c r="A851" i="13"/>
  <c r="X771" i="8"/>
  <c r="A767" i="13"/>
  <c r="V753" i="8"/>
  <c r="A749" i="13"/>
  <c r="X668" i="8"/>
  <c r="A664" i="13"/>
  <c r="W661" i="8"/>
  <c r="A657" i="13"/>
  <c r="X656" i="8"/>
  <c r="A652" i="13"/>
  <c r="V73" i="8"/>
  <c r="A69" i="13"/>
  <c r="V4227" i="8"/>
  <c r="A4223" i="13"/>
  <c r="W3910" i="8"/>
  <c r="A3906" i="13"/>
  <c r="W2331" i="8"/>
  <c r="A2327" i="13"/>
  <c r="V1872" i="8"/>
  <c r="A1868" i="13"/>
  <c r="V1067" i="8"/>
  <c r="A1063" i="13"/>
  <c r="V381" i="8"/>
  <c r="A377" i="13"/>
  <c r="V19" i="8"/>
  <c r="A15" i="13"/>
  <c r="W4302" i="8"/>
  <c r="W4124"/>
  <c r="W3944"/>
  <c r="W3615"/>
  <c r="W3512"/>
  <c r="W3351"/>
  <c r="W3028"/>
  <c r="W4305"/>
  <c r="W4203"/>
  <c r="W3994"/>
  <c r="W4292"/>
  <c r="W4001"/>
  <c r="W3921"/>
  <c r="W3741"/>
  <c r="W3667"/>
  <c r="W3573"/>
  <c r="W3400"/>
  <c r="W3173"/>
  <c r="W2918"/>
  <c r="W2639"/>
  <c r="W2535"/>
  <c r="W2483"/>
  <c r="W2436"/>
  <c r="W2427"/>
  <c r="W2359"/>
  <c r="W2351"/>
  <c r="W2332"/>
  <c r="W2327"/>
  <c r="W2301"/>
  <c r="W2282"/>
  <c r="W2270"/>
  <c r="W2258"/>
  <c r="W2251"/>
  <c r="W1284"/>
  <c r="W4319"/>
  <c r="W4205"/>
  <c r="W4167"/>
  <c r="W4129"/>
  <c r="W4056"/>
  <c r="W4019"/>
  <c r="W3993"/>
  <c r="W3990"/>
  <c r="W3770"/>
  <c r="W3698"/>
  <c r="W3491"/>
  <c r="W3453"/>
  <c r="W3440"/>
  <c r="W3406"/>
  <c r="W3382"/>
  <c r="W3356"/>
  <c r="W3325"/>
  <c r="W3308"/>
  <c r="W3274"/>
  <c r="W3252"/>
  <c r="W3232"/>
  <c r="W3191"/>
  <c r="W3159"/>
  <c r="W3083"/>
  <c r="W3059"/>
  <c r="W3040"/>
  <c r="W3035"/>
  <c r="W3003"/>
  <c r="W2986"/>
  <c r="W2971"/>
  <c r="W2934"/>
  <c r="W2874"/>
  <c r="W2865"/>
  <c r="W2847"/>
  <c r="W2817"/>
  <c r="W2801"/>
  <c r="W2380"/>
  <c r="W2370"/>
  <c r="W2349"/>
  <c r="W2342"/>
  <c r="W2326"/>
  <c r="W2314"/>
  <c r="W2297"/>
  <c r="W2287"/>
  <c r="W2252"/>
  <c r="W2245"/>
  <c r="W2221"/>
  <c r="W2216"/>
  <c r="W2211"/>
  <c r="W2193"/>
  <c r="W2185"/>
  <c r="W2131"/>
  <c r="W2126"/>
  <c r="W2121"/>
  <c r="W2113"/>
  <c r="W2087"/>
  <c r="W2080"/>
  <c r="W2067"/>
  <c r="W2056"/>
  <c r="W2032"/>
  <c r="W2015"/>
  <c r="W1988"/>
  <c r="W1937"/>
  <c r="W1921"/>
  <c r="W1907"/>
  <c r="W1865"/>
  <c r="W1845"/>
  <c r="W1841"/>
  <c r="W1838"/>
  <c r="W1825"/>
  <c r="W1817"/>
  <c r="W1800"/>
  <c r="W1791"/>
  <c r="W1780"/>
  <c r="W1771"/>
  <c r="W1736"/>
  <c r="W1692"/>
  <c r="W1685"/>
  <c r="W1670"/>
  <c r="W1625"/>
  <c r="W1618"/>
  <c r="W1590"/>
  <c r="W1572"/>
  <c r="W1551"/>
  <c r="W1535"/>
  <c r="W1513"/>
  <c r="W4342"/>
  <c r="W4336"/>
  <c r="W3915"/>
  <c r="W3880"/>
  <c r="W3876"/>
  <c r="W3866"/>
  <c r="W3849"/>
  <c r="W3844"/>
  <c r="W3826"/>
  <c r="W3818"/>
  <c r="W3754"/>
  <c r="W3742"/>
  <c r="W3733"/>
  <c r="W3680"/>
  <c r="W3626"/>
  <c r="W3536"/>
  <c r="W3511"/>
  <c r="W3495"/>
  <c r="W3481"/>
  <c r="W3470"/>
  <c r="W3459"/>
  <c r="W3451"/>
  <c r="W3435"/>
  <c r="W3428"/>
  <c r="W3386"/>
  <c r="W3346"/>
  <c r="W3334"/>
  <c r="W3322"/>
  <c r="W3320"/>
  <c r="W3310"/>
  <c r="W3287"/>
  <c r="W3280"/>
  <c r="W3270"/>
  <c r="W3246"/>
  <c r="W3220"/>
  <c r="W3209"/>
  <c r="W3208"/>
  <c r="W3194"/>
  <c r="W3179"/>
  <c r="W3175"/>
  <c r="W3162"/>
  <c r="W3158"/>
  <c r="W3101"/>
  <c r="W3058"/>
  <c r="W3034"/>
  <c r="W1474"/>
  <c r="W745"/>
  <c r="W470"/>
  <c r="W410"/>
  <c r="W293"/>
  <c r="W214"/>
  <c r="W127"/>
  <c r="W3842"/>
  <c r="W3152"/>
  <c r="W2704"/>
  <c r="W2311"/>
  <c r="K2707"/>
  <c r="L2235"/>
  <c r="L2236" s="1"/>
  <c r="L2237" s="1"/>
  <c r="K2062"/>
  <c r="K2450" s="1"/>
  <c r="L3657"/>
  <c r="Y19"/>
  <c r="B14" i="13"/>
  <c r="L1619" i="8"/>
  <c r="L3402"/>
  <c r="K2777"/>
  <c r="K2778" s="1"/>
  <c r="K2779" s="1"/>
  <c r="L4260"/>
  <c r="L3715"/>
  <c r="L3716" s="1"/>
  <c r="L2544"/>
  <c r="L2160"/>
  <c r="L2100"/>
  <c r="L1501"/>
  <c r="L1502" s="1"/>
  <c r="L2707"/>
  <c r="L2676"/>
  <c r="K2523"/>
  <c r="K2524" s="1"/>
  <c r="K2525" s="1"/>
  <c r="K2526" s="1"/>
  <c r="K4009"/>
  <c r="K3425"/>
  <c r="K3934"/>
  <c r="K3935" s="1"/>
  <c r="K3936" s="1"/>
  <c r="K3937" s="1"/>
  <c r="K3298"/>
  <c r="K2090"/>
  <c r="K3850" s="1"/>
  <c r="K3851" s="1"/>
  <c r="K3657"/>
  <c r="K3209"/>
  <c r="K3880"/>
  <c r="K3881" s="1"/>
  <c r="K3516"/>
  <c r="K2416"/>
  <c r="K2417" s="1"/>
  <c r="K2636"/>
  <c r="K2637" s="1"/>
  <c r="K2638" s="1"/>
  <c r="K2116"/>
  <c r="L3693"/>
  <c r="L4237" s="1"/>
  <c r="L4238" s="1"/>
  <c r="L2364"/>
  <c r="L2365" s="1"/>
  <c r="L3235"/>
  <c r="L3236" s="1"/>
  <c r="L2757"/>
  <c r="V4323"/>
  <c r="X4323"/>
  <c r="L842"/>
  <c r="L4324"/>
  <c r="L4325" s="1"/>
  <c r="V4145"/>
  <c r="X4145"/>
  <c r="V3985"/>
  <c r="X3985"/>
  <c r="K3948"/>
  <c r="V3895"/>
  <c r="X3895"/>
  <c r="V3807"/>
  <c r="X3807"/>
  <c r="V3796"/>
  <c r="X3796"/>
  <c r="V3774"/>
  <c r="X3774"/>
  <c r="V3765"/>
  <c r="X3765"/>
  <c r="V3695"/>
  <c r="X3695"/>
  <c r="V3684"/>
  <c r="X3684"/>
  <c r="V3602"/>
  <c r="X3602"/>
  <c r="V3582"/>
  <c r="X3582"/>
  <c r="V3484"/>
  <c r="X3484"/>
  <c r="V3461"/>
  <c r="X3461"/>
  <c r="V3409"/>
  <c r="X3409"/>
  <c r="V3402"/>
  <c r="X3402"/>
  <c r="V3390"/>
  <c r="X3390"/>
  <c r="V3332"/>
  <c r="X3332"/>
  <c r="V3269"/>
  <c r="X3269"/>
  <c r="V3226"/>
  <c r="X3226"/>
  <c r="V3213"/>
  <c r="X3213"/>
  <c r="K3788"/>
  <c r="K3789" s="1"/>
  <c r="K3790" s="1"/>
  <c r="K3175"/>
  <c r="V3129"/>
  <c r="X3129"/>
  <c r="V3072"/>
  <c r="X3072"/>
  <c r="V2996"/>
  <c r="X2996"/>
  <c r="V2987"/>
  <c r="X2987"/>
  <c r="V2925"/>
  <c r="X2925"/>
  <c r="V2820"/>
  <c r="X2820"/>
  <c r="K306"/>
  <c r="K2795"/>
  <c r="V2754"/>
  <c r="X2754"/>
  <c r="V2752"/>
  <c r="X2752"/>
  <c r="V2723"/>
  <c r="X2723"/>
  <c r="V2699"/>
  <c r="X2699"/>
  <c r="V2580"/>
  <c r="X2580"/>
  <c r="V2563"/>
  <c r="X2563"/>
  <c r="V2551"/>
  <c r="X2551"/>
  <c r="V2532"/>
  <c r="X2532"/>
  <c r="V2480"/>
  <c r="X2480"/>
  <c r="V2463"/>
  <c r="X2463"/>
  <c r="K4337"/>
  <c r="K3759"/>
  <c r="K3760" s="1"/>
  <c r="V2419"/>
  <c r="X2419"/>
  <c r="V2413"/>
  <c r="X2413"/>
  <c r="V2390"/>
  <c r="X2390"/>
  <c r="V2360"/>
  <c r="X2360"/>
  <c r="V2357"/>
  <c r="X2357"/>
  <c r="K3049"/>
  <c r="K2667"/>
  <c r="V2322"/>
  <c r="X2322"/>
  <c r="K2988"/>
  <c r="K3648" s="1"/>
  <c r="K3652" s="1"/>
  <c r="K3662" s="1"/>
  <c r="K2328"/>
  <c r="V2318"/>
  <c r="X2318"/>
  <c r="V2319"/>
  <c r="X2319"/>
  <c r="L4170"/>
  <c r="L2646"/>
  <c r="V2307"/>
  <c r="X2307"/>
  <c r="V2304"/>
  <c r="X2304"/>
  <c r="V2288"/>
  <c r="X2288"/>
  <c r="V2281"/>
  <c r="X2281"/>
  <c r="V2264"/>
  <c r="X2264"/>
  <c r="V2257"/>
  <c r="X2257"/>
  <c r="W2240"/>
  <c r="X2240"/>
  <c r="W2231"/>
  <c r="X2231"/>
  <c r="W2229"/>
  <c r="X2229"/>
  <c r="W2223"/>
  <c r="X2223"/>
  <c r="W2079"/>
  <c r="X2079"/>
  <c r="W2073"/>
  <c r="X2073"/>
  <c r="W2069"/>
  <c r="X2069"/>
  <c r="W2048"/>
  <c r="X2048"/>
  <c r="W2040"/>
  <c r="X2040"/>
  <c r="W2027"/>
  <c r="X2027"/>
  <c r="L2405"/>
  <c r="L2702" s="1"/>
  <c r="L2028"/>
  <c r="L2029" s="1"/>
  <c r="W2020"/>
  <c r="X2020"/>
  <c r="W2000"/>
  <c r="X2000"/>
  <c r="W1980"/>
  <c r="X1980"/>
  <c r="W1977"/>
  <c r="X1977"/>
  <c r="W1966"/>
  <c r="X1966"/>
  <c r="W1955"/>
  <c r="X1955"/>
  <c r="W1949"/>
  <c r="X1949"/>
  <c r="W1929"/>
  <c r="X1929"/>
  <c r="W1890"/>
  <c r="X1890"/>
  <c r="W1719"/>
  <c r="X1719"/>
  <c r="W1711"/>
  <c r="X1711"/>
  <c r="W1710"/>
  <c r="X1710"/>
  <c r="W1687"/>
  <c r="X1687"/>
  <c r="W1679"/>
  <c r="X1679"/>
  <c r="W1671"/>
  <c r="X1671"/>
  <c r="W1665"/>
  <c r="X1665"/>
  <c r="W1655"/>
  <c r="X1655"/>
  <c r="W1650"/>
  <c r="X1650"/>
  <c r="W1582"/>
  <c r="X1582"/>
  <c r="W1554"/>
  <c r="X1554"/>
  <c r="W1547"/>
  <c r="X1547"/>
  <c r="W1539"/>
  <c r="X1539"/>
  <c r="W1506"/>
  <c r="X1506"/>
  <c r="W1505"/>
  <c r="X1505"/>
  <c r="W1493"/>
  <c r="X1493"/>
  <c r="V4334"/>
  <c r="X4334"/>
  <c r="V4322"/>
  <c r="X4322"/>
  <c r="K2823"/>
  <c r="V4307"/>
  <c r="X4307"/>
  <c r="V4296"/>
  <c r="X4296"/>
  <c r="V4286"/>
  <c r="X4286"/>
  <c r="V4095"/>
  <c r="X4095"/>
  <c r="V4073"/>
  <c r="X4073"/>
  <c r="V4340"/>
  <c r="X4340"/>
  <c r="V4315"/>
  <c r="X4315"/>
  <c r="V4304"/>
  <c r="X4304"/>
  <c r="V4299"/>
  <c r="X4299"/>
  <c r="V4292"/>
  <c r="X4292"/>
  <c r="V4171"/>
  <c r="X4171"/>
  <c r="V4132"/>
  <c r="X4132"/>
  <c r="V4124"/>
  <c r="X4124"/>
  <c r="V3998"/>
  <c r="X3998"/>
  <c r="V3944"/>
  <c r="X3944"/>
  <c r="V3926"/>
  <c r="X3926"/>
  <c r="V3921"/>
  <c r="X3921"/>
  <c r="V3831"/>
  <c r="X3831"/>
  <c r="V3775"/>
  <c r="X3775"/>
  <c r="V3767"/>
  <c r="X3767"/>
  <c r="V3741"/>
  <c r="X3741"/>
  <c r="V3663"/>
  <c r="X3663"/>
  <c r="V3636"/>
  <c r="X3636"/>
  <c r="V3595"/>
  <c r="X3595"/>
  <c r="V3589"/>
  <c r="X3589"/>
  <c r="V3516"/>
  <c r="X3516"/>
  <c r="V3482"/>
  <c r="X3482"/>
  <c r="K4035"/>
  <c r="K3465"/>
  <c r="K3466" s="1"/>
  <c r="V3426"/>
  <c r="X3426"/>
  <c r="V3412"/>
  <c r="X3412"/>
  <c r="V3400"/>
  <c r="X3400"/>
  <c r="V3376"/>
  <c r="X3376"/>
  <c r="V3301"/>
  <c r="X3301"/>
  <c r="K3852"/>
  <c r="K3257"/>
  <c r="V3249"/>
  <c r="X3249"/>
  <c r="V3224"/>
  <c r="X3224"/>
  <c r="V3174"/>
  <c r="X3174"/>
  <c r="L3788"/>
  <c r="L3789" s="1"/>
  <c r="L3790" s="1"/>
  <c r="L3175"/>
  <c r="V3079"/>
  <c r="X3079"/>
  <c r="V3026"/>
  <c r="X3026"/>
  <c r="V3000"/>
  <c r="X3000"/>
  <c r="V2949"/>
  <c r="X2949"/>
  <c r="V2918"/>
  <c r="X2918"/>
  <c r="V2880"/>
  <c r="X2880"/>
  <c r="V2794"/>
  <c r="X2794"/>
  <c r="L306"/>
  <c r="L2795"/>
  <c r="V2729"/>
  <c r="X2729"/>
  <c r="V2639"/>
  <c r="X2639"/>
  <c r="V2599"/>
  <c r="X2599"/>
  <c r="V2593"/>
  <c r="X2593"/>
  <c r="V2567"/>
  <c r="X2567"/>
  <c r="V2559"/>
  <c r="X2559"/>
  <c r="V2556"/>
  <c r="X2556"/>
  <c r="V2535"/>
  <c r="X2535"/>
  <c r="K2781"/>
  <c r="K2804" s="1"/>
  <c r="K2806" s="1"/>
  <c r="K2515"/>
  <c r="K2516" s="1"/>
  <c r="V2486"/>
  <c r="X2486"/>
  <c r="V2470"/>
  <c r="X2470"/>
  <c r="V2437"/>
  <c r="X2437"/>
  <c r="V2428"/>
  <c r="X2428"/>
  <c r="L4337"/>
  <c r="L3759"/>
  <c r="L3760" s="1"/>
  <c r="V2416"/>
  <c r="X2416"/>
  <c r="K3130"/>
  <c r="K3131" s="1"/>
  <c r="K3132" s="1"/>
  <c r="K2708"/>
  <c r="K2709" s="1"/>
  <c r="V2369"/>
  <c r="X2369"/>
  <c r="K3693"/>
  <c r="K4237" s="1"/>
  <c r="K4238" s="1"/>
  <c r="K4258" s="1"/>
  <c r="K2364"/>
  <c r="K2365" s="1"/>
  <c r="V2355"/>
  <c r="X2355"/>
  <c r="V2356"/>
  <c r="X2356"/>
  <c r="L3049"/>
  <c r="L2667"/>
  <c r="V2338"/>
  <c r="X2338"/>
  <c r="V2327"/>
  <c r="X2327"/>
  <c r="L2988"/>
  <c r="L3648" s="1"/>
  <c r="L2328"/>
  <c r="V2316"/>
  <c r="X2316"/>
  <c r="V2312"/>
  <c r="X2312"/>
  <c r="V2309"/>
  <c r="X2309"/>
  <c r="V2278"/>
  <c r="X2278"/>
  <c r="V2270"/>
  <c r="X2270"/>
  <c r="V2262"/>
  <c r="X2262"/>
  <c r="V2251"/>
  <c r="X2251"/>
  <c r="W2202"/>
  <c r="X2202"/>
  <c r="W2195"/>
  <c r="X2195"/>
  <c r="W2188"/>
  <c r="X2188"/>
  <c r="W2189"/>
  <c r="X2189"/>
  <c r="W2178"/>
  <c r="X2178"/>
  <c r="W2164"/>
  <c r="X2164"/>
  <c r="W2160"/>
  <c r="X2160"/>
  <c r="W2147"/>
  <c r="X2147"/>
  <c r="W2135"/>
  <c r="X2135"/>
  <c r="W2109"/>
  <c r="X2109"/>
  <c r="W2103"/>
  <c r="X2103"/>
  <c r="W2081"/>
  <c r="X2081"/>
  <c r="W2054"/>
  <c r="X2054"/>
  <c r="W2052"/>
  <c r="X2052"/>
  <c r="K2719"/>
  <c r="K3142" s="1"/>
  <c r="K3143" s="1"/>
  <c r="K2049"/>
  <c r="W2036"/>
  <c r="X2036"/>
  <c r="W2031"/>
  <c r="X2031"/>
  <c r="W2025"/>
  <c r="X2025"/>
  <c r="W1863"/>
  <c r="X1863"/>
  <c r="W1856"/>
  <c r="X1856"/>
  <c r="W1815"/>
  <c r="X1815"/>
  <c r="K4047"/>
  <c r="K4048" s="1"/>
  <c r="K4049" s="1"/>
  <c r="K4050" s="1"/>
  <c r="K4051" s="1"/>
  <c r="K4147"/>
  <c r="K4126"/>
  <c r="K4127" s="1"/>
  <c r="W4307"/>
  <c r="W4286"/>
  <c r="W4095"/>
  <c r="W4073"/>
  <c r="W3895"/>
  <c r="W3695"/>
  <c r="W3684"/>
  <c r="W3582"/>
  <c r="L3516"/>
  <c r="W3461"/>
  <c r="W3390"/>
  <c r="W3269"/>
  <c r="W3213"/>
  <c r="W3072"/>
  <c r="W2987"/>
  <c r="W2754"/>
  <c r="W2752"/>
  <c r="W2723"/>
  <c r="W2699"/>
  <c r="W2563"/>
  <c r="W2532"/>
  <c r="W2463"/>
  <c r="L2416"/>
  <c r="L2417" s="1"/>
  <c r="W2413"/>
  <c r="W2390"/>
  <c r="W2318"/>
  <c r="W2304"/>
  <c r="W2288"/>
  <c r="K4138"/>
  <c r="K4139" s="1"/>
  <c r="K4140" s="1"/>
  <c r="W2281"/>
  <c r="L2270"/>
  <c r="W2264"/>
  <c r="W2257"/>
  <c r="L2823"/>
  <c r="V4288"/>
  <c r="X4288"/>
  <c r="V4320"/>
  <c r="X4320"/>
  <c r="V4306"/>
  <c r="X4306"/>
  <c r="V4302"/>
  <c r="X4302"/>
  <c r="V4200"/>
  <c r="X4200"/>
  <c r="K4204"/>
  <c r="K4205" s="1"/>
  <c r="V4159"/>
  <c r="X4159"/>
  <c r="V4096"/>
  <c r="X4096"/>
  <c r="V4065"/>
  <c r="X4065"/>
  <c r="V3994"/>
  <c r="X3994"/>
  <c r="V3893"/>
  <c r="X3893"/>
  <c r="V3819"/>
  <c r="X3819"/>
  <c r="V3806"/>
  <c r="X3806"/>
  <c r="V3685"/>
  <c r="X3685"/>
  <c r="V3671"/>
  <c r="X3671"/>
  <c r="V3667"/>
  <c r="X3667"/>
  <c r="V3615"/>
  <c r="X3615"/>
  <c r="V3571"/>
  <c r="X3571"/>
  <c r="L4113"/>
  <c r="L3574"/>
  <c r="V3553"/>
  <c r="X3553"/>
  <c r="V3512"/>
  <c r="X3512"/>
  <c r="V3464"/>
  <c r="X3464"/>
  <c r="L4035"/>
  <c r="L3465"/>
  <c r="L3466" s="1"/>
  <c r="V3425"/>
  <c r="X3425"/>
  <c r="V3388"/>
  <c r="X3388"/>
  <c r="V3351"/>
  <c r="X3351"/>
  <c r="V3256"/>
  <c r="X3256"/>
  <c r="L3257"/>
  <c r="V3248"/>
  <c r="X3248"/>
  <c r="V3198"/>
  <c r="X3198"/>
  <c r="V3173"/>
  <c r="X3173"/>
  <c r="V3047"/>
  <c r="X3047"/>
  <c r="V3007"/>
  <c r="X3007"/>
  <c r="V2984"/>
  <c r="X2984"/>
  <c r="V2973"/>
  <c r="X2973"/>
  <c r="V2947"/>
  <c r="X2947"/>
  <c r="V2863"/>
  <c r="X2863"/>
  <c r="V2755"/>
  <c r="X2755"/>
  <c r="V2746"/>
  <c r="X2746"/>
  <c r="K3136"/>
  <c r="K3137" s="1"/>
  <c r="K3138" s="1"/>
  <c r="K2718"/>
  <c r="V2696"/>
  <c r="X2696"/>
  <c r="V2587"/>
  <c r="X2587"/>
  <c r="V2562"/>
  <c r="X2562"/>
  <c r="V2554"/>
  <c r="X2554"/>
  <c r="V2514"/>
  <c r="X2514"/>
  <c r="L2781"/>
  <c r="L2515"/>
  <c r="L2516" s="1"/>
  <c r="V2483"/>
  <c r="X2483"/>
  <c r="V2452"/>
  <c r="X2452"/>
  <c r="V2441"/>
  <c r="X2441"/>
  <c r="V2427"/>
  <c r="X2427"/>
  <c r="V2415"/>
  <c r="X2415"/>
  <c r="L3130"/>
  <c r="L3131" s="1"/>
  <c r="L3132" s="1"/>
  <c r="L2708"/>
  <c r="L2709" s="1"/>
  <c r="V2379"/>
  <c r="X2379"/>
  <c r="V2361"/>
  <c r="X2361"/>
  <c r="V2359"/>
  <c r="X2359"/>
  <c r="V2351"/>
  <c r="X2351"/>
  <c r="V2346"/>
  <c r="X2346"/>
  <c r="V2332"/>
  <c r="X2332"/>
  <c r="V2310"/>
  <c r="X2310"/>
  <c r="V2298"/>
  <c r="X2298"/>
  <c r="V2296"/>
  <c r="X2296"/>
  <c r="V2291"/>
  <c r="X2291"/>
  <c r="V2277"/>
  <c r="X2277"/>
  <c r="V2272"/>
  <c r="X2272"/>
  <c r="V2269"/>
  <c r="X2269"/>
  <c r="V2258"/>
  <c r="X2258"/>
  <c r="V2249"/>
  <c r="X2249"/>
  <c r="W2236"/>
  <c r="X2236"/>
  <c r="L2604"/>
  <c r="W2232"/>
  <c r="X2232"/>
  <c r="W2225"/>
  <c r="X2225"/>
  <c r="W2209"/>
  <c r="X2209"/>
  <c r="W2205"/>
  <c r="X2205"/>
  <c r="K3365"/>
  <c r="K2163"/>
  <c r="K2164" s="1"/>
  <c r="K2165" s="1"/>
  <c r="K3352"/>
  <c r="K2155"/>
  <c r="W2076"/>
  <c r="X2076"/>
  <c r="W2071"/>
  <c r="X2071"/>
  <c r="L2458"/>
  <c r="L3802" s="1"/>
  <c r="L3803" s="1"/>
  <c r="L3804" s="1"/>
  <c r="L3805" s="1"/>
  <c r="L2072"/>
  <c r="L2073" s="1"/>
  <c r="L3194" s="1"/>
  <c r="L3195" s="1"/>
  <c r="W2059"/>
  <c r="X2059"/>
  <c r="W2046"/>
  <c r="X2046"/>
  <c r="L2719"/>
  <c r="L3142" s="1"/>
  <c r="L3143" s="1"/>
  <c r="L2049"/>
  <c r="W2021"/>
  <c r="X2021"/>
  <c r="W2023"/>
  <c r="X2023"/>
  <c r="W1997"/>
  <c r="X1997"/>
  <c r="W1979"/>
  <c r="X1979"/>
  <c r="W1976"/>
  <c r="X1976"/>
  <c r="W1969"/>
  <c r="X1969"/>
  <c r="W1965"/>
  <c r="X1965"/>
  <c r="W1950"/>
  <c r="X1950"/>
  <c r="W1924"/>
  <c r="X1924"/>
  <c r="W1923"/>
  <c r="X1923"/>
  <c r="W1900"/>
  <c r="X1900"/>
  <c r="W1893"/>
  <c r="X1893"/>
  <c r="W1887"/>
  <c r="X1887"/>
  <c r="W1876"/>
  <c r="X1876"/>
  <c r="W1786"/>
  <c r="X1786"/>
  <c r="W1432"/>
  <c r="X1432"/>
  <c r="W1380"/>
  <c r="X1380"/>
  <c r="W1361"/>
  <c r="X1361"/>
  <c r="V1348"/>
  <c r="X1348"/>
  <c r="V1310"/>
  <c r="X1310"/>
  <c r="V4346"/>
  <c r="X4346"/>
  <c r="V4314"/>
  <c r="X4314"/>
  <c r="V4294"/>
  <c r="X4294"/>
  <c r="L2588"/>
  <c r="L2222"/>
  <c r="L4138"/>
  <c r="L4139" s="1"/>
  <c r="L4140" s="1"/>
  <c r="K2533"/>
  <c r="V4349"/>
  <c r="X4349"/>
  <c r="K842"/>
  <c r="K4324"/>
  <c r="K4325" s="1"/>
  <c r="V4308"/>
  <c r="X4308"/>
  <c r="V4305"/>
  <c r="X4305"/>
  <c r="V4291"/>
  <c r="X4291"/>
  <c r="V4203"/>
  <c r="X4203"/>
  <c r="L4204"/>
  <c r="L4205" s="1"/>
  <c r="V4134"/>
  <c r="X4134"/>
  <c r="V4107"/>
  <c r="X4107"/>
  <c r="V4001"/>
  <c r="X4001"/>
  <c r="V3946"/>
  <c r="X3946"/>
  <c r="V3928"/>
  <c r="X3928"/>
  <c r="V3914"/>
  <c r="X3914"/>
  <c r="V3873"/>
  <c r="X3873"/>
  <c r="V3724"/>
  <c r="X3724"/>
  <c r="V3669"/>
  <c r="X3669"/>
  <c r="V3594"/>
  <c r="X3594"/>
  <c r="V3588"/>
  <c r="X3588"/>
  <c r="V3573"/>
  <c r="X3573"/>
  <c r="K4113"/>
  <c r="K3574"/>
  <c r="V3518"/>
  <c r="X3518"/>
  <c r="V3475"/>
  <c r="X3475"/>
  <c r="V3458"/>
  <c r="X3458"/>
  <c r="V3395"/>
  <c r="X3395"/>
  <c r="V3380"/>
  <c r="X3380"/>
  <c r="V3293"/>
  <c r="X3293"/>
  <c r="V3254"/>
  <c r="X3254"/>
  <c r="V3215"/>
  <c r="X3215"/>
  <c r="V3195"/>
  <c r="X3195"/>
  <c r="V3078"/>
  <c r="X3078"/>
  <c r="V3028"/>
  <c r="X3028"/>
  <c r="V2990"/>
  <c r="X2990"/>
  <c r="L3650"/>
  <c r="L2993"/>
  <c r="V2975"/>
  <c r="X2975"/>
  <c r="V2969"/>
  <c r="X2969"/>
  <c r="V2765"/>
  <c r="X2765"/>
  <c r="K3235"/>
  <c r="K3236" s="1"/>
  <c r="K2757"/>
  <c r="V2741"/>
  <c r="X2741"/>
  <c r="V2717"/>
  <c r="X2717"/>
  <c r="L3136"/>
  <c r="L3137" s="1"/>
  <c r="L3138" s="1"/>
  <c r="L2718"/>
  <c r="V2594"/>
  <c r="X2594"/>
  <c r="V2572"/>
  <c r="X2572"/>
  <c r="V2534"/>
  <c r="X2534"/>
  <c r="V2488"/>
  <c r="X2488"/>
  <c r="V2469"/>
  <c r="X2469"/>
  <c r="V2445"/>
  <c r="X2445"/>
  <c r="V2436"/>
  <c r="X2436"/>
  <c r="V2434"/>
  <c r="X2434"/>
  <c r="V2418"/>
  <c r="X2418"/>
  <c r="V2393"/>
  <c r="X2393"/>
  <c r="V2395"/>
  <c r="X2395"/>
  <c r="V2372"/>
  <c r="X2372"/>
  <c r="V2348"/>
  <c r="X2348"/>
  <c r="V2321"/>
  <c r="X2321"/>
  <c r="K4170"/>
  <c r="K2646"/>
  <c r="V2302"/>
  <c r="X2302"/>
  <c r="V2301"/>
  <c r="X2301"/>
  <c r="V2293"/>
  <c r="X2293"/>
  <c r="V2295"/>
  <c r="X2295"/>
  <c r="V2282"/>
  <c r="X2282"/>
  <c r="V2274"/>
  <c r="X2274"/>
  <c r="V2256"/>
  <c r="X2256"/>
  <c r="W2192"/>
  <c r="X2192"/>
  <c r="W2181"/>
  <c r="X2181"/>
  <c r="W2175"/>
  <c r="X2175"/>
  <c r="W2161"/>
  <c r="X2161"/>
  <c r="L3365"/>
  <c r="L2163"/>
  <c r="L2164" s="1"/>
  <c r="L2165" s="1"/>
  <c r="W2154"/>
  <c r="X2154"/>
  <c r="L3352"/>
  <c r="L2155"/>
  <c r="W2142"/>
  <c r="X2142"/>
  <c r="W2128"/>
  <c r="X2128"/>
  <c r="W2117"/>
  <c r="X2117"/>
  <c r="W2108"/>
  <c r="X2108"/>
  <c r="W2082"/>
  <c r="X2082"/>
  <c r="W2053"/>
  <c r="X2053"/>
  <c r="W2051"/>
  <c r="X2051"/>
  <c r="W2042"/>
  <c r="X2042"/>
  <c r="W2034"/>
  <c r="X2034"/>
  <c r="K2405"/>
  <c r="K2702" s="1"/>
  <c r="K2028"/>
  <c r="K2029" s="1"/>
  <c r="W1821"/>
  <c r="X1821"/>
  <c r="W1814"/>
  <c r="X1814"/>
  <c r="K1801"/>
  <c r="K1542"/>
  <c r="V1229"/>
  <c r="X1229"/>
  <c r="W1229"/>
  <c r="V1207"/>
  <c r="X1207"/>
  <c r="V1174"/>
  <c r="X1174"/>
  <c r="V4347"/>
  <c r="X4347"/>
  <c r="V4281"/>
  <c r="X4281"/>
  <c r="W4281"/>
  <c r="K3402"/>
  <c r="L2533"/>
  <c r="W4346"/>
  <c r="V4277"/>
  <c r="X4277"/>
  <c r="V4275"/>
  <c r="X4275"/>
  <c r="V4254"/>
  <c r="X4254"/>
  <c r="V4244"/>
  <c r="X4244"/>
  <c r="V4242"/>
  <c r="X4242"/>
  <c r="V4232"/>
  <c r="X4232"/>
  <c r="V4230"/>
  <c r="X4230"/>
  <c r="V4224"/>
  <c r="X4224"/>
  <c r="V4214"/>
  <c r="X4214"/>
  <c r="V4205"/>
  <c r="X4205"/>
  <c r="V4196"/>
  <c r="X4196"/>
  <c r="V4195"/>
  <c r="X4195"/>
  <c r="V4189"/>
  <c r="X4189"/>
  <c r="V4181"/>
  <c r="X4181"/>
  <c r="V4177"/>
  <c r="X4177"/>
  <c r="V4167"/>
  <c r="X4167"/>
  <c r="V4163"/>
  <c r="X4163"/>
  <c r="V4151"/>
  <c r="X4151"/>
  <c r="V4144"/>
  <c r="X4144"/>
  <c r="V4129"/>
  <c r="X4129"/>
  <c r="V4116"/>
  <c r="X4116"/>
  <c r="V4112"/>
  <c r="X4112"/>
  <c r="V4103"/>
  <c r="X4103"/>
  <c r="V4087"/>
  <c r="X4087"/>
  <c r="V4083"/>
  <c r="X4083"/>
  <c r="V4068"/>
  <c r="X4068"/>
  <c r="V4070"/>
  <c r="X4070"/>
  <c r="V4053"/>
  <c r="X4053"/>
  <c r="V4047"/>
  <c r="X4047"/>
  <c r="V4038"/>
  <c r="X4038"/>
  <c r="V4028"/>
  <c r="X4028"/>
  <c r="V4019"/>
  <c r="X4019"/>
  <c r="V4010"/>
  <c r="X4010"/>
  <c r="V3993"/>
  <c r="X3993"/>
  <c r="V3980"/>
  <c r="X3980"/>
  <c r="V3972"/>
  <c r="X3972"/>
  <c r="V3968"/>
  <c r="X3968"/>
  <c r="V3962"/>
  <c r="X3962"/>
  <c r="V3955"/>
  <c r="X3955"/>
  <c r="V3937"/>
  <c r="X3937"/>
  <c r="V3918"/>
  <c r="X3918"/>
  <c r="V3907"/>
  <c r="X3907"/>
  <c r="V3900"/>
  <c r="X3900"/>
  <c r="V3886"/>
  <c r="X3886"/>
  <c r="V3870"/>
  <c r="X3870"/>
  <c r="V3865"/>
  <c r="X3865"/>
  <c r="V3856"/>
  <c r="X3856"/>
  <c r="V3847"/>
  <c r="X3847"/>
  <c r="V3828"/>
  <c r="X3828"/>
  <c r="V3825"/>
  <c r="X3825"/>
  <c r="V3803"/>
  <c r="X3803"/>
  <c r="V3799"/>
  <c r="X3799"/>
  <c r="V3794"/>
  <c r="X3794"/>
  <c r="V3786"/>
  <c r="X3786"/>
  <c r="V3784"/>
  <c r="X3784"/>
  <c r="V3779"/>
  <c r="X3779"/>
  <c r="V3769"/>
  <c r="X3769"/>
  <c r="V3747"/>
  <c r="X3747"/>
  <c r="V3737"/>
  <c r="X3737"/>
  <c r="V3723"/>
  <c r="X3723"/>
  <c r="V3714"/>
  <c r="X3714"/>
  <c r="V3711"/>
  <c r="X3711"/>
  <c r="V3708"/>
  <c r="X3708"/>
  <c r="V3698"/>
  <c r="X3698"/>
  <c r="V3692"/>
  <c r="X3692"/>
  <c r="V3670"/>
  <c r="X3670"/>
  <c r="V3664"/>
  <c r="X3664"/>
  <c r="V3668"/>
  <c r="X3668"/>
  <c r="V3641"/>
  <c r="X3641"/>
  <c r="V3638"/>
  <c r="X3638"/>
  <c r="V3637"/>
  <c r="X3637"/>
  <c r="V3640"/>
  <c r="X3640"/>
  <c r="V3619"/>
  <c r="X3619"/>
  <c r="V3621"/>
  <c r="X3621"/>
  <c r="V3613"/>
  <c r="X3613"/>
  <c r="V3601"/>
  <c r="X3601"/>
  <c r="V3598"/>
  <c r="X3598"/>
  <c r="V3590"/>
  <c r="X3590"/>
  <c r="V3586"/>
  <c r="X3586"/>
  <c r="V3578"/>
  <c r="X3578"/>
  <c r="V3566"/>
  <c r="X3566"/>
  <c r="V3547"/>
  <c r="X3547"/>
  <c r="V3545"/>
  <c r="X3545"/>
  <c r="V3535"/>
  <c r="X3535"/>
  <c r="V3534"/>
  <c r="X3534"/>
  <c r="V3524"/>
  <c r="X3524"/>
  <c r="V3508"/>
  <c r="X3508"/>
  <c r="V3490"/>
  <c r="X3490"/>
  <c r="V3485"/>
  <c r="X3485"/>
  <c r="V3468"/>
  <c r="X3468"/>
  <c r="V3467"/>
  <c r="X3467"/>
  <c r="V3449"/>
  <c r="X3449"/>
  <c r="V3446"/>
  <c r="X3446"/>
  <c r="V3440"/>
  <c r="X3440"/>
  <c r="V3431"/>
  <c r="X3431"/>
  <c r="V3424"/>
  <c r="X3424"/>
  <c r="V3421"/>
  <c r="X3421"/>
  <c r="V3399"/>
  <c r="X3399"/>
  <c r="V3394"/>
  <c r="X3394"/>
  <c r="V3377"/>
  <c r="X3377"/>
  <c r="L3966"/>
  <c r="L3379"/>
  <c r="L3380" s="1"/>
  <c r="V3372"/>
  <c r="X3372"/>
  <c r="K3954"/>
  <c r="K3367"/>
  <c r="V3356"/>
  <c r="X3356"/>
  <c r="V3340"/>
  <c r="X3340"/>
  <c r="V3338"/>
  <c r="X3338"/>
  <c r="V3328"/>
  <c r="X3328"/>
  <c r="V3321"/>
  <c r="X3321"/>
  <c r="V3315"/>
  <c r="X3315"/>
  <c r="V3308"/>
  <c r="X3308"/>
  <c r="V3307"/>
  <c r="X3307"/>
  <c r="V3298"/>
  <c r="X3298"/>
  <c r="V3266"/>
  <c r="X3266"/>
  <c r="V3259"/>
  <c r="X3259"/>
  <c r="V3253"/>
  <c r="X3253"/>
  <c r="V3252"/>
  <c r="X3252"/>
  <c r="V3241"/>
  <c r="X3241"/>
  <c r="V3234"/>
  <c r="X3234"/>
  <c r="V3191"/>
  <c r="X3191"/>
  <c r="V3180"/>
  <c r="X3180"/>
  <c r="V3168"/>
  <c r="X3168"/>
  <c r="V3159"/>
  <c r="X3159"/>
  <c r="V3149"/>
  <c r="X3149"/>
  <c r="V3140"/>
  <c r="X3140"/>
  <c r="V3137"/>
  <c r="X3137"/>
  <c r="V3127"/>
  <c r="X3127"/>
  <c r="V3113"/>
  <c r="X3113"/>
  <c r="V3103"/>
  <c r="X3103"/>
  <c r="V3093"/>
  <c r="X3093"/>
  <c r="K3732"/>
  <c r="K3092"/>
  <c r="K3093" s="1"/>
  <c r="K3094" s="1"/>
  <c r="K3095" s="1"/>
  <c r="V3083"/>
  <c r="X3083"/>
  <c r="V3081"/>
  <c r="X3081"/>
  <c r="V3068"/>
  <c r="X3068"/>
  <c r="V3059"/>
  <c r="X3059"/>
  <c r="V3039"/>
  <c r="X3039"/>
  <c r="V3035"/>
  <c r="X3035"/>
  <c r="V3027"/>
  <c r="X3027"/>
  <c r="V3020"/>
  <c r="X3020"/>
  <c r="V3013"/>
  <c r="X3013"/>
  <c r="V3010"/>
  <c r="X3010"/>
  <c r="V2999"/>
  <c r="X2999"/>
  <c r="V3001"/>
  <c r="X3001"/>
  <c r="V2994"/>
  <c r="X2994"/>
  <c r="V2989"/>
  <c r="X2989"/>
  <c r="V2986"/>
  <c r="X2986"/>
  <c r="V2980"/>
  <c r="X2980"/>
  <c r="V2971"/>
  <c r="X2971"/>
  <c r="V2958"/>
  <c r="X2958"/>
  <c r="V2939"/>
  <c r="X2939"/>
  <c r="V2934"/>
  <c r="X2934"/>
  <c r="V2888"/>
  <c r="X2888"/>
  <c r="V2872"/>
  <c r="X2872"/>
  <c r="V2865"/>
  <c r="X2865"/>
  <c r="V2857"/>
  <c r="X2857"/>
  <c r="V2841"/>
  <c r="X2841"/>
  <c r="V2828"/>
  <c r="X2828"/>
  <c r="V2802"/>
  <c r="X2802"/>
  <c r="V2798"/>
  <c r="X2798"/>
  <c r="V2380"/>
  <c r="X2380"/>
  <c r="V2377"/>
  <c r="X2377"/>
  <c r="V2370"/>
  <c r="X2370"/>
  <c r="V2367"/>
  <c r="X2367"/>
  <c r="V2349"/>
  <c r="X2349"/>
  <c r="V2342"/>
  <c r="X2342"/>
  <c r="V2335"/>
  <c r="X2335"/>
  <c r="V2325"/>
  <c r="X2325"/>
  <c r="V2317"/>
  <c r="X2317"/>
  <c r="V2314"/>
  <c r="X2314"/>
  <c r="V2289"/>
  <c r="X2289"/>
  <c r="V2287"/>
  <c r="X2287"/>
  <c r="V2267"/>
  <c r="X2267"/>
  <c r="V2252"/>
  <c r="X2252"/>
  <c r="V2248"/>
  <c r="X2248"/>
  <c r="V2241"/>
  <c r="X2241"/>
  <c r="V2224"/>
  <c r="X2224"/>
  <c r="V2221"/>
  <c r="X2221"/>
  <c r="V2211"/>
  <c r="X2211"/>
  <c r="V2199"/>
  <c r="X2199"/>
  <c r="V2197"/>
  <c r="X2197"/>
  <c r="V2193"/>
  <c r="X2193"/>
  <c r="V2190"/>
  <c r="X2190"/>
  <c r="V2185"/>
  <c r="X2185"/>
  <c r="V2179"/>
  <c r="X2179"/>
  <c r="V2170"/>
  <c r="X2170"/>
  <c r="V2152"/>
  <c r="X2152"/>
  <c r="V2148"/>
  <c r="X2148"/>
  <c r="V2146"/>
  <c r="X2146"/>
  <c r="V2134"/>
  <c r="X2134"/>
  <c r="V2126"/>
  <c r="X2126"/>
  <c r="V2122"/>
  <c r="X2122"/>
  <c r="V2116"/>
  <c r="X2116"/>
  <c r="V2102"/>
  <c r="X2102"/>
  <c r="V2099"/>
  <c r="X2099"/>
  <c r="V2090"/>
  <c r="X2090"/>
  <c r="V2085"/>
  <c r="X2085"/>
  <c r="V2077"/>
  <c r="X2077"/>
  <c r="V2068"/>
  <c r="X2068"/>
  <c r="V2062"/>
  <c r="X2062"/>
  <c r="V2047"/>
  <c r="X2047"/>
  <c r="V2043"/>
  <c r="X2043"/>
  <c r="V2041"/>
  <c r="X2041"/>
  <c r="V2037"/>
  <c r="X2037"/>
  <c r="V2032"/>
  <c r="X2032"/>
  <c r="V2028"/>
  <c r="X2028"/>
  <c r="V2022"/>
  <c r="X2022"/>
  <c r="V2018"/>
  <c r="X2018"/>
  <c r="V2015"/>
  <c r="X2015"/>
  <c r="V2008"/>
  <c r="X2008"/>
  <c r="V1990"/>
  <c r="X1990"/>
  <c r="V1981"/>
  <c r="X1981"/>
  <c r="V1970"/>
  <c r="X1970"/>
  <c r="V1963"/>
  <c r="X1963"/>
  <c r="V1961"/>
  <c r="X1961"/>
  <c r="W1942"/>
  <c r="X1942"/>
  <c r="W1944"/>
  <c r="X1944"/>
  <c r="V1937"/>
  <c r="X1937"/>
  <c r="V1936"/>
  <c r="X1936"/>
  <c r="V1921"/>
  <c r="X1921"/>
  <c r="V1914"/>
  <c r="X1914"/>
  <c r="V1902"/>
  <c r="X1902"/>
  <c r="V1898"/>
  <c r="X1898"/>
  <c r="V1874"/>
  <c r="X1874"/>
  <c r="V1870"/>
  <c r="X1870"/>
  <c r="V1868"/>
  <c r="X1868"/>
  <c r="V1867"/>
  <c r="X1867"/>
  <c r="V1859"/>
  <c r="X1859"/>
  <c r="V1857"/>
  <c r="X1857"/>
  <c r="V1850"/>
  <c r="X1850"/>
  <c r="V1846"/>
  <c r="X1846"/>
  <c r="V1842"/>
  <c r="X1842"/>
  <c r="V1829"/>
  <c r="X1829"/>
  <c r="V1824"/>
  <c r="X1824"/>
  <c r="V1817"/>
  <c r="X1817"/>
  <c r="V1808"/>
  <c r="X1808"/>
  <c r="V1796"/>
  <c r="X1796"/>
  <c r="W1796"/>
  <c r="V1795"/>
  <c r="X1795"/>
  <c r="V1782"/>
  <c r="X1782"/>
  <c r="W1782"/>
  <c r="V1781"/>
  <c r="X1781"/>
  <c r="V1779"/>
  <c r="X1779"/>
  <c r="V1762"/>
  <c r="X1762"/>
  <c r="V1738"/>
  <c r="X1738"/>
  <c r="W1738"/>
  <c r="V1737"/>
  <c r="X1737"/>
  <c r="K2581"/>
  <c r="K2582" s="1"/>
  <c r="K2583" s="1"/>
  <c r="K2584" s="1"/>
  <c r="K2585" s="1"/>
  <c r="K2586" s="1"/>
  <c r="K1619"/>
  <c r="K4018"/>
  <c r="K3065"/>
  <c r="K3066" s="1"/>
  <c r="K2235"/>
  <c r="K2236" s="1"/>
  <c r="L3451"/>
  <c r="L3452" s="1"/>
  <c r="L3453" s="1"/>
  <c r="L2824"/>
  <c r="L2825" s="1"/>
  <c r="L2826" s="1"/>
  <c r="L2523"/>
  <c r="K2100"/>
  <c r="L2090"/>
  <c r="L3850" s="1"/>
  <c r="L3851" s="1"/>
  <c r="L3852" s="1"/>
  <c r="L2062"/>
  <c r="K3177"/>
  <c r="K2753"/>
  <c r="V4330"/>
  <c r="X4330"/>
  <c r="V4327"/>
  <c r="X4327"/>
  <c r="V4313"/>
  <c r="X4313"/>
  <c r="V4309"/>
  <c r="X4309"/>
  <c r="V4293"/>
  <c r="X4293"/>
  <c r="V4285"/>
  <c r="X4285"/>
  <c r="V4270"/>
  <c r="X4270"/>
  <c r="V4263"/>
  <c r="X4263"/>
  <c r="V4248"/>
  <c r="X4248"/>
  <c r="V4245"/>
  <c r="X4245"/>
  <c r="V4239"/>
  <c r="X4239"/>
  <c r="V4235"/>
  <c r="X4235"/>
  <c r="V4229"/>
  <c r="X4229"/>
  <c r="V4225"/>
  <c r="X4225"/>
  <c r="V4208"/>
  <c r="X4208"/>
  <c r="V4194"/>
  <c r="X4194"/>
  <c r="V4193"/>
  <c r="X4193"/>
  <c r="V4184"/>
  <c r="X4184"/>
  <c r="V4172"/>
  <c r="X4172"/>
  <c r="V4155"/>
  <c r="X4155"/>
  <c r="V4152"/>
  <c r="X4152"/>
  <c r="V4139"/>
  <c r="X4139"/>
  <c r="V4136"/>
  <c r="X4136"/>
  <c r="V4133"/>
  <c r="X4133"/>
  <c r="V4119"/>
  <c r="X4119"/>
  <c r="V4099"/>
  <c r="X4099"/>
  <c r="V4093"/>
  <c r="X4093"/>
  <c r="V4082"/>
  <c r="X4082"/>
  <c r="V4077"/>
  <c r="X4077"/>
  <c r="V4060"/>
  <c r="X4060"/>
  <c r="V4058"/>
  <c r="X4058"/>
  <c r="V4046"/>
  <c r="X4046"/>
  <c r="V4045"/>
  <c r="X4045"/>
  <c r="V4037"/>
  <c r="X4037"/>
  <c r="V4024"/>
  <c r="X4024"/>
  <c r="V4007"/>
  <c r="X4007"/>
  <c r="V4004"/>
  <c r="X4004"/>
  <c r="V4002"/>
  <c r="X4002"/>
  <c r="V3995"/>
  <c r="X3995"/>
  <c r="V3991"/>
  <c r="X3991"/>
  <c r="V3987"/>
  <c r="X3987"/>
  <c r="V3963"/>
  <c r="X3963"/>
  <c r="V3951"/>
  <c r="X3951"/>
  <c r="V3948"/>
  <c r="X3948"/>
  <c r="V3934"/>
  <c r="X3934"/>
  <c r="V3933"/>
  <c r="X3933"/>
  <c r="V3927"/>
  <c r="X3927"/>
  <c r="V3923"/>
  <c r="X3923"/>
  <c r="V3901"/>
  <c r="X3901"/>
  <c r="V3898"/>
  <c r="X3898"/>
  <c r="V3891"/>
  <c r="X3891"/>
  <c r="V3881"/>
  <c r="X3881"/>
  <c r="V3875"/>
  <c r="X3875"/>
  <c r="V3862"/>
  <c r="X3862"/>
  <c r="V3859"/>
  <c r="X3859"/>
  <c r="V3832"/>
  <c r="X3832"/>
  <c r="V3834"/>
  <c r="X3834"/>
  <c r="V3809"/>
  <c r="X3809"/>
  <c r="V3793"/>
  <c r="X3793"/>
  <c r="V3790"/>
  <c r="X3790"/>
  <c r="V3788"/>
  <c r="X3788"/>
  <c r="V3778"/>
  <c r="X3778"/>
  <c r="V3772"/>
  <c r="X3772"/>
  <c r="V3757"/>
  <c r="X3757"/>
  <c r="V3755"/>
  <c r="X3755"/>
  <c r="V3731"/>
  <c r="X3731"/>
  <c r="V3729"/>
  <c r="X3729"/>
  <c r="V3715"/>
  <c r="X3715"/>
  <c r="V3706"/>
  <c r="X3706"/>
  <c r="V3700"/>
  <c r="X3700"/>
  <c r="V3687"/>
  <c r="X3687"/>
  <c r="V3678"/>
  <c r="X3678"/>
  <c r="V3659"/>
  <c r="X3659"/>
  <c r="V3654"/>
  <c r="X3654"/>
  <c r="V3645"/>
  <c r="X3645"/>
  <c r="V3631"/>
  <c r="X3631"/>
  <c r="V3625"/>
  <c r="X3625"/>
  <c r="V3609"/>
  <c r="X3609"/>
  <c r="V3606"/>
  <c r="X3606"/>
  <c r="V3587"/>
  <c r="X3587"/>
  <c r="V3581"/>
  <c r="X3581"/>
  <c r="V3554"/>
  <c r="X3554"/>
  <c r="V3555"/>
  <c r="X3555"/>
  <c r="V3544"/>
  <c r="X3544"/>
  <c r="V3538"/>
  <c r="X3538"/>
  <c r="V3521"/>
  <c r="X3521"/>
  <c r="V3509"/>
  <c r="X3509"/>
  <c r="V3502"/>
  <c r="X3502"/>
  <c r="V3496"/>
  <c r="X3496"/>
  <c r="V3493"/>
  <c r="X3493"/>
  <c r="V3479"/>
  <c r="X3479"/>
  <c r="V3471"/>
  <c r="X3471"/>
  <c r="V3457"/>
  <c r="X3457"/>
  <c r="V3454"/>
  <c r="X3454"/>
  <c r="V3450"/>
  <c r="X3450"/>
  <c r="V3443"/>
  <c r="X3443"/>
  <c r="V3437"/>
  <c r="X3437"/>
  <c r="V3434"/>
  <c r="X3434"/>
  <c r="V3415"/>
  <c r="X3415"/>
  <c r="V3410"/>
  <c r="X3410"/>
  <c r="V3408"/>
  <c r="X3408"/>
  <c r="V3405"/>
  <c r="X3405"/>
  <c r="V3404"/>
  <c r="X3404"/>
  <c r="V3393"/>
  <c r="X3393"/>
  <c r="V3391"/>
  <c r="X3391"/>
  <c r="V3389"/>
  <c r="X3389"/>
  <c r="V3384"/>
  <c r="X3384"/>
  <c r="V3370"/>
  <c r="X3370"/>
  <c r="V3365"/>
  <c r="X3365"/>
  <c r="V3366"/>
  <c r="X3366"/>
  <c r="L3954"/>
  <c r="L3367"/>
  <c r="V3360"/>
  <c r="X3360"/>
  <c r="V3355"/>
  <c r="X3355"/>
  <c r="V3349"/>
  <c r="X3349"/>
  <c r="V3342"/>
  <c r="X3342"/>
  <c r="V3326"/>
  <c r="X3326"/>
  <c r="V3309"/>
  <c r="X3309"/>
  <c r="V3288"/>
  <c r="X3288"/>
  <c r="V3284"/>
  <c r="X3284"/>
  <c r="V3279"/>
  <c r="X3279"/>
  <c r="V3271"/>
  <c r="X3271"/>
  <c r="V3263"/>
  <c r="X3263"/>
  <c r="V3261"/>
  <c r="X3261"/>
  <c r="V3250"/>
  <c r="X3250"/>
  <c r="V3228"/>
  <c r="X3228"/>
  <c r="V3218"/>
  <c r="X3218"/>
  <c r="V3206"/>
  <c r="X3206"/>
  <c r="V3189"/>
  <c r="X3189"/>
  <c r="V3186"/>
  <c r="X3186"/>
  <c r="V3182"/>
  <c r="X3182"/>
  <c r="V3176"/>
  <c r="X3176"/>
  <c r="V3154"/>
  <c r="X3154"/>
  <c r="V3147"/>
  <c r="X3147"/>
  <c r="V3138"/>
  <c r="X3138"/>
  <c r="V3125"/>
  <c r="X3125"/>
  <c r="V3109"/>
  <c r="X3109"/>
  <c r="V3100"/>
  <c r="X3100"/>
  <c r="V3091"/>
  <c r="X3091"/>
  <c r="L3732"/>
  <c r="L3092"/>
  <c r="L3093" s="1"/>
  <c r="L3094" s="1"/>
  <c r="L3095" s="1"/>
  <c r="V3082"/>
  <c r="X3082"/>
  <c r="V3084"/>
  <c r="X3084"/>
  <c r="V3074"/>
  <c r="X3074"/>
  <c r="V3065"/>
  <c r="X3065"/>
  <c r="V3057"/>
  <c r="X3057"/>
  <c r="V3050"/>
  <c r="X3050"/>
  <c r="V3044"/>
  <c r="X3044"/>
  <c r="V3032"/>
  <c r="X3032"/>
  <c r="V3025"/>
  <c r="X3025"/>
  <c r="V3023"/>
  <c r="X3023"/>
  <c r="V3019"/>
  <c r="X3019"/>
  <c r="V3012"/>
  <c r="X3012"/>
  <c r="V3006"/>
  <c r="X3006"/>
  <c r="V2997"/>
  <c r="X2997"/>
  <c r="V2991"/>
  <c r="X2991"/>
  <c r="V2988"/>
  <c r="X2988"/>
  <c r="V2985"/>
  <c r="X2985"/>
  <c r="V2974"/>
  <c r="X2974"/>
  <c r="V2966"/>
  <c r="X2966"/>
  <c r="V2938"/>
  <c r="X2938"/>
  <c r="V2927"/>
  <c r="X2927"/>
  <c r="V2903"/>
  <c r="X2903"/>
  <c r="V2886"/>
  <c r="X2886"/>
  <c r="V2879"/>
  <c r="X2879"/>
  <c r="V2870"/>
  <c r="X2870"/>
  <c r="V2862"/>
  <c r="X2862"/>
  <c r="V2856"/>
  <c r="X2856"/>
  <c r="V2838"/>
  <c r="X2838"/>
  <c r="V2819"/>
  <c r="X2819"/>
  <c r="V2800"/>
  <c r="X2800"/>
  <c r="V2378"/>
  <c r="X2378"/>
  <c r="V2373"/>
  <c r="X2373"/>
  <c r="V2366"/>
  <c r="X2366"/>
  <c r="V2337"/>
  <c r="X2337"/>
  <c r="V2329"/>
  <c r="X2329"/>
  <c r="V2324"/>
  <c r="X2324"/>
  <c r="V2280"/>
  <c r="X2280"/>
  <c r="V2268"/>
  <c r="X2268"/>
  <c r="V2261"/>
  <c r="X2261"/>
  <c r="V2244"/>
  <c r="X2244"/>
  <c r="V2235"/>
  <c r="X2235"/>
  <c r="V2220"/>
  <c r="X2220"/>
  <c r="V2208"/>
  <c r="X2208"/>
  <c r="V2204"/>
  <c r="X2204"/>
  <c r="V2191"/>
  <c r="X2191"/>
  <c r="V2177"/>
  <c r="X2177"/>
  <c r="V2172"/>
  <c r="X2172"/>
  <c r="V2168"/>
  <c r="X2168"/>
  <c r="K2809"/>
  <c r="K2810" s="1"/>
  <c r="K2811" s="1"/>
  <c r="V2163"/>
  <c r="X2163"/>
  <c r="V2153"/>
  <c r="X2153"/>
  <c r="V2145"/>
  <c r="X2145"/>
  <c r="V2141"/>
  <c r="X2141"/>
  <c r="V2132"/>
  <c r="X2132"/>
  <c r="V2125"/>
  <c r="X2125"/>
  <c r="V2123"/>
  <c r="X2123"/>
  <c r="V2115"/>
  <c r="X2115"/>
  <c r="V2100"/>
  <c r="X2100"/>
  <c r="V2089"/>
  <c r="X2089"/>
  <c r="V2084"/>
  <c r="X2084"/>
  <c r="V2078"/>
  <c r="X2078"/>
  <c r="V2074"/>
  <c r="X2074"/>
  <c r="V2066"/>
  <c r="X2066"/>
  <c r="V2064"/>
  <c r="X2064"/>
  <c r="V2061"/>
  <c r="X2061"/>
  <c r="V2057"/>
  <c r="X2057"/>
  <c r="V2044"/>
  <c r="X2044"/>
  <c r="V2039"/>
  <c r="X2039"/>
  <c r="V2033"/>
  <c r="X2033"/>
  <c r="V2024"/>
  <c r="X2024"/>
  <c r="V2005"/>
  <c r="X2005"/>
  <c r="V2002"/>
  <c r="X2002"/>
  <c r="V2001"/>
  <c r="X2001"/>
  <c r="V1987"/>
  <c r="X1987"/>
  <c r="V1982"/>
  <c r="X1982"/>
  <c r="V1962"/>
  <c r="X1962"/>
  <c r="V1960"/>
  <c r="X1960"/>
  <c r="V1958"/>
  <c r="X1958"/>
  <c r="V1941"/>
  <c r="X1941"/>
  <c r="V1935"/>
  <c r="X1935"/>
  <c r="V1930"/>
  <c r="X1930"/>
  <c r="V1928"/>
  <c r="X1928"/>
  <c r="V1916"/>
  <c r="X1916"/>
  <c r="V1915"/>
  <c r="X1915"/>
  <c r="V1909"/>
  <c r="X1909"/>
  <c r="V1907"/>
  <c r="X1907"/>
  <c r="V1896"/>
  <c r="X1896"/>
  <c r="V1897"/>
  <c r="X1897"/>
  <c r="V1878"/>
  <c r="X1878"/>
  <c r="V1865"/>
  <c r="X1865"/>
  <c r="V1862"/>
  <c r="X1862"/>
  <c r="V1855"/>
  <c r="X1855"/>
  <c r="V1847"/>
  <c r="X1847"/>
  <c r="V1841"/>
  <c r="X1841"/>
  <c r="V1838"/>
  <c r="X1838"/>
  <c r="V1832"/>
  <c r="X1832"/>
  <c r="V1825"/>
  <c r="X1825"/>
  <c r="V1809"/>
  <c r="X1809"/>
  <c r="V1791"/>
  <c r="X1791"/>
  <c r="V1790"/>
  <c r="X1790"/>
  <c r="V1785"/>
  <c r="X1785"/>
  <c r="V1777"/>
  <c r="X1777"/>
  <c r="V1772"/>
  <c r="X1772"/>
  <c r="V1760"/>
  <c r="X1760"/>
  <c r="V1752"/>
  <c r="X1752"/>
  <c r="V1727"/>
  <c r="X1727"/>
  <c r="W1727"/>
  <c r="K2174"/>
  <c r="K1589"/>
  <c r="K1590" s="1"/>
  <c r="K3212"/>
  <c r="K3213" s="1"/>
  <c r="K2749"/>
  <c r="K4266"/>
  <c r="L4018"/>
  <c r="K3938"/>
  <c r="K3694"/>
  <c r="K3695" s="1"/>
  <c r="L3362"/>
  <c r="K3310"/>
  <c r="K2072"/>
  <c r="K2073" s="1"/>
  <c r="K3194" s="1"/>
  <c r="K3195" s="1"/>
  <c r="L3177"/>
  <c r="K2334"/>
  <c r="K2335" s="1"/>
  <c r="K2336" s="1"/>
  <c r="L2753"/>
  <c r="V1284"/>
  <c r="X1284"/>
  <c r="V1283"/>
  <c r="X1283"/>
  <c r="V1274"/>
  <c r="X1274"/>
  <c r="V1227"/>
  <c r="X1227"/>
  <c r="V4343"/>
  <c r="X4343"/>
  <c r="V4333"/>
  <c r="X4333"/>
  <c r="V4319"/>
  <c r="X4319"/>
  <c r="V4316"/>
  <c r="X4316"/>
  <c r="V4298"/>
  <c r="X4298"/>
  <c r="V4297"/>
  <c r="X4297"/>
  <c r="V4295"/>
  <c r="X4295"/>
  <c r="V4279"/>
  <c r="X4279"/>
  <c r="V4276"/>
  <c r="X4276"/>
  <c r="V4271"/>
  <c r="X4271"/>
  <c r="V4268"/>
  <c r="X4268"/>
  <c r="V4260"/>
  <c r="X4260"/>
  <c r="V4255"/>
  <c r="X4255"/>
  <c r="V4250"/>
  <c r="X4250"/>
  <c r="V4247"/>
  <c r="X4247"/>
  <c r="V4243"/>
  <c r="X4243"/>
  <c r="V4234"/>
  <c r="X4234"/>
  <c r="V4231"/>
  <c r="X4231"/>
  <c r="V4215"/>
  <c r="X4215"/>
  <c r="V4213"/>
  <c r="X4213"/>
  <c r="V4209"/>
  <c r="X4209"/>
  <c r="V4201"/>
  <c r="X4201"/>
  <c r="V4179"/>
  <c r="X4179"/>
  <c r="V4174"/>
  <c r="X4174"/>
  <c r="V4166"/>
  <c r="X4166"/>
  <c r="V4160"/>
  <c r="X4160"/>
  <c r="V4149"/>
  <c r="X4149"/>
  <c r="V4140"/>
  <c r="X4140"/>
  <c r="V4127"/>
  <c r="X4127"/>
  <c r="V4126"/>
  <c r="X4126"/>
  <c r="V4115"/>
  <c r="X4115"/>
  <c r="V4105"/>
  <c r="X4105"/>
  <c r="V4102"/>
  <c r="X4102"/>
  <c r="V4088"/>
  <c r="X4088"/>
  <c r="V4086"/>
  <c r="X4086"/>
  <c r="V4066"/>
  <c r="X4066"/>
  <c r="V4062"/>
  <c r="X4062"/>
  <c r="V4056"/>
  <c r="X4056"/>
  <c r="V4051"/>
  <c r="X4051"/>
  <c r="V4033"/>
  <c r="X4033"/>
  <c r="V4017"/>
  <c r="X4017"/>
  <c r="V4012"/>
  <c r="X4012"/>
  <c r="V4003"/>
  <c r="X4003"/>
  <c r="V3990"/>
  <c r="X3990"/>
  <c r="V3959"/>
  <c r="X3959"/>
  <c r="V3930"/>
  <c r="X3930"/>
  <c r="V3920"/>
  <c r="X3920"/>
  <c r="V3917"/>
  <c r="X3917"/>
  <c r="V3912"/>
  <c r="X3912"/>
  <c r="V3909"/>
  <c r="X3909"/>
  <c r="V3904"/>
  <c r="X3904"/>
  <c r="V3899"/>
  <c r="X3899"/>
  <c r="V3894"/>
  <c r="X3894"/>
  <c r="V3888"/>
  <c r="X3888"/>
  <c r="V3884"/>
  <c r="X3884"/>
  <c r="V3868"/>
  <c r="X3868"/>
  <c r="V3864"/>
  <c r="X3864"/>
  <c r="V3851"/>
  <c r="X3851"/>
  <c r="V3843"/>
  <c r="X3843"/>
  <c r="V3827"/>
  <c r="X3827"/>
  <c r="V3821"/>
  <c r="X3821"/>
  <c r="V3798"/>
  <c r="X3798"/>
  <c r="V3780"/>
  <c r="X3780"/>
  <c r="V3770"/>
  <c r="X3770"/>
  <c r="V3766"/>
  <c r="X3766"/>
  <c r="V3764"/>
  <c r="X3764"/>
  <c r="V3740"/>
  <c r="X3740"/>
  <c r="V3738"/>
  <c r="X3738"/>
  <c r="V3725"/>
  <c r="X3725"/>
  <c r="V3720"/>
  <c r="X3720"/>
  <c r="V3712"/>
  <c r="X3712"/>
  <c r="V3709"/>
  <c r="X3709"/>
  <c r="V3696"/>
  <c r="X3696"/>
  <c r="V3691"/>
  <c r="X3691"/>
  <c r="V3674"/>
  <c r="X3674"/>
  <c r="V3650"/>
  <c r="X3650"/>
  <c r="V3646"/>
  <c r="X3646"/>
  <c r="V3616"/>
  <c r="X3616"/>
  <c r="V3599"/>
  <c r="X3599"/>
  <c r="V3597"/>
  <c r="X3597"/>
  <c r="V3592"/>
  <c r="X3592"/>
  <c r="V3570"/>
  <c r="X3570"/>
  <c r="V3562"/>
  <c r="X3562"/>
  <c r="V3551"/>
  <c r="X3551"/>
  <c r="V3546"/>
  <c r="X3546"/>
  <c r="V3540"/>
  <c r="X3540"/>
  <c r="V3532"/>
  <c r="X3532"/>
  <c r="V3529"/>
  <c r="X3529"/>
  <c r="V3520"/>
  <c r="X3520"/>
  <c r="V3513"/>
  <c r="X3513"/>
  <c r="V3510"/>
  <c r="X3510"/>
  <c r="V3506"/>
  <c r="X3506"/>
  <c r="V3498"/>
  <c r="X3498"/>
  <c r="V3491"/>
  <c r="X3491"/>
  <c r="V3487"/>
  <c r="X3487"/>
  <c r="V3474"/>
  <c r="X3474"/>
  <c r="V3465"/>
  <c r="X3465"/>
  <c r="V3453"/>
  <c r="X3453"/>
  <c r="V3447"/>
  <c r="X3447"/>
  <c r="V3420"/>
  <c r="X3420"/>
  <c r="V3419"/>
  <c r="X3419"/>
  <c r="V3406"/>
  <c r="X3406"/>
  <c r="V3403"/>
  <c r="X3403"/>
  <c r="V3396"/>
  <c r="X3396"/>
  <c r="V3382"/>
  <c r="X3382"/>
  <c r="V3373"/>
  <c r="X3373"/>
  <c r="V3363"/>
  <c r="X3363"/>
  <c r="V3345"/>
  <c r="X3345"/>
  <c r="V3344"/>
  <c r="X3344"/>
  <c r="V3331"/>
  <c r="X3331"/>
  <c r="V3325"/>
  <c r="X3325"/>
  <c r="V3319"/>
  <c r="X3319"/>
  <c r="V3312"/>
  <c r="X3312"/>
  <c r="V3311"/>
  <c r="X3311"/>
  <c r="V3304"/>
  <c r="X3304"/>
  <c r="V3300"/>
  <c r="X3300"/>
  <c r="V3292"/>
  <c r="X3292"/>
  <c r="V3283"/>
  <c r="X3283"/>
  <c r="V3274"/>
  <c r="X3274"/>
  <c r="K3867"/>
  <c r="K3273"/>
  <c r="K3274" s="1"/>
  <c r="K1756" s="1"/>
  <c r="V3260"/>
  <c r="X3260"/>
  <c r="V3255"/>
  <c r="X3255"/>
  <c r="V3245"/>
  <c r="X3245"/>
  <c r="V3240"/>
  <c r="X3240"/>
  <c r="V3229"/>
  <c r="X3229"/>
  <c r="V3232"/>
  <c r="X3232"/>
  <c r="L3233"/>
  <c r="V3210"/>
  <c r="X3210"/>
  <c r="V3185"/>
  <c r="X3185"/>
  <c r="V3169"/>
  <c r="X3169"/>
  <c r="V3164"/>
  <c r="X3164"/>
  <c r="V3151"/>
  <c r="X3151"/>
  <c r="K3771"/>
  <c r="K3772" s="1"/>
  <c r="K3773" s="1"/>
  <c r="K3156"/>
  <c r="V3144"/>
  <c r="X3144"/>
  <c r="V3119"/>
  <c r="X3119"/>
  <c r="V3106"/>
  <c r="X3106"/>
  <c r="V3098"/>
  <c r="X3098"/>
  <c r="V3090"/>
  <c r="X3090"/>
  <c r="V3085"/>
  <c r="X3085"/>
  <c r="V3071"/>
  <c r="X3071"/>
  <c r="V3062"/>
  <c r="X3062"/>
  <c r="V3054"/>
  <c r="X3054"/>
  <c r="V3048"/>
  <c r="X3048"/>
  <c r="V3040"/>
  <c r="X3040"/>
  <c r="V3037"/>
  <c r="X3037"/>
  <c r="V3031"/>
  <c r="X3031"/>
  <c r="V3024"/>
  <c r="X3024"/>
  <c r="V3016"/>
  <c r="X3016"/>
  <c r="V3003"/>
  <c r="X3003"/>
  <c r="V2981"/>
  <c r="X2981"/>
  <c r="V2968"/>
  <c r="X2968"/>
  <c r="V2965"/>
  <c r="X2965"/>
  <c r="V2960"/>
  <c r="X2960"/>
  <c r="V2945"/>
  <c r="X2945"/>
  <c r="V2937"/>
  <c r="X2937"/>
  <c r="V2931"/>
  <c r="X2931"/>
  <c r="V2920"/>
  <c r="X2920"/>
  <c r="V2915"/>
  <c r="X2915"/>
  <c r="V2904"/>
  <c r="X2904"/>
  <c r="V2900"/>
  <c r="X2900"/>
  <c r="V2897"/>
  <c r="X2897"/>
  <c r="V2891"/>
  <c r="X2891"/>
  <c r="V2882"/>
  <c r="X2882"/>
  <c r="V2876"/>
  <c r="X2876"/>
  <c r="V2874"/>
  <c r="X2874"/>
  <c r="V2868"/>
  <c r="X2868"/>
  <c r="V2860"/>
  <c r="X2860"/>
  <c r="V2847"/>
  <c r="X2847"/>
  <c r="V2835"/>
  <c r="X2835"/>
  <c r="V2817"/>
  <c r="X2817"/>
  <c r="V2801"/>
  <c r="X2801"/>
  <c r="V2365"/>
  <c r="X2365"/>
  <c r="V2352"/>
  <c r="X2352"/>
  <c r="V2345"/>
  <c r="X2345"/>
  <c r="V2330"/>
  <c r="X2330"/>
  <c r="V2326"/>
  <c r="X2326"/>
  <c r="V2303"/>
  <c r="X2303"/>
  <c r="V2297"/>
  <c r="X2297"/>
  <c r="V2285"/>
  <c r="X2285"/>
  <c r="V2276"/>
  <c r="X2276"/>
  <c r="V2271"/>
  <c r="X2271"/>
  <c r="V2260"/>
  <c r="X2260"/>
  <c r="V2245"/>
  <c r="X2245"/>
  <c r="V2234"/>
  <c r="X2234"/>
  <c r="V2219"/>
  <c r="X2219"/>
  <c r="V2216"/>
  <c r="X2216"/>
  <c r="V2207"/>
  <c r="X2207"/>
  <c r="V2203"/>
  <c r="X2203"/>
  <c r="V2176"/>
  <c r="X2176"/>
  <c r="V2171"/>
  <c r="X2171"/>
  <c r="L2809"/>
  <c r="L2810" s="1"/>
  <c r="L2811" s="1"/>
  <c r="V2165"/>
  <c r="X2165"/>
  <c r="V2166"/>
  <c r="X2166"/>
  <c r="V2150"/>
  <c r="X2150"/>
  <c r="V2143"/>
  <c r="X2143"/>
  <c r="V2139"/>
  <c r="X2139"/>
  <c r="K3924"/>
  <c r="K2138"/>
  <c r="V2131"/>
  <c r="X2131"/>
  <c r="V2121"/>
  <c r="X2121"/>
  <c r="V2113"/>
  <c r="X2113"/>
  <c r="V2110"/>
  <c r="X2110"/>
  <c r="V2098"/>
  <c r="X2098"/>
  <c r="V2087"/>
  <c r="X2087"/>
  <c r="V2080"/>
  <c r="X2080"/>
  <c r="V2072"/>
  <c r="X2072"/>
  <c r="V2067"/>
  <c r="X2067"/>
  <c r="V2065"/>
  <c r="X2065"/>
  <c r="V2060"/>
  <c r="X2060"/>
  <c r="V2056"/>
  <c r="X2056"/>
  <c r="V2050"/>
  <c r="X2050"/>
  <c r="V2006"/>
  <c r="X2006"/>
  <c r="V2004"/>
  <c r="X2004"/>
  <c r="V1999"/>
  <c r="X1999"/>
  <c r="V1993"/>
  <c r="X1993"/>
  <c r="V1985"/>
  <c r="X1985"/>
  <c r="V1978"/>
  <c r="X1978"/>
  <c r="V1972"/>
  <c r="X1972"/>
  <c r="V1967"/>
  <c r="X1967"/>
  <c r="V1959"/>
  <c r="X1959"/>
  <c r="V1952"/>
  <c r="X1952"/>
  <c r="V1948"/>
  <c r="X1948"/>
  <c r="V1927"/>
  <c r="X1927"/>
  <c r="V1926"/>
  <c r="X1926"/>
  <c r="V1919"/>
  <c r="X1919"/>
  <c r="V1913"/>
  <c r="X1913"/>
  <c r="V1901"/>
  <c r="X1901"/>
  <c r="V1899"/>
  <c r="X1899"/>
  <c r="V1894"/>
  <c r="X1894"/>
  <c r="V1892"/>
  <c r="X1892"/>
  <c r="V1885"/>
  <c r="X1885"/>
  <c r="V1883"/>
  <c r="X1883"/>
  <c r="V1881"/>
  <c r="X1881"/>
  <c r="V1871"/>
  <c r="X1871"/>
  <c r="V1849"/>
  <c r="X1849"/>
  <c r="V1845"/>
  <c r="X1845"/>
  <c r="V1844"/>
  <c r="X1844"/>
  <c r="V1828"/>
  <c r="X1828"/>
  <c r="V1818"/>
  <c r="X1818"/>
  <c r="V1805"/>
  <c r="X1805"/>
  <c r="V1800"/>
  <c r="X1800"/>
  <c r="V1794"/>
  <c r="X1794"/>
  <c r="V1778"/>
  <c r="X1778"/>
  <c r="W1778"/>
  <c r="V1774"/>
  <c r="X1774"/>
  <c r="V1771"/>
  <c r="X1771"/>
  <c r="V1767"/>
  <c r="X1767"/>
  <c r="V1754"/>
  <c r="X1754"/>
  <c r="W1754"/>
  <c r="V1753"/>
  <c r="X1753"/>
  <c r="V1715"/>
  <c r="X1715"/>
  <c r="W1715"/>
  <c r="L2174"/>
  <c r="L1589"/>
  <c r="L1590" s="1"/>
  <c r="L3212"/>
  <c r="L3213" s="1"/>
  <c r="L2749"/>
  <c r="W4313"/>
  <c r="W4293"/>
  <c r="W4270"/>
  <c r="W4239"/>
  <c r="W4229"/>
  <c r="W4194"/>
  <c r="W4139"/>
  <c r="W4082"/>
  <c r="W4046"/>
  <c r="W4037"/>
  <c r="W3963"/>
  <c r="W3951"/>
  <c r="W3793"/>
  <c r="W3778"/>
  <c r="L4266"/>
  <c r="W3706"/>
  <c r="W3631"/>
  <c r="W3609"/>
  <c r="W3587"/>
  <c r="W3544"/>
  <c r="W3415"/>
  <c r="W3393"/>
  <c r="W3370"/>
  <c r="W3355"/>
  <c r="L3938"/>
  <c r="W3342"/>
  <c r="W3326"/>
  <c r="W3309"/>
  <c r="W3288"/>
  <c r="W3263"/>
  <c r="W3250"/>
  <c r="W3189"/>
  <c r="W3176"/>
  <c r="W3154"/>
  <c r="W3147"/>
  <c r="W3138"/>
  <c r="W3125"/>
  <c r="W3109"/>
  <c r="W3100"/>
  <c r="W3091"/>
  <c r="W3082"/>
  <c r="W3084"/>
  <c r="W3074"/>
  <c r="W3065"/>
  <c r="W3057"/>
  <c r="L3694"/>
  <c r="L3695" s="1"/>
  <c r="W3050"/>
  <c r="W3044"/>
  <c r="W3032"/>
  <c r="W3025"/>
  <c r="W3023"/>
  <c r="W3019"/>
  <c r="W3012"/>
  <c r="W3006"/>
  <c r="W2997"/>
  <c r="W2991"/>
  <c r="W2988"/>
  <c r="W2985"/>
  <c r="W2974"/>
  <c r="W2966"/>
  <c r="W2938"/>
  <c r="W2927"/>
  <c r="W2903"/>
  <c r="W2886"/>
  <c r="W2879"/>
  <c r="W2870"/>
  <c r="W2862"/>
  <c r="W2856"/>
  <c r="W2838"/>
  <c r="W2819"/>
  <c r="W2800"/>
  <c r="K3362"/>
  <c r="W2378"/>
  <c r="W2373"/>
  <c r="W2366"/>
  <c r="W2337"/>
  <c r="W2329"/>
  <c r="W2324"/>
  <c r="W2280"/>
  <c r="W2268"/>
  <c r="W2261"/>
  <c r="W2244"/>
  <c r="W2235"/>
  <c r="K2222"/>
  <c r="W2220"/>
  <c r="W2208"/>
  <c r="W2204"/>
  <c r="W2191"/>
  <c r="W2177"/>
  <c r="W2172"/>
  <c r="W2168"/>
  <c r="W2163"/>
  <c r="W2153"/>
  <c r="W2145"/>
  <c r="W2141"/>
  <c r="W2132"/>
  <c r="K2127"/>
  <c r="W2125"/>
  <c r="W2123"/>
  <c r="L3310"/>
  <c r="W2115"/>
  <c r="K3275"/>
  <c r="W2100"/>
  <c r="W2089"/>
  <c r="W2084"/>
  <c r="W2078"/>
  <c r="W2074"/>
  <c r="W2066"/>
  <c r="W2064"/>
  <c r="K2063"/>
  <c r="K3179" s="1"/>
  <c r="W2061"/>
  <c r="W2057"/>
  <c r="W2044"/>
  <c r="W2039"/>
  <c r="W2033"/>
  <c r="W2024"/>
  <c r="W2005"/>
  <c r="W2002"/>
  <c r="W2001"/>
  <c r="W1987"/>
  <c r="W1982"/>
  <c r="L2334"/>
  <c r="L2335" s="1"/>
  <c r="L2336" s="1"/>
  <c r="W1962"/>
  <c r="W1960"/>
  <c r="W1958"/>
  <c r="W1941"/>
  <c r="W1935"/>
  <c r="W1772"/>
  <c r="W1752"/>
  <c r="W1758"/>
  <c r="X1758"/>
  <c r="W1739"/>
  <c r="X1739"/>
  <c r="W1718"/>
  <c r="X1718"/>
  <c r="W1520"/>
  <c r="X1520"/>
  <c r="W1523"/>
  <c r="X1523"/>
  <c r="W1456"/>
  <c r="X1456"/>
  <c r="V4331"/>
  <c r="X4331"/>
  <c r="V4329"/>
  <c r="X4329"/>
  <c r="V4312"/>
  <c r="X4312"/>
  <c r="V4300"/>
  <c r="X4300"/>
  <c r="V4289"/>
  <c r="X4289"/>
  <c r="V4283"/>
  <c r="X4283"/>
  <c r="V4273"/>
  <c r="X4273"/>
  <c r="V4267"/>
  <c r="X4267"/>
  <c r="V4265"/>
  <c r="X4265"/>
  <c r="V4249"/>
  <c r="X4249"/>
  <c r="V4252"/>
  <c r="X4252"/>
  <c r="V4237"/>
  <c r="X4237"/>
  <c r="V4241"/>
  <c r="X4241"/>
  <c r="V4228"/>
  <c r="X4228"/>
  <c r="V4221"/>
  <c r="X4221"/>
  <c r="V4217"/>
  <c r="X4217"/>
  <c r="V4206"/>
  <c r="X4206"/>
  <c r="V4192"/>
  <c r="X4192"/>
  <c r="V4190"/>
  <c r="X4190"/>
  <c r="V4188"/>
  <c r="X4188"/>
  <c r="V4183"/>
  <c r="X4183"/>
  <c r="V4176"/>
  <c r="X4176"/>
  <c r="V4170"/>
  <c r="X4170"/>
  <c r="V4169"/>
  <c r="X4169"/>
  <c r="V4158"/>
  <c r="X4158"/>
  <c r="V4154"/>
  <c r="X4154"/>
  <c r="V4135"/>
  <c r="X4135"/>
  <c r="V4113"/>
  <c r="X4113"/>
  <c r="V4109"/>
  <c r="X4109"/>
  <c r="V4100"/>
  <c r="X4100"/>
  <c r="V4098"/>
  <c r="X4098"/>
  <c r="V4081"/>
  <c r="X4081"/>
  <c r="V4075"/>
  <c r="X4075"/>
  <c r="V4061"/>
  <c r="X4061"/>
  <c r="V4059"/>
  <c r="X4059"/>
  <c r="V4042"/>
  <c r="X4042"/>
  <c r="V4034"/>
  <c r="X4034"/>
  <c r="V4027"/>
  <c r="X4027"/>
  <c r="V4025"/>
  <c r="X4025"/>
  <c r="V4020"/>
  <c r="X4020"/>
  <c r="V4008"/>
  <c r="X4008"/>
  <c r="V4006"/>
  <c r="X4006"/>
  <c r="V4000"/>
  <c r="X4000"/>
  <c r="V3992"/>
  <c r="X3992"/>
  <c r="V3949"/>
  <c r="X3949"/>
  <c r="V3941"/>
  <c r="X3941"/>
  <c r="V3936"/>
  <c r="X3936"/>
  <c r="V3922"/>
  <c r="X3922"/>
  <c r="V3911"/>
  <c r="X3911"/>
  <c r="V3902"/>
  <c r="X3902"/>
  <c r="V3896"/>
  <c r="X3896"/>
  <c r="V3892"/>
  <c r="X3892"/>
  <c r="V3883"/>
  <c r="X3883"/>
  <c r="V3877"/>
  <c r="X3877"/>
  <c r="V3863"/>
  <c r="X3863"/>
  <c r="V3857"/>
  <c r="X3857"/>
  <c r="V3835"/>
  <c r="X3835"/>
  <c r="V3829"/>
  <c r="X3829"/>
  <c r="V3822"/>
  <c r="X3822"/>
  <c r="V3813"/>
  <c r="X3813"/>
  <c r="V3811"/>
  <c r="X3811"/>
  <c r="V3792"/>
  <c r="X3792"/>
  <c r="V3776"/>
  <c r="X3776"/>
  <c r="V3773"/>
  <c r="X3773"/>
  <c r="V3759"/>
  <c r="X3759"/>
  <c r="V3751"/>
  <c r="X3751"/>
  <c r="V3735"/>
  <c r="X3735"/>
  <c r="V3727"/>
  <c r="X3727"/>
  <c r="V3722"/>
  <c r="X3722"/>
  <c r="V3719"/>
  <c r="X3719"/>
  <c r="V3713"/>
  <c r="X3713"/>
  <c r="V3703"/>
  <c r="X3703"/>
  <c r="V3699"/>
  <c r="X3699"/>
  <c r="V3688"/>
  <c r="X3688"/>
  <c r="V3683"/>
  <c r="X3683"/>
  <c r="V3660"/>
  <c r="X3660"/>
  <c r="V3658"/>
  <c r="X3658"/>
  <c r="V3643"/>
  <c r="X3643"/>
  <c r="V3628"/>
  <c r="X3628"/>
  <c r="V3622"/>
  <c r="X3622"/>
  <c r="V3608"/>
  <c r="X3608"/>
  <c r="V3607"/>
  <c r="X3607"/>
  <c r="V3593"/>
  <c r="X3593"/>
  <c r="V3584"/>
  <c r="X3584"/>
  <c r="V3574"/>
  <c r="X3574"/>
  <c r="V3559"/>
  <c r="X3559"/>
  <c r="V3556"/>
  <c r="X3556"/>
  <c r="V3543"/>
  <c r="X3543"/>
  <c r="V3537"/>
  <c r="X3537"/>
  <c r="V3530"/>
  <c r="X3530"/>
  <c r="V3517"/>
  <c r="X3517"/>
  <c r="V3515"/>
  <c r="X3515"/>
  <c r="V3514"/>
  <c r="X3514"/>
  <c r="V3505"/>
  <c r="X3505"/>
  <c r="V3503"/>
  <c r="X3503"/>
  <c r="V3499"/>
  <c r="X3499"/>
  <c r="V3483"/>
  <c r="X3483"/>
  <c r="V3477"/>
  <c r="X3477"/>
  <c r="V3463"/>
  <c r="X3463"/>
  <c r="V3455"/>
  <c r="X3455"/>
  <c r="V3448"/>
  <c r="X3448"/>
  <c r="V3441"/>
  <c r="X3441"/>
  <c r="V3439"/>
  <c r="X3439"/>
  <c r="V3436"/>
  <c r="X3436"/>
  <c r="V3430"/>
  <c r="X3430"/>
  <c r="V3429"/>
  <c r="X3429"/>
  <c r="V3413"/>
  <c r="X3413"/>
  <c r="V3407"/>
  <c r="X3407"/>
  <c r="K3966"/>
  <c r="K3379"/>
  <c r="K3380" s="1"/>
  <c r="V3368"/>
  <c r="X3368"/>
  <c r="V3361"/>
  <c r="X3361"/>
  <c r="V3357"/>
  <c r="X3357"/>
  <c r="V3350"/>
  <c r="X3350"/>
  <c r="V3348"/>
  <c r="X3348"/>
  <c r="V3317"/>
  <c r="X3317"/>
  <c r="V3302"/>
  <c r="X3302"/>
  <c r="V3289"/>
  <c r="X3289"/>
  <c r="V3285"/>
  <c r="X3285"/>
  <c r="V3282"/>
  <c r="X3282"/>
  <c r="V3281"/>
  <c r="X3281"/>
  <c r="V3272"/>
  <c r="X3272"/>
  <c r="L3867"/>
  <c r="L3273"/>
  <c r="L3274" s="1"/>
  <c r="L1756" s="1"/>
  <c r="V3267"/>
  <c r="X3267"/>
  <c r="V3262"/>
  <c r="X3262"/>
  <c r="V3225"/>
  <c r="X3225"/>
  <c r="V3216"/>
  <c r="X3216"/>
  <c r="V3207"/>
  <c r="X3207"/>
  <c r="V3201"/>
  <c r="X3201"/>
  <c r="V3187"/>
  <c r="X3187"/>
  <c r="V3184"/>
  <c r="X3184"/>
  <c r="V3160"/>
  <c r="X3160"/>
  <c r="V3155"/>
  <c r="X3155"/>
  <c r="L3771"/>
  <c r="L3772" s="1"/>
  <c r="L3773" s="1"/>
  <c r="L3156"/>
  <c r="V3141"/>
  <c r="X3141"/>
  <c r="V3131"/>
  <c r="X3131"/>
  <c r="V3116"/>
  <c r="X3116"/>
  <c r="V3105"/>
  <c r="X3105"/>
  <c r="V3096"/>
  <c r="X3096"/>
  <c r="V3088"/>
  <c r="X3088"/>
  <c r="V3069"/>
  <c r="X3069"/>
  <c r="V3061"/>
  <c r="X3061"/>
  <c r="V3052"/>
  <c r="X3052"/>
  <c r="V3036"/>
  <c r="X3036"/>
  <c r="V3030"/>
  <c r="X3030"/>
  <c r="V3015"/>
  <c r="X3015"/>
  <c r="V3002"/>
  <c r="X3002"/>
  <c r="V2995"/>
  <c r="X2995"/>
  <c r="V2978"/>
  <c r="X2978"/>
  <c r="V2967"/>
  <c r="X2967"/>
  <c r="V2963"/>
  <c r="X2963"/>
  <c r="V2959"/>
  <c r="X2959"/>
  <c r="V2953"/>
  <c r="X2953"/>
  <c r="V2943"/>
  <c r="X2943"/>
  <c r="V2935"/>
  <c r="X2935"/>
  <c r="V2930"/>
  <c r="X2930"/>
  <c r="V2919"/>
  <c r="X2919"/>
  <c r="V2910"/>
  <c r="X2910"/>
  <c r="V2898"/>
  <c r="X2898"/>
  <c r="V2896"/>
  <c r="X2896"/>
  <c r="V2894"/>
  <c r="X2894"/>
  <c r="V2875"/>
  <c r="X2875"/>
  <c r="V2873"/>
  <c r="X2873"/>
  <c r="V2867"/>
  <c r="X2867"/>
  <c r="V2858"/>
  <c r="X2858"/>
  <c r="V2846"/>
  <c r="X2846"/>
  <c r="V2831"/>
  <c r="X2831"/>
  <c r="V2815"/>
  <c r="X2815"/>
  <c r="V2797"/>
  <c r="X2797"/>
  <c r="V2371"/>
  <c r="X2371"/>
  <c r="V2363"/>
  <c r="X2363"/>
  <c r="V2350"/>
  <c r="X2350"/>
  <c r="V2347"/>
  <c r="X2347"/>
  <c r="V2343"/>
  <c r="X2343"/>
  <c r="V2339"/>
  <c r="X2339"/>
  <c r="V2320"/>
  <c r="X2320"/>
  <c r="V2313"/>
  <c r="X2313"/>
  <c r="L2971"/>
  <c r="L2315"/>
  <c r="V2300"/>
  <c r="X2300"/>
  <c r="V2294"/>
  <c r="X2294"/>
  <c r="V2290"/>
  <c r="X2290"/>
  <c r="V2273"/>
  <c r="X2273"/>
  <c r="V2266"/>
  <c r="X2266"/>
  <c r="V2254"/>
  <c r="X2254"/>
  <c r="V2247"/>
  <c r="X2247"/>
  <c r="V2243"/>
  <c r="X2243"/>
  <c r="V2233"/>
  <c r="X2233"/>
  <c r="V2222"/>
  <c r="X2222"/>
  <c r="V2218"/>
  <c r="X2218"/>
  <c r="V2213"/>
  <c r="X2213"/>
  <c r="V2200"/>
  <c r="X2200"/>
  <c r="V2196"/>
  <c r="X2196"/>
  <c r="V2194"/>
  <c r="X2194"/>
  <c r="V2186"/>
  <c r="X2186"/>
  <c r="V2180"/>
  <c r="X2180"/>
  <c r="V2167"/>
  <c r="X2167"/>
  <c r="V2158"/>
  <c r="X2158"/>
  <c r="V2149"/>
  <c r="X2149"/>
  <c r="V2137"/>
  <c r="X2137"/>
  <c r="L3924"/>
  <c r="L2138"/>
  <c r="V2127"/>
  <c r="X2127"/>
  <c r="V2119"/>
  <c r="X2119"/>
  <c r="V2112"/>
  <c r="X2112"/>
  <c r="V2105"/>
  <c r="X2105"/>
  <c r="V2096"/>
  <c r="X2096"/>
  <c r="V2092"/>
  <c r="X2092"/>
  <c r="V2070"/>
  <c r="X2070"/>
  <c r="V2063"/>
  <c r="X2063"/>
  <c r="K2733"/>
  <c r="K2451"/>
  <c r="V2055"/>
  <c r="X2055"/>
  <c r="V2049"/>
  <c r="X2049"/>
  <c r="V2045"/>
  <c r="X2045"/>
  <c r="V2038"/>
  <c r="X2038"/>
  <c r="V2019"/>
  <c r="X2019"/>
  <c r="V2016"/>
  <c r="X2016"/>
  <c r="V2012"/>
  <c r="X2012"/>
  <c r="V1991"/>
  <c r="X1991"/>
  <c r="V1988"/>
  <c r="X1988"/>
  <c r="V1984"/>
  <c r="X1984"/>
  <c r="V1975"/>
  <c r="X1975"/>
  <c r="V1971"/>
  <c r="X1971"/>
  <c r="V1968"/>
  <c r="X1968"/>
  <c r="V1964"/>
  <c r="X1964"/>
  <c r="V1947"/>
  <c r="X1947"/>
  <c r="V1939"/>
  <c r="X1939"/>
  <c r="V1922"/>
  <c r="X1922"/>
  <c r="V1908"/>
  <c r="X1908"/>
  <c r="V1905"/>
  <c r="X1905"/>
  <c r="V1891"/>
  <c r="X1891"/>
  <c r="V1886"/>
  <c r="X1886"/>
  <c r="V1882"/>
  <c r="X1882"/>
  <c r="V1877"/>
  <c r="X1877"/>
  <c r="V1873"/>
  <c r="X1873"/>
  <c r="V1866"/>
  <c r="X1866"/>
  <c r="V1861"/>
  <c r="X1861"/>
  <c r="V1858"/>
  <c r="X1858"/>
  <c r="V1848"/>
  <c r="X1848"/>
  <c r="V1839"/>
  <c r="X1839"/>
  <c r="V1823"/>
  <c r="X1823"/>
  <c r="V1819"/>
  <c r="X1819"/>
  <c r="V1812"/>
  <c r="X1812"/>
  <c r="V1803"/>
  <c r="X1803"/>
  <c r="V1801"/>
  <c r="X1801"/>
  <c r="V1792"/>
  <c r="X1792"/>
  <c r="V1789"/>
  <c r="X1789"/>
  <c r="W1789"/>
  <c r="V1776"/>
  <c r="X1776"/>
  <c r="W1776"/>
  <c r="V1775"/>
  <c r="X1775"/>
  <c r="V1769"/>
  <c r="X1769"/>
  <c r="V1748"/>
  <c r="X1748"/>
  <c r="W1748"/>
  <c r="V1746"/>
  <c r="X1746"/>
  <c r="V1734"/>
  <c r="X1734"/>
  <c r="K3451"/>
  <c r="K3452" s="1"/>
  <c r="K3453" s="1"/>
  <c r="K2824"/>
  <c r="K2825" s="1"/>
  <c r="K2826" s="1"/>
  <c r="W2006"/>
  <c r="W2004"/>
  <c r="W1999"/>
  <c r="W1993"/>
  <c r="W1985"/>
  <c r="W1978"/>
  <c r="W1972"/>
  <c r="W1967"/>
  <c r="W1959"/>
  <c r="W1952"/>
  <c r="W1948"/>
  <c r="W1927"/>
  <c r="W1901"/>
  <c r="W1899"/>
  <c r="W1894"/>
  <c r="W1885"/>
  <c r="L3810"/>
  <c r="L3811" s="1"/>
  <c r="V1703"/>
  <c r="X1703"/>
  <c r="V1698"/>
  <c r="X1698"/>
  <c r="V1695"/>
  <c r="X1695"/>
  <c r="V1693"/>
  <c r="X1693"/>
  <c r="V1688"/>
  <c r="X1688"/>
  <c r="V1681"/>
  <c r="X1681"/>
  <c r="V1662"/>
  <c r="X1662"/>
  <c r="V1660"/>
  <c r="X1660"/>
  <c r="V1653"/>
  <c r="X1653"/>
  <c r="V1647"/>
  <c r="X1647"/>
  <c r="V1635"/>
  <c r="X1635"/>
  <c r="V1634"/>
  <c r="X1634"/>
  <c r="V1627"/>
  <c r="X1627"/>
  <c r="V1624"/>
  <c r="X1624"/>
  <c r="V1615"/>
  <c r="X1615"/>
  <c r="V1614"/>
  <c r="X1614"/>
  <c r="V1609"/>
  <c r="X1609"/>
  <c r="V1601"/>
  <c r="X1601"/>
  <c r="V1599"/>
  <c r="X1599"/>
  <c r="V1595"/>
  <c r="X1595"/>
  <c r="V1594"/>
  <c r="X1594"/>
  <c r="V1586"/>
  <c r="X1586"/>
  <c r="V1583"/>
  <c r="X1583"/>
  <c r="V1576"/>
  <c r="X1576"/>
  <c r="V1567"/>
  <c r="X1567"/>
  <c r="V1566"/>
  <c r="X1566"/>
  <c r="V1561"/>
  <c r="X1561"/>
  <c r="V1557"/>
  <c r="X1557"/>
  <c r="V1556"/>
  <c r="X1556"/>
  <c r="V1550"/>
  <c r="X1550"/>
  <c r="V1544"/>
  <c r="X1544"/>
  <c r="V1533"/>
  <c r="X1533"/>
  <c r="V1528"/>
  <c r="X1528"/>
  <c r="V1521"/>
  <c r="X1521"/>
  <c r="V1522"/>
  <c r="X1522"/>
  <c r="V1501"/>
  <c r="X1501"/>
  <c r="V1500"/>
  <c r="X1500"/>
  <c r="V1492"/>
  <c r="X1492"/>
  <c r="V1489"/>
  <c r="X1489"/>
  <c r="V1487"/>
  <c r="X1487"/>
  <c r="V4348"/>
  <c r="X4348"/>
  <c r="V4335"/>
  <c r="X4335"/>
  <c r="V4301"/>
  <c r="X4301"/>
  <c r="W4284"/>
  <c r="X4284"/>
  <c r="W4282"/>
  <c r="X4282"/>
  <c r="W4280"/>
  <c r="X4280"/>
  <c r="W4264"/>
  <c r="X4264"/>
  <c r="W4259"/>
  <c r="X4259"/>
  <c r="W4257"/>
  <c r="X4257"/>
  <c r="W4191"/>
  <c r="X4191"/>
  <c r="W4187"/>
  <c r="X4187"/>
  <c r="W4185"/>
  <c r="X4185"/>
  <c r="W4180"/>
  <c r="X4180"/>
  <c r="W4173"/>
  <c r="X4173"/>
  <c r="W4165"/>
  <c r="X4165"/>
  <c r="W4162"/>
  <c r="X4162"/>
  <c r="W4157"/>
  <c r="X4157"/>
  <c r="W4148"/>
  <c r="X4148"/>
  <c r="W4143"/>
  <c r="X4143"/>
  <c r="W4138"/>
  <c r="X4138"/>
  <c r="W4137"/>
  <c r="X4137"/>
  <c r="W4131"/>
  <c r="X4131"/>
  <c r="W4130"/>
  <c r="X4130"/>
  <c r="W4128"/>
  <c r="X4128"/>
  <c r="W4122"/>
  <c r="X4122"/>
  <c r="W4118"/>
  <c r="X4118"/>
  <c r="W4114"/>
  <c r="X4114"/>
  <c r="W4106"/>
  <c r="X4106"/>
  <c r="W4104"/>
  <c r="X4104"/>
  <c r="W4101"/>
  <c r="X4101"/>
  <c r="W4094"/>
  <c r="X4094"/>
  <c r="W4091"/>
  <c r="X4091"/>
  <c r="W4084"/>
  <c r="X4084"/>
  <c r="W4080"/>
  <c r="X4080"/>
  <c r="W4076"/>
  <c r="X4076"/>
  <c r="W4072"/>
  <c r="X4072"/>
  <c r="W4069"/>
  <c r="X4069"/>
  <c r="W4063"/>
  <c r="X4063"/>
  <c r="W4057"/>
  <c r="X4057"/>
  <c r="V3885"/>
  <c r="X3885"/>
  <c r="V3876"/>
  <c r="X3876"/>
  <c r="V3869"/>
  <c r="X3869"/>
  <c r="V3855"/>
  <c r="X3855"/>
  <c r="V3840"/>
  <c r="X3840"/>
  <c r="V3837"/>
  <c r="X3837"/>
  <c r="V3818"/>
  <c r="X3818"/>
  <c r="V3815"/>
  <c r="X3815"/>
  <c r="V3804"/>
  <c r="X3804"/>
  <c r="V3797"/>
  <c r="X3797"/>
  <c r="V3791"/>
  <c r="X3791"/>
  <c r="V3748"/>
  <c r="X3748"/>
  <c r="V3746"/>
  <c r="X3746"/>
  <c r="V3739"/>
  <c r="X3739"/>
  <c r="V3733"/>
  <c r="X3733"/>
  <c r="W3704"/>
  <c r="X3704"/>
  <c r="W3702"/>
  <c r="X3702"/>
  <c r="W3694"/>
  <c r="X3694"/>
  <c r="W3697"/>
  <c r="X3697"/>
  <c r="V3689"/>
  <c r="X3689"/>
  <c r="V3677"/>
  <c r="X3677"/>
  <c r="V3656"/>
  <c r="X3656"/>
  <c r="V3644"/>
  <c r="X3644"/>
  <c r="V3633"/>
  <c r="X3633"/>
  <c r="V3626"/>
  <c r="X3626"/>
  <c r="V3623"/>
  <c r="X3623"/>
  <c r="V3614"/>
  <c r="X3614"/>
  <c r="V3603"/>
  <c r="X3603"/>
  <c r="V3583"/>
  <c r="X3583"/>
  <c r="V3572"/>
  <c r="X3572"/>
  <c r="V3552"/>
  <c r="X3552"/>
  <c r="V3536"/>
  <c r="X3536"/>
  <c r="V3523"/>
  <c r="X3523"/>
  <c r="V3526"/>
  <c r="X3526"/>
  <c r="V3511"/>
  <c r="X3511"/>
  <c r="V3507"/>
  <c r="X3507"/>
  <c r="V3497"/>
  <c r="X3497"/>
  <c r="V3494"/>
  <c r="X3494"/>
  <c r="V3489"/>
  <c r="X3489"/>
  <c r="V3473"/>
  <c r="X3473"/>
  <c r="V3469"/>
  <c r="X3469"/>
  <c r="V3466"/>
  <c r="X3466"/>
  <c r="V3460"/>
  <c r="X3460"/>
  <c r="V3432"/>
  <c r="X3432"/>
  <c r="V3433"/>
  <c r="X3433"/>
  <c r="V3422"/>
  <c r="X3422"/>
  <c r="V3397"/>
  <c r="X3397"/>
  <c r="V3386"/>
  <c r="X3386"/>
  <c r="V3385"/>
  <c r="X3385"/>
  <c r="V3378"/>
  <c r="X3378"/>
  <c r="V3374"/>
  <c r="X3374"/>
  <c r="V3369"/>
  <c r="X3369"/>
  <c r="V3359"/>
  <c r="X3359"/>
  <c r="V3336"/>
  <c r="X3336"/>
  <c r="V3314"/>
  <c r="X3314"/>
  <c r="V3286"/>
  <c r="X3286"/>
  <c r="V3277"/>
  <c r="X3277"/>
  <c r="V3278"/>
  <c r="X3278"/>
  <c r="V3270"/>
  <c r="X3270"/>
  <c r="V3257"/>
  <c r="X3257"/>
  <c r="V3239"/>
  <c r="X3239"/>
  <c r="V3231"/>
  <c r="X3231"/>
  <c r="V3209"/>
  <c r="X3209"/>
  <c r="V3208"/>
  <c r="X3208"/>
  <c r="V3199"/>
  <c r="X3199"/>
  <c r="V3193"/>
  <c r="X3193"/>
  <c r="V3179"/>
  <c r="X3179"/>
  <c r="V3175"/>
  <c r="X3175"/>
  <c r="V3162"/>
  <c r="X3162"/>
  <c r="V3158"/>
  <c r="X3158"/>
  <c r="V3153"/>
  <c r="X3153"/>
  <c r="V3139"/>
  <c r="X3139"/>
  <c r="V3135"/>
  <c r="X3135"/>
  <c r="V3128"/>
  <c r="X3128"/>
  <c r="V3123"/>
  <c r="X3123"/>
  <c r="V3120"/>
  <c r="X3120"/>
  <c r="V3104"/>
  <c r="X3104"/>
  <c r="V3101"/>
  <c r="X3101"/>
  <c r="V3076"/>
  <c r="X3076"/>
  <c r="V3058"/>
  <c r="X3058"/>
  <c r="V3011"/>
  <c r="X3011"/>
  <c r="V3009"/>
  <c r="X3009"/>
  <c r="V2992"/>
  <c r="X2992"/>
  <c r="V2982"/>
  <c r="X2982"/>
  <c r="V2977"/>
  <c r="X2977"/>
  <c r="V2970"/>
  <c r="X2970"/>
  <c r="V2942"/>
  <c r="X2942"/>
  <c r="V2926"/>
  <c r="X2926"/>
  <c r="V2912"/>
  <c r="X2912"/>
  <c r="V2902"/>
  <c r="X2902"/>
  <c r="V2883"/>
  <c r="X2883"/>
  <c r="V2854"/>
  <c r="X2854"/>
  <c r="V2848"/>
  <c r="X2848"/>
  <c r="V2839"/>
  <c r="X2839"/>
  <c r="V2788"/>
  <c r="X2788"/>
  <c r="V2786"/>
  <c r="X2786"/>
  <c r="V2775"/>
  <c r="X2775"/>
  <c r="V2772"/>
  <c r="X2772"/>
  <c r="V2766"/>
  <c r="X2766"/>
  <c r="V2764"/>
  <c r="X2764"/>
  <c r="V2756"/>
  <c r="X2756"/>
  <c r="V2743"/>
  <c r="X2743"/>
  <c r="V2737"/>
  <c r="X2737"/>
  <c r="V2711"/>
  <c r="X2711"/>
  <c r="V2712"/>
  <c r="X2712"/>
  <c r="V2710"/>
  <c r="X2710"/>
  <c r="V2703"/>
  <c r="X2703"/>
  <c r="V2687"/>
  <c r="X2687"/>
  <c r="V2682"/>
  <c r="X2682"/>
  <c r="V2674"/>
  <c r="X2674"/>
  <c r="V2668"/>
  <c r="X2668"/>
  <c r="V2667"/>
  <c r="X2667"/>
  <c r="V2652"/>
  <c r="X2652"/>
  <c r="V2650"/>
  <c r="X2650"/>
  <c r="V2642"/>
  <c r="X2642"/>
  <c r="V2640"/>
  <c r="X2640"/>
  <c r="V2632"/>
  <c r="X2632"/>
  <c r="V2633"/>
  <c r="X2633"/>
  <c r="V2630"/>
  <c r="X2630"/>
  <c r="V2621"/>
  <c r="X2621"/>
  <c r="V2619"/>
  <c r="X2619"/>
  <c r="V2615"/>
  <c r="X2615"/>
  <c r="V2613"/>
  <c r="X2613"/>
  <c r="V2598"/>
  <c r="X2598"/>
  <c r="V2595"/>
  <c r="X2595"/>
  <c r="V2589"/>
  <c r="X2589"/>
  <c r="V2570"/>
  <c r="X2570"/>
  <c r="V2565"/>
  <c r="X2565"/>
  <c r="V2564"/>
  <c r="X2564"/>
  <c r="V2549"/>
  <c r="X2549"/>
  <c r="V2546"/>
  <c r="X2546"/>
  <c r="V2536"/>
  <c r="X2536"/>
  <c r="V2512"/>
  <c r="X2512"/>
  <c r="V2510"/>
  <c r="X2510"/>
  <c r="V2505"/>
  <c r="X2505"/>
  <c r="V2506"/>
  <c r="X2506"/>
  <c r="V2499"/>
  <c r="X2499"/>
  <c r="V2474"/>
  <c r="X2474"/>
  <c r="W2474"/>
  <c r="V2473"/>
  <c r="X2473"/>
  <c r="V2468"/>
  <c r="X2468"/>
  <c r="V2458"/>
  <c r="X2458"/>
  <c r="V2457"/>
  <c r="X2457"/>
  <c r="V2450"/>
  <c r="X2450"/>
  <c r="K4318"/>
  <c r="K3299"/>
  <c r="V1731"/>
  <c r="X1731"/>
  <c r="V1722"/>
  <c r="X1722"/>
  <c r="V1717"/>
  <c r="X1717"/>
  <c r="V1712"/>
  <c r="X1712"/>
  <c r="V1697"/>
  <c r="X1697"/>
  <c r="V1684"/>
  <c r="X1684"/>
  <c r="V1677"/>
  <c r="X1677"/>
  <c r="V1669"/>
  <c r="X1669"/>
  <c r="V1664"/>
  <c r="X1664"/>
  <c r="V1659"/>
  <c r="X1659"/>
  <c r="V1643"/>
  <c r="X1643"/>
  <c r="V1642"/>
  <c r="X1642"/>
  <c r="V1638"/>
  <c r="X1638"/>
  <c r="V1637"/>
  <c r="X1637"/>
  <c r="V1629"/>
  <c r="X1629"/>
  <c r="V1623"/>
  <c r="X1623"/>
  <c r="K1622"/>
  <c r="V1617"/>
  <c r="X1617"/>
  <c r="V1616"/>
  <c r="X1616"/>
  <c r="V1610"/>
  <c r="X1610"/>
  <c r="V1606"/>
  <c r="X1606"/>
  <c r="V1602"/>
  <c r="X1602"/>
  <c r="V1600"/>
  <c r="X1600"/>
  <c r="V1597"/>
  <c r="X1597"/>
  <c r="V1596"/>
  <c r="X1596"/>
  <c r="V1589"/>
  <c r="X1589"/>
  <c r="V1587"/>
  <c r="X1587"/>
  <c r="V1579"/>
  <c r="X1579"/>
  <c r="V1577"/>
  <c r="X1577"/>
  <c r="V1570"/>
  <c r="X1570"/>
  <c r="V1564"/>
  <c r="X1564"/>
  <c r="V1558"/>
  <c r="X1558"/>
  <c r="V1555"/>
  <c r="X1555"/>
  <c r="V1541"/>
  <c r="X1541"/>
  <c r="V1536"/>
  <c r="X1536"/>
  <c r="V1534"/>
  <c r="X1534"/>
  <c r="V1526"/>
  <c r="X1526"/>
  <c r="V1518"/>
  <c r="X1518"/>
  <c r="V1519"/>
  <c r="X1519"/>
  <c r="V1511"/>
  <c r="X1511"/>
  <c r="V1507"/>
  <c r="X1507"/>
  <c r="V1504"/>
  <c r="X1504"/>
  <c r="V1496"/>
  <c r="X1496"/>
  <c r="V1490"/>
  <c r="X1490"/>
  <c r="V1488"/>
  <c r="X1488"/>
  <c r="V1482"/>
  <c r="X1482"/>
  <c r="V4338"/>
  <c r="X4338"/>
  <c r="V4324"/>
  <c r="X4324"/>
  <c r="V4303"/>
  <c r="X4303"/>
  <c r="W4246"/>
  <c r="X4246"/>
  <c r="W4236"/>
  <c r="X4236"/>
  <c r="W4233"/>
  <c r="X4233"/>
  <c r="W4226"/>
  <c r="X4226"/>
  <c r="W4223"/>
  <c r="X4223"/>
  <c r="W4216"/>
  <c r="X4216"/>
  <c r="W4210"/>
  <c r="X4210"/>
  <c r="W4211"/>
  <c r="X4211"/>
  <c r="W4202"/>
  <c r="X4202"/>
  <c r="W4197"/>
  <c r="X4197"/>
  <c r="W4199"/>
  <c r="X4199"/>
  <c r="W4054"/>
  <c r="X4054"/>
  <c r="W4049"/>
  <c r="X4049"/>
  <c r="W4048"/>
  <c r="X4048"/>
  <c r="W4044"/>
  <c r="X4044"/>
  <c r="W4040"/>
  <c r="X4040"/>
  <c r="W4041"/>
  <c r="X4041"/>
  <c r="W4030"/>
  <c r="X4030"/>
  <c r="W4022"/>
  <c r="X4022"/>
  <c r="W4014"/>
  <c r="X4014"/>
  <c r="W4013"/>
  <c r="X4013"/>
  <c r="W4011"/>
  <c r="X4011"/>
  <c r="W3996"/>
  <c r="X3996"/>
  <c r="W3982"/>
  <c r="X3982"/>
  <c r="W3978"/>
  <c r="X3978"/>
  <c r="W3981"/>
  <c r="X3981"/>
  <c r="W3975"/>
  <c r="X3975"/>
  <c r="W3973"/>
  <c r="X3973"/>
  <c r="W3969"/>
  <c r="X3969"/>
  <c r="W3970"/>
  <c r="X3970"/>
  <c r="W3967"/>
  <c r="X3967"/>
  <c r="W3965"/>
  <c r="X3965"/>
  <c r="W3961"/>
  <c r="X3961"/>
  <c r="W3957"/>
  <c r="X3957"/>
  <c r="W3952"/>
  <c r="X3952"/>
  <c r="W3943"/>
  <c r="X3943"/>
  <c r="W3940"/>
  <c r="X3940"/>
  <c r="W3929"/>
  <c r="X3929"/>
  <c r="V3913"/>
  <c r="X3913"/>
  <c r="V3889"/>
  <c r="X3889"/>
  <c r="V3887"/>
  <c r="X3887"/>
  <c r="V3882"/>
  <c r="X3882"/>
  <c r="V3858"/>
  <c r="X3858"/>
  <c r="V3854"/>
  <c r="X3854"/>
  <c r="V3836"/>
  <c r="X3836"/>
  <c r="V3830"/>
  <c r="X3830"/>
  <c r="V3808"/>
  <c r="X3808"/>
  <c r="V3802"/>
  <c r="X3802"/>
  <c r="V3795"/>
  <c r="X3795"/>
  <c r="V3787"/>
  <c r="X3787"/>
  <c r="V3783"/>
  <c r="X3783"/>
  <c r="V3777"/>
  <c r="X3777"/>
  <c r="V3768"/>
  <c r="X3768"/>
  <c r="V3756"/>
  <c r="X3756"/>
  <c r="V3745"/>
  <c r="X3745"/>
  <c r="V3736"/>
  <c r="X3736"/>
  <c r="V3682"/>
  <c r="X3682"/>
  <c r="V3676"/>
  <c r="X3676"/>
  <c r="V3675"/>
  <c r="X3675"/>
  <c r="V3666"/>
  <c r="X3666"/>
  <c r="V3657"/>
  <c r="X3657"/>
  <c r="V3653"/>
  <c r="X3653"/>
  <c r="V3639"/>
  <c r="X3639"/>
  <c r="V3630"/>
  <c r="X3630"/>
  <c r="V3627"/>
  <c r="X3627"/>
  <c r="V3612"/>
  <c r="X3612"/>
  <c r="V3596"/>
  <c r="X3596"/>
  <c r="V3576"/>
  <c r="X3576"/>
  <c r="V3567"/>
  <c r="X3567"/>
  <c r="V3564"/>
  <c r="X3564"/>
  <c r="V3557"/>
  <c r="X3557"/>
  <c r="V3550"/>
  <c r="X3550"/>
  <c r="V3531"/>
  <c r="X3531"/>
  <c r="V3522"/>
  <c r="X3522"/>
  <c r="V3504"/>
  <c r="X3504"/>
  <c r="V3500"/>
  <c r="X3500"/>
  <c r="V3472"/>
  <c r="X3472"/>
  <c r="V3417"/>
  <c r="X3417"/>
  <c r="V3392"/>
  <c r="X3392"/>
  <c r="V3358"/>
  <c r="X3358"/>
  <c r="V3343"/>
  <c r="X3343"/>
  <c r="V3339"/>
  <c r="X3339"/>
  <c r="V3335"/>
  <c r="X3335"/>
  <c r="V3313"/>
  <c r="X3313"/>
  <c r="V3306"/>
  <c r="X3306"/>
  <c r="V3295"/>
  <c r="X3295"/>
  <c r="V3291"/>
  <c r="X3291"/>
  <c r="V3275"/>
  <c r="X3275"/>
  <c r="V3264"/>
  <c r="X3264"/>
  <c r="V3247"/>
  <c r="X3247"/>
  <c r="V3244"/>
  <c r="X3244"/>
  <c r="V3242"/>
  <c r="X3242"/>
  <c r="V3236"/>
  <c r="X3236"/>
  <c r="V3221"/>
  <c r="X3221"/>
  <c r="V3204"/>
  <c r="X3204"/>
  <c r="V3197"/>
  <c r="X3197"/>
  <c r="V3190"/>
  <c r="X3190"/>
  <c r="V3181"/>
  <c r="X3181"/>
  <c r="V3172"/>
  <c r="X3172"/>
  <c r="V3170"/>
  <c r="X3170"/>
  <c r="V3150"/>
  <c r="X3150"/>
  <c r="V3142"/>
  <c r="X3142"/>
  <c r="V3136"/>
  <c r="X3136"/>
  <c r="V3134"/>
  <c r="X3134"/>
  <c r="V3130"/>
  <c r="X3130"/>
  <c r="V3126"/>
  <c r="X3126"/>
  <c r="V3121"/>
  <c r="X3121"/>
  <c r="V3118"/>
  <c r="X3118"/>
  <c r="V3108"/>
  <c r="X3108"/>
  <c r="V3095"/>
  <c r="X3095"/>
  <c r="V3073"/>
  <c r="X3073"/>
  <c r="V3055"/>
  <c r="X3055"/>
  <c r="V3053"/>
  <c r="X3053"/>
  <c r="V3014"/>
  <c r="X3014"/>
  <c r="V3004"/>
  <c r="X3004"/>
  <c r="V2979"/>
  <c r="X2979"/>
  <c r="V2961"/>
  <c r="X2961"/>
  <c r="V2906"/>
  <c r="X2906"/>
  <c r="V2907"/>
  <c r="X2907"/>
  <c r="V2893"/>
  <c r="X2893"/>
  <c r="V2887"/>
  <c r="X2887"/>
  <c r="V2878"/>
  <c r="X2878"/>
  <c r="V2852"/>
  <c r="X2852"/>
  <c r="V2843"/>
  <c r="X2843"/>
  <c r="V2840"/>
  <c r="X2840"/>
  <c r="W2793"/>
  <c r="X2793"/>
  <c r="W2791"/>
  <c r="X2791"/>
  <c r="V2783"/>
  <c r="X2783"/>
  <c r="V2780"/>
  <c r="X2780"/>
  <c r="V2770"/>
  <c r="X2770"/>
  <c r="V2767"/>
  <c r="X2767"/>
  <c r="V2753"/>
  <c r="X2753"/>
  <c r="V2749"/>
  <c r="X2749"/>
  <c r="V2747"/>
  <c r="X2747"/>
  <c r="V2738"/>
  <c r="X2738"/>
  <c r="V2734"/>
  <c r="X2734"/>
  <c r="V2724"/>
  <c r="X2724"/>
  <c r="V2718"/>
  <c r="X2718"/>
  <c r="V2714"/>
  <c r="X2714"/>
  <c r="V2707"/>
  <c r="X2707"/>
  <c r="V2706"/>
  <c r="X2706"/>
  <c r="V2692"/>
  <c r="X2692"/>
  <c r="V2683"/>
  <c r="X2683"/>
  <c r="V2681"/>
  <c r="X2681"/>
  <c r="V2676"/>
  <c r="X2676"/>
  <c r="V2671"/>
  <c r="X2671"/>
  <c r="V2663"/>
  <c r="X2663"/>
  <c r="V2656"/>
  <c r="X2656"/>
  <c r="V2655"/>
  <c r="X2655"/>
  <c r="V2646"/>
  <c r="X2646"/>
  <c r="V2637"/>
  <c r="X2637"/>
  <c r="V2628"/>
  <c r="X2628"/>
  <c r="V2626"/>
  <c r="X2626"/>
  <c r="V2624"/>
  <c r="X2624"/>
  <c r="V2620"/>
  <c r="X2620"/>
  <c r="V2614"/>
  <c r="X2614"/>
  <c r="V2603"/>
  <c r="X2603"/>
  <c r="V2592"/>
  <c r="X2592"/>
  <c r="V2588"/>
  <c r="X2588"/>
  <c r="V2586"/>
  <c r="X2586"/>
  <c r="V2583"/>
  <c r="X2583"/>
  <c r="V2575"/>
  <c r="X2575"/>
  <c r="V2561"/>
  <c r="X2561"/>
  <c r="V2555"/>
  <c r="X2555"/>
  <c r="V2545"/>
  <c r="X2545"/>
  <c r="V2543"/>
  <c r="X2543"/>
  <c r="V2539"/>
  <c r="X2539"/>
  <c r="V2526"/>
  <c r="X2526"/>
  <c r="V2517"/>
  <c r="X2517"/>
  <c r="V2508"/>
  <c r="X2508"/>
  <c r="V2502"/>
  <c r="X2502"/>
  <c r="V2495"/>
  <c r="X2495"/>
  <c r="V2497"/>
  <c r="X2497"/>
  <c r="V2494"/>
  <c r="X2494"/>
  <c r="V2492"/>
  <c r="X2492"/>
  <c r="V2485"/>
  <c r="X2485"/>
  <c r="V2451"/>
  <c r="X2451"/>
  <c r="V2439"/>
  <c r="X2439"/>
  <c r="W2439"/>
  <c r="V2435"/>
  <c r="X2435"/>
  <c r="V2433"/>
  <c r="X2433"/>
  <c r="V2431"/>
  <c r="X2431"/>
  <c r="W1703"/>
  <c r="W1695"/>
  <c r="K1683"/>
  <c r="W1662"/>
  <c r="W1653"/>
  <c r="W1647"/>
  <c r="W1635"/>
  <c r="W1627"/>
  <c r="K2226"/>
  <c r="W1624"/>
  <c r="W1615"/>
  <c r="W1609"/>
  <c r="W1601"/>
  <c r="W1595"/>
  <c r="W1583"/>
  <c r="W1576"/>
  <c r="W1567"/>
  <c r="W1561"/>
  <c r="W1557"/>
  <c r="W1544"/>
  <c r="W1533"/>
  <c r="W1521"/>
  <c r="W1501"/>
  <c r="W1500"/>
  <c r="W1492"/>
  <c r="W1489"/>
  <c r="W4348"/>
  <c r="W4301"/>
  <c r="L4318"/>
  <c r="K3810"/>
  <c r="K3811" s="1"/>
  <c r="K3812" s="1"/>
  <c r="W2788"/>
  <c r="L3299"/>
  <c r="W2766"/>
  <c r="W2703"/>
  <c r="W2674"/>
  <c r="W2668"/>
  <c r="W2652"/>
  <c r="W2632"/>
  <c r="W2615"/>
  <c r="W2570"/>
  <c r="W2512"/>
  <c r="V1798"/>
  <c r="X1798"/>
  <c r="V1783"/>
  <c r="X1783"/>
  <c r="V1784"/>
  <c r="X1784"/>
  <c r="V1780"/>
  <c r="X1780"/>
  <c r="V1773"/>
  <c r="X1773"/>
  <c r="V1768"/>
  <c r="X1768"/>
  <c r="V1763"/>
  <c r="X1763"/>
  <c r="V1757"/>
  <c r="X1757"/>
  <c r="V1756"/>
  <c r="X1756"/>
  <c r="V1749"/>
  <c r="X1749"/>
  <c r="V1745"/>
  <c r="X1745"/>
  <c r="V1743"/>
  <c r="X1743"/>
  <c r="V1736"/>
  <c r="X1736"/>
  <c r="V1735"/>
  <c r="X1735"/>
  <c r="V1730"/>
  <c r="X1730"/>
  <c r="V1732"/>
  <c r="X1732"/>
  <c r="V1726"/>
  <c r="X1726"/>
  <c r="V1713"/>
  <c r="X1713"/>
  <c r="V1708"/>
  <c r="X1708"/>
  <c r="V1707"/>
  <c r="X1707"/>
  <c r="V1699"/>
  <c r="X1699"/>
  <c r="V1689"/>
  <c r="X1689"/>
  <c r="V1683"/>
  <c r="X1683"/>
  <c r="V1673"/>
  <c r="X1673"/>
  <c r="V1672"/>
  <c r="X1672"/>
  <c r="V1668"/>
  <c r="X1668"/>
  <c r="V1666"/>
  <c r="X1666"/>
  <c r="V1652"/>
  <c r="X1652"/>
  <c r="V1645"/>
  <c r="X1645"/>
  <c r="V1640"/>
  <c r="X1640"/>
  <c r="V1639"/>
  <c r="X1639"/>
  <c r="V1631"/>
  <c r="X1631"/>
  <c r="V1626"/>
  <c r="X1626"/>
  <c r="V1621"/>
  <c r="X1621"/>
  <c r="L1622"/>
  <c r="L1628" s="1"/>
  <c r="V1618"/>
  <c r="X1618"/>
  <c r="V1608"/>
  <c r="X1608"/>
  <c r="V1604"/>
  <c r="X1604"/>
  <c r="V1603"/>
  <c r="X1603"/>
  <c r="V1590"/>
  <c r="X1590"/>
  <c r="V1588"/>
  <c r="X1588"/>
  <c r="V1580"/>
  <c r="X1580"/>
  <c r="V1574"/>
  <c r="X1574"/>
  <c r="V1560"/>
  <c r="X1560"/>
  <c r="V1552"/>
  <c r="X1552"/>
  <c r="V1540"/>
  <c r="X1540"/>
  <c r="V1535"/>
  <c r="X1535"/>
  <c r="V1537"/>
  <c r="X1537"/>
  <c r="V1513"/>
  <c r="X1513"/>
  <c r="V1512"/>
  <c r="X1512"/>
  <c r="V1508"/>
  <c r="X1508"/>
  <c r="V1502"/>
  <c r="X1502"/>
  <c r="V1499"/>
  <c r="X1499"/>
  <c r="V1491"/>
  <c r="X1491"/>
  <c r="V4344"/>
  <c r="X4344"/>
  <c r="V4339"/>
  <c r="X4339"/>
  <c r="V4336"/>
  <c r="X4336"/>
  <c r="V4325"/>
  <c r="X4325"/>
  <c r="V4321"/>
  <c r="X4321"/>
  <c r="V4317"/>
  <c r="X4317"/>
  <c r="W4287"/>
  <c r="X4287"/>
  <c r="W4269"/>
  <c r="X4269"/>
  <c r="W4256"/>
  <c r="X4256"/>
  <c r="L4258"/>
  <c r="K408"/>
  <c r="K4220"/>
  <c r="K4221" s="1"/>
  <c r="W4186"/>
  <c r="X4186"/>
  <c r="W4182"/>
  <c r="X4182"/>
  <c r="W4178"/>
  <c r="X4178"/>
  <c r="W4175"/>
  <c r="X4175"/>
  <c r="W4164"/>
  <c r="X4164"/>
  <c r="W4156"/>
  <c r="X4156"/>
  <c r="W4153"/>
  <c r="X4153"/>
  <c r="W4150"/>
  <c r="X4150"/>
  <c r="W4146"/>
  <c r="X4146"/>
  <c r="W4142"/>
  <c r="X4142"/>
  <c r="W4123"/>
  <c r="X4123"/>
  <c r="W4120"/>
  <c r="X4120"/>
  <c r="W4117"/>
  <c r="X4117"/>
  <c r="W4110"/>
  <c r="X4110"/>
  <c r="W4108"/>
  <c r="X4108"/>
  <c r="W4111"/>
  <c r="X4111"/>
  <c r="W4097"/>
  <c r="X4097"/>
  <c r="W4089"/>
  <c r="X4089"/>
  <c r="W4085"/>
  <c r="X4085"/>
  <c r="W4074"/>
  <c r="X4074"/>
  <c r="W4071"/>
  <c r="X4071"/>
  <c r="W4055"/>
  <c r="X4055"/>
  <c r="V3925"/>
  <c r="X3925"/>
  <c r="V3915"/>
  <c r="X3915"/>
  <c r="V3906"/>
  <c r="X3906"/>
  <c r="V3905"/>
  <c r="X3905"/>
  <c r="V3897"/>
  <c r="X3897"/>
  <c r="V3890"/>
  <c r="X3890"/>
  <c r="V3880"/>
  <c r="X3880"/>
  <c r="V3872"/>
  <c r="X3872"/>
  <c r="V3866"/>
  <c r="X3866"/>
  <c r="V3849"/>
  <c r="X3849"/>
  <c r="V3844"/>
  <c r="X3844"/>
  <c r="V3833"/>
  <c r="X3833"/>
  <c r="V3826"/>
  <c r="X3826"/>
  <c r="V3785"/>
  <c r="X3785"/>
  <c r="V3782"/>
  <c r="X3782"/>
  <c r="V3771"/>
  <c r="X3771"/>
  <c r="V3758"/>
  <c r="X3758"/>
  <c r="V3754"/>
  <c r="X3754"/>
  <c r="V3743"/>
  <c r="X3743"/>
  <c r="V3730"/>
  <c r="X3730"/>
  <c r="V3721"/>
  <c r="X3721"/>
  <c r="W3717"/>
  <c r="X3717"/>
  <c r="W3716"/>
  <c r="X3716"/>
  <c r="W3710"/>
  <c r="X3710"/>
  <c r="W3701"/>
  <c r="X3701"/>
  <c r="V3686"/>
  <c r="X3686"/>
  <c r="V3680"/>
  <c r="X3680"/>
  <c r="V3672"/>
  <c r="X3672"/>
  <c r="V3665"/>
  <c r="X3665"/>
  <c r="V3655"/>
  <c r="X3655"/>
  <c r="V3647"/>
  <c r="X3647"/>
  <c r="V3629"/>
  <c r="X3629"/>
  <c r="V3617"/>
  <c r="X3617"/>
  <c r="V3611"/>
  <c r="X3611"/>
  <c r="V3585"/>
  <c r="X3585"/>
  <c r="V3577"/>
  <c r="X3577"/>
  <c r="V3565"/>
  <c r="X3565"/>
  <c r="V3561"/>
  <c r="X3561"/>
  <c r="V3563"/>
  <c r="X3563"/>
  <c r="V3549"/>
  <c r="X3549"/>
  <c r="V3533"/>
  <c r="X3533"/>
  <c r="V3492"/>
  <c r="X3492"/>
  <c r="V3488"/>
  <c r="X3488"/>
  <c r="V3486"/>
  <c r="X3486"/>
  <c r="V3480"/>
  <c r="X3480"/>
  <c r="V3476"/>
  <c r="X3476"/>
  <c r="V3470"/>
  <c r="X3470"/>
  <c r="V3459"/>
  <c r="X3459"/>
  <c r="V3456"/>
  <c r="X3456"/>
  <c r="V3451"/>
  <c r="X3451"/>
  <c r="V3444"/>
  <c r="X3444"/>
  <c r="V3442"/>
  <c r="X3442"/>
  <c r="V3435"/>
  <c r="X3435"/>
  <c r="V3428"/>
  <c r="X3428"/>
  <c r="V3416"/>
  <c r="X3416"/>
  <c r="V3401"/>
  <c r="X3401"/>
  <c r="V3398"/>
  <c r="X3398"/>
  <c r="V3387"/>
  <c r="X3387"/>
  <c r="V3381"/>
  <c r="X3381"/>
  <c r="V3364"/>
  <c r="X3364"/>
  <c r="V3353"/>
  <c r="X3353"/>
  <c r="V3347"/>
  <c r="X3347"/>
  <c r="V3341"/>
  <c r="X3341"/>
  <c r="V3334"/>
  <c r="X3334"/>
  <c r="V3330"/>
  <c r="X3330"/>
  <c r="V3324"/>
  <c r="X3324"/>
  <c r="V3310"/>
  <c r="X3310"/>
  <c r="V3297"/>
  <c r="X3297"/>
  <c r="V3296"/>
  <c r="X3296"/>
  <c r="V3290"/>
  <c r="X3290"/>
  <c r="V3265"/>
  <c r="X3265"/>
  <c r="V3246"/>
  <c r="X3246"/>
  <c r="V3243"/>
  <c r="X3243"/>
  <c r="V3237"/>
  <c r="X3237"/>
  <c r="L3238"/>
  <c r="L3239" s="1"/>
  <c r="V3220"/>
  <c r="X3220"/>
  <c r="V3217"/>
  <c r="X3217"/>
  <c r="V3203"/>
  <c r="X3203"/>
  <c r="V3194"/>
  <c r="X3194"/>
  <c r="V3171"/>
  <c r="X3171"/>
  <c r="V3167"/>
  <c r="X3167"/>
  <c r="V3145"/>
  <c r="X3145"/>
  <c r="V3132"/>
  <c r="X3132"/>
  <c r="V3115"/>
  <c r="X3115"/>
  <c r="V3112"/>
  <c r="X3112"/>
  <c r="V3111"/>
  <c r="X3111"/>
  <c r="V3094"/>
  <c r="X3094"/>
  <c r="V3092"/>
  <c r="X3092"/>
  <c r="V3077"/>
  <c r="X3077"/>
  <c r="V3066"/>
  <c r="X3066"/>
  <c r="V3067"/>
  <c r="X3067"/>
  <c r="V3056"/>
  <c r="X3056"/>
  <c r="V3049"/>
  <c r="X3049"/>
  <c r="V3051"/>
  <c r="X3051"/>
  <c r="V3041"/>
  <c r="X3041"/>
  <c r="V3033"/>
  <c r="X3033"/>
  <c r="V3021"/>
  <c r="X3021"/>
  <c r="V3018"/>
  <c r="X3018"/>
  <c r="V2976"/>
  <c r="X2976"/>
  <c r="V2972"/>
  <c r="X2972"/>
  <c r="V2954"/>
  <c r="X2954"/>
  <c r="V2955"/>
  <c r="X2955"/>
  <c r="V2951"/>
  <c r="X2951"/>
  <c r="V2941"/>
  <c r="X2941"/>
  <c r="V2921"/>
  <c r="X2921"/>
  <c r="V2911"/>
  <c r="X2911"/>
  <c r="V2895"/>
  <c r="X2895"/>
  <c r="V2885"/>
  <c r="X2885"/>
  <c r="V2869"/>
  <c r="X2869"/>
  <c r="V2864"/>
  <c r="X2864"/>
  <c r="V2855"/>
  <c r="X2855"/>
  <c r="V2850"/>
  <c r="X2850"/>
  <c r="V2842"/>
  <c r="X2842"/>
  <c r="V2787"/>
  <c r="X2787"/>
  <c r="V2785"/>
  <c r="X2785"/>
  <c r="V2777"/>
  <c r="X2777"/>
  <c r="V2773"/>
  <c r="X2773"/>
  <c r="V2771"/>
  <c r="X2771"/>
  <c r="V2763"/>
  <c r="X2763"/>
  <c r="V2745"/>
  <c r="X2745"/>
  <c r="V2744"/>
  <c r="X2744"/>
  <c r="V2739"/>
  <c r="X2739"/>
  <c r="V2733"/>
  <c r="X2733"/>
  <c r="V2731"/>
  <c r="X2731"/>
  <c r="V2730"/>
  <c r="X2730"/>
  <c r="V2728"/>
  <c r="X2728"/>
  <c r="V2722"/>
  <c r="X2722"/>
  <c r="V2721"/>
  <c r="X2721"/>
  <c r="V2713"/>
  <c r="X2713"/>
  <c r="V2702"/>
  <c r="X2702"/>
  <c r="V2701"/>
  <c r="X2701"/>
  <c r="V2698"/>
  <c r="X2698"/>
  <c r="V2689"/>
  <c r="X2689"/>
  <c r="V2684"/>
  <c r="X2684"/>
  <c r="V2675"/>
  <c r="X2675"/>
  <c r="V2666"/>
  <c r="X2666"/>
  <c r="V2665"/>
  <c r="X2665"/>
  <c r="V2662"/>
  <c r="X2662"/>
  <c r="V2660"/>
  <c r="X2660"/>
  <c r="V2649"/>
  <c r="X2649"/>
  <c r="V2648"/>
  <c r="X2648"/>
  <c r="V2643"/>
  <c r="X2643"/>
  <c r="V2641"/>
  <c r="X2641"/>
  <c r="V2631"/>
  <c r="X2631"/>
  <c r="V2623"/>
  <c r="X2623"/>
  <c r="V2622"/>
  <c r="X2622"/>
  <c r="V2618"/>
  <c r="X2618"/>
  <c r="V2610"/>
  <c r="X2610"/>
  <c r="V2606"/>
  <c r="X2606"/>
  <c r="V2600"/>
  <c r="X2600"/>
  <c r="V2597"/>
  <c r="X2597"/>
  <c r="V2591"/>
  <c r="X2591"/>
  <c r="V2584"/>
  <c r="X2584"/>
  <c r="V2581"/>
  <c r="X2581"/>
  <c r="V2579"/>
  <c r="X2579"/>
  <c r="V2577"/>
  <c r="X2577"/>
  <c r="V2566"/>
  <c r="X2566"/>
  <c r="V2550"/>
  <c r="X2550"/>
  <c r="V2548"/>
  <c r="X2548"/>
  <c r="V2537"/>
  <c r="X2537"/>
  <c r="V2533"/>
  <c r="X2533"/>
  <c r="V2531"/>
  <c r="X2531"/>
  <c r="V2522"/>
  <c r="X2522"/>
  <c r="V2513"/>
  <c r="X2513"/>
  <c r="V2509"/>
  <c r="X2509"/>
  <c r="V2500"/>
  <c r="X2500"/>
  <c r="V2471"/>
  <c r="X2471"/>
  <c r="V2461"/>
  <c r="X2461"/>
  <c r="W2461"/>
  <c r="V2456"/>
  <c r="X2456"/>
  <c r="W1712"/>
  <c r="W1697"/>
  <c r="W1677"/>
  <c r="W1664"/>
  <c r="W1659"/>
  <c r="W1643"/>
  <c r="W1638"/>
  <c r="L1908"/>
  <c r="L2226"/>
  <c r="W1610"/>
  <c r="W1602"/>
  <c r="W1597"/>
  <c r="W1587"/>
  <c r="W1579"/>
  <c r="W1570"/>
  <c r="W1564"/>
  <c r="W1555"/>
  <c r="W1541"/>
  <c r="W1526"/>
  <c r="W1518"/>
  <c r="W1511"/>
  <c r="W1490"/>
  <c r="W3913"/>
  <c r="W3889"/>
  <c r="W3887"/>
  <c r="W3882"/>
  <c r="L3880"/>
  <c r="L3881" s="1"/>
  <c r="W3858"/>
  <c r="W3854"/>
  <c r="W3836"/>
  <c r="W3830"/>
  <c r="W3808"/>
  <c r="W3802"/>
  <c r="W3795"/>
  <c r="W3787"/>
  <c r="W3783"/>
  <c r="W3777"/>
  <c r="W3768"/>
  <c r="W3756"/>
  <c r="W3745"/>
  <c r="W3736"/>
  <c r="W3676"/>
  <c r="W3666"/>
  <c r="W3639"/>
  <c r="W3630"/>
  <c r="W3612"/>
  <c r="W3557"/>
  <c r="W3550"/>
  <c r="W3531"/>
  <c r="W3522"/>
  <c r="W3504"/>
  <c r="W3472"/>
  <c r="W3417"/>
  <c r="W3392"/>
  <c r="W3358"/>
  <c r="W3343"/>
  <c r="W3339"/>
  <c r="W3335"/>
  <c r="W3313"/>
  <c r="W3306"/>
  <c r="W3295"/>
  <c r="W3291"/>
  <c r="W3275"/>
  <c r="W3264"/>
  <c r="W3247"/>
  <c r="W3244"/>
  <c r="W3242"/>
  <c r="W3236"/>
  <c r="W3221"/>
  <c r="W3204"/>
  <c r="W3197"/>
  <c r="W3190"/>
  <c r="W3181"/>
  <c r="W3172"/>
  <c r="W3170"/>
  <c r="W3150"/>
  <c r="W3142"/>
  <c r="W3136"/>
  <c r="W3134"/>
  <c r="W3130"/>
  <c r="W3126"/>
  <c r="W3121"/>
  <c r="W3118"/>
  <c r="W3108"/>
  <c r="W3095"/>
  <c r="W3055"/>
  <c r="K3580"/>
  <c r="K3581" s="1"/>
  <c r="K3582" s="1"/>
  <c r="W2906"/>
  <c r="W2907"/>
  <c r="W2878"/>
  <c r="W2852"/>
  <c r="W2840"/>
  <c r="K3327"/>
  <c r="K3328" s="1"/>
  <c r="L2777"/>
  <c r="L2778" s="1"/>
  <c r="L2779" s="1"/>
  <c r="W2753"/>
  <c r="K1840"/>
  <c r="V1729"/>
  <c r="X1729"/>
  <c r="V1728"/>
  <c r="X1728"/>
  <c r="V1724"/>
  <c r="X1724"/>
  <c r="V1721"/>
  <c r="X1721"/>
  <c r="V1709"/>
  <c r="X1709"/>
  <c r="V1705"/>
  <c r="X1705"/>
  <c r="V1702"/>
  <c r="X1702"/>
  <c r="V1700"/>
  <c r="X1700"/>
  <c r="V1696"/>
  <c r="X1696"/>
  <c r="V1692"/>
  <c r="X1692"/>
  <c r="V1690"/>
  <c r="X1690"/>
  <c r="V1685"/>
  <c r="X1685"/>
  <c r="V1674"/>
  <c r="X1674"/>
  <c r="V1670"/>
  <c r="X1670"/>
  <c r="V1663"/>
  <c r="X1663"/>
  <c r="V1658"/>
  <c r="X1658"/>
  <c r="V1651"/>
  <c r="X1651"/>
  <c r="V1649"/>
  <c r="X1649"/>
  <c r="V1632"/>
  <c r="X1632"/>
  <c r="V1630"/>
  <c r="X1630"/>
  <c r="V1625"/>
  <c r="X1625"/>
  <c r="V1619"/>
  <c r="X1619"/>
  <c r="V1611"/>
  <c r="X1611"/>
  <c r="V1607"/>
  <c r="X1607"/>
  <c r="V1593"/>
  <c r="X1593"/>
  <c r="V1591"/>
  <c r="X1591"/>
  <c r="V1584"/>
  <c r="X1584"/>
  <c r="V1572"/>
  <c r="X1572"/>
  <c r="V1571"/>
  <c r="X1571"/>
  <c r="V1569"/>
  <c r="X1569"/>
  <c r="V1563"/>
  <c r="X1563"/>
  <c r="V1559"/>
  <c r="X1559"/>
  <c r="V1553"/>
  <c r="X1553"/>
  <c r="V1551"/>
  <c r="X1551"/>
  <c r="V1549"/>
  <c r="X1549"/>
  <c r="V1531"/>
  <c r="X1531"/>
  <c r="V1525"/>
  <c r="X1525"/>
  <c r="V1498"/>
  <c r="X1498"/>
  <c r="V1484"/>
  <c r="X1484"/>
  <c r="V4342"/>
  <c r="X4342"/>
  <c r="V4337"/>
  <c r="X4337"/>
  <c r="V4332"/>
  <c r="X4332"/>
  <c r="V4328"/>
  <c r="X4328"/>
  <c r="V4310"/>
  <c r="X4310"/>
  <c r="W4253"/>
  <c r="X4253"/>
  <c r="W4240"/>
  <c r="X4240"/>
  <c r="W4219"/>
  <c r="X4219"/>
  <c r="L408"/>
  <c r="L4220"/>
  <c r="L4221" s="1"/>
  <c r="W4207"/>
  <c r="X4207"/>
  <c r="W4198"/>
  <c r="X4198"/>
  <c r="W4050"/>
  <c r="X4050"/>
  <c r="W4039"/>
  <c r="X4039"/>
  <c r="W4035"/>
  <c r="X4035"/>
  <c r="W4031"/>
  <c r="X4031"/>
  <c r="W4018"/>
  <c r="X4018"/>
  <c r="W4021"/>
  <c r="X4021"/>
  <c r="W4016"/>
  <c r="X4016"/>
  <c r="W3997"/>
  <c r="X3997"/>
  <c r="W3989"/>
  <c r="X3989"/>
  <c r="W3984"/>
  <c r="X3984"/>
  <c r="W3977"/>
  <c r="X3977"/>
  <c r="W3971"/>
  <c r="X3971"/>
  <c r="W3964"/>
  <c r="X3964"/>
  <c r="W3960"/>
  <c r="X3960"/>
  <c r="W3956"/>
  <c r="X3956"/>
  <c r="W3954"/>
  <c r="X3954"/>
  <c r="W3953"/>
  <c r="X3953"/>
  <c r="W3950"/>
  <c r="X3950"/>
  <c r="W3945"/>
  <c r="X3945"/>
  <c r="W3942"/>
  <c r="X3942"/>
  <c r="W3935"/>
  <c r="X3935"/>
  <c r="W3932"/>
  <c r="X3932"/>
  <c r="V3931"/>
  <c r="X3931"/>
  <c r="V3924"/>
  <c r="X3924"/>
  <c r="V3908"/>
  <c r="X3908"/>
  <c r="V3903"/>
  <c r="X3903"/>
  <c r="V3879"/>
  <c r="X3879"/>
  <c r="V3874"/>
  <c r="X3874"/>
  <c r="V3871"/>
  <c r="X3871"/>
  <c r="V3867"/>
  <c r="X3867"/>
  <c r="V3848"/>
  <c r="X3848"/>
  <c r="V3841"/>
  <c r="X3841"/>
  <c r="V3838"/>
  <c r="X3838"/>
  <c r="V3823"/>
  <c r="X3823"/>
  <c r="V3816"/>
  <c r="X3816"/>
  <c r="V3752"/>
  <c r="X3752"/>
  <c r="V3749"/>
  <c r="X3749"/>
  <c r="L3750"/>
  <c r="V3742"/>
  <c r="X3742"/>
  <c r="V3732"/>
  <c r="X3732"/>
  <c r="V3728"/>
  <c r="X3728"/>
  <c r="V3693"/>
  <c r="X3693"/>
  <c r="V3690"/>
  <c r="X3690"/>
  <c r="V3681"/>
  <c r="X3681"/>
  <c r="V3651"/>
  <c r="X3651"/>
  <c r="V3635"/>
  <c r="X3635"/>
  <c r="V3624"/>
  <c r="X3624"/>
  <c r="V3618"/>
  <c r="X3618"/>
  <c r="V3610"/>
  <c r="X3610"/>
  <c r="V3600"/>
  <c r="X3600"/>
  <c r="V3579"/>
  <c r="X3579"/>
  <c r="V3569"/>
  <c r="X3569"/>
  <c r="V3558"/>
  <c r="X3558"/>
  <c r="V3542"/>
  <c r="X3542"/>
  <c r="V3527"/>
  <c r="X3527"/>
  <c r="V3519"/>
  <c r="X3519"/>
  <c r="V3495"/>
  <c r="X3495"/>
  <c r="V3481"/>
  <c r="X3481"/>
  <c r="V3462"/>
  <c r="X3462"/>
  <c r="V3452"/>
  <c r="X3452"/>
  <c r="V3438"/>
  <c r="X3438"/>
  <c r="V3427"/>
  <c r="X3427"/>
  <c r="V3383"/>
  <c r="X3383"/>
  <c r="V3367"/>
  <c r="X3367"/>
  <c r="V3346"/>
  <c r="X3346"/>
  <c r="V3333"/>
  <c r="X3333"/>
  <c r="V3322"/>
  <c r="X3322"/>
  <c r="V3320"/>
  <c r="X3320"/>
  <c r="V3287"/>
  <c r="X3287"/>
  <c r="V3280"/>
  <c r="X3280"/>
  <c r="V3273"/>
  <c r="X3273"/>
  <c r="V3258"/>
  <c r="X3258"/>
  <c r="V3233"/>
  <c r="X3233"/>
  <c r="V3227"/>
  <c r="X3227"/>
  <c r="V3214"/>
  <c r="X3214"/>
  <c r="V3211"/>
  <c r="X3211"/>
  <c r="V3202"/>
  <c r="X3202"/>
  <c r="V3178"/>
  <c r="X3178"/>
  <c r="V3166"/>
  <c r="X3166"/>
  <c r="V3163"/>
  <c r="X3163"/>
  <c r="V3156"/>
  <c r="X3156"/>
  <c r="V3117"/>
  <c r="X3117"/>
  <c r="V3110"/>
  <c r="X3110"/>
  <c r="V3102"/>
  <c r="X3102"/>
  <c r="V3086"/>
  <c r="X3086"/>
  <c r="V3080"/>
  <c r="X3080"/>
  <c r="V3075"/>
  <c r="X3075"/>
  <c r="V3064"/>
  <c r="X3064"/>
  <c r="V3060"/>
  <c r="X3060"/>
  <c r="V3045"/>
  <c r="X3045"/>
  <c r="V3042"/>
  <c r="X3042"/>
  <c r="V3034"/>
  <c r="X3034"/>
  <c r="V3022"/>
  <c r="X3022"/>
  <c r="V3017"/>
  <c r="X3017"/>
  <c r="V3008"/>
  <c r="X3008"/>
  <c r="V2983"/>
  <c r="X2983"/>
  <c r="V2964"/>
  <c r="X2964"/>
  <c r="V2952"/>
  <c r="X2952"/>
  <c r="V2950"/>
  <c r="X2950"/>
  <c r="V2946"/>
  <c r="X2946"/>
  <c r="V2932"/>
  <c r="X2932"/>
  <c r="V2928"/>
  <c r="X2928"/>
  <c r="L3580"/>
  <c r="L3581" s="1"/>
  <c r="L3582" s="1"/>
  <c r="L2929"/>
  <c r="L2930" s="1"/>
  <c r="V2916"/>
  <c r="X2916"/>
  <c r="V2914"/>
  <c r="X2914"/>
  <c r="V2908"/>
  <c r="X2908"/>
  <c r="V2905"/>
  <c r="X2905"/>
  <c r="V2892"/>
  <c r="X2892"/>
  <c r="V2889"/>
  <c r="X2889"/>
  <c r="V2877"/>
  <c r="X2877"/>
  <c r="V2859"/>
  <c r="X2859"/>
  <c r="V2861"/>
  <c r="X2861"/>
  <c r="V2851"/>
  <c r="X2851"/>
  <c r="V2844"/>
  <c r="X2844"/>
  <c r="V2837"/>
  <c r="X2837"/>
  <c r="W2792"/>
  <c r="X2792"/>
  <c r="V2790"/>
  <c r="X2790"/>
  <c r="V2789"/>
  <c r="X2789"/>
  <c r="V2784"/>
  <c r="X2784"/>
  <c r="V2782"/>
  <c r="X2782"/>
  <c r="V2769"/>
  <c r="X2769"/>
  <c r="V2748"/>
  <c r="X2748"/>
  <c r="V2736"/>
  <c r="X2736"/>
  <c r="V2725"/>
  <c r="X2725"/>
  <c r="V2720"/>
  <c r="X2720"/>
  <c r="V2715"/>
  <c r="X2715"/>
  <c r="V2709"/>
  <c r="X2709"/>
  <c r="V2705"/>
  <c r="X2705"/>
  <c r="V2695"/>
  <c r="X2695"/>
  <c r="V2694"/>
  <c r="X2694"/>
  <c r="V2690"/>
  <c r="X2690"/>
  <c r="V2678"/>
  <c r="X2678"/>
  <c r="V2670"/>
  <c r="X2670"/>
  <c r="V2664"/>
  <c r="X2664"/>
  <c r="V2657"/>
  <c r="X2657"/>
  <c r="V2653"/>
  <c r="X2653"/>
  <c r="V2647"/>
  <c r="X2647"/>
  <c r="V2644"/>
  <c r="X2644"/>
  <c r="V2645"/>
  <c r="X2645"/>
  <c r="V2638"/>
  <c r="X2638"/>
  <c r="V2636"/>
  <c r="X2636"/>
  <c r="V2634"/>
  <c r="X2634"/>
  <c r="V2627"/>
  <c r="X2627"/>
  <c r="V2616"/>
  <c r="X2616"/>
  <c r="V2607"/>
  <c r="X2607"/>
  <c r="V2605"/>
  <c r="X2605"/>
  <c r="V2601"/>
  <c r="X2601"/>
  <c r="V2596"/>
  <c r="X2596"/>
  <c r="V2585"/>
  <c r="X2585"/>
  <c r="V2576"/>
  <c r="X2576"/>
  <c r="V2574"/>
  <c r="X2574"/>
  <c r="V2573"/>
  <c r="X2573"/>
  <c r="V2558"/>
  <c r="X2558"/>
  <c r="V2552"/>
  <c r="X2552"/>
  <c r="V2542"/>
  <c r="X2542"/>
  <c r="V2527"/>
  <c r="X2527"/>
  <c r="V2524"/>
  <c r="X2524"/>
  <c r="V2520"/>
  <c r="X2520"/>
  <c r="V2518"/>
  <c r="X2518"/>
  <c r="V2516"/>
  <c r="X2516"/>
  <c r="V2507"/>
  <c r="X2507"/>
  <c r="V2504"/>
  <c r="X2504"/>
  <c r="V2491"/>
  <c r="X2491"/>
  <c r="V2490"/>
  <c r="X2490"/>
  <c r="K4118"/>
  <c r="K3746"/>
  <c r="K3747" s="1"/>
  <c r="W3237"/>
  <c r="W3217"/>
  <c r="W3171"/>
  <c r="W3167"/>
  <c r="W3145"/>
  <c r="W3132"/>
  <c r="W3115"/>
  <c r="W3112"/>
  <c r="W3111"/>
  <c r="W3094"/>
  <c r="W3066"/>
  <c r="W3049"/>
  <c r="W3041"/>
  <c r="W2976"/>
  <c r="W2972"/>
  <c r="W2954"/>
  <c r="L3327"/>
  <c r="L3328" s="1"/>
  <c r="W2777"/>
  <c r="W2771"/>
  <c r="W2745"/>
  <c r="W2739"/>
  <c r="W2733"/>
  <c r="W2713"/>
  <c r="W2689"/>
  <c r="W2643"/>
  <c r="W2623"/>
  <c r="W2618"/>
  <c r="W2600"/>
  <c r="W2584"/>
  <c r="W2550"/>
  <c r="W2537"/>
  <c r="V2493"/>
  <c r="X2493"/>
  <c r="V2484"/>
  <c r="X2484"/>
  <c r="V2479"/>
  <c r="X2479"/>
  <c r="V2478"/>
  <c r="X2478"/>
  <c r="V2465"/>
  <c r="X2465"/>
  <c r="V2466"/>
  <c r="X2466"/>
  <c r="V2454"/>
  <c r="X2454"/>
  <c r="V2446"/>
  <c r="X2446"/>
  <c r="V2440"/>
  <c r="X2440"/>
  <c r="V2430"/>
  <c r="X2430"/>
  <c r="V2423"/>
  <c r="X2423"/>
  <c r="V2408"/>
  <c r="X2408"/>
  <c r="V2406"/>
  <c r="X2406"/>
  <c r="V2404"/>
  <c r="X2404"/>
  <c r="V2391"/>
  <c r="X2391"/>
  <c r="V2388"/>
  <c r="X2388"/>
  <c r="V4318"/>
  <c r="X4318"/>
  <c r="V4278"/>
  <c r="X4278"/>
  <c r="V4261"/>
  <c r="X4261"/>
  <c r="V4141"/>
  <c r="X4141"/>
  <c r="V4090"/>
  <c r="X4090"/>
  <c r="V4032"/>
  <c r="X4032"/>
  <c r="V4015"/>
  <c r="X4015"/>
  <c r="V3988"/>
  <c r="X3988"/>
  <c r="V3861"/>
  <c r="X3861"/>
  <c r="V3850"/>
  <c r="X3850"/>
  <c r="V3846"/>
  <c r="X3846"/>
  <c r="V3726"/>
  <c r="X3726"/>
  <c r="V3634"/>
  <c r="X3634"/>
  <c r="V3620"/>
  <c r="X3620"/>
  <c r="V3575"/>
  <c r="X3575"/>
  <c r="V3548"/>
  <c r="X3548"/>
  <c r="V3541"/>
  <c r="X3541"/>
  <c r="V3411"/>
  <c r="X3411"/>
  <c r="V3362"/>
  <c r="X3362"/>
  <c r="V3276"/>
  <c r="X3276"/>
  <c r="V3205"/>
  <c r="X3205"/>
  <c r="V3183"/>
  <c r="X3183"/>
  <c r="V3157"/>
  <c r="X3157"/>
  <c r="V3099"/>
  <c r="X3099"/>
  <c r="V3070"/>
  <c r="X3070"/>
  <c r="V2922"/>
  <c r="X2922"/>
  <c r="V2884"/>
  <c r="X2884"/>
  <c r="V2776"/>
  <c r="X2776"/>
  <c r="V2693"/>
  <c r="X2693"/>
  <c r="V2686"/>
  <c r="X2686"/>
  <c r="V2625"/>
  <c r="X2625"/>
  <c r="V2569"/>
  <c r="X2569"/>
  <c r="V2523"/>
  <c r="X2523"/>
  <c r="V2501"/>
  <c r="X2501"/>
  <c r="V2481"/>
  <c r="X2481"/>
  <c r="V2425"/>
  <c r="X2425"/>
  <c r="V2411"/>
  <c r="X2411"/>
  <c r="V2400"/>
  <c r="X2400"/>
  <c r="V2385"/>
  <c r="X2385"/>
  <c r="V2375"/>
  <c r="X2375"/>
  <c r="V2354"/>
  <c r="X2354"/>
  <c r="V2333"/>
  <c r="X2333"/>
  <c r="V2306"/>
  <c r="X2306"/>
  <c r="V2201"/>
  <c r="X2201"/>
  <c r="V2173"/>
  <c r="X2173"/>
  <c r="V2144"/>
  <c r="X2144"/>
  <c r="V1879"/>
  <c r="X1879"/>
  <c r="V1875"/>
  <c r="X1875"/>
  <c r="V1860"/>
  <c r="X1860"/>
  <c r="V1854"/>
  <c r="X1854"/>
  <c r="V1810"/>
  <c r="X1810"/>
  <c r="V1807"/>
  <c r="X1807"/>
  <c r="V1787"/>
  <c r="X1787"/>
  <c r="V1766"/>
  <c r="X1766"/>
  <c r="V1765"/>
  <c r="X1765"/>
  <c r="V1741"/>
  <c r="X1741"/>
  <c r="V1725"/>
  <c r="X1725"/>
  <c r="V1661"/>
  <c r="X1661"/>
  <c r="V1657"/>
  <c r="X1657"/>
  <c r="V1656"/>
  <c r="X1656"/>
  <c r="V1654"/>
  <c r="X1654"/>
  <c r="V1648"/>
  <c r="X1648"/>
  <c r="V1644"/>
  <c r="X1644"/>
  <c r="V1633"/>
  <c r="X1633"/>
  <c r="V1548"/>
  <c r="X1548"/>
  <c r="V1510"/>
  <c r="X1510"/>
  <c r="V1494"/>
  <c r="X1494"/>
  <c r="V1485"/>
  <c r="X1485"/>
  <c r="V1471"/>
  <c r="X1471"/>
  <c r="V1447"/>
  <c r="X1447"/>
  <c r="V1431"/>
  <c r="X1431"/>
  <c r="V1364"/>
  <c r="X1364"/>
  <c r="V1362"/>
  <c r="X1362"/>
  <c r="V1350"/>
  <c r="X1350"/>
  <c r="V1349"/>
  <c r="X1349"/>
  <c r="V1101"/>
  <c r="X1101"/>
  <c r="V1070"/>
  <c r="X1070"/>
  <c r="V1006"/>
  <c r="X1006"/>
  <c r="V1003"/>
  <c r="X1003"/>
  <c r="V929"/>
  <c r="X929"/>
  <c r="V877"/>
  <c r="X877"/>
  <c r="V865"/>
  <c r="X865"/>
  <c r="V864"/>
  <c r="X864"/>
  <c r="V841"/>
  <c r="X841"/>
  <c r="V828"/>
  <c r="X828"/>
  <c r="V822"/>
  <c r="X822"/>
  <c r="V809"/>
  <c r="X809"/>
  <c r="V697"/>
  <c r="X697"/>
  <c r="V667"/>
  <c r="X667"/>
  <c r="V666"/>
  <c r="X666"/>
  <c r="V665"/>
  <c r="X665"/>
  <c r="V638"/>
  <c r="X638"/>
  <c r="V627"/>
  <c r="X627"/>
  <c r="V604"/>
  <c r="X604"/>
  <c r="V602"/>
  <c r="X602"/>
  <c r="V585"/>
  <c r="X585"/>
  <c r="V545"/>
  <c r="X545"/>
  <c r="V435"/>
  <c r="X435"/>
  <c r="V430"/>
  <c r="X430"/>
  <c r="V428"/>
  <c r="X428"/>
  <c r="V419"/>
  <c r="X419"/>
  <c r="V397"/>
  <c r="X397"/>
  <c r="V305"/>
  <c r="X305"/>
  <c r="V268"/>
  <c r="X268"/>
  <c r="V220"/>
  <c r="X220"/>
  <c r="V196"/>
  <c r="X196"/>
  <c r="V189"/>
  <c r="X189"/>
  <c r="V153"/>
  <c r="X153"/>
  <c r="V149"/>
  <c r="X149"/>
  <c r="V116"/>
  <c r="X116"/>
  <c r="V114"/>
  <c r="X114"/>
  <c r="V4341"/>
  <c r="X4341"/>
  <c r="V4311"/>
  <c r="X4311"/>
  <c r="V4147"/>
  <c r="X4147"/>
  <c r="V4125"/>
  <c r="X4125"/>
  <c r="V4079"/>
  <c r="X4079"/>
  <c r="V4067"/>
  <c r="X4067"/>
  <c r="V4043"/>
  <c r="X4043"/>
  <c r="V4036"/>
  <c r="X4036"/>
  <c r="V3979"/>
  <c r="X3979"/>
  <c r="V3976"/>
  <c r="X3976"/>
  <c r="V3939"/>
  <c r="X3939"/>
  <c r="V3916"/>
  <c r="X3916"/>
  <c r="V3801"/>
  <c r="X3801"/>
  <c r="V3642"/>
  <c r="X3642"/>
  <c r="V3560"/>
  <c r="X3560"/>
  <c r="V3528"/>
  <c r="X3528"/>
  <c r="V3423"/>
  <c r="X3423"/>
  <c r="V3323"/>
  <c r="X3323"/>
  <c r="V3200"/>
  <c r="X3200"/>
  <c r="V3124"/>
  <c r="X3124"/>
  <c r="V3107"/>
  <c r="X3107"/>
  <c r="V3038"/>
  <c r="X3038"/>
  <c r="V3029"/>
  <c r="X3029"/>
  <c r="V2929"/>
  <c r="X2929"/>
  <c r="V2866"/>
  <c r="X2866"/>
  <c r="V2804"/>
  <c r="X2804"/>
  <c r="V2761"/>
  <c r="X2761"/>
  <c r="V2757"/>
  <c r="X2757"/>
  <c r="V2716"/>
  <c r="X2716"/>
  <c r="V2708"/>
  <c r="X2708"/>
  <c r="V2700"/>
  <c r="X2700"/>
  <c r="V2608"/>
  <c r="X2608"/>
  <c r="V2568"/>
  <c r="X2568"/>
  <c r="V2530"/>
  <c r="X2530"/>
  <c r="V2511"/>
  <c r="X2511"/>
  <c r="V2496"/>
  <c r="X2496"/>
  <c r="V2489"/>
  <c r="X2489"/>
  <c r="V2432"/>
  <c r="X2432"/>
  <c r="V2424"/>
  <c r="X2424"/>
  <c r="V2401"/>
  <c r="X2401"/>
  <c r="V2396"/>
  <c r="X2396"/>
  <c r="V2374"/>
  <c r="X2374"/>
  <c r="V2358"/>
  <c r="X2358"/>
  <c r="V2340"/>
  <c r="X2340"/>
  <c r="V2336"/>
  <c r="X2336"/>
  <c r="V2286"/>
  <c r="X2286"/>
  <c r="V2275"/>
  <c r="X2275"/>
  <c r="V2265"/>
  <c r="X2265"/>
  <c r="V2250"/>
  <c r="X2250"/>
  <c r="V2237"/>
  <c r="X2237"/>
  <c r="V2226"/>
  <c r="X2226"/>
  <c r="V2217"/>
  <c r="X2217"/>
  <c r="V2210"/>
  <c r="X2210"/>
  <c r="V2184"/>
  <c r="X2184"/>
  <c r="V2183"/>
  <c r="X2183"/>
  <c r="V2140"/>
  <c r="X2140"/>
  <c r="V2083"/>
  <c r="X2083"/>
  <c r="V2017"/>
  <c r="X2017"/>
  <c r="V2013"/>
  <c r="X2013"/>
  <c r="V2003"/>
  <c r="X2003"/>
  <c r="V1998"/>
  <c r="X1998"/>
  <c r="V1938"/>
  <c r="X1938"/>
  <c r="V1933"/>
  <c r="X1933"/>
  <c r="V1931"/>
  <c r="X1931"/>
  <c r="V1925"/>
  <c r="X1925"/>
  <c r="V1910"/>
  <c r="X1910"/>
  <c r="V1906"/>
  <c r="X1906"/>
  <c r="V1904"/>
  <c r="X1904"/>
  <c r="V1788"/>
  <c r="X1788"/>
  <c r="V1750"/>
  <c r="X1750"/>
  <c r="V1716"/>
  <c r="X1716"/>
  <c r="V1706"/>
  <c r="X1706"/>
  <c r="V1704"/>
  <c r="X1704"/>
  <c r="V1667"/>
  <c r="X1667"/>
  <c r="V1636"/>
  <c r="X1636"/>
  <c r="V1546"/>
  <c r="X1546"/>
  <c r="V1545"/>
  <c r="X1545"/>
  <c r="V1524"/>
  <c r="X1524"/>
  <c r="V1514"/>
  <c r="X1514"/>
  <c r="V1337"/>
  <c r="X1337"/>
  <c r="V1329"/>
  <c r="X1329"/>
  <c r="V1314"/>
  <c r="X1314"/>
  <c r="V1199"/>
  <c r="X1199"/>
  <c r="V1195"/>
  <c r="X1195"/>
  <c r="V1194"/>
  <c r="X1194"/>
  <c r="V1147"/>
  <c r="X1147"/>
  <c r="V1120"/>
  <c r="X1120"/>
  <c r="V1112"/>
  <c r="X1112"/>
  <c r="V1107"/>
  <c r="X1107"/>
  <c r="V1063"/>
  <c r="X1063"/>
  <c r="V1060"/>
  <c r="X1060"/>
  <c r="V959"/>
  <c r="X959"/>
  <c r="V894"/>
  <c r="X894"/>
  <c r="V866"/>
  <c r="X866"/>
  <c r="V861"/>
  <c r="X861"/>
  <c r="V767"/>
  <c r="X767"/>
  <c r="V716"/>
  <c r="X716"/>
  <c r="V713"/>
  <c r="X713"/>
  <c r="V694"/>
  <c r="X694"/>
  <c r="V672"/>
  <c r="X672"/>
  <c r="V648"/>
  <c r="X648"/>
  <c r="V633"/>
  <c r="X633"/>
  <c r="V606"/>
  <c r="X606"/>
  <c r="V589"/>
  <c r="X589"/>
  <c r="V563"/>
  <c r="X563"/>
  <c r="V550"/>
  <c r="X550"/>
  <c r="V495"/>
  <c r="X495"/>
  <c r="V488"/>
  <c r="X488"/>
  <c r="V479"/>
  <c r="X479"/>
  <c r="V436"/>
  <c r="X436"/>
  <c r="V391"/>
  <c r="X391"/>
  <c r="V338"/>
  <c r="X338"/>
  <c r="V287"/>
  <c r="X287"/>
  <c r="V284"/>
  <c r="X284"/>
  <c r="V281"/>
  <c r="X281"/>
  <c r="V275"/>
  <c r="X275"/>
  <c r="V260"/>
  <c r="X260"/>
  <c r="V238"/>
  <c r="X238"/>
  <c r="V190"/>
  <c r="X190"/>
  <c r="V184"/>
  <c r="X184"/>
  <c r="V180"/>
  <c r="X180"/>
  <c r="V155"/>
  <c r="X155"/>
  <c r="V26"/>
  <c r="X26"/>
  <c r="W26"/>
  <c r="W2629"/>
  <c r="W2389"/>
  <c r="W1620"/>
  <c r="K1585"/>
  <c r="K1586" s="1"/>
  <c r="K1996"/>
  <c r="K3750"/>
  <c r="L1530"/>
  <c r="L1542" s="1"/>
  <c r="X813"/>
  <c r="X119"/>
  <c r="X227"/>
  <c r="X2901"/>
  <c r="X999"/>
  <c r="X2389"/>
  <c r="X362"/>
  <c r="X73"/>
  <c r="X3046"/>
  <c r="X850"/>
  <c r="V2417"/>
  <c r="X2417"/>
  <c r="V2414"/>
  <c r="X2414"/>
  <c r="V2399"/>
  <c r="X2399"/>
  <c r="V2398"/>
  <c r="X2398"/>
  <c r="V2397"/>
  <c r="X2397"/>
  <c r="V2394"/>
  <c r="X2394"/>
  <c r="V2387"/>
  <c r="X2387"/>
  <c r="V2382"/>
  <c r="X2382"/>
  <c r="V4204"/>
  <c r="X4204"/>
  <c r="V4029"/>
  <c r="X4029"/>
  <c r="V3878"/>
  <c r="X3878"/>
  <c r="V3814"/>
  <c r="X3814"/>
  <c r="V3789"/>
  <c r="X3789"/>
  <c r="V3781"/>
  <c r="X3781"/>
  <c r="V3761"/>
  <c r="X3761"/>
  <c r="V3661"/>
  <c r="X3661"/>
  <c r="V3649"/>
  <c r="X3649"/>
  <c r="V3539"/>
  <c r="X3539"/>
  <c r="V3478"/>
  <c r="X3478"/>
  <c r="V3414"/>
  <c r="X3414"/>
  <c r="V3303"/>
  <c r="X3303"/>
  <c r="V3268"/>
  <c r="X3268"/>
  <c r="V3212"/>
  <c r="X3212"/>
  <c r="V3192"/>
  <c r="X3192"/>
  <c r="V3161"/>
  <c r="X3161"/>
  <c r="V3133"/>
  <c r="X3133"/>
  <c r="V3063"/>
  <c r="X3063"/>
  <c r="V3005"/>
  <c r="X3005"/>
  <c r="V2871"/>
  <c r="X2871"/>
  <c r="V2778"/>
  <c r="X2778"/>
  <c r="V2774"/>
  <c r="X2774"/>
  <c r="V2751"/>
  <c r="X2751"/>
  <c r="V2726"/>
  <c r="X2726"/>
  <c r="V2697"/>
  <c r="X2697"/>
  <c r="V2659"/>
  <c r="X2659"/>
  <c r="V2609"/>
  <c r="X2609"/>
  <c r="V2582"/>
  <c r="X2582"/>
  <c r="V2540"/>
  <c r="X2540"/>
  <c r="V2476"/>
  <c r="X2476"/>
  <c r="V2453"/>
  <c r="X2453"/>
  <c r="V2429"/>
  <c r="X2429"/>
  <c r="V2407"/>
  <c r="X2407"/>
  <c r="V2403"/>
  <c r="X2403"/>
  <c r="V2334"/>
  <c r="X2334"/>
  <c r="V2328"/>
  <c r="X2328"/>
  <c r="V2284"/>
  <c r="X2284"/>
  <c r="V2174"/>
  <c r="X2174"/>
  <c r="V2169"/>
  <c r="X2169"/>
  <c r="V2157"/>
  <c r="X2157"/>
  <c r="V2136"/>
  <c r="X2136"/>
  <c r="W2124"/>
  <c r="X2124"/>
  <c r="W2120"/>
  <c r="X2120"/>
  <c r="W2111"/>
  <c r="X2111"/>
  <c r="W2088"/>
  <c r="X2088"/>
  <c r="W2030"/>
  <c r="X2030"/>
  <c r="W2011"/>
  <c r="X2011"/>
  <c r="W1995"/>
  <c r="X1995"/>
  <c r="W1986"/>
  <c r="X1986"/>
  <c r="W1983"/>
  <c r="X1983"/>
  <c r="W1957"/>
  <c r="X1957"/>
  <c r="V1918"/>
  <c r="X1918"/>
  <c r="V1903"/>
  <c r="X1903"/>
  <c r="V1889"/>
  <c r="X1889"/>
  <c r="V1834"/>
  <c r="X1834"/>
  <c r="V1822"/>
  <c r="X1822"/>
  <c r="V1802"/>
  <c r="X1802"/>
  <c r="V1793"/>
  <c r="X1793"/>
  <c r="V1759"/>
  <c r="X1759"/>
  <c r="V1755"/>
  <c r="X1755"/>
  <c r="V1751"/>
  <c r="X1751"/>
  <c r="V1747"/>
  <c r="X1747"/>
  <c r="V1720"/>
  <c r="X1720"/>
  <c r="V1682"/>
  <c r="X1682"/>
  <c r="V1678"/>
  <c r="X1678"/>
  <c r="V1578"/>
  <c r="X1578"/>
  <c r="V1562"/>
  <c r="X1562"/>
  <c r="V1527"/>
  <c r="X1527"/>
  <c r="V1517"/>
  <c r="X1517"/>
  <c r="V1497"/>
  <c r="X1497"/>
  <c r="V1495"/>
  <c r="X1495"/>
  <c r="V1481"/>
  <c r="X1481"/>
  <c r="V1453"/>
  <c r="X1453"/>
  <c r="V1418"/>
  <c r="X1418"/>
  <c r="V1407"/>
  <c r="X1407"/>
  <c r="V1404"/>
  <c r="X1404"/>
  <c r="V1368"/>
  <c r="X1368"/>
  <c r="V1365"/>
  <c r="X1365"/>
  <c r="V1344"/>
  <c r="X1344"/>
  <c r="V1330"/>
  <c r="X1330"/>
  <c r="V1137"/>
  <c r="X1137"/>
  <c r="V1126"/>
  <c r="X1126"/>
  <c r="V1029"/>
  <c r="X1029"/>
  <c r="V1018"/>
  <c r="X1018"/>
  <c r="V907"/>
  <c r="X907"/>
  <c r="V897"/>
  <c r="X897"/>
  <c r="V885"/>
  <c r="X885"/>
  <c r="V842"/>
  <c r="X842"/>
  <c r="V776"/>
  <c r="X776"/>
  <c r="V718"/>
  <c r="X718"/>
  <c r="V715"/>
  <c r="X715"/>
  <c r="V714"/>
  <c r="X714"/>
  <c r="V590"/>
  <c r="X590"/>
  <c r="V578"/>
  <c r="X578"/>
  <c r="V575"/>
  <c r="X575"/>
  <c r="V512"/>
  <c r="X512"/>
  <c r="V491"/>
  <c r="X491"/>
  <c r="V459"/>
  <c r="X459"/>
  <c r="V442"/>
  <c r="X442"/>
  <c r="V422"/>
  <c r="X422"/>
  <c r="V400"/>
  <c r="X400"/>
  <c r="V336"/>
  <c r="X336"/>
  <c r="V324"/>
  <c r="X324"/>
  <c r="V321"/>
  <c r="X321"/>
  <c r="V310"/>
  <c r="X310"/>
  <c r="V302"/>
  <c r="X302"/>
  <c r="V259"/>
  <c r="X259"/>
  <c r="V255"/>
  <c r="X255"/>
  <c r="V244"/>
  <c r="X244"/>
  <c r="V214"/>
  <c r="X214"/>
  <c r="V209"/>
  <c r="X209"/>
  <c r="V208"/>
  <c r="X208"/>
  <c r="V173"/>
  <c r="X173"/>
  <c r="V170"/>
  <c r="X170"/>
  <c r="V156"/>
  <c r="X156"/>
  <c r="V136"/>
  <c r="X136"/>
  <c r="V130"/>
  <c r="X130"/>
  <c r="V127"/>
  <c r="X127"/>
  <c r="V100"/>
  <c r="X100"/>
  <c r="V92"/>
  <c r="X92"/>
  <c r="V70"/>
  <c r="X70"/>
  <c r="V68"/>
  <c r="X68"/>
  <c r="V67"/>
  <c r="X67"/>
  <c r="V65"/>
  <c r="X65"/>
  <c r="V62"/>
  <c r="X62"/>
  <c r="V43"/>
  <c r="X43"/>
  <c r="V36"/>
  <c r="X36"/>
  <c r="V4262"/>
  <c r="X4262"/>
  <c r="V4218"/>
  <c r="X4218"/>
  <c r="V4212"/>
  <c r="X4212"/>
  <c r="V3983"/>
  <c r="X3983"/>
  <c r="V3817"/>
  <c r="X3817"/>
  <c r="V3812"/>
  <c r="X3812"/>
  <c r="V3810"/>
  <c r="X3810"/>
  <c r="V3805"/>
  <c r="X3805"/>
  <c r="V3705"/>
  <c r="X3705"/>
  <c r="V3648"/>
  <c r="X3648"/>
  <c r="V3591"/>
  <c r="X3591"/>
  <c r="V3580"/>
  <c r="X3580"/>
  <c r="V3501"/>
  <c r="X3501"/>
  <c r="V3445"/>
  <c r="X3445"/>
  <c r="V3354"/>
  <c r="X3354"/>
  <c r="V3305"/>
  <c r="X3305"/>
  <c r="V3222"/>
  <c r="X3222"/>
  <c r="V3219"/>
  <c r="X3219"/>
  <c r="V3188"/>
  <c r="X3188"/>
  <c r="V3152"/>
  <c r="X3152"/>
  <c r="V2998"/>
  <c r="X2998"/>
  <c r="V2936"/>
  <c r="X2936"/>
  <c r="V2933"/>
  <c r="X2933"/>
  <c r="V2881"/>
  <c r="X2881"/>
  <c r="V2806"/>
  <c r="X2806"/>
  <c r="V2758"/>
  <c r="X2758"/>
  <c r="V2742"/>
  <c r="X2742"/>
  <c r="V2704"/>
  <c r="X2704"/>
  <c r="V2672"/>
  <c r="X2672"/>
  <c r="V2578"/>
  <c r="X2578"/>
  <c r="V2538"/>
  <c r="X2538"/>
  <c r="V2528"/>
  <c r="X2528"/>
  <c r="V2487"/>
  <c r="X2487"/>
  <c r="V2475"/>
  <c r="X2475"/>
  <c r="V2459"/>
  <c r="X2459"/>
  <c r="V2449"/>
  <c r="X2449"/>
  <c r="V2444"/>
  <c r="X2444"/>
  <c r="V2442"/>
  <c r="X2442"/>
  <c r="V2438"/>
  <c r="X2438"/>
  <c r="V2402"/>
  <c r="X2402"/>
  <c r="V2362"/>
  <c r="X2362"/>
  <c r="V2311"/>
  <c r="X2311"/>
  <c r="V2305"/>
  <c r="X2305"/>
  <c r="V2259"/>
  <c r="X2259"/>
  <c r="V2242"/>
  <c r="X2242"/>
  <c r="V2230"/>
  <c r="X2230"/>
  <c r="V2198"/>
  <c r="X2198"/>
  <c r="V2187"/>
  <c r="X2187"/>
  <c r="V2182"/>
  <c r="X2182"/>
  <c r="V2129"/>
  <c r="X2129"/>
  <c r="V2106"/>
  <c r="X2106"/>
  <c r="V2104"/>
  <c r="X2104"/>
  <c r="V2086"/>
  <c r="X2086"/>
  <c r="V2010"/>
  <c r="X2010"/>
  <c r="V2007"/>
  <c r="X2007"/>
  <c r="V1996"/>
  <c r="X1996"/>
  <c r="V1994"/>
  <c r="X1994"/>
  <c r="V1956"/>
  <c r="X1956"/>
  <c r="V1912"/>
  <c r="X1912"/>
  <c r="V1911"/>
  <c r="X1911"/>
  <c r="V1884"/>
  <c r="X1884"/>
  <c r="V1880"/>
  <c r="X1880"/>
  <c r="V1851"/>
  <c r="X1851"/>
  <c r="V1826"/>
  <c r="X1826"/>
  <c r="V1806"/>
  <c r="X1806"/>
  <c r="V1797"/>
  <c r="X1797"/>
  <c r="V1686"/>
  <c r="X1686"/>
  <c r="V1680"/>
  <c r="X1680"/>
  <c r="V1530"/>
  <c r="X1530"/>
  <c r="V1435"/>
  <c r="X1435"/>
  <c r="V1424"/>
  <c r="X1424"/>
  <c r="V1296"/>
  <c r="X1296"/>
  <c r="V1220"/>
  <c r="X1220"/>
  <c r="V1210"/>
  <c r="X1210"/>
  <c r="V1208"/>
  <c r="X1208"/>
  <c r="V1201"/>
  <c r="X1201"/>
  <c r="V1181"/>
  <c r="X1181"/>
  <c r="V1164"/>
  <c r="X1164"/>
  <c r="V1159"/>
  <c r="X1159"/>
  <c r="V1141"/>
  <c r="X1141"/>
  <c r="V1132"/>
  <c r="X1132"/>
  <c r="V1129"/>
  <c r="X1129"/>
  <c r="V1075"/>
  <c r="X1075"/>
  <c r="V1051"/>
  <c r="X1051"/>
  <c r="V1039"/>
  <c r="X1039"/>
  <c r="V1036"/>
  <c r="X1036"/>
  <c r="V1032"/>
  <c r="X1032"/>
  <c r="V1022"/>
  <c r="X1022"/>
  <c r="V1021"/>
  <c r="X1021"/>
  <c r="V979"/>
  <c r="X979"/>
  <c r="V970"/>
  <c r="X970"/>
  <c r="V968"/>
  <c r="X968"/>
  <c r="V947"/>
  <c r="X947"/>
  <c r="V945"/>
  <c r="X945"/>
  <c r="V938"/>
  <c r="X938"/>
  <c r="V916"/>
  <c r="X916"/>
  <c r="V902"/>
  <c r="X902"/>
  <c r="V786"/>
  <c r="X786"/>
  <c r="V736"/>
  <c r="X736"/>
  <c r="V720"/>
  <c r="X720"/>
  <c r="V704"/>
  <c r="X704"/>
  <c r="V689"/>
  <c r="X689"/>
  <c r="V677"/>
  <c r="X677"/>
  <c r="V617"/>
  <c r="X617"/>
  <c r="V576"/>
  <c r="X576"/>
  <c r="V552"/>
  <c r="X552"/>
  <c r="V536"/>
  <c r="X536"/>
  <c r="V466"/>
  <c r="X466"/>
  <c r="V439"/>
  <c r="X439"/>
  <c r="V417"/>
  <c r="X417"/>
  <c r="V402"/>
  <c r="X402"/>
  <c r="V386"/>
  <c r="X386"/>
  <c r="V301"/>
  <c r="X301"/>
  <c r="V264"/>
  <c r="X264"/>
  <c r="V261"/>
  <c r="X261"/>
  <c r="V199"/>
  <c r="X199"/>
  <c r="V188"/>
  <c r="X188"/>
  <c r="V187"/>
  <c r="X187"/>
  <c r="W1101"/>
  <c r="W1070"/>
  <c r="W1006"/>
  <c r="W877"/>
  <c r="W841"/>
  <c r="W822"/>
  <c r="W667"/>
  <c r="W638"/>
  <c r="L1996"/>
  <c r="W435"/>
  <c r="W419"/>
  <c r="W119"/>
  <c r="W4341"/>
  <c r="W4147"/>
  <c r="W3979"/>
  <c r="W3939"/>
  <c r="W3801"/>
  <c r="W3642"/>
  <c r="W3560"/>
  <c r="W3423"/>
  <c r="W3200"/>
  <c r="W3124"/>
  <c r="K2993"/>
  <c r="W2757"/>
  <c r="W2716"/>
  <c r="W2700"/>
  <c r="W2608"/>
  <c r="W2568"/>
  <c r="W2496"/>
  <c r="W2432"/>
  <c r="W2401"/>
  <c r="W2374"/>
  <c r="W2358"/>
  <c r="W2340"/>
  <c r="W2286"/>
  <c r="W2275"/>
  <c r="W2255"/>
  <c r="W2226"/>
  <c r="W2210"/>
  <c r="W2184"/>
  <c r="W2101"/>
  <c r="W2083"/>
  <c r="W2017"/>
  <c r="W2003"/>
  <c r="W1943"/>
  <c r="W1910"/>
  <c r="W1788"/>
  <c r="W1667"/>
  <c r="W1337"/>
  <c r="W1199"/>
  <c r="W1120"/>
  <c r="W959"/>
  <c r="W894"/>
  <c r="W767"/>
  <c r="W672"/>
  <c r="W648"/>
  <c r="W606"/>
  <c r="W563"/>
  <c r="W550"/>
  <c r="W488"/>
  <c r="W391"/>
  <c r="W381"/>
  <c r="W284"/>
  <c r="W275"/>
  <c r="W260"/>
  <c r="W238"/>
  <c r="W227"/>
  <c r="W190"/>
  <c r="W184"/>
  <c r="W180"/>
  <c r="W155"/>
  <c r="X3999"/>
  <c r="X1872"/>
  <c r="X1943"/>
  <c r="X1474"/>
  <c r="X1067"/>
  <c r="X2719"/>
  <c r="X3734"/>
  <c r="X561"/>
  <c r="X3763"/>
  <c r="X2095"/>
  <c r="X2460"/>
  <c r="X1940"/>
  <c r="X4227"/>
  <c r="V2477"/>
  <c r="X2477"/>
  <c r="V2467"/>
  <c r="X2467"/>
  <c r="V2455"/>
  <c r="X2455"/>
  <c r="V2448"/>
  <c r="X2448"/>
  <c r="V2447"/>
  <c r="X2447"/>
  <c r="V2426"/>
  <c r="X2426"/>
  <c r="V2422"/>
  <c r="X2422"/>
  <c r="V2409"/>
  <c r="X2409"/>
  <c r="V2392"/>
  <c r="X2392"/>
  <c r="V2386"/>
  <c r="X2386"/>
  <c r="V4274"/>
  <c r="X4274"/>
  <c r="V4121"/>
  <c r="X4121"/>
  <c r="V4092"/>
  <c r="X4092"/>
  <c r="V3986"/>
  <c r="X3986"/>
  <c r="V3853"/>
  <c r="X3853"/>
  <c r="V3762"/>
  <c r="X3762"/>
  <c r="V3744"/>
  <c r="X3744"/>
  <c r="V3718"/>
  <c r="X3718"/>
  <c r="V3632"/>
  <c r="X3632"/>
  <c r="V3605"/>
  <c r="X3605"/>
  <c r="V3568"/>
  <c r="X3568"/>
  <c r="V3418"/>
  <c r="X3418"/>
  <c r="V3337"/>
  <c r="X3337"/>
  <c r="V3316"/>
  <c r="X3316"/>
  <c r="V3238"/>
  <c r="X3238"/>
  <c r="V3230"/>
  <c r="X3230"/>
  <c r="V3143"/>
  <c r="X3143"/>
  <c r="V3122"/>
  <c r="X3122"/>
  <c r="V2962"/>
  <c r="X2962"/>
  <c r="V2944"/>
  <c r="X2944"/>
  <c r="V2924"/>
  <c r="X2924"/>
  <c r="V2853"/>
  <c r="X2853"/>
  <c r="V2827"/>
  <c r="X2827"/>
  <c r="V2779"/>
  <c r="X2779"/>
  <c r="V2762"/>
  <c r="X2762"/>
  <c r="V2759"/>
  <c r="X2759"/>
  <c r="V2735"/>
  <c r="X2735"/>
  <c r="V2727"/>
  <c r="X2727"/>
  <c r="V2685"/>
  <c r="X2685"/>
  <c r="V2679"/>
  <c r="X2679"/>
  <c r="V2673"/>
  <c r="X2673"/>
  <c r="V2661"/>
  <c r="X2661"/>
  <c r="V2635"/>
  <c r="X2635"/>
  <c r="V2612"/>
  <c r="X2612"/>
  <c r="V2604"/>
  <c r="X2604"/>
  <c r="V2547"/>
  <c r="X2547"/>
  <c r="V2541"/>
  <c r="X2541"/>
  <c r="V2529"/>
  <c r="X2529"/>
  <c r="V2464"/>
  <c r="X2464"/>
  <c r="V2443"/>
  <c r="X2443"/>
  <c r="V2405"/>
  <c r="X2405"/>
  <c r="V2341"/>
  <c r="X2341"/>
  <c r="V2323"/>
  <c r="X2323"/>
  <c r="V2292"/>
  <c r="X2292"/>
  <c r="V2253"/>
  <c r="X2253"/>
  <c r="V2227"/>
  <c r="X2227"/>
  <c r="V2162"/>
  <c r="X2162"/>
  <c r="V2156"/>
  <c r="X2156"/>
  <c r="V2133"/>
  <c r="X2133"/>
  <c r="V1934"/>
  <c r="X1934"/>
  <c r="V1869"/>
  <c r="X1869"/>
  <c r="V1864"/>
  <c r="X1864"/>
  <c r="V1837"/>
  <c r="X1837"/>
  <c r="V1833"/>
  <c r="X1833"/>
  <c r="V1830"/>
  <c r="X1830"/>
  <c r="V1827"/>
  <c r="X1827"/>
  <c r="V1813"/>
  <c r="X1813"/>
  <c r="V1811"/>
  <c r="X1811"/>
  <c r="V1804"/>
  <c r="X1804"/>
  <c r="V1694"/>
  <c r="X1694"/>
  <c r="V1691"/>
  <c r="X1691"/>
  <c r="V1676"/>
  <c r="X1676"/>
  <c r="V1622"/>
  <c r="X1622"/>
  <c r="V1598"/>
  <c r="X1598"/>
  <c r="V1592"/>
  <c r="X1592"/>
  <c r="V1585"/>
  <c r="X1585"/>
  <c r="V1538"/>
  <c r="X1538"/>
  <c r="V1532"/>
  <c r="X1532"/>
  <c r="V1529"/>
  <c r="X1529"/>
  <c r="V1503"/>
  <c r="X1503"/>
  <c r="V1440"/>
  <c r="X1440"/>
  <c r="V1436"/>
  <c r="X1436"/>
  <c r="V1425"/>
  <c r="X1425"/>
  <c r="V1414"/>
  <c r="X1414"/>
  <c r="V1410"/>
  <c r="X1410"/>
  <c r="V1391"/>
  <c r="X1391"/>
  <c r="V1377"/>
  <c r="X1377"/>
  <c r="V1134"/>
  <c r="X1134"/>
  <c r="V1123"/>
  <c r="X1123"/>
  <c r="V1103"/>
  <c r="X1103"/>
  <c r="V1087"/>
  <c r="X1087"/>
  <c r="V1049"/>
  <c r="X1049"/>
  <c r="V1034"/>
  <c r="X1034"/>
  <c r="V997"/>
  <c r="X997"/>
  <c r="V982"/>
  <c r="X982"/>
  <c r="V939"/>
  <c r="X939"/>
  <c r="V794"/>
  <c r="X794"/>
  <c r="V781"/>
  <c r="X781"/>
  <c r="V779"/>
  <c r="X779"/>
  <c r="V745"/>
  <c r="X745"/>
  <c r="V739"/>
  <c r="X739"/>
  <c r="V727"/>
  <c r="X727"/>
  <c r="V723"/>
  <c r="X723"/>
  <c r="V711"/>
  <c r="X711"/>
  <c r="V706"/>
  <c r="X706"/>
  <c r="V618"/>
  <c r="X618"/>
  <c r="V583"/>
  <c r="X583"/>
  <c r="V564"/>
  <c r="X564"/>
  <c r="V551"/>
  <c r="X551"/>
  <c r="V541"/>
  <c r="X541"/>
  <c r="V480"/>
  <c r="X480"/>
  <c r="V452"/>
  <c r="X452"/>
  <c r="V447"/>
  <c r="X447"/>
  <c r="V445"/>
  <c r="X445"/>
  <c r="V416"/>
  <c r="X416"/>
  <c r="V413"/>
  <c r="X413"/>
  <c r="V396"/>
  <c r="X396"/>
  <c r="V364"/>
  <c r="X364"/>
  <c r="V358"/>
  <c r="X358"/>
  <c r="V345"/>
  <c r="X345"/>
  <c r="V342"/>
  <c r="X342"/>
  <c r="V293"/>
  <c r="X293"/>
  <c r="V288"/>
  <c r="X288"/>
  <c r="V237"/>
  <c r="X237"/>
  <c r="V233"/>
  <c r="X233"/>
  <c r="V219"/>
  <c r="X219"/>
  <c r="V194"/>
  <c r="X194"/>
  <c r="V193"/>
  <c r="X193"/>
  <c r="V182"/>
  <c r="X182"/>
  <c r="V177"/>
  <c r="X177"/>
  <c r="V175"/>
  <c r="X175"/>
  <c r="V142"/>
  <c r="X142"/>
  <c r="V140"/>
  <c r="X140"/>
  <c r="V138"/>
  <c r="X138"/>
  <c r="V4272"/>
  <c r="X4272"/>
  <c r="V4266"/>
  <c r="X4266"/>
  <c r="V4238"/>
  <c r="X4238"/>
  <c r="V4009"/>
  <c r="X4009"/>
  <c r="V4005"/>
  <c r="X4005"/>
  <c r="V3938"/>
  <c r="X3938"/>
  <c r="V3919"/>
  <c r="X3919"/>
  <c r="V3842"/>
  <c r="X3842"/>
  <c r="V3839"/>
  <c r="X3839"/>
  <c r="V3824"/>
  <c r="X3824"/>
  <c r="V3820"/>
  <c r="X3820"/>
  <c r="V3760"/>
  <c r="X3760"/>
  <c r="V3750"/>
  <c r="X3750"/>
  <c r="V3662"/>
  <c r="X3662"/>
  <c r="V3652"/>
  <c r="X3652"/>
  <c r="V3604"/>
  <c r="X3604"/>
  <c r="V3379"/>
  <c r="X3379"/>
  <c r="V3329"/>
  <c r="X3329"/>
  <c r="V3294"/>
  <c r="X3294"/>
  <c r="V3251"/>
  <c r="X3251"/>
  <c r="V3223"/>
  <c r="X3223"/>
  <c r="V3177"/>
  <c r="X3177"/>
  <c r="V3165"/>
  <c r="X3165"/>
  <c r="V3043"/>
  <c r="X3043"/>
  <c r="V2956"/>
  <c r="X2956"/>
  <c r="V2913"/>
  <c r="X2913"/>
  <c r="V2909"/>
  <c r="X2909"/>
  <c r="V2890"/>
  <c r="X2890"/>
  <c r="V2816"/>
  <c r="X2816"/>
  <c r="V2768"/>
  <c r="X2768"/>
  <c r="V2750"/>
  <c r="X2750"/>
  <c r="V2658"/>
  <c r="X2658"/>
  <c r="V2654"/>
  <c r="X2654"/>
  <c r="V2602"/>
  <c r="X2602"/>
  <c r="V2571"/>
  <c r="X2571"/>
  <c r="V2557"/>
  <c r="X2557"/>
  <c r="V2472"/>
  <c r="X2472"/>
  <c r="V2462"/>
  <c r="X2462"/>
  <c r="V2344"/>
  <c r="X2344"/>
  <c r="V2283"/>
  <c r="X2283"/>
  <c r="V2238"/>
  <c r="X2238"/>
  <c r="V2206"/>
  <c r="X2206"/>
  <c r="V2155"/>
  <c r="X2155"/>
  <c r="V2118"/>
  <c r="X2118"/>
  <c r="V2107"/>
  <c r="X2107"/>
  <c r="V2075"/>
  <c r="X2075"/>
  <c r="V1992"/>
  <c r="X1992"/>
  <c r="V1973"/>
  <c r="X1973"/>
  <c r="V1835"/>
  <c r="X1835"/>
  <c r="V1831"/>
  <c r="X1831"/>
  <c r="V1764"/>
  <c r="X1764"/>
  <c r="V1761"/>
  <c r="X1761"/>
  <c r="V1723"/>
  <c r="X1723"/>
  <c r="V1646"/>
  <c r="X1646"/>
  <c r="V1641"/>
  <c r="X1641"/>
  <c r="V1568"/>
  <c r="X1568"/>
  <c r="V1543"/>
  <c r="X1543"/>
  <c r="V1542"/>
  <c r="X1542"/>
  <c r="V1516"/>
  <c r="X1516"/>
  <c r="V1515"/>
  <c r="X1515"/>
  <c r="V1470"/>
  <c r="X1470"/>
  <c r="V1466"/>
  <c r="X1466"/>
  <c r="V1461"/>
  <c r="X1461"/>
  <c r="V1441"/>
  <c r="X1441"/>
  <c r="V1240"/>
  <c r="X1240"/>
  <c r="V1234"/>
  <c r="X1234"/>
  <c r="V1221"/>
  <c r="X1221"/>
  <c r="V1187"/>
  <c r="X1187"/>
  <c r="V1145"/>
  <c r="X1145"/>
  <c r="V1118"/>
  <c r="X1118"/>
  <c r="V1073"/>
  <c r="X1073"/>
  <c r="V1017"/>
  <c r="X1017"/>
  <c r="V1012"/>
  <c r="X1012"/>
  <c r="V1005"/>
  <c r="X1005"/>
  <c r="V950"/>
  <c r="X950"/>
  <c r="V936"/>
  <c r="X936"/>
  <c r="V932"/>
  <c r="X932"/>
  <c r="V921"/>
  <c r="X921"/>
  <c r="V819"/>
  <c r="X819"/>
  <c r="V811"/>
  <c r="X811"/>
  <c r="V807"/>
  <c r="X807"/>
  <c r="V804"/>
  <c r="X804"/>
  <c r="V796"/>
  <c r="X796"/>
  <c r="V790"/>
  <c r="X790"/>
  <c r="V747"/>
  <c r="X747"/>
  <c r="V722"/>
  <c r="X722"/>
  <c r="V702"/>
  <c r="X702"/>
  <c r="V686"/>
  <c r="X686"/>
  <c r="V680"/>
  <c r="X680"/>
  <c r="V658"/>
  <c r="X658"/>
  <c r="V542"/>
  <c r="X542"/>
  <c r="V531"/>
  <c r="X531"/>
  <c r="V527"/>
  <c r="X527"/>
  <c r="V497"/>
  <c r="X497"/>
  <c r="V472"/>
  <c r="X472"/>
  <c r="V468"/>
  <c r="X468"/>
  <c r="V424"/>
  <c r="X424"/>
  <c r="V414"/>
  <c r="X414"/>
  <c r="V408"/>
  <c r="X408"/>
  <c r="V390"/>
  <c r="X390"/>
  <c r="V354"/>
  <c r="X354"/>
  <c r="V306"/>
  <c r="X306"/>
  <c r="V289"/>
  <c r="X289"/>
  <c r="V285"/>
  <c r="X285"/>
  <c r="V262"/>
  <c r="X262"/>
  <c r="V253"/>
  <c r="X253"/>
  <c r="V231"/>
  <c r="X231"/>
  <c r="V226"/>
  <c r="X226"/>
  <c r="V178"/>
  <c r="X178"/>
  <c r="W2399"/>
  <c r="W2387"/>
  <c r="W3814"/>
  <c r="W3539"/>
  <c r="W3414"/>
  <c r="W3303"/>
  <c r="W3268"/>
  <c r="W3212"/>
  <c r="W3192"/>
  <c r="W3161"/>
  <c r="W3148"/>
  <c r="W3133"/>
  <c r="W3063"/>
  <c r="W3005"/>
  <c r="W2871"/>
  <c r="W2778"/>
  <c r="W2774"/>
  <c r="W2751"/>
  <c r="W2726"/>
  <c r="W2697"/>
  <c r="W2659"/>
  <c r="W2609"/>
  <c r="W2582"/>
  <c r="W2540"/>
  <c r="W2476"/>
  <c r="W2453"/>
  <c r="W2429"/>
  <c r="W2407"/>
  <c r="W2403"/>
  <c r="W2334"/>
  <c r="W2328"/>
  <c r="W2284"/>
  <c r="W2174"/>
  <c r="W2169"/>
  <c r="W2157"/>
  <c r="W2136"/>
  <c r="K1830"/>
  <c r="W1759"/>
  <c r="W1720"/>
  <c r="W1527"/>
  <c r="W1497"/>
  <c r="W1453"/>
  <c r="W1407"/>
  <c r="W1344"/>
  <c r="W1330"/>
  <c r="X381"/>
  <c r="X2101"/>
  <c r="X2519"/>
  <c r="X753"/>
  <c r="X410"/>
  <c r="X1024"/>
  <c r="X1620"/>
  <c r="X2094"/>
  <c r="X2629"/>
  <c r="X269"/>
  <c r="V2421"/>
  <c r="X2421"/>
  <c r="V2412"/>
  <c r="X2412"/>
  <c r="V2384"/>
  <c r="X2384"/>
  <c r="V4326"/>
  <c r="X4326"/>
  <c r="V4251"/>
  <c r="X4251"/>
  <c r="V4222"/>
  <c r="X4222"/>
  <c r="V4161"/>
  <c r="X4161"/>
  <c r="V4078"/>
  <c r="X4078"/>
  <c r="V4064"/>
  <c r="X4064"/>
  <c r="V4052"/>
  <c r="X4052"/>
  <c r="V3974"/>
  <c r="X3974"/>
  <c r="V3966"/>
  <c r="X3966"/>
  <c r="V3958"/>
  <c r="X3958"/>
  <c r="V3800"/>
  <c r="X3800"/>
  <c r="V3753"/>
  <c r="X3753"/>
  <c r="V3707"/>
  <c r="X3707"/>
  <c r="V3673"/>
  <c r="X3673"/>
  <c r="V3525"/>
  <c r="X3525"/>
  <c r="V3371"/>
  <c r="X3371"/>
  <c r="V3352"/>
  <c r="X3352"/>
  <c r="V3327"/>
  <c r="X3327"/>
  <c r="V3235"/>
  <c r="X3235"/>
  <c r="V3114"/>
  <c r="X3114"/>
  <c r="V3097"/>
  <c r="X3097"/>
  <c r="V2957"/>
  <c r="X2957"/>
  <c r="V2940"/>
  <c r="X2940"/>
  <c r="V2923"/>
  <c r="X2923"/>
  <c r="V2899"/>
  <c r="X2899"/>
  <c r="V2845"/>
  <c r="X2845"/>
  <c r="V2808"/>
  <c r="X2808"/>
  <c r="V2760"/>
  <c r="X2760"/>
  <c r="V2732"/>
  <c r="X2732"/>
  <c r="V2688"/>
  <c r="X2688"/>
  <c r="V2680"/>
  <c r="X2680"/>
  <c r="V2677"/>
  <c r="X2677"/>
  <c r="V2669"/>
  <c r="X2669"/>
  <c r="V2617"/>
  <c r="X2617"/>
  <c r="V2560"/>
  <c r="X2560"/>
  <c r="V2544"/>
  <c r="X2544"/>
  <c r="V2525"/>
  <c r="X2525"/>
  <c r="V2515"/>
  <c r="X2515"/>
  <c r="V2482"/>
  <c r="X2482"/>
  <c r="V2420"/>
  <c r="X2420"/>
  <c r="V2383"/>
  <c r="X2383"/>
  <c r="V2364"/>
  <c r="X2364"/>
  <c r="V2353"/>
  <c r="X2353"/>
  <c r="V2315"/>
  <c r="X2315"/>
  <c r="V2299"/>
  <c r="X2299"/>
  <c r="V2279"/>
  <c r="X2279"/>
  <c r="V2246"/>
  <c r="X2246"/>
  <c r="V2214"/>
  <c r="X2214"/>
  <c r="V2151"/>
  <c r="X2151"/>
  <c r="V2130"/>
  <c r="X2130"/>
  <c r="W2114"/>
  <c r="X2114"/>
  <c r="W2097"/>
  <c r="X2097"/>
  <c r="W2091"/>
  <c r="X2091"/>
  <c r="W2058"/>
  <c r="X2058"/>
  <c r="W2035"/>
  <c r="X2035"/>
  <c r="W2014"/>
  <c r="X2014"/>
  <c r="W2009"/>
  <c r="X2009"/>
  <c r="W1989"/>
  <c r="X1989"/>
  <c r="W1974"/>
  <c r="X1974"/>
  <c r="W1954"/>
  <c r="X1954"/>
  <c r="W1953"/>
  <c r="X1953"/>
  <c r="W1951"/>
  <c r="X1951"/>
  <c r="V1946"/>
  <c r="X1946"/>
  <c r="V1932"/>
  <c r="X1932"/>
  <c r="V1853"/>
  <c r="X1853"/>
  <c r="V1852"/>
  <c r="X1852"/>
  <c r="V1843"/>
  <c r="X1843"/>
  <c r="V1840"/>
  <c r="X1840"/>
  <c r="V1820"/>
  <c r="X1820"/>
  <c r="V1816"/>
  <c r="X1816"/>
  <c r="V1799"/>
  <c r="X1799"/>
  <c r="V1770"/>
  <c r="X1770"/>
  <c r="V1714"/>
  <c r="X1714"/>
  <c r="V1628"/>
  <c r="X1628"/>
  <c r="V1613"/>
  <c r="X1613"/>
  <c r="V1612"/>
  <c r="X1612"/>
  <c r="V1575"/>
  <c r="X1575"/>
  <c r="V1565"/>
  <c r="X1565"/>
  <c r="V1483"/>
  <c r="X1483"/>
  <c r="V1464"/>
  <c r="X1464"/>
  <c r="V1460"/>
  <c r="X1460"/>
  <c r="V1451"/>
  <c r="X1451"/>
  <c r="V1445"/>
  <c r="X1445"/>
  <c r="V1416"/>
  <c r="X1416"/>
  <c r="V1397"/>
  <c r="X1397"/>
  <c r="V1395"/>
  <c r="X1395"/>
  <c r="V1359"/>
  <c r="X1359"/>
  <c r="V1353"/>
  <c r="X1353"/>
  <c r="V1335"/>
  <c r="X1335"/>
  <c r="V1136"/>
  <c r="X1136"/>
  <c r="V1124"/>
  <c r="X1124"/>
  <c r="V1099"/>
  <c r="X1099"/>
  <c r="V1066"/>
  <c r="X1066"/>
  <c r="V1054"/>
  <c r="X1054"/>
  <c r="V1052"/>
  <c r="X1052"/>
  <c r="V1011"/>
  <c r="X1011"/>
  <c r="V992"/>
  <c r="X992"/>
  <c r="V984"/>
  <c r="X984"/>
  <c r="V973"/>
  <c r="X973"/>
  <c r="V961"/>
  <c r="X961"/>
  <c r="V944"/>
  <c r="X944"/>
  <c r="V925"/>
  <c r="X925"/>
  <c r="V917"/>
  <c r="X917"/>
  <c r="V882"/>
  <c r="X882"/>
  <c r="V859"/>
  <c r="X859"/>
  <c r="V849"/>
  <c r="X849"/>
  <c r="V825"/>
  <c r="X825"/>
  <c r="V806"/>
  <c r="X806"/>
  <c r="V803"/>
  <c r="X803"/>
  <c r="V798"/>
  <c r="X798"/>
  <c r="V751"/>
  <c r="X751"/>
  <c r="V661"/>
  <c r="X661"/>
  <c r="V651"/>
  <c r="X651"/>
  <c r="V640"/>
  <c r="X640"/>
  <c r="V594"/>
  <c r="X594"/>
  <c r="V571"/>
  <c r="X571"/>
  <c r="V567"/>
  <c r="X567"/>
  <c r="V518"/>
  <c r="X518"/>
  <c r="V513"/>
  <c r="X513"/>
  <c r="V506"/>
  <c r="X506"/>
  <c r="V485"/>
  <c r="X485"/>
  <c r="V470"/>
  <c r="X470"/>
  <c r="V469"/>
  <c r="X469"/>
  <c r="V455"/>
  <c r="X455"/>
  <c r="V441"/>
  <c r="X441"/>
  <c r="V406"/>
  <c r="X406"/>
  <c r="V395"/>
  <c r="X395"/>
  <c r="V378"/>
  <c r="X378"/>
  <c r="V371"/>
  <c r="X371"/>
  <c r="V304"/>
  <c r="X304"/>
  <c r="V299"/>
  <c r="X299"/>
  <c r="V265"/>
  <c r="X265"/>
  <c r="V185"/>
  <c r="X185"/>
  <c r="V162"/>
  <c r="X162"/>
  <c r="V128"/>
  <c r="X128"/>
  <c r="V30"/>
  <c r="X30"/>
  <c r="V15"/>
  <c r="X15"/>
  <c r="V4345"/>
  <c r="X4345"/>
  <c r="V4258"/>
  <c r="X4258"/>
  <c r="V4220"/>
  <c r="X4220"/>
  <c r="V4168"/>
  <c r="X4168"/>
  <c r="V4026"/>
  <c r="X4026"/>
  <c r="V4023"/>
  <c r="X4023"/>
  <c r="V3947"/>
  <c r="X3947"/>
  <c r="V3910"/>
  <c r="X3910"/>
  <c r="V3860"/>
  <c r="X3860"/>
  <c r="V3852"/>
  <c r="X3852"/>
  <c r="V3845"/>
  <c r="X3845"/>
  <c r="V3679"/>
  <c r="X3679"/>
  <c r="V3375"/>
  <c r="X3375"/>
  <c r="V3318"/>
  <c r="X3318"/>
  <c r="V3299"/>
  <c r="X3299"/>
  <c r="V3196"/>
  <c r="X3196"/>
  <c r="V3146"/>
  <c r="X3146"/>
  <c r="V3089"/>
  <c r="X3089"/>
  <c r="V3087"/>
  <c r="X3087"/>
  <c r="V2993"/>
  <c r="X2993"/>
  <c r="V2948"/>
  <c r="X2948"/>
  <c r="V2917"/>
  <c r="X2917"/>
  <c r="V2849"/>
  <c r="X2849"/>
  <c r="V2813"/>
  <c r="X2813"/>
  <c r="V2781"/>
  <c r="X2781"/>
  <c r="V2740"/>
  <c r="X2740"/>
  <c r="V2691"/>
  <c r="X2691"/>
  <c r="V2651"/>
  <c r="X2651"/>
  <c r="V2611"/>
  <c r="X2611"/>
  <c r="V2590"/>
  <c r="X2590"/>
  <c r="V2553"/>
  <c r="X2553"/>
  <c r="V2521"/>
  <c r="X2521"/>
  <c r="V2503"/>
  <c r="X2503"/>
  <c r="V2498"/>
  <c r="X2498"/>
  <c r="V2410"/>
  <c r="X2410"/>
  <c r="V2381"/>
  <c r="X2381"/>
  <c r="V2376"/>
  <c r="X2376"/>
  <c r="V2368"/>
  <c r="X2368"/>
  <c r="V2331"/>
  <c r="X2331"/>
  <c r="V2308"/>
  <c r="X2308"/>
  <c r="V2263"/>
  <c r="X2263"/>
  <c r="V2239"/>
  <c r="X2239"/>
  <c r="V2228"/>
  <c r="X2228"/>
  <c r="V2215"/>
  <c r="X2215"/>
  <c r="V2212"/>
  <c r="X2212"/>
  <c r="V2138"/>
  <c r="X2138"/>
  <c r="V2093"/>
  <c r="X2093"/>
  <c r="V2029"/>
  <c r="X2029"/>
  <c r="V2026"/>
  <c r="X2026"/>
  <c r="V1945"/>
  <c r="X1945"/>
  <c r="V1917"/>
  <c r="X1917"/>
  <c r="V1895"/>
  <c r="X1895"/>
  <c r="V1888"/>
  <c r="X1888"/>
  <c r="V1836"/>
  <c r="X1836"/>
  <c r="V1744"/>
  <c r="X1744"/>
  <c r="V1742"/>
  <c r="X1742"/>
  <c r="V1740"/>
  <c r="X1740"/>
  <c r="V1733"/>
  <c r="X1733"/>
  <c r="V1701"/>
  <c r="X1701"/>
  <c r="V1675"/>
  <c r="X1675"/>
  <c r="V1605"/>
  <c r="X1605"/>
  <c r="V1581"/>
  <c r="X1581"/>
  <c r="V1573"/>
  <c r="X1573"/>
  <c r="V1509"/>
  <c r="X1509"/>
  <c r="V1486"/>
  <c r="X1486"/>
  <c r="V1478"/>
  <c r="X1478"/>
  <c r="V1475"/>
  <c r="X1475"/>
  <c r="V1369"/>
  <c r="X1369"/>
  <c r="V1340"/>
  <c r="X1340"/>
  <c r="V1311"/>
  <c r="X1311"/>
  <c r="V1280"/>
  <c r="X1280"/>
  <c r="V1279"/>
  <c r="X1279"/>
  <c r="V1273"/>
  <c r="X1273"/>
  <c r="V1105"/>
  <c r="X1105"/>
  <c r="V1095"/>
  <c r="X1095"/>
  <c r="V1086"/>
  <c r="X1086"/>
  <c r="V847"/>
  <c r="X847"/>
  <c r="V845"/>
  <c r="X845"/>
  <c r="V815"/>
  <c r="X815"/>
  <c r="V731"/>
  <c r="X731"/>
  <c r="V710"/>
  <c r="X710"/>
  <c r="V687"/>
  <c r="X687"/>
  <c r="V610"/>
  <c r="X610"/>
  <c r="V580"/>
  <c r="X580"/>
  <c r="V557"/>
  <c r="X557"/>
  <c r="V540"/>
  <c r="X540"/>
  <c r="V520"/>
  <c r="X520"/>
  <c r="V517"/>
  <c r="X517"/>
  <c r="V494"/>
  <c r="X494"/>
  <c r="V490"/>
  <c r="X490"/>
  <c r="V473"/>
  <c r="X473"/>
  <c r="V434"/>
  <c r="X434"/>
  <c r="V427"/>
  <c r="X427"/>
  <c r="V401"/>
  <c r="X401"/>
  <c r="V376"/>
  <c r="X376"/>
  <c r="V356"/>
  <c r="X356"/>
  <c r="V335"/>
  <c r="X335"/>
  <c r="V316"/>
  <c r="X316"/>
  <c r="V294"/>
  <c r="X294"/>
  <c r="V286"/>
  <c r="X286"/>
  <c r="V278"/>
  <c r="X278"/>
  <c r="V271"/>
  <c r="X271"/>
  <c r="V243"/>
  <c r="X243"/>
  <c r="V236"/>
  <c r="X236"/>
  <c r="V232"/>
  <c r="X232"/>
  <c r="V181"/>
  <c r="X181"/>
  <c r="V163"/>
  <c r="X163"/>
  <c r="L1787"/>
  <c r="K1562"/>
  <c r="W3329"/>
  <c r="W3294"/>
  <c r="W3177"/>
  <c r="K2571"/>
  <c r="K2572" s="1"/>
  <c r="W1992"/>
  <c r="W1723"/>
  <c r="W1118"/>
  <c r="W1073"/>
  <c r="W1017"/>
  <c r="W936"/>
  <c r="W811"/>
  <c r="W702"/>
  <c r="W686"/>
  <c r="W658"/>
  <c r="W531"/>
  <c r="W497"/>
  <c r="W472"/>
  <c r="W414"/>
  <c r="W354"/>
  <c r="W289"/>
  <c r="W262"/>
  <c r="W231"/>
  <c r="X183"/>
  <c r="X229"/>
  <c r="X3148"/>
  <c r="X507"/>
  <c r="X2159"/>
  <c r="X1920"/>
  <c r="X693"/>
  <c r="X2255"/>
  <c r="V28"/>
  <c r="X28"/>
  <c r="X19"/>
  <c r="V113"/>
  <c r="X113"/>
  <c r="L4147"/>
  <c r="L4126"/>
  <c r="L4127" s="1"/>
  <c r="W4323"/>
  <c r="W4306"/>
  <c r="W4296"/>
  <c r="W4291"/>
  <c r="W4171"/>
  <c r="W4134"/>
  <c r="W4096"/>
  <c r="W3998"/>
  <c r="W3946"/>
  <c r="W3914"/>
  <c r="W3831"/>
  <c r="W3796"/>
  <c r="W3765"/>
  <c r="W3685"/>
  <c r="W3663"/>
  <c r="W3602"/>
  <c r="W3588"/>
  <c r="W3553"/>
  <c r="W3484"/>
  <c r="W3464"/>
  <c r="W3409"/>
  <c r="W3395"/>
  <c r="W3376"/>
  <c r="W3293"/>
  <c r="W3249"/>
  <c r="W3215"/>
  <c r="W3174"/>
  <c r="W3078"/>
  <c r="W3026"/>
  <c r="W2990"/>
  <c r="W2973"/>
  <c r="W2925"/>
  <c r="W2820"/>
  <c r="W2755"/>
  <c r="W2729"/>
  <c r="W2696"/>
  <c r="W2593"/>
  <c r="W2567"/>
  <c r="W2556"/>
  <c r="W2534"/>
  <c r="W2486"/>
  <c r="W2469"/>
  <c r="W2441"/>
  <c r="W2428"/>
  <c r="W2418"/>
  <c r="W2395"/>
  <c r="W2369"/>
  <c r="W2357"/>
  <c r="W2346"/>
  <c r="W2322"/>
  <c r="W2319"/>
  <c r="W2307"/>
  <c r="W2298"/>
  <c r="W2295"/>
  <c r="W4340"/>
  <c r="W4308"/>
  <c r="W4304"/>
  <c r="W4288"/>
  <c r="W4200"/>
  <c r="W4145"/>
  <c r="W4107"/>
  <c r="W4065"/>
  <c r="W3985"/>
  <c r="W3928"/>
  <c r="W3893"/>
  <c r="W3807"/>
  <c r="W3774"/>
  <c r="W3724"/>
  <c r="W3671"/>
  <c r="W3636"/>
  <c r="W3594"/>
  <c r="W3571"/>
  <c r="W3516"/>
  <c r="W3475"/>
  <c r="W3426"/>
  <c r="W3402"/>
  <c r="W3388"/>
  <c r="W3332"/>
  <c r="W3256"/>
  <c r="W3226"/>
  <c r="W3198"/>
  <c r="W3129"/>
  <c r="W3047"/>
  <c r="W2996"/>
  <c r="W2984"/>
  <c r="W2949"/>
  <c r="W2880"/>
  <c r="W2765"/>
  <c r="W2746"/>
  <c r="W2717"/>
  <c r="W2599"/>
  <c r="W2580"/>
  <c r="W2562"/>
  <c r="W2551"/>
  <c r="W2514"/>
  <c r="W2480"/>
  <c r="W2452"/>
  <c r="W2437"/>
  <c r="W2419"/>
  <c r="W2415"/>
  <c r="W2379"/>
  <c r="W2360"/>
  <c r="W2356"/>
  <c r="W2338"/>
  <c r="W2321"/>
  <c r="W2312"/>
  <c r="W2302"/>
  <c r="W2296"/>
  <c r="K3679"/>
  <c r="K4196" s="1"/>
  <c r="K4197" s="1"/>
  <c r="L4067"/>
  <c r="L4044"/>
  <c r="L4045" s="1"/>
  <c r="L4046" s="1"/>
  <c r="V2240"/>
  <c r="V2236"/>
  <c r="V2231"/>
  <c r="V2232"/>
  <c r="V2229"/>
  <c r="V2223"/>
  <c r="V2225"/>
  <c r="V2209"/>
  <c r="V2205"/>
  <c r="V2202"/>
  <c r="V2195"/>
  <c r="V2192"/>
  <c r="V2188"/>
  <c r="V2189"/>
  <c r="V2181"/>
  <c r="V2178"/>
  <c r="V2175"/>
  <c r="V2164"/>
  <c r="V2161"/>
  <c r="V2160"/>
  <c r="V2154"/>
  <c r="V2147"/>
  <c r="V2142"/>
  <c r="V2135"/>
  <c r="V2128"/>
  <c r="V2117"/>
  <c r="V2109"/>
  <c r="V2108"/>
  <c r="V2103"/>
  <c r="V2082"/>
  <c r="V2081"/>
  <c r="V2079"/>
  <c r="V2076"/>
  <c r="V2073"/>
  <c r="V2071"/>
  <c r="V2069"/>
  <c r="V2059"/>
  <c r="V2054"/>
  <c r="V2052"/>
  <c r="V2053"/>
  <c r="V2051"/>
  <c r="V2046"/>
  <c r="V2048"/>
  <c r="V2040"/>
  <c r="V2042"/>
  <c r="V2036"/>
  <c r="V2034"/>
  <c r="V2031"/>
  <c r="V2025"/>
  <c r="V2027"/>
  <c r="V2021"/>
  <c r="V2023"/>
  <c r="V2020"/>
  <c r="V2000"/>
  <c r="V1997"/>
  <c r="V1979"/>
  <c r="V1980"/>
  <c r="V1976"/>
  <c r="V1977"/>
  <c r="V1969"/>
  <c r="V1966"/>
  <c r="V1965"/>
  <c r="V1955"/>
  <c r="V1950"/>
  <c r="V1949"/>
  <c r="V1929"/>
  <c r="V1924"/>
  <c r="V1923"/>
  <c r="V1900"/>
  <c r="V1893"/>
  <c r="V1890"/>
  <c r="V1887"/>
  <c r="V1876"/>
  <c r="V1863"/>
  <c r="V1856"/>
  <c r="V1821"/>
  <c r="V1815"/>
  <c r="V1814"/>
  <c r="V1786"/>
  <c r="V1758"/>
  <c r="V1739"/>
  <c r="V1719"/>
  <c r="V1718"/>
  <c r="V1711"/>
  <c r="V1710"/>
  <c r="V1687"/>
  <c r="V1679"/>
  <c r="V1671"/>
  <c r="V1665"/>
  <c r="V1655"/>
  <c r="V1650"/>
  <c r="V1582"/>
  <c r="V1554"/>
  <c r="V1547"/>
  <c r="V1539"/>
  <c r="V1520"/>
  <c r="V1523"/>
  <c r="V1506"/>
  <c r="V1505"/>
  <c r="V1493"/>
  <c r="V1456"/>
  <c r="V1432"/>
  <c r="V1380"/>
  <c r="V1361"/>
  <c r="W1283"/>
  <c r="W1207"/>
  <c r="W4343"/>
  <c r="W4330"/>
  <c r="W4322"/>
  <c r="W4312"/>
  <c r="W4297"/>
  <c r="W4289"/>
  <c r="W4279"/>
  <c r="W4271"/>
  <c r="W4267"/>
  <c r="W4255"/>
  <c r="W4248"/>
  <c r="W4244"/>
  <c r="W4237"/>
  <c r="W4232"/>
  <c r="W4228"/>
  <c r="W4215"/>
  <c r="W4209"/>
  <c r="W4201"/>
  <c r="W4192"/>
  <c r="W4188"/>
  <c r="W4179"/>
  <c r="W4172"/>
  <c r="W4166"/>
  <c r="W4155"/>
  <c r="W4149"/>
  <c r="W4136"/>
  <c r="W4127"/>
  <c r="W4116"/>
  <c r="W4105"/>
  <c r="W4099"/>
  <c r="W4087"/>
  <c r="W4081"/>
  <c r="W4066"/>
  <c r="W4060"/>
  <c r="W4053"/>
  <c r="W4042"/>
  <c r="W4034"/>
  <c r="W4025"/>
  <c r="W4017"/>
  <c r="W4007"/>
  <c r="W4002"/>
  <c r="W3992"/>
  <c r="W3980"/>
  <c r="W3962"/>
  <c r="W3949"/>
  <c r="W3936"/>
  <c r="W3927"/>
  <c r="W3918"/>
  <c r="W3909"/>
  <c r="W3901"/>
  <c r="W3898"/>
  <c r="W3888"/>
  <c r="W3881"/>
  <c r="W3868"/>
  <c r="W3862"/>
  <c r="W3851"/>
  <c r="W3832"/>
  <c r="W3827"/>
  <c r="W3813"/>
  <c r="W3799"/>
  <c r="W3792"/>
  <c r="W3784"/>
  <c r="W3776"/>
  <c r="W3769"/>
  <c r="W3757"/>
  <c r="W3740"/>
  <c r="W3731"/>
  <c r="W3723"/>
  <c r="W3715"/>
  <c r="W3711"/>
  <c r="W3703"/>
  <c r="W3696"/>
  <c r="W3687"/>
  <c r="W3670"/>
  <c r="W3659"/>
  <c r="W3646"/>
  <c r="W3638"/>
  <c r="W3628"/>
  <c r="W3621"/>
  <c r="W3608"/>
  <c r="W3599"/>
  <c r="W3592"/>
  <c r="W3584"/>
  <c r="W3570"/>
  <c r="W3556"/>
  <c r="W3547"/>
  <c r="W3543"/>
  <c r="W3540"/>
  <c r="W3529"/>
  <c r="W3521"/>
  <c r="W3510"/>
  <c r="W3509"/>
  <c r="W3496"/>
  <c r="W3490"/>
  <c r="W3479"/>
  <c r="W3468"/>
  <c r="W3457"/>
  <c r="W3449"/>
  <c r="W3447"/>
  <c r="W3439"/>
  <c r="W3430"/>
  <c r="W3420"/>
  <c r="W3413"/>
  <c r="W3405"/>
  <c r="W3399"/>
  <c r="W3391"/>
  <c r="W3377"/>
  <c r="W3368"/>
  <c r="W1348"/>
  <c r="W1274"/>
  <c r="W1174"/>
  <c r="W4334"/>
  <c r="W4329"/>
  <c r="W4316"/>
  <c r="W4309"/>
  <c r="W4295"/>
  <c r="W4283"/>
  <c r="W4277"/>
  <c r="W4275"/>
  <c r="W4263"/>
  <c r="W4254"/>
  <c r="W4252"/>
  <c r="W4243"/>
  <c r="W4241"/>
  <c r="W4231"/>
  <c r="W4225"/>
  <c r="W4214"/>
  <c r="W4208"/>
  <c r="W4196"/>
  <c r="W4193"/>
  <c r="W4184"/>
  <c r="W4177"/>
  <c r="W4170"/>
  <c r="W4163"/>
  <c r="W4154"/>
  <c r="W4144"/>
  <c r="W4135"/>
  <c r="W4126"/>
  <c r="W4113"/>
  <c r="W4103"/>
  <c r="W4098"/>
  <c r="W4086"/>
  <c r="W4077"/>
  <c r="W4070"/>
  <c r="W4059"/>
  <c r="W4051"/>
  <c r="W4045"/>
  <c r="W4033"/>
  <c r="W4024"/>
  <c r="W4010"/>
  <c r="W4006"/>
  <c r="W4000"/>
  <c r="W3991"/>
  <c r="W3972"/>
  <c r="W3959"/>
  <c r="W3948"/>
  <c r="W3934"/>
  <c r="W3923"/>
  <c r="W3917"/>
  <c r="W3907"/>
  <c r="W3900"/>
  <c r="W3892"/>
  <c r="W3886"/>
  <c r="W3877"/>
  <c r="W3865"/>
  <c r="W3857"/>
  <c r="W3847"/>
  <c r="W3834"/>
  <c r="W3825"/>
  <c r="W3811"/>
  <c r="W3798"/>
  <c r="W3790"/>
  <c r="W3780"/>
  <c r="W3773"/>
  <c r="W3766"/>
  <c r="W3755"/>
  <c r="W3737"/>
  <c r="W3727"/>
  <c r="W3722"/>
  <c r="W3713"/>
  <c r="W3709"/>
  <c r="W3700"/>
  <c r="W3692"/>
  <c r="W3683"/>
  <c r="W3664"/>
  <c r="W3658"/>
  <c r="W3645"/>
  <c r="W3637"/>
  <c r="W3625"/>
  <c r="W3616"/>
  <c r="W3606"/>
  <c r="W3598"/>
  <c r="W3590"/>
  <c r="W3581"/>
  <c r="W3566"/>
  <c r="W3554"/>
  <c r="W3546"/>
  <c r="W3538"/>
  <c r="W3534"/>
  <c r="W3524"/>
  <c r="W3515"/>
  <c r="W3508"/>
  <c r="W3503"/>
  <c r="W3499"/>
  <c r="W3487"/>
  <c r="W3477"/>
  <c r="W3467"/>
  <c r="W3455"/>
  <c r="W3448"/>
  <c r="W3443"/>
  <c r="W3437"/>
  <c r="W3434"/>
  <c r="W3421"/>
  <c r="W3410"/>
  <c r="W3407"/>
  <c r="W3396"/>
  <c r="W3389"/>
  <c r="W3373"/>
  <c r="W3365"/>
  <c r="W3360"/>
  <c r="W3350"/>
  <c r="W3344"/>
  <c r="W3331"/>
  <c r="W3321"/>
  <c r="W3312"/>
  <c r="W3307"/>
  <c r="W3298"/>
  <c r="W3285"/>
  <c r="W3281"/>
  <c r="W3271"/>
  <c r="W3262"/>
  <c r="W3255"/>
  <c r="W3245"/>
  <c r="W3229"/>
  <c r="W3218"/>
  <c r="W3206"/>
  <c r="W3187"/>
  <c r="W3182"/>
  <c r="W3168"/>
  <c r="K2344"/>
  <c r="K2358" s="1"/>
  <c r="K3052" s="1"/>
  <c r="K3053" s="1"/>
  <c r="K2341"/>
  <c r="L1553"/>
  <c r="L1554" s="1"/>
  <c r="L2505" s="1"/>
  <c r="W1310"/>
  <c r="W1227"/>
  <c r="W4347"/>
  <c r="W4333"/>
  <c r="W4327"/>
  <c r="W4314"/>
  <c r="W4300"/>
  <c r="W4294"/>
  <c r="W4285"/>
  <c r="W4276"/>
  <c r="W4268"/>
  <c r="W4265"/>
  <c r="W4250"/>
  <c r="W4245"/>
  <c r="W4242"/>
  <c r="W4235"/>
  <c r="W4230"/>
  <c r="W4221"/>
  <c r="W4213"/>
  <c r="W4206"/>
  <c r="W4195"/>
  <c r="W4190"/>
  <c r="W4183"/>
  <c r="W4174"/>
  <c r="W4169"/>
  <c r="W4160"/>
  <c r="W4152"/>
  <c r="W4140"/>
  <c r="W4133"/>
  <c r="W4119"/>
  <c r="W4109"/>
  <c r="W4102"/>
  <c r="W4093"/>
  <c r="W4083"/>
  <c r="W4075"/>
  <c r="W4062"/>
  <c r="W4058"/>
  <c r="W4047"/>
  <c r="W4038"/>
  <c r="W4028"/>
  <c r="W4020"/>
  <c r="W4012"/>
  <c r="W4004"/>
  <c r="W3995"/>
  <c r="W3987"/>
  <c r="W3968"/>
  <c r="W3955"/>
  <c r="W3941"/>
  <c r="W3933"/>
  <c r="W3922"/>
  <c r="W3912"/>
  <c r="W3904"/>
  <c r="W3899"/>
  <c r="W3891"/>
  <c r="W3884"/>
  <c r="W3875"/>
  <c r="W3864"/>
  <c r="W3859"/>
  <c r="W3843"/>
  <c r="W3829"/>
  <c r="W3821"/>
  <c r="W3809"/>
  <c r="W3794"/>
  <c r="W3788"/>
  <c r="W3779"/>
  <c r="W3772"/>
  <c r="W3764"/>
  <c r="W3751"/>
  <c r="W3738"/>
  <c r="W3729"/>
  <c r="W3720"/>
  <c r="W3712"/>
  <c r="W3708"/>
  <c r="W3699"/>
  <c r="W3691"/>
  <c r="W3678"/>
  <c r="W3668"/>
  <c r="W3654"/>
  <c r="W3643"/>
  <c r="W3640"/>
  <c r="W3622"/>
  <c r="W3613"/>
  <c r="W3607"/>
  <c r="W3597"/>
  <c r="W3586"/>
  <c r="W3574"/>
  <c r="W3562"/>
  <c r="W3555"/>
  <c r="W3545"/>
  <c r="W3537"/>
  <c r="W3532"/>
  <c r="W3520"/>
  <c r="W3514"/>
  <c r="W3506"/>
  <c r="W3502"/>
  <c r="W3493"/>
  <c r="W3485"/>
  <c r="W3471"/>
  <c r="W3465"/>
  <c r="W3454"/>
  <c r="W3450"/>
  <c r="W3441"/>
  <c r="W3436"/>
  <c r="W3429"/>
  <c r="W3419"/>
  <c r="W3408"/>
  <c r="W3404"/>
  <c r="W3394"/>
  <c r="W3384"/>
  <c r="W3372"/>
  <c r="W3366"/>
  <c r="W3357"/>
  <c r="W3349"/>
  <c r="W3340"/>
  <c r="W3328"/>
  <c r="W3319"/>
  <c r="W3311"/>
  <c r="W3304"/>
  <c r="W3292"/>
  <c r="W3284"/>
  <c r="W3279"/>
  <c r="W3267"/>
  <c r="W3261"/>
  <c r="W3253"/>
  <c r="W3241"/>
  <c r="W3228"/>
  <c r="W3216"/>
  <c r="W3201"/>
  <c r="W3186"/>
  <c r="W3180"/>
  <c r="W3164"/>
  <c r="W1939"/>
  <c r="W1930"/>
  <c r="W1922"/>
  <c r="W1915"/>
  <c r="W1908"/>
  <c r="W1902"/>
  <c r="W1897"/>
  <c r="W1886"/>
  <c r="W1881"/>
  <c r="W1873"/>
  <c r="W1867"/>
  <c r="W1861"/>
  <c r="W1855"/>
  <c r="W1847"/>
  <c r="W1842"/>
  <c r="W1832"/>
  <c r="W1823"/>
  <c r="W1818"/>
  <c r="W1805"/>
  <c r="W1798"/>
  <c r="W1792"/>
  <c r="W1785"/>
  <c r="W1781"/>
  <c r="W1777"/>
  <c r="W1773"/>
  <c r="W1768"/>
  <c r="W1760"/>
  <c r="W1753"/>
  <c r="W1746"/>
  <c r="W1737"/>
  <c r="W1731"/>
  <c r="W1728"/>
  <c r="W1722"/>
  <c r="W1713"/>
  <c r="W1707"/>
  <c r="W1700"/>
  <c r="W1696"/>
  <c r="W1690"/>
  <c r="W1684"/>
  <c r="W1674"/>
  <c r="W1669"/>
  <c r="W1663"/>
  <c r="W1658"/>
  <c r="W1649"/>
  <c r="W1642"/>
  <c r="W1637"/>
  <c r="W1631"/>
  <c r="W1626"/>
  <c r="W1621"/>
  <c r="W1616"/>
  <c r="W1611"/>
  <c r="W1606"/>
  <c r="W1600"/>
  <c r="W1596"/>
  <c r="W1591"/>
  <c r="W1586"/>
  <c r="W1580"/>
  <c r="W1574"/>
  <c r="W1569"/>
  <c r="W1563"/>
  <c r="W1558"/>
  <c r="W1553"/>
  <c r="W1549"/>
  <c r="W1536"/>
  <c r="W1534"/>
  <c r="W1525"/>
  <c r="W1519"/>
  <c r="W1507"/>
  <c r="W1502"/>
  <c r="W1496"/>
  <c r="W1488"/>
  <c r="W1482"/>
  <c r="W4337"/>
  <c r="W4335"/>
  <c r="W4324"/>
  <c r="W4303"/>
  <c r="W4290"/>
  <c r="V4290"/>
  <c r="V1942"/>
  <c r="V1944"/>
  <c r="W1936"/>
  <c r="W1926"/>
  <c r="W1919"/>
  <c r="W1913"/>
  <c r="W1905"/>
  <c r="W1898"/>
  <c r="W1892"/>
  <c r="W1883"/>
  <c r="W1877"/>
  <c r="W1871"/>
  <c r="W1866"/>
  <c r="W1857"/>
  <c r="W1849"/>
  <c r="W1846"/>
  <c r="W1839"/>
  <c r="W1828"/>
  <c r="W1819"/>
  <c r="W1809"/>
  <c r="W1801"/>
  <c r="W1794"/>
  <c r="W1790"/>
  <c r="W1784"/>
  <c r="W1779"/>
  <c r="W1775"/>
  <c r="W1769"/>
  <c r="W1762"/>
  <c r="W1756"/>
  <c r="W1749"/>
  <c r="W1743"/>
  <c r="W1735"/>
  <c r="W1732"/>
  <c r="W1726"/>
  <c r="W1717"/>
  <c r="W1709"/>
  <c r="W1702"/>
  <c r="W1698"/>
  <c r="W1693"/>
  <c r="W1688"/>
  <c r="W1681"/>
  <c r="W1672"/>
  <c r="W1666"/>
  <c r="W1660"/>
  <c r="W1652"/>
  <c r="W1645"/>
  <c r="W1639"/>
  <c r="W1634"/>
  <c r="W1629"/>
  <c r="W1623"/>
  <c r="W1617"/>
  <c r="W1614"/>
  <c r="W1608"/>
  <c r="W1603"/>
  <c r="W1599"/>
  <c r="W1594"/>
  <c r="W1589"/>
  <c r="W1584"/>
  <c r="W1577"/>
  <c r="W1571"/>
  <c r="W1566"/>
  <c r="W1560"/>
  <c r="W1556"/>
  <c r="W1550"/>
  <c r="W1540"/>
  <c r="W1537"/>
  <c r="W1528"/>
  <c r="W1522"/>
  <c r="W1512"/>
  <c r="W1504"/>
  <c r="W1499"/>
  <c r="W1491"/>
  <c r="W1487"/>
  <c r="W4344"/>
  <c r="W4338"/>
  <c r="W4328"/>
  <c r="W4317"/>
  <c r="K1377"/>
  <c r="K1391" s="1"/>
  <c r="K1533"/>
  <c r="K1534" s="1"/>
  <c r="L182"/>
  <c r="V4287"/>
  <c r="V4284"/>
  <c r="V4282"/>
  <c r="V4280"/>
  <c r="V4269"/>
  <c r="V4264"/>
  <c r="V4259"/>
  <c r="V4256"/>
  <c r="V4257"/>
  <c r="V4253"/>
  <c r="V4246"/>
  <c r="V4240"/>
  <c r="V4236"/>
  <c r="V4233"/>
  <c r="V4226"/>
  <c r="V4223"/>
  <c r="V4219"/>
  <c r="V4216"/>
  <c r="V4210"/>
  <c r="V4207"/>
  <c r="V4211"/>
  <c r="V4202"/>
  <c r="V4198"/>
  <c r="V4197"/>
  <c r="V4199"/>
  <c r="V4191"/>
  <c r="V4187"/>
  <c r="V4186"/>
  <c r="V4185"/>
  <c r="V4182"/>
  <c r="V4180"/>
  <c r="V4178"/>
  <c r="V4175"/>
  <c r="V4173"/>
  <c r="V4165"/>
  <c r="V4164"/>
  <c r="V4162"/>
  <c r="V4156"/>
  <c r="V4157"/>
  <c r="V4153"/>
  <c r="V4150"/>
  <c r="V4148"/>
  <c r="V4146"/>
  <c r="V4143"/>
  <c r="V4142"/>
  <c r="V4138"/>
  <c r="V4137"/>
  <c r="V4131"/>
  <c r="V4130"/>
  <c r="V4128"/>
  <c r="V4123"/>
  <c r="V4122"/>
  <c r="V4120"/>
  <c r="V4118"/>
  <c r="V4117"/>
  <c r="V4114"/>
  <c r="V4110"/>
  <c r="V4108"/>
  <c r="V4106"/>
  <c r="V4111"/>
  <c r="V4104"/>
  <c r="V4101"/>
  <c r="V4097"/>
  <c r="V4094"/>
  <c r="V4091"/>
  <c r="V4089"/>
  <c r="V4084"/>
  <c r="V4085"/>
  <c r="V4080"/>
  <c r="V4076"/>
  <c r="V4074"/>
  <c r="V4072"/>
  <c r="V4071"/>
  <c r="V4069"/>
  <c r="V4063"/>
  <c r="V4057"/>
  <c r="V4055"/>
  <c r="V4054"/>
  <c r="V4050"/>
  <c r="V4049"/>
  <c r="V4048"/>
  <c r="V4044"/>
  <c r="V4040"/>
  <c r="V4039"/>
  <c r="V4041"/>
  <c r="V4035"/>
  <c r="V4031"/>
  <c r="V4030"/>
  <c r="V4022"/>
  <c r="V4018"/>
  <c r="V4021"/>
  <c r="V4016"/>
  <c r="V4014"/>
  <c r="V4013"/>
  <c r="V4011"/>
  <c r="V3997"/>
  <c r="V3996"/>
  <c r="V3989"/>
  <c r="V3982"/>
  <c r="V3984"/>
  <c r="V3978"/>
  <c r="V3981"/>
  <c r="V3977"/>
  <c r="V3975"/>
  <c r="V3973"/>
  <c r="V3971"/>
  <c r="V3969"/>
  <c r="V3970"/>
  <c r="V3967"/>
  <c r="V3964"/>
  <c r="V3965"/>
  <c r="V3961"/>
  <c r="V3960"/>
  <c r="V3957"/>
  <c r="V3956"/>
  <c r="V3954"/>
  <c r="V3953"/>
  <c r="V3952"/>
  <c r="V3950"/>
  <c r="V3943"/>
  <c r="V3945"/>
  <c r="V3942"/>
  <c r="V3940"/>
  <c r="V3935"/>
  <c r="V3932"/>
  <c r="V3929"/>
  <c r="W3492"/>
  <c r="W3486"/>
  <c r="W3473"/>
  <c r="W3466"/>
  <c r="W3456"/>
  <c r="W3442"/>
  <c r="W3433"/>
  <c r="W3416"/>
  <c r="W3397"/>
  <c r="W3385"/>
  <c r="W3374"/>
  <c r="W3359"/>
  <c r="V3717"/>
  <c r="V3716"/>
  <c r="V3710"/>
  <c r="V3704"/>
  <c r="V3702"/>
  <c r="V3701"/>
  <c r="V3694"/>
  <c r="V3697"/>
  <c r="W3686"/>
  <c r="W3677"/>
  <c r="W3665"/>
  <c r="W3655"/>
  <c r="W3644"/>
  <c r="W3629"/>
  <c r="W3623"/>
  <c r="W3614"/>
  <c r="W3603"/>
  <c r="W3583"/>
  <c r="W3572"/>
  <c r="W3564"/>
  <c r="W3558"/>
  <c r="W3542"/>
  <c r="W3527"/>
  <c r="W3519"/>
  <c r="W3500"/>
  <c r="K30"/>
  <c r="K153"/>
  <c r="W3690"/>
  <c r="W3682"/>
  <c r="W3675"/>
  <c r="W3657"/>
  <c r="W3653"/>
  <c r="W3635"/>
  <c r="W3627"/>
  <c r="W3618"/>
  <c r="W3610"/>
  <c r="W3596"/>
  <c r="W3576"/>
  <c r="W3567"/>
  <c r="W3563"/>
  <c r="W3549"/>
  <c r="W3533"/>
  <c r="W3526"/>
  <c r="W3507"/>
  <c r="W3494"/>
  <c r="W3489"/>
  <c r="W3476"/>
  <c r="W3469"/>
  <c r="W3460"/>
  <c r="W3444"/>
  <c r="W3432"/>
  <c r="W3422"/>
  <c r="W3398"/>
  <c r="W3387"/>
  <c r="W3378"/>
  <c r="W3364"/>
  <c r="W2824"/>
  <c r="V2824"/>
  <c r="W2814"/>
  <c r="V2814"/>
  <c r="W2807"/>
  <c r="V2807"/>
  <c r="W2803"/>
  <c r="V2803"/>
  <c r="W3080"/>
  <c r="W3073"/>
  <c r="W3060"/>
  <c r="W3053"/>
  <c r="W3042"/>
  <c r="W3021"/>
  <c r="W3014"/>
  <c r="W3004"/>
  <c r="W2979"/>
  <c r="W2970"/>
  <c r="W2955"/>
  <c r="W2946"/>
  <c r="W2928"/>
  <c r="W2914"/>
  <c r="W2908"/>
  <c r="W2895"/>
  <c r="W2887"/>
  <c r="W2877"/>
  <c r="W2861"/>
  <c r="W2851"/>
  <c r="W2843"/>
  <c r="W2837"/>
  <c r="W2834"/>
  <c r="V2834"/>
  <c r="W2833"/>
  <c r="V2833"/>
  <c r="W2830"/>
  <c r="V2830"/>
  <c r="W2822"/>
  <c r="V2822"/>
  <c r="W2810"/>
  <c r="V2810"/>
  <c r="W2796"/>
  <c r="V2796"/>
  <c r="W2826"/>
  <c r="V2826"/>
  <c r="W2823"/>
  <c r="V2823"/>
  <c r="W2818"/>
  <c r="V2818"/>
  <c r="W2812"/>
  <c r="V2812"/>
  <c r="W2809"/>
  <c r="V2809"/>
  <c r="W2805"/>
  <c r="V2805"/>
  <c r="W3092"/>
  <c r="W3077"/>
  <c r="W3067"/>
  <c r="W3056"/>
  <c r="W3051"/>
  <c r="W3033"/>
  <c r="W3018"/>
  <c r="W3009"/>
  <c r="W2982"/>
  <c r="W2977"/>
  <c r="W2961"/>
  <c r="W2951"/>
  <c r="W2941"/>
  <c r="K3591"/>
  <c r="K3604" s="1"/>
  <c r="K3605" s="1"/>
  <c r="W2921"/>
  <c r="W2911"/>
  <c r="W2905"/>
  <c r="W2893"/>
  <c r="W2883"/>
  <c r="W2864"/>
  <c r="W2854"/>
  <c r="W2848"/>
  <c r="W2839"/>
  <c r="W2836"/>
  <c r="V2836"/>
  <c r="W2832"/>
  <c r="V2832"/>
  <c r="W2829"/>
  <c r="V2829"/>
  <c r="W2825"/>
  <c r="V2825"/>
  <c r="W2821"/>
  <c r="V2821"/>
  <c r="W2811"/>
  <c r="V2811"/>
  <c r="W2799"/>
  <c r="V2799"/>
  <c r="W2795"/>
  <c r="V2795"/>
  <c r="L3812"/>
  <c r="V2793"/>
  <c r="V2792"/>
  <c r="V2791"/>
  <c r="W2787"/>
  <c r="W2783"/>
  <c r="W2775"/>
  <c r="W2770"/>
  <c r="W2764"/>
  <c r="W2749"/>
  <c r="W2743"/>
  <c r="W2737"/>
  <c r="W2731"/>
  <c r="W2725"/>
  <c r="W2718"/>
  <c r="W2711"/>
  <c r="W2707"/>
  <c r="W2702"/>
  <c r="W2694"/>
  <c r="W2687"/>
  <c r="W2681"/>
  <c r="W2675"/>
  <c r="W2667"/>
  <c r="W2664"/>
  <c r="W2656"/>
  <c r="W2649"/>
  <c r="W2646"/>
  <c r="W2642"/>
  <c r="W2637"/>
  <c r="W2633"/>
  <c r="W2627"/>
  <c r="W2621"/>
  <c r="W2619"/>
  <c r="W2613"/>
  <c r="W2605"/>
  <c r="W2598"/>
  <c r="W2596"/>
  <c r="W2586"/>
  <c r="W2581"/>
  <c r="W2575"/>
  <c r="W2566"/>
  <c r="W2558"/>
  <c r="W2549"/>
  <c r="W2543"/>
  <c r="W2536"/>
  <c r="W2526"/>
  <c r="W2518"/>
  <c r="W2513"/>
  <c r="W2508"/>
  <c r="W2504"/>
  <c r="W2497"/>
  <c r="W2491"/>
  <c r="W2479"/>
  <c r="W2473"/>
  <c r="W2465"/>
  <c r="W2458"/>
  <c r="W2455"/>
  <c r="W2447"/>
  <c r="W2435"/>
  <c r="W2426"/>
  <c r="W2417"/>
  <c r="W2409"/>
  <c r="W2398"/>
  <c r="W2391"/>
  <c r="W2384"/>
  <c r="W4278"/>
  <c r="W4222"/>
  <c r="W4121"/>
  <c r="L127"/>
  <c r="L128" s="1"/>
  <c r="W4064"/>
  <c r="W4015"/>
  <c r="W3966"/>
  <c r="W3853"/>
  <c r="W3800"/>
  <c r="W3762"/>
  <c r="W3734"/>
  <c r="W3673"/>
  <c r="W3632"/>
  <c r="W3568"/>
  <c r="W3525"/>
  <c r="W2790"/>
  <c r="W2786"/>
  <c r="W2782"/>
  <c r="W2773"/>
  <c r="W2769"/>
  <c r="W2763"/>
  <c r="W2748"/>
  <c r="W2744"/>
  <c r="W2736"/>
  <c r="W2730"/>
  <c r="W2722"/>
  <c r="W2715"/>
  <c r="W2712"/>
  <c r="W2706"/>
  <c r="W2701"/>
  <c r="W2692"/>
  <c r="W2684"/>
  <c r="W2678"/>
  <c r="W2671"/>
  <c r="W2666"/>
  <c r="W2662"/>
  <c r="W2655"/>
  <c r="W2650"/>
  <c r="W2644"/>
  <c r="W2641"/>
  <c r="W2636"/>
  <c r="W2631"/>
  <c r="W2626"/>
  <c r="W2622"/>
  <c r="W2616"/>
  <c r="W2610"/>
  <c r="W2603"/>
  <c r="W2597"/>
  <c r="W2591"/>
  <c r="W2585"/>
  <c r="W2579"/>
  <c r="W2574"/>
  <c r="W2565"/>
  <c r="W2555"/>
  <c r="W2548"/>
  <c r="W2542"/>
  <c r="W2533"/>
  <c r="W2524"/>
  <c r="W2517"/>
  <c r="W2510"/>
  <c r="W2505"/>
  <c r="W2500"/>
  <c r="W2494"/>
  <c r="W2490"/>
  <c r="W2478"/>
  <c r="W2471"/>
  <c r="W2466"/>
  <c r="W2457"/>
  <c r="W2451"/>
  <c r="W2446"/>
  <c r="W2433"/>
  <c r="W2423"/>
  <c r="W2414"/>
  <c r="W2406"/>
  <c r="W2397"/>
  <c r="W2388"/>
  <c r="W2382"/>
  <c r="W4274"/>
  <c r="W4204"/>
  <c r="W4092"/>
  <c r="W4052"/>
  <c r="W3988"/>
  <c r="W3958"/>
  <c r="W3850"/>
  <c r="W3789"/>
  <c r="W3761"/>
  <c r="W3726"/>
  <c r="W3661"/>
  <c r="W3620"/>
  <c r="W3548"/>
  <c r="W3478"/>
  <c r="W2789"/>
  <c r="W2785"/>
  <c r="W2780"/>
  <c r="W2772"/>
  <c r="W2767"/>
  <c r="W2756"/>
  <c r="W2747"/>
  <c r="W2738"/>
  <c r="W2734"/>
  <c r="W2728"/>
  <c r="W2721"/>
  <c r="W2714"/>
  <c r="W2710"/>
  <c r="W2705"/>
  <c r="W2698"/>
  <c r="W2690"/>
  <c r="W2682"/>
  <c r="W2676"/>
  <c r="W2670"/>
  <c r="W2665"/>
  <c r="W2660"/>
  <c r="W2653"/>
  <c r="W2648"/>
  <c r="W2645"/>
  <c r="W2640"/>
  <c r="W2634"/>
  <c r="W2630"/>
  <c r="W2624"/>
  <c r="W2620"/>
  <c r="W2614"/>
  <c r="W2606"/>
  <c r="W2601"/>
  <c r="W2595"/>
  <c r="W2589"/>
  <c r="W2583"/>
  <c r="W2577"/>
  <c r="W2573"/>
  <c r="W2564"/>
  <c r="W2552"/>
  <c r="W2546"/>
  <c r="W2539"/>
  <c r="W2531"/>
  <c r="W2522"/>
  <c r="W2516"/>
  <c r="W2509"/>
  <c r="W2506"/>
  <c r="W2499"/>
  <c r="W2493"/>
  <c r="W2485"/>
  <c r="W2477"/>
  <c r="W2468"/>
  <c r="W2460"/>
  <c r="W2456"/>
  <c r="W2450"/>
  <c r="W2440"/>
  <c r="W2431"/>
  <c r="W2422"/>
  <c r="W2412"/>
  <c r="W2404"/>
  <c r="W2394"/>
  <c r="W2386"/>
  <c r="W4326"/>
  <c r="W4261"/>
  <c r="W4161"/>
  <c r="W4090"/>
  <c r="W4029"/>
  <c r="W3986"/>
  <c r="W3878"/>
  <c r="W3846"/>
  <c r="W3781"/>
  <c r="W3753"/>
  <c r="W3718"/>
  <c r="W3649"/>
  <c r="W3605"/>
  <c r="W3541"/>
  <c r="L1879"/>
  <c r="L1889" s="1"/>
  <c r="L2198"/>
  <c r="L2199" s="1"/>
  <c r="L3418" s="1"/>
  <c r="L3419" s="1"/>
  <c r="L3420" s="1"/>
  <c r="W1827"/>
  <c r="W1820"/>
  <c r="W1804"/>
  <c r="W1799"/>
  <c r="W1694"/>
  <c r="W1654"/>
  <c r="W1644"/>
  <c r="W1049"/>
  <c r="K897"/>
  <c r="V880"/>
  <c r="W880"/>
  <c r="V831"/>
  <c r="W831"/>
  <c r="V740"/>
  <c r="W740"/>
  <c r="V668"/>
  <c r="W668"/>
  <c r="L897"/>
  <c r="L1831"/>
  <c r="L3311" s="1"/>
  <c r="L3312" s="1"/>
  <c r="V898"/>
  <c r="W898"/>
  <c r="V771"/>
  <c r="W771"/>
  <c r="V2124"/>
  <c r="V2120"/>
  <c r="V2114"/>
  <c r="V2111"/>
  <c r="V2097"/>
  <c r="V2094"/>
  <c r="V2091"/>
  <c r="V2088"/>
  <c r="V2058"/>
  <c r="V2035"/>
  <c r="V2030"/>
  <c r="V2014"/>
  <c r="V2011"/>
  <c r="V2009"/>
  <c r="V1995"/>
  <c r="V1989"/>
  <c r="V1986"/>
  <c r="V1983"/>
  <c r="V1974"/>
  <c r="V1957"/>
  <c r="V1954"/>
  <c r="V1953"/>
  <c r="V1951"/>
  <c r="W1903"/>
  <c r="W1860"/>
  <c r="W1843"/>
  <c r="W1751"/>
  <c r="W1682"/>
  <c r="W1657"/>
  <c r="W1612"/>
  <c r="W1592"/>
  <c r="W1578"/>
  <c r="W1565"/>
  <c r="W1548"/>
  <c r="W1532"/>
  <c r="W1431"/>
  <c r="W1418"/>
  <c r="W1414"/>
  <c r="W1368"/>
  <c r="W1052"/>
  <c r="W1024"/>
  <c r="W1011"/>
  <c r="W997"/>
  <c r="W961"/>
  <c r="W929"/>
  <c r="W897"/>
  <c r="L1835"/>
  <c r="K1831"/>
  <c r="K3311" s="1"/>
  <c r="K3312" s="1"/>
  <c r="V855"/>
  <c r="W855"/>
  <c r="V824"/>
  <c r="W824"/>
  <c r="V808"/>
  <c r="W808"/>
  <c r="V788"/>
  <c r="W788"/>
  <c r="V656"/>
  <c r="W656"/>
  <c r="W723"/>
  <c r="W706"/>
  <c r="W627"/>
  <c r="W594"/>
  <c r="W567"/>
  <c r="W447"/>
  <c r="W441"/>
  <c r="W396"/>
  <c r="W304"/>
  <c r="W209"/>
  <c r="W194"/>
  <c r="W183"/>
  <c r="W153"/>
  <c r="W138"/>
  <c r="W67"/>
  <c r="W43"/>
  <c r="W4345"/>
  <c r="W4168"/>
  <c r="W4067"/>
  <c r="W4023"/>
  <c r="W3860"/>
  <c r="W3812"/>
  <c r="W3760"/>
  <c r="L3662"/>
  <c r="W3591"/>
  <c r="W3528"/>
  <c r="W3379"/>
  <c r="W3323"/>
  <c r="W3299"/>
  <c r="W3223"/>
  <c r="W3165"/>
  <c r="W3107"/>
  <c r="W3038"/>
  <c r="K3038"/>
  <c r="K3039" s="1"/>
  <c r="K3040" s="1"/>
  <c r="K3041" s="1"/>
  <c r="W2993"/>
  <c r="W2936"/>
  <c r="W2929"/>
  <c r="W2909"/>
  <c r="W2890"/>
  <c r="W2866"/>
  <c r="W2816"/>
  <c r="W2804"/>
  <c r="W2761"/>
  <c r="W2750"/>
  <c r="W2708"/>
  <c r="W2654"/>
  <c r="W2602"/>
  <c r="W2538"/>
  <c r="W2521"/>
  <c r="W2498"/>
  <c r="W2475"/>
  <c r="W2449"/>
  <c r="W2442"/>
  <c r="W2424"/>
  <c r="W2396"/>
  <c r="W2336"/>
  <c r="W2265"/>
  <c r="W2250"/>
  <c r="W2237"/>
  <c r="W2217"/>
  <c r="W2206"/>
  <c r="W2183"/>
  <c r="W2140"/>
  <c r="W2107"/>
  <c r="W2095"/>
  <c r="W2075"/>
  <c r="W2013"/>
  <c r="W1998"/>
  <c r="W1973"/>
  <c r="W1888"/>
  <c r="W1872"/>
  <c r="W1831"/>
  <c r="W1646"/>
  <c r="W1545"/>
  <c r="W1530"/>
  <c r="W1514"/>
  <c r="W1475"/>
  <c r="W1441"/>
  <c r="W1195"/>
  <c r="W1164"/>
  <c r="W1039"/>
  <c r="W1021"/>
  <c r="W970"/>
  <c r="W950"/>
  <c r="W938"/>
  <c r="W932"/>
  <c r="W902"/>
  <c r="W861"/>
  <c r="W804"/>
  <c r="W790"/>
  <c r="W747"/>
  <c r="W722"/>
  <c r="W716"/>
  <c r="W704"/>
  <c r="W687"/>
  <c r="W610"/>
  <c r="W561"/>
  <c r="W536"/>
  <c r="W517"/>
  <c r="W495"/>
  <c r="W490"/>
  <c r="W439"/>
  <c r="W427"/>
  <c r="W417"/>
  <c r="W401"/>
  <c r="W316"/>
  <c r="W294"/>
  <c r="K564"/>
  <c r="L194"/>
  <c r="L153"/>
  <c r="K138"/>
  <c r="K4218"/>
  <c r="K2758"/>
  <c r="K2759" s="1"/>
  <c r="K3240" s="1"/>
  <c r="K3241" s="1"/>
  <c r="K3242" s="1"/>
  <c r="K3243" s="1"/>
  <c r="K3244" s="1"/>
  <c r="L1872"/>
  <c r="L1880" s="1"/>
  <c r="K576"/>
  <c r="W602"/>
  <c r="W583"/>
  <c r="L564"/>
  <c r="W541"/>
  <c r="W469"/>
  <c r="W406"/>
  <c r="W358"/>
  <c r="W324"/>
  <c r="W305"/>
  <c r="W288"/>
  <c r="W259"/>
  <c r="W233"/>
  <c r="W193"/>
  <c r="W170"/>
  <c r="W149"/>
  <c r="L138"/>
  <c r="W92"/>
  <c r="W68"/>
  <c r="W36"/>
  <c r="W4266"/>
  <c r="W4220"/>
  <c r="W4043"/>
  <c r="W3938"/>
  <c r="W3839"/>
  <c r="W3679"/>
  <c r="W3604"/>
  <c r="W3580"/>
  <c r="W3445"/>
  <c r="W3354"/>
  <c r="W3251"/>
  <c r="W3219"/>
  <c r="W3188"/>
  <c r="W3146"/>
  <c r="W3087"/>
  <c r="W3029"/>
  <c r="W2956"/>
  <c r="W2933"/>
  <c r="W2917"/>
  <c r="W2901"/>
  <c r="W2881"/>
  <c r="W2849"/>
  <c r="K2901"/>
  <c r="K2902" s="1"/>
  <c r="W2806"/>
  <c r="W2781"/>
  <c r="W2740"/>
  <c r="W2672"/>
  <c r="W2611"/>
  <c r="W2578"/>
  <c r="W2557"/>
  <c r="W2530"/>
  <c r="W2511"/>
  <c r="W2489"/>
  <c r="W2462"/>
  <c r="W2444"/>
  <c r="W2438"/>
  <c r="W2402"/>
  <c r="W2376"/>
  <c r="W2362"/>
  <c r="W2305"/>
  <c r="W2259"/>
  <c r="W2239"/>
  <c r="W2228"/>
  <c r="W2212"/>
  <c r="W2187"/>
  <c r="W2159"/>
  <c r="W2129"/>
  <c r="W2104"/>
  <c r="W2086"/>
  <c r="W2026"/>
  <c r="W2007"/>
  <c r="W1994"/>
  <c r="W1945"/>
  <c r="W1938"/>
  <c r="W1925"/>
  <c r="W1911"/>
  <c r="W1851"/>
  <c r="W1764"/>
  <c r="W1742"/>
  <c r="W1716"/>
  <c r="W1686"/>
  <c r="W1581"/>
  <c r="W1546"/>
  <c r="W1524"/>
  <c r="W1340"/>
  <c r="W1273"/>
  <c r="W1210"/>
  <c r="W1145"/>
  <c r="W1095"/>
  <c r="W1067"/>
  <c r="W1022"/>
  <c r="W1005"/>
  <c r="W847"/>
  <c r="W819"/>
  <c r="W807"/>
  <c r="W796"/>
  <c r="W786"/>
  <c r="W731"/>
  <c r="W720"/>
  <c r="W713"/>
  <c r="W694"/>
  <c r="W680"/>
  <c r="W633"/>
  <c r="W589"/>
  <c r="W542"/>
  <c r="W527"/>
  <c r="W507"/>
  <c r="W494"/>
  <c r="W479"/>
  <c r="W468"/>
  <c r="W436"/>
  <c r="W424"/>
  <c r="W408"/>
  <c r="W390"/>
  <c r="W338"/>
  <c r="W306"/>
  <c r="W287"/>
  <c r="W285"/>
  <c r="W281"/>
  <c r="W264"/>
  <c r="K261"/>
  <c r="K262" s="1"/>
  <c r="W253"/>
  <c r="W232"/>
  <c r="W226"/>
  <c r="W187"/>
  <c r="W178"/>
  <c r="W28"/>
  <c r="K3200"/>
  <c r="W1326"/>
  <c r="V1326"/>
  <c r="W1298"/>
  <c r="V1298"/>
  <c r="W1288"/>
  <c r="V1288"/>
  <c r="W1275"/>
  <c r="V1275"/>
  <c r="W1263"/>
  <c r="V1263"/>
  <c r="W1241"/>
  <c r="V1241"/>
  <c r="W1223"/>
  <c r="V1223"/>
  <c r="W1209"/>
  <c r="V1209"/>
  <c r="W1200"/>
  <c r="V1200"/>
  <c r="W1185"/>
  <c r="V1185"/>
  <c r="W1179"/>
  <c r="V1179"/>
  <c r="W1166"/>
  <c r="V1166"/>
  <c r="W1153"/>
  <c r="V1153"/>
  <c r="V1045"/>
  <c r="W1045"/>
  <c r="W1946"/>
  <c r="W1918"/>
  <c r="W1875"/>
  <c r="W1854"/>
  <c r="W1840"/>
  <c r="W1830"/>
  <c r="W1816"/>
  <c r="W1807"/>
  <c r="W1793"/>
  <c r="W1765"/>
  <c r="W1747"/>
  <c r="W1714"/>
  <c r="W1678"/>
  <c r="W1656"/>
  <c r="W1633"/>
  <c r="W1613"/>
  <c r="W1585"/>
  <c r="W1562"/>
  <c r="W1529"/>
  <c r="W1503"/>
  <c r="W1485"/>
  <c r="W1471"/>
  <c r="W1451"/>
  <c r="W1436"/>
  <c r="W1416"/>
  <c r="W1404"/>
  <c r="W1377"/>
  <c r="W1362"/>
  <c r="W1349"/>
  <c r="V1130"/>
  <c r="W1130"/>
  <c r="V1122"/>
  <c r="W1122"/>
  <c r="V1096"/>
  <c r="W1096"/>
  <c r="V1062"/>
  <c r="W1062"/>
  <c r="W1321"/>
  <c r="V1321"/>
  <c r="W1290"/>
  <c r="V1290"/>
  <c r="W1286"/>
  <c r="V1286"/>
  <c r="W1267"/>
  <c r="V1267"/>
  <c r="W1256"/>
  <c r="V1256"/>
  <c r="W1232"/>
  <c r="V1232"/>
  <c r="W1213"/>
  <c r="V1213"/>
  <c r="W1205"/>
  <c r="V1205"/>
  <c r="W1192"/>
  <c r="V1192"/>
  <c r="W1182"/>
  <c r="V1182"/>
  <c r="W1171"/>
  <c r="V1171"/>
  <c r="W1162"/>
  <c r="V1162"/>
  <c r="W1140"/>
  <c r="V1140"/>
  <c r="W1934"/>
  <c r="W1889"/>
  <c r="W1864"/>
  <c r="W1852"/>
  <c r="W1834"/>
  <c r="W1822"/>
  <c r="W1811"/>
  <c r="W1802"/>
  <c r="W1770"/>
  <c r="W1755"/>
  <c r="W1725"/>
  <c r="W1691"/>
  <c r="W1661"/>
  <c r="W1648"/>
  <c r="W1622"/>
  <c r="W1598"/>
  <c r="W1575"/>
  <c r="W1538"/>
  <c r="W1517"/>
  <c r="W1495"/>
  <c r="W1481"/>
  <c r="W1460"/>
  <c r="W1445"/>
  <c r="W1425"/>
  <c r="W1410"/>
  <c r="W1395"/>
  <c r="W1365"/>
  <c r="W1353"/>
  <c r="W1335"/>
  <c r="V1023"/>
  <c r="W1023"/>
  <c r="W1003"/>
  <c r="W984"/>
  <c r="W944"/>
  <c r="W917"/>
  <c r="W885"/>
  <c r="W865"/>
  <c r="W849"/>
  <c r="W828"/>
  <c r="W813"/>
  <c r="W803"/>
  <c r="W781"/>
  <c r="W753"/>
  <c r="W739"/>
  <c r="W715"/>
  <c r="W697"/>
  <c r="W666"/>
  <c r="W651"/>
  <c r="W618"/>
  <c r="W590"/>
  <c r="W575"/>
  <c r="W551"/>
  <c r="W513"/>
  <c r="W485"/>
  <c r="W459"/>
  <c r="W445"/>
  <c r="W430"/>
  <c r="W416"/>
  <c r="W400"/>
  <c r="W378"/>
  <c r="W345"/>
  <c r="W321"/>
  <c r="W302"/>
  <c r="W269"/>
  <c r="W255"/>
  <c r="W220"/>
  <c r="W208"/>
  <c r="W189"/>
  <c r="W177"/>
  <c r="W162"/>
  <c r="W142"/>
  <c r="W130"/>
  <c r="W116"/>
  <c r="W73"/>
  <c r="W65"/>
  <c r="W30"/>
  <c r="W4311"/>
  <c r="W4258"/>
  <c r="W4218"/>
  <c r="W4125"/>
  <c r="W4036"/>
  <c r="W4005"/>
  <c r="W3976"/>
  <c r="W3919"/>
  <c r="W3852"/>
  <c r="W3824"/>
  <c r="W3810"/>
  <c r="W3750"/>
  <c r="W3652"/>
  <c r="W1137"/>
  <c r="W1126"/>
  <c r="W1103"/>
  <c r="W1087"/>
  <c r="W1054"/>
  <c r="W1034"/>
  <c r="W1018"/>
  <c r="W999"/>
  <c r="W982"/>
  <c r="W939"/>
  <c r="W907"/>
  <c r="W882"/>
  <c r="W864"/>
  <c r="W842"/>
  <c r="W825"/>
  <c r="W809"/>
  <c r="W798"/>
  <c r="W779"/>
  <c r="W751"/>
  <c r="W727"/>
  <c r="W714"/>
  <c r="W693"/>
  <c r="W665"/>
  <c r="W640"/>
  <c r="W604"/>
  <c r="W585"/>
  <c r="W571"/>
  <c r="W545"/>
  <c r="W512"/>
  <c r="W480"/>
  <c r="W455"/>
  <c r="W442"/>
  <c r="W428"/>
  <c r="W413"/>
  <c r="W397"/>
  <c r="W371"/>
  <c r="W342"/>
  <c r="W310"/>
  <c r="W299"/>
  <c r="W268"/>
  <c r="W244"/>
  <c r="W219"/>
  <c r="W196"/>
  <c r="W185"/>
  <c r="W175"/>
  <c r="W156"/>
  <c r="W140"/>
  <c r="W128"/>
  <c r="W114"/>
  <c r="W70"/>
  <c r="W62"/>
  <c r="W15"/>
  <c r="W4272"/>
  <c r="W4238"/>
  <c r="W4212"/>
  <c r="W4079"/>
  <c r="W4026"/>
  <c r="W3999"/>
  <c r="W3947"/>
  <c r="W3916"/>
  <c r="W3845"/>
  <c r="W3820"/>
  <c r="W3805"/>
  <c r="W3705"/>
  <c r="W3648"/>
  <c r="W1933"/>
  <c r="W1917"/>
  <c r="W1906"/>
  <c r="W1884"/>
  <c r="W1836"/>
  <c r="W1806"/>
  <c r="W1761"/>
  <c r="W1740"/>
  <c r="W1706"/>
  <c r="W1680"/>
  <c r="W1641"/>
  <c r="W1573"/>
  <c r="W1543"/>
  <c r="W1516"/>
  <c r="W1486"/>
  <c r="W1466"/>
  <c r="W1424"/>
  <c r="W1329"/>
  <c r="W1280"/>
  <c r="W1234"/>
  <c r="W1208"/>
  <c r="W1194"/>
  <c r="W1159"/>
  <c r="W1132"/>
  <c r="W1112"/>
  <c r="W1086"/>
  <c r="W1063"/>
  <c r="W1036"/>
  <c r="W1931"/>
  <c r="W1912"/>
  <c r="W1904"/>
  <c r="W1880"/>
  <c r="W1835"/>
  <c r="W1797"/>
  <c r="W1750"/>
  <c r="W1733"/>
  <c r="W1704"/>
  <c r="W1675"/>
  <c r="W1636"/>
  <c r="W1568"/>
  <c r="W1542"/>
  <c r="W1515"/>
  <c r="W1478"/>
  <c r="W1461"/>
  <c r="W1369"/>
  <c r="W1314"/>
  <c r="W1279"/>
  <c r="W1221"/>
  <c r="W1201"/>
  <c r="W1187"/>
  <c r="W1147"/>
  <c r="W1129"/>
  <c r="W1107"/>
  <c r="W1075"/>
  <c r="W1060"/>
  <c r="W1032"/>
  <c r="W1012"/>
  <c r="W968"/>
  <c r="W945"/>
  <c r="W921"/>
  <c r="W866"/>
  <c r="W845"/>
  <c r="A4" i="13"/>
  <c r="L8" i="8"/>
  <c r="K8"/>
  <c r="U20"/>
  <c r="A16" i="13" s="1"/>
  <c r="U21" i="8"/>
  <c r="A17" i="13" s="1"/>
  <c r="U22" i="8"/>
  <c r="A18" i="13" s="1"/>
  <c r="U23" i="8"/>
  <c r="A19" i="13" s="1"/>
  <c r="U24" i="8"/>
  <c r="A20" i="13" s="1"/>
  <c r="U25" i="8"/>
  <c r="A21" i="13" s="1"/>
  <c r="U27" i="8"/>
  <c r="A23" i="13" s="1"/>
  <c r="U29" i="8"/>
  <c r="A25" i="13" s="1"/>
  <c r="U31" i="8"/>
  <c r="A27" i="13" s="1"/>
  <c r="U32" i="8"/>
  <c r="A28" i="13" s="1"/>
  <c r="U33" i="8"/>
  <c r="A29" i="13" s="1"/>
  <c r="U34" i="8"/>
  <c r="A30" i="13" s="1"/>
  <c r="U37" i="8"/>
  <c r="A33" i="13" s="1"/>
  <c r="U35" i="8"/>
  <c r="A31" i="13" s="1"/>
  <c r="U38" i="8"/>
  <c r="A34" i="13" s="1"/>
  <c r="U39" i="8"/>
  <c r="A35" i="13" s="1"/>
  <c r="U40" i="8"/>
  <c r="A36" i="13" s="1"/>
  <c r="U41" i="8"/>
  <c r="A37" i="13" s="1"/>
  <c r="U42" i="8"/>
  <c r="A38" i="13" s="1"/>
  <c r="U44" i="8"/>
  <c r="A40" i="13" s="1"/>
  <c r="U45" i="8"/>
  <c r="A41" i="13" s="1"/>
  <c r="U46" i="8"/>
  <c r="A42" i="13" s="1"/>
  <c r="U47" i="8"/>
  <c r="A43" i="13" s="1"/>
  <c r="U48" i="8"/>
  <c r="A44" i="13" s="1"/>
  <c r="U50" i="8"/>
  <c r="A46" i="13" s="1"/>
  <c r="U49" i="8"/>
  <c r="A45" i="13" s="1"/>
  <c r="U51" i="8"/>
  <c r="A47" i="13" s="1"/>
  <c r="U52" i="8"/>
  <c r="A48" i="13" s="1"/>
  <c r="U53" i="8"/>
  <c r="A49" i="13" s="1"/>
  <c r="U54" i="8"/>
  <c r="A50" i="13" s="1"/>
  <c r="U55" i="8"/>
  <c r="A51" i="13" s="1"/>
  <c r="U57" i="8"/>
  <c r="A53" i="13" s="1"/>
  <c r="U56" i="8"/>
  <c r="A52" i="13" s="1"/>
  <c r="U58" i="8"/>
  <c r="A54" i="13" s="1"/>
  <c r="U59" i="8"/>
  <c r="A55" i="13" s="1"/>
  <c r="U60" i="8"/>
  <c r="A56" i="13" s="1"/>
  <c r="U61" i="8"/>
  <c r="A57" i="13" s="1"/>
  <c r="U63" i="8"/>
  <c r="A59" i="13" s="1"/>
  <c r="U64" i="8"/>
  <c r="A60" i="13" s="1"/>
  <c r="U66" i="8"/>
  <c r="A62" i="13" s="1"/>
  <c r="U69" i="8"/>
  <c r="A65" i="13" s="1"/>
  <c r="U71" i="8"/>
  <c r="A67" i="13" s="1"/>
  <c r="U72" i="8"/>
  <c r="A68" i="13" s="1"/>
  <c r="U74" i="8"/>
  <c r="A70" i="13" s="1"/>
  <c r="U75" i="8"/>
  <c r="A71" i="13" s="1"/>
  <c r="U76" i="8"/>
  <c r="A72" i="13" s="1"/>
  <c r="U77" i="8"/>
  <c r="A73" i="13" s="1"/>
  <c r="U78" i="8"/>
  <c r="A74" i="13" s="1"/>
  <c r="U79" i="8"/>
  <c r="A75" i="13" s="1"/>
  <c r="U80" i="8"/>
  <c r="A76" i="13" s="1"/>
  <c r="U81" i="8"/>
  <c r="A77" i="13" s="1"/>
  <c r="U82" i="8"/>
  <c r="A78" i="13" s="1"/>
  <c r="U83" i="8"/>
  <c r="A79" i="13" s="1"/>
  <c r="U84" i="8"/>
  <c r="A80" i="13" s="1"/>
  <c r="U85" i="8"/>
  <c r="A81" i="13" s="1"/>
  <c r="U86" i="8"/>
  <c r="A82" i="13" s="1"/>
  <c r="U87" i="8"/>
  <c r="A83" i="13" s="1"/>
  <c r="U88" i="8"/>
  <c r="A84" i="13" s="1"/>
  <c r="U89" i="8"/>
  <c r="A85" i="13" s="1"/>
  <c r="U91" i="8"/>
  <c r="A87" i="13" s="1"/>
  <c r="U90" i="8"/>
  <c r="A86" i="13" s="1"/>
  <c r="U93" i="8"/>
  <c r="A89" i="13" s="1"/>
  <c r="U94" i="8"/>
  <c r="A90" i="13" s="1"/>
  <c r="U95" i="8"/>
  <c r="A91" i="13" s="1"/>
  <c r="U97" i="8"/>
  <c r="A93" i="13" s="1"/>
  <c r="U96" i="8"/>
  <c r="A92" i="13" s="1"/>
  <c r="U98" i="8"/>
  <c r="A94" i="13" s="1"/>
  <c r="U99" i="8"/>
  <c r="A95" i="13" s="1"/>
  <c r="U101" i="8"/>
  <c r="A97" i="13" s="1"/>
  <c r="U102" i="8"/>
  <c r="A98" i="13" s="1"/>
  <c r="U103" i="8"/>
  <c r="A99" i="13" s="1"/>
  <c r="U104" i="8"/>
  <c r="A100" i="13" s="1"/>
  <c r="U105" i="8"/>
  <c r="A101" i="13" s="1"/>
  <c r="U106" i="8"/>
  <c r="A102" i="13" s="1"/>
  <c r="U107" i="8"/>
  <c r="A103" i="13" s="1"/>
  <c r="U108" i="8"/>
  <c r="A104" i="13" s="1"/>
  <c r="U109" i="8"/>
  <c r="A105" i="13" s="1"/>
  <c r="U110" i="8"/>
  <c r="A106" i="13" s="1"/>
  <c r="U111" i="8"/>
  <c r="A107" i="13" s="1"/>
  <c r="U112" i="8"/>
  <c r="A108" i="13" s="1"/>
  <c r="U115" i="8"/>
  <c r="A111" i="13" s="1"/>
  <c r="U117" i="8"/>
  <c r="A113" i="13" s="1"/>
  <c r="U118" i="8"/>
  <c r="A114" i="13" s="1"/>
  <c r="U120" i="8"/>
  <c r="A116" i="13" s="1"/>
  <c r="U121" i="8"/>
  <c r="A117" i="13" s="1"/>
  <c r="U122" i="8"/>
  <c r="A118" i="13" s="1"/>
  <c r="U123" i="8"/>
  <c r="A119" i="13" s="1"/>
  <c r="U124" i="8"/>
  <c r="A120" i="13" s="1"/>
  <c r="U125" i="8"/>
  <c r="A121" i="13" s="1"/>
  <c r="U126" i="8"/>
  <c r="A122" i="13" s="1"/>
  <c r="U129" i="8"/>
  <c r="A125" i="13" s="1"/>
  <c r="U131" i="8"/>
  <c r="A127" i="13" s="1"/>
  <c r="U132" i="8"/>
  <c r="A128" i="13" s="1"/>
  <c r="U133" i="8"/>
  <c r="A129" i="13" s="1"/>
  <c r="U134" i="8"/>
  <c r="A130" i="13" s="1"/>
  <c r="U135" i="8"/>
  <c r="A131" i="13" s="1"/>
  <c r="U137" i="8"/>
  <c r="A133" i="13" s="1"/>
  <c r="U139" i="8"/>
  <c r="A135" i="13" s="1"/>
  <c r="U141" i="8"/>
  <c r="A137" i="13" s="1"/>
  <c r="U143" i="8"/>
  <c r="A139" i="13" s="1"/>
  <c r="U144" i="8"/>
  <c r="A140" i="13" s="1"/>
  <c r="U145" i="8"/>
  <c r="A141" i="13" s="1"/>
  <c r="U146" i="8"/>
  <c r="A142" i="13" s="1"/>
  <c r="U147" i="8"/>
  <c r="A143" i="13" s="1"/>
  <c r="U150" i="8"/>
  <c r="A146" i="13" s="1"/>
  <c r="U148" i="8"/>
  <c r="A144" i="13" s="1"/>
  <c r="U151" i="8"/>
  <c r="A147" i="13" s="1"/>
  <c r="U152" i="8"/>
  <c r="A148" i="13" s="1"/>
  <c r="U154" i="8"/>
  <c r="A150" i="13" s="1"/>
  <c r="U157" i="8"/>
  <c r="A153" i="13" s="1"/>
  <c r="U158" i="8"/>
  <c r="A154" i="13" s="1"/>
  <c r="U159" i="8"/>
  <c r="A155" i="13" s="1"/>
  <c r="U160" i="8"/>
  <c r="A156" i="13" s="1"/>
  <c r="U161" i="8"/>
  <c r="A157" i="13" s="1"/>
  <c r="U164" i="8"/>
  <c r="A160" i="13" s="1"/>
  <c r="U165" i="8"/>
  <c r="A161" i="13" s="1"/>
  <c r="U166" i="8"/>
  <c r="A162" i="13" s="1"/>
  <c r="U167" i="8"/>
  <c r="A163" i="13" s="1"/>
  <c r="U168" i="8"/>
  <c r="A164" i="13" s="1"/>
  <c r="U169" i="8"/>
  <c r="A165" i="13" s="1"/>
  <c r="U171" i="8"/>
  <c r="A167" i="13" s="1"/>
  <c r="U172" i="8"/>
  <c r="A168" i="13" s="1"/>
  <c r="U174" i="8"/>
  <c r="A170" i="13" s="1"/>
  <c r="U176" i="8"/>
  <c r="A172" i="13" s="1"/>
  <c r="U179" i="8"/>
  <c r="A175" i="13" s="1"/>
  <c r="U186" i="8"/>
  <c r="A182" i="13" s="1"/>
  <c r="U191" i="8"/>
  <c r="A187" i="13" s="1"/>
  <c r="U192" i="8"/>
  <c r="A188" i="13" s="1"/>
  <c r="U195" i="8"/>
  <c r="A191" i="13" s="1"/>
  <c r="U197" i="8"/>
  <c r="A193" i="13" s="1"/>
  <c r="U198" i="8"/>
  <c r="A194" i="13" s="1"/>
  <c r="U200" i="8"/>
  <c r="A196" i="13" s="1"/>
  <c r="U201" i="8"/>
  <c r="A197" i="13" s="1"/>
  <c r="U202" i="8"/>
  <c r="A198" i="13" s="1"/>
  <c r="U203" i="8"/>
  <c r="A199" i="13" s="1"/>
  <c r="U204" i="8"/>
  <c r="A200" i="13" s="1"/>
  <c r="U205" i="8"/>
  <c r="A201" i="13" s="1"/>
  <c r="U207" i="8"/>
  <c r="A203" i="13" s="1"/>
  <c r="U206" i="8"/>
  <c r="A202" i="13" s="1"/>
  <c r="U210" i="8"/>
  <c r="A206" i="13" s="1"/>
  <c r="U211" i="8"/>
  <c r="A207" i="13" s="1"/>
  <c r="U212" i="8"/>
  <c r="A208" i="13" s="1"/>
  <c r="U213" i="8"/>
  <c r="A209" i="13" s="1"/>
  <c r="U215" i="8"/>
  <c r="A211" i="13" s="1"/>
  <c r="U216" i="8"/>
  <c r="A212" i="13" s="1"/>
  <c r="U217" i="8"/>
  <c r="A213" i="13" s="1"/>
  <c r="U218" i="8"/>
  <c r="A214" i="13" s="1"/>
  <c r="U222" i="8"/>
  <c r="A218" i="13" s="1"/>
  <c r="U221" i="8"/>
  <c r="A217" i="13" s="1"/>
  <c r="U223" i="8"/>
  <c r="A219" i="13" s="1"/>
  <c r="U224" i="8"/>
  <c r="A220" i="13" s="1"/>
  <c r="U225" i="8"/>
  <c r="A221" i="13" s="1"/>
  <c r="U228" i="8"/>
  <c r="A224" i="13" s="1"/>
  <c r="U230" i="8"/>
  <c r="A226" i="13" s="1"/>
  <c r="U234" i="8"/>
  <c r="A230" i="13" s="1"/>
  <c r="U235" i="8"/>
  <c r="A231" i="13" s="1"/>
  <c r="U239" i="8"/>
  <c r="A235" i="13" s="1"/>
  <c r="U240" i="8"/>
  <c r="U241"/>
  <c r="A237" i="13" s="1"/>
  <c r="U242" i="8"/>
  <c r="A238" i="13" s="1"/>
  <c r="U245" i="8"/>
  <c r="A241" i="13" s="1"/>
  <c r="U246" i="8"/>
  <c r="U247"/>
  <c r="A243" i="13" s="1"/>
  <c r="U249" i="8"/>
  <c r="A245" i="13" s="1"/>
  <c r="U248" i="8"/>
  <c r="A244" i="13" s="1"/>
  <c r="U250" i="8"/>
  <c r="U252"/>
  <c r="A248" i="13" s="1"/>
  <c r="U251" i="8"/>
  <c r="A247" i="13" s="1"/>
  <c r="U254" i="8"/>
  <c r="A250" i="13" s="1"/>
  <c r="U256" i="8"/>
  <c r="U257"/>
  <c r="A253" i="13" s="1"/>
  <c r="U258" i="8"/>
  <c r="A254" i="13" s="1"/>
  <c r="U263" i="8"/>
  <c r="A259" i="13" s="1"/>
  <c r="U267" i="8"/>
  <c r="U266"/>
  <c r="A262" i="13" s="1"/>
  <c r="U270" i="8"/>
  <c r="A266" i="13" s="1"/>
  <c r="U272" i="8"/>
  <c r="A268" i="13" s="1"/>
  <c r="U273" i="8"/>
  <c r="U274"/>
  <c r="A270" i="13" s="1"/>
  <c r="U276" i="8"/>
  <c r="A272" i="13" s="1"/>
  <c r="U277" i="8"/>
  <c r="A273" i="13" s="1"/>
  <c r="U279" i="8"/>
  <c r="U280"/>
  <c r="A276" i="13" s="1"/>
  <c r="U282" i="8"/>
  <c r="A278" i="13" s="1"/>
  <c r="U283" i="8"/>
  <c r="A279" i="13" s="1"/>
  <c r="U290" i="8"/>
  <c r="U291"/>
  <c r="U292"/>
  <c r="A288" i="13" s="1"/>
  <c r="U295" i="8"/>
  <c r="A291" i="13" s="1"/>
  <c r="U296" i="8"/>
  <c r="U297"/>
  <c r="A293" i="13" s="1"/>
  <c r="U298" i="8"/>
  <c r="A294" i="13" s="1"/>
  <c r="U300" i="8"/>
  <c r="A296" i="13" s="1"/>
  <c r="U303" i="8"/>
  <c r="U307"/>
  <c r="A303" i="13" s="1"/>
  <c r="U308" i="8"/>
  <c r="A304" i="13" s="1"/>
  <c r="U309" i="8"/>
  <c r="A305" i="13" s="1"/>
  <c r="U311" i="8"/>
  <c r="U312"/>
  <c r="A308" i="13" s="1"/>
  <c r="U313" i="8"/>
  <c r="A309" i="13" s="1"/>
  <c r="U314" i="8"/>
  <c r="A310" i="13" s="1"/>
  <c r="U315" i="8"/>
  <c r="U317"/>
  <c r="A313" i="13" s="1"/>
  <c r="U318" i="8"/>
  <c r="A314" i="13" s="1"/>
  <c r="U319" i="8"/>
  <c r="A315" i="13" s="1"/>
  <c r="U320" i="8"/>
  <c r="U322"/>
  <c r="A318" i="13" s="1"/>
  <c r="U323" i="8"/>
  <c r="A319" i="13" s="1"/>
  <c r="U325" i="8"/>
  <c r="A321" i="13" s="1"/>
  <c r="U326" i="8"/>
  <c r="U327"/>
  <c r="A323" i="13" s="1"/>
  <c r="U329" i="8"/>
  <c r="A325" i="13" s="1"/>
  <c r="U328" i="8"/>
  <c r="A324" i="13" s="1"/>
  <c r="U330" i="8"/>
  <c r="U331"/>
  <c r="A327" i="13" s="1"/>
  <c r="U332" i="8"/>
  <c r="A328" i="13" s="1"/>
  <c r="U333" i="8"/>
  <c r="A329" i="13" s="1"/>
  <c r="U334" i="8"/>
  <c r="U337"/>
  <c r="A333" i="13" s="1"/>
  <c r="U339" i="8"/>
  <c r="A335" i="13" s="1"/>
  <c r="U340" i="8"/>
  <c r="A336" i="13" s="1"/>
  <c r="U341" i="8"/>
  <c r="U343"/>
  <c r="A339" i="13" s="1"/>
  <c r="U344" i="8"/>
  <c r="A340" i="13" s="1"/>
  <c r="U346" i="8"/>
  <c r="U347"/>
  <c r="A343" i="13" s="1"/>
  <c r="U348" i="8"/>
  <c r="A344" i="13" s="1"/>
  <c r="U349" i="8"/>
  <c r="A345" i="13" s="1"/>
  <c r="U350" i="8"/>
  <c r="U351"/>
  <c r="A347" i="13" s="1"/>
  <c r="U352" i="8"/>
  <c r="A348" i="13" s="1"/>
  <c r="U353" i="8"/>
  <c r="A349" i="13" s="1"/>
  <c r="U355" i="8"/>
  <c r="U357"/>
  <c r="A353" i="13" s="1"/>
  <c r="U359" i="8"/>
  <c r="A355" i="13" s="1"/>
  <c r="U360" i="8"/>
  <c r="A356" i="13" s="1"/>
  <c r="U361" i="8"/>
  <c r="U363"/>
  <c r="A359" i="13" s="1"/>
  <c r="U365" i="8"/>
  <c r="A361" i="13" s="1"/>
  <c r="U366" i="8"/>
  <c r="A362" i="13" s="1"/>
  <c r="U367" i="8"/>
  <c r="U368"/>
  <c r="A364" i="13" s="1"/>
  <c r="U369" i="8"/>
  <c r="A365" i="13" s="1"/>
  <c r="U370" i="8"/>
  <c r="A366" i="13" s="1"/>
  <c r="U372" i="8"/>
  <c r="U373"/>
  <c r="A369" i="13" s="1"/>
  <c r="U374" i="8"/>
  <c r="A370" i="13" s="1"/>
  <c r="U375" i="8"/>
  <c r="A371" i="13" s="1"/>
  <c r="U377" i="8"/>
  <c r="U379"/>
  <c r="A375" i="13" s="1"/>
  <c r="U380" i="8"/>
  <c r="A376" i="13" s="1"/>
  <c r="U382" i="8"/>
  <c r="A378" i="13" s="1"/>
  <c r="U383" i="8"/>
  <c r="U384"/>
  <c r="A380" i="13" s="1"/>
  <c r="U385" i="8"/>
  <c r="A381" i="13" s="1"/>
  <c r="U387" i="8"/>
  <c r="A383" i="13" s="1"/>
  <c r="U388" i="8"/>
  <c r="U389"/>
  <c r="A385" i="13" s="1"/>
  <c r="U392" i="8"/>
  <c r="A388" i="13" s="1"/>
  <c r="U393" i="8"/>
  <c r="A389" i="13" s="1"/>
  <c r="U394" i="8"/>
  <c r="U398"/>
  <c r="A394" i="13" s="1"/>
  <c r="U399" i="8"/>
  <c r="A395" i="13" s="1"/>
  <c r="U403" i="8"/>
  <c r="A399" i="13" s="1"/>
  <c r="U404" i="8"/>
  <c r="U405"/>
  <c r="A401" i="13" s="1"/>
  <c r="U407" i="8"/>
  <c r="A403" i="13" s="1"/>
  <c r="U409" i="8"/>
  <c r="A405" i="13" s="1"/>
  <c r="U411" i="8"/>
  <c r="U412"/>
  <c r="A408" i="13" s="1"/>
  <c r="U415" i="8"/>
  <c r="A411" i="13" s="1"/>
  <c r="U418" i="8"/>
  <c r="A414" i="13" s="1"/>
  <c r="U420" i="8"/>
  <c r="U421"/>
  <c r="A417" i="13" s="1"/>
  <c r="U423" i="8"/>
  <c r="A419" i="13" s="1"/>
  <c r="U425" i="8"/>
  <c r="A421" i="13" s="1"/>
  <c r="U426" i="8"/>
  <c r="U429"/>
  <c r="A425" i="13" s="1"/>
  <c r="U431" i="8"/>
  <c r="A427" i="13" s="1"/>
  <c r="U432" i="8"/>
  <c r="A428" i="13" s="1"/>
  <c r="U433" i="8"/>
  <c r="U437"/>
  <c r="A433" i="13" s="1"/>
  <c r="U438" i="8"/>
  <c r="A434" i="13" s="1"/>
  <c r="U440" i="8"/>
  <c r="A436" i="13" s="1"/>
  <c r="U443" i="8"/>
  <c r="A439" i="13" s="1"/>
  <c r="U444" i="8"/>
  <c r="A440" i="13" s="1"/>
  <c r="U446" i="8"/>
  <c r="A442" i="13" s="1"/>
  <c r="U448" i="8"/>
  <c r="A444" i="13" s="1"/>
  <c r="U449" i="8"/>
  <c r="A445" i="13" s="1"/>
  <c r="U450" i="8"/>
  <c r="A446" i="13" s="1"/>
  <c r="U451" i="8"/>
  <c r="A447" i="13" s="1"/>
  <c r="U453" i="8"/>
  <c r="A449" i="13" s="1"/>
  <c r="U454" i="8"/>
  <c r="A450" i="13" s="1"/>
  <c r="U456" i="8"/>
  <c r="A452" i="13" s="1"/>
  <c r="U457" i="8"/>
  <c r="A453" i="13" s="1"/>
  <c r="U458" i="8"/>
  <c r="A454" i="13" s="1"/>
  <c r="U460" i="8"/>
  <c r="A456" i="13" s="1"/>
  <c r="U461" i="8"/>
  <c r="A457" i="13" s="1"/>
  <c r="U462" i="8"/>
  <c r="A458" i="13" s="1"/>
  <c r="U463" i="8"/>
  <c r="A459" i="13" s="1"/>
  <c r="U464" i="8"/>
  <c r="A460" i="13" s="1"/>
  <c r="U465" i="8"/>
  <c r="A461" i="13" s="1"/>
  <c r="U467" i="8"/>
  <c r="A463" i="13" s="1"/>
  <c r="U471" i="8"/>
  <c r="A467" i="13" s="1"/>
  <c r="U474" i="8"/>
  <c r="A470" i="13" s="1"/>
  <c r="U475" i="8"/>
  <c r="A471" i="13" s="1"/>
  <c r="U477" i="8"/>
  <c r="A473" i="13" s="1"/>
  <c r="U476" i="8"/>
  <c r="A472" i="13" s="1"/>
  <c r="U478" i="8"/>
  <c r="A474" i="13" s="1"/>
  <c r="U481" i="8"/>
  <c r="A477" i="13" s="1"/>
  <c r="U482" i="8"/>
  <c r="A478" i="13" s="1"/>
  <c r="U483" i="8"/>
  <c r="A479" i="13" s="1"/>
  <c r="U484" i="8"/>
  <c r="A480" i="13" s="1"/>
  <c r="U486" i="8"/>
  <c r="A482" i="13" s="1"/>
  <c r="U487" i="8"/>
  <c r="A483" i="13" s="1"/>
  <c r="U489" i="8"/>
  <c r="A485" i="13" s="1"/>
  <c r="U492" i="8"/>
  <c r="A488" i="13" s="1"/>
  <c r="U493" i="8"/>
  <c r="A489" i="13" s="1"/>
  <c r="U496" i="8"/>
  <c r="A492" i="13" s="1"/>
  <c r="U498" i="8"/>
  <c r="A494" i="13" s="1"/>
  <c r="U499" i="8"/>
  <c r="A495" i="13" s="1"/>
  <c r="U500" i="8"/>
  <c r="A496" i="13" s="1"/>
  <c r="U501" i="8"/>
  <c r="A497" i="13" s="1"/>
  <c r="U503" i="8"/>
  <c r="A499" i="13" s="1"/>
  <c r="U502" i="8"/>
  <c r="A498" i="13" s="1"/>
  <c r="U504" i="8"/>
  <c r="A500" i="13" s="1"/>
  <c r="U505" i="8"/>
  <c r="A501" i="13" s="1"/>
  <c r="U508" i="8"/>
  <c r="A504" i="13" s="1"/>
  <c r="U509" i="8"/>
  <c r="A505" i="13" s="1"/>
  <c r="U510" i="8"/>
  <c r="A506" i="13" s="1"/>
  <c r="U511" i="8"/>
  <c r="A507" i="13" s="1"/>
  <c r="U514" i="8"/>
  <c r="A510" i="13" s="1"/>
  <c r="U515" i="8"/>
  <c r="A511" i="13" s="1"/>
  <c r="U516" i="8"/>
  <c r="A512" i="13" s="1"/>
  <c r="U519" i="8"/>
  <c r="A515" i="13" s="1"/>
  <c r="U521" i="8"/>
  <c r="A517" i="13" s="1"/>
  <c r="U523" i="8"/>
  <c r="A519" i="13" s="1"/>
  <c r="U522" i="8"/>
  <c r="A518" i="13" s="1"/>
  <c r="U524" i="8"/>
  <c r="A520" i="13" s="1"/>
  <c r="U525" i="8"/>
  <c r="A521" i="13" s="1"/>
  <c r="U526" i="8"/>
  <c r="A522" i="13" s="1"/>
  <c r="U528" i="8"/>
  <c r="A524" i="13" s="1"/>
  <c r="U529" i="8"/>
  <c r="A525" i="13" s="1"/>
  <c r="U530" i="8"/>
  <c r="A526" i="13" s="1"/>
  <c r="U532" i="8"/>
  <c r="A528" i="13" s="1"/>
  <c r="U533" i="8"/>
  <c r="A529" i="13" s="1"/>
  <c r="U534" i="8"/>
  <c r="A530" i="13" s="1"/>
  <c r="U535" i="8"/>
  <c r="A531" i="13" s="1"/>
  <c r="U537" i="8"/>
  <c r="U538"/>
  <c r="A534" i="13" s="1"/>
  <c r="U539" i="8"/>
  <c r="U543"/>
  <c r="A539" i="13" s="1"/>
  <c r="U544" i="8"/>
  <c r="A540" i="13" s="1"/>
  <c r="U547" i="8"/>
  <c r="U546"/>
  <c r="A542" i="13" s="1"/>
  <c r="U548" i="8"/>
  <c r="A544" i="13" s="1"/>
  <c r="U549" i="8"/>
  <c r="U553"/>
  <c r="A549" i="13" s="1"/>
  <c r="U554" i="8"/>
  <c r="U555"/>
  <c r="A551" i="13" s="1"/>
  <c r="U556" i="8"/>
  <c r="A552" i="13" s="1"/>
  <c r="U558" i="8"/>
  <c r="U559"/>
  <c r="A555" i="13" s="1"/>
  <c r="U560" i="8"/>
  <c r="A556" i="13" s="1"/>
  <c r="U562" i="8"/>
  <c r="U565"/>
  <c r="A561" i="13" s="1"/>
  <c r="U566" i="8"/>
  <c r="U568"/>
  <c r="A564" i="13" s="1"/>
  <c r="U569" i="8"/>
  <c r="A565" i="13" s="1"/>
  <c r="U570" i="8"/>
  <c r="U573"/>
  <c r="A569" i="13" s="1"/>
  <c r="U572" i="8"/>
  <c r="A568" i="13" s="1"/>
  <c r="U574" i="8"/>
  <c r="U577"/>
  <c r="A573" i="13" s="1"/>
  <c r="U579" i="8"/>
  <c r="U581"/>
  <c r="A577" i="13" s="1"/>
  <c r="U582" i="8"/>
  <c r="A578" i="13" s="1"/>
  <c r="U584" i="8"/>
  <c r="U586"/>
  <c r="A582" i="13" s="1"/>
  <c r="U587" i="8"/>
  <c r="A583" i="13" s="1"/>
  <c r="U588" i="8"/>
  <c r="U592"/>
  <c r="A588" i="13" s="1"/>
  <c r="U591" i="8"/>
  <c r="U593"/>
  <c r="A589" i="13" s="1"/>
  <c r="U595" i="8"/>
  <c r="A591" i="13" s="1"/>
  <c r="U596" i="8"/>
  <c r="U597"/>
  <c r="A593" i="13" s="1"/>
  <c r="U598" i="8"/>
  <c r="A594" i="13" s="1"/>
  <c r="U599" i="8"/>
  <c r="U601"/>
  <c r="A597" i="13" s="1"/>
  <c r="U600" i="8"/>
  <c r="U603"/>
  <c r="A599" i="13" s="1"/>
  <c r="U605" i="8"/>
  <c r="A601" i="13" s="1"/>
  <c r="U608" i="8"/>
  <c r="U607"/>
  <c r="A603" i="13" s="1"/>
  <c r="U609" i="8"/>
  <c r="A605" i="13" s="1"/>
  <c r="U611" i="8"/>
  <c r="U612"/>
  <c r="A608" i="13" s="1"/>
  <c r="U613" i="8"/>
  <c r="U614"/>
  <c r="A610" i="13" s="1"/>
  <c r="U615" i="8"/>
  <c r="A611" i="13" s="1"/>
  <c r="U616" i="8"/>
  <c r="U619"/>
  <c r="A615" i="13" s="1"/>
  <c r="U620" i="8"/>
  <c r="A616" i="13" s="1"/>
  <c r="U621" i="8"/>
  <c r="U622"/>
  <c r="A618" i="13" s="1"/>
  <c r="U623" i="8"/>
  <c r="U624"/>
  <c r="A620" i="13" s="1"/>
  <c r="U626" i="8"/>
  <c r="A622" i="13" s="1"/>
  <c r="U625" i="8"/>
  <c r="U628"/>
  <c r="A624" i="13" s="1"/>
  <c r="U629" i="8"/>
  <c r="A625" i="13" s="1"/>
  <c r="U630" i="8"/>
  <c r="U631"/>
  <c r="U632"/>
  <c r="A628" i="13" s="1"/>
  <c r="U635" i="8"/>
  <c r="A631" i="13" s="1"/>
  <c r="U634" i="8"/>
  <c r="U636"/>
  <c r="U637"/>
  <c r="A633" i="13" s="1"/>
  <c r="U639" i="8"/>
  <c r="A635" i="13" s="1"/>
  <c r="U641" i="8"/>
  <c r="U642"/>
  <c r="U643"/>
  <c r="A639" i="13" s="1"/>
  <c r="U645" i="8"/>
  <c r="A641" i="13" s="1"/>
  <c r="U644" i="8"/>
  <c r="U646"/>
  <c r="U647"/>
  <c r="A643" i="13" s="1"/>
  <c r="U649" i="8"/>
  <c r="A645" i="13" s="1"/>
  <c r="U650" i="8"/>
  <c r="U652"/>
  <c r="U653"/>
  <c r="A649" i="13" s="1"/>
  <c r="U654" i="8"/>
  <c r="A650" i="13" s="1"/>
  <c r="U655" i="8"/>
  <c r="U657"/>
  <c r="U659"/>
  <c r="A655" i="13" s="1"/>
  <c r="U660" i="8"/>
  <c r="A656" i="13" s="1"/>
  <c r="U662" i="8"/>
  <c r="U663"/>
  <c r="U664"/>
  <c r="A660" i="13" s="1"/>
  <c r="U669" i="8"/>
  <c r="A665" i="13" s="1"/>
  <c r="U670" i="8"/>
  <c r="U671"/>
  <c r="U673"/>
  <c r="A669" i="13" s="1"/>
  <c r="U674" i="8"/>
  <c r="A670" i="13" s="1"/>
  <c r="U675" i="8"/>
  <c r="U676"/>
  <c r="U678"/>
  <c r="A674" i="13" s="1"/>
  <c r="U679" i="8"/>
  <c r="A675" i="13" s="1"/>
  <c r="U681" i="8"/>
  <c r="U682"/>
  <c r="U683"/>
  <c r="A679" i="13" s="1"/>
  <c r="U684" i="8"/>
  <c r="A680" i="13" s="1"/>
  <c r="U685" i="8"/>
  <c r="U688"/>
  <c r="U690"/>
  <c r="A686" i="13" s="1"/>
  <c r="U691" i="8"/>
  <c r="A687" i="13" s="1"/>
  <c r="U692" i="8"/>
  <c r="U695"/>
  <c r="U696"/>
  <c r="A692" i="13" s="1"/>
  <c r="U698" i="8"/>
  <c r="A694" i="13" s="1"/>
  <c r="U699" i="8"/>
  <c r="U700"/>
  <c r="U701"/>
  <c r="A697" i="13" s="1"/>
  <c r="U703" i="8"/>
  <c r="A699" i="13" s="1"/>
  <c r="U705" i="8"/>
  <c r="U707"/>
  <c r="U708"/>
  <c r="A704" i="13" s="1"/>
  <c r="U709" i="8"/>
  <c r="A705" i="13" s="1"/>
  <c r="U712" i="8"/>
  <c r="U717"/>
  <c r="U719"/>
  <c r="A715" i="13" s="1"/>
  <c r="U721" i="8"/>
  <c r="A717" i="13" s="1"/>
  <c r="U724" i="8"/>
  <c r="U726"/>
  <c r="U725"/>
  <c r="A721" i="13" s="1"/>
  <c r="U728" i="8"/>
  <c r="A724" i="13" s="1"/>
  <c r="U729" i="8"/>
  <c r="U730"/>
  <c r="U732"/>
  <c r="A728" i="13" s="1"/>
  <c r="U733" i="8"/>
  <c r="A729" i="13" s="1"/>
  <c r="U734" i="8"/>
  <c r="U735"/>
  <c r="U737"/>
  <c r="A733" i="13" s="1"/>
  <c r="U738" i="8"/>
  <c r="A734" i="13" s="1"/>
  <c r="U741" i="8"/>
  <c r="U742"/>
  <c r="U743"/>
  <c r="A739" i="13" s="1"/>
  <c r="U744" i="8"/>
  <c r="A740" i="13" s="1"/>
  <c r="U746" i="8"/>
  <c r="U748"/>
  <c r="U749"/>
  <c r="A745" i="13" s="1"/>
  <c r="U750" i="8"/>
  <c r="A746" i="13" s="1"/>
  <c r="U752" i="8"/>
  <c r="U754"/>
  <c r="U755"/>
  <c r="A751" i="13" s="1"/>
  <c r="U756" i="8"/>
  <c r="A752" i="13" s="1"/>
  <c r="U757" i="8"/>
  <c r="U758"/>
  <c r="U759"/>
  <c r="A755" i="13" s="1"/>
  <c r="U760" i="8"/>
  <c r="A756" i="13" s="1"/>
  <c r="U761" i="8"/>
  <c r="U762"/>
  <c r="U763"/>
  <c r="A759" i="13" s="1"/>
  <c r="U764" i="8"/>
  <c r="A760" i="13" s="1"/>
  <c r="U765" i="8"/>
  <c r="U766"/>
  <c r="U769"/>
  <c r="A765" i="13" s="1"/>
  <c r="U768" i="8"/>
  <c r="A764" i="13" s="1"/>
  <c r="U770" i="8"/>
  <c r="U772"/>
  <c r="U773"/>
  <c r="A769" i="13" s="1"/>
  <c r="U775" i="8"/>
  <c r="A771" i="13" s="1"/>
  <c r="U774" i="8"/>
  <c r="A770" i="13" s="1"/>
  <c r="U777" i="8"/>
  <c r="A773" i="13" s="1"/>
  <c r="U778" i="8"/>
  <c r="A774" i="13" s="1"/>
  <c r="U780" i="8"/>
  <c r="A776" i="13" s="1"/>
  <c r="U782" i="8"/>
  <c r="A778" i="13" s="1"/>
  <c r="U783" i="8"/>
  <c r="A779" i="13" s="1"/>
  <c r="U784" i="8"/>
  <c r="A780" i="13" s="1"/>
  <c r="U785" i="8"/>
  <c r="A781" i="13" s="1"/>
  <c r="U787" i="8"/>
  <c r="A783" i="13" s="1"/>
  <c r="U789" i="8"/>
  <c r="A785" i="13" s="1"/>
  <c r="U791" i="8"/>
  <c r="A787" i="13" s="1"/>
  <c r="U793" i="8"/>
  <c r="A789" i="13" s="1"/>
  <c r="U792" i="8"/>
  <c r="A788" i="13" s="1"/>
  <c r="U795" i="8"/>
  <c r="A791" i="13" s="1"/>
  <c r="U797" i="8"/>
  <c r="A793" i="13" s="1"/>
  <c r="U801" i="8"/>
  <c r="A797" i="13" s="1"/>
  <c r="U799" i="8"/>
  <c r="A795" i="13" s="1"/>
  <c r="U800" i="8"/>
  <c r="A796" i="13" s="1"/>
  <c r="U802" i="8"/>
  <c r="A798" i="13" s="1"/>
  <c r="U805" i="8"/>
  <c r="A801" i="13" s="1"/>
  <c r="U810" i="8"/>
  <c r="A806" i="13" s="1"/>
  <c r="U812" i="8"/>
  <c r="A808" i="13" s="1"/>
  <c r="U814" i="8"/>
  <c r="A810" i="13" s="1"/>
  <c r="U816" i="8"/>
  <c r="A812" i="13" s="1"/>
  <c r="U817" i="8"/>
  <c r="A813" i="13" s="1"/>
  <c r="U818" i="8"/>
  <c r="A814" i="13" s="1"/>
  <c r="U820" i="8"/>
  <c r="A816" i="13" s="1"/>
  <c r="U821" i="8"/>
  <c r="A817" i="13" s="1"/>
  <c r="U823" i="8"/>
  <c r="A819" i="13" s="1"/>
  <c r="U826" i="8"/>
  <c r="A822" i="13" s="1"/>
  <c r="U829" i="8"/>
  <c r="A825" i="13" s="1"/>
  <c r="U827" i="8"/>
  <c r="A823" i="13" s="1"/>
  <c r="U830" i="8"/>
  <c r="A826" i="13" s="1"/>
  <c r="U832" i="8"/>
  <c r="A828" i="13" s="1"/>
  <c r="U833" i="8"/>
  <c r="A829" i="13" s="1"/>
  <c r="U834" i="8"/>
  <c r="A830" i="13" s="1"/>
  <c r="U835" i="8"/>
  <c r="A831" i="13" s="1"/>
  <c r="U836" i="8"/>
  <c r="A832" i="13" s="1"/>
  <c r="U837" i="8"/>
  <c r="A833" i="13" s="1"/>
  <c r="U838" i="8"/>
  <c r="A834" i="13" s="1"/>
  <c r="U839" i="8"/>
  <c r="A835" i="13" s="1"/>
  <c r="U840" i="8"/>
  <c r="A836" i="13" s="1"/>
  <c r="U843" i="8"/>
  <c r="A839" i="13" s="1"/>
  <c r="U844" i="8"/>
  <c r="A840" i="13" s="1"/>
  <c r="U846" i="8"/>
  <c r="A842" i="13" s="1"/>
  <c r="U848" i="8"/>
  <c r="A844" i="13" s="1"/>
  <c r="U851" i="8"/>
  <c r="A847" i="13" s="1"/>
  <c r="U852" i="8"/>
  <c r="A848" i="13" s="1"/>
  <c r="U853" i="8"/>
  <c r="A849" i="13" s="1"/>
  <c r="U856" i="8"/>
  <c r="A852" i="13" s="1"/>
  <c r="U854" i="8"/>
  <c r="A850" i="13" s="1"/>
  <c r="U857" i="8"/>
  <c r="A853" i="13" s="1"/>
  <c r="U858" i="8"/>
  <c r="A854" i="13" s="1"/>
  <c r="U860" i="8"/>
  <c r="A856" i="13" s="1"/>
  <c r="U863" i="8"/>
  <c r="A859" i="13" s="1"/>
  <c r="U862" i="8"/>
  <c r="A858" i="13" s="1"/>
  <c r="U867" i="8"/>
  <c r="A863" i="13" s="1"/>
  <c r="U868" i="8"/>
  <c r="A864" i="13" s="1"/>
  <c r="U869" i="8"/>
  <c r="A865" i="13" s="1"/>
  <c r="U870" i="8"/>
  <c r="A866" i="13" s="1"/>
  <c r="U871" i="8"/>
  <c r="A867" i="13" s="1"/>
  <c r="U873" i="8"/>
  <c r="A869" i="13" s="1"/>
  <c r="U872" i="8"/>
  <c r="A868" i="13" s="1"/>
  <c r="U874" i="8"/>
  <c r="A870" i="13" s="1"/>
  <c r="U875" i="8"/>
  <c r="A871" i="13" s="1"/>
  <c r="U876" i="8"/>
  <c r="A872" i="13" s="1"/>
  <c r="U878" i="8"/>
  <c r="A874" i="13" s="1"/>
  <c r="U879" i="8"/>
  <c r="A875" i="13" s="1"/>
  <c r="U881" i="8"/>
  <c r="A877" i="13" s="1"/>
  <c r="U883" i="8"/>
  <c r="A879" i="13" s="1"/>
  <c r="U884" i="8"/>
  <c r="A880" i="13" s="1"/>
  <c r="U887" i="8"/>
  <c r="A883" i="13" s="1"/>
  <c r="U886" i="8"/>
  <c r="A882" i="13" s="1"/>
  <c r="U888" i="8"/>
  <c r="A884" i="13" s="1"/>
  <c r="U889" i="8"/>
  <c r="A885" i="13" s="1"/>
  <c r="U890" i="8"/>
  <c r="A886" i="13" s="1"/>
  <c r="U891" i="8"/>
  <c r="A887" i="13" s="1"/>
  <c r="U892" i="8"/>
  <c r="A888" i="13" s="1"/>
  <c r="U893" i="8"/>
  <c r="A889" i="13" s="1"/>
  <c r="U895" i="8"/>
  <c r="A891" i="13" s="1"/>
  <c r="U896" i="8"/>
  <c r="A892" i="13" s="1"/>
  <c r="U899" i="8"/>
  <c r="A895" i="13" s="1"/>
  <c r="U900" i="8"/>
  <c r="A896" i="13" s="1"/>
  <c r="U901" i="8"/>
  <c r="A897" i="13" s="1"/>
  <c r="U904" i="8"/>
  <c r="A900" i="13" s="1"/>
  <c r="U903" i="8"/>
  <c r="A899" i="13" s="1"/>
  <c r="U905" i="8"/>
  <c r="A901" i="13" s="1"/>
  <c r="U906" i="8"/>
  <c r="A902" i="13" s="1"/>
  <c r="U908" i="8"/>
  <c r="A904" i="13" s="1"/>
  <c r="U909" i="8"/>
  <c r="A905" i="13" s="1"/>
  <c r="U910" i="8"/>
  <c r="A906" i="13" s="1"/>
  <c r="U912" i="8"/>
  <c r="A908" i="13" s="1"/>
  <c r="U911" i="8"/>
  <c r="A907" i="13" s="1"/>
  <c r="U914" i="8"/>
  <c r="A910" i="13" s="1"/>
  <c r="U913" i="8"/>
  <c r="A909" i="13" s="1"/>
  <c r="U915" i="8"/>
  <c r="A911" i="13" s="1"/>
  <c r="U918" i="8"/>
  <c r="A914" i="13" s="1"/>
  <c r="U919" i="8"/>
  <c r="A915" i="13" s="1"/>
  <c r="U920" i="8"/>
  <c r="A916" i="13" s="1"/>
  <c r="U922" i="8"/>
  <c r="A918" i="13" s="1"/>
  <c r="U923" i="8"/>
  <c r="A919" i="13" s="1"/>
  <c r="U924" i="8"/>
  <c r="A920" i="13" s="1"/>
  <c r="U926" i="8"/>
  <c r="A922" i="13" s="1"/>
  <c r="U927" i="8"/>
  <c r="A923" i="13" s="1"/>
  <c r="U928" i="8"/>
  <c r="A924" i="13" s="1"/>
  <c r="U930" i="8"/>
  <c r="A926" i="13" s="1"/>
  <c r="U931" i="8"/>
  <c r="A927" i="13" s="1"/>
  <c r="U934" i="8"/>
  <c r="A930" i="13" s="1"/>
  <c r="U933" i="8"/>
  <c r="A929" i="13" s="1"/>
  <c r="U935" i="8"/>
  <c r="A931" i="13" s="1"/>
  <c r="U937" i="8"/>
  <c r="A933" i="13" s="1"/>
  <c r="U940" i="8"/>
  <c r="A936" i="13" s="1"/>
  <c r="U941" i="8"/>
  <c r="A937" i="13" s="1"/>
  <c r="U943" i="8"/>
  <c r="A939" i="13" s="1"/>
  <c r="U942" i="8"/>
  <c r="A938" i="13" s="1"/>
  <c r="U946" i="8"/>
  <c r="A942" i="13" s="1"/>
  <c r="U948" i="8"/>
  <c r="A944" i="13" s="1"/>
  <c r="U949" i="8"/>
  <c r="A945" i="13" s="1"/>
  <c r="U952" i="8"/>
  <c r="A948" i="13" s="1"/>
  <c r="U951" i="8"/>
  <c r="A947" i="13" s="1"/>
  <c r="U953" i="8"/>
  <c r="A949" i="13" s="1"/>
  <c r="U954" i="8"/>
  <c r="A950" i="13" s="1"/>
  <c r="U955" i="8"/>
  <c r="A951" i="13" s="1"/>
  <c r="U956" i="8"/>
  <c r="A952" i="13" s="1"/>
  <c r="U957" i="8"/>
  <c r="A953" i="13" s="1"/>
  <c r="U958" i="8"/>
  <c r="A954" i="13" s="1"/>
  <c r="U960" i="8"/>
  <c r="A956" i="13" s="1"/>
  <c r="U962" i="8"/>
  <c r="A958" i="13" s="1"/>
  <c r="U963" i="8"/>
  <c r="A959" i="13" s="1"/>
  <c r="U964" i="8"/>
  <c r="A960" i="13" s="1"/>
  <c r="U965" i="8"/>
  <c r="A961" i="13" s="1"/>
  <c r="U966" i="8"/>
  <c r="A962" i="13" s="1"/>
  <c r="U967" i="8"/>
  <c r="A963" i="13" s="1"/>
  <c r="U969" i="8"/>
  <c r="A965" i="13" s="1"/>
  <c r="U971" i="8"/>
  <c r="A967" i="13" s="1"/>
  <c r="U972" i="8"/>
  <c r="A968" i="13" s="1"/>
  <c r="U975" i="8"/>
  <c r="A971" i="13" s="1"/>
  <c r="U974" i="8"/>
  <c r="A970" i="13" s="1"/>
  <c r="U976" i="8"/>
  <c r="A972" i="13" s="1"/>
  <c r="U977" i="8"/>
  <c r="A973" i="13" s="1"/>
  <c r="U978" i="8"/>
  <c r="A974" i="13" s="1"/>
  <c r="U980" i="8"/>
  <c r="A976" i="13" s="1"/>
  <c r="U981" i="8"/>
  <c r="A977" i="13" s="1"/>
  <c r="U983" i="8"/>
  <c r="U985"/>
  <c r="A981" i="13" s="1"/>
  <c r="U986" i="8"/>
  <c r="A982" i="13" s="1"/>
  <c r="U987" i="8"/>
  <c r="A983" i="13" s="1"/>
  <c r="U988" i="8"/>
  <c r="A984" i="13" s="1"/>
  <c r="U989" i="8"/>
  <c r="A985" i="13" s="1"/>
  <c r="U990" i="8"/>
  <c r="A986" i="13" s="1"/>
  <c r="U991" i="8"/>
  <c r="A987" i="13" s="1"/>
  <c r="U993" i="8"/>
  <c r="A989" i="13" s="1"/>
  <c r="U995" i="8"/>
  <c r="A991" i="13" s="1"/>
  <c r="U994" i="8"/>
  <c r="A990" i="13" s="1"/>
  <c r="U998" i="8"/>
  <c r="A994" i="13" s="1"/>
  <c r="U996" i="8"/>
  <c r="A992" i="13" s="1"/>
  <c r="U1000" i="8"/>
  <c r="A996" i="13" s="1"/>
  <c r="U1001" i="8"/>
  <c r="A997" i="13" s="1"/>
  <c r="U1002" i="8"/>
  <c r="A998" i="13" s="1"/>
  <c r="U1004" i="8"/>
  <c r="A1000" i="13" s="1"/>
  <c r="U1008" i="8"/>
  <c r="A1004" i="13" s="1"/>
  <c r="U1007" i="8"/>
  <c r="A1003" i="13" s="1"/>
  <c r="U1009" i="8"/>
  <c r="A1005" i="13" s="1"/>
  <c r="U1010" i="8"/>
  <c r="A1006" i="13" s="1"/>
  <c r="U1013" i="8"/>
  <c r="A1009" i="13" s="1"/>
  <c r="U1014" i="8"/>
  <c r="A1010" i="13" s="1"/>
  <c r="U1015" i="8"/>
  <c r="A1011" i="13" s="1"/>
  <c r="U1016" i="8"/>
  <c r="A1012" i="13" s="1"/>
  <c r="U1019" i="8"/>
  <c r="A1015" i="13" s="1"/>
  <c r="U1020" i="8"/>
  <c r="A1016" i="13" s="1"/>
  <c r="U1026" i="8"/>
  <c r="A1022" i="13" s="1"/>
  <c r="U1025" i="8"/>
  <c r="A1021" i="13" s="1"/>
  <c r="U1027" i="8"/>
  <c r="A1023" i="13" s="1"/>
  <c r="U1028" i="8"/>
  <c r="A1024" i="13" s="1"/>
  <c r="U1030" i="8"/>
  <c r="A1026" i="13" s="1"/>
  <c r="U1031" i="8"/>
  <c r="A1027" i="13" s="1"/>
  <c r="U1033" i="8"/>
  <c r="A1029" i="13" s="1"/>
  <c r="U1035" i="8"/>
  <c r="A1031" i="13" s="1"/>
  <c r="U1037" i="8"/>
  <c r="A1033" i="13" s="1"/>
  <c r="U1038" i="8"/>
  <c r="A1034" i="13" s="1"/>
  <c r="U1040" i="8"/>
  <c r="A1036" i="13" s="1"/>
  <c r="U1041" i="8"/>
  <c r="A1037" i="13" s="1"/>
  <c r="U1042" i="8"/>
  <c r="A1038" i="13" s="1"/>
  <c r="U1043" i="8"/>
  <c r="A1039" i="13" s="1"/>
  <c r="U1044" i="8"/>
  <c r="A1040" i="13" s="1"/>
  <c r="U1047" i="8"/>
  <c r="A1043" i="13" s="1"/>
  <c r="U1046" i="8"/>
  <c r="A1042" i="13" s="1"/>
  <c r="U1048" i="8"/>
  <c r="A1044" i="13" s="1"/>
  <c r="U1050" i="8"/>
  <c r="A1046" i="13" s="1"/>
  <c r="U1053" i="8"/>
  <c r="A1049" i="13" s="1"/>
  <c r="U1055" i="8"/>
  <c r="A1051" i="13" s="1"/>
  <c r="U1056" i="8"/>
  <c r="A1052" i="13" s="1"/>
  <c r="U1057" i="8"/>
  <c r="A1053" i="13" s="1"/>
  <c r="U1058" i="8"/>
  <c r="A1054" i="13" s="1"/>
  <c r="U1059" i="8"/>
  <c r="A1055" i="13" s="1"/>
  <c r="U1061" i="8"/>
  <c r="A1057" i="13" s="1"/>
  <c r="U1064" i="8"/>
  <c r="A1060" i="13" s="1"/>
  <c r="U1065" i="8"/>
  <c r="A1061" i="13" s="1"/>
  <c r="U1068" i="8"/>
  <c r="A1064" i="13" s="1"/>
  <c r="U1069" i="8"/>
  <c r="A1065" i="13" s="1"/>
  <c r="U1071" i="8"/>
  <c r="A1067" i="13" s="1"/>
  <c r="U1072" i="8"/>
  <c r="A1068" i="13" s="1"/>
  <c r="U1074" i="8"/>
  <c r="A1070" i="13" s="1"/>
  <c r="U1077" i="8"/>
  <c r="A1073" i="13" s="1"/>
  <c r="U1076" i="8"/>
  <c r="A1072" i="13" s="1"/>
  <c r="U1079" i="8"/>
  <c r="A1075" i="13" s="1"/>
  <c r="U1078" i="8"/>
  <c r="A1074" i="13" s="1"/>
  <c r="U1080" i="8"/>
  <c r="A1076" i="13" s="1"/>
  <c r="U1081" i="8"/>
  <c r="A1077" i="13" s="1"/>
  <c r="U1083" i="8"/>
  <c r="A1079" i="13" s="1"/>
  <c r="U1082" i="8"/>
  <c r="A1078" i="13" s="1"/>
  <c r="U1084" i="8"/>
  <c r="A1080" i="13" s="1"/>
  <c r="U1085" i="8"/>
  <c r="A1081" i="13" s="1"/>
  <c r="U1089" i="8"/>
  <c r="A1085" i="13" s="1"/>
  <c r="U1088" i="8"/>
  <c r="A1084" i="13" s="1"/>
  <c r="U1090" i="8"/>
  <c r="A1086" i="13" s="1"/>
  <c r="U1092" i="8"/>
  <c r="A1088" i="13" s="1"/>
  <c r="U1091" i="8"/>
  <c r="A1087" i="13" s="1"/>
  <c r="U1094" i="8"/>
  <c r="A1090" i="13" s="1"/>
  <c r="U1093" i="8"/>
  <c r="A1089" i="13" s="1"/>
  <c r="U1097" i="8"/>
  <c r="A1093" i="13" s="1"/>
  <c r="U1098" i="8"/>
  <c r="A1094" i="13" s="1"/>
  <c r="U1100" i="8"/>
  <c r="A1096" i="13" s="1"/>
  <c r="U1104" i="8"/>
  <c r="A1100" i="13" s="1"/>
  <c r="U1102" i="8"/>
  <c r="A1098" i="13" s="1"/>
  <c r="U1106" i="8"/>
  <c r="A1102" i="13" s="1"/>
  <c r="U1108" i="8"/>
  <c r="A1104" i="13" s="1"/>
  <c r="U1109" i="8"/>
  <c r="A1105" i="13" s="1"/>
  <c r="U1110" i="8"/>
  <c r="A1106" i="13" s="1"/>
  <c r="U1111" i="8"/>
  <c r="A1107" i="13" s="1"/>
  <c r="U1113" i="8"/>
  <c r="A1109" i="13" s="1"/>
  <c r="U1114" i="8"/>
  <c r="A1110" i="13" s="1"/>
  <c r="U1115" i="8"/>
  <c r="A1111" i="13" s="1"/>
  <c r="U1116" i="8"/>
  <c r="A1112" i="13" s="1"/>
  <c r="U1117" i="8"/>
  <c r="A1113" i="13" s="1"/>
  <c r="U1119" i="8"/>
  <c r="A1115" i="13" s="1"/>
  <c r="U1121" i="8"/>
  <c r="A1117" i="13" s="1"/>
  <c r="U1125" i="8"/>
  <c r="A1121" i="13" s="1"/>
  <c r="U1127" i="8"/>
  <c r="A1123" i="13" s="1"/>
  <c r="U1128" i="8"/>
  <c r="A1124" i="13" s="1"/>
  <c r="U1131" i="8"/>
  <c r="A1127" i="13" s="1"/>
  <c r="U1133" i="8"/>
  <c r="A1129" i="13" s="1"/>
  <c r="U1135" i="8"/>
  <c r="A1131" i="13" s="1"/>
  <c r="U1138" i="8"/>
  <c r="A1134" i="13" s="1"/>
  <c r="U1139" i="8"/>
  <c r="A1135" i="13" s="1"/>
  <c r="U1142" i="8"/>
  <c r="A1138" i="13" s="1"/>
  <c r="U1143" i="8"/>
  <c r="A1139" i="13" s="1"/>
  <c r="U1144" i="8"/>
  <c r="A1140" i="13" s="1"/>
  <c r="V1144" i="8"/>
  <c r="U1146"/>
  <c r="A1142" i="13" s="1"/>
  <c r="U1148" i="8"/>
  <c r="A1144" i="13" s="1"/>
  <c r="U1149" i="8"/>
  <c r="A1145" i="13" s="1"/>
  <c r="U1150" i="8"/>
  <c r="A1146" i="13" s="1"/>
  <c r="U1151" i="8"/>
  <c r="A1147" i="13" s="1"/>
  <c r="U1152" i="8"/>
  <c r="A1148" i="13" s="1"/>
  <c r="U1155" i="8"/>
  <c r="A1151" i="13" s="1"/>
  <c r="U1154" i="8"/>
  <c r="A1150" i="13" s="1"/>
  <c r="U1156" i="8"/>
  <c r="A1152" i="13" s="1"/>
  <c r="U1158" i="8"/>
  <c r="A1154" i="13" s="1"/>
  <c r="U1157" i="8"/>
  <c r="A1153" i="13" s="1"/>
  <c r="U1160" i="8"/>
  <c r="A1156" i="13" s="1"/>
  <c r="U1161" i="8"/>
  <c r="A1157" i="13" s="1"/>
  <c r="U1163" i="8"/>
  <c r="A1159" i="13" s="1"/>
  <c r="U1165" i="8"/>
  <c r="A1161" i="13" s="1"/>
  <c r="U1167" i="8"/>
  <c r="A1163" i="13" s="1"/>
  <c r="U1169" i="8"/>
  <c r="A1165" i="13" s="1"/>
  <c r="U1168" i="8"/>
  <c r="A1164" i="13" s="1"/>
  <c r="U1170" i="8"/>
  <c r="A1166" i="13" s="1"/>
  <c r="U1172" i="8"/>
  <c r="A1168" i="13" s="1"/>
  <c r="U1173" i="8"/>
  <c r="A1169" i="13" s="1"/>
  <c r="U1175" i="8"/>
  <c r="A1171" i="13" s="1"/>
  <c r="U1176" i="8"/>
  <c r="A1172" i="13" s="1"/>
  <c r="U1177" i="8"/>
  <c r="A1173" i="13" s="1"/>
  <c r="U1178" i="8"/>
  <c r="A1174" i="13" s="1"/>
  <c r="U1180" i="8"/>
  <c r="A1176" i="13" s="1"/>
  <c r="U1183" i="8"/>
  <c r="A1179" i="13" s="1"/>
  <c r="U1184" i="8"/>
  <c r="A1180" i="13" s="1"/>
  <c r="U1186" i="8"/>
  <c r="A1182" i="13" s="1"/>
  <c r="U1188" i="8"/>
  <c r="A1184" i="13" s="1"/>
  <c r="U1189" i="8"/>
  <c r="A1185" i="13" s="1"/>
  <c r="U1191" i="8"/>
  <c r="A1187" i="13" s="1"/>
  <c r="U1190" i="8"/>
  <c r="A1186" i="13" s="1"/>
  <c r="U1193" i="8"/>
  <c r="A1189" i="13" s="1"/>
  <c r="U1196" i="8"/>
  <c r="A1192" i="13" s="1"/>
  <c r="U1197" i="8"/>
  <c r="A1193" i="13" s="1"/>
  <c r="U1198" i="8"/>
  <c r="A1194" i="13" s="1"/>
  <c r="U1203" i="8"/>
  <c r="A1199" i="13" s="1"/>
  <c r="U1202" i="8"/>
  <c r="A1198" i="13" s="1"/>
  <c r="U1204" i="8"/>
  <c r="A1200" i="13" s="1"/>
  <c r="U1206" i="8"/>
  <c r="A1202" i="13" s="1"/>
  <c r="U1211" i="8"/>
  <c r="A1207" i="13" s="1"/>
  <c r="U1212" i="8"/>
  <c r="A1208" i="13" s="1"/>
  <c r="U1214" i="8"/>
  <c r="A1210" i="13" s="1"/>
  <c r="U1215" i="8"/>
  <c r="A1211" i="13" s="1"/>
  <c r="U1216" i="8"/>
  <c r="A1212" i="13" s="1"/>
  <c r="U1217" i="8"/>
  <c r="A1213" i="13" s="1"/>
  <c r="U1218" i="8"/>
  <c r="A1214" i="13" s="1"/>
  <c r="U1219" i="8"/>
  <c r="A1215" i="13" s="1"/>
  <c r="U1222" i="8"/>
  <c r="A1218" i="13" s="1"/>
  <c r="U1224" i="8"/>
  <c r="A1220" i="13" s="1"/>
  <c r="U1225" i="8"/>
  <c r="A1221" i="13" s="1"/>
  <c r="U1226" i="8"/>
  <c r="A1222" i="13" s="1"/>
  <c r="U1228" i="8"/>
  <c r="A1224" i="13" s="1"/>
  <c r="U1231" i="8"/>
  <c r="A1227" i="13" s="1"/>
  <c r="U1230" i="8"/>
  <c r="A1226" i="13" s="1"/>
  <c r="U1233" i="8"/>
  <c r="A1229" i="13" s="1"/>
  <c r="U1236" i="8"/>
  <c r="A1232" i="13" s="1"/>
  <c r="U1235" i="8"/>
  <c r="A1231" i="13" s="1"/>
  <c r="U1237" i="8"/>
  <c r="A1233" i="13" s="1"/>
  <c r="U1238" i="8"/>
  <c r="A1234" i="13" s="1"/>
  <c r="U1239" i="8"/>
  <c r="A1235" i="13" s="1"/>
  <c r="U1242" i="8"/>
  <c r="A1238" i="13" s="1"/>
  <c r="U1243" i="8"/>
  <c r="A1239" i="13" s="1"/>
  <c r="U1244" i="8"/>
  <c r="A1240" i="13" s="1"/>
  <c r="U1246" i="8"/>
  <c r="A1242" i="13" s="1"/>
  <c r="U1245" i="8"/>
  <c r="A1241" i="13" s="1"/>
  <c r="U1247" i="8"/>
  <c r="A1243" i="13" s="1"/>
  <c r="U1248" i="8"/>
  <c r="A1244" i="13" s="1"/>
  <c r="U1250" i="8"/>
  <c r="A1246" i="13" s="1"/>
  <c r="U1249" i="8"/>
  <c r="A1245" i="13" s="1"/>
  <c r="U1251" i="8"/>
  <c r="A1247" i="13" s="1"/>
  <c r="U1252" i="8"/>
  <c r="A1248" i="13" s="1"/>
  <c r="U1253" i="8"/>
  <c r="A1249" i="13" s="1"/>
  <c r="U1254" i="8"/>
  <c r="A1250" i="13" s="1"/>
  <c r="U1255" i="8"/>
  <c r="A1251" i="13" s="1"/>
  <c r="U1257" i="8"/>
  <c r="A1253" i="13" s="1"/>
  <c r="U1258" i="8"/>
  <c r="A1254" i="13" s="1"/>
  <c r="U1259" i="8"/>
  <c r="A1255" i="13" s="1"/>
  <c r="U1261" i="8"/>
  <c r="A1257" i="13" s="1"/>
  <c r="U1260" i="8"/>
  <c r="A1256" i="13" s="1"/>
  <c r="U1262" i="8"/>
  <c r="A1258" i="13" s="1"/>
  <c r="U1264" i="8"/>
  <c r="A1260" i="13" s="1"/>
  <c r="U1265" i="8"/>
  <c r="A1261" i="13" s="1"/>
  <c r="U1266" i="8"/>
  <c r="A1262" i="13" s="1"/>
  <c r="U1268" i="8"/>
  <c r="A1264" i="13" s="1"/>
  <c r="U1269" i="8"/>
  <c r="A1265" i="13" s="1"/>
  <c r="U1270" i="8"/>
  <c r="A1266" i="13" s="1"/>
  <c r="U1271" i="8"/>
  <c r="A1267" i="13" s="1"/>
  <c r="U1272" i="8"/>
  <c r="A1268" i="13" s="1"/>
  <c r="U1277" i="8"/>
  <c r="A1273" i="13" s="1"/>
  <c r="U1276" i="8"/>
  <c r="A1272" i="13" s="1"/>
  <c r="U1278" i="8"/>
  <c r="A1274" i="13" s="1"/>
  <c r="U1282" i="8"/>
  <c r="A1278" i="13" s="1"/>
  <c r="U1281" i="8"/>
  <c r="A1277" i="13" s="1"/>
  <c r="U1285" i="8"/>
  <c r="A1281" i="13" s="1"/>
  <c r="U1287" i="8"/>
  <c r="A1283" i="13" s="1"/>
  <c r="U1291" i="8"/>
  <c r="A1287" i="13" s="1"/>
  <c r="U1289" i="8"/>
  <c r="A1285" i="13" s="1"/>
  <c r="U1292" i="8"/>
  <c r="A1288" i="13" s="1"/>
  <c r="U1293" i="8"/>
  <c r="A1289" i="13" s="1"/>
  <c r="U1294" i="8"/>
  <c r="A1290" i="13" s="1"/>
  <c r="U1295" i="8"/>
  <c r="A1291" i="13" s="1"/>
  <c r="U1299" i="8"/>
  <c r="A1295" i="13" s="1"/>
  <c r="U1297" i="8"/>
  <c r="A1293" i="13" s="1"/>
  <c r="U1301" i="8"/>
  <c r="A1297" i="13" s="1"/>
  <c r="U1300" i="8"/>
  <c r="A1296" i="13" s="1"/>
  <c r="U1302" i="8"/>
  <c r="A1298" i="13" s="1"/>
  <c r="U1303" i="8"/>
  <c r="A1299" i="13" s="1"/>
  <c r="U1304" i="8"/>
  <c r="A1300" i="13" s="1"/>
  <c r="U1305" i="8"/>
  <c r="A1301" i="13" s="1"/>
  <c r="U1306" i="8"/>
  <c r="A1302" i="13" s="1"/>
  <c r="U1307" i="8"/>
  <c r="A1303" i="13" s="1"/>
  <c r="U1308" i="8"/>
  <c r="A1304" i="13" s="1"/>
  <c r="U1309" i="8"/>
  <c r="A1305" i="13" s="1"/>
  <c r="U1312" i="8"/>
  <c r="A1308" i="13" s="1"/>
  <c r="U1313" i="8"/>
  <c r="A1309" i="13" s="1"/>
  <c r="U1315" i="8"/>
  <c r="A1311" i="13" s="1"/>
  <c r="U1316" i="8"/>
  <c r="A1312" i="13" s="1"/>
  <c r="U1317" i="8"/>
  <c r="A1313" i="13" s="1"/>
  <c r="U1318" i="8"/>
  <c r="A1314" i="13" s="1"/>
  <c r="U1319" i="8"/>
  <c r="A1315" i="13" s="1"/>
  <c r="U1320" i="8"/>
  <c r="A1316" i="13" s="1"/>
  <c r="U1323" i="8"/>
  <c r="A1319" i="13" s="1"/>
  <c r="U1322" i="8"/>
  <c r="A1318" i="13" s="1"/>
  <c r="U1325" i="8"/>
  <c r="A1321" i="13" s="1"/>
  <c r="U1324" i="8"/>
  <c r="A1320" i="13" s="1"/>
  <c r="U1327" i="8"/>
  <c r="A1323" i="13" s="1"/>
  <c r="U1328" i="8"/>
  <c r="A1324" i="13" s="1"/>
  <c r="U1331" i="8"/>
  <c r="A1327" i="13" s="1"/>
  <c r="U1332" i="8"/>
  <c r="A1328" i="13" s="1"/>
  <c r="U1333" i="8"/>
  <c r="A1329" i="13" s="1"/>
  <c r="U1334" i="8"/>
  <c r="A1330" i="13" s="1"/>
  <c r="U1336" i="8"/>
  <c r="A1332" i="13" s="1"/>
  <c r="U1338" i="8"/>
  <c r="A1334" i="13" s="1"/>
  <c r="U1339" i="8"/>
  <c r="A1335" i="13" s="1"/>
  <c r="U1341" i="8"/>
  <c r="A1337" i="13" s="1"/>
  <c r="U1342" i="8"/>
  <c r="A1338" i="13" s="1"/>
  <c r="U1343" i="8"/>
  <c r="A1339" i="13" s="1"/>
  <c r="U1345" i="8"/>
  <c r="A1341" i="13" s="1"/>
  <c r="U1346" i="8"/>
  <c r="A1342" i="13" s="1"/>
  <c r="U1347" i="8"/>
  <c r="A1343" i="13" s="1"/>
  <c r="U1352" i="8"/>
  <c r="A1348" i="13" s="1"/>
  <c r="U1351" i="8"/>
  <c r="A1347" i="13" s="1"/>
  <c r="U1354" i="8"/>
  <c r="A1350" i="13" s="1"/>
  <c r="U1355" i="8"/>
  <c r="A1351" i="13" s="1"/>
  <c r="U1356" i="8"/>
  <c r="A1352" i="13" s="1"/>
  <c r="U1357" i="8"/>
  <c r="A1353" i="13" s="1"/>
  <c r="U1360" i="8"/>
  <c r="A1356" i="13" s="1"/>
  <c r="U1358" i="8"/>
  <c r="A1354" i="13" s="1"/>
  <c r="U1363" i="8"/>
  <c r="A1359" i="13" s="1"/>
  <c r="U1366" i="8"/>
  <c r="A1362" i="13" s="1"/>
  <c r="U1367" i="8"/>
  <c r="A1363" i="13" s="1"/>
  <c r="U1371" i="8"/>
  <c r="A1367" i="13" s="1"/>
  <c r="U1370" i="8"/>
  <c r="A1366" i="13" s="1"/>
  <c r="U1372" i="8"/>
  <c r="A1368" i="13" s="1"/>
  <c r="U1373" i="8"/>
  <c r="A1369" i="13" s="1"/>
  <c r="U1374" i="8"/>
  <c r="A1370" i="13" s="1"/>
  <c r="U1375" i="8"/>
  <c r="A1371" i="13" s="1"/>
  <c r="U1376" i="8"/>
  <c r="A1372" i="13" s="1"/>
  <c r="U1378" i="8"/>
  <c r="U1379"/>
  <c r="A1375" i="13" s="1"/>
  <c r="U1381" i="8"/>
  <c r="A1377" i="13" s="1"/>
  <c r="U1383" i="8"/>
  <c r="A1379" i="13" s="1"/>
  <c r="U1382" i="8"/>
  <c r="A1378" i="13" s="1"/>
  <c r="U1385" i="8"/>
  <c r="A1381" i="13" s="1"/>
  <c r="U1384" i="8"/>
  <c r="A1380" i="13" s="1"/>
  <c r="U1386" i="8"/>
  <c r="A1382" i="13" s="1"/>
  <c r="U1388" i="8"/>
  <c r="A1384" i="13" s="1"/>
  <c r="U1387" i="8"/>
  <c r="A1383" i="13" s="1"/>
  <c r="U1389" i="8"/>
  <c r="A1385" i="13" s="1"/>
  <c r="U1390" i="8"/>
  <c r="A1386" i="13" s="1"/>
  <c r="U1392" i="8"/>
  <c r="A1388" i="13" s="1"/>
  <c r="U1394" i="8"/>
  <c r="A1390" i="13" s="1"/>
  <c r="U1393" i="8"/>
  <c r="A1389" i="13" s="1"/>
  <c r="U1396" i="8"/>
  <c r="A1392" i="13" s="1"/>
  <c r="U1398" i="8"/>
  <c r="A1394" i="13" s="1"/>
  <c r="U1399" i="8"/>
  <c r="A1395" i="13" s="1"/>
  <c r="U1400" i="8"/>
  <c r="A1396" i="13" s="1"/>
  <c r="U1401" i="8"/>
  <c r="A1397" i="13" s="1"/>
  <c r="U1402" i="8"/>
  <c r="A1398" i="13" s="1"/>
  <c r="U1406" i="8"/>
  <c r="A1402" i="13" s="1"/>
  <c r="U1403" i="8"/>
  <c r="A1399" i="13" s="1"/>
  <c r="U1405" i="8"/>
  <c r="A1401" i="13" s="1"/>
  <c r="U1408" i="8"/>
  <c r="A1404" i="13" s="1"/>
  <c r="U1409" i="8"/>
  <c r="A1405" i="13" s="1"/>
  <c r="U1411" i="8"/>
  <c r="A1407" i="13" s="1"/>
  <c r="U1412" i="8"/>
  <c r="A1408" i="13" s="1"/>
  <c r="U1413" i="8"/>
  <c r="A1409" i="13" s="1"/>
  <c r="U1415" i="8"/>
  <c r="A1411" i="13" s="1"/>
  <c r="U1417" i="8"/>
  <c r="A1413" i="13" s="1"/>
  <c r="U1419" i="8"/>
  <c r="A1415" i="13" s="1"/>
  <c r="U1420" i="8"/>
  <c r="A1416" i="13" s="1"/>
  <c r="U1421" i="8"/>
  <c r="A1417" i="13" s="1"/>
  <c r="U1422" i="8"/>
  <c r="A1418" i="13" s="1"/>
  <c r="U1423" i="8"/>
  <c r="A1419" i="13" s="1"/>
  <c r="U1426" i="8"/>
  <c r="A1422" i="13" s="1"/>
  <c r="U1427" i="8"/>
  <c r="A1423" i="13" s="1"/>
  <c r="U1429" i="8"/>
  <c r="A1425" i="13" s="1"/>
  <c r="U1428" i="8"/>
  <c r="A1424" i="13" s="1"/>
  <c r="U1430" i="8"/>
  <c r="A1426" i="13" s="1"/>
  <c r="U1433" i="8"/>
  <c r="A1429" i="13" s="1"/>
  <c r="U1434" i="8"/>
  <c r="A1430" i="13" s="1"/>
  <c r="U1437" i="8"/>
  <c r="A1433" i="13" s="1"/>
  <c r="U1438" i="8"/>
  <c r="A1434" i="13" s="1"/>
  <c r="U1439" i="8"/>
  <c r="A1435" i="13" s="1"/>
  <c r="U1443" i="8"/>
  <c r="A1439" i="13" s="1"/>
  <c r="U1442" i="8"/>
  <c r="A1438" i="13" s="1"/>
  <c r="U1444" i="8"/>
  <c r="A1440" i="13" s="1"/>
  <c r="U1446" i="8"/>
  <c r="A1442" i="13" s="1"/>
  <c r="U1448" i="8"/>
  <c r="A1444" i="13" s="1"/>
  <c r="U1449" i="8"/>
  <c r="A1445" i="13" s="1"/>
  <c r="U1452" i="8"/>
  <c r="A1448" i="13" s="1"/>
  <c r="U1450" i="8"/>
  <c r="A1446" i="13" s="1"/>
  <c r="U1454" i="8"/>
  <c r="A1450" i="13" s="1"/>
  <c r="U1455" i="8"/>
  <c r="A1451" i="13" s="1"/>
  <c r="U1458" i="8"/>
  <c r="A1454" i="13" s="1"/>
  <c r="U1457" i="8"/>
  <c r="A1453" i="13" s="1"/>
  <c r="U1459" i="8"/>
  <c r="A1455" i="13" s="1"/>
  <c r="U1462" i="8"/>
  <c r="A1458" i="13" s="1"/>
  <c r="U1463" i="8"/>
  <c r="A1459" i="13" s="1"/>
  <c r="U1465" i="8"/>
  <c r="A1461" i="13" s="1"/>
  <c r="U1468" i="8"/>
  <c r="A1464" i="13" s="1"/>
  <c r="U1467" i="8"/>
  <c r="A1463" i="13" s="1"/>
  <c r="U1469" i="8"/>
  <c r="A1465" i="13" s="1"/>
  <c r="U1472" i="8"/>
  <c r="A1468" i="13" s="1"/>
  <c r="U1473" i="8"/>
  <c r="A1469" i="13" s="1"/>
  <c r="U1476" i="8"/>
  <c r="A1472" i="13" s="1"/>
  <c r="U1477" i="8"/>
  <c r="A1473" i="13" s="1"/>
  <c r="U1479" i="8"/>
  <c r="A1475" i="13" s="1"/>
  <c r="U1480" i="8"/>
  <c r="A1476" i="13" s="1"/>
  <c r="S12" i="8"/>
  <c r="T12"/>
  <c r="S13"/>
  <c r="T13"/>
  <c r="S14"/>
  <c r="T14"/>
  <c r="S16"/>
  <c r="T16"/>
  <c r="S17"/>
  <c r="T17"/>
  <c r="S18"/>
  <c r="T18"/>
  <c r="S20"/>
  <c r="T20"/>
  <c r="S21"/>
  <c r="T21"/>
  <c r="S22"/>
  <c r="T22"/>
  <c r="S23"/>
  <c r="T23"/>
  <c r="S24"/>
  <c r="T24"/>
  <c r="S25"/>
  <c r="T25"/>
  <c r="S27"/>
  <c r="T27"/>
  <c r="S29"/>
  <c r="T29"/>
  <c r="S31"/>
  <c r="T31"/>
  <c r="S32"/>
  <c r="T32"/>
  <c r="S33"/>
  <c r="T33"/>
  <c r="S34"/>
  <c r="T34"/>
  <c r="S37"/>
  <c r="T37"/>
  <c r="S35"/>
  <c r="T35"/>
  <c r="S38"/>
  <c r="T38"/>
  <c r="S39"/>
  <c r="T39"/>
  <c r="S40"/>
  <c r="T40"/>
  <c r="S41"/>
  <c r="T41"/>
  <c r="S42"/>
  <c r="T42"/>
  <c r="S44"/>
  <c r="T44"/>
  <c r="S45"/>
  <c r="T45"/>
  <c r="S46"/>
  <c r="T46"/>
  <c r="S47"/>
  <c r="T47"/>
  <c r="S48"/>
  <c r="T48"/>
  <c r="S50"/>
  <c r="T50"/>
  <c r="S49"/>
  <c r="T49"/>
  <c r="S51"/>
  <c r="T51"/>
  <c r="S52"/>
  <c r="T52"/>
  <c r="S53"/>
  <c r="T53"/>
  <c r="S54"/>
  <c r="T54"/>
  <c r="S55"/>
  <c r="T55"/>
  <c r="S57"/>
  <c r="T57"/>
  <c r="S56"/>
  <c r="T56"/>
  <c r="S58"/>
  <c r="T58"/>
  <c r="S59"/>
  <c r="T59"/>
  <c r="S60"/>
  <c r="T60"/>
  <c r="S61"/>
  <c r="T61"/>
  <c r="S63"/>
  <c r="T63"/>
  <c r="S64"/>
  <c r="T64"/>
  <c r="S66"/>
  <c r="T66"/>
  <c r="S69"/>
  <c r="T69"/>
  <c r="S71"/>
  <c r="T71"/>
  <c r="S72"/>
  <c r="T72"/>
  <c r="S74"/>
  <c r="T74"/>
  <c r="S75"/>
  <c r="T75"/>
  <c r="S76"/>
  <c r="T76"/>
  <c r="S77"/>
  <c r="T77"/>
  <c r="S78"/>
  <c r="T78"/>
  <c r="S79"/>
  <c r="T79"/>
  <c r="S80"/>
  <c r="T80"/>
  <c r="S81"/>
  <c r="T81"/>
  <c r="S82"/>
  <c r="T82"/>
  <c r="S83"/>
  <c r="T83"/>
  <c r="S84"/>
  <c r="T84"/>
  <c r="S85"/>
  <c r="T85"/>
  <c r="S86"/>
  <c r="T86"/>
  <c r="S87"/>
  <c r="T87"/>
  <c r="S88"/>
  <c r="T88"/>
  <c r="S89"/>
  <c r="T89"/>
  <c r="S91"/>
  <c r="T91"/>
  <c r="S90"/>
  <c r="T90"/>
  <c r="S93"/>
  <c r="T93"/>
  <c r="S94"/>
  <c r="T94"/>
  <c r="S95"/>
  <c r="T95"/>
  <c r="S97"/>
  <c r="T97"/>
  <c r="S96"/>
  <c r="T96"/>
  <c r="S98"/>
  <c r="T98"/>
  <c r="S99"/>
  <c r="T99"/>
  <c r="S101"/>
  <c r="T101"/>
  <c r="S102"/>
  <c r="T102"/>
  <c r="S103"/>
  <c r="T103"/>
  <c r="S104"/>
  <c r="T104"/>
  <c r="S105"/>
  <c r="T105"/>
  <c r="S106"/>
  <c r="T106"/>
  <c r="S107"/>
  <c r="T107"/>
  <c r="S108"/>
  <c r="T108"/>
  <c r="S109"/>
  <c r="T109"/>
  <c r="S110"/>
  <c r="T110"/>
  <c r="S111"/>
  <c r="T111"/>
  <c r="S112"/>
  <c r="T112"/>
  <c r="S115"/>
  <c r="T115"/>
  <c r="S117"/>
  <c r="T117"/>
  <c r="S118"/>
  <c r="T118"/>
  <c r="S120"/>
  <c r="T120"/>
  <c r="S121"/>
  <c r="T121"/>
  <c r="S122"/>
  <c r="T122"/>
  <c r="S123"/>
  <c r="T123"/>
  <c r="S124"/>
  <c r="T124"/>
  <c r="S125"/>
  <c r="T125"/>
  <c r="S126"/>
  <c r="T126"/>
  <c r="S129"/>
  <c r="T129"/>
  <c r="S131"/>
  <c r="T131"/>
  <c r="S132"/>
  <c r="T132"/>
  <c r="S133"/>
  <c r="T133"/>
  <c r="S134"/>
  <c r="T134"/>
  <c r="S135"/>
  <c r="T135"/>
  <c r="S137"/>
  <c r="T137"/>
  <c r="S139"/>
  <c r="T139"/>
  <c r="S141"/>
  <c r="T141"/>
  <c r="S143"/>
  <c r="T143"/>
  <c r="S144"/>
  <c r="T144"/>
  <c r="S145"/>
  <c r="T145"/>
  <c r="S146"/>
  <c r="T146"/>
  <c r="S147"/>
  <c r="T147"/>
  <c r="S150"/>
  <c r="T150"/>
  <c r="S148"/>
  <c r="T148"/>
  <c r="S151"/>
  <c r="T151"/>
  <c r="S152"/>
  <c r="T152"/>
  <c r="S154"/>
  <c r="T154"/>
  <c r="S157"/>
  <c r="T157"/>
  <c r="S158"/>
  <c r="T158"/>
  <c r="S159"/>
  <c r="T159"/>
  <c r="S160"/>
  <c r="T160"/>
  <c r="S161"/>
  <c r="T161"/>
  <c r="S164"/>
  <c r="T164"/>
  <c r="S165"/>
  <c r="T165"/>
  <c r="S166"/>
  <c r="T166"/>
  <c r="S167"/>
  <c r="T167"/>
  <c r="S168"/>
  <c r="T168"/>
  <c r="S169"/>
  <c r="T169"/>
  <c r="S171"/>
  <c r="T171"/>
  <c r="S172"/>
  <c r="T172"/>
  <c r="S174"/>
  <c r="T174"/>
  <c r="S176"/>
  <c r="T176"/>
  <c r="S179"/>
  <c r="T179"/>
  <c r="S186"/>
  <c r="T186"/>
  <c r="S191"/>
  <c r="T191"/>
  <c r="S192"/>
  <c r="T192"/>
  <c r="S195"/>
  <c r="T195"/>
  <c r="S197"/>
  <c r="T197"/>
  <c r="S198"/>
  <c r="T198"/>
  <c r="S200"/>
  <c r="T200"/>
  <c r="S201"/>
  <c r="T201"/>
  <c r="S202"/>
  <c r="T202"/>
  <c r="S203"/>
  <c r="T203"/>
  <c r="S204"/>
  <c r="T204"/>
  <c r="S205"/>
  <c r="T205"/>
  <c r="S207"/>
  <c r="T207"/>
  <c r="S206"/>
  <c r="T206"/>
  <c r="S210"/>
  <c r="T210"/>
  <c r="S211"/>
  <c r="T211"/>
  <c r="S212"/>
  <c r="T212"/>
  <c r="S213"/>
  <c r="T213"/>
  <c r="S215"/>
  <c r="T215"/>
  <c r="S216"/>
  <c r="T216"/>
  <c r="S217"/>
  <c r="T217"/>
  <c r="S218"/>
  <c r="T218"/>
  <c r="S222"/>
  <c r="T222"/>
  <c r="S221"/>
  <c r="T221"/>
  <c r="S223"/>
  <c r="T223"/>
  <c r="S224"/>
  <c r="T224"/>
  <c r="S225"/>
  <c r="T225"/>
  <c r="S228"/>
  <c r="T228"/>
  <c r="S230"/>
  <c r="T230"/>
  <c r="S234"/>
  <c r="T234"/>
  <c r="S235"/>
  <c r="T235"/>
  <c r="S239"/>
  <c r="T239"/>
  <c r="S240"/>
  <c r="T240"/>
  <c r="S241"/>
  <c r="T241"/>
  <c r="S242"/>
  <c r="T242"/>
  <c r="S245"/>
  <c r="T245"/>
  <c r="S246"/>
  <c r="T246"/>
  <c r="S247"/>
  <c r="T247"/>
  <c r="S249"/>
  <c r="T249"/>
  <c r="S248"/>
  <c r="T248"/>
  <c r="S250"/>
  <c r="T250"/>
  <c r="S252"/>
  <c r="T252"/>
  <c r="S251"/>
  <c r="T251"/>
  <c r="S254"/>
  <c r="T254"/>
  <c r="S256"/>
  <c r="T256"/>
  <c r="S257"/>
  <c r="T257"/>
  <c r="S258"/>
  <c r="T258"/>
  <c r="S263"/>
  <c r="T263"/>
  <c r="S267"/>
  <c r="T267"/>
  <c r="S266"/>
  <c r="T266"/>
  <c r="S270"/>
  <c r="T270"/>
  <c r="S272"/>
  <c r="T272"/>
  <c r="S273"/>
  <c r="T273"/>
  <c r="S274"/>
  <c r="T274"/>
  <c r="S276"/>
  <c r="T276"/>
  <c r="S277"/>
  <c r="T277"/>
  <c r="S279"/>
  <c r="T279"/>
  <c r="S280"/>
  <c r="T280"/>
  <c r="S282"/>
  <c r="T282"/>
  <c r="S283"/>
  <c r="T283"/>
  <c r="S290"/>
  <c r="T290"/>
  <c r="S291"/>
  <c r="T291"/>
  <c r="S292"/>
  <c r="T292"/>
  <c r="S295"/>
  <c r="T295"/>
  <c r="S296"/>
  <c r="T296"/>
  <c r="S297"/>
  <c r="T297"/>
  <c r="S298"/>
  <c r="T298"/>
  <c r="S300"/>
  <c r="T300"/>
  <c r="S303"/>
  <c r="T303"/>
  <c r="S307"/>
  <c r="T307"/>
  <c r="S308"/>
  <c r="T308"/>
  <c r="S309"/>
  <c r="T309"/>
  <c r="S311"/>
  <c r="T311"/>
  <c r="S312"/>
  <c r="T312"/>
  <c r="S313"/>
  <c r="T313"/>
  <c r="S314"/>
  <c r="T314"/>
  <c r="S315"/>
  <c r="T315"/>
  <c r="S317"/>
  <c r="T317"/>
  <c r="S318"/>
  <c r="T318"/>
  <c r="S319"/>
  <c r="T319"/>
  <c r="S320"/>
  <c r="T320"/>
  <c r="S322"/>
  <c r="T322"/>
  <c r="S323"/>
  <c r="T323"/>
  <c r="S325"/>
  <c r="T325"/>
  <c r="S326"/>
  <c r="T326"/>
  <c r="S327"/>
  <c r="T327"/>
  <c r="S329"/>
  <c r="T329"/>
  <c r="S328"/>
  <c r="T328"/>
  <c r="S330"/>
  <c r="T330"/>
  <c r="S331"/>
  <c r="T331"/>
  <c r="S332"/>
  <c r="T332"/>
  <c r="S333"/>
  <c r="T333"/>
  <c r="S334"/>
  <c r="T334"/>
  <c r="S337"/>
  <c r="T337"/>
  <c r="S339"/>
  <c r="T339"/>
  <c r="S340"/>
  <c r="T340"/>
  <c r="S341"/>
  <c r="T341"/>
  <c r="S343"/>
  <c r="T343"/>
  <c r="S344"/>
  <c r="T344"/>
  <c r="S346"/>
  <c r="T346"/>
  <c r="S347"/>
  <c r="T347"/>
  <c r="S348"/>
  <c r="T348"/>
  <c r="S349"/>
  <c r="T349"/>
  <c r="S350"/>
  <c r="T350"/>
  <c r="S351"/>
  <c r="T351"/>
  <c r="S352"/>
  <c r="T352"/>
  <c r="S353"/>
  <c r="T353"/>
  <c r="S355"/>
  <c r="T355"/>
  <c r="S357"/>
  <c r="T357"/>
  <c r="S359"/>
  <c r="T359"/>
  <c r="S360"/>
  <c r="T360"/>
  <c r="S361"/>
  <c r="T361"/>
  <c r="S363"/>
  <c r="T363"/>
  <c r="S365"/>
  <c r="T365"/>
  <c r="S366"/>
  <c r="T366"/>
  <c r="S367"/>
  <c r="T367"/>
  <c r="S368"/>
  <c r="T368"/>
  <c r="S369"/>
  <c r="T369"/>
  <c r="S370"/>
  <c r="T370"/>
  <c r="S372"/>
  <c r="T372"/>
  <c r="S373"/>
  <c r="T373"/>
  <c r="S374"/>
  <c r="T374"/>
  <c r="S375"/>
  <c r="T375"/>
  <c r="S377"/>
  <c r="T377"/>
  <c r="S379"/>
  <c r="T379"/>
  <c r="S380"/>
  <c r="T380"/>
  <c r="S382"/>
  <c r="T382"/>
  <c r="S383"/>
  <c r="T383"/>
  <c r="S384"/>
  <c r="T384"/>
  <c r="S385"/>
  <c r="T385"/>
  <c r="S387"/>
  <c r="T387"/>
  <c r="S388"/>
  <c r="T388"/>
  <c r="S389"/>
  <c r="T389"/>
  <c r="S392"/>
  <c r="T392"/>
  <c r="S393"/>
  <c r="T393"/>
  <c r="S394"/>
  <c r="T394"/>
  <c r="S398"/>
  <c r="T398"/>
  <c r="S399"/>
  <c r="T399"/>
  <c r="S403"/>
  <c r="T403"/>
  <c r="S404"/>
  <c r="T404"/>
  <c r="S405"/>
  <c r="T405"/>
  <c r="S407"/>
  <c r="T407"/>
  <c r="S409"/>
  <c r="T409"/>
  <c r="S411"/>
  <c r="T411"/>
  <c r="S412"/>
  <c r="T412"/>
  <c r="S415"/>
  <c r="T415"/>
  <c r="S418"/>
  <c r="T418"/>
  <c r="S420"/>
  <c r="T420"/>
  <c r="S421"/>
  <c r="T421"/>
  <c r="S423"/>
  <c r="T423"/>
  <c r="S425"/>
  <c r="T425"/>
  <c r="S426"/>
  <c r="T426"/>
  <c r="S429"/>
  <c r="T429"/>
  <c r="S431"/>
  <c r="T431"/>
  <c r="S432"/>
  <c r="T432"/>
  <c r="S433"/>
  <c r="T433"/>
  <c r="S437"/>
  <c r="T437"/>
  <c r="S438"/>
  <c r="T438"/>
  <c r="S440"/>
  <c r="T440"/>
  <c r="S443"/>
  <c r="T443"/>
  <c r="S444"/>
  <c r="T444"/>
  <c r="S446"/>
  <c r="T446"/>
  <c r="S448"/>
  <c r="T448"/>
  <c r="S449"/>
  <c r="T449"/>
  <c r="S450"/>
  <c r="T450"/>
  <c r="S451"/>
  <c r="T451"/>
  <c r="S453"/>
  <c r="T453"/>
  <c r="S454"/>
  <c r="T454"/>
  <c r="S456"/>
  <c r="T456"/>
  <c r="S457"/>
  <c r="T457"/>
  <c r="S458"/>
  <c r="T458"/>
  <c r="S460"/>
  <c r="T460"/>
  <c r="S461"/>
  <c r="T461"/>
  <c r="S462"/>
  <c r="T462"/>
  <c r="S463"/>
  <c r="T463"/>
  <c r="S464"/>
  <c r="T464"/>
  <c r="S465"/>
  <c r="T465"/>
  <c r="S467"/>
  <c r="T467"/>
  <c r="S471"/>
  <c r="T471"/>
  <c r="S474"/>
  <c r="T474"/>
  <c r="S475"/>
  <c r="T475"/>
  <c r="S477"/>
  <c r="T477"/>
  <c r="S476"/>
  <c r="T476"/>
  <c r="S478"/>
  <c r="T478"/>
  <c r="S481"/>
  <c r="T481"/>
  <c r="S482"/>
  <c r="T482"/>
  <c r="S483"/>
  <c r="T483"/>
  <c r="S484"/>
  <c r="T484"/>
  <c r="S486"/>
  <c r="T486"/>
  <c r="S487"/>
  <c r="T487"/>
  <c r="S489"/>
  <c r="T489"/>
  <c r="S492"/>
  <c r="T492"/>
  <c r="S493"/>
  <c r="T493"/>
  <c r="S496"/>
  <c r="T496"/>
  <c r="S498"/>
  <c r="T498"/>
  <c r="S499"/>
  <c r="T499"/>
  <c r="S500"/>
  <c r="T500"/>
  <c r="S501"/>
  <c r="T501"/>
  <c r="S503"/>
  <c r="T503"/>
  <c r="S502"/>
  <c r="T502"/>
  <c r="S504"/>
  <c r="T504"/>
  <c r="S505"/>
  <c r="T505"/>
  <c r="S508"/>
  <c r="T508"/>
  <c r="S509"/>
  <c r="T509"/>
  <c r="S510"/>
  <c r="T510"/>
  <c r="S511"/>
  <c r="T511"/>
  <c r="S514"/>
  <c r="T514"/>
  <c r="S515"/>
  <c r="T515"/>
  <c r="S516"/>
  <c r="T516"/>
  <c r="S519"/>
  <c r="T519"/>
  <c r="S521"/>
  <c r="T521"/>
  <c r="S523"/>
  <c r="T523"/>
  <c r="S522"/>
  <c r="T522"/>
  <c r="S524"/>
  <c r="T524"/>
  <c r="S525"/>
  <c r="T525"/>
  <c r="S526"/>
  <c r="T526"/>
  <c r="S528"/>
  <c r="T528"/>
  <c r="S529"/>
  <c r="T529"/>
  <c r="S530"/>
  <c r="T530"/>
  <c r="S532"/>
  <c r="T532"/>
  <c r="S533"/>
  <c r="T533"/>
  <c r="S534"/>
  <c r="T534"/>
  <c r="S535"/>
  <c r="T535"/>
  <c r="S537"/>
  <c r="T537"/>
  <c r="S538"/>
  <c r="T538"/>
  <c r="S539"/>
  <c r="T539"/>
  <c r="S543"/>
  <c r="T543"/>
  <c r="S544"/>
  <c r="T544"/>
  <c r="S547"/>
  <c r="T547"/>
  <c r="S546"/>
  <c r="T546"/>
  <c r="S548"/>
  <c r="T548"/>
  <c r="S549"/>
  <c r="T549"/>
  <c r="S553"/>
  <c r="T553"/>
  <c r="S554"/>
  <c r="T554"/>
  <c r="S555"/>
  <c r="T555"/>
  <c r="S556"/>
  <c r="T556"/>
  <c r="S558"/>
  <c r="T558"/>
  <c r="S559"/>
  <c r="T559"/>
  <c r="S560"/>
  <c r="T560"/>
  <c r="S562"/>
  <c r="T562"/>
  <c r="S565"/>
  <c r="T565"/>
  <c r="S566"/>
  <c r="T566"/>
  <c r="S568"/>
  <c r="T568"/>
  <c r="S569"/>
  <c r="T569"/>
  <c r="S570"/>
  <c r="T570"/>
  <c r="S573"/>
  <c r="T573"/>
  <c r="S572"/>
  <c r="T572"/>
  <c r="S574"/>
  <c r="T574"/>
  <c r="S577"/>
  <c r="T577"/>
  <c r="S579"/>
  <c r="T579"/>
  <c r="S581"/>
  <c r="T581"/>
  <c r="S582"/>
  <c r="T582"/>
  <c r="S584"/>
  <c r="T584"/>
  <c r="S586"/>
  <c r="T586"/>
  <c r="S587"/>
  <c r="T587"/>
  <c r="S588"/>
  <c r="T588"/>
  <c r="S592"/>
  <c r="T592"/>
  <c r="S591"/>
  <c r="T591"/>
  <c r="S593"/>
  <c r="T593"/>
  <c r="S595"/>
  <c r="T595"/>
  <c r="S596"/>
  <c r="T596"/>
  <c r="S597"/>
  <c r="T597"/>
  <c r="S598"/>
  <c r="T598"/>
  <c r="S599"/>
  <c r="T599"/>
  <c r="S601"/>
  <c r="T601"/>
  <c r="S600"/>
  <c r="T600"/>
  <c r="S603"/>
  <c r="T603"/>
  <c r="S605"/>
  <c r="T605"/>
  <c r="S608"/>
  <c r="T608"/>
  <c r="S607"/>
  <c r="T607"/>
  <c r="S609"/>
  <c r="T609"/>
  <c r="S611"/>
  <c r="T611"/>
  <c r="S612"/>
  <c r="T612"/>
  <c r="S613"/>
  <c r="T613"/>
  <c r="S614"/>
  <c r="T614"/>
  <c r="S615"/>
  <c r="T615"/>
  <c r="S616"/>
  <c r="T616"/>
  <c r="S619"/>
  <c r="T619"/>
  <c r="S620"/>
  <c r="T620"/>
  <c r="S621"/>
  <c r="T621"/>
  <c r="S622"/>
  <c r="T622"/>
  <c r="S623"/>
  <c r="T623"/>
  <c r="S624"/>
  <c r="T624"/>
  <c r="S626"/>
  <c r="T626"/>
  <c r="S625"/>
  <c r="T625"/>
  <c r="S628"/>
  <c r="T628"/>
  <c r="S629"/>
  <c r="T629"/>
  <c r="S630"/>
  <c r="T630"/>
  <c r="S631"/>
  <c r="T631"/>
  <c r="S632"/>
  <c r="T632"/>
  <c r="S635"/>
  <c r="T635"/>
  <c r="S634"/>
  <c r="T634"/>
  <c r="S636"/>
  <c r="T636"/>
  <c r="S637"/>
  <c r="T637"/>
  <c r="S639"/>
  <c r="T639"/>
  <c r="S641"/>
  <c r="T641"/>
  <c r="S642"/>
  <c r="T642"/>
  <c r="S643"/>
  <c r="T643"/>
  <c r="S645"/>
  <c r="T645"/>
  <c r="S644"/>
  <c r="T644"/>
  <c r="S646"/>
  <c r="T646"/>
  <c r="S647"/>
  <c r="T647"/>
  <c r="S649"/>
  <c r="T649"/>
  <c r="S650"/>
  <c r="T650"/>
  <c r="S652"/>
  <c r="T652"/>
  <c r="S653"/>
  <c r="T653"/>
  <c r="S654"/>
  <c r="T654"/>
  <c r="S655"/>
  <c r="T655"/>
  <c r="S657"/>
  <c r="T657"/>
  <c r="S659"/>
  <c r="T659"/>
  <c r="S660"/>
  <c r="T660"/>
  <c r="S662"/>
  <c r="T662"/>
  <c r="S663"/>
  <c r="T663"/>
  <c r="S664"/>
  <c r="T664"/>
  <c r="S669"/>
  <c r="T669"/>
  <c r="S670"/>
  <c r="T670"/>
  <c r="S671"/>
  <c r="T671"/>
  <c r="S673"/>
  <c r="T673"/>
  <c r="S674"/>
  <c r="T674"/>
  <c r="S675"/>
  <c r="T675"/>
  <c r="S676"/>
  <c r="T676"/>
  <c r="S678"/>
  <c r="T678"/>
  <c r="S679"/>
  <c r="T679"/>
  <c r="S681"/>
  <c r="T681"/>
  <c r="S682"/>
  <c r="T682"/>
  <c r="S683"/>
  <c r="T683"/>
  <c r="S684"/>
  <c r="T684"/>
  <c r="S685"/>
  <c r="T685"/>
  <c r="S688"/>
  <c r="T688"/>
  <c r="S690"/>
  <c r="T690"/>
  <c r="S691"/>
  <c r="T691"/>
  <c r="S692"/>
  <c r="T692"/>
  <c r="S695"/>
  <c r="T695"/>
  <c r="S696"/>
  <c r="T696"/>
  <c r="S698"/>
  <c r="T698"/>
  <c r="S699"/>
  <c r="T699"/>
  <c r="S700"/>
  <c r="T700"/>
  <c r="S701"/>
  <c r="T701"/>
  <c r="S703"/>
  <c r="T703"/>
  <c r="S705"/>
  <c r="T705"/>
  <c r="S707"/>
  <c r="T707"/>
  <c r="S708"/>
  <c r="T708"/>
  <c r="S709"/>
  <c r="T709"/>
  <c r="S712"/>
  <c r="T712"/>
  <c r="S717"/>
  <c r="T717"/>
  <c r="S719"/>
  <c r="T719"/>
  <c r="S721"/>
  <c r="T721"/>
  <c r="S724"/>
  <c r="T724"/>
  <c r="S726"/>
  <c r="T726"/>
  <c r="S725"/>
  <c r="T725"/>
  <c r="S728"/>
  <c r="T728"/>
  <c r="S729"/>
  <c r="T729"/>
  <c r="S730"/>
  <c r="T730"/>
  <c r="S732"/>
  <c r="T732"/>
  <c r="S733"/>
  <c r="T733"/>
  <c r="S734"/>
  <c r="T734"/>
  <c r="S735"/>
  <c r="T735"/>
  <c r="S737"/>
  <c r="T737"/>
  <c r="S738"/>
  <c r="T738"/>
  <c r="S741"/>
  <c r="T741"/>
  <c r="S742"/>
  <c r="T742"/>
  <c r="S743"/>
  <c r="T743"/>
  <c r="S744"/>
  <c r="T744"/>
  <c r="S746"/>
  <c r="T746"/>
  <c r="S748"/>
  <c r="T748"/>
  <c r="S749"/>
  <c r="T749"/>
  <c r="S750"/>
  <c r="T750"/>
  <c r="S752"/>
  <c r="T752"/>
  <c r="S754"/>
  <c r="T754"/>
  <c r="S755"/>
  <c r="T755"/>
  <c r="S756"/>
  <c r="T756"/>
  <c r="S757"/>
  <c r="T757"/>
  <c r="S758"/>
  <c r="T758"/>
  <c r="S759"/>
  <c r="T759"/>
  <c r="S760"/>
  <c r="T760"/>
  <c r="S761"/>
  <c r="T761"/>
  <c r="S762"/>
  <c r="T762"/>
  <c r="S763"/>
  <c r="T763"/>
  <c r="S764"/>
  <c r="T764"/>
  <c r="S765"/>
  <c r="T765"/>
  <c r="S766"/>
  <c r="T766"/>
  <c r="S769"/>
  <c r="T769"/>
  <c r="S768"/>
  <c r="T768"/>
  <c r="S770"/>
  <c r="T770"/>
  <c r="S772"/>
  <c r="T772"/>
  <c r="S773"/>
  <c r="T773"/>
  <c r="S775"/>
  <c r="T775"/>
  <c r="S774"/>
  <c r="T774"/>
  <c r="S777"/>
  <c r="T777"/>
  <c r="S778"/>
  <c r="T778"/>
  <c r="S780"/>
  <c r="T780"/>
  <c r="S782"/>
  <c r="T782"/>
  <c r="S783"/>
  <c r="T783"/>
  <c r="S784"/>
  <c r="T784"/>
  <c r="S785"/>
  <c r="T785"/>
  <c r="S787"/>
  <c r="T787"/>
  <c r="S789"/>
  <c r="T789"/>
  <c r="S791"/>
  <c r="T791"/>
  <c r="S793"/>
  <c r="T793"/>
  <c r="S792"/>
  <c r="T792"/>
  <c r="S795"/>
  <c r="T795"/>
  <c r="S797"/>
  <c r="T797"/>
  <c r="S801"/>
  <c r="T801"/>
  <c r="S799"/>
  <c r="T799"/>
  <c r="S800"/>
  <c r="T800"/>
  <c r="S802"/>
  <c r="T802"/>
  <c r="S805"/>
  <c r="T805"/>
  <c r="S810"/>
  <c r="T810"/>
  <c r="S812"/>
  <c r="T812"/>
  <c r="S814"/>
  <c r="T814"/>
  <c r="S816"/>
  <c r="T816"/>
  <c r="S817"/>
  <c r="T817"/>
  <c r="S818"/>
  <c r="T818"/>
  <c r="S820"/>
  <c r="T820"/>
  <c r="S821"/>
  <c r="T821"/>
  <c r="S823"/>
  <c r="T823"/>
  <c r="S826"/>
  <c r="T826"/>
  <c r="S829"/>
  <c r="T829"/>
  <c r="S827"/>
  <c r="T827"/>
  <c r="S830"/>
  <c r="T830"/>
  <c r="S832"/>
  <c r="T832"/>
  <c r="S833"/>
  <c r="T833"/>
  <c r="S834"/>
  <c r="T834"/>
  <c r="S835"/>
  <c r="T835"/>
  <c r="S836"/>
  <c r="T836"/>
  <c r="S837"/>
  <c r="T837"/>
  <c r="S838"/>
  <c r="T838"/>
  <c r="S839"/>
  <c r="T839"/>
  <c r="S840"/>
  <c r="T840"/>
  <c r="S843"/>
  <c r="T843"/>
  <c r="S844"/>
  <c r="T844"/>
  <c r="S846"/>
  <c r="T846"/>
  <c r="S848"/>
  <c r="T848"/>
  <c r="S851"/>
  <c r="T851"/>
  <c r="S852"/>
  <c r="T852"/>
  <c r="S853"/>
  <c r="T853"/>
  <c r="S856"/>
  <c r="T856"/>
  <c r="S854"/>
  <c r="T854"/>
  <c r="S857"/>
  <c r="T857"/>
  <c r="S858"/>
  <c r="T858"/>
  <c r="S860"/>
  <c r="T860"/>
  <c r="S863"/>
  <c r="T863"/>
  <c r="S862"/>
  <c r="T862"/>
  <c r="S867"/>
  <c r="T867"/>
  <c r="S868"/>
  <c r="T868"/>
  <c r="S869"/>
  <c r="T869"/>
  <c r="S870"/>
  <c r="T870"/>
  <c r="S871"/>
  <c r="T871"/>
  <c r="S873"/>
  <c r="T873"/>
  <c r="S872"/>
  <c r="T872"/>
  <c r="S874"/>
  <c r="T874"/>
  <c r="S875"/>
  <c r="T875"/>
  <c r="S876"/>
  <c r="T876"/>
  <c r="S878"/>
  <c r="T878"/>
  <c r="S879"/>
  <c r="T879"/>
  <c r="S881"/>
  <c r="T881"/>
  <c r="S883"/>
  <c r="T883"/>
  <c r="S884"/>
  <c r="T884"/>
  <c r="S887"/>
  <c r="T887"/>
  <c r="S886"/>
  <c r="T886"/>
  <c r="S888"/>
  <c r="T888"/>
  <c r="S889"/>
  <c r="T889"/>
  <c r="S890"/>
  <c r="T890"/>
  <c r="S891"/>
  <c r="T891"/>
  <c r="S892"/>
  <c r="T892"/>
  <c r="S893"/>
  <c r="T893"/>
  <c r="S895"/>
  <c r="T895"/>
  <c r="S896"/>
  <c r="T896"/>
  <c r="S899"/>
  <c r="T899"/>
  <c r="S900"/>
  <c r="T900"/>
  <c r="S901"/>
  <c r="T901"/>
  <c r="S904"/>
  <c r="T904"/>
  <c r="S903"/>
  <c r="T903"/>
  <c r="S905"/>
  <c r="T905"/>
  <c r="S906"/>
  <c r="T906"/>
  <c r="S908"/>
  <c r="T908"/>
  <c r="S909"/>
  <c r="T909"/>
  <c r="S910"/>
  <c r="T910"/>
  <c r="S912"/>
  <c r="T912"/>
  <c r="S911"/>
  <c r="T911"/>
  <c r="S914"/>
  <c r="T914"/>
  <c r="S913"/>
  <c r="T913"/>
  <c r="S915"/>
  <c r="T915"/>
  <c r="S918"/>
  <c r="T918"/>
  <c r="S919"/>
  <c r="T919"/>
  <c r="S920"/>
  <c r="T920"/>
  <c r="S922"/>
  <c r="T922"/>
  <c r="S923"/>
  <c r="T923"/>
  <c r="S924"/>
  <c r="T924"/>
  <c r="S926"/>
  <c r="T926"/>
  <c r="S927"/>
  <c r="T927"/>
  <c r="S928"/>
  <c r="T928"/>
  <c r="S930"/>
  <c r="T930"/>
  <c r="S931"/>
  <c r="T931"/>
  <c r="S934"/>
  <c r="T934"/>
  <c r="S933"/>
  <c r="T933"/>
  <c r="S935"/>
  <c r="T935"/>
  <c r="S937"/>
  <c r="T937"/>
  <c r="S940"/>
  <c r="T940"/>
  <c r="S941"/>
  <c r="T941"/>
  <c r="S943"/>
  <c r="T943"/>
  <c r="S942"/>
  <c r="T942"/>
  <c r="S946"/>
  <c r="T946"/>
  <c r="S948"/>
  <c r="T948"/>
  <c r="S949"/>
  <c r="T949"/>
  <c r="S952"/>
  <c r="T952"/>
  <c r="S951"/>
  <c r="T951"/>
  <c r="S953"/>
  <c r="T953"/>
  <c r="S954"/>
  <c r="T954"/>
  <c r="S955"/>
  <c r="T955"/>
  <c r="S956"/>
  <c r="T956"/>
  <c r="S957"/>
  <c r="T957"/>
  <c r="S958"/>
  <c r="T958"/>
  <c r="S960"/>
  <c r="T960"/>
  <c r="S962"/>
  <c r="T962"/>
  <c r="S963"/>
  <c r="T963"/>
  <c r="S964"/>
  <c r="T964"/>
  <c r="S965"/>
  <c r="T965"/>
  <c r="S966"/>
  <c r="T966"/>
  <c r="S967"/>
  <c r="T967"/>
  <c r="S969"/>
  <c r="T969"/>
  <c r="S971"/>
  <c r="T971"/>
  <c r="S972"/>
  <c r="T972"/>
  <c r="S975"/>
  <c r="T975"/>
  <c r="S974"/>
  <c r="T974"/>
  <c r="S976"/>
  <c r="T976"/>
  <c r="S977"/>
  <c r="T977"/>
  <c r="S978"/>
  <c r="T978"/>
  <c r="S980"/>
  <c r="T980"/>
  <c r="S981"/>
  <c r="T981"/>
  <c r="S983"/>
  <c r="T983"/>
  <c r="S985"/>
  <c r="T985"/>
  <c r="S986"/>
  <c r="T986"/>
  <c r="S987"/>
  <c r="T987"/>
  <c r="S988"/>
  <c r="T988"/>
  <c r="S989"/>
  <c r="T989"/>
  <c r="S990"/>
  <c r="T990"/>
  <c r="S991"/>
  <c r="T991"/>
  <c r="S993"/>
  <c r="T993"/>
  <c r="S995"/>
  <c r="T995"/>
  <c r="S994"/>
  <c r="T994"/>
  <c r="S998"/>
  <c r="T998"/>
  <c r="S996"/>
  <c r="T996"/>
  <c r="S1000"/>
  <c r="T1000"/>
  <c r="S1001"/>
  <c r="T1001"/>
  <c r="S1002"/>
  <c r="T1002"/>
  <c r="S1004"/>
  <c r="T1004"/>
  <c r="S1008"/>
  <c r="T1008"/>
  <c r="S1007"/>
  <c r="T1007"/>
  <c r="S1009"/>
  <c r="T1009"/>
  <c r="S1010"/>
  <c r="T1010"/>
  <c r="S1013"/>
  <c r="T1013"/>
  <c r="S1014"/>
  <c r="T1014"/>
  <c r="S1015"/>
  <c r="T1015"/>
  <c r="S1016"/>
  <c r="T1016"/>
  <c r="S1019"/>
  <c r="T1019"/>
  <c r="S1020"/>
  <c r="T1020"/>
  <c r="S1026"/>
  <c r="T1026"/>
  <c r="S1025"/>
  <c r="T1025"/>
  <c r="S1027"/>
  <c r="T1027"/>
  <c r="S1028"/>
  <c r="T1028"/>
  <c r="S1030"/>
  <c r="T1030"/>
  <c r="S1031"/>
  <c r="T1031"/>
  <c r="S1033"/>
  <c r="T1033"/>
  <c r="S1035"/>
  <c r="T1035"/>
  <c r="S1037"/>
  <c r="T1037"/>
  <c r="S1038"/>
  <c r="T1038"/>
  <c r="S1040"/>
  <c r="T1040"/>
  <c r="S1041"/>
  <c r="T1041"/>
  <c r="S1042"/>
  <c r="T1042"/>
  <c r="S1043"/>
  <c r="T1043"/>
  <c r="S1044"/>
  <c r="T1044"/>
  <c r="S1047"/>
  <c r="T1047"/>
  <c r="S1046"/>
  <c r="T1046"/>
  <c r="S1048"/>
  <c r="T1048"/>
  <c r="S1050"/>
  <c r="T1050"/>
  <c r="S1053"/>
  <c r="T1053"/>
  <c r="S1055"/>
  <c r="T1055"/>
  <c r="S1056"/>
  <c r="T1056"/>
  <c r="S1057"/>
  <c r="T1057"/>
  <c r="S1058"/>
  <c r="T1058"/>
  <c r="S1059"/>
  <c r="T1059"/>
  <c r="S1061"/>
  <c r="T1061"/>
  <c r="S1064"/>
  <c r="T1064"/>
  <c r="S1065"/>
  <c r="T1065"/>
  <c r="S1068"/>
  <c r="T1068"/>
  <c r="S1069"/>
  <c r="T1069"/>
  <c r="S1071"/>
  <c r="T1071"/>
  <c r="S1072"/>
  <c r="T1072"/>
  <c r="S1074"/>
  <c r="T1074"/>
  <c r="S1077"/>
  <c r="T1077"/>
  <c r="S1076"/>
  <c r="T1076"/>
  <c r="S1079"/>
  <c r="T1079"/>
  <c r="S1078"/>
  <c r="T1078"/>
  <c r="S1080"/>
  <c r="T1080"/>
  <c r="S1081"/>
  <c r="T1081"/>
  <c r="S1083"/>
  <c r="T1083"/>
  <c r="S1082"/>
  <c r="T1082"/>
  <c r="S1084"/>
  <c r="T1084"/>
  <c r="S1085"/>
  <c r="T1085"/>
  <c r="S1089"/>
  <c r="T1089"/>
  <c r="S1088"/>
  <c r="T1088"/>
  <c r="S1090"/>
  <c r="T1090"/>
  <c r="S1092"/>
  <c r="T1092"/>
  <c r="S1091"/>
  <c r="T1091"/>
  <c r="S1094"/>
  <c r="T1094"/>
  <c r="S1093"/>
  <c r="T1093"/>
  <c r="S1097"/>
  <c r="T1097"/>
  <c r="S1098"/>
  <c r="T1098"/>
  <c r="S1100"/>
  <c r="T1100"/>
  <c r="S1104"/>
  <c r="T1104"/>
  <c r="S1102"/>
  <c r="T1102"/>
  <c r="S1106"/>
  <c r="T1106"/>
  <c r="S1108"/>
  <c r="T1108"/>
  <c r="S1109"/>
  <c r="T1109"/>
  <c r="S1110"/>
  <c r="T1110"/>
  <c r="S1111"/>
  <c r="T1111"/>
  <c r="S1113"/>
  <c r="T1113"/>
  <c r="S1114"/>
  <c r="T1114"/>
  <c r="S1115"/>
  <c r="T1115"/>
  <c r="S1116"/>
  <c r="T1116"/>
  <c r="S1117"/>
  <c r="T1117"/>
  <c r="S1119"/>
  <c r="T1119"/>
  <c r="S1121"/>
  <c r="T1121"/>
  <c r="S1125"/>
  <c r="T1125"/>
  <c r="S1127"/>
  <c r="T1127"/>
  <c r="S1128"/>
  <c r="T1128"/>
  <c r="S1131"/>
  <c r="T1131"/>
  <c r="S1133"/>
  <c r="T1133"/>
  <c r="S1135"/>
  <c r="T1135"/>
  <c r="S1138"/>
  <c r="T1138"/>
  <c r="S1139"/>
  <c r="T1139"/>
  <c r="S1142"/>
  <c r="T1142"/>
  <c r="S1143"/>
  <c r="T1143"/>
  <c r="S1144"/>
  <c r="T1144"/>
  <c r="S1146"/>
  <c r="T1146"/>
  <c r="S1148"/>
  <c r="T1148"/>
  <c r="S1149"/>
  <c r="T1149"/>
  <c r="S1150"/>
  <c r="T1150"/>
  <c r="S1151"/>
  <c r="T1151"/>
  <c r="S1152"/>
  <c r="T1152"/>
  <c r="S1155"/>
  <c r="T1155"/>
  <c r="S1154"/>
  <c r="T1154"/>
  <c r="S1156"/>
  <c r="T1156"/>
  <c r="S1158"/>
  <c r="T1158"/>
  <c r="S1157"/>
  <c r="T1157"/>
  <c r="S1160"/>
  <c r="T1160"/>
  <c r="S1161"/>
  <c r="T1161"/>
  <c r="S1163"/>
  <c r="T1163"/>
  <c r="S1165"/>
  <c r="T1165"/>
  <c r="S1167"/>
  <c r="T1167"/>
  <c r="S1169"/>
  <c r="T1169"/>
  <c r="S1168"/>
  <c r="T1168"/>
  <c r="S1170"/>
  <c r="T1170"/>
  <c r="S1172"/>
  <c r="T1172"/>
  <c r="S1173"/>
  <c r="T1173"/>
  <c r="S1175"/>
  <c r="T1175"/>
  <c r="S1176"/>
  <c r="T1176"/>
  <c r="S1177"/>
  <c r="T1177"/>
  <c r="S1178"/>
  <c r="T1178"/>
  <c r="S1180"/>
  <c r="T1180"/>
  <c r="S1183"/>
  <c r="T1183"/>
  <c r="S1184"/>
  <c r="T1184"/>
  <c r="S1186"/>
  <c r="T1186"/>
  <c r="S1188"/>
  <c r="T1188"/>
  <c r="S1189"/>
  <c r="T1189"/>
  <c r="S1191"/>
  <c r="T1191"/>
  <c r="S1190"/>
  <c r="T1190"/>
  <c r="S1193"/>
  <c r="T1193"/>
  <c r="S1196"/>
  <c r="T1196"/>
  <c r="S1197"/>
  <c r="T1197"/>
  <c r="S1198"/>
  <c r="T1198"/>
  <c r="S1203"/>
  <c r="T1203"/>
  <c r="S1202"/>
  <c r="T1202"/>
  <c r="S1204"/>
  <c r="T1204"/>
  <c r="S1206"/>
  <c r="T1206"/>
  <c r="S1211"/>
  <c r="T1211"/>
  <c r="S1212"/>
  <c r="T1212"/>
  <c r="S1214"/>
  <c r="T1214"/>
  <c r="S1215"/>
  <c r="T1215"/>
  <c r="S1216"/>
  <c r="T1216"/>
  <c r="S1217"/>
  <c r="T1217"/>
  <c r="S1218"/>
  <c r="T1218"/>
  <c r="S1219"/>
  <c r="T1219"/>
  <c r="S1222"/>
  <c r="T1222"/>
  <c r="S1224"/>
  <c r="T1224"/>
  <c r="S1225"/>
  <c r="T1225"/>
  <c r="S1226"/>
  <c r="T1226"/>
  <c r="S1228"/>
  <c r="T1228"/>
  <c r="S1231"/>
  <c r="T1231"/>
  <c r="S1230"/>
  <c r="T1230"/>
  <c r="S1233"/>
  <c r="T1233"/>
  <c r="S1236"/>
  <c r="T1236"/>
  <c r="S1235"/>
  <c r="T1235"/>
  <c r="S1237"/>
  <c r="T1237"/>
  <c r="S1238"/>
  <c r="T1238"/>
  <c r="S1239"/>
  <c r="T1239"/>
  <c r="S1242"/>
  <c r="T1242"/>
  <c r="S1243"/>
  <c r="T1243"/>
  <c r="S1244"/>
  <c r="T1244"/>
  <c r="S1246"/>
  <c r="T1246"/>
  <c r="S1245"/>
  <c r="T1245"/>
  <c r="S1247"/>
  <c r="T1247"/>
  <c r="S1248"/>
  <c r="T1248"/>
  <c r="S1250"/>
  <c r="T1250"/>
  <c r="S1249"/>
  <c r="T1249"/>
  <c r="S1251"/>
  <c r="T1251"/>
  <c r="S1252"/>
  <c r="T1252"/>
  <c r="S1253"/>
  <c r="T1253"/>
  <c r="S1254"/>
  <c r="T1254"/>
  <c r="S1255"/>
  <c r="T1255"/>
  <c r="S1257"/>
  <c r="T1257"/>
  <c r="S1258"/>
  <c r="T1258"/>
  <c r="S1259"/>
  <c r="T1259"/>
  <c r="S1261"/>
  <c r="T1261"/>
  <c r="S1260"/>
  <c r="T1260"/>
  <c r="S1262"/>
  <c r="T1262"/>
  <c r="S1264"/>
  <c r="T1264"/>
  <c r="S1265"/>
  <c r="T1265"/>
  <c r="S1266"/>
  <c r="T1266"/>
  <c r="S1268"/>
  <c r="T1268"/>
  <c r="S1269"/>
  <c r="T1269"/>
  <c r="S1270"/>
  <c r="T1270"/>
  <c r="S1271"/>
  <c r="T1271"/>
  <c r="S1272"/>
  <c r="T1272"/>
  <c r="S1277"/>
  <c r="T1277"/>
  <c r="S1276"/>
  <c r="T1276"/>
  <c r="S1278"/>
  <c r="T1278"/>
  <c r="S1282"/>
  <c r="T1282"/>
  <c r="S1281"/>
  <c r="T1281"/>
  <c r="S1285"/>
  <c r="T1285"/>
  <c r="S1287"/>
  <c r="T1287"/>
  <c r="S1291"/>
  <c r="T1291"/>
  <c r="S1289"/>
  <c r="T1289"/>
  <c r="S1292"/>
  <c r="T1292"/>
  <c r="S1293"/>
  <c r="T1293"/>
  <c r="S1294"/>
  <c r="T1294"/>
  <c r="S1295"/>
  <c r="T1295"/>
  <c r="S1299"/>
  <c r="T1299"/>
  <c r="S1297"/>
  <c r="T1297"/>
  <c r="S1301"/>
  <c r="T1301"/>
  <c r="S1300"/>
  <c r="T1300"/>
  <c r="S1302"/>
  <c r="T1302"/>
  <c r="S1303"/>
  <c r="T1303"/>
  <c r="S1304"/>
  <c r="T1304"/>
  <c r="S1305"/>
  <c r="T1305"/>
  <c r="S1306"/>
  <c r="T1306"/>
  <c r="S1307"/>
  <c r="T1307"/>
  <c r="S1308"/>
  <c r="T1308"/>
  <c r="S1309"/>
  <c r="T1309"/>
  <c r="S1312"/>
  <c r="T1312"/>
  <c r="S1313"/>
  <c r="T1313"/>
  <c r="S1315"/>
  <c r="T1315"/>
  <c r="S1316"/>
  <c r="T1316"/>
  <c r="S1317"/>
  <c r="T1317"/>
  <c r="S1318"/>
  <c r="T1318"/>
  <c r="S1319"/>
  <c r="T1319"/>
  <c r="S1320"/>
  <c r="T1320"/>
  <c r="S1323"/>
  <c r="T1323"/>
  <c r="S1322"/>
  <c r="T1322"/>
  <c r="S1325"/>
  <c r="T1325"/>
  <c r="S1324"/>
  <c r="T1324"/>
  <c r="S1327"/>
  <c r="T1327"/>
  <c r="S1328"/>
  <c r="T1328"/>
  <c r="S1331"/>
  <c r="T1331"/>
  <c r="S1332"/>
  <c r="T1332"/>
  <c r="S1333"/>
  <c r="T1333"/>
  <c r="S1334"/>
  <c r="T1334"/>
  <c r="S1336"/>
  <c r="T1336"/>
  <c r="S1338"/>
  <c r="T1338"/>
  <c r="S1339"/>
  <c r="T1339"/>
  <c r="S1341"/>
  <c r="T1341"/>
  <c r="S1342"/>
  <c r="T1342"/>
  <c r="S1343"/>
  <c r="T1343"/>
  <c r="S1345"/>
  <c r="T1345"/>
  <c r="S1346"/>
  <c r="T1346"/>
  <c r="S1347"/>
  <c r="T1347"/>
  <c r="S1352"/>
  <c r="T1352"/>
  <c r="S1351"/>
  <c r="T1351"/>
  <c r="S1354"/>
  <c r="T1354"/>
  <c r="S1355"/>
  <c r="T1355"/>
  <c r="S1356"/>
  <c r="T1356"/>
  <c r="S1357"/>
  <c r="T1357"/>
  <c r="S1360"/>
  <c r="T1360"/>
  <c r="S1358"/>
  <c r="T1358"/>
  <c r="S1363"/>
  <c r="T1363"/>
  <c r="S1366"/>
  <c r="T1366"/>
  <c r="S1367"/>
  <c r="T1367"/>
  <c r="S1371"/>
  <c r="T1371"/>
  <c r="S1370"/>
  <c r="T1370"/>
  <c r="S1372"/>
  <c r="T1372"/>
  <c r="S1373"/>
  <c r="T1373"/>
  <c r="S1374"/>
  <c r="T1374"/>
  <c r="S1375"/>
  <c r="T1375"/>
  <c r="S1376"/>
  <c r="T1376"/>
  <c r="S1378"/>
  <c r="T1378"/>
  <c r="S1379"/>
  <c r="T1379"/>
  <c r="S1381"/>
  <c r="T1381"/>
  <c r="S1383"/>
  <c r="T1383"/>
  <c r="S1382"/>
  <c r="T1382"/>
  <c r="S1385"/>
  <c r="T1385"/>
  <c r="S1384"/>
  <c r="T1384"/>
  <c r="S1386"/>
  <c r="T1386"/>
  <c r="S1388"/>
  <c r="T1388"/>
  <c r="S1387"/>
  <c r="T1387"/>
  <c r="S1389"/>
  <c r="T1389"/>
  <c r="S1390"/>
  <c r="T1390"/>
  <c r="S1392"/>
  <c r="T1392"/>
  <c r="S1394"/>
  <c r="T1394"/>
  <c r="S1393"/>
  <c r="T1393"/>
  <c r="S1396"/>
  <c r="T1396"/>
  <c r="S1398"/>
  <c r="T1398"/>
  <c r="S1399"/>
  <c r="T1399"/>
  <c r="S1400"/>
  <c r="T1400"/>
  <c r="S1401"/>
  <c r="T1401"/>
  <c r="S1402"/>
  <c r="T1402"/>
  <c r="S1406"/>
  <c r="T1406"/>
  <c r="S1403"/>
  <c r="T1403"/>
  <c r="S1405"/>
  <c r="T1405"/>
  <c r="S1408"/>
  <c r="T1408"/>
  <c r="S1409"/>
  <c r="T1409"/>
  <c r="S1411"/>
  <c r="T1411"/>
  <c r="S1412"/>
  <c r="T1412"/>
  <c r="S1413"/>
  <c r="T1413"/>
  <c r="S1415"/>
  <c r="T1415"/>
  <c r="S1417"/>
  <c r="T1417"/>
  <c r="S1419"/>
  <c r="T1419"/>
  <c r="S1420"/>
  <c r="T1420"/>
  <c r="S1421"/>
  <c r="T1421"/>
  <c r="S1422"/>
  <c r="T1422"/>
  <c r="S1423"/>
  <c r="T1423"/>
  <c r="S1426"/>
  <c r="T1426"/>
  <c r="S1427"/>
  <c r="T1427"/>
  <c r="S1429"/>
  <c r="T1429"/>
  <c r="S1428"/>
  <c r="T1428"/>
  <c r="S1430"/>
  <c r="T1430"/>
  <c r="S1433"/>
  <c r="T1433"/>
  <c r="S1434"/>
  <c r="T1434"/>
  <c r="S1437"/>
  <c r="T1437"/>
  <c r="S1438"/>
  <c r="T1438"/>
  <c r="S1439"/>
  <c r="T1439"/>
  <c r="S1443"/>
  <c r="T1443"/>
  <c r="S1442"/>
  <c r="T1442"/>
  <c r="S1444"/>
  <c r="T1444"/>
  <c r="S1446"/>
  <c r="T1446"/>
  <c r="S1448"/>
  <c r="T1448"/>
  <c r="S1449"/>
  <c r="T1449"/>
  <c r="S1452"/>
  <c r="T1452"/>
  <c r="S1450"/>
  <c r="T1450"/>
  <c r="S1454"/>
  <c r="T1454"/>
  <c r="S1455"/>
  <c r="T1455"/>
  <c r="S1458"/>
  <c r="T1458"/>
  <c r="S1457"/>
  <c r="T1457"/>
  <c r="S1459"/>
  <c r="T1459"/>
  <c r="S1462"/>
  <c r="T1462"/>
  <c r="S1463"/>
  <c r="T1463"/>
  <c r="S1465"/>
  <c r="T1465"/>
  <c r="S1468"/>
  <c r="T1468"/>
  <c r="S1467"/>
  <c r="T1467"/>
  <c r="S1469"/>
  <c r="T1469"/>
  <c r="S1472"/>
  <c r="T1472"/>
  <c r="S1473"/>
  <c r="T1473"/>
  <c r="S1476"/>
  <c r="T1476"/>
  <c r="S1477"/>
  <c r="T1477"/>
  <c r="S1479"/>
  <c r="T1479"/>
  <c r="S1480"/>
  <c r="T1480"/>
  <c r="U11"/>
  <c r="A7" i="13" s="1"/>
  <c r="U12" i="8"/>
  <c r="A8" i="13" s="1"/>
  <c r="U13" i="8"/>
  <c r="A9" i="13" s="1"/>
  <c r="U14" i="8"/>
  <c r="A10" i="13" s="1"/>
  <c r="U16" i="8"/>
  <c r="A12" i="13" s="1"/>
  <c r="U17" i="8"/>
  <c r="A13" i="13" s="1"/>
  <c r="U18" i="8"/>
  <c r="A14" i="13" s="1"/>
  <c r="U10" i="8"/>
  <c r="A6" i="13" s="1"/>
  <c r="X983" i="8" l="1"/>
  <c r="A979" i="13"/>
  <c r="X770" i="8"/>
  <c r="A766" i="13"/>
  <c r="X765" i="8"/>
  <c r="A761" i="13"/>
  <c r="X761" i="8"/>
  <c r="A757" i="13"/>
  <c r="X757" i="8"/>
  <c r="A753" i="13"/>
  <c r="X752" i="8"/>
  <c r="A748" i="13"/>
  <c r="X746" i="8"/>
  <c r="A742" i="13"/>
  <c r="X741" i="8"/>
  <c r="A737" i="13"/>
  <c r="X734" i="8"/>
  <c r="A730" i="13"/>
  <c r="X729" i="8"/>
  <c r="A725" i="13"/>
  <c r="X724" i="8"/>
  <c r="A720" i="13"/>
  <c r="X712" i="8"/>
  <c r="A708" i="13"/>
  <c r="X705" i="8"/>
  <c r="A701" i="13"/>
  <c r="X699" i="8"/>
  <c r="A695" i="13"/>
  <c r="X692" i="8"/>
  <c r="A688" i="13"/>
  <c r="X685" i="8"/>
  <c r="A681" i="13"/>
  <c r="X681" i="8"/>
  <c r="A677" i="13"/>
  <c r="X675" i="8"/>
  <c r="A671" i="13"/>
  <c r="X670" i="8"/>
  <c r="A666" i="13"/>
  <c r="X662" i="8"/>
  <c r="A658" i="13"/>
  <c r="X655" i="8"/>
  <c r="A651" i="13"/>
  <c r="X650" i="8"/>
  <c r="A646" i="13"/>
  <c r="X644" i="8"/>
  <c r="A640" i="13"/>
  <c r="X641" i="8"/>
  <c r="A637" i="13"/>
  <c r="X634" i="8"/>
  <c r="A630" i="13"/>
  <c r="X630" i="8"/>
  <c r="A626" i="13"/>
  <c r="X621" i="8"/>
  <c r="A617" i="13"/>
  <c r="X611" i="8"/>
  <c r="A607" i="13"/>
  <c r="X599" i="8"/>
  <c r="A595" i="13"/>
  <c r="X588" i="8"/>
  <c r="A584" i="13"/>
  <c r="X574" i="8"/>
  <c r="A570" i="13"/>
  <c r="X562" i="8"/>
  <c r="A558" i="13"/>
  <c r="X549" i="8"/>
  <c r="A545" i="13"/>
  <c r="X537" i="8"/>
  <c r="A533" i="13"/>
  <c r="X433" i="8"/>
  <c r="A429" i="13"/>
  <c r="X426" i="8"/>
  <c r="A422" i="13"/>
  <c r="X420" i="8"/>
  <c r="A416" i="13"/>
  <c r="X411" i="8"/>
  <c r="A407" i="13"/>
  <c r="X404" i="8"/>
  <c r="A400" i="13"/>
  <c r="X394" i="8"/>
  <c r="A390" i="13"/>
  <c r="X388" i="8"/>
  <c r="A384" i="13"/>
  <c r="X383" i="8"/>
  <c r="A379" i="13"/>
  <c r="X377" i="8"/>
  <c r="A373" i="13"/>
  <c r="X372" i="8"/>
  <c r="A368" i="13"/>
  <c r="X367" i="8"/>
  <c r="A363" i="13"/>
  <c r="X361" i="8"/>
  <c r="A357" i="13"/>
  <c r="X355" i="8"/>
  <c r="A351" i="13"/>
  <c r="X350" i="8"/>
  <c r="A346" i="13"/>
  <c r="X346" i="8"/>
  <c r="A342" i="13"/>
  <c r="V1303" i="8"/>
  <c r="W805"/>
  <c r="V1378"/>
  <c r="A1374" i="13"/>
  <c r="X772" i="8"/>
  <c r="A768" i="13"/>
  <c r="X766" i="8"/>
  <c r="A762" i="13"/>
  <c r="X762" i="8"/>
  <c r="A758" i="13"/>
  <c r="X758" i="8"/>
  <c r="A754" i="13"/>
  <c r="X754" i="8"/>
  <c r="A750" i="13"/>
  <c r="X748" i="8"/>
  <c r="A744" i="13"/>
  <c r="X742" i="8"/>
  <c r="A738" i="13"/>
  <c r="X735" i="8"/>
  <c r="A731" i="13"/>
  <c r="X730" i="8"/>
  <c r="A726" i="13"/>
  <c r="X726" i="8"/>
  <c r="A722" i="13"/>
  <c r="X717" i="8"/>
  <c r="A713" i="13"/>
  <c r="X707" i="8"/>
  <c r="A703" i="13"/>
  <c r="X700" i="8"/>
  <c r="A696" i="13"/>
  <c r="X695" i="8"/>
  <c r="A691" i="13"/>
  <c r="X688" i="8"/>
  <c r="A684" i="13"/>
  <c r="X682" i="8"/>
  <c r="A678" i="13"/>
  <c r="X676" i="8"/>
  <c r="A672" i="13"/>
  <c r="X671" i="8"/>
  <c r="A667" i="13"/>
  <c r="X663" i="8"/>
  <c r="A659" i="13"/>
  <c r="X657" i="8"/>
  <c r="A653" i="13"/>
  <c r="X652" i="8"/>
  <c r="A648" i="13"/>
  <c r="X646" i="8"/>
  <c r="A642" i="13"/>
  <c r="X642" i="8"/>
  <c r="A638" i="13"/>
  <c r="X636" i="8"/>
  <c r="A632" i="13"/>
  <c r="X631" i="8"/>
  <c r="A627" i="13"/>
  <c r="X625" i="8"/>
  <c r="A621" i="13"/>
  <c r="X616" i="8"/>
  <c r="A612" i="13"/>
  <c r="X608" i="8"/>
  <c r="A604" i="13"/>
  <c r="X596" i="8"/>
  <c r="A592" i="13"/>
  <c r="X584" i="8"/>
  <c r="A580" i="13"/>
  <c r="X570" i="8"/>
  <c r="A566" i="13"/>
  <c r="X558" i="8"/>
  <c r="A554" i="13"/>
  <c r="X547" i="8"/>
  <c r="A543" i="13"/>
  <c r="X341" i="8"/>
  <c r="A337" i="13"/>
  <c r="X334" i="8"/>
  <c r="A330" i="13"/>
  <c r="X330" i="8"/>
  <c r="A326" i="13"/>
  <c r="X326" i="8"/>
  <c r="A322" i="13"/>
  <c r="X320" i="8"/>
  <c r="A316" i="13"/>
  <c r="X315" i="8"/>
  <c r="A311" i="13"/>
  <c r="X311" i="8"/>
  <c r="A307" i="13"/>
  <c r="X303" i="8"/>
  <c r="A299" i="13"/>
  <c r="X296" i="8"/>
  <c r="A292" i="13"/>
  <c r="X290" i="8"/>
  <c r="A286" i="13"/>
  <c r="X279" i="8"/>
  <c r="A275" i="13"/>
  <c r="X273" i="8"/>
  <c r="A269" i="13"/>
  <c r="X267" i="8"/>
  <c r="A263" i="13"/>
  <c r="X256" i="8"/>
  <c r="A252" i="13"/>
  <c r="X250" i="8"/>
  <c r="A246" i="13"/>
  <c r="X246" i="8"/>
  <c r="A242" i="13"/>
  <c r="X240" i="8"/>
  <c r="A236" i="13"/>
  <c r="V1367" i="8"/>
  <c r="X623"/>
  <c r="A619" i="13"/>
  <c r="X613" i="8"/>
  <c r="A609" i="13"/>
  <c r="X600" i="8"/>
  <c r="A596" i="13"/>
  <c r="X591" i="8"/>
  <c r="A587" i="13"/>
  <c r="X579" i="8"/>
  <c r="A575" i="13"/>
  <c r="X566" i="8"/>
  <c r="A562" i="13"/>
  <c r="X554" i="8"/>
  <c r="A550" i="13"/>
  <c r="X539" i="8"/>
  <c r="A535" i="13"/>
  <c r="V291" i="8"/>
  <c r="A287" i="13"/>
  <c r="V1469" i="8"/>
  <c r="V1230"/>
  <c r="L3275"/>
  <c r="Y20"/>
  <c r="B15" i="13"/>
  <c r="L4261" i="8"/>
  <c r="L9"/>
  <c r="L3853"/>
  <c r="W10"/>
  <c r="X10"/>
  <c r="V14"/>
  <c r="X14"/>
  <c r="W1480"/>
  <c r="X1480"/>
  <c r="W1473"/>
  <c r="X1473"/>
  <c r="W1467"/>
  <c r="X1467"/>
  <c r="W1462"/>
  <c r="X1462"/>
  <c r="W1455"/>
  <c r="X1455"/>
  <c r="W1449"/>
  <c r="X1449"/>
  <c r="W1442"/>
  <c r="X1442"/>
  <c r="W1438"/>
  <c r="X1438"/>
  <c r="W1430"/>
  <c r="X1430"/>
  <c r="W1426"/>
  <c r="X1426"/>
  <c r="W1420"/>
  <c r="X1420"/>
  <c r="W1413"/>
  <c r="X1413"/>
  <c r="W1408"/>
  <c r="X1408"/>
  <c r="W1402"/>
  <c r="X1402"/>
  <c r="W1398"/>
  <c r="X1398"/>
  <c r="W1392"/>
  <c r="X1392"/>
  <c r="W1388"/>
  <c r="X1388"/>
  <c r="W1382"/>
  <c r="X1382"/>
  <c r="V1374"/>
  <c r="X1374"/>
  <c r="V1371"/>
  <c r="X1371"/>
  <c r="W1363"/>
  <c r="X1363"/>
  <c r="W1356"/>
  <c r="X1356"/>
  <c r="W1352"/>
  <c r="X1352"/>
  <c r="W1343"/>
  <c r="X1343"/>
  <c r="W1338"/>
  <c r="X1338"/>
  <c r="W1332"/>
  <c r="X1332"/>
  <c r="W1324"/>
  <c r="X1324"/>
  <c r="W1320"/>
  <c r="X1320"/>
  <c r="W1316"/>
  <c r="X1316"/>
  <c r="W1309"/>
  <c r="X1309"/>
  <c r="W1305"/>
  <c r="X1305"/>
  <c r="W1302"/>
  <c r="X1302"/>
  <c r="W1299"/>
  <c r="X1299"/>
  <c r="W1292"/>
  <c r="X1292"/>
  <c r="W1287"/>
  <c r="X1287"/>
  <c r="W1278"/>
  <c r="X1278"/>
  <c r="W1271"/>
  <c r="X1271"/>
  <c r="V1266"/>
  <c r="X1266"/>
  <c r="V1260"/>
  <c r="X1260"/>
  <c r="V1257"/>
  <c r="X1257"/>
  <c r="V1252"/>
  <c r="X1252"/>
  <c r="V1248"/>
  <c r="X1248"/>
  <c r="V1244"/>
  <c r="X1244"/>
  <c r="V1238"/>
  <c r="X1238"/>
  <c r="V1233"/>
  <c r="X1233"/>
  <c r="W1228"/>
  <c r="X1228"/>
  <c r="W1222"/>
  <c r="X1222"/>
  <c r="W1216"/>
  <c r="X1216"/>
  <c r="W1211"/>
  <c r="X1211"/>
  <c r="W1203"/>
  <c r="X1203"/>
  <c r="W1193"/>
  <c r="X1193"/>
  <c r="W1188"/>
  <c r="X1188"/>
  <c r="W1180"/>
  <c r="X1180"/>
  <c r="W1175"/>
  <c r="X1175"/>
  <c r="W1168"/>
  <c r="X1168"/>
  <c r="W1163"/>
  <c r="X1163"/>
  <c r="W1158"/>
  <c r="X1158"/>
  <c r="W1152"/>
  <c r="X1152"/>
  <c r="W1148"/>
  <c r="X1148"/>
  <c r="W1143"/>
  <c r="X1143"/>
  <c r="V1135"/>
  <c r="X1135"/>
  <c r="W1127"/>
  <c r="X1127"/>
  <c r="V1117"/>
  <c r="X1117"/>
  <c r="W1113"/>
  <c r="X1113"/>
  <c r="V1108"/>
  <c r="X1108"/>
  <c r="W1100"/>
  <c r="X1100"/>
  <c r="V1094"/>
  <c r="X1094"/>
  <c r="W1088"/>
  <c r="X1088"/>
  <c r="V1082"/>
  <c r="X1082"/>
  <c r="W1078"/>
  <c r="X1078"/>
  <c r="V1074"/>
  <c r="X1074"/>
  <c r="W1068"/>
  <c r="X1068"/>
  <c r="V1059"/>
  <c r="X1059"/>
  <c r="W1055"/>
  <c r="X1055"/>
  <c r="V1046"/>
  <c r="X1046"/>
  <c r="W1042"/>
  <c r="X1042"/>
  <c r="V1037"/>
  <c r="X1037"/>
  <c r="W1030"/>
  <c r="X1030"/>
  <c r="V1026"/>
  <c r="X1026"/>
  <c r="W1015"/>
  <c r="X1015"/>
  <c r="V1009"/>
  <c r="X1009"/>
  <c r="W1002"/>
  <c r="X1002"/>
  <c r="V998"/>
  <c r="X998"/>
  <c r="W991"/>
  <c r="X991"/>
  <c r="V987"/>
  <c r="X987"/>
  <c r="V978"/>
  <c r="X978"/>
  <c r="V975"/>
  <c r="X975"/>
  <c r="V967"/>
  <c r="X967"/>
  <c r="V963"/>
  <c r="X963"/>
  <c r="V957"/>
  <c r="X957"/>
  <c r="V953"/>
  <c r="X953"/>
  <c r="V948"/>
  <c r="X948"/>
  <c r="V941"/>
  <c r="X941"/>
  <c r="V933"/>
  <c r="X933"/>
  <c r="V928"/>
  <c r="X928"/>
  <c r="W924"/>
  <c r="X924"/>
  <c r="W919"/>
  <c r="X919"/>
  <c r="W914"/>
  <c r="X914"/>
  <c r="W909"/>
  <c r="X909"/>
  <c r="W903"/>
  <c r="X903"/>
  <c r="W899"/>
  <c r="X899"/>
  <c r="W892"/>
  <c r="X892"/>
  <c r="W888"/>
  <c r="X888"/>
  <c r="W883"/>
  <c r="X883"/>
  <c r="W876"/>
  <c r="X876"/>
  <c r="W873"/>
  <c r="X873"/>
  <c r="W868"/>
  <c r="X868"/>
  <c r="W860"/>
  <c r="X860"/>
  <c r="W856"/>
  <c r="X856"/>
  <c r="W848"/>
  <c r="X848"/>
  <c r="W840"/>
  <c r="X840"/>
  <c r="W836"/>
  <c r="X836"/>
  <c r="W832"/>
  <c r="X832"/>
  <c r="W826"/>
  <c r="X826"/>
  <c r="W818"/>
  <c r="X818"/>
  <c r="W812"/>
  <c r="X812"/>
  <c r="V802"/>
  <c r="X802"/>
  <c r="V797"/>
  <c r="X797"/>
  <c r="V791"/>
  <c r="X791"/>
  <c r="V784"/>
  <c r="X784"/>
  <c r="V778"/>
  <c r="X778"/>
  <c r="V773"/>
  <c r="X773"/>
  <c r="V769"/>
  <c r="X769"/>
  <c r="V763"/>
  <c r="X763"/>
  <c r="V759"/>
  <c r="X759"/>
  <c r="V755"/>
  <c r="X755"/>
  <c r="V749"/>
  <c r="X749"/>
  <c r="V743"/>
  <c r="X743"/>
  <c r="V737"/>
  <c r="X737"/>
  <c r="V732"/>
  <c r="X732"/>
  <c r="V725"/>
  <c r="X725"/>
  <c r="V719"/>
  <c r="X719"/>
  <c r="V708"/>
  <c r="X708"/>
  <c r="V701"/>
  <c r="X701"/>
  <c r="V696"/>
  <c r="X696"/>
  <c r="V690"/>
  <c r="X690"/>
  <c r="V683"/>
  <c r="X683"/>
  <c r="V678"/>
  <c r="X678"/>
  <c r="V673"/>
  <c r="X673"/>
  <c r="V664"/>
  <c r="X664"/>
  <c r="V659"/>
  <c r="X659"/>
  <c r="V653"/>
  <c r="X653"/>
  <c r="V647"/>
  <c r="X647"/>
  <c r="V643"/>
  <c r="X643"/>
  <c r="V637"/>
  <c r="X637"/>
  <c r="V632"/>
  <c r="X632"/>
  <c r="V628"/>
  <c r="X628"/>
  <c r="V619"/>
  <c r="X619"/>
  <c r="V607"/>
  <c r="X607"/>
  <c r="V597"/>
  <c r="X597"/>
  <c r="V586"/>
  <c r="X586"/>
  <c r="V573"/>
  <c r="X573"/>
  <c r="V559"/>
  <c r="X559"/>
  <c r="V546"/>
  <c r="X546"/>
  <c r="V534"/>
  <c r="X534"/>
  <c r="W529"/>
  <c r="X529"/>
  <c r="V524"/>
  <c r="X524"/>
  <c r="W519"/>
  <c r="X519"/>
  <c r="V511"/>
  <c r="X511"/>
  <c r="W505"/>
  <c r="X505"/>
  <c r="V501"/>
  <c r="X501"/>
  <c r="W496"/>
  <c r="X496"/>
  <c r="V487"/>
  <c r="X487"/>
  <c r="W482"/>
  <c r="X482"/>
  <c r="V477"/>
  <c r="X477"/>
  <c r="W467"/>
  <c r="X467"/>
  <c r="V462"/>
  <c r="X462"/>
  <c r="W457"/>
  <c r="X457"/>
  <c r="V451"/>
  <c r="X451"/>
  <c r="W446"/>
  <c r="X446"/>
  <c r="V438"/>
  <c r="X438"/>
  <c r="W431"/>
  <c r="X431"/>
  <c r="W423"/>
  <c r="X423"/>
  <c r="W415"/>
  <c r="X415"/>
  <c r="W407"/>
  <c r="X407"/>
  <c r="W399"/>
  <c r="X399"/>
  <c r="W392"/>
  <c r="X392"/>
  <c r="W385"/>
  <c r="X385"/>
  <c r="W380"/>
  <c r="X380"/>
  <c r="W374"/>
  <c r="X374"/>
  <c r="V369"/>
  <c r="X369"/>
  <c r="V365"/>
  <c r="X365"/>
  <c r="V359"/>
  <c r="X359"/>
  <c r="V352"/>
  <c r="X352"/>
  <c r="W348"/>
  <c r="X348"/>
  <c r="V343"/>
  <c r="X343"/>
  <c r="W337"/>
  <c r="X337"/>
  <c r="V331"/>
  <c r="X331"/>
  <c r="W327"/>
  <c r="X327"/>
  <c r="V322"/>
  <c r="X322"/>
  <c r="W317"/>
  <c r="X317"/>
  <c r="V312"/>
  <c r="X312"/>
  <c r="V307"/>
  <c r="X307"/>
  <c r="V297"/>
  <c r="X297"/>
  <c r="W282"/>
  <c r="X282"/>
  <c r="W276"/>
  <c r="X276"/>
  <c r="W270"/>
  <c r="X270"/>
  <c r="W258"/>
  <c r="X258"/>
  <c r="W251"/>
  <c r="X251"/>
  <c r="W249"/>
  <c r="X249"/>
  <c r="W242"/>
  <c r="X242"/>
  <c r="W235"/>
  <c r="X235"/>
  <c r="W225"/>
  <c r="X225"/>
  <c r="W222"/>
  <c r="X222"/>
  <c r="W215"/>
  <c r="X215"/>
  <c r="W210"/>
  <c r="X210"/>
  <c r="W204"/>
  <c r="X204"/>
  <c r="W200"/>
  <c r="X200"/>
  <c r="W192"/>
  <c r="X192"/>
  <c r="W176"/>
  <c r="X176"/>
  <c r="W169"/>
  <c r="X169"/>
  <c r="W165"/>
  <c r="X165"/>
  <c r="W159"/>
  <c r="X159"/>
  <c r="W152"/>
  <c r="X152"/>
  <c r="W147"/>
  <c r="X147"/>
  <c r="W143"/>
  <c r="X143"/>
  <c r="W135"/>
  <c r="X135"/>
  <c r="W131"/>
  <c r="X131"/>
  <c r="W124"/>
  <c r="X124"/>
  <c r="W120"/>
  <c r="X120"/>
  <c r="W112"/>
  <c r="X112"/>
  <c r="W108"/>
  <c r="X108"/>
  <c r="W104"/>
  <c r="X104"/>
  <c r="W99"/>
  <c r="X99"/>
  <c r="W95"/>
  <c r="X95"/>
  <c r="V91"/>
  <c r="X91"/>
  <c r="V86"/>
  <c r="X86"/>
  <c r="V82"/>
  <c r="X82"/>
  <c r="V78"/>
  <c r="X78"/>
  <c r="V74"/>
  <c r="X74"/>
  <c r="V66"/>
  <c r="X66"/>
  <c r="V60"/>
  <c r="X60"/>
  <c r="V57"/>
  <c r="X57"/>
  <c r="V52"/>
  <c r="X52"/>
  <c r="V48"/>
  <c r="X48"/>
  <c r="V44"/>
  <c r="X44"/>
  <c r="V39"/>
  <c r="X39"/>
  <c r="V34"/>
  <c r="X34"/>
  <c r="V29"/>
  <c r="X29"/>
  <c r="V23"/>
  <c r="X23"/>
  <c r="L2524"/>
  <c r="L2525" s="1"/>
  <c r="L2526" s="1"/>
  <c r="L1836"/>
  <c r="L1837" s="1"/>
  <c r="L1840" s="1"/>
  <c r="L2931"/>
  <c r="L2932" s="1"/>
  <c r="L2933" s="1"/>
  <c r="L2450"/>
  <c r="L2063"/>
  <c r="L3179" s="1"/>
  <c r="L2882"/>
  <c r="L2605"/>
  <c r="L2606" s="1"/>
  <c r="L2607" s="1"/>
  <c r="L2608" s="1"/>
  <c r="L576"/>
  <c r="L4036"/>
  <c r="K2432"/>
  <c r="K2433" s="1"/>
  <c r="K2434" s="1"/>
  <c r="K2050"/>
  <c r="K2051" s="1"/>
  <c r="V983"/>
  <c r="V18"/>
  <c r="X18"/>
  <c r="W16"/>
  <c r="X16"/>
  <c r="V11"/>
  <c r="X11"/>
  <c r="W1476"/>
  <c r="X1476"/>
  <c r="W1469"/>
  <c r="X1469"/>
  <c r="W1463"/>
  <c r="X1463"/>
  <c r="W1458"/>
  <c r="X1458"/>
  <c r="W1452"/>
  <c r="X1452"/>
  <c r="W1444"/>
  <c r="X1444"/>
  <c r="V1433"/>
  <c r="X1433"/>
  <c r="V1427"/>
  <c r="X1427"/>
  <c r="V1421"/>
  <c r="X1421"/>
  <c r="V1415"/>
  <c r="X1415"/>
  <c r="V1409"/>
  <c r="X1409"/>
  <c r="V1406"/>
  <c r="X1406"/>
  <c r="V1399"/>
  <c r="X1399"/>
  <c r="V1394"/>
  <c r="X1394"/>
  <c r="V1387"/>
  <c r="X1387"/>
  <c r="V1385"/>
  <c r="X1385"/>
  <c r="V1379"/>
  <c r="X1379"/>
  <c r="W1375"/>
  <c r="X1375"/>
  <c r="W1370"/>
  <c r="X1370"/>
  <c r="W1366"/>
  <c r="X1366"/>
  <c r="W1357"/>
  <c r="X1357"/>
  <c r="W1351"/>
  <c r="X1351"/>
  <c r="W1345"/>
  <c r="X1345"/>
  <c r="W1339"/>
  <c r="X1339"/>
  <c r="W1333"/>
  <c r="X1333"/>
  <c r="W1327"/>
  <c r="X1327"/>
  <c r="W1323"/>
  <c r="X1323"/>
  <c r="W1317"/>
  <c r="X1317"/>
  <c r="W1312"/>
  <c r="X1312"/>
  <c r="W1306"/>
  <c r="X1306"/>
  <c r="W1303"/>
  <c r="X1303"/>
  <c r="W1297"/>
  <c r="X1297"/>
  <c r="W1293"/>
  <c r="X1293"/>
  <c r="V1282"/>
  <c r="X1282"/>
  <c r="V1272"/>
  <c r="X1272"/>
  <c r="V1268"/>
  <c r="X1268"/>
  <c r="W1262"/>
  <c r="X1262"/>
  <c r="W1258"/>
  <c r="X1258"/>
  <c r="W1253"/>
  <c r="X1253"/>
  <c r="W1250"/>
  <c r="X1250"/>
  <c r="W1246"/>
  <c r="X1246"/>
  <c r="W1239"/>
  <c r="X1239"/>
  <c r="W1236"/>
  <c r="X1236"/>
  <c r="W1231"/>
  <c r="X1231"/>
  <c r="V1224"/>
  <c r="X1224"/>
  <c r="W1217"/>
  <c r="X1217"/>
  <c r="V1212"/>
  <c r="X1212"/>
  <c r="W1202"/>
  <c r="X1202"/>
  <c r="V1196"/>
  <c r="X1196"/>
  <c r="W1189"/>
  <c r="X1189"/>
  <c r="V1183"/>
  <c r="X1183"/>
  <c r="W1176"/>
  <c r="X1176"/>
  <c r="V1170"/>
  <c r="X1170"/>
  <c r="W1165"/>
  <c r="X1165"/>
  <c r="V1157"/>
  <c r="X1157"/>
  <c r="W1155"/>
  <c r="X1155"/>
  <c r="V1149"/>
  <c r="X1149"/>
  <c r="W1144"/>
  <c r="X1144"/>
  <c r="V1138"/>
  <c r="X1138"/>
  <c r="V1128"/>
  <c r="X1128"/>
  <c r="W1119"/>
  <c r="X1119"/>
  <c r="V1114"/>
  <c r="X1114"/>
  <c r="W1109"/>
  <c r="X1109"/>
  <c r="W1104"/>
  <c r="X1104"/>
  <c r="W1093"/>
  <c r="X1093"/>
  <c r="W1090"/>
  <c r="X1090"/>
  <c r="W1084"/>
  <c r="X1084"/>
  <c r="V1080"/>
  <c r="X1080"/>
  <c r="W1077"/>
  <c r="X1077"/>
  <c r="V1069"/>
  <c r="X1069"/>
  <c r="W1061"/>
  <c r="X1061"/>
  <c r="W1056"/>
  <c r="X1056"/>
  <c r="V1048"/>
  <c r="X1048"/>
  <c r="W1043"/>
  <c r="X1043"/>
  <c r="W1038"/>
  <c r="X1038"/>
  <c r="W1031"/>
  <c r="X1031"/>
  <c r="W1025"/>
  <c r="X1025"/>
  <c r="V1016"/>
  <c r="X1016"/>
  <c r="W1010"/>
  <c r="X1010"/>
  <c r="W1004"/>
  <c r="X1004"/>
  <c r="V996"/>
  <c r="X996"/>
  <c r="W993"/>
  <c r="X993"/>
  <c r="V988"/>
  <c r="X988"/>
  <c r="W980"/>
  <c r="X980"/>
  <c r="W974"/>
  <c r="X974"/>
  <c r="W969"/>
  <c r="X969"/>
  <c r="W964"/>
  <c r="X964"/>
  <c r="W958"/>
  <c r="X958"/>
  <c r="W954"/>
  <c r="X954"/>
  <c r="W949"/>
  <c r="X949"/>
  <c r="W943"/>
  <c r="X943"/>
  <c r="W935"/>
  <c r="X935"/>
  <c r="W930"/>
  <c r="X930"/>
  <c r="W920"/>
  <c r="X920"/>
  <c r="W913"/>
  <c r="X913"/>
  <c r="W910"/>
  <c r="X910"/>
  <c r="W905"/>
  <c r="X905"/>
  <c r="W900"/>
  <c r="X900"/>
  <c r="W893"/>
  <c r="X893"/>
  <c r="W889"/>
  <c r="X889"/>
  <c r="V884"/>
  <c r="X884"/>
  <c r="V878"/>
  <c r="X878"/>
  <c r="V872"/>
  <c r="X872"/>
  <c r="V869"/>
  <c r="X869"/>
  <c r="V863"/>
  <c r="X863"/>
  <c r="V854"/>
  <c r="X854"/>
  <c r="V851"/>
  <c r="X851"/>
  <c r="V843"/>
  <c r="X843"/>
  <c r="V837"/>
  <c r="X837"/>
  <c r="V833"/>
  <c r="X833"/>
  <c r="V829"/>
  <c r="X829"/>
  <c r="V820"/>
  <c r="X820"/>
  <c r="V814"/>
  <c r="X814"/>
  <c r="V805"/>
  <c r="X805"/>
  <c r="V801"/>
  <c r="X801"/>
  <c r="W793"/>
  <c r="X793"/>
  <c r="W785"/>
  <c r="X785"/>
  <c r="W780"/>
  <c r="X780"/>
  <c r="W775"/>
  <c r="X775"/>
  <c r="V768"/>
  <c r="X768"/>
  <c r="W764"/>
  <c r="X764"/>
  <c r="W760"/>
  <c r="X760"/>
  <c r="V756"/>
  <c r="X756"/>
  <c r="W750"/>
  <c r="X750"/>
  <c r="W744"/>
  <c r="X744"/>
  <c r="W738"/>
  <c r="X738"/>
  <c r="V733"/>
  <c r="X733"/>
  <c r="W728"/>
  <c r="X728"/>
  <c r="V721"/>
  <c r="X721"/>
  <c r="V709"/>
  <c r="X709"/>
  <c r="W703"/>
  <c r="X703"/>
  <c r="W698"/>
  <c r="X698"/>
  <c r="W691"/>
  <c r="X691"/>
  <c r="W684"/>
  <c r="X684"/>
  <c r="W679"/>
  <c r="X679"/>
  <c r="V674"/>
  <c r="X674"/>
  <c r="W669"/>
  <c r="X669"/>
  <c r="W660"/>
  <c r="X660"/>
  <c r="V654"/>
  <c r="X654"/>
  <c r="V649"/>
  <c r="X649"/>
  <c r="W645"/>
  <c r="X645"/>
  <c r="V639"/>
  <c r="X639"/>
  <c r="W635"/>
  <c r="X635"/>
  <c r="W629"/>
  <c r="X629"/>
  <c r="V624"/>
  <c r="X624"/>
  <c r="W620"/>
  <c r="X620"/>
  <c r="W614"/>
  <c r="X614"/>
  <c r="V609"/>
  <c r="X609"/>
  <c r="W603"/>
  <c r="X603"/>
  <c r="W598"/>
  <c r="X598"/>
  <c r="W593"/>
  <c r="X593"/>
  <c r="W587"/>
  <c r="X587"/>
  <c r="V581"/>
  <c r="X581"/>
  <c r="W572"/>
  <c r="X572"/>
  <c r="W568"/>
  <c r="X568"/>
  <c r="V560"/>
  <c r="X560"/>
  <c r="W555"/>
  <c r="X555"/>
  <c r="V548"/>
  <c r="X548"/>
  <c r="W543"/>
  <c r="X543"/>
  <c r="W535"/>
  <c r="X535"/>
  <c r="W530"/>
  <c r="X530"/>
  <c r="W525"/>
  <c r="X525"/>
  <c r="W521"/>
  <c r="X521"/>
  <c r="W514"/>
  <c r="X514"/>
  <c r="W508"/>
  <c r="X508"/>
  <c r="V503"/>
  <c r="X503"/>
  <c r="V498"/>
  <c r="X498"/>
  <c r="W489"/>
  <c r="X489"/>
  <c r="W483"/>
  <c r="X483"/>
  <c r="W476"/>
  <c r="X476"/>
  <c r="W471"/>
  <c r="X471"/>
  <c r="W463"/>
  <c r="X463"/>
  <c r="W458"/>
  <c r="X458"/>
  <c r="W453"/>
  <c r="X453"/>
  <c r="V448"/>
  <c r="X448"/>
  <c r="W440"/>
  <c r="X440"/>
  <c r="W432"/>
  <c r="X432"/>
  <c r="W425"/>
  <c r="X425"/>
  <c r="W418"/>
  <c r="X418"/>
  <c r="W409"/>
  <c r="X409"/>
  <c r="W403"/>
  <c r="X403"/>
  <c r="V393"/>
  <c r="X393"/>
  <c r="V387"/>
  <c r="X387"/>
  <c r="W382"/>
  <c r="X382"/>
  <c r="W375"/>
  <c r="X375"/>
  <c r="W370"/>
  <c r="X370"/>
  <c r="W366"/>
  <c r="X366"/>
  <c r="W360"/>
  <c r="X360"/>
  <c r="W353"/>
  <c r="X353"/>
  <c r="W349"/>
  <c r="X349"/>
  <c r="W344"/>
  <c r="X344"/>
  <c r="W339"/>
  <c r="X339"/>
  <c r="W332"/>
  <c r="X332"/>
  <c r="W329"/>
  <c r="X329"/>
  <c r="W323"/>
  <c r="X323"/>
  <c r="W318"/>
  <c r="X318"/>
  <c r="W313"/>
  <c r="X313"/>
  <c r="W308"/>
  <c r="X308"/>
  <c r="W298"/>
  <c r="X298"/>
  <c r="W292"/>
  <c r="X292"/>
  <c r="W283"/>
  <c r="X283"/>
  <c r="W277"/>
  <c r="X277"/>
  <c r="W272"/>
  <c r="X272"/>
  <c r="W263"/>
  <c r="X263"/>
  <c r="W254"/>
  <c r="X254"/>
  <c r="W248"/>
  <c r="X248"/>
  <c r="W245"/>
  <c r="X245"/>
  <c r="W239"/>
  <c r="X239"/>
  <c r="W228"/>
  <c r="X228"/>
  <c r="W221"/>
  <c r="X221"/>
  <c r="W216"/>
  <c r="X216"/>
  <c r="W211"/>
  <c r="X211"/>
  <c r="W205"/>
  <c r="X205"/>
  <c r="W201"/>
  <c r="X201"/>
  <c r="W195"/>
  <c r="X195"/>
  <c r="W179"/>
  <c r="X179"/>
  <c r="W171"/>
  <c r="X171"/>
  <c r="W166"/>
  <c r="X166"/>
  <c r="W160"/>
  <c r="X160"/>
  <c r="W154"/>
  <c r="X154"/>
  <c r="W150"/>
  <c r="X150"/>
  <c r="W144"/>
  <c r="X144"/>
  <c r="W137"/>
  <c r="X137"/>
  <c r="W132"/>
  <c r="X132"/>
  <c r="W125"/>
  <c r="X125"/>
  <c r="W121"/>
  <c r="X121"/>
  <c r="W115"/>
  <c r="X115"/>
  <c r="W109"/>
  <c r="X109"/>
  <c r="W105"/>
  <c r="X105"/>
  <c r="W101"/>
  <c r="X101"/>
  <c r="W97"/>
  <c r="X97"/>
  <c r="W90"/>
  <c r="X90"/>
  <c r="W87"/>
  <c r="X87"/>
  <c r="W83"/>
  <c r="X83"/>
  <c r="W79"/>
  <c r="X79"/>
  <c r="W75"/>
  <c r="X75"/>
  <c r="W69"/>
  <c r="X69"/>
  <c r="W61"/>
  <c r="X61"/>
  <c r="W56"/>
  <c r="X56"/>
  <c r="W53"/>
  <c r="X53"/>
  <c r="W50"/>
  <c r="X50"/>
  <c r="W45"/>
  <c r="X45"/>
  <c r="W40"/>
  <c r="X40"/>
  <c r="W37"/>
  <c r="X37"/>
  <c r="W31"/>
  <c r="X31"/>
  <c r="W24"/>
  <c r="X24"/>
  <c r="W20"/>
  <c r="X20"/>
  <c r="L4047"/>
  <c r="L4048" s="1"/>
  <c r="L4049" s="1"/>
  <c r="L4050" s="1"/>
  <c r="L4051" s="1"/>
  <c r="K2604"/>
  <c r="K2237"/>
  <c r="K2406"/>
  <c r="K2030"/>
  <c r="L2432"/>
  <c r="L2433" s="1"/>
  <c r="L2434" s="1"/>
  <c r="L2050"/>
  <c r="L2051" s="1"/>
  <c r="L2406"/>
  <c r="L2030"/>
  <c r="V1438"/>
  <c r="V1287"/>
  <c r="W983"/>
  <c r="V924"/>
  <c r="V17"/>
  <c r="X17"/>
  <c r="V12"/>
  <c r="X12"/>
  <c r="W1477"/>
  <c r="X1477"/>
  <c r="V1465"/>
  <c r="X1465"/>
  <c r="V1457"/>
  <c r="X1457"/>
  <c r="V1450"/>
  <c r="X1450"/>
  <c r="V1446"/>
  <c r="X1446"/>
  <c r="V1439"/>
  <c r="X1439"/>
  <c r="W1434"/>
  <c r="X1434"/>
  <c r="W1429"/>
  <c r="X1429"/>
  <c r="W1422"/>
  <c r="X1422"/>
  <c r="W1417"/>
  <c r="X1417"/>
  <c r="W1411"/>
  <c r="X1411"/>
  <c r="W1403"/>
  <c r="X1403"/>
  <c r="W1400"/>
  <c r="X1400"/>
  <c r="W1393"/>
  <c r="X1393"/>
  <c r="W1389"/>
  <c r="X1389"/>
  <c r="W1384"/>
  <c r="X1384"/>
  <c r="W1381"/>
  <c r="X1381"/>
  <c r="W1376"/>
  <c r="X1376"/>
  <c r="W1372"/>
  <c r="X1372"/>
  <c r="W1367"/>
  <c r="X1367"/>
  <c r="W1360"/>
  <c r="X1360"/>
  <c r="W1354"/>
  <c r="X1354"/>
  <c r="W1346"/>
  <c r="X1346"/>
  <c r="W1341"/>
  <c r="X1341"/>
  <c r="W1334"/>
  <c r="X1334"/>
  <c r="W1328"/>
  <c r="X1328"/>
  <c r="W1322"/>
  <c r="X1322"/>
  <c r="W1318"/>
  <c r="X1318"/>
  <c r="W1313"/>
  <c r="X1313"/>
  <c r="W1307"/>
  <c r="X1307"/>
  <c r="V1301"/>
  <c r="X1301"/>
  <c r="V1294"/>
  <c r="X1294"/>
  <c r="V1291"/>
  <c r="X1291"/>
  <c r="W1281"/>
  <c r="X1281"/>
  <c r="W1277"/>
  <c r="X1277"/>
  <c r="W1269"/>
  <c r="X1269"/>
  <c r="V1264"/>
  <c r="X1264"/>
  <c r="W1259"/>
  <c r="X1259"/>
  <c r="V1254"/>
  <c r="X1254"/>
  <c r="W1249"/>
  <c r="X1249"/>
  <c r="V1245"/>
  <c r="X1245"/>
  <c r="W1242"/>
  <c r="X1242"/>
  <c r="V1235"/>
  <c r="X1235"/>
  <c r="W1230"/>
  <c r="X1230"/>
  <c r="W1225"/>
  <c r="X1225"/>
  <c r="V1218"/>
  <c r="X1218"/>
  <c r="W1214"/>
  <c r="X1214"/>
  <c r="W1204"/>
  <c r="X1204"/>
  <c r="V1197"/>
  <c r="X1197"/>
  <c r="W1191"/>
  <c r="X1191"/>
  <c r="V1184"/>
  <c r="X1184"/>
  <c r="W1177"/>
  <c r="X1177"/>
  <c r="W1172"/>
  <c r="X1172"/>
  <c r="W1167"/>
  <c r="X1167"/>
  <c r="W1160"/>
  <c r="X1160"/>
  <c r="W1154"/>
  <c r="X1154"/>
  <c r="W1150"/>
  <c r="X1150"/>
  <c r="V1139"/>
  <c r="X1139"/>
  <c r="V1131"/>
  <c r="X1131"/>
  <c r="V1121"/>
  <c r="X1121"/>
  <c r="V1115"/>
  <c r="X1115"/>
  <c r="V1110"/>
  <c r="X1110"/>
  <c r="V1102"/>
  <c r="X1102"/>
  <c r="V1097"/>
  <c r="X1097"/>
  <c r="V1092"/>
  <c r="X1092"/>
  <c r="V1085"/>
  <c r="X1085"/>
  <c r="V1081"/>
  <c r="X1081"/>
  <c r="V1076"/>
  <c r="X1076"/>
  <c r="V1071"/>
  <c r="X1071"/>
  <c r="V1064"/>
  <c r="X1064"/>
  <c r="V1057"/>
  <c r="X1057"/>
  <c r="V1050"/>
  <c r="X1050"/>
  <c r="V1044"/>
  <c r="X1044"/>
  <c r="V1040"/>
  <c r="X1040"/>
  <c r="V1033"/>
  <c r="X1033"/>
  <c r="V1027"/>
  <c r="X1027"/>
  <c r="V1019"/>
  <c r="X1019"/>
  <c r="V1013"/>
  <c r="X1013"/>
  <c r="V1008"/>
  <c r="X1008"/>
  <c r="V1000"/>
  <c r="X1000"/>
  <c r="V995"/>
  <c r="X995"/>
  <c r="V989"/>
  <c r="X989"/>
  <c r="V985"/>
  <c r="X985"/>
  <c r="W981"/>
  <c r="X981"/>
  <c r="V976"/>
  <c r="X976"/>
  <c r="W971"/>
  <c r="X971"/>
  <c r="V965"/>
  <c r="X965"/>
  <c r="W960"/>
  <c r="X960"/>
  <c r="V955"/>
  <c r="X955"/>
  <c r="W952"/>
  <c r="X952"/>
  <c r="V942"/>
  <c r="X942"/>
  <c r="W937"/>
  <c r="X937"/>
  <c r="V931"/>
  <c r="X931"/>
  <c r="W926"/>
  <c r="X926"/>
  <c r="W922"/>
  <c r="X922"/>
  <c r="V915"/>
  <c r="X915"/>
  <c r="V912"/>
  <c r="X912"/>
  <c r="V906"/>
  <c r="X906"/>
  <c r="W901"/>
  <c r="X901"/>
  <c r="V895"/>
  <c r="X895"/>
  <c r="V890"/>
  <c r="X890"/>
  <c r="W887"/>
  <c r="X887"/>
  <c r="W879"/>
  <c r="X879"/>
  <c r="W874"/>
  <c r="X874"/>
  <c r="W870"/>
  <c r="X870"/>
  <c r="W862"/>
  <c r="X862"/>
  <c r="V857"/>
  <c r="X857"/>
  <c r="V852"/>
  <c r="X852"/>
  <c r="W844"/>
  <c r="X844"/>
  <c r="W838"/>
  <c r="X838"/>
  <c r="W834"/>
  <c r="X834"/>
  <c r="W827"/>
  <c r="X827"/>
  <c r="W821"/>
  <c r="X821"/>
  <c r="V816"/>
  <c r="X816"/>
  <c r="V799"/>
  <c r="X799"/>
  <c r="V792"/>
  <c r="X792"/>
  <c r="V787"/>
  <c r="X787"/>
  <c r="V782"/>
  <c r="X782"/>
  <c r="V774"/>
  <c r="X774"/>
  <c r="V626"/>
  <c r="X626"/>
  <c r="V615"/>
  <c r="X615"/>
  <c r="V605"/>
  <c r="X605"/>
  <c r="V595"/>
  <c r="X595"/>
  <c r="V582"/>
  <c r="X582"/>
  <c r="V569"/>
  <c r="X569"/>
  <c r="V556"/>
  <c r="X556"/>
  <c r="V544"/>
  <c r="X544"/>
  <c r="V532"/>
  <c r="X532"/>
  <c r="V526"/>
  <c r="X526"/>
  <c r="V523"/>
  <c r="X523"/>
  <c r="V515"/>
  <c r="X515"/>
  <c r="V509"/>
  <c r="X509"/>
  <c r="V502"/>
  <c r="X502"/>
  <c r="V499"/>
  <c r="X499"/>
  <c r="V492"/>
  <c r="X492"/>
  <c r="V484"/>
  <c r="X484"/>
  <c r="V478"/>
  <c r="X478"/>
  <c r="V474"/>
  <c r="X474"/>
  <c r="V464"/>
  <c r="X464"/>
  <c r="V460"/>
  <c r="X460"/>
  <c r="V454"/>
  <c r="X454"/>
  <c r="V449"/>
  <c r="X449"/>
  <c r="V443"/>
  <c r="X443"/>
  <c r="W340"/>
  <c r="X340"/>
  <c r="W333"/>
  <c r="X333"/>
  <c r="W328"/>
  <c r="X328"/>
  <c r="W325"/>
  <c r="X325"/>
  <c r="W319"/>
  <c r="X319"/>
  <c r="W314"/>
  <c r="X314"/>
  <c r="W309"/>
  <c r="X309"/>
  <c r="W300"/>
  <c r="X300"/>
  <c r="W295"/>
  <c r="X295"/>
  <c r="W230"/>
  <c r="X230"/>
  <c r="W223"/>
  <c r="X223"/>
  <c r="W217"/>
  <c r="X217"/>
  <c r="W212"/>
  <c r="X212"/>
  <c r="W207"/>
  <c r="X207"/>
  <c r="W202"/>
  <c r="X202"/>
  <c r="W197"/>
  <c r="X197"/>
  <c r="W186"/>
  <c r="X186"/>
  <c r="W172"/>
  <c r="X172"/>
  <c r="W167"/>
  <c r="X167"/>
  <c r="W161"/>
  <c r="X161"/>
  <c r="W157"/>
  <c r="X157"/>
  <c r="W148"/>
  <c r="X148"/>
  <c r="W145"/>
  <c r="X145"/>
  <c r="W139"/>
  <c r="X139"/>
  <c r="W133"/>
  <c r="X133"/>
  <c r="W126"/>
  <c r="X126"/>
  <c r="W122"/>
  <c r="X122"/>
  <c r="W117"/>
  <c r="X117"/>
  <c r="W110"/>
  <c r="X110"/>
  <c r="W106"/>
  <c r="X106"/>
  <c r="W102"/>
  <c r="X102"/>
  <c r="W96"/>
  <c r="X96"/>
  <c r="W93"/>
  <c r="X93"/>
  <c r="W88"/>
  <c r="X88"/>
  <c r="W84"/>
  <c r="X84"/>
  <c r="W80"/>
  <c r="X80"/>
  <c r="W76"/>
  <c r="X76"/>
  <c r="W71"/>
  <c r="X71"/>
  <c r="W63"/>
  <c r="X63"/>
  <c r="W58"/>
  <c r="X58"/>
  <c r="W54"/>
  <c r="X54"/>
  <c r="W49"/>
  <c r="X49"/>
  <c r="W46"/>
  <c r="X46"/>
  <c r="W41"/>
  <c r="X41"/>
  <c r="W35"/>
  <c r="X35"/>
  <c r="W32"/>
  <c r="X32"/>
  <c r="W25"/>
  <c r="X25"/>
  <c r="W21"/>
  <c r="X21"/>
  <c r="V13"/>
  <c r="X13"/>
  <c r="V1479"/>
  <c r="X1479"/>
  <c r="V1472"/>
  <c r="X1472"/>
  <c r="W1468"/>
  <c r="X1468"/>
  <c r="W1459"/>
  <c r="X1459"/>
  <c r="W1454"/>
  <c r="X1454"/>
  <c r="W1448"/>
  <c r="X1448"/>
  <c r="W1443"/>
  <c r="X1443"/>
  <c r="W1437"/>
  <c r="X1437"/>
  <c r="W1428"/>
  <c r="X1428"/>
  <c r="W1423"/>
  <c r="X1423"/>
  <c r="W1419"/>
  <c r="X1419"/>
  <c r="W1412"/>
  <c r="X1412"/>
  <c r="W1405"/>
  <c r="X1405"/>
  <c r="W1401"/>
  <c r="X1401"/>
  <c r="W1396"/>
  <c r="X1396"/>
  <c r="W1390"/>
  <c r="X1390"/>
  <c r="W1386"/>
  <c r="X1386"/>
  <c r="W1383"/>
  <c r="X1383"/>
  <c r="W1378"/>
  <c r="X1378"/>
  <c r="W1373"/>
  <c r="X1373"/>
  <c r="V1358"/>
  <c r="X1358"/>
  <c r="V1355"/>
  <c r="X1355"/>
  <c r="V1347"/>
  <c r="X1347"/>
  <c r="V1342"/>
  <c r="X1342"/>
  <c r="V1336"/>
  <c r="X1336"/>
  <c r="V1331"/>
  <c r="X1331"/>
  <c r="V1325"/>
  <c r="X1325"/>
  <c r="V1319"/>
  <c r="X1319"/>
  <c r="V1315"/>
  <c r="X1315"/>
  <c r="V1308"/>
  <c r="X1308"/>
  <c r="V1304"/>
  <c r="X1304"/>
  <c r="W1300"/>
  <c r="X1300"/>
  <c r="W1295"/>
  <c r="X1295"/>
  <c r="W1289"/>
  <c r="X1289"/>
  <c r="W1285"/>
  <c r="X1285"/>
  <c r="W1276"/>
  <c r="X1276"/>
  <c r="W1270"/>
  <c r="X1270"/>
  <c r="W1265"/>
  <c r="X1265"/>
  <c r="W1261"/>
  <c r="X1261"/>
  <c r="W1255"/>
  <c r="X1255"/>
  <c r="W1251"/>
  <c r="X1251"/>
  <c r="V1247"/>
  <c r="X1247"/>
  <c r="V1243"/>
  <c r="X1243"/>
  <c r="W1237"/>
  <c r="X1237"/>
  <c r="V1226"/>
  <c r="X1226"/>
  <c r="V1219"/>
  <c r="X1219"/>
  <c r="V1215"/>
  <c r="X1215"/>
  <c r="V1206"/>
  <c r="X1206"/>
  <c r="V1198"/>
  <c r="X1198"/>
  <c r="V1190"/>
  <c r="X1190"/>
  <c r="V1186"/>
  <c r="X1186"/>
  <c r="V1178"/>
  <c r="X1178"/>
  <c r="V1173"/>
  <c r="X1173"/>
  <c r="V1169"/>
  <c r="X1169"/>
  <c r="V1161"/>
  <c r="X1161"/>
  <c r="V1156"/>
  <c r="X1156"/>
  <c r="V1151"/>
  <c r="X1151"/>
  <c r="V1146"/>
  <c r="X1146"/>
  <c r="W1142"/>
  <c r="X1142"/>
  <c r="W1133"/>
  <c r="X1133"/>
  <c r="W1125"/>
  <c r="X1125"/>
  <c r="W1116"/>
  <c r="X1116"/>
  <c r="W1111"/>
  <c r="X1111"/>
  <c r="W1106"/>
  <c r="X1106"/>
  <c r="W1098"/>
  <c r="X1098"/>
  <c r="W1091"/>
  <c r="X1091"/>
  <c r="W1089"/>
  <c r="X1089"/>
  <c r="W1083"/>
  <c r="X1083"/>
  <c r="W1079"/>
  <c r="X1079"/>
  <c r="W1072"/>
  <c r="X1072"/>
  <c r="W1065"/>
  <c r="X1065"/>
  <c r="W1058"/>
  <c r="X1058"/>
  <c r="W1053"/>
  <c r="X1053"/>
  <c r="W1047"/>
  <c r="X1047"/>
  <c r="W1041"/>
  <c r="X1041"/>
  <c r="W1035"/>
  <c r="X1035"/>
  <c r="W1028"/>
  <c r="X1028"/>
  <c r="W1020"/>
  <c r="X1020"/>
  <c r="W1014"/>
  <c r="X1014"/>
  <c r="W1007"/>
  <c r="X1007"/>
  <c r="W1001"/>
  <c r="X1001"/>
  <c r="W994"/>
  <c r="X994"/>
  <c r="W990"/>
  <c r="X990"/>
  <c r="W986"/>
  <c r="X986"/>
  <c r="W977"/>
  <c r="X977"/>
  <c r="W972"/>
  <c r="X972"/>
  <c r="W966"/>
  <c r="X966"/>
  <c r="W962"/>
  <c r="X962"/>
  <c r="W956"/>
  <c r="X956"/>
  <c r="W951"/>
  <c r="X951"/>
  <c r="V946"/>
  <c r="X946"/>
  <c r="V940"/>
  <c r="X940"/>
  <c r="W934"/>
  <c r="X934"/>
  <c r="W927"/>
  <c r="X927"/>
  <c r="V923"/>
  <c r="X923"/>
  <c r="V918"/>
  <c r="X918"/>
  <c r="V911"/>
  <c r="X911"/>
  <c r="V908"/>
  <c r="X908"/>
  <c r="V904"/>
  <c r="X904"/>
  <c r="V896"/>
  <c r="X896"/>
  <c r="V891"/>
  <c r="X891"/>
  <c r="V886"/>
  <c r="X886"/>
  <c r="V881"/>
  <c r="X881"/>
  <c r="V875"/>
  <c r="X875"/>
  <c r="V871"/>
  <c r="X871"/>
  <c r="V867"/>
  <c r="X867"/>
  <c r="V858"/>
  <c r="X858"/>
  <c r="V853"/>
  <c r="X853"/>
  <c r="V846"/>
  <c r="X846"/>
  <c r="V839"/>
  <c r="X839"/>
  <c r="V835"/>
  <c r="X835"/>
  <c r="V830"/>
  <c r="X830"/>
  <c r="V823"/>
  <c r="X823"/>
  <c r="V817"/>
  <c r="X817"/>
  <c r="V810"/>
  <c r="X810"/>
  <c r="W800"/>
  <c r="X800"/>
  <c r="W795"/>
  <c r="X795"/>
  <c r="W789"/>
  <c r="X789"/>
  <c r="W783"/>
  <c r="X783"/>
  <c r="W777"/>
  <c r="X777"/>
  <c r="W622"/>
  <c r="X622"/>
  <c r="W612"/>
  <c r="X612"/>
  <c r="W601"/>
  <c r="X601"/>
  <c r="W592"/>
  <c r="X592"/>
  <c r="W577"/>
  <c r="X577"/>
  <c r="W565"/>
  <c r="X565"/>
  <c r="W553"/>
  <c r="X553"/>
  <c r="W538"/>
  <c r="X538"/>
  <c r="W533"/>
  <c r="X533"/>
  <c r="W528"/>
  <c r="X528"/>
  <c r="W522"/>
  <c r="X522"/>
  <c r="W516"/>
  <c r="X516"/>
  <c r="W510"/>
  <c r="X510"/>
  <c r="W504"/>
  <c r="X504"/>
  <c r="W500"/>
  <c r="X500"/>
  <c r="W493"/>
  <c r="X493"/>
  <c r="W486"/>
  <c r="X486"/>
  <c r="W481"/>
  <c r="X481"/>
  <c r="W475"/>
  <c r="X475"/>
  <c r="W465"/>
  <c r="X465"/>
  <c r="W461"/>
  <c r="X461"/>
  <c r="W456"/>
  <c r="X456"/>
  <c r="W450"/>
  <c r="X450"/>
  <c r="W444"/>
  <c r="X444"/>
  <c r="W437"/>
  <c r="X437"/>
  <c r="W429"/>
  <c r="X429"/>
  <c r="W421"/>
  <c r="X421"/>
  <c r="W412"/>
  <c r="X412"/>
  <c r="W405"/>
  <c r="X405"/>
  <c r="W398"/>
  <c r="X398"/>
  <c r="W389"/>
  <c r="X389"/>
  <c r="W384"/>
  <c r="X384"/>
  <c r="W379"/>
  <c r="X379"/>
  <c r="W373"/>
  <c r="X373"/>
  <c r="W368"/>
  <c r="X368"/>
  <c r="W363"/>
  <c r="X363"/>
  <c r="W357"/>
  <c r="X357"/>
  <c r="W351"/>
  <c r="X351"/>
  <c r="W347"/>
  <c r="X347"/>
  <c r="W291"/>
  <c r="X291"/>
  <c r="V280"/>
  <c r="X280"/>
  <c r="W274"/>
  <c r="X274"/>
  <c r="V266"/>
  <c r="X266"/>
  <c r="W257"/>
  <c r="X257"/>
  <c r="V252"/>
  <c r="X252"/>
  <c r="W247"/>
  <c r="X247"/>
  <c r="V241"/>
  <c r="X241"/>
  <c r="W234"/>
  <c r="X234"/>
  <c r="V224"/>
  <c r="X224"/>
  <c r="W218"/>
  <c r="X218"/>
  <c r="V213"/>
  <c r="X213"/>
  <c r="W206"/>
  <c r="X206"/>
  <c r="V203"/>
  <c r="X203"/>
  <c r="V198"/>
  <c r="X198"/>
  <c r="V191"/>
  <c r="X191"/>
  <c r="W174"/>
  <c r="X174"/>
  <c r="V168"/>
  <c r="X168"/>
  <c r="W164"/>
  <c r="X164"/>
  <c r="V158"/>
  <c r="X158"/>
  <c r="W151"/>
  <c r="X151"/>
  <c r="V146"/>
  <c r="X146"/>
  <c r="W141"/>
  <c r="X141"/>
  <c r="V134"/>
  <c r="X134"/>
  <c r="W129"/>
  <c r="X129"/>
  <c r="V123"/>
  <c r="X123"/>
  <c r="W118"/>
  <c r="X118"/>
  <c r="V111"/>
  <c r="X111"/>
  <c r="W107"/>
  <c r="X107"/>
  <c r="V103"/>
  <c r="X103"/>
  <c r="V98"/>
  <c r="X98"/>
  <c r="V94"/>
  <c r="X94"/>
  <c r="W89"/>
  <c r="X89"/>
  <c r="V85"/>
  <c r="X85"/>
  <c r="W81"/>
  <c r="X81"/>
  <c r="V77"/>
  <c r="X77"/>
  <c r="W72"/>
  <c r="X72"/>
  <c r="V64"/>
  <c r="X64"/>
  <c r="W59"/>
  <c r="X59"/>
  <c r="V55"/>
  <c r="X55"/>
  <c r="W51"/>
  <c r="X51"/>
  <c r="V47"/>
  <c r="X47"/>
  <c r="W42"/>
  <c r="X42"/>
  <c r="V38"/>
  <c r="X38"/>
  <c r="W33"/>
  <c r="X33"/>
  <c r="W27"/>
  <c r="X27"/>
  <c r="V22"/>
  <c r="X22"/>
  <c r="L1903"/>
  <c r="L1890"/>
  <c r="L2851" s="1"/>
  <c r="L2852" s="1"/>
  <c r="L3925"/>
  <c r="L3926" s="1"/>
  <c r="L3927" s="1"/>
  <c r="L3928" s="1"/>
  <c r="K3925"/>
  <c r="K3926" s="1"/>
  <c r="K3927" s="1"/>
  <c r="K3928" s="1"/>
  <c r="K9"/>
  <c r="K10" s="1"/>
  <c r="K2039" s="1"/>
  <c r="K3853"/>
  <c r="K1553"/>
  <c r="K1554" s="1"/>
  <c r="K2505" s="1"/>
  <c r="K2722"/>
  <c r="K3165" s="1"/>
  <c r="L571"/>
  <c r="L1881"/>
  <c r="L2202" s="1"/>
  <c r="L3679"/>
  <c r="L4196" s="1"/>
  <c r="L4197" s="1"/>
  <c r="V1408"/>
  <c r="V1318"/>
  <c r="V1255"/>
  <c r="W1117"/>
  <c r="W1114"/>
  <c r="W912"/>
  <c r="V795"/>
  <c r="W784"/>
  <c r="V525"/>
  <c r="V164"/>
  <c r="L470"/>
  <c r="L661" s="1"/>
  <c r="L1951"/>
  <c r="L2288"/>
  <c r="L2289" s="1"/>
  <c r="L898"/>
  <c r="L1713"/>
  <c r="L1992" s="1"/>
  <c r="K898"/>
  <c r="K1713"/>
  <c r="K1992" s="1"/>
  <c r="L1918"/>
  <c r="L1919" s="1"/>
  <c r="L1904"/>
  <c r="L1905" s="1"/>
  <c r="L3817"/>
  <c r="L3813"/>
  <c r="K3817"/>
  <c r="K3813"/>
  <c r="V1420"/>
  <c r="V1346"/>
  <c r="L2349"/>
  <c r="K2349"/>
  <c r="V1458"/>
  <c r="V1392"/>
  <c r="V1328"/>
  <c r="V1271"/>
  <c r="V1191"/>
  <c r="V993"/>
  <c r="W942"/>
  <c r="W940"/>
  <c r="W869"/>
  <c r="W852"/>
  <c r="W835"/>
  <c r="V327"/>
  <c r="V218"/>
  <c r="V370"/>
  <c r="V274"/>
  <c r="V129"/>
  <c r="V1444"/>
  <c r="V1413"/>
  <c r="V1388"/>
  <c r="V1354"/>
  <c r="V1322"/>
  <c r="V1297"/>
  <c r="V1160"/>
  <c r="V1093"/>
  <c r="V951"/>
  <c r="W931"/>
  <c r="V903"/>
  <c r="W721"/>
  <c r="W619"/>
  <c r="W609"/>
  <c r="W477"/>
  <c r="V453"/>
  <c r="V392"/>
  <c r="W387"/>
  <c r="V360"/>
  <c r="W307"/>
  <c r="V234"/>
  <c r="W98"/>
  <c r="W66"/>
  <c r="W890"/>
  <c r="W759"/>
  <c r="W756"/>
  <c r="V174"/>
  <c r="V1463"/>
  <c r="V1430"/>
  <c r="V1398"/>
  <c r="V1373"/>
  <c r="V1341"/>
  <c r="V1307"/>
  <c r="V1278"/>
  <c r="W643"/>
  <c r="W639"/>
  <c r="V483"/>
  <c r="W438"/>
  <c r="V403"/>
  <c r="V385"/>
  <c r="V375"/>
  <c r="V337"/>
  <c r="W198"/>
  <c r="V151"/>
  <c r="W38"/>
  <c r="V1477"/>
  <c r="V1452"/>
  <c r="V1426"/>
  <c r="V1402"/>
  <c r="V1382"/>
  <c r="V1360"/>
  <c r="V1334"/>
  <c r="V1313"/>
  <c r="V1293"/>
  <c r="V1177"/>
  <c r="W1135"/>
  <c r="W1128"/>
  <c r="V1031"/>
  <c r="V966"/>
  <c r="V910"/>
  <c r="W906"/>
  <c r="V889"/>
  <c r="V840"/>
  <c r="W817"/>
  <c r="W773"/>
  <c r="W768"/>
  <c r="W755"/>
  <c r="V738"/>
  <c r="V691"/>
  <c r="W548"/>
  <c r="V514"/>
  <c r="V382"/>
  <c r="V373"/>
  <c r="V366"/>
  <c r="V348"/>
  <c r="V317"/>
  <c r="V247"/>
  <c r="V206"/>
  <c r="V141"/>
  <c r="V107"/>
  <c r="W823"/>
  <c r="W801"/>
  <c r="V789"/>
  <c r="W719"/>
  <c r="W709"/>
  <c r="W653"/>
  <c r="W649"/>
  <c r="W628"/>
  <c r="W624"/>
  <c r="V572"/>
  <c r="V118"/>
  <c r="V72"/>
  <c r="W683"/>
  <c r="V598"/>
  <c r="W546"/>
  <c r="V530"/>
  <c r="W501"/>
  <c r="W498"/>
  <c r="V257"/>
  <c r="W22"/>
  <c r="V1480"/>
  <c r="V1468"/>
  <c r="V1454"/>
  <c r="V1443"/>
  <c r="V1429"/>
  <c r="V1417"/>
  <c r="V1403"/>
  <c r="V1393"/>
  <c r="V1384"/>
  <c r="V1375"/>
  <c r="V1363"/>
  <c r="V1352"/>
  <c r="V1338"/>
  <c r="V1324"/>
  <c r="V1316"/>
  <c r="V1305"/>
  <c r="V1295"/>
  <c r="V1281"/>
  <c r="V1269"/>
  <c r="V1265"/>
  <c r="W1245"/>
  <c r="W1243"/>
  <c r="W1184"/>
  <c r="V1167"/>
  <c r="V1084"/>
  <c r="W1059"/>
  <c r="W1048"/>
  <c r="V1010"/>
  <c r="W987"/>
  <c r="V956"/>
  <c r="V922"/>
  <c r="W886"/>
  <c r="W867"/>
  <c r="W820"/>
  <c r="V800"/>
  <c r="W782"/>
  <c r="V728"/>
  <c r="W664"/>
  <c r="V593"/>
  <c r="V1473"/>
  <c r="V1459"/>
  <c r="V1448"/>
  <c r="V1434"/>
  <c r="V1422"/>
  <c r="V1411"/>
  <c r="V1400"/>
  <c r="V1389"/>
  <c r="V1381"/>
  <c r="V1370"/>
  <c r="V1356"/>
  <c r="V1343"/>
  <c r="V1332"/>
  <c r="V1320"/>
  <c r="V1309"/>
  <c r="V1300"/>
  <c r="V1289"/>
  <c r="V1277"/>
  <c r="V1251"/>
  <c r="V1214"/>
  <c r="W1183"/>
  <c r="V1150"/>
  <c r="W1108"/>
  <c r="W1074"/>
  <c r="W1069"/>
  <c r="V1038"/>
  <c r="W988"/>
  <c r="V972"/>
  <c r="V927"/>
  <c r="V901"/>
  <c r="V879"/>
  <c r="W871"/>
  <c r="V862"/>
  <c r="V848"/>
  <c r="V844"/>
  <c r="W829"/>
  <c r="V793"/>
  <c r="W763"/>
  <c r="V750"/>
  <c r="W701"/>
  <c r="W678"/>
  <c r="W674"/>
  <c r="W632"/>
  <c r="V555"/>
  <c r="V543"/>
  <c r="V508"/>
  <c r="W487"/>
  <c r="V463"/>
  <c r="V431"/>
  <c r="V425"/>
  <c r="V353"/>
  <c r="W77"/>
  <c r="W52"/>
  <c r="W1479"/>
  <c r="W1472"/>
  <c r="W1465"/>
  <c r="W1457"/>
  <c r="W1450"/>
  <c r="W1446"/>
  <c r="W1439"/>
  <c r="W1433"/>
  <c r="W1427"/>
  <c r="W1421"/>
  <c r="W1415"/>
  <c r="W1409"/>
  <c r="W1406"/>
  <c r="W1399"/>
  <c r="W1394"/>
  <c r="W1387"/>
  <c r="W1385"/>
  <c r="W1379"/>
  <c r="W1374"/>
  <c r="W1371"/>
  <c r="W1358"/>
  <c r="W1355"/>
  <c r="W1347"/>
  <c r="W1342"/>
  <c r="W1336"/>
  <c r="W1331"/>
  <c r="W1325"/>
  <c r="W1319"/>
  <c r="W1315"/>
  <c r="W1308"/>
  <c r="W1304"/>
  <c r="W1301"/>
  <c r="W1294"/>
  <c r="W1291"/>
  <c r="W1282"/>
  <c r="W1272"/>
  <c r="W1268"/>
  <c r="W1247"/>
  <c r="W1224"/>
  <c r="W1218"/>
  <c r="W1212"/>
  <c r="W1197"/>
  <c r="W1138"/>
  <c r="V1109"/>
  <c r="V1090"/>
  <c r="W1082"/>
  <c r="W1080"/>
  <c r="W1026"/>
  <c r="W1016"/>
  <c r="W1009"/>
  <c r="W996"/>
  <c r="W946"/>
  <c r="V920"/>
  <c r="W915"/>
  <c r="V914"/>
  <c r="V900"/>
  <c r="W895"/>
  <c r="V892"/>
  <c r="V888"/>
  <c r="W881"/>
  <c r="W872"/>
  <c r="W857"/>
  <c r="V856"/>
  <c r="W837"/>
  <c r="V821"/>
  <c r="V818"/>
  <c r="W816"/>
  <c r="V812"/>
  <c r="W791"/>
  <c r="W787"/>
  <c r="V780"/>
  <c r="V764"/>
  <c r="W737"/>
  <c r="W733"/>
  <c r="V703"/>
  <c r="V684"/>
  <c r="W659"/>
  <c r="W654"/>
  <c r="V635"/>
  <c r="W586"/>
  <c r="W581"/>
  <c r="W573"/>
  <c r="W560"/>
  <c r="W503"/>
  <c r="V476"/>
  <c r="V458"/>
  <c r="W451"/>
  <c r="W448"/>
  <c r="V429"/>
  <c r="V418"/>
  <c r="W393"/>
  <c r="V374"/>
  <c r="W369"/>
  <c r="W365"/>
  <c r="W359"/>
  <c r="W352"/>
  <c r="W343"/>
  <c r="W331"/>
  <c r="W322"/>
  <c r="W312"/>
  <c r="W297"/>
  <c r="W280"/>
  <c r="W266"/>
  <c r="W252"/>
  <c r="W241"/>
  <c r="W224"/>
  <c r="W213"/>
  <c r="W203"/>
  <c r="W191"/>
  <c r="W168"/>
  <c r="W158"/>
  <c r="W146"/>
  <c r="W134"/>
  <c r="W123"/>
  <c r="W111"/>
  <c r="W103"/>
  <c r="W94"/>
  <c r="V89"/>
  <c r="W86"/>
  <c r="W55"/>
  <c r="W74"/>
  <c r="V51"/>
  <c r="W48"/>
  <c r="V33"/>
  <c r="W29"/>
  <c r="V27"/>
  <c r="W23"/>
  <c r="W1264"/>
  <c r="W1170"/>
  <c r="W1157"/>
  <c r="V1061"/>
  <c r="V1043"/>
  <c r="W1037"/>
  <c r="W976"/>
  <c r="W965"/>
  <c r="W884"/>
  <c r="V870"/>
  <c r="V868"/>
  <c r="V860"/>
  <c r="W843"/>
  <c r="W839"/>
  <c r="V834"/>
  <c r="W743"/>
  <c r="V669"/>
  <c r="V620"/>
  <c r="V603"/>
  <c r="W597"/>
  <c r="W534"/>
  <c r="W524"/>
  <c r="V409"/>
  <c r="V398"/>
  <c r="V380"/>
  <c r="W91"/>
  <c r="V1261"/>
  <c r="W1254"/>
  <c r="V1237"/>
  <c r="V1225"/>
  <c r="V1204"/>
  <c r="W1196"/>
  <c r="V1172"/>
  <c r="V1154"/>
  <c r="W1149"/>
  <c r="V1119"/>
  <c r="V1104"/>
  <c r="W1094"/>
  <c r="V1077"/>
  <c r="V1056"/>
  <c r="W1046"/>
  <c r="V1025"/>
  <c r="V1004"/>
  <c r="W998"/>
  <c r="V977"/>
  <c r="V962"/>
  <c r="W955"/>
  <c r="V934"/>
  <c r="W918"/>
  <c r="W908"/>
  <c r="W896"/>
  <c r="V887"/>
  <c r="V883"/>
  <c r="V876"/>
  <c r="V874"/>
  <c r="V873"/>
  <c r="W863"/>
  <c r="W858"/>
  <c r="W851"/>
  <c r="W846"/>
  <c r="V838"/>
  <c r="V836"/>
  <c r="V832"/>
  <c r="V827"/>
  <c r="V826"/>
  <c r="W814"/>
  <c r="W810"/>
  <c r="W797"/>
  <c r="W792"/>
  <c r="V785"/>
  <c r="V783"/>
  <c r="V777"/>
  <c r="V775"/>
  <c r="V760"/>
  <c r="V744"/>
  <c r="W732"/>
  <c r="W708"/>
  <c r="V698"/>
  <c r="W690"/>
  <c r="V679"/>
  <c r="V660"/>
  <c r="V645"/>
  <c r="V629"/>
  <c r="V614"/>
  <c r="W607"/>
  <c r="V587"/>
  <c r="V568"/>
  <c r="W559"/>
  <c r="V535"/>
  <c r="V521"/>
  <c r="W511"/>
  <c r="V489"/>
  <c r="V471"/>
  <c r="W462"/>
  <c r="V440"/>
  <c r="V432"/>
  <c r="V423"/>
  <c r="V415"/>
  <c r="V407"/>
  <c r="V399"/>
  <c r="V351"/>
  <c r="V349"/>
  <c r="V344"/>
  <c r="V339"/>
  <c r="V332"/>
  <c r="V329"/>
  <c r="V323"/>
  <c r="V318"/>
  <c r="V313"/>
  <c r="V308"/>
  <c r="V298"/>
  <c r="V292"/>
  <c r="V282"/>
  <c r="V276"/>
  <c r="V270"/>
  <c r="V258"/>
  <c r="V251"/>
  <c r="V249"/>
  <c r="V242"/>
  <c r="V235"/>
  <c r="V225"/>
  <c r="V222"/>
  <c r="V215"/>
  <c r="V210"/>
  <c r="V204"/>
  <c r="V200"/>
  <c r="V192"/>
  <c r="V176"/>
  <c r="V169"/>
  <c r="V165"/>
  <c r="V159"/>
  <c r="V152"/>
  <c r="V147"/>
  <c r="V143"/>
  <c r="V135"/>
  <c r="V131"/>
  <c r="V124"/>
  <c r="V120"/>
  <c r="V112"/>
  <c r="V108"/>
  <c r="V104"/>
  <c r="V99"/>
  <c r="V95"/>
  <c r="W85"/>
  <c r="V81"/>
  <c r="W78"/>
  <c r="W64"/>
  <c r="V59"/>
  <c r="W57"/>
  <c r="W47"/>
  <c r="V42"/>
  <c r="W39"/>
  <c r="V32"/>
  <c r="V25"/>
  <c r="V21"/>
  <c r="W13"/>
  <c r="W18"/>
  <c r="W34"/>
  <c r="W82"/>
  <c r="W60"/>
  <c r="W44"/>
  <c r="V770"/>
  <c r="W770"/>
  <c r="W758"/>
  <c r="V758"/>
  <c r="V752"/>
  <c r="W752"/>
  <c r="W735"/>
  <c r="V735"/>
  <c r="V729"/>
  <c r="W729"/>
  <c r="W707"/>
  <c r="V707"/>
  <c r="V699"/>
  <c r="W699"/>
  <c r="W682"/>
  <c r="V682"/>
  <c r="V675"/>
  <c r="W675"/>
  <c r="W657"/>
  <c r="V657"/>
  <c r="V650"/>
  <c r="W650"/>
  <c r="W636"/>
  <c r="V636"/>
  <c r="V630"/>
  <c r="W630"/>
  <c r="W613"/>
  <c r="V613"/>
  <c r="W608"/>
  <c r="V608"/>
  <c r="V588"/>
  <c r="W588"/>
  <c r="W566"/>
  <c r="V566"/>
  <c r="W558"/>
  <c r="V558"/>
  <c r="V537"/>
  <c r="W537"/>
  <c r="W1235"/>
  <c r="V1476"/>
  <c r="V1467"/>
  <c r="V1462"/>
  <c r="V1455"/>
  <c r="V1449"/>
  <c r="V1442"/>
  <c r="V1437"/>
  <c r="V1428"/>
  <c r="V1423"/>
  <c r="V1419"/>
  <c r="V1412"/>
  <c r="V1405"/>
  <c r="V1401"/>
  <c r="V1396"/>
  <c r="V1390"/>
  <c r="V1386"/>
  <c r="V1383"/>
  <c r="V1376"/>
  <c r="V1372"/>
  <c r="V1366"/>
  <c r="V1357"/>
  <c r="V1351"/>
  <c r="V1345"/>
  <c r="V1339"/>
  <c r="V1333"/>
  <c r="V1327"/>
  <c r="V1323"/>
  <c r="V1317"/>
  <c r="V1312"/>
  <c r="V1306"/>
  <c r="V1302"/>
  <c r="V1299"/>
  <c r="V1292"/>
  <c r="V1285"/>
  <c r="V1276"/>
  <c r="V1270"/>
  <c r="W1266"/>
  <c r="V1262"/>
  <c r="V1259"/>
  <c r="W1257"/>
  <c r="V1253"/>
  <c r="V1249"/>
  <c r="W1248"/>
  <c r="V1246"/>
  <c r="V1242"/>
  <c r="W1238"/>
  <c r="V1236"/>
  <c r="V1231"/>
  <c r="W1226"/>
  <c r="V1222"/>
  <c r="V1217"/>
  <c r="W1215"/>
  <c r="V1211"/>
  <c r="V1202"/>
  <c r="W1198"/>
  <c r="V1193"/>
  <c r="V1189"/>
  <c r="W1186"/>
  <c r="V1180"/>
  <c r="V1176"/>
  <c r="W1173"/>
  <c r="V1168"/>
  <c r="V1165"/>
  <c r="W1161"/>
  <c r="V1158"/>
  <c r="V1155"/>
  <c r="W1151"/>
  <c r="V1148"/>
  <c r="V1143"/>
  <c r="W1139"/>
  <c r="V1133"/>
  <c r="V1127"/>
  <c r="W1121"/>
  <c r="V1116"/>
  <c r="V1113"/>
  <c r="W1110"/>
  <c r="V1106"/>
  <c r="V1100"/>
  <c r="W1097"/>
  <c r="V1091"/>
  <c r="V1088"/>
  <c r="W1085"/>
  <c r="V1083"/>
  <c r="V1078"/>
  <c r="W1076"/>
  <c r="V1072"/>
  <c r="V1068"/>
  <c r="W1064"/>
  <c r="V1058"/>
  <c r="V1055"/>
  <c r="W1050"/>
  <c r="V1047"/>
  <c r="V1042"/>
  <c r="W1040"/>
  <c r="V1035"/>
  <c r="V1030"/>
  <c r="W1027"/>
  <c r="V1020"/>
  <c r="V1015"/>
  <c r="W1013"/>
  <c r="V1007"/>
  <c r="V1002"/>
  <c r="W1000"/>
  <c r="V994"/>
  <c r="V991"/>
  <c r="W989"/>
  <c r="V986"/>
  <c r="V981"/>
  <c r="W978"/>
  <c r="V974"/>
  <c r="V971"/>
  <c r="W967"/>
  <c r="V964"/>
  <c r="V960"/>
  <c r="W957"/>
  <c r="V954"/>
  <c r="V952"/>
  <c r="W948"/>
  <c r="V943"/>
  <c r="V937"/>
  <c r="W933"/>
  <c r="V930"/>
  <c r="V926"/>
  <c r="W923"/>
  <c r="V919"/>
  <c r="V913"/>
  <c r="W911"/>
  <c r="V909"/>
  <c r="V905"/>
  <c r="W904"/>
  <c r="V899"/>
  <c r="V893"/>
  <c r="W891"/>
  <c r="W878"/>
  <c r="W875"/>
  <c r="W854"/>
  <c r="W853"/>
  <c r="W833"/>
  <c r="W830"/>
  <c r="W802"/>
  <c r="W799"/>
  <c r="W778"/>
  <c r="W774"/>
  <c r="W769"/>
  <c r="W749"/>
  <c r="W725"/>
  <c r="W696"/>
  <c r="W673"/>
  <c r="W647"/>
  <c r="W772"/>
  <c r="V772"/>
  <c r="V765"/>
  <c r="W765"/>
  <c r="W754"/>
  <c r="V754"/>
  <c r="V746"/>
  <c r="W746"/>
  <c r="W730"/>
  <c r="V730"/>
  <c r="V724"/>
  <c r="W724"/>
  <c r="W700"/>
  <c r="V700"/>
  <c r="V692"/>
  <c r="W692"/>
  <c r="W676"/>
  <c r="V676"/>
  <c r="V670"/>
  <c r="W670"/>
  <c r="W652"/>
  <c r="V652"/>
  <c r="V644"/>
  <c r="W644"/>
  <c r="W631"/>
  <c r="V631"/>
  <c r="W623"/>
  <c r="V623"/>
  <c r="W616"/>
  <c r="V616"/>
  <c r="V599"/>
  <c r="W599"/>
  <c r="W579"/>
  <c r="V579"/>
  <c r="W570"/>
  <c r="V570"/>
  <c r="V549"/>
  <c r="W549"/>
  <c r="W766"/>
  <c r="V766"/>
  <c r="V761"/>
  <c r="W761"/>
  <c r="W748"/>
  <c r="V748"/>
  <c r="V741"/>
  <c r="W741"/>
  <c r="W726"/>
  <c r="V726"/>
  <c r="V712"/>
  <c r="W712"/>
  <c r="W695"/>
  <c r="V695"/>
  <c r="V685"/>
  <c r="W685"/>
  <c r="W671"/>
  <c r="V671"/>
  <c r="V662"/>
  <c r="W662"/>
  <c r="W646"/>
  <c r="V646"/>
  <c r="V641"/>
  <c r="W641"/>
  <c r="W625"/>
  <c r="V625"/>
  <c r="V611"/>
  <c r="W611"/>
  <c r="W591"/>
  <c r="V591"/>
  <c r="W584"/>
  <c r="V584"/>
  <c r="V562"/>
  <c r="W562"/>
  <c r="W539"/>
  <c r="V539"/>
  <c r="W1260"/>
  <c r="V1258"/>
  <c r="W1252"/>
  <c r="V1250"/>
  <c r="W1244"/>
  <c r="V1239"/>
  <c r="W1233"/>
  <c r="V1228"/>
  <c r="W1219"/>
  <c r="V1216"/>
  <c r="W1206"/>
  <c r="V1203"/>
  <c r="W1190"/>
  <c r="V1188"/>
  <c r="W1178"/>
  <c r="V1175"/>
  <c r="W1169"/>
  <c r="V1163"/>
  <c r="W1156"/>
  <c r="V1152"/>
  <c r="W1146"/>
  <c r="V1142"/>
  <c r="W1131"/>
  <c r="V1125"/>
  <c r="W1115"/>
  <c r="V1111"/>
  <c r="W1102"/>
  <c r="V1098"/>
  <c r="W1092"/>
  <c r="V1089"/>
  <c r="W1081"/>
  <c r="V1079"/>
  <c r="W1071"/>
  <c r="V1065"/>
  <c r="W1057"/>
  <c r="V1053"/>
  <c r="W1044"/>
  <c r="V1041"/>
  <c r="W1033"/>
  <c r="V1028"/>
  <c r="W1019"/>
  <c r="V1014"/>
  <c r="W1008"/>
  <c r="V1001"/>
  <c r="W995"/>
  <c r="V990"/>
  <c r="W985"/>
  <c r="V980"/>
  <c r="W975"/>
  <c r="V969"/>
  <c r="W963"/>
  <c r="V958"/>
  <c r="W953"/>
  <c r="V949"/>
  <c r="W941"/>
  <c r="V935"/>
  <c r="W928"/>
  <c r="W637"/>
  <c r="W762"/>
  <c r="V762"/>
  <c r="V757"/>
  <c r="W757"/>
  <c r="W742"/>
  <c r="V742"/>
  <c r="V734"/>
  <c r="W734"/>
  <c r="W717"/>
  <c r="V717"/>
  <c r="V705"/>
  <c r="W705"/>
  <c r="W688"/>
  <c r="V688"/>
  <c r="V681"/>
  <c r="W681"/>
  <c r="W663"/>
  <c r="V663"/>
  <c r="V655"/>
  <c r="W655"/>
  <c r="W642"/>
  <c r="V642"/>
  <c r="V634"/>
  <c r="W634"/>
  <c r="V621"/>
  <c r="W621"/>
  <c r="W600"/>
  <c r="V600"/>
  <c r="W596"/>
  <c r="V596"/>
  <c r="V574"/>
  <c r="W574"/>
  <c r="W554"/>
  <c r="V554"/>
  <c r="W547"/>
  <c r="V547"/>
  <c r="W420"/>
  <c r="V420"/>
  <c r="W388"/>
  <c r="V388"/>
  <c r="W367"/>
  <c r="V367"/>
  <c r="W346"/>
  <c r="V346"/>
  <c r="V533"/>
  <c r="V529"/>
  <c r="W526"/>
  <c r="V522"/>
  <c r="V519"/>
  <c r="W515"/>
  <c r="V510"/>
  <c r="V505"/>
  <c r="W502"/>
  <c r="V500"/>
  <c r="V496"/>
  <c r="W492"/>
  <c r="V486"/>
  <c r="V482"/>
  <c r="W478"/>
  <c r="V475"/>
  <c r="V467"/>
  <c r="W464"/>
  <c r="V461"/>
  <c r="V457"/>
  <c r="W454"/>
  <c r="V450"/>
  <c r="V446"/>
  <c r="W443"/>
  <c r="V437"/>
  <c r="V405"/>
  <c r="V379"/>
  <c r="V357"/>
  <c r="W426"/>
  <c r="V426"/>
  <c r="W394"/>
  <c r="V394"/>
  <c r="W372"/>
  <c r="V372"/>
  <c r="W350"/>
  <c r="V350"/>
  <c r="W341"/>
  <c r="V341"/>
  <c r="W334"/>
  <c r="V334"/>
  <c r="W330"/>
  <c r="V330"/>
  <c r="W326"/>
  <c r="V326"/>
  <c r="W320"/>
  <c r="V320"/>
  <c r="W315"/>
  <c r="V315"/>
  <c r="W311"/>
  <c r="V311"/>
  <c r="W303"/>
  <c r="V303"/>
  <c r="W296"/>
  <c r="V296"/>
  <c r="W290"/>
  <c r="V290"/>
  <c r="W279"/>
  <c r="V279"/>
  <c r="W273"/>
  <c r="V273"/>
  <c r="W267"/>
  <c r="V267"/>
  <c r="W256"/>
  <c r="V256"/>
  <c r="W250"/>
  <c r="V250"/>
  <c r="W246"/>
  <c r="V246"/>
  <c r="W240"/>
  <c r="V240"/>
  <c r="V412"/>
  <c r="V384"/>
  <c r="V363"/>
  <c r="W433"/>
  <c r="V433"/>
  <c r="W404"/>
  <c r="V404"/>
  <c r="W377"/>
  <c r="V377"/>
  <c r="W355"/>
  <c r="V355"/>
  <c r="W626"/>
  <c r="V622"/>
  <c r="W615"/>
  <c r="V612"/>
  <c r="W605"/>
  <c r="V601"/>
  <c r="W595"/>
  <c r="V592"/>
  <c r="W582"/>
  <c r="V577"/>
  <c r="W569"/>
  <c r="V565"/>
  <c r="W556"/>
  <c r="V553"/>
  <c r="W544"/>
  <c r="V538"/>
  <c r="W532"/>
  <c r="V528"/>
  <c r="W523"/>
  <c r="V516"/>
  <c r="W509"/>
  <c r="V504"/>
  <c r="W499"/>
  <c r="V493"/>
  <c r="W484"/>
  <c r="V481"/>
  <c r="W474"/>
  <c r="V465"/>
  <c r="W460"/>
  <c r="V456"/>
  <c r="W449"/>
  <c r="V444"/>
  <c r="V421"/>
  <c r="V389"/>
  <c r="V368"/>
  <c r="V347"/>
  <c r="W411"/>
  <c r="V411"/>
  <c r="W383"/>
  <c r="V383"/>
  <c r="W361"/>
  <c r="V361"/>
  <c r="V230"/>
  <c r="V223"/>
  <c r="V217"/>
  <c r="V212"/>
  <c r="V207"/>
  <c r="V202"/>
  <c r="V197"/>
  <c r="V186"/>
  <c r="V172"/>
  <c r="V167"/>
  <c r="V161"/>
  <c r="V157"/>
  <c r="V148"/>
  <c r="V145"/>
  <c r="V139"/>
  <c r="V133"/>
  <c r="V126"/>
  <c r="V122"/>
  <c r="V117"/>
  <c r="V110"/>
  <c r="V106"/>
  <c r="V102"/>
  <c r="V96"/>
  <c r="V93"/>
  <c r="V88"/>
  <c r="V84"/>
  <c r="V80"/>
  <c r="V76"/>
  <c r="V71"/>
  <c r="V63"/>
  <c r="V58"/>
  <c r="V54"/>
  <c r="V49"/>
  <c r="V46"/>
  <c r="V41"/>
  <c r="V35"/>
  <c r="V340"/>
  <c r="V333"/>
  <c r="V328"/>
  <c r="V325"/>
  <c r="V319"/>
  <c r="V314"/>
  <c r="V309"/>
  <c r="V300"/>
  <c r="V295"/>
  <c r="V283"/>
  <c r="V277"/>
  <c r="V272"/>
  <c r="V263"/>
  <c r="V254"/>
  <c r="V248"/>
  <c r="V245"/>
  <c r="V239"/>
  <c r="V228"/>
  <c r="V221"/>
  <c r="V216"/>
  <c r="V211"/>
  <c r="V205"/>
  <c r="V201"/>
  <c r="V195"/>
  <c r="V179"/>
  <c r="V171"/>
  <c r="V166"/>
  <c r="V160"/>
  <c r="V154"/>
  <c r="V150"/>
  <c r="V144"/>
  <c r="V137"/>
  <c r="V132"/>
  <c r="V125"/>
  <c r="V121"/>
  <c r="V115"/>
  <c r="V109"/>
  <c r="V105"/>
  <c r="V101"/>
  <c r="V97"/>
  <c r="V90"/>
  <c r="V87"/>
  <c r="V83"/>
  <c r="V79"/>
  <c r="V75"/>
  <c r="V69"/>
  <c r="V61"/>
  <c r="V56"/>
  <c r="V53"/>
  <c r="V50"/>
  <c r="V45"/>
  <c r="V40"/>
  <c r="V37"/>
  <c r="V31"/>
  <c r="V24"/>
  <c r="V20"/>
  <c r="W11"/>
  <c r="V16"/>
  <c r="V10"/>
  <c r="W17"/>
  <c r="W14"/>
  <c r="W12"/>
  <c r="N12"/>
  <c r="O12"/>
  <c r="P12"/>
  <c r="Q12"/>
  <c r="R12"/>
  <c r="N54"/>
  <c r="O54"/>
  <c r="P54"/>
  <c r="Q54"/>
  <c r="R54"/>
  <c r="N55"/>
  <c r="O55"/>
  <c r="P55"/>
  <c r="Q55"/>
  <c r="R55"/>
  <c r="N57"/>
  <c r="O57"/>
  <c r="P57"/>
  <c r="Q57"/>
  <c r="R57"/>
  <c r="N56"/>
  <c r="O56"/>
  <c r="P56"/>
  <c r="Q56"/>
  <c r="R56"/>
  <c r="N58"/>
  <c r="O58"/>
  <c r="P58"/>
  <c r="Q58"/>
  <c r="R58"/>
  <c r="N59"/>
  <c r="O59"/>
  <c r="P59"/>
  <c r="Q59"/>
  <c r="R59"/>
  <c r="N60"/>
  <c r="O60"/>
  <c r="P60"/>
  <c r="Q60"/>
  <c r="R60"/>
  <c r="N61"/>
  <c r="O61"/>
  <c r="P61"/>
  <c r="Q61"/>
  <c r="R61"/>
  <c r="N63"/>
  <c r="O63"/>
  <c r="P63"/>
  <c r="Q63"/>
  <c r="R63"/>
  <c r="N64"/>
  <c r="O64"/>
  <c r="P64"/>
  <c r="Q64"/>
  <c r="R64"/>
  <c r="N66"/>
  <c r="O66"/>
  <c r="P66"/>
  <c r="Q66"/>
  <c r="R66"/>
  <c r="N69"/>
  <c r="O69"/>
  <c r="P69"/>
  <c r="Q69"/>
  <c r="R69"/>
  <c r="N71"/>
  <c r="O71"/>
  <c r="P71"/>
  <c r="Q71"/>
  <c r="R71"/>
  <c r="K72"/>
  <c r="L72"/>
  <c r="N72"/>
  <c r="O72"/>
  <c r="P72"/>
  <c r="Q72"/>
  <c r="R72"/>
  <c r="N74"/>
  <c r="O74"/>
  <c r="P74"/>
  <c r="Q74"/>
  <c r="R74"/>
  <c r="N75"/>
  <c r="O75"/>
  <c r="P75"/>
  <c r="Q75"/>
  <c r="R75"/>
  <c r="N76"/>
  <c r="O76"/>
  <c r="P76"/>
  <c r="Q76"/>
  <c r="R76"/>
  <c r="N77"/>
  <c r="O77"/>
  <c r="P77"/>
  <c r="Q77"/>
  <c r="R77"/>
  <c r="N78"/>
  <c r="O78"/>
  <c r="P78"/>
  <c r="Q78"/>
  <c r="R78"/>
  <c r="N79"/>
  <c r="O79"/>
  <c r="P79"/>
  <c r="Q79"/>
  <c r="R79"/>
  <c r="K80"/>
  <c r="L80"/>
  <c r="N80"/>
  <c r="O80"/>
  <c r="P80"/>
  <c r="Q80"/>
  <c r="R80"/>
  <c r="K81"/>
  <c r="L81"/>
  <c r="N81"/>
  <c r="O81"/>
  <c r="P81"/>
  <c r="Q81"/>
  <c r="R81"/>
  <c r="N82"/>
  <c r="O82"/>
  <c r="P82"/>
  <c r="Q82"/>
  <c r="R82"/>
  <c r="N83"/>
  <c r="O83"/>
  <c r="P83"/>
  <c r="Q83"/>
  <c r="R83"/>
  <c r="N84"/>
  <c r="O84"/>
  <c r="P84"/>
  <c r="Q84"/>
  <c r="R84"/>
  <c r="K85"/>
  <c r="K86" s="1"/>
  <c r="K87" s="1"/>
  <c r="L85"/>
  <c r="L86" s="1"/>
  <c r="L87" s="1"/>
  <c r="N85"/>
  <c r="O85"/>
  <c r="P85"/>
  <c r="Q85"/>
  <c r="R85"/>
  <c r="N86"/>
  <c r="O86"/>
  <c r="P86"/>
  <c r="Q86"/>
  <c r="R86"/>
  <c r="N87"/>
  <c r="O87"/>
  <c r="P87"/>
  <c r="Q87"/>
  <c r="R87"/>
  <c r="K88"/>
  <c r="K89" s="1"/>
  <c r="L88"/>
  <c r="L89" s="1"/>
  <c r="N88"/>
  <c r="O88"/>
  <c r="P88"/>
  <c r="Q88"/>
  <c r="R88"/>
  <c r="N89"/>
  <c r="O89"/>
  <c r="P89"/>
  <c r="Q89"/>
  <c r="R89"/>
  <c r="N91"/>
  <c r="O91"/>
  <c r="P91"/>
  <c r="Q91"/>
  <c r="R91"/>
  <c r="N90"/>
  <c r="O90"/>
  <c r="P90"/>
  <c r="Q90"/>
  <c r="R90"/>
  <c r="N93"/>
  <c r="O93"/>
  <c r="P93"/>
  <c r="Q93"/>
  <c r="R93"/>
  <c r="N94"/>
  <c r="O94"/>
  <c r="P94"/>
  <c r="Q94"/>
  <c r="R94"/>
  <c r="L95"/>
  <c r="L236" s="1"/>
  <c r="L237" s="1"/>
  <c r="N95"/>
  <c r="O95"/>
  <c r="P95"/>
  <c r="Q95"/>
  <c r="R95"/>
  <c r="K97"/>
  <c r="L97"/>
  <c r="N97"/>
  <c r="O97"/>
  <c r="P97"/>
  <c r="Q97"/>
  <c r="R97"/>
  <c r="N96"/>
  <c r="O96"/>
  <c r="P96"/>
  <c r="Q96"/>
  <c r="R96"/>
  <c r="N98"/>
  <c r="O98"/>
  <c r="P98"/>
  <c r="Q98"/>
  <c r="R98"/>
  <c r="N99"/>
  <c r="O99"/>
  <c r="P99"/>
  <c r="Q99"/>
  <c r="R99"/>
  <c r="N101"/>
  <c r="O101"/>
  <c r="P101"/>
  <c r="Q101"/>
  <c r="R101"/>
  <c r="N102"/>
  <c r="O102"/>
  <c r="P102"/>
  <c r="Q102"/>
  <c r="R102"/>
  <c r="N103"/>
  <c r="O103"/>
  <c r="P103"/>
  <c r="Q103"/>
  <c r="R103"/>
  <c r="N104"/>
  <c r="O104"/>
  <c r="P104"/>
  <c r="Q104"/>
  <c r="R104"/>
  <c r="N105"/>
  <c r="O105"/>
  <c r="P105"/>
  <c r="Q105"/>
  <c r="R105"/>
  <c r="N106"/>
  <c r="O106"/>
  <c r="P106"/>
  <c r="Q106"/>
  <c r="R106"/>
  <c r="N107"/>
  <c r="O107"/>
  <c r="P107"/>
  <c r="Q107"/>
  <c r="R107"/>
  <c r="N108"/>
  <c r="O108"/>
  <c r="P108"/>
  <c r="Q108"/>
  <c r="R108"/>
  <c r="N109"/>
  <c r="O109"/>
  <c r="P109"/>
  <c r="Q109"/>
  <c r="R109"/>
  <c r="N110"/>
  <c r="O110"/>
  <c r="P110"/>
  <c r="Q110"/>
  <c r="R110"/>
  <c r="N111"/>
  <c r="O111"/>
  <c r="P111"/>
  <c r="Q111"/>
  <c r="R111"/>
  <c r="N112"/>
  <c r="O112"/>
  <c r="P112"/>
  <c r="Q112"/>
  <c r="R112"/>
  <c r="N115"/>
  <c r="O115"/>
  <c r="P115"/>
  <c r="Q115"/>
  <c r="R115"/>
  <c r="N117"/>
  <c r="O117"/>
  <c r="P117"/>
  <c r="Q117"/>
  <c r="R117"/>
  <c r="N118"/>
  <c r="O118"/>
  <c r="P118"/>
  <c r="Q118"/>
  <c r="R118"/>
  <c r="L120"/>
  <c r="L121" s="1"/>
  <c r="N120"/>
  <c r="O120"/>
  <c r="P120"/>
  <c r="Q120"/>
  <c r="R120"/>
  <c r="N121"/>
  <c r="O121"/>
  <c r="P121"/>
  <c r="Q121"/>
  <c r="R121"/>
  <c r="L122"/>
  <c r="L123" s="1"/>
  <c r="L124" s="1"/>
  <c r="L125" s="1"/>
  <c r="L126" s="1"/>
  <c r="N122"/>
  <c r="O122"/>
  <c r="P122"/>
  <c r="Q122"/>
  <c r="R122"/>
  <c r="N123"/>
  <c r="O123"/>
  <c r="P123"/>
  <c r="Q123"/>
  <c r="R123"/>
  <c r="N124"/>
  <c r="O124"/>
  <c r="P124"/>
  <c r="Q124"/>
  <c r="R124"/>
  <c r="N125"/>
  <c r="O125"/>
  <c r="P125"/>
  <c r="Q125"/>
  <c r="R125"/>
  <c r="N126"/>
  <c r="O126"/>
  <c r="P126"/>
  <c r="Q126"/>
  <c r="R126"/>
  <c r="N129"/>
  <c r="O129"/>
  <c r="P129"/>
  <c r="Q129"/>
  <c r="R129"/>
  <c r="N131"/>
  <c r="O131"/>
  <c r="P131"/>
  <c r="Q131"/>
  <c r="R131"/>
  <c r="N132"/>
  <c r="O132"/>
  <c r="P132"/>
  <c r="Q132"/>
  <c r="R132"/>
  <c r="N133"/>
  <c r="O133"/>
  <c r="P133"/>
  <c r="Q133"/>
  <c r="R133"/>
  <c r="N134"/>
  <c r="O134"/>
  <c r="P134"/>
  <c r="Q134"/>
  <c r="R134"/>
  <c r="N135"/>
  <c r="O135"/>
  <c r="P135"/>
  <c r="Q135"/>
  <c r="R135"/>
  <c r="N137"/>
  <c r="O137"/>
  <c r="P137"/>
  <c r="Q137"/>
  <c r="R137"/>
  <c r="N139"/>
  <c r="O139"/>
  <c r="P139"/>
  <c r="Q139"/>
  <c r="R139"/>
  <c r="N141"/>
  <c r="O141"/>
  <c r="P141"/>
  <c r="Q141"/>
  <c r="R141"/>
  <c r="N143"/>
  <c r="O143"/>
  <c r="P143"/>
  <c r="Q143"/>
  <c r="R143"/>
  <c r="N144"/>
  <c r="O144"/>
  <c r="P144"/>
  <c r="Q144"/>
  <c r="R144"/>
  <c r="K145"/>
  <c r="K146" s="1"/>
  <c r="L145"/>
  <c r="L146" s="1"/>
  <c r="N145"/>
  <c r="O145"/>
  <c r="P145"/>
  <c r="Q145"/>
  <c r="R145"/>
  <c r="N146"/>
  <c r="O146"/>
  <c r="P146"/>
  <c r="Q146"/>
  <c r="R146"/>
  <c r="K147"/>
  <c r="K150" s="1"/>
  <c r="K680" s="1"/>
  <c r="L147"/>
  <c r="N147"/>
  <c r="O147"/>
  <c r="P147"/>
  <c r="Q147"/>
  <c r="R147"/>
  <c r="N150"/>
  <c r="O150"/>
  <c r="P150"/>
  <c r="Q150"/>
  <c r="R150"/>
  <c r="K148"/>
  <c r="K151" s="1"/>
  <c r="L148"/>
  <c r="L151" s="1"/>
  <c r="N148"/>
  <c r="O148"/>
  <c r="P148"/>
  <c r="Q148"/>
  <c r="R148"/>
  <c r="N151"/>
  <c r="O151"/>
  <c r="P151"/>
  <c r="Q151"/>
  <c r="R151"/>
  <c r="L152"/>
  <c r="L154" s="1"/>
  <c r="L157" s="1"/>
  <c r="N152"/>
  <c r="O152"/>
  <c r="P152"/>
  <c r="Q152"/>
  <c r="R152"/>
  <c r="N154"/>
  <c r="O154"/>
  <c r="P154"/>
  <c r="Q154"/>
  <c r="R154"/>
  <c r="N157"/>
  <c r="O157"/>
  <c r="P157"/>
  <c r="Q157"/>
  <c r="R157"/>
  <c r="K158"/>
  <c r="N158"/>
  <c r="O158"/>
  <c r="P158"/>
  <c r="Q158"/>
  <c r="R158"/>
  <c r="N159"/>
  <c r="O159"/>
  <c r="P159"/>
  <c r="Q159"/>
  <c r="R159"/>
  <c r="K160"/>
  <c r="L160"/>
  <c r="N160"/>
  <c r="O160"/>
  <c r="P160"/>
  <c r="Q160"/>
  <c r="R160"/>
  <c r="L161"/>
  <c r="L164" s="1"/>
  <c r="N161"/>
  <c r="O161"/>
  <c r="P161"/>
  <c r="Q161"/>
  <c r="R161"/>
  <c r="N164"/>
  <c r="O164"/>
  <c r="P164"/>
  <c r="Q164"/>
  <c r="R164"/>
  <c r="K165"/>
  <c r="L165"/>
  <c r="N165"/>
  <c r="O165"/>
  <c r="P165"/>
  <c r="Q165"/>
  <c r="R165"/>
  <c r="N166"/>
  <c r="O166"/>
  <c r="P166"/>
  <c r="Q166"/>
  <c r="R166"/>
  <c r="N167"/>
  <c r="O167"/>
  <c r="P167"/>
  <c r="Q167"/>
  <c r="R167"/>
  <c r="N168"/>
  <c r="O168"/>
  <c r="P168"/>
  <c r="Q168"/>
  <c r="R168"/>
  <c r="L169"/>
  <c r="N169"/>
  <c r="O169"/>
  <c r="P169"/>
  <c r="Q169"/>
  <c r="R169"/>
  <c r="K171"/>
  <c r="L171"/>
  <c r="N171"/>
  <c r="O171"/>
  <c r="P171"/>
  <c r="Q171"/>
  <c r="R171"/>
  <c r="N172"/>
  <c r="O172"/>
  <c r="P172"/>
  <c r="Q172"/>
  <c r="R172"/>
  <c r="N174"/>
  <c r="O174"/>
  <c r="P174"/>
  <c r="Q174"/>
  <c r="R174"/>
  <c r="N176"/>
  <c r="O176"/>
  <c r="P176"/>
  <c r="Q176"/>
  <c r="R176"/>
  <c r="N179"/>
  <c r="O179"/>
  <c r="P179"/>
  <c r="Q179"/>
  <c r="R179"/>
  <c r="N186"/>
  <c r="O186"/>
  <c r="P186"/>
  <c r="Q186"/>
  <c r="R186"/>
  <c r="N191"/>
  <c r="O191"/>
  <c r="P191"/>
  <c r="Q191"/>
  <c r="R191"/>
  <c r="N192"/>
  <c r="O192"/>
  <c r="P192"/>
  <c r="Q192"/>
  <c r="R192"/>
  <c r="N195"/>
  <c r="O195"/>
  <c r="P195"/>
  <c r="Q195"/>
  <c r="R195"/>
  <c r="N197"/>
  <c r="O197"/>
  <c r="P197"/>
  <c r="Q197"/>
  <c r="R197"/>
  <c r="K198"/>
  <c r="K199" s="1"/>
  <c r="N198"/>
  <c r="O198"/>
  <c r="P198"/>
  <c r="Q198"/>
  <c r="R198"/>
  <c r="N200"/>
  <c r="O200"/>
  <c r="P200"/>
  <c r="Q200"/>
  <c r="R200"/>
  <c r="K201"/>
  <c r="L201"/>
  <c r="N201"/>
  <c r="O201"/>
  <c r="P201"/>
  <c r="Q201"/>
  <c r="R201"/>
  <c r="N202"/>
  <c r="O202"/>
  <c r="P202"/>
  <c r="Q202"/>
  <c r="R202"/>
  <c r="N203"/>
  <c r="O203"/>
  <c r="P203"/>
  <c r="Q203"/>
  <c r="R203"/>
  <c r="N204"/>
  <c r="O204"/>
  <c r="P204"/>
  <c r="Q204"/>
  <c r="R204"/>
  <c r="N205"/>
  <c r="O205"/>
  <c r="P205"/>
  <c r="Q205"/>
  <c r="R205"/>
  <c r="N207"/>
  <c r="O207"/>
  <c r="P207"/>
  <c r="Q207"/>
  <c r="R207"/>
  <c r="N206"/>
  <c r="O206"/>
  <c r="P206"/>
  <c r="Q206"/>
  <c r="R206"/>
  <c r="K210"/>
  <c r="K211" s="1"/>
  <c r="L210"/>
  <c r="L211" s="1"/>
  <c r="N210"/>
  <c r="O210"/>
  <c r="P210"/>
  <c r="Q210"/>
  <c r="R210"/>
  <c r="N211"/>
  <c r="O211"/>
  <c r="P211"/>
  <c r="Q211"/>
  <c r="R211"/>
  <c r="N212"/>
  <c r="O212"/>
  <c r="P212"/>
  <c r="Q212"/>
  <c r="R212"/>
  <c r="N213"/>
  <c r="O213"/>
  <c r="P213"/>
  <c r="Q213"/>
  <c r="R213"/>
  <c r="N215"/>
  <c r="O215"/>
  <c r="P215"/>
  <c r="Q215"/>
  <c r="R215"/>
  <c r="K216"/>
  <c r="L216"/>
  <c r="N216"/>
  <c r="O216"/>
  <c r="P216"/>
  <c r="Q216"/>
  <c r="R216"/>
  <c r="N217"/>
  <c r="O217"/>
  <c r="P217"/>
  <c r="Q217"/>
  <c r="R217"/>
  <c r="N218"/>
  <c r="O218"/>
  <c r="P218"/>
  <c r="Q218"/>
  <c r="R218"/>
  <c r="N222"/>
  <c r="O222"/>
  <c r="P222"/>
  <c r="Q222"/>
  <c r="R222"/>
  <c r="N221"/>
  <c r="O221"/>
  <c r="P221"/>
  <c r="Q221"/>
  <c r="R221"/>
  <c r="N223"/>
  <c r="O223"/>
  <c r="P223"/>
  <c r="Q223"/>
  <c r="R223"/>
  <c r="K224"/>
  <c r="L224"/>
  <c r="N224"/>
  <c r="O224"/>
  <c r="P224"/>
  <c r="Q224"/>
  <c r="R224"/>
  <c r="K225"/>
  <c r="L225"/>
  <c r="N225"/>
  <c r="O225"/>
  <c r="P225"/>
  <c r="Q225"/>
  <c r="R225"/>
  <c r="N228"/>
  <c r="O228"/>
  <c r="P228"/>
  <c r="Q228"/>
  <c r="R228"/>
  <c r="N230"/>
  <c r="O230"/>
  <c r="P230"/>
  <c r="Q230"/>
  <c r="R230"/>
  <c r="K234"/>
  <c r="K235" s="1"/>
  <c r="L234"/>
  <c r="L235" s="1"/>
  <c r="N234"/>
  <c r="O234"/>
  <c r="P234"/>
  <c r="Q234"/>
  <c r="R234"/>
  <c r="N235"/>
  <c r="O235"/>
  <c r="P235"/>
  <c r="Q235"/>
  <c r="R235"/>
  <c r="K239"/>
  <c r="K240" s="1"/>
  <c r="K422" s="1"/>
  <c r="L239"/>
  <c r="L240" s="1"/>
  <c r="L422" s="1"/>
  <c r="N239"/>
  <c r="O239"/>
  <c r="P239"/>
  <c r="Q239"/>
  <c r="R239"/>
  <c r="N240"/>
  <c r="O240"/>
  <c r="P240"/>
  <c r="Q240"/>
  <c r="R240"/>
  <c r="K241"/>
  <c r="K242" s="1"/>
  <c r="K245" s="1"/>
  <c r="K246" s="1"/>
  <c r="L241"/>
  <c r="L242" s="1"/>
  <c r="L245" s="1"/>
  <c r="L246" s="1"/>
  <c r="N241"/>
  <c r="O241"/>
  <c r="P241"/>
  <c r="Q241"/>
  <c r="R241"/>
  <c r="N242"/>
  <c r="O242"/>
  <c r="P242"/>
  <c r="Q242"/>
  <c r="R242"/>
  <c r="N245"/>
  <c r="O245"/>
  <c r="P245"/>
  <c r="Q245"/>
  <c r="R245"/>
  <c r="N246"/>
  <c r="O246"/>
  <c r="P246"/>
  <c r="Q246"/>
  <c r="R246"/>
  <c r="K247"/>
  <c r="K249" s="1"/>
  <c r="L247"/>
  <c r="L248" s="1"/>
  <c r="N247"/>
  <c r="O247"/>
  <c r="P247"/>
  <c r="Q247"/>
  <c r="R247"/>
  <c r="N249"/>
  <c r="O249"/>
  <c r="P249"/>
  <c r="Q249"/>
  <c r="R249"/>
  <c r="N248"/>
  <c r="O248"/>
  <c r="P248"/>
  <c r="Q248"/>
  <c r="R248"/>
  <c r="N250"/>
  <c r="O250"/>
  <c r="P250"/>
  <c r="Q250"/>
  <c r="R250"/>
  <c r="N252"/>
  <c r="O252"/>
  <c r="P252"/>
  <c r="Q252"/>
  <c r="R252"/>
  <c r="N251"/>
  <c r="O251"/>
  <c r="P251"/>
  <c r="Q251"/>
  <c r="R251"/>
  <c r="N254"/>
  <c r="O254"/>
  <c r="P254"/>
  <c r="Q254"/>
  <c r="R254"/>
  <c r="N256"/>
  <c r="O256"/>
  <c r="P256"/>
  <c r="Q256"/>
  <c r="R256"/>
  <c r="K257"/>
  <c r="K258" s="1"/>
  <c r="L257"/>
  <c r="L258" s="1"/>
  <c r="L263" s="1"/>
  <c r="L264" s="1"/>
  <c r="N257"/>
  <c r="O257"/>
  <c r="P257"/>
  <c r="Q257"/>
  <c r="R257"/>
  <c r="N258"/>
  <c r="O258"/>
  <c r="P258"/>
  <c r="Q258"/>
  <c r="R258"/>
  <c r="K263"/>
  <c r="K264" s="1"/>
  <c r="N263"/>
  <c r="O263"/>
  <c r="P263"/>
  <c r="Q263"/>
  <c r="R263"/>
  <c r="N267"/>
  <c r="O267"/>
  <c r="P267"/>
  <c r="Q267"/>
  <c r="R267"/>
  <c r="N266"/>
  <c r="O266"/>
  <c r="P266"/>
  <c r="Q266"/>
  <c r="R266"/>
  <c r="K270"/>
  <c r="K272" s="1"/>
  <c r="K273" s="1"/>
  <c r="K274" s="1"/>
  <c r="L270"/>
  <c r="L272" s="1"/>
  <c r="L273" s="1"/>
  <c r="L274" s="1"/>
  <c r="N270"/>
  <c r="O270"/>
  <c r="P270"/>
  <c r="Q270"/>
  <c r="R270"/>
  <c r="N272"/>
  <c r="O272"/>
  <c r="P272"/>
  <c r="Q272"/>
  <c r="R272"/>
  <c r="N273"/>
  <c r="O273"/>
  <c r="P273"/>
  <c r="Q273"/>
  <c r="R273"/>
  <c r="N274"/>
  <c r="O274"/>
  <c r="P274"/>
  <c r="Q274"/>
  <c r="R274"/>
  <c r="N276"/>
  <c r="O276"/>
  <c r="P276"/>
  <c r="Q276"/>
  <c r="R276"/>
  <c r="N277"/>
  <c r="O277"/>
  <c r="P277"/>
  <c r="Q277"/>
  <c r="R277"/>
  <c r="N279"/>
  <c r="O279"/>
  <c r="P279"/>
  <c r="Q279"/>
  <c r="R279"/>
  <c r="N280"/>
  <c r="O280"/>
  <c r="P280"/>
  <c r="Q280"/>
  <c r="R280"/>
  <c r="N282"/>
  <c r="O282"/>
  <c r="P282"/>
  <c r="Q282"/>
  <c r="R282"/>
  <c r="N283"/>
  <c r="O283"/>
  <c r="P283"/>
  <c r="Q283"/>
  <c r="R283"/>
  <c r="N290"/>
  <c r="O290"/>
  <c r="P290"/>
  <c r="Q290"/>
  <c r="R290"/>
  <c r="N291"/>
  <c r="O291"/>
  <c r="P291"/>
  <c r="Q291"/>
  <c r="R291"/>
  <c r="L292"/>
  <c r="N292"/>
  <c r="O292"/>
  <c r="P292"/>
  <c r="Q292"/>
  <c r="R292"/>
  <c r="N295"/>
  <c r="O295"/>
  <c r="P295"/>
  <c r="Q295"/>
  <c r="R295"/>
  <c r="N296"/>
  <c r="O296"/>
  <c r="P296"/>
  <c r="Q296"/>
  <c r="R296"/>
  <c r="N297"/>
  <c r="O297"/>
  <c r="P297"/>
  <c r="Q297"/>
  <c r="R297"/>
  <c r="N298"/>
  <c r="O298"/>
  <c r="P298"/>
  <c r="Q298"/>
  <c r="R298"/>
  <c r="N300"/>
  <c r="O300"/>
  <c r="P300"/>
  <c r="Q300"/>
  <c r="R300"/>
  <c r="N303"/>
  <c r="O303"/>
  <c r="P303"/>
  <c r="Q303"/>
  <c r="R303"/>
  <c r="N307"/>
  <c r="O307"/>
  <c r="P307"/>
  <c r="Q307"/>
  <c r="R307"/>
  <c r="K308"/>
  <c r="L308"/>
  <c r="N308"/>
  <c r="O308"/>
  <c r="P308"/>
  <c r="Q308"/>
  <c r="R308"/>
  <c r="N309"/>
  <c r="O309"/>
  <c r="P309"/>
  <c r="Q309"/>
  <c r="R309"/>
  <c r="N311"/>
  <c r="O311"/>
  <c r="P311"/>
  <c r="Q311"/>
  <c r="R311"/>
  <c r="N312"/>
  <c r="O312"/>
  <c r="P312"/>
  <c r="Q312"/>
  <c r="R312"/>
  <c r="K313"/>
  <c r="K314" s="1"/>
  <c r="L313"/>
  <c r="L314" s="1"/>
  <c r="N313"/>
  <c r="O313"/>
  <c r="P313"/>
  <c r="Q313"/>
  <c r="R313"/>
  <c r="N314"/>
  <c r="O314"/>
  <c r="P314"/>
  <c r="Q314"/>
  <c r="R314"/>
  <c r="K315"/>
  <c r="K317" s="1"/>
  <c r="K318" s="1"/>
  <c r="K319" s="1"/>
  <c r="L315"/>
  <c r="N315"/>
  <c r="O315"/>
  <c r="P315"/>
  <c r="Q315"/>
  <c r="R315"/>
  <c r="N317"/>
  <c r="O317"/>
  <c r="P317"/>
  <c r="Q317"/>
  <c r="R317"/>
  <c r="N318"/>
  <c r="O318"/>
  <c r="P318"/>
  <c r="Q318"/>
  <c r="R318"/>
  <c r="N319"/>
  <c r="O319"/>
  <c r="P319"/>
  <c r="Q319"/>
  <c r="R319"/>
  <c r="N320"/>
  <c r="O320"/>
  <c r="P320"/>
  <c r="Q320"/>
  <c r="R320"/>
  <c r="N322"/>
  <c r="O322"/>
  <c r="P322"/>
  <c r="Q322"/>
  <c r="R322"/>
  <c r="N323"/>
  <c r="O323"/>
  <c r="P323"/>
  <c r="Q323"/>
  <c r="R323"/>
  <c r="N325"/>
  <c r="O325"/>
  <c r="P325"/>
  <c r="Q325"/>
  <c r="R325"/>
  <c r="N326"/>
  <c r="O326"/>
  <c r="P326"/>
  <c r="Q326"/>
  <c r="R326"/>
  <c r="K327"/>
  <c r="K329" s="1"/>
  <c r="K330" s="1"/>
  <c r="L327"/>
  <c r="L329" s="1"/>
  <c r="L330" s="1"/>
  <c r="N327"/>
  <c r="O327"/>
  <c r="P327"/>
  <c r="Q327"/>
  <c r="R327"/>
  <c r="N329"/>
  <c r="O329"/>
  <c r="P329"/>
  <c r="Q329"/>
  <c r="R329"/>
  <c r="K328"/>
  <c r="L328"/>
  <c r="N328"/>
  <c r="O328"/>
  <c r="P328"/>
  <c r="Q328"/>
  <c r="R328"/>
  <c r="N330"/>
  <c r="O330"/>
  <c r="P330"/>
  <c r="Q330"/>
  <c r="R330"/>
  <c r="K331"/>
  <c r="K332" s="1"/>
  <c r="L331"/>
  <c r="L332" s="1"/>
  <c r="N331"/>
  <c r="O331"/>
  <c r="P331"/>
  <c r="Q331"/>
  <c r="R331"/>
  <c r="N332"/>
  <c r="O332"/>
  <c r="P332"/>
  <c r="Q332"/>
  <c r="R332"/>
  <c r="N333"/>
  <c r="O333"/>
  <c r="P333"/>
  <c r="Q333"/>
  <c r="R333"/>
  <c r="N334"/>
  <c r="O334"/>
  <c r="P334"/>
  <c r="Q334"/>
  <c r="R334"/>
  <c r="K337"/>
  <c r="K338" s="1"/>
  <c r="N337"/>
  <c r="O337"/>
  <c r="P337"/>
  <c r="Q337"/>
  <c r="R337"/>
  <c r="K339"/>
  <c r="K340" s="1"/>
  <c r="L339"/>
  <c r="L340" s="1"/>
  <c r="L517" s="1"/>
  <c r="L518" s="1"/>
  <c r="N339"/>
  <c r="O339"/>
  <c r="P339"/>
  <c r="Q339"/>
  <c r="R339"/>
  <c r="N340"/>
  <c r="O340"/>
  <c r="P340"/>
  <c r="Q340"/>
  <c r="R340"/>
  <c r="K341"/>
  <c r="L341"/>
  <c r="N341"/>
  <c r="O341"/>
  <c r="P341"/>
  <c r="Q341"/>
  <c r="R341"/>
  <c r="N343"/>
  <c r="O343"/>
  <c r="P343"/>
  <c r="Q343"/>
  <c r="R343"/>
  <c r="N344"/>
  <c r="O344"/>
  <c r="P344"/>
  <c r="Q344"/>
  <c r="R344"/>
  <c r="N346"/>
  <c r="O346"/>
  <c r="P346"/>
  <c r="Q346"/>
  <c r="R346"/>
  <c r="N347"/>
  <c r="O347"/>
  <c r="P347"/>
  <c r="Q347"/>
  <c r="R347"/>
  <c r="N348"/>
  <c r="O348"/>
  <c r="P348"/>
  <c r="Q348"/>
  <c r="R348"/>
  <c r="N349"/>
  <c r="O349"/>
  <c r="P349"/>
  <c r="Q349"/>
  <c r="R349"/>
  <c r="N350"/>
  <c r="O350"/>
  <c r="P350"/>
  <c r="Q350"/>
  <c r="R350"/>
  <c r="N351"/>
  <c r="O351"/>
  <c r="P351"/>
  <c r="Q351"/>
  <c r="R351"/>
  <c r="N352"/>
  <c r="O352"/>
  <c r="P352"/>
  <c r="Q352"/>
  <c r="R352"/>
  <c r="N353"/>
  <c r="O353"/>
  <c r="P353"/>
  <c r="Q353"/>
  <c r="R353"/>
  <c r="N355"/>
  <c r="O355"/>
  <c r="P355"/>
  <c r="Q355"/>
  <c r="R355"/>
  <c r="N357"/>
  <c r="O357"/>
  <c r="P357"/>
  <c r="Q357"/>
  <c r="R357"/>
  <c r="N359"/>
  <c r="O359"/>
  <c r="P359"/>
  <c r="Q359"/>
  <c r="R359"/>
  <c r="N360"/>
  <c r="O360"/>
  <c r="P360"/>
  <c r="Q360"/>
  <c r="R360"/>
  <c r="N361"/>
  <c r="O361"/>
  <c r="P361"/>
  <c r="Q361"/>
  <c r="R361"/>
  <c r="N363"/>
  <c r="O363"/>
  <c r="P363"/>
  <c r="Q363"/>
  <c r="R363"/>
  <c r="N365"/>
  <c r="O365"/>
  <c r="P365"/>
  <c r="Q365"/>
  <c r="R365"/>
  <c r="N366"/>
  <c r="O366"/>
  <c r="P366"/>
  <c r="Q366"/>
  <c r="R366"/>
  <c r="N367"/>
  <c r="O367"/>
  <c r="P367"/>
  <c r="Q367"/>
  <c r="R367"/>
  <c r="N368"/>
  <c r="O368"/>
  <c r="P368"/>
  <c r="Q368"/>
  <c r="R368"/>
  <c r="K369"/>
  <c r="K370" s="1"/>
  <c r="N369"/>
  <c r="O369"/>
  <c r="P369"/>
  <c r="Q369"/>
  <c r="R369"/>
  <c r="N370"/>
  <c r="O370"/>
  <c r="P370"/>
  <c r="Q370"/>
  <c r="R370"/>
  <c r="K372"/>
  <c r="K373" s="1"/>
  <c r="K374" s="1"/>
  <c r="K375" s="1"/>
  <c r="L372"/>
  <c r="L373" s="1"/>
  <c r="L374" s="1"/>
  <c r="L375" s="1"/>
  <c r="N372"/>
  <c r="O372"/>
  <c r="P372"/>
  <c r="Q372"/>
  <c r="R372"/>
  <c r="N373"/>
  <c r="O373"/>
  <c r="P373"/>
  <c r="Q373"/>
  <c r="R373"/>
  <c r="N374"/>
  <c r="O374"/>
  <c r="P374"/>
  <c r="Q374"/>
  <c r="R374"/>
  <c r="N375"/>
  <c r="O375"/>
  <c r="P375"/>
  <c r="Q375"/>
  <c r="R375"/>
  <c r="N377"/>
  <c r="O377"/>
  <c r="P377"/>
  <c r="Q377"/>
  <c r="R377"/>
  <c r="N379"/>
  <c r="O379"/>
  <c r="P379"/>
  <c r="Q379"/>
  <c r="R379"/>
  <c r="K380"/>
  <c r="N380"/>
  <c r="O380"/>
  <c r="P380"/>
  <c r="Q380"/>
  <c r="R380"/>
  <c r="N382"/>
  <c r="O382"/>
  <c r="P382"/>
  <c r="Q382"/>
  <c r="R382"/>
  <c r="N383"/>
  <c r="O383"/>
  <c r="P383"/>
  <c r="Q383"/>
  <c r="R383"/>
  <c r="L384"/>
  <c r="N384"/>
  <c r="O384"/>
  <c r="P384"/>
  <c r="Q384"/>
  <c r="R384"/>
  <c r="N385"/>
  <c r="O385"/>
  <c r="P385"/>
  <c r="Q385"/>
  <c r="R385"/>
  <c r="K387"/>
  <c r="K1032" s="1"/>
  <c r="K1036" s="1"/>
  <c r="L387"/>
  <c r="N387"/>
  <c r="O387"/>
  <c r="P387"/>
  <c r="Q387"/>
  <c r="R387"/>
  <c r="K388"/>
  <c r="L388"/>
  <c r="N388"/>
  <c r="O388"/>
  <c r="P388"/>
  <c r="Q388"/>
  <c r="R388"/>
  <c r="K389"/>
  <c r="K390" s="1"/>
  <c r="L389"/>
  <c r="L390" s="1"/>
  <c r="L391" s="1"/>
  <c r="N389"/>
  <c r="O389"/>
  <c r="P389"/>
  <c r="Q389"/>
  <c r="R389"/>
  <c r="K392"/>
  <c r="L392"/>
  <c r="N392"/>
  <c r="O392"/>
  <c r="P392"/>
  <c r="Q392"/>
  <c r="R392"/>
  <c r="K393"/>
  <c r="K394" s="1"/>
  <c r="K398" s="1"/>
  <c r="K399" s="1"/>
  <c r="K400" s="1"/>
  <c r="L393"/>
  <c r="L394" s="1"/>
  <c r="L398" s="1"/>
  <c r="L399" s="1"/>
  <c r="L400" s="1"/>
  <c r="N393"/>
  <c r="O393"/>
  <c r="P393"/>
  <c r="Q393"/>
  <c r="R393"/>
  <c r="N394"/>
  <c r="O394"/>
  <c r="P394"/>
  <c r="Q394"/>
  <c r="R394"/>
  <c r="N398"/>
  <c r="O398"/>
  <c r="P398"/>
  <c r="Q398"/>
  <c r="R398"/>
  <c r="N399"/>
  <c r="O399"/>
  <c r="P399"/>
  <c r="Q399"/>
  <c r="R399"/>
  <c r="N403"/>
  <c r="O403"/>
  <c r="P403"/>
  <c r="Q403"/>
  <c r="R403"/>
  <c r="N404"/>
  <c r="O404"/>
  <c r="P404"/>
  <c r="Q404"/>
  <c r="R404"/>
  <c r="N405"/>
  <c r="O405"/>
  <c r="P405"/>
  <c r="Q405"/>
  <c r="R405"/>
  <c r="N407"/>
  <c r="O407"/>
  <c r="P407"/>
  <c r="Q407"/>
  <c r="R407"/>
  <c r="N409"/>
  <c r="O409"/>
  <c r="P409"/>
  <c r="Q409"/>
  <c r="R409"/>
  <c r="N411"/>
  <c r="O411"/>
  <c r="P411"/>
  <c r="Q411"/>
  <c r="R411"/>
  <c r="N412"/>
  <c r="O412"/>
  <c r="P412"/>
  <c r="Q412"/>
  <c r="R412"/>
  <c r="N415"/>
  <c r="O415"/>
  <c r="P415"/>
  <c r="Q415"/>
  <c r="R415"/>
  <c r="N418"/>
  <c r="O418"/>
  <c r="P418"/>
  <c r="Q418"/>
  <c r="R418"/>
  <c r="N420"/>
  <c r="O420"/>
  <c r="P420"/>
  <c r="Q420"/>
  <c r="R420"/>
  <c r="N421"/>
  <c r="O421"/>
  <c r="P421"/>
  <c r="Q421"/>
  <c r="R421"/>
  <c r="N423"/>
  <c r="O423"/>
  <c r="P423"/>
  <c r="Q423"/>
  <c r="R423"/>
  <c r="N425"/>
  <c r="O425"/>
  <c r="P425"/>
  <c r="Q425"/>
  <c r="R425"/>
  <c r="N426"/>
  <c r="O426"/>
  <c r="P426"/>
  <c r="Q426"/>
  <c r="R426"/>
  <c r="N429"/>
  <c r="O429"/>
  <c r="P429"/>
  <c r="Q429"/>
  <c r="R429"/>
  <c r="N431"/>
  <c r="O431"/>
  <c r="P431"/>
  <c r="Q431"/>
  <c r="R431"/>
  <c r="N432"/>
  <c r="O432"/>
  <c r="P432"/>
  <c r="Q432"/>
  <c r="R432"/>
  <c r="N433"/>
  <c r="O433"/>
  <c r="P433"/>
  <c r="Q433"/>
  <c r="R433"/>
  <c r="N437"/>
  <c r="O437"/>
  <c r="P437"/>
  <c r="Q437"/>
  <c r="R437"/>
  <c r="N438"/>
  <c r="O438"/>
  <c r="P438"/>
  <c r="Q438"/>
  <c r="R438"/>
  <c r="N440"/>
  <c r="O440"/>
  <c r="P440"/>
  <c r="Q440"/>
  <c r="R440"/>
  <c r="N443"/>
  <c r="O443"/>
  <c r="P443"/>
  <c r="Q443"/>
  <c r="R443"/>
  <c r="N444"/>
  <c r="O444"/>
  <c r="P444"/>
  <c r="Q444"/>
  <c r="R444"/>
  <c r="N446"/>
  <c r="O446"/>
  <c r="P446"/>
  <c r="Q446"/>
  <c r="R446"/>
  <c r="N448"/>
  <c r="O448"/>
  <c r="P448"/>
  <c r="Q448"/>
  <c r="R448"/>
  <c r="N449"/>
  <c r="O449"/>
  <c r="P449"/>
  <c r="Q449"/>
  <c r="R449"/>
  <c r="N450"/>
  <c r="O450"/>
  <c r="P450"/>
  <c r="Q450"/>
  <c r="R450"/>
  <c r="N451"/>
  <c r="O451"/>
  <c r="P451"/>
  <c r="Q451"/>
  <c r="R451"/>
  <c r="N453"/>
  <c r="O453"/>
  <c r="P453"/>
  <c r="Q453"/>
  <c r="R453"/>
  <c r="N454"/>
  <c r="O454"/>
  <c r="P454"/>
  <c r="Q454"/>
  <c r="R454"/>
  <c r="N456"/>
  <c r="O456"/>
  <c r="P456"/>
  <c r="Q456"/>
  <c r="R456"/>
  <c r="K457"/>
  <c r="L457"/>
  <c r="N457"/>
  <c r="O457"/>
  <c r="P457"/>
  <c r="Q457"/>
  <c r="R457"/>
  <c r="K458"/>
  <c r="K460" s="1"/>
  <c r="L458"/>
  <c r="L460" s="1"/>
  <c r="N458"/>
  <c r="O458"/>
  <c r="P458"/>
  <c r="Q458"/>
  <c r="R458"/>
  <c r="N460"/>
  <c r="O460"/>
  <c r="P460"/>
  <c r="Q460"/>
  <c r="R460"/>
  <c r="K461"/>
  <c r="K462" s="1"/>
  <c r="K463" s="1"/>
  <c r="L461"/>
  <c r="L462" s="1"/>
  <c r="L463" s="1"/>
  <c r="L464" s="1"/>
  <c r="N461"/>
  <c r="O461"/>
  <c r="P461"/>
  <c r="Q461"/>
  <c r="R461"/>
  <c r="N462"/>
  <c r="O462"/>
  <c r="P462"/>
  <c r="Q462"/>
  <c r="R462"/>
  <c r="N463"/>
  <c r="O463"/>
  <c r="P463"/>
  <c r="Q463"/>
  <c r="R463"/>
  <c r="N464"/>
  <c r="O464"/>
  <c r="P464"/>
  <c r="Q464"/>
  <c r="R464"/>
  <c r="K465"/>
  <c r="K466" s="1"/>
  <c r="L465"/>
  <c r="L466" s="1"/>
  <c r="N465"/>
  <c r="O465"/>
  <c r="P465"/>
  <c r="Q465"/>
  <c r="R465"/>
  <c r="K467"/>
  <c r="L467"/>
  <c r="N467"/>
  <c r="O467"/>
  <c r="P467"/>
  <c r="Q467"/>
  <c r="R467"/>
  <c r="N471"/>
  <c r="O471"/>
  <c r="P471"/>
  <c r="Q471"/>
  <c r="R471"/>
  <c r="K474"/>
  <c r="K475" s="1"/>
  <c r="K477" s="1"/>
  <c r="L474"/>
  <c r="L475" s="1"/>
  <c r="L477" s="1"/>
  <c r="N474"/>
  <c r="O474"/>
  <c r="P474"/>
  <c r="Q474"/>
  <c r="R474"/>
  <c r="N475"/>
  <c r="O475"/>
  <c r="P475"/>
  <c r="Q475"/>
  <c r="R475"/>
  <c r="N477"/>
  <c r="O477"/>
  <c r="P477"/>
  <c r="Q477"/>
  <c r="R477"/>
  <c r="N476"/>
  <c r="O476"/>
  <c r="P476"/>
  <c r="Q476"/>
  <c r="R476"/>
  <c r="N478"/>
  <c r="O478"/>
  <c r="P478"/>
  <c r="Q478"/>
  <c r="R478"/>
  <c r="N481"/>
  <c r="O481"/>
  <c r="P481"/>
  <c r="Q481"/>
  <c r="R481"/>
  <c r="N482"/>
  <c r="O482"/>
  <c r="P482"/>
  <c r="Q482"/>
  <c r="R482"/>
  <c r="N483"/>
  <c r="O483"/>
  <c r="P483"/>
  <c r="Q483"/>
  <c r="R483"/>
  <c r="N484"/>
  <c r="O484"/>
  <c r="P484"/>
  <c r="Q484"/>
  <c r="R484"/>
  <c r="N486"/>
  <c r="O486"/>
  <c r="P486"/>
  <c r="Q486"/>
  <c r="R486"/>
  <c r="N487"/>
  <c r="O487"/>
  <c r="P487"/>
  <c r="Q487"/>
  <c r="R487"/>
  <c r="N489"/>
  <c r="O489"/>
  <c r="P489"/>
  <c r="Q489"/>
  <c r="R489"/>
  <c r="N492"/>
  <c r="O492"/>
  <c r="P492"/>
  <c r="Q492"/>
  <c r="R492"/>
  <c r="N493"/>
  <c r="O493"/>
  <c r="P493"/>
  <c r="Q493"/>
  <c r="R493"/>
  <c r="N496"/>
  <c r="O496"/>
  <c r="P496"/>
  <c r="Q496"/>
  <c r="R496"/>
  <c r="N498"/>
  <c r="O498"/>
  <c r="P498"/>
  <c r="Q498"/>
  <c r="R498"/>
  <c r="N499"/>
  <c r="O499"/>
  <c r="P499"/>
  <c r="Q499"/>
  <c r="R499"/>
  <c r="N500"/>
  <c r="O500"/>
  <c r="P500"/>
  <c r="Q500"/>
  <c r="R500"/>
  <c r="K501"/>
  <c r="L501"/>
  <c r="N501"/>
  <c r="O501"/>
  <c r="P501"/>
  <c r="Q501"/>
  <c r="R501"/>
  <c r="N503"/>
  <c r="O503"/>
  <c r="P503"/>
  <c r="Q503"/>
  <c r="R503"/>
  <c r="N502"/>
  <c r="O502"/>
  <c r="P502"/>
  <c r="Q502"/>
  <c r="R502"/>
  <c r="K504"/>
  <c r="K505" s="1"/>
  <c r="L504"/>
  <c r="L505" s="1"/>
  <c r="N504"/>
  <c r="O504"/>
  <c r="P504"/>
  <c r="Q504"/>
  <c r="R504"/>
  <c r="N505"/>
  <c r="O505"/>
  <c r="P505"/>
  <c r="Q505"/>
  <c r="R505"/>
  <c r="N508"/>
  <c r="O508"/>
  <c r="P508"/>
  <c r="Q508"/>
  <c r="R508"/>
  <c r="N509"/>
  <c r="O509"/>
  <c r="P509"/>
  <c r="Q509"/>
  <c r="R509"/>
  <c r="N510"/>
  <c r="O510"/>
  <c r="P510"/>
  <c r="Q510"/>
  <c r="R510"/>
  <c r="N511"/>
  <c r="O511"/>
  <c r="P511"/>
  <c r="Q511"/>
  <c r="R511"/>
  <c r="K514"/>
  <c r="L514"/>
  <c r="L515" s="1"/>
  <c r="L2472" s="1"/>
  <c r="N514"/>
  <c r="O514"/>
  <c r="P514"/>
  <c r="Q514"/>
  <c r="R514"/>
  <c r="K515"/>
  <c r="K2472" s="1"/>
  <c r="N515"/>
  <c r="O515"/>
  <c r="P515"/>
  <c r="Q515"/>
  <c r="R515"/>
  <c r="K516"/>
  <c r="L516"/>
  <c r="N516"/>
  <c r="O516"/>
  <c r="P516"/>
  <c r="Q516"/>
  <c r="R516"/>
  <c r="N519"/>
  <c r="O519"/>
  <c r="P519"/>
  <c r="Q519"/>
  <c r="R519"/>
  <c r="K521"/>
  <c r="L521"/>
  <c r="N521"/>
  <c r="O521"/>
  <c r="P521"/>
  <c r="Q521"/>
  <c r="R521"/>
  <c r="N523"/>
  <c r="O523"/>
  <c r="P523"/>
  <c r="Q523"/>
  <c r="R523"/>
  <c r="N522"/>
  <c r="O522"/>
  <c r="P522"/>
  <c r="Q522"/>
  <c r="R522"/>
  <c r="N524"/>
  <c r="O524"/>
  <c r="P524"/>
  <c r="Q524"/>
  <c r="R524"/>
  <c r="N525"/>
  <c r="O525"/>
  <c r="P525"/>
  <c r="Q525"/>
  <c r="R525"/>
  <c r="N526"/>
  <c r="O526"/>
  <c r="P526"/>
  <c r="Q526"/>
  <c r="R526"/>
  <c r="N528"/>
  <c r="O528"/>
  <c r="P528"/>
  <c r="Q528"/>
  <c r="R528"/>
  <c r="N529"/>
  <c r="O529"/>
  <c r="P529"/>
  <c r="Q529"/>
  <c r="R529"/>
  <c r="N530"/>
  <c r="O530"/>
  <c r="P530"/>
  <c r="Q530"/>
  <c r="R530"/>
  <c r="N532"/>
  <c r="O532"/>
  <c r="P532"/>
  <c r="Q532"/>
  <c r="R532"/>
  <c r="K533"/>
  <c r="L533"/>
  <c r="N533"/>
  <c r="O533"/>
  <c r="P533"/>
  <c r="Q533"/>
  <c r="R533"/>
  <c r="N534"/>
  <c r="O534"/>
  <c r="P534"/>
  <c r="Q534"/>
  <c r="R534"/>
  <c r="N535"/>
  <c r="O535"/>
  <c r="P535"/>
  <c r="Q535"/>
  <c r="R535"/>
  <c r="N537"/>
  <c r="O537"/>
  <c r="P537"/>
  <c r="Q537"/>
  <c r="R537"/>
  <c r="N538"/>
  <c r="O538"/>
  <c r="P538"/>
  <c r="Q538"/>
  <c r="R538"/>
  <c r="N539"/>
  <c r="O539"/>
  <c r="P539"/>
  <c r="Q539"/>
  <c r="R539"/>
  <c r="N543"/>
  <c r="O543"/>
  <c r="P543"/>
  <c r="Q543"/>
  <c r="R543"/>
  <c r="N544"/>
  <c r="O544"/>
  <c r="P544"/>
  <c r="Q544"/>
  <c r="R544"/>
  <c r="N547"/>
  <c r="O547"/>
  <c r="P547"/>
  <c r="Q547"/>
  <c r="R547"/>
  <c r="N546"/>
  <c r="O546"/>
  <c r="P546"/>
  <c r="Q546"/>
  <c r="R546"/>
  <c r="K548"/>
  <c r="K549" s="1"/>
  <c r="L548"/>
  <c r="L549" s="1"/>
  <c r="N548"/>
  <c r="O548"/>
  <c r="P548"/>
  <c r="Q548"/>
  <c r="R548"/>
  <c r="N549"/>
  <c r="O549"/>
  <c r="P549"/>
  <c r="Q549"/>
  <c r="R549"/>
  <c r="N553"/>
  <c r="O553"/>
  <c r="P553"/>
  <c r="Q553"/>
  <c r="R553"/>
  <c r="N554"/>
  <c r="O554"/>
  <c r="P554"/>
  <c r="Q554"/>
  <c r="R554"/>
  <c r="N555"/>
  <c r="O555"/>
  <c r="P555"/>
  <c r="Q555"/>
  <c r="R555"/>
  <c r="N556"/>
  <c r="O556"/>
  <c r="P556"/>
  <c r="Q556"/>
  <c r="R556"/>
  <c r="N558"/>
  <c r="O558"/>
  <c r="P558"/>
  <c r="Q558"/>
  <c r="R558"/>
  <c r="N559"/>
  <c r="O559"/>
  <c r="P559"/>
  <c r="Q559"/>
  <c r="R559"/>
  <c r="N560"/>
  <c r="O560"/>
  <c r="P560"/>
  <c r="Q560"/>
  <c r="R560"/>
  <c r="N562"/>
  <c r="O562"/>
  <c r="P562"/>
  <c r="Q562"/>
  <c r="R562"/>
  <c r="N565"/>
  <c r="O565"/>
  <c r="P565"/>
  <c r="Q565"/>
  <c r="R565"/>
  <c r="N566"/>
  <c r="O566"/>
  <c r="P566"/>
  <c r="Q566"/>
  <c r="R566"/>
  <c r="N568"/>
  <c r="O568"/>
  <c r="P568"/>
  <c r="Q568"/>
  <c r="R568"/>
  <c r="N569"/>
  <c r="O569"/>
  <c r="P569"/>
  <c r="Q569"/>
  <c r="R569"/>
  <c r="N570"/>
  <c r="O570"/>
  <c r="P570"/>
  <c r="Q570"/>
  <c r="R570"/>
  <c r="N573"/>
  <c r="O573"/>
  <c r="P573"/>
  <c r="Q573"/>
  <c r="R573"/>
  <c r="N572"/>
  <c r="O572"/>
  <c r="P572"/>
  <c r="Q572"/>
  <c r="R572"/>
  <c r="N574"/>
  <c r="O574"/>
  <c r="P574"/>
  <c r="Q574"/>
  <c r="R574"/>
  <c r="N577"/>
  <c r="O577"/>
  <c r="P577"/>
  <c r="Q577"/>
  <c r="R577"/>
  <c r="N579"/>
  <c r="O579"/>
  <c r="P579"/>
  <c r="Q579"/>
  <c r="R579"/>
  <c r="N581"/>
  <c r="O581"/>
  <c r="P581"/>
  <c r="Q581"/>
  <c r="R581"/>
  <c r="N582"/>
  <c r="O582"/>
  <c r="P582"/>
  <c r="Q582"/>
  <c r="R582"/>
  <c r="N584"/>
  <c r="O584"/>
  <c r="P584"/>
  <c r="Q584"/>
  <c r="R584"/>
  <c r="N586"/>
  <c r="O586"/>
  <c r="P586"/>
  <c r="Q586"/>
  <c r="R586"/>
  <c r="N587"/>
  <c r="O587"/>
  <c r="P587"/>
  <c r="Q587"/>
  <c r="R587"/>
  <c r="N588"/>
  <c r="O588"/>
  <c r="P588"/>
  <c r="Q588"/>
  <c r="R588"/>
  <c r="N592"/>
  <c r="O592"/>
  <c r="P592"/>
  <c r="Q592"/>
  <c r="R592"/>
  <c r="N591"/>
  <c r="O591"/>
  <c r="P591"/>
  <c r="Q591"/>
  <c r="R591"/>
  <c r="N593"/>
  <c r="O593"/>
  <c r="P593"/>
  <c r="Q593"/>
  <c r="R593"/>
  <c r="K595"/>
  <c r="L595"/>
  <c r="N595"/>
  <c r="O595"/>
  <c r="P595"/>
  <c r="Q595"/>
  <c r="R595"/>
  <c r="K596"/>
  <c r="L596"/>
  <c r="N596"/>
  <c r="O596"/>
  <c r="P596"/>
  <c r="Q596"/>
  <c r="R596"/>
  <c r="K597"/>
  <c r="K598" s="1"/>
  <c r="L597"/>
  <c r="L598" s="1"/>
  <c r="N597"/>
  <c r="O597"/>
  <c r="P597"/>
  <c r="Q597"/>
  <c r="R597"/>
  <c r="N598"/>
  <c r="O598"/>
  <c r="P598"/>
  <c r="Q598"/>
  <c r="R598"/>
  <c r="N599"/>
  <c r="O599"/>
  <c r="P599"/>
  <c r="Q599"/>
  <c r="R599"/>
  <c r="N601"/>
  <c r="O601"/>
  <c r="P601"/>
  <c r="Q601"/>
  <c r="R601"/>
  <c r="N600"/>
  <c r="O600"/>
  <c r="P600"/>
  <c r="Q600"/>
  <c r="R600"/>
  <c r="N603"/>
  <c r="O603"/>
  <c r="P603"/>
  <c r="Q603"/>
  <c r="R603"/>
  <c r="K605"/>
  <c r="K608" s="1"/>
  <c r="N605"/>
  <c r="O605"/>
  <c r="P605"/>
  <c r="Q605"/>
  <c r="R605"/>
  <c r="N608"/>
  <c r="O608"/>
  <c r="P608"/>
  <c r="Q608"/>
  <c r="R608"/>
  <c r="N607"/>
  <c r="O607"/>
  <c r="P607"/>
  <c r="Q607"/>
  <c r="R607"/>
  <c r="N609"/>
  <c r="O609"/>
  <c r="P609"/>
  <c r="Q609"/>
  <c r="R609"/>
  <c r="K611"/>
  <c r="K612" s="1"/>
  <c r="N611"/>
  <c r="O611"/>
  <c r="P611"/>
  <c r="Q611"/>
  <c r="R611"/>
  <c r="N612"/>
  <c r="O612"/>
  <c r="P612"/>
  <c r="Q612"/>
  <c r="R612"/>
  <c r="N613"/>
  <c r="O613"/>
  <c r="P613"/>
  <c r="Q613"/>
  <c r="R613"/>
  <c r="N614"/>
  <c r="O614"/>
  <c r="P614"/>
  <c r="Q614"/>
  <c r="R614"/>
  <c r="N615"/>
  <c r="O615"/>
  <c r="P615"/>
  <c r="Q615"/>
  <c r="R615"/>
  <c r="K616"/>
  <c r="K619" s="1"/>
  <c r="K620" s="1"/>
  <c r="L616"/>
  <c r="L619" s="1"/>
  <c r="L620" s="1"/>
  <c r="L1648" s="1"/>
  <c r="N616"/>
  <c r="O616"/>
  <c r="P616"/>
  <c r="Q616"/>
  <c r="R616"/>
  <c r="N619"/>
  <c r="O619"/>
  <c r="P619"/>
  <c r="Q619"/>
  <c r="R619"/>
  <c r="N620"/>
  <c r="O620"/>
  <c r="P620"/>
  <c r="Q620"/>
  <c r="R620"/>
  <c r="K621"/>
  <c r="L621"/>
  <c r="N621"/>
  <c r="O621"/>
  <c r="P621"/>
  <c r="Q621"/>
  <c r="R621"/>
  <c r="N622"/>
  <c r="O622"/>
  <c r="P622"/>
  <c r="Q622"/>
  <c r="R622"/>
  <c r="N623"/>
  <c r="O623"/>
  <c r="P623"/>
  <c r="Q623"/>
  <c r="R623"/>
  <c r="N624"/>
  <c r="O624"/>
  <c r="P624"/>
  <c r="Q624"/>
  <c r="R624"/>
  <c r="N626"/>
  <c r="O626"/>
  <c r="P626"/>
  <c r="Q626"/>
  <c r="R626"/>
  <c r="N625"/>
  <c r="O625"/>
  <c r="P625"/>
  <c r="Q625"/>
  <c r="R625"/>
  <c r="N628"/>
  <c r="O628"/>
  <c r="P628"/>
  <c r="Q628"/>
  <c r="R628"/>
  <c r="N629"/>
  <c r="O629"/>
  <c r="P629"/>
  <c r="Q629"/>
  <c r="R629"/>
  <c r="N630"/>
  <c r="O630"/>
  <c r="P630"/>
  <c r="Q630"/>
  <c r="R630"/>
  <c r="N631"/>
  <c r="O631"/>
  <c r="P631"/>
  <c r="Q631"/>
  <c r="R631"/>
  <c r="N632"/>
  <c r="O632"/>
  <c r="P632"/>
  <c r="Q632"/>
  <c r="R632"/>
  <c r="N635"/>
  <c r="O635"/>
  <c r="P635"/>
  <c r="Q635"/>
  <c r="R635"/>
  <c r="N634"/>
  <c r="O634"/>
  <c r="P634"/>
  <c r="Q634"/>
  <c r="R634"/>
  <c r="N636"/>
  <c r="O636"/>
  <c r="P636"/>
  <c r="Q636"/>
  <c r="R636"/>
  <c r="K637"/>
  <c r="L637"/>
  <c r="N637"/>
  <c r="O637"/>
  <c r="P637"/>
  <c r="Q637"/>
  <c r="R637"/>
  <c r="N639"/>
  <c r="O639"/>
  <c r="P639"/>
  <c r="Q639"/>
  <c r="R639"/>
  <c r="N641"/>
  <c r="O641"/>
  <c r="P641"/>
  <c r="Q641"/>
  <c r="R641"/>
  <c r="N642"/>
  <c r="O642"/>
  <c r="P642"/>
  <c r="Q642"/>
  <c r="R642"/>
  <c r="N643"/>
  <c r="O643"/>
  <c r="P643"/>
  <c r="Q643"/>
  <c r="R643"/>
  <c r="N645"/>
  <c r="O645"/>
  <c r="P645"/>
  <c r="Q645"/>
  <c r="R645"/>
  <c r="N644"/>
  <c r="O644"/>
  <c r="P644"/>
  <c r="Q644"/>
  <c r="R644"/>
  <c r="N646"/>
  <c r="O646"/>
  <c r="P646"/>
  <c r="Q646"/>
  <c r="R646"/>
  <c r="N647"/>
  <c r="O647"/>
  <c r="P647"/>
  <c r="Q647"/>
  <c r="R647"/>
  <c r="N649"/>
  <c r="O649"/>
  <c r="P649"/>
  <c r="Q649"/>
  <c r="R649"/>
  <c r="N650"/>
  <c r="O650"/>
  <c r="P650"/>
  <c r="Q650"/>
  <c r="R650"/>
  <c r="N652"/>
  <c r="O652"/>
  <c r="P652"/>
  <c r="Q652"/>
  <c r="R652"/>
  <c r="N653"/>
  <c r="O653"/>
  <c r="P653"/>
  <c r="Q653"/>
  <c r="R653"/>
  <c r="N654"/>
  <c r="O654"/>
  <c r="P654"/>
  <c r="Q654"/>
  <c r="R654"/>
  <c r="N655"/>
  <c r="O655"/>
  <c r="P655"/>
  <c r="Q655"/>
  <c r="R655"/>
  <c r="N657"/>
  <c r="O657"/>
  <c r="P657"/>
  <c r="Q657"/>
  <c r="R657"/>
  <c r="N659"/>
  <c r="O659"/>
  <c r="P659"/>
  <c r="Q659"/>
  <c r="R659"/>
  <c r="N660"/>
  <c r="O660"/>
  <c r="P660"/>
  <c r="Q660"/>
  <c r="R660"/>
  <c r="N662"/>
  <c r="O662"/>
  <c r="P662"/>
  <c r="Q662"/>
  <c r="R662"/>
  <c r="N663"/>
  <c r="O663"/>
  <c r="P663"/>
  <c r="Q663"/>
  <c r="R663"/>
  <c r="N664"/>
  <c r="O664"/>
  <c r="P664"/>
  <c r="Q664"/>
  <c r="R664"/>
  <c r="K669"/>
  <c r="L669"/>
  <c r="N669"/>
  <c r="O669"/>
  <c r="P669"/>
  <c r="Q669"/>
  <c r="R669"/>
  <c r="N670"/>
  <c r="O670"/>
  <c r="P670"/>
  <c r="Q670"/>
  <c r="R670"/>
  <c r="N671"/>
  <c r="O671"/>
  <c r="P671"/>
  <c r="Q671"/>
  <c r="R671"/>
  <c r="K673"/>
  <c r="K674" s="1"/>
  <c r="K675" s="1"/>
  <c r="N673"/>
  <c r="O673"/>
  <c r="P673"/>
  <c r="Q673"/>
  <c r="R673"/>
  <c r="N674"/>
  <c r="O674"/>
  <c r="P674"/>
  <c r="Q674"/>
  <c r="R674"/>
  <c r="N675"/>
  <c r="O675"/>
  <c r="P675"/>
  <c r="Q675"/>
  <c r="R675"/>
  <c r="N676"/>
  <c r="O676"/>
  <c r="P676"/>
  <c r="Q676"/>
  <c r="R676"/>
  <c r="N678"/>
  <c r="O678"/>
  <c r="P678"/>
  <c r="Q678"/>
  <c r="R678"/>
  <c r="N679"/>
  <c r="O679"/>
  <c r="P679"/>
  <c r="Q679"/>
  <c r="R679"/>
  <c r="N681"/>
  <c r="O681"/>
  <c r="P681"/>
  <c r="Q681"/>
  <c r="R681"/>
  <c r="N682"/>
  <c r="O682"/>
  <c r="P682"/>
  <c r="Q682"/>
  <c r="R682"/>
  <c r="N683"/>
  <c r="O683"/>
  <c r="P683"/>
  <c r="Q683"/>
  <c r="R683"/>
  <c r="N684"/>
  <c r="O684"/>
  <c r="P684"/>
  <c r="Q684"/>
  <c r="R684"/>
  <c r="K685"/>
  <c r="L685"/>
  <c r="N685"/>
  <c r="O685"/>
  <c r="P685"/>
  <c r="Q685"/>
  <c r="R685"/>
  <c r="N688"/>
  <c r="O688"/>
  <c r="P688"/>
  <c r="Q688"/>
  <c r="R688"/>
  <c r="N690"/>
  <c r="O690"/>
  <c r="P690"/>
  <c r="Q690"/>
  <c r="R690"/>
  <c r="N691"/>
  <c r="O691"/>
  <c r="P691"/>
  <c r="Q691"/>
  <c r="R691"/>
  <c r="N692"/>
  <c r="O692"/>
  <c r="P692"/>
  <c r="Q692"/>
  <c r="R692"/>
  <c r="N695"/>
  <c r="O695"/>
  <c r="P695"/>
  <c r="Q695"/>
  <c r="R695"/>
  <c r="N696"/>
  <c r="O696"/>
  <c r="P696"/>
  <c r="Q696"/>
  <c r="R696"/>
  <c r="N698"/>
  <c r="O698"/>
  <c r="P698"/>
  <c r="Q698"/>
  <c r="R698"/>
  <c r="N699"/>
  <c r="O699"/>
  <c r="P699"/>
  <c r="Q699"/>
  <c r="R699"/>
  <c r="N700"/>
  <c r="O700"/>
  <c r="P700"/>
  <c r="Q700"/>
  <c r="R700"/>
  <c r="N701"/>
  <c r="O701"/>
  <c r="P701"/>
  <c r="Q701"/>
  <c r="R701"/>
  <c r="N703"/>
  <c r="O703"/>
  <c r="P703"/>
  <c r="Q703"/>
  <c r="R703"/>
  <c r="K705"/>
  <c r="L705"/>
  <c r="N705"/>
  <c r="O705"/>
  <c r="P705"/>
  <c r="Q705"/>
  <c r="R705"/>
  <c r="K707"/>
  <c r="K708" s="1"/>
  <c r="K709" s="1"/>
  <c r="L707"/>
  <c r="L708" s="1"/>
  <c r="N707"/>
  <c r="O707"/>
  <c r="P707"/>
  <c r="Q707"/>
  <c r="R707"/>
  <c r="N708"/>
  <c r="O708"/>
  <c r="P708"/>
  <c r="Q708"/>
  <c r="R708"/>
  <c r="L709"/>
  <c r="N709"/>
  <c r="O709"/>
  <c r="P709"/>
  <c r="Q709"/>
  <c r="R709"/>
  <c r="N712"/>
  <c r="O712"/>
  <c r="P712"/>
  <c r="Q712"/>
  <c r="R712"/>
  <c r="N717"/>
  <c r="O717"/>
  <c r="P717"/>
  <c r="Q717"/>
  <c r="R717"/>
  <c r="N719"/>
  <c r="O719"/>
  <c r="P719"/>
  <c r="Q719"/>
  <c r="R719"/>
  <c r="L721"/>
  <c r="L722" s="1"/>
  <c r="L723" s="1"/>
  <c r="N721"/>
  <c r="O721"/>
  <c r="P721"/>
  <c r="Q721"/>
  <c r="R721"/>
  <c r="N724"/>
  <c r="O724"/>
  <c r="P724"/>
  <c r="Q724"/>
  <c r="R724"/>
  <c r="N726"/>
  <c r="O726"/>
  <c r="P726"/>
  <c r="Q726"/>
  <c r="R726"/>
  <c r="N725"/>
  <c r="O725"/>
  <c r="P725"/>
  <c r="Q725"/>
  <c r="R725"/>
  <c r="N728"/>
  <c r="O728"/>
  <c r="P728"/>
  <c r="Q728"/>
  <c r="R728"/>
  <c r="K729"/>
  <c r="L729"/>
  <c r="N729"/>
  <c r="O729"/>
  <c r="P729"/>
  <c r="Q729"/>
  <c r="R729"/>
  <c r="K730"/>
  <c r="L730"/>
  <c r="N730"/>
  <c r="O730"/>
  <c r="P730"/>
  <c r="Q730"/>
  <c r="R730"/>
  <c r="L732"/>
  <c r="L1832" s="1"/>
  <c r="N732"/>
  <c r="O732"/>
  <c r="P732"/>
  <c r="Q732"/>
  <c r="R732"/>
  <c r="K733"/>
  <c r="K734" s="1"/>
  <c r="L733"/>
  <c r="L734" s="1"/>
  <c r="N733"/>
  <c r="O733"/>
  <c r="P733"/>
  <c r="Q733"/>
  <c r="R733"/>
  <c r="N734"/>
  <c r="O734"/>
  <c r="P734"/>
  <c r="Q734"/>
  <c r="R734"/>
  <c r="N735"/>
  <c r="O735"/>
  <c r="P735"/>
  <c r="Q735"/>
  <c r="R735"/>
  <c r="K737"/>
  <c r="K738" s="1"/>
  <c r="L737"/>
  <c r="L738" s="1"/>
  <c r="N737"/>
  <c r="O737"/>
  <c r="P737"/>
  <c r="Q737"/>
  <c r="R737"/>
  <c r="N738"/>
  <c r="O738"/>
  <c r="P738"/>
  <c r="Q738"/>
  <c r="R738"/>
  <c r="N741"/>
  <c r="O741"/>
  <c r="P741"/>
  <c r="Q741"/>
  <c r="R741"/>
  <c r="N742"/>
  <c r="O742"/>
  <c r="P742"/>
  <c r="Q742"/>
  <c r="R742"/>
  <c r="N743"/>
  <c r="O743"/>
  <c r="P743"/>
  <c r="Q743"/>
  <c r="R743"/>
  <c r="N744"/>
  <c r="O744"/>
  <c r="P744"/>
  <c r="Q744"/>
  <c r="R744"/>
  <c r="N746"/>
  <c r="O746"/>
  <c r="P746"/>
  <c r="Q746"/>
  <c r="R746"/>
  <c r="N748"/>
  <c r="O748"/>
  <c r="P748"/>
  <c r="Q748"/>
  <c r="R748"/>
  <c r="N749"/>
  <c r="O749"/>
  <c r="P749"/>
  <c r="Q749"/>
  <c r="R749"/>
  <c r="N750"/>
  <c r="O750"/>
  <c r="P750"/>
  <c r="Q750"/>
  <c r="R750"/>
  <c r="N752"/>
  <c r="O752"/>
  <c r="P752"/>
  <c r="Q752"/>
  <c r="R752"/>
  <c r="K754"/>
  <c r="K755" s="1"/>
  <c r="K756" s="1"/>
  <c r="L754"/>
  <c r="L755" s="1"/>
  <c r="L756" s="1"/>
  <c r="N754"/>
  <c r="O754"/>
  <c r="P754"/>
  <c r="Q754"/>
  <c r="R754"/>
  <c r="N755"/>
  <c r="O755"/>
  <c r="P755"/>
  <c r="Q755"/>
  <c r="R755"/>
  <c r="N756"/>
  <c r="O756"/>
  <c r="P756"/>
  <c r="Q756"/>
  <c r="R756"/>
  <c r="N757"/>
  <c r="O757"/>
  <c r="P757"/>
  <c r="Q757"/>
  <c r="R757"/>
  <c r="N758"/>
  <c r="O758"/>
  <c r="P758"/>
  <c r="Q758"/>
  <c r="R758"/>
  <c r="N759"/>
  <c r="O759"/>
  <c r="P759"/>
  <c r="Q759"/>
  <c r="R759"/>
  <c r="N760"/>
  <c r="O760"/>
  <c r="P760"/>
  <c r="Q760"/>
  <c r="R760"/>
  <c r="N761"/>
  <c r="O761"/>
  <c r="P761"/>
  <c r="Q761"/>
  <c r="R761"/>
  <c r="N762"/>
  <c r="O762"/>
  <c r="P762"/>
  <c r="Q762"/>
  <c r="R762"/>
  <c r="N763"/>
  <c r="O763"/>
  <c r="P763"/>
  <c r="Q763"/>
  <c r="R763"/>
  <c r="N764"/>
  <c r="O764"/>
  <c r="P764"/>
  <c r="Q764"/>
  <c r="R764"/>
  <c r="N765"/>
  <c r="O765"/>
  <c r="P765"/>
  <c r="Q765"/>
  <c r="R765"/>
  <c r="N766"/>
  <c r="O766"/>
  <c r="P766"/>
  <c r="Q766"/>
  <c r="R766"/>
  <c r="N769"/>
  <c r="O769"/>
  <c r="P769"/>
  <c r="Q769"/>
  <c r="R769"/>
  <c r="N768"/>
  <c r="O768"/>
  <c r="P768"/>
  <c r="Q768"/>
  <c r="R768"/>
  <c r="N770"/>
  <c r="O770"/>
  <c r="P770"/>
  <c r="Q770"/>
  <c r="R770"/>
  <c r="N772"/>
  <c r="O772"/>
  <c r="P772"/>
  <c r="Q772"/>
  <c r="R772"/>
  <c r="N773"/>
  <c r="O773"/>
  <c r="P773"/>
  <c r="Q773"/>
  <c r="R773"/>
  <c r="N775"/>
  <c r="O775"/>
  <c r="P775"/>
  <c r="Q775"/>
  <c r="R775"/>
  <c r="N774"/>
  <c r="O774"/>
  <c r="P774"/>
  <c r="Q774"/>
  <c r="R774"/>
  <c r="N777"/>
  <c r="O777"/>
  <c r="P777"/>
  <c r="Q777"/>
  <c r="R777"/>
  <c r="L778"/>
  <c r="N778"/>
  <c r="O778"/>
  <c r="P778"/>
  <c r="Q778"/>
  <c r="R778"/>
  <c r="N780"/>
  <c r="O780"/>
  <c r="P780"/>
  <c r="Q780"/>
  <c r="R780"/>
  <c r="N782"/>
  <c r="O782"/>
  <c r="P782"/>
  <c r="Q782"/>
  <c r="R782"/>
  <c r="N783"/>
  <c r="O783"/>
  <c r="P783"/>
  <c r="Q783"/>
  <c r="R783"/>
  <c r="N784"/>
  <c r="O784"/>
  <c r="P784"/>
  <c r="Q784"/>
  <c r="R784"/>
  <c r="N785"/>
  <c r="O785"/>
  <c r="P785"/>
  <c r="Q785"/>
  <c r="R785"/>
  <c r="N787"/>
  <c r="O787"/>
  <c r="P787"/>
  <c r="Q787"/>
  <c r="R787"/>
  <c r="N789"/>
  <c r="O789"/>
  <c r="P789"/>
  <c r="Q789"/>
  <c r="R789"/>
  <c r="N791"/>
  <c r="O791"/>
  <c r="P791"/>
  <c r="Q791"/>
  <c r="R791"/>
  <c r="N793"/>
  <c r="O793"/>
  <c r="P793"/>
  <c r="Q793"/>
  <c r="R793"/>
  <c r="N792"/>
  <c r="O792"/>
  <c r="P792"/>
  <c r="Q792"/>
  <c r="R792"/>
  <c r="N795"/>
  <c r="O795"/>
  <c r="P795"/>
  <c r="Q795"/>
  <c r="R795"/>
  <c r="K797"/>
  <c r="L797"/>
  <c r="N797"/>
  <c r="O797"/>
  <c r="P797"/>
  <c r="Q797"/>
  <c r="R797"/>
  <c r="N801"/>
  <c r="O801"/>
  <c r="P801"/>
  <c r="Q801"/>
  <c r="R801"/>
  <c r="N799"/>
  <c r="O799"/>
  <c r="P799"/>
  <c r="Q799"/>
  <c r="R799"/>
  <c r="N800"/>
  <c r="O800"/>
  <c r="P800"/>
  <c r="Q800"/>
  <c r="R800"/>
  <c r="N802"/>
  <c r="O802"/>
  <c r="P802"/>
  <c r="Q802"/>
  <c r="R802"/>
  <c r="N805"/>
  <c r="O805"/>
  <c r="P805"/>
  <c r="Q805"/>
  <c r="R805"/>
  <c r="K810"/>
  <c r="L810"/>
  <c r="N810"/>
  <c r="O810"/>
  <c r="P810"/>
  <c r="Q810"/>
  <c r="R810"/>
  <c r="N812"/>
  <c r="O812"/>
  <c r="P812"/>
  <c r="Q812"/>
  <c r="R812"/>
  <c r="N814"/>
  <c r="O814"/>
  <c r="P814"/>
  <c r="Q814"/>
  <c r="R814"/>
  <c r="N816"/>
  <c r="O816"/>
  <c r="P816"/>
  <c r="Q816"/>
  <c r="R816"/>
  <c r="N817"/>
  <c r="O817"/>
  <c r="P817"/>
  <c r="Q817"/>
  <c r="R817"/>
  <c r="N818"/>
  <c r="O818"/>
  <c r="P818"/>
  <c r="Q818"/>
  <c r="R818"/>
  <c r="N820"/>
  <c r="O820"/>
  <c r="P820"/>
  <c r="Q820"/>
  <c r="R820"/>
  <c r="N821"/>
  <c r="O821"/>
  <c r="P821"/>
  <c r="Q821"/>
  <c r="R821"/>
  <c r="N823"/>
  <c r="O823"/>
  <c r="P823"/>
  <c r="Q823"/>
  <c r="R823"/>
  <c r="N826"/>
  <c r="O826"/>
  <c r="P826"/>
  <c r="Q826"/>
  <c r="R826"/>
  <c r="K829"/>
  <c r="K827" s="1"/>
  <c r="L829"/>
  <c r="L827" s="1"/>
  <c r="N829"/>
  <c r="O829"/>
  <c r="P829"/>
  <c r="Q829"/>
  <c r="R829"/>
  <c r="N827"/>
  <c r="O827"/>
  <c r="P827"/>
  <c r="Q827"/>
  <c r="R827"/>
  <c r="K830"/>
  <c r="K831" s="1"/>
  <c r="K841" s="1"/>
  <c r="L830"/>
  <c r="L831" s="1"/>
  <c r="L841" s="1"/>
  <c r="L1933" s="1"/>
  <c r="N830"/>
  <c r="O830"/>
  <c r="P830"/>
  <c r="Q830"/>
  <c r="R830"/>
  <c r="K832"/>
  <c r="L832"/>
  <c r="N832"/>
  <c r="O832"/>
  <c r="P832"/>
  <c r="Q832"/>
  <c r="R832"/>
  <c r="N833"/>
  <c r="O833"/>
  <c r="P833"/>
  <c r="Q833"/>
  <c r="R833"/>
  <c r="N834"/>
  <c r="O834"/>
  <c r="P834"/>
  <c r="Q834"/>
  <c r="R834"/>
  <c r="K835"/>
  <c r="K836" s="1"/>
  <c r="L835"/>
  <c r="L836" s="1"/>
  <c r="N835"/>
  <c r="O835"/>
  <c r="P835"/>
  <c r="Q835"/>
  <c r="R835"/>
  <c r="N836"/>
  <c r="O836"/>
  <c r="P836"/>
  <c r="Q836"/>
  <c r="R836"/>
  <c r="K837"/>
  <c r="L837"/>
  <c r="N837"/>
  <c r="O837"/>
  <c r="P837"/>
  <c r="Q837"/>
  <c r="R837"/>
  <c r="N838"/>
  <c r="O838"/>
  <c r="P838"/>
  <c r="Q838"/>
  <c r="R838"/>
  <c r="N839"/>
  <c r="O839"/>
  <c r="P839"/>
  <c r="Q839"/>
  <c r="R839"/>
  <c r="N840"/>
  <c r="O840"/>
  <c r="P840"/>
  <c r="Q840"/>
  <c r="R840"/>
  <c r="N843"/>
  <c r="O843"/>
  <c r="P843"/>
  <c r="Q843"/>
  <c r="R843"/>
  <c r="N844"/>
  <c r="O844"/>
  <c r="P844"/>
  <c r="Q844"/>
  <c r="R844"/>
  <c r="N846"/>
  <c r="O846"/>
  <c r="P846"/>
  <c r="Q846"/>
  <c r="R846"/>
  <c r="N848"/>
  <c r="O848"/>
  <c r="P848"/>
  <c r="Q848"/>
  <c r="R848"/>
  <c r="N851"/>
  <c r="O851"/>
  <c r="P851"/>
  <c r="Q851"/>
  <c r="R851"/>
  <c r="N852"/>
  <c r="O852"/>
  <c r="P852"/>
  <c r="Q852"/>
  <c r="R852"/>
  <c r="N853"/>
  <c r="O853"/>
  <c r="P853"/>
  <c r="Q853"/>
  <c r="R853"/>
  <c r="N856"/>
  <c r="O856"/>
  <c r="P856"/>
  <c r="Q856"/>
  <c r="R856"/>
  <c r="N854"/>
  <c r="O854"/>
  <c r="P854"/>
  <c r="Q854"/>
  <c r="R854"/>
  <c r="N857"/>
  <c r="O857"/>
  <c r="P857"/>
  <c r="Q857"/>
  <c r="R857"/>
  <c r="K858"/>
  <c r="K859" s="1"/>
  <c r="L858"/>
  <c r="L859" s="1"/>
  <c r="N858"/>
  <c r="O858"/>
  <c r="P858"/>
  <c r="Q858"/>
  <c r="R858"/>
  <c r="N860"/>
  <c r="O860"/>
  <c r="P860"/>
  <c r="Q860"/>
  <c r="R860"/>
  <c r="N863"/>
  <c r="O863"/>
  <c r="P863"/>
  <c r="Q863"/>
  <c r="R863"/>
  <c r="N862"/>
  <c r="O862"/>
  <c r="P862"/>
  <c r="Q862"/>
  <c r="R862"/>
  <c r="N867"/>
  <c r="O867"/>
  <c r="P867"/>
  <c r="Q867"/>
  <c r="R867"/>
  <c r="K868"/>
  <c r="L868"/>
  <c r="N868"/>
  <c r="O868"/>
  <c r="P868"/>
  <c r="Q868"/>
  <c r="R868"/>
  <c r="N869"/>
  <c r="O869"/>
  <c r="P869"/>
  <c r="Q869"/>
  <c r="R869"/>
  <c r="N870"/>
  <c r="O870"/>
  <c r="P870"/>
  <c r="Q870"/>
  <c r="R870"/>
  <c r="N871"/>
  <c r="O871"/>
  <c r="P871"/>
  <c r="Q871"/>
  <c r="R871"/>
  <c r="N873"/>
  <c r="O873"/>
  <c r="P873"/>
  <c r="Q873"/>
  <c r="R873"/>
  <c r="N872"/>
  <c r="O872"/>
  <c r="P872"/>
  <c r="Q872"/>
  <c r="R872"/>
  <c r="N874"/>
  <c r="O874"/>
  <c r="P874"/>
  <c r="Q874"/>
  <c r="R874"/>
  <c r="N875"/>
  <c r="O875"/>
  <c r="P875"/>
  <c r="Q875"/>
  <c r="R875"/>
  <c r="N876"/>
  <c r="O876"/>
  <c r="P876"/>
  <c r="Q876"/>
  <c r="R876"/>
  <c r="N878"/>
  <c r="O878"/>
  <c r="P878"/>
  <c r="Q878"/>
  <c r="R878"/>
  <c r="K879"/>
  <c r="L879"/>
  <c r="N879"/>
  <c r="O879"/>
  <c r="P879"/>
  <c r="Q879"/>
  <c r="R879"/>
  <c r="N881"/>
  <c r="O881"/>
  <c r="P881"/>
  <c r="Q881"/>
  <c r="R881"/>
  <c r="N883"/>
  <c r="O883"/>
  <c r="P883"/>
  <c r="Q883"/>
  <c r="R883"/>
  <c r="N884"/>
  <c r="O884"/>
  <c r="P884"/>
  <c r="Q884"/>
  <c r="R884"/>
  <c r="N887"/>
  <c r="O887"/>
  <c r="P887"/>
  <c r="Q887"/>
  <c r="R887"/>
  <c r="N886"/>
  <c r="O886"/>
  <c r="P886"/>
  <c r="Q886"/>
  <c r="R886"/>
  <c r="K888"/>
  <c r="K889" s="1"/>
  <c r="L888"/>
  <c r="L889" s="1"/>
  <c r="N888"/>
  <c r="O888"/>
  <c r="P888"/>
  <c r="Q888"/>
  <c r="R888"/>
  <c r="N889"/>
  <c r="O889"/>
  <c r="P889"/>
  <c r="Q889"/>
  <c r="R889"/>
  <c r="N890"/>
  <c r="O890"/>
  <c r="P890"/>
  <c r="Q890"/>
  <c r="R890"/>
  <c r="N891"/>
  <c r="O891"/>
  <c r="P891"/>
  <c r="Q891"/>
  <c r="R891"/>
  <c r="N892"/>
  <c r="O892"/>
  <c r="P892"/>
  <c r="Q892"/>
  <c r="R892"/>
  <c r="N893"/>
  <c r="O893"/>
  <c r="P893"/>
  <c r="Q893"/>
  <c r="R893"/>
  <c r="N895"/>
  <c r="O895"/>
  <c r="P895"/>
  <c r="Q895"/>
  <c r="R895"/>
  <c r="N896"/>
  <c r="O896"/>
  <c r="P896"/>
  <c r="Q896"/>
  <c r="R896"/>
  <c r="N899"/>
  <c r="O899"/>
  <c r="P899"/>
  <c r="Q899"/>
  <c r="R899"/>
  <c r="N900"/>
  <c r="O900"/>
  <c r="P900"/>
  <c r="Q900"/>
  <c r="R900"/>
  <c r="N901"/>
  <c r="O901"/>
  <c r="P901"/>
  <c r="Q901"/>
  <c r="R901"/>
  <c r="N904"/>
  <c r="O904"/>
  <c r="P904"/>
  <c r="Q904"/>
  <c r="R904"/>
  <c r="K903"/>
  <c r="L903"/>
  <c r="N903"/>
  <c r="O903"/>
  <c r="P903"/>
  <c r="Q903"/>
  <c r="R903"/>
  <c r="N905"/>
  <c r="O905"/>
  <c r="P905"/>
  <c r="Q905"/>
  <c r="R905"/>
  <c r="N906"/>
  <c r="O906"/>
  <c r="P906"/>
  <c r="Q906"/>
  <c r="R906"/>
  <c r="N908"/>
  <c r="O908"/>
  <c r="P908"/>
  <c r="Q908"/>
  <c r="R908"/>
  <c r="N909"/>
  <c r="O909"/>
  <c r="P909"/>
  <c r="Q909"/>
  <c r="R909"/>
  <c r="N910"/>
  <c r="O910"/>
  <c r="P910"/>
  <c r="Q910"/>
  <c r="R910"/>
  <c r="N912"/>
  <c r="O912"/>
  <c r="P912"/>
  <c r="Q912"/>
  <c r="R912"/>
  <c r="N911"/>
  <c r="O911"/>
  <c r="P911"/>
  <c r="Q911"/>
  <c r="R911"/>
  <c r="N914"/>
  <c r="O914"/>
  <c r="P914"/>
  <c r="Q914"/>
  <c r="R914"/>
  <c r="N913"/>
  <c r="O913"/>
  <c r="P913"/>
  <c r="Q913"/>
  <c r="R913"/>
  <c r="N915"/>
  <c r="O915"/>
  <c r="P915"/>
  <c r="Q915"/>
  <c r="R915"/>
  <c r="N918"/>
  <c r="O918"/>
  <c r="P918"/>
  <c r="Q918"/>
  <c r="R918"/>
  <c r="N919"/>
  <c r="O919"/>
  <c r="P919"/>
  <c r="Q919"/>
  <c r="R919"/>
  <c r="N920"/>
  <c r="O920"/>
  <c r="P920"/>
  <c r="Q920"/>
  <c r="R920"/>
  <c r="K922"/>
  <c r="K923" s="1"/>
  <c r="L922"/>
  <c r="L923" s="1"/>
  <c r="N922"/>
  <c r="O922"/>
  <c r="P922"/>
  <c r="Q922"/>
  <c r="R922"/>
  <c r="N923"/>
  <c r="O923"/>
  <c r="P923"/>
  <c r="Q923"/>
  <c r="R923"/>
  <c r="N924"/>
  <c r="O924"/>
  <c r="P924"/>
  <c r="Q924"/>
  <c r="R924"/>
  <c r="N926"/>
  <c r="O926"/>
  <c r="P926"/>
  <c r="Q926"/>
  <c r="R926"/>
  <c r="N927"/>
  <c r="O927"/>
  <c r="P927"/>
  <c r="Q927"/>
  <c r="R927"/>
  <c r="K928"/>
  <c r="L928"/>
  <c r="N928"/>
  <c r="O928"/>
  <c r="P928"/>
  <c r="Q928"/>
  <c r="R928"/>
  <c r="N930"/>
  <c r="O930"/>
  <c r="P930"/>
  <c r="Q930"/>
  <c r="R930"/>
  <c r="N931"/>
  <c r="O931"/>
  <c r="P931"/>
  <c r="Q931"/>
  <c r="R931"/>
  <c r="N934"/>
  <c r="O934"/>
  <c r="P934"/>
  <c r="Q934"/>
  <c r="R934"/>
  <c r="N933"/>
  <c r="O933"/>
  <c r="P933"/>
  <c r="Q933"/>
  <c r="R933"/>
  <c r="N935"/>
  <c r="O935"/>
  <c r="P935"/>
  <c r="Q935"/>
  <c r="R935"/>
  <c r="N937"/>
  <c r="O937"/>
  <c r="P937"/>
  <c r="Q937"/>
  <c r="R937"/>
  <c r="N940"/>
  <c r="O940"/>
  <c r="P940"/>
  <c r="Q940"/>
  <c r="R940"/>
  <c r="N941"/>
  <c r="O941"/>
  <c r="P941"/>
  <c r="Q941"/>
  <c r="R941"/>
  <c r="N943"/>
  <c r="O943"/>
  <c r="P943"/>
  <c r="Q943"/>
  <c r="R943"/>
  <c r="N942"/>
  <c r="O942"/>
  <c r="P942"/>
  <c r="Q942"/>
  <c r="R942"/>
  <c r="L946"/>
  <c r="N946"/>
  <c r="O946"/>
  <c r="P946"/>
  <c r="Q946"/>
  <c r="R946"/>
  <c r="N948"/>
  <c r="O948"/>
  <c r="P948"/>
  <c r="Q948"/>
  <c r="R948"/>
  <c r="N949"/>
  <c r="O949"/>
  <c r="P949"/>
  <c r="Q949"/>
  <c r="R949"/>
  <c r="N952"/>
  <c r="O952"/>
  <c r="P952"/>
  <c r="Q952"/>
  <c r="R952"/>
  <c r="N951"/>
  <c r="O951"/>
  <c r="P951"/>
  <c r="Q951"/>
  <c r="R951"/>
  <c r="N953"/>
  <c r="O953"/>
  <c r="P953"/>
  <c r="Q953"/>
  <c r="R953"/>
  <c r="N954"/>
  <c r="O954"/>
  <c r="P954"/>
  <c r="Q954"/>
  <c r="R954"/>
  <c r="K955"/>
  <c r="K956" s="1"/>
  <c r="L955"/>
  <c r="L956" s="1"/>
  <c r="N955"/>
  <c r="O955"/>
  <c r="P955"/>
  <c r="Q955"/>
  <c r="R955"/>
  <c r="N956"/>
  <c r="O956"/>
  <c r="P956"/>
  <c r="Q956"/>
  <c r="R956"/>
  <c r="N957"/>
  <c r="O957"/>
  <c r="P957"/>
  <c r="Q957"/>
  <c r="R957"/>
  <c r="K958"/>
  <c r="L958"/>
  <c r="N958"/>
  <c r="O958"/>
  <c r="P958"/>
  <c r="Q958"/>
  <c r="R958"/>
  <c r="K960"/>
  <c r="L960"/>
  <c r="L962" s="1"/>
  <c r="L963" s="1"/>
  <c r="L964" s="1"/>
  <c r="L965" s="1"/>
  <c r="L966" s="1"/>
  <c r="N960"/>
  <c r="O960"/>
  <c r="P960"/>
  <c r="Q960"/>
  <c r="R960"/>
  <c r="K962"/>
  <c r="K963" s="1"/>
  <c r="K964" s="1"/>
  <c r="K965" s="1"/>
  <c r="K966" s="1"/>
  <c r="K967" s="1"/>
  <c r="K968" s="1"/>
  <c r="N962"/>
  <c r="O962"/>
  <c r="P962"/>
  <c r="Q962"/>
  <c r="R962"/>
  <c r="N963"/>
  <c r="O963"/>
  <c r="P963"/>
  <c r="Q963"/>
  <c r="R963"/>
  <c r="N964"/>
  <c r="O964"/>
  <c r="P964"/>
  <c r="Q964"/>
  <c r="R964"/>
  <c r="N965"/>
  <c r="O965"/>
  <c r="P965"/>
  <c r="Q965"/>
  <c r="R965"/>
  <c r="N966"/>
  <c r="O966"/>
  <c r="P966"/>
  <c r="Q966"/>
  <c r="R966"/>
  <c r="N967"/>
  <c r="O967"/>
  <c r="P967"/>
  <c r="Q967"/>
  <c r="R967"/>
  <c r="K969"/>
  <c r="L969"/>
  <c r="N969"/>
  <c r="O969"/>
  <c r="P969"/>
  <c r="Q969"/>
  <c r="R969"/>
  <c r="L971"/>
  <c r="L972" s="1"/>
  <c r="N971"/>
  <c r="O971"/>
  <c r="P971"/>
  <c r="Q971"/>
  <c r="R971"/>
  <c r="N972"/>
  <c r="O972"/>
  <c r="P972"/>
  <c r="Q972"/>
  <c r="R972"/>
  <c r="N975"/>
  <c r="O975"/>
  <c r="P975"/>
  <c r="Q975"/>
  <c r="R975"/>
  <c r="N974"/>
  <c r="O974"/>
  <c r="P974"/>
  <c r="Q974"/>
  <c r="R974"/>
  <c r="N976"/>
  <c r="O976"/>
  <c r="P976"/>
  <c r="Q976"/>
  <c r="R976"/>
  <c r="N977"/>
  <c r="O977"/>
  <c r="P977"/>
  <c r="Q977"/>
  <c r="R977"/>
  <c r="N978"/>
  <c r="O978"/>
  <c r="P978"/>
  <c r="Q978"/>
  <c r="R978"/>
  <c r="N980"/>
  <c r="O980"/>
  <c r="P980"/>
  <c r="Q980"/>
  <c r="R980"/>
  <c r="N981"/>
  <c r="O981"/>
  <c r="P981"/>
  <c r="Q981"/>
  <c r="R981"/>
  <c r="N983"/>
  <c r="O983"/>
  <c r="P983"/>
  <c r="Q983"/>
  <c r="R983"/>
  <c r="N985"/>
  <c r="O985"/>
  <c r="P985"/>
  <c r="Q985"/>
  <c r="R985"/>
  <c r="K986"/>
  <c r="L986"/>
  <c r="N986"/>
  <c r="O986"/>
  <c r="P986"/>
  <c r="Q986"/>
  <c r="R986"/>
  <c r="N987"/>
  <c r="O987"/>
  <c r="P987"/>
  <c r="Q987"/>
  <c r="R987"/>
  <c r="L988"/>
  <c r="N988"/>
  <c r="O988"/>
  <c r="P988"/>
  <c r="Q988"/>
  <c r="R988"/>
  <c r="N989"/>
  <c r="O989"/>
  <c r="P989"/>
  <c r="Q989"/>
  <c r="R989"/>
  <c r="N990"/>
  <c r="O990"/>
  <c r="P990"/>
  <c r="Q990"/>
  <c r="R990"/>
  <c r="N991"/>
  <c r="O991"/>
  <c r="P991"/>
  <c r="Q991"/>
  <c r="R991"/>
  <c r="N993"/>
  <c r="O993"/>
  <c r="P993"/>
  <c r="Q993"/>
  <c r="R993"/>
  <c r="N995"/>
  <c r="O995"/>
  <c r="P995"/>
  <c r="Q995"/>
  <c r="R995"/>
  <c r="N994"/>
  <c r="O994"/>
  <c r="P994"/>
  <c r="Q994"/>
  <c r="R994"/>
  <c r="N998"/>
  <c r="O998"/>
  <c r="P998"/>
  <c r="Q998"/>
  <c r="R998"/>
  <c r="N996"/>
  <c r="O996"/>
  <c r="P996"/>
  <c r="Q996"/>
  <c r="R996"/>
  <c r="N1000"/>
  <c r="O1000"/>
  <c r="P1000"/>
  <c r="Q1000"/>
  <c r="R1000"/>
  <c r="N1001"/>
  <c r="O1001"/>
  <c r="P1001"/>
  <c r="Q1001"/>
  <c r="R1001"/>
  <c r="K1002"/>
  <c r="L1002"/>
  <c r="L1004" s="1"/>
  <c r="N1002"/>
  <c r="O1002"/>
  <c r="P1002"/>
  <c r="Q1002"/>
  <c r="R1002"/>
  <c r="K1004"/>
  <c r="N1004"/>
  <c r="O1004"/>
  <c r="P1004"/>
  <c r="Q1004"/>
  <c r="R1004"/>
  <c r="K1008"/>
  <c r="L1008"/>
  <c r="N1008"/>
  <c r="O1008"/>
  <c r="P1008"/>
  <c r="Q1008"/>
  <c r="R1008"/>
  <c r="K1007"/>
  <c r="K1009" s="1"/>
  <c r="K1010" s="1"/>
  <c r="L1007"/>
  <c r="L1009" s="1"/>
  <c r="L1010" s="1"/>
  <c r="N1007"/>
  <c r="O1007"/>
  <c r="P1007"/>
  <c r="Q1007"/>
  <c r="R1007"/>
  <c r="N1009"/>
  <c r="O1009"/>
  <c r="P1009"/>
  <c r="Q1009"/>
  <c r="R1009"/>
  <c r="N1010"/>
  <c r="O1010"/>
  <c r="P1010"/>
  <c r="Q1010"/>
  <c r="R1010"/>
  <c r="K1013"/>
  <c r="K1014" s="1"/>
  <c r="K1015" s="1"/>
  <c r="L1013"/>
  <c r="L1014" s="1"/>
  <c r="L1015" s="1"/>
  <c r="L1016" s="1"/>
  <c r="N1013"/>
  <c r="O1013"/>
  <c r="P1013"/>
  <c r="Q1013"/>
  <c r="R1013"/>
  <c r="N1014"/>
  <c r="O1014"/>
  <c r="P1014"/>
  <c r="Q1014"/>
  <c r="R1014"/>
  <c r="N1015"/>
  <c r="O1015"/>
  <c r="P1015"/>
  <c r="Q1015"/>
  <c r="R1015"/>
  <c r="N1016"/>
  <c r="O1016"/>
  <c r="P1016"/>
  <c r="Q1016"/>
  <c r="R1016"/>
  <c r="N1019"/>
  <c r="O1019"/>
  <c r="P1019"/>
  <c r="Q1019"/>
  <c r="R1019"/>
  <c r="N1020"/>
  <c r="O1020"/>
  <c r="P1020"/>
  <c r="Q1020"/>
  <c r="R1020"/>
  <c r="N1026"/>
  <c r="O1026"/>
  <c r="P1026"/>
  <c r="Q1026"/>
  <c r="R1026"/>
  <c r="N1025"/>
  <c r="O1025"/>
  <c r="P1025"/>
  <c r="Q1025"/>
  <c r="R1025"/>
  <c r="N1027"/>
  <c r="O1027"/>
  <c r="P1027"/>
  <c r="Q1027"/>
  <c r="R1027"/>
  <c r="N1028"/>
  <c r="O1028"/>
  <c r="P1028"/>
  <c r="Q1028"/>
  <c r="R1028"/>
  <c r="N1030"/>
  <c r="O1030"/>
  <c r="P1030"/>
  <c r="Q1030"/>
  <c r="R1030"/>
  <c r="N1031"/>
  <c r="O1031"/>
  <c r="P1031"/>
  <c r="Q1031"/>
  <c r="R1031"/>
  <c r="N1033"/>
  <c r="O1033"/>
  <c r="P1033"/>
  <c r="Q1033"/>
  <c r="R1033"/>
  <c r="N1035"/>
  <c r="O1035"/>
  <c r="P1035"/>
  <c r="Q1035"/>
  <c r="R1035"/>
  <c r="N1037"/>
  <c r="O1037"/>
  <c r="P1037"/>
  <c r="Q1037"/>
  <c r="R1037"/>
  <c r="N1038"/>
  <c r="O1038"/>
  <c r="P1038"/>
  <c r="Q1038"/>
  <c r="R1038"/>
  <c r="K1040"/>
  <c r="L1040"/>
  <c r="N1040"/>
  <c r="O1040"/>
  <c r="P1040"/>
  <c r="Q1040"/>
  <c r="R1040"/>
  <c r="N1041"/>
  <c r="O1041"/>
  <c r="P1041"/>
  <c r="Q1041"/>
  <c r="R1041"/>
  <c r="N1042"/>
  <c r="O1042"/>
  <c r="P1042"/>
  <c r="Q1042"/>
  <c r="R1042"/>
  <c r="N1043"/>
  <c r="O1043"/>
  <c r="P1043"/>
  <c r="Q1043"/>
  <c r="R1043"/>
  <c r="K1044"/>
  <c r="L1044"/>
  <c r="N1044"/>
  <c r="O1044"/>
  <c r="P1044"/>
  <c r="Q1044"/>
  <c r="R1044"/>
  <c r="N1047"/>
  <c r="O1047"/>
  <c r="P1047"/>
  <c r="Q1047"/>
  <c r="R1047"/>
  <c r="N1046"/>
  <c r="O1046"/>
  <c r="P1046"/>
  <c r="Q1046"/>
  <c r="R1046"/>
  <c r="N1048"/>
  <c r="O1048"/>
  <c r="P1048"/>
  <c r="Q1048"/>
  <c r="R1048"/>
  <c r="N1050"/>
  <c r="O1050"/>
  <c r="P1050"/>
  <c r="Q1050"/>
  <c r="R1050"/>
  <c r="N1053"/>
  <c r="O1053"/>
  <c r="P1053"/>
  <c r="Q1053"/>
  <c r="R1053"/>
  <c r="N1055"/>
  <c r="O1055"/>
  <c r="P1055"/>
  <c r="Q1055"/>
  <c r="R1055"/>
  <c r="N1056"/>
  <c r="O1056"/>
  <c r="P1056"/>
  <c r="Q1056"/>
  <c r="R1056"/>
  <c r="N1057"/>
  <c r="O1057"/>
  <c r="P1057"/>
  <c r="Q1057"/>
  <c r="R1057"/>
  <c r="K1058"/>
  <c r="L1058"/>
  <c r="L2579" s="1"/>
  <c r="N1058"/>
  <c r="O1058"/>
  <c r="P1058"/>
  <c r="Q1058"/>
  <c r="R1058"/>
  <c r="N1059"/>
  <c r="O1059"/>
  <c r="P1059"/>
  <c r="Q1059"/>
  <c r="R1059"/>
  <c r="L1061"/>
  <c r="L1064" s="1"/>
  <c r="N1061"/>
  <c r="O1061"/>
  <c r="P1061"/>
  <c r="Q1061"/>
  <c r="R1061"/>
  <c r="N1064"/>
  <c r="O1064"/>
  <c r="P1064"/>
  <c r="Q1064"/>
  <c r="R1064"/>
  <c r="N1065"/>
  <c r="O1065"/>
  <c r="P1065"/>
  <c r="Q1065"/>
  <c r="R1065"/>
  <c r="N1068"/>
  <c r="O1068"/>
  <c r="P1068"/>
  <c r="Q1068"/>
  <c r="R1068"/>
  <c r="N1069"/>
  <c r="O1069"/>
  <c r="P1069"/>
  <c r="Q1069"/>
  <c r="R1069"/>
  <c r="N1071"/>
  <c r="O1071"/>
  <c r="P1071"/>
  <c r="Q1071"/>
  <c r="R1071"/>
  <c r="N1072"/>
  <c r="O1072"/>
  <c r="P1072"/>
  <c r="Q1072"/>
  <c r="R1072"/>
  <c r="K1074"/>
  <c r="K1075" s="1"/>
  <c r="K1076" s="1"/>
  <c r="L1074"/>
  <c r="L1075" s="1"/>
  <c r="L1076" s="1"/>
  <c r="N1074"/>
  <c r="O1074"/>
  <c r="P1074"/>
  <c r="Q1074"/>
  <c r="R1074"/>
  <c r="N1077"/>
  <c r="O1077"/>
  <c r="P1077"/>
  <c r="Q1077"/>
  <c r="R1077"/>
  <c r="N1076"/>
  <c r="O1076"/>
  <c r="P1076"/>
  <c r="Q1076"/>
  <c r="R1076"/>
  <c r="N1079"/>
  <c r="O1079"/>
  <c r="P1079"/>
  <c r="Q1079"/>
  <c r="R1079"/>
  <c r="N1078"/>
  <c r="O1078"/>
  <c r="P1078"/>
  <c r="Q1078"/>
  <c r="R1078"/>
  <c r="N1080"/>
  <c r="O1080"/>
  <c r="P1080"/>
  <c r="Q1080"/>
  <c r="R1080"/>
  <c r="N1081"/>
  <c r="O1081"/>
  <c r="P1081"/>
  <c r="Q1081"/>
  <c r="R1081"/>
  <c r="N1083"/>
  <c r="O1083"/>
  <c r="P1083"/>
  <c r="Q1083"/>
  <c r="R1083"/>
  <c r="N1082"/>
  <c r="O1082"/>
  <c r="P1082"/>
  <c r="Q1082"/>
  <c r="R1082"/>
  <c r="N1084"/>
  <c r="O1084"/>
  <c r="P1084"/>
  <c r="Q1084"/>
  <c r="R1084"/>
  <c r="N1085"/>
  <c r="O1085"/>
  <c r="P1085"/>
  <c r="Q1085"/>
  <c r="R1085"/>
  <c r="N1089"/>
  <c r="O1089"/>
  <c r="P1089"/>
  <c r="Q1089"/>
  <c r="R1089"/>
  <c r="N1088"/>
  <c r="O1088"/>
  <c r="P1088"/>
  <c r="Q1088"/>
  <c r="R1088"/>
  <c r="N1090"/>
  <c r="O1090"/>
  <c r="P1090"/>
  <c r="Q1090"/>
  <c r="R1090"/>
  <c r="N1092"/>
  <c r="O1092"/>
  <c r="P1092"/>
  <c r="Q1092"/>
  <c r="R1092"/>
  <c r="N1091"/>
  <c r="O1091"/>
  <c r="P1091"/>
  <c r="Q1091"/>
  <c r="R1091"/>
  <c r="N1094"/>
  <c r="O1094"/>
  <c r="P1094"/>
  <c r="Q1094"/>
  <c r="R1094"/>
  <c r="N1093"/>
  <c r="O1093"/>
  <c r="P1093"/>
  <c r="Q1093"/>
  <c r="R1093"/>
  <c r="N1097"/>
  <c r="O1097"/>
  <c r="P1097"/>
  <c r="Q1097"/>
  <c r="R1097"/>
  <c r="N1098"/>
  <c r="O1098"/>
  <c r="P1098"/>
  <c r="Q1098"/>
  <c r="R1098"/>
  <c r="N1100"/>
  <c r="O1100"/>
  <c r="P1100"/>
  <c r="Q1100"/>
  <c r="R1100"/>
  <c r="N1104"/>
  <c r="O1104"/>
  <c r="P1104"/>
  <c r="Q1104"/>
  <c r="R1104"/>
  <c r="K1102"/>
  <c r="L1102"/>
  <c r="N1102"/>
  <c r="O1102"/>
  <c r="P1102"/>
  <c r="Q1102"/>
  <c r="R1102"/>
  <c r="N1106"/>
  <c r="O1106"/>
  <c r="P1106"/>
  <c r="Q1106"/>
  <c r="R1106"/>
  <c r="N1108"/>
  <c r="O1108"/>
  <c r="P1108"/>
  <c r="Q1108"/>
  <c r="R1108"/>
  <c r="N1109"/>
  <c r="O1109"/>
  <c r="P1109"/>
  <c r="Q1109"/>
  <c r="R1109"/>
  <c r="N1110"/>
  <c r="O1110"/>
  <c r="P1110"/>
  <c r="Q1110"/>
  <c r="R1110"/>
  <c r="N1111"/>
  <c r="O1111"/>
  <c r="P1111"/>
  <c r="Q1111"/>
  <c r="R1111"/>
  <c r="N1113"/>
  <c r="O1113"/>
  <c r="P1113"/>
  <c r="Q1113"/>
  <c r="R1113"/>
  <c r="N1114"/>
  <c r="O1114"/>
  <c r="P1114"/>
  <c r="Q1114"/>
  <c r="R1114"/>
  <c r="K1115"/>
  <c r="L1115"/>
  <c r="N1115"/>
  <c r="O1115"/>
  <c r="P1115"/>
  <c r="Q1115"/>
  <c r="R1115"/>
  <c r="N1116"/>
  <c r="O1116"/>
  <c r="P1116"/>
  <c r="Q1116"/>
  <c r="R1116"/>
  <c r="N1117"/>
  <c r="O1117"/>
  <c r="P1117"/>
  <c r="Q1117"/>
  <c r="R1117"/>
  <c r="K1119"/>
  <c r="L1119"/>
  <c r="N1119"/>
  <c r="O1119"/>
  <c r="P1119"/>
  <c r="Q1119"/>
  <c r="R1119"/>
  <c r="N1121"/>
  <c r="O1121"/>
  <c r="P1121"/>
  <c r="Q1121"/>
  <c r="R1121"/>
  <c r="N1125"/>
  <c r="O1125"/>
  <c r="P1125"/>
  <c r="Q1125"/>
  <c r="R1125"/>
  <c r="N1127"/>
  <c r="O1127"/>
  <c r="P1127"/>
  <c r="Q1127"/>
  <c r="R1127"/>
  <c r="N1128"/>
  <c r="O1128"/>
  <c r="P1128"/>
  <c r="Q1128"/>
  <c r="R1128"/>
  <c r="N1131"/>
  <c r="O1131"/>
  <c r="P1131"/>
  <c r="Q1131"/>
  <c r="R1131"/>
  <c r="N1133"/>
  <c r="O1133"/>
  <c r="P1133"/>
  <c r="Q1133"/>
  <c r="R1133"/>
  <c r="N1135"/>
  <c r="O1135"/>
  <c r="P1135"/>
  <c r="Q1135"/>
  <c r="R1135"/>
  <c r="N1138"/>
  <c r="O1138"/>
  <c r="P1138"/>
  <c r="Q1138"/>
  <c r="R1138"/>
  <c r="N1139"/>
  <c r="O1139"/>
  <c r="P1139"/>
  <c r="Q1139"/>
  <c r="R1139"/>
  <c r="N1142"/>
  <c r="O1142"/>
  <c r="P1142"/>
  <c r="Q1142"/>
  <c r="R1142"/>
  <c r="K1143"/>
  <c r="K1144" s="1"/>
  <c r="L1143"/>
  <c r="L1144" s="1"/>
  <c r="N1143"/>
  <c r="O1143"/>
  <c r="P1143"/>
  <c r="Q1143"/>
  <c r="R1143"/>
  <c r="N1144"/>
  <c r="O1144"/>
  <c r="P1144"/>
  <c r="Q1144"/>
  <c r="R1144"/>
  <c r="N1146"/>
  <c r="O1146"/>
  <c r="P1146"/>
  <c r="Q1146"/>
  <c r="R1146"/>
  <c r="N1148"/>
  <c r="O1148"/>
  <c r="P1148"/>
  <c r="Q1148"/>
  <c r="R1148"/>
  <c r="N1149"/>
  <c r="O1149"/>
  <c r="P1149"/>
  <c r="Q1149"/>
  <c r="R1149"/>
  <c r="K1150"/>
  <c r="L1150"/>
  <c r="N1150"/>
  <c r="O1150"/>
  <c r="P1150"/>
  <c r="Q1150"/>
  <c r="R1150"/>
  <c r="K1151"/>
  <c r="L1151"/>
  <c r="N1151"/>
  <c r="O1151"/>
  <c r="P1151"/>
  <c r="Q1151"/>
  <c r="R1151"/>
  <c r="K1152"/>
  <c r="L1152"/>
  <c r="N1152"/>
  <c r="O1152"/>
  <c r="P1152"/>
  <c r="Q1152"/>
  <c r="R1152"/>
  <c r="N1155"/>
  <c r="O1155"/>
  <c r="P1155"/>
  <c r="Q1155"/>
  <c r="R1155"/>
  <c r="N1154"/>
  <c r="O1154"/>
  <c r="P1154"/>
  <c r="Q1154"/>
  <c r="R1154"/>
  <c r="N1156"/>
  <c r="O1156"/>
  <c r="P1156"/>
  <c r="Q1156"/>
  <c r="R1156"/>
  <c r="N1158"/>
  <c r="O1158"/>
  <c r="P1158"/>
  <c r="Q1158"/>
  <c r="R1158"/>
  <c r="N1157"/>
  <c r="O1157"/>
  <c r="P1157"/>
  <c r="Q1157"/>
  <c r="R1157"/>
  <c r="N1160"/>
  <c r="O1160"/>
  <c r="P1160"/>
  <c r="Q1160"/>
  <c r="R1160"/>
  <c r="N1161"/>
  <c r="O1161"/>
  <c r="P1161"/>
  <c r="Q1161"/>
  <c r="R1161"/>
  <c r="N1163"/>
  <c r="O1163"/>
  <c r="P1163"/>
  <c r="Q1163"/>
  <c r="R1163"/>
  <c r="N1165"/>
  <c r="O1165"/>
  <c r="P1165"/>
  <c r="Q1165"/>
  <c r="R1165"/>
  <c r="N1167"/>
  <c r="O1167"/>
  <c r="P1167"/>
  <c r="Q1167"/>
  <c r="R1167"/>
  <c r="N1169"/>
  <c r="O1169"/>
  <c r="P1169"/>
  <c r="Q1169"/>
  <c r="R1169"/>
  <c r="N1168"/>
  <c r="O1168"/>
  <c r="P1168"/>
  <c r="Q1168"/>
  <c r="R1168"/>
  <c r="N1170"/>
  <c r="O1170"/>
  <c r="P1170"/>
  <c r="Q1170"/>
  <c r="R1170"/>
  <c r="N1172"/>
  <c r="O1172"/>
  <c r="P1172"/>
  <c r="Q1172"/>
  <c r="R1172"/>
  <c r="N1173"/>
  <c r="O1173"/>
  <c r="P1173"/>
  <c r="Q1173"/>
  <c r="R1173"/>
  <c r="N1175"/>
  <c r="O1175"/>
  <c r="P1175"/>
  <c r="Q1175"/>
  <c r="R1175"/>
  <c r="N1176"/>
  <c r="O1176"/>
  <c r="P1176"/>
  <c r="Q1176"/>
  <c r="R1176"/>
  <c r="N1177"/>
  <c r="O1177"/>
  <c r="P1177"/>
  <c r="Q1177"/>
  <c r="R1177"/>
  <c r="N1178"/>
  <c r="O1178"/>
  <c r="P1178"/>
  <c r="Q1178"/>
  <c r="R1178"/>
  <c r="L1180"/>
  <c r="N1180"/>
  <c r="O1180"/>
  <c r="P1180"/>
  <c r="Q1180"/>
  <c r="R1180"/>
  <c r="N1183"/>
  <c r="O1183"/>
  <c r="P1183"/>
  <c r="Q1183"/>
  <c r="R1183"/>
  <c r="K1184"/>
  <c r="K1186" s="1"/>
  <c r="L1184"/>
  <c r="N1184"/>
  <c r="O1184"/>
  <c r="P1184"/>
  <c r="Q1184"/>
  <c r="R1184"/>
  <c r="L1186"/>
  <c r="N1186"/>
  <c r="O1186"/>
  <c r="P1186"/>
  <c r="Q1186"/>
  <c r="R1186"/>
  <c r="N1188"/>
  <c r="O1188"/>
  <c r="P1188"/>
  <c r="Q1188"/>
  <c r="R1188"/>
  <c r="N1189"/>
  <c r="O1189"/>
  <c r="P1189"/>
  <c r="Q1189"/>
  <c r="R1189"/>
  <c r="N1191"/>
  <c r="O1191"/>
  <c r="P1191"/>
  <c r="Q1191"/>
  <c r="R1191"/>
  <c r="N1190"/>
  <c r="O1190"/>
  <c r="P1190"/>
  <c r="Q1190"/>
  <c r="R1190"/>
  <c r="N1193"/>
  <c r="O1193"/>
  <c r="P1193"/>
  <c r="Q1193"/>
  <c r="R1193"/>
  <c r="N1196"/>
  <c r="O1196"/>
  <c r="P1196"/>
  <c r="Q1196"/>
  <c r="R1196"/>
  <c r="L1197"/>
  <c r="N1197"/>
  <c r="O1197"/>
  <c r="P1197"/>
  <c r="Q1197"/>
  <c r="R1197"/>
  <c r="N1198"/>
  <c r="O1198"/>
  <c r="P1198"/>
  <c r="Q1198"/>
  <c r="R1198"/>
  <c r="N1203"/>
  <c r="O1203"/>
  <c r="P1203"/>
  <c r="Q1203"/>
  <c r="R1203"/>
  <c r="N1202"/>
  <c r="O1202"/>
  <c r="P1202"/>
  <c r="Q1202"/>
  <c r="R1202"/>
  <c r="N1204"/>
  <c r="O1204"/>
  <c r="P1204"/>
  <c r="Q1204"/>
  <c r="R1204"/>
  <c r="N1206"/>
  <c r="O1206"/>
  <c r="P1206"/>
  <c r="Q1206"/>
  <c r="R1206"/>
  <c r="N1211"/>
  <c r="O1211"/>
  <c r="P1211"/>
  <c r="Q1211"/>
  <c r="R1211"/>
  <c r="N1212"/>
  <c r="O1212"/>
  <c r="P1212"/>
  <c r="Q1212"/>
  <c r="R1212"/>
  <c r="N1214"/>
  <c r="O1214"/>
  <c r="P1214"/>
  <c r="Q1214"/>
  <c r="R1214"/>
  <c r="N1215"/>
  <c r="O1215"/>
  <c r="P1215"/>
  <c r="Q1215"/>
  <c r="R1215"/>
  <c r="N1216"/>
  <c r="O1216"/>
  <c r="P1216"/>
  <c r="Q1216"/>
  <c r="R1216"/>
  <c r="N1217"/>
  <c r="O1217"/>
  <c r="P1217"/>
  <c r="Q1217"/>
  <c r="R1217"/>
  <c r="N1218"/>
  <c r="O1218"/>
  <c r="P1218"/>
  <c r="Q1218"/>
  <c r="R1218"/>
  <c r="N1219"/>
  <c r="O1219"/>
  <c r="P1219"/>
  <c r="Q1219"/>
  <c r="R1219"/>
  <c r="N1222"/>
  <c r="O1222"/>
  <c r="P1222"/>
  <c r="Q1222"/>
  <c r="R1222"/>
  <c r="N1224"/>
  <c r="O1224"/>
  <c r="P1224"/>
  <c r="Q1224"/>
  <c r="R1224"/>
  <c r="K1225"/>
  <c r="L1225"/>
  <c r="N1225"/>
  <c r="O1225"/>
  <c r="P1225"/>
  <c r="Q1225"/>
  <c r="R1225"/>
  <c r="N1226"/>
  <c r="O1226"/>
  <c r="P1226"/>
  <c r="Q1226"/>
  <c r="R1226"/>
  <c r="N1228"/>
  <c r="O1228"/>
  <c r="P1228"/>
  <c r="Q1228"/>
  <c r="R1228"/>
  <c r="N1231"/>
  <c r="O1231"/>
  <c r="P1231"/>
  <c r="Q1231"/>
  <c r="R1231"/>
  <c r="N1230"/>
  <c r="O1230"/>
  <c r="P1230"/>
  <c r="Q1230"/>
  <c r="R1230"/>
  <c r="N1233"/>
  <c r="O1233"/>
  <c r="P1233"/>
  <c r="Q1233"/>
  <c r="R1233"/>
  <c r="L1236"/>
  <c r="N1236"/>
  <c r="O1236"/>
  <c r="P1236"/>
  <c r="Q1236"/>
  <c r="R1236"/>
  <c r="N1235"/>
  <c r="O1235"/>
  <c r="P1235"/>
  <c r="Q1235"/>
  <c r="R1235"/>
  <c r="L1237"/>
  <c r="L1238" s="1"/>
  <c r="N1237"/>
  <c r="O1237"/>
  <c r="P1237"/>
  <c r="Q1237"/>
  <c r="R1237"/>
  <c r="N1238"/>
  <c r="O1238"/>
  <c r="P1238"/>
  <c r="Q1238"/>
  <c r="R1238"/>
  <c r="N1239"/>
  <c r="O1239"/>
  <c r="P1239"/>
  <c r="Q1239"/>
  <c r="R1239"/>
  <c r="K1242"/>
  <c r="K1511" s="1"/>
  <c r="K1775" s="1"/>
  <c r="K1776" s="1"/>
  <c r="K1777" s="1"/>
  <c r="K1778" s="1"/>
  <c r="K1779" s="1"/>
  <c r="K1780" s="1"/>
  <c r="L1242"/>
  <c r="L1511" s="1"/>
  <c r="L1775" s="1"/>
  <c r="L1776" s="1"/>
  <c r="L1777" s="1"/>
  <c r="L1778" s="1"/>
  <c r="L1779" s="1"/>
  <c r="L1780" s="1"/>
  <c r="N1242"/>
  <c r="O1242"/>
  <c r="P1242"/>
  <c r="Q1242"/>
  <c r="R1242"/>
  <c r="N1243"/>
  <c r="O1243"/>
  <c r="P1243"/>
  <c r="Q1243"/>
  <c r="R1243"/>
  <c r="K1244"/>
  <c r="K1512" s="1"/>
  <c r="N1244"/>
  <c r="O1244"/>
  <c r="P1244"/>
  <c r="Q1244"/>
  <c r="R1244"/>
  <c r="N1246"/>
  <c r="O1246"/>
  <c r="P1246"/>
  <c r="Q1246"/>
  <c r="R1246"/>
  <c r="N1245"/>
  <c r="O1245"/>
  <c r="P1245"/>
  <c r="Q1245"/>
  <c r="R1245"/>
  <c r="N1247"/>
  <c r="O1247"/>
  <c r="P1247"/>
  <c r="Q1247"/>
  <c r="R1247"/>
  <c r="N1248"/>
  <c r="O1248"/>
  <c r="P1248"/>
  <c r="Q1248"/>
  <c r="R1248"/>
  <c r="N1250"/>
  <c r="O1250"/>
  <c r="P1250"/>
  <c r="Q1250"/>
  <c r="R1250"/>
  <c r="N1249"/>
  <c r="O1249"/>
  <c r="P1249"/>
  <c r="Q1249"/>
  <c r="R1249"/>
  <c r="N1251"/>
  <c r="O1251"/>
  <c r="P1251"/>
  <c r="Q1251"/>
  <c r="R1251"/>
  <c r="N1252"/>
  <c r="O1252"/>
  <c r="P1252"/>
  <c r="Q1252"/>
  <c r="R1252"/>
  <c r="K1253"/>
  <c r="K1254" s="1"/>
  <c r="L1253"/>
  <c r="L1254" s="1"/>
  <c r="N1253"/>
  <c r="O1253"/>
  <c r="P1253"/>
  <c r="Q1253"/>
  <c r="R1253"/>
  <c r="N1254"/>
  <c r="O1254"/>
  <c r="P1254"/>
  <c r="Q1254"/>
  <c r="R1254"/>
  <c r="N1255"/>
  <c r="O1255"/>
  <c r="P1255"/>
  <c r="Q1255"/>
  <c r="R1255"/>
  <c r="N1257"/>
  <c r="O1257"/>
  <c r="P1257"/>
  <c r="Q1257"/>
  <c r="R1257"/>
  <c r="N1258"/>
  <c r="O1258"/>
  <c r="P1258"/>
  <c r="Q1258"/>
  <c r="R1258"/>
  <c r="K1259"/>
  <c r="L1259"/>
  <c r="N1259"/>
  <c r="O1259"/>
  <c r="P1259"/>
  <c r="Q1259"/>
  <c r="R1259"/>
  <c r="N1261"/>
  <c r="O1261"/>
  <c r="P1261"/>
  <c r="Q1261"/>
  <c r="R1261"/>
  <c r="N1260"/>
  <c r="O1260"/>
  <c r="P1260"/>
  <c r="Q1260"/>
  <c r="R1260"/>
  <c r="N1262"/>
  <c r="O1262"/>
  <c r="P1262"/>
  <c r="Q1262"/>
  <c r="R1262"/>
  <c r="K1264"/>
  <c r="K1265" s="1"/>
  <c r="L1264"/>
  <c r="L1265" s="1"/>
  <c r="N1264"/>
  <c r="O1264"/>
  <c r="P1264"/>
  <c r="Q1264"/>
  <c r="R1264"/>
  <c r="N1265"/>
  <c r="O1265"/>
  <c r="P1265"/>
  <c r="Q1265"/>
  <c r="R1265"/>
  <c r="N1266"/>
  <c r="O1266"/>
  <c r="P1266"/>
  <c r="Q1266"/>
  <c r="R1266"/>
  <c r="K1268"/>
  <c r="N1268"/>
  <c r="O1268"/>
  <c r="P1268"/>
  <c r="Q1268"/>
  <c r="R1268"/>
  <c r="N1269"/>
  <c r="O1269"/>
  <c r="P1269"/>
  <c r="Q1269"/>
  <c r="R1269"/>
  <c r="K1270"/>
  <c r="L1270"/>
  <c r="L1271" s="1"/>
  <c r="N1270"/>
  <c r="O1270"/>
  <c r="P1270"/>
  <c r="Q1270"/>
  <c r="R1270"/>
  <c r="N1271"/>
  <c r="O1271"/>
  <c r="P1271"/>
  <c r="Q1271"/>
  <c r="R1271"/>
  <c r="K1272"/>
  <c r="L1272"/>
  <c r="N1272"/>
  <c r="O1272"/>
  <c r="P1272"/>
  <c r="Q1272"/>
  <c r="R1272"/>
  <c r="N1277"/>
  <c r="O1277"/>
  <c r="P1277"/>
  <c r="Q1277"/>
  <c r="R1277"/>
  <c r="N1276"/>
  <c r="O1276"/>
  <c r="P1276"/>
  <c r="Q1276"/>
  <c r="R1276"/>
  <c r="N1278"/>
  <c r="O1278"/>
  <c r="P1278"/>
  <c r="Q1278"/>
  <c r="R1278"/>
  <c r="N1282"/>
  <c r="O1282"/>
  <c r="P1282"/>
  <c r="Q1282"/>
  <c r="R1282"/>
  <c r="N1281"/>
  <c r="O1281"/>
  <c r="P1281"/>
  <c r="Q1281"/>
  <c r="R1281"/>
  <c r="N1285"/>
  <c r="O1285"/>
  <c r="P1285"/>
  <c r="Q1285"/>
  <c r="R1285"/>
  <c r="N1287"/>
  <c r="O1287"/>
  <c r="P1287"/>
  <c r="Q1287"/>
  <c r="R1287"/>
  <c r="N1291"/>
  <c r="O1291"/>
  <c r="P1291"/>
  <c r="Q1291"/>
  <c r="R1291"/>
  <c r="N1289"/>
  <c r="O1289"/>
  <c r="P1289"/>
  <c r="Q1289"/>
  <c r="R1289"/>
  <c r="N1292"/>
  <c r="O1292"/>
  <c r="P1292"/>
  <c r="Q1292"/>
  <c r="R1292"/>
  <c r="N1293"/>
  <c r="O1293"/>
  <c r="P1293"/>
  <c r="Q1293"/>
  <c r="R1293"/>
  <c r="K1294"/>
  <c r="L1294"/>
  <c r="N1294"/>
  <c r="O1294"/>
  <c r="P1294"/>
  <c r="Q1294"/>
  <c r="R1294"/>
  <c r="K1295"/>
  <c r="K1296" s="1"/>
  <c r="L1295"/>
  <c r="L1296" s="1"/>
  <c r="L1311" s="1"/>
  <c r="N1295"/>
  <c r="O1295"/>
  <c r="P1295"/>
  <c r="Q1295"/>
  <c r="R1295"/>
  <c r="N1299"/>
  <c r="O1299"/>
  <c r="P1299"/>
  <c r="Q1299"/>
  <c r="R1299"/>
  <c r="N1297"/>
  <c r="O1297"/>
  <c r="P1297"/>
  <c r="Q1297"/>
  <c r="R1297"/>
  <c r="N1301"/>
  <c r="O1301"/>
  <c r="P1301"/>
  <c r="Q1301"/>
  <c r="R1301"/>
  <c r="L1300"/>
  <c r="L1301" s="1"/>
  <c r="N1300"/>
  <c r="O1300"/>
  <c r="P1300"/>
  <c r="Q1300"/>
  <c r="R1300"/>
  <c r="K1302"/>
  <c r="L1302"/>
  <c r="N1302"/>
  <c r="O1302"/>
  <c r="P1302"/>
  <c r="Q1302"/>
  <c r="R1302"/>
  <c r="K1303"/>
  <c r="L1303"/>
  <c r="N1303"/>
  <c r="O1303"/>
  <c r="P1303"/>
  <c r="Q1303"/>
  <c r="R1303"/>
  <c r="N1304"/>
  <c r="O1304"/>
  <c r="P1304"/>
  <c r="Q1304"/>
  <c r="R1304"/>
  <c r="N1305"/>
  <c r="O1305"/>
  <c r="P1305"/>
  <c r="Q1305"/>
  <c r="R1305"/>
  <c r="N1306"/>
  <c r="O1306"/>
  <c r="P1306"/>
  <c r="Q1306"/>
  <c r="R1306"/>
  <c r="N1307"/>
  <c r="O1307"/>
  <c r="P1307"/>
  <c r="Q1307"/>
  <c r="R1307"/>
  <c r="N1308"/>
  <c r="O1308"/>
  <c r="P1308"/>
  <c r="Q1308"/>
  <c r="R1308"/>
  <c r="K1309"/>
  <c r="L1309"/>
  <c r="N1309"/>
  <c r="O1309"/>
  <c r="P1309"/>
  <c r="Q1309"/>
  <c r="R1309"/>
  <c r="N1312"/>
  <c r="O1312"/>
  <c r="P1312"/>
  <c r="Q1312"/>
  <c r="R1312"/>
  <c r="K1313"/>
  <c r="L1313"/>
  <c r="L1314" s="1"/>
  <c r="N1313"/>
  <c r="O1313"/>
  <c r="P1313"/>
  <c r="Q1313"/>
  <c r="R1313"/>
  <c r="N1315"/>
  <c r="O1315"/>
  <c r="P1315"/>
  <c r="Q1315"/>
  <c r="R1315"/>
  <c r="N1316"/>
  <c r="O1316"/>
  <c r="P1316"/>
  <c r="Q1316"/>
  <c r="R1316"/>
  <c r="N1317"/>
  <c r="O1317"/>
  <c r="P1317"/>
  <c r="Q1317"/>
  <c r="R1317"/>
  <c r="K1318"/>
  <c r="N1318"/>
  <c r="O1318"/>
  <c r="P1318"/>
  <c r="Q1318"/>
  <c r="R1318"/>
  <c r="K1319"/>
  <c r="L1319"/>
  <c r="N1319"/>
  <c r="O1319"/>
  <c r="P1319"/>
  <c r="Q1319"/>
  <c r="R1319"/>
  <c r="N1320"/>
  <c r="O1320"/>
  <c r="P1320"/>
  <c r="Q1320"/>
  <c r="R1320"/>
  <c r="N1323"/>
  <c r="O1323"/>
  <c r="P1323"/>
  <c r="Q1323"/>
  <c r="R1323"/>
  <c r="N1322"/>
  <c r="O1322"/>
  <c r="P1322"/>
  <c r="Q1322"/>
  <c r="R1322"/>
  <c r="N1325"/>
  <c r="O1325"/>
  <c r="P1325"/>
  <c r="Q1325"/>
  <c r="R1325"/>
  <c r="N1324"/>
  <c r="O1324"/>
  <c r="P1324"/>
  <c r="Q1324"/>
  <c r="R1324"/>
  <c r="N1327"/>
  <c r="O1327"/>
  <c r="P1327"/>
  <c r="Q1327"/>
  <c r="R1327"/>
  <c r="K1328"/>
  <c r="K1329" s="1"/>
  <c r="K1337" s="1"/>
  <c r="L1328"/>
  <c r="L1329" s="1"/>
  <c r="L1337" s="1"/>
  <c r="N1328"/>
  <c r="O1328"/>
  <c r="P1328"/>
  <c r="Q1328"/>
  <c r="R1328"/>
  <c r="K1331"/>
  <c r="L1331"/>
  <c r="N1331"/>
  <c r="O1331"/>
  <c r="P1331"/>
  <c r="Q1331"/>
  <c r="R1331"/>
  <c r="N1332"/>
  <c r="O1332"/>
  <c r="P1332"/>
  <c r="Q1332"/>
  <c r="R1332"/>
  <c r="N1333"/>
  <c r="O1333"/>
  <c r="P1333"/>
  <c r="Q1333"/>
  <c r="R1333"/>
  <c r="N1334"/>
  <c r="O1334"/>
  <c r="P1334"/>
  <c r="Q1334"/>
  <c r="R1334"/>
  <c r="K1336"/>
  <c r="L1336"/>
  <c r="N1336"/>
  <c r="O1336"/>
  <c r="P1336"/>
  <c r="Q1336"/>
  <c r="R1336"/>
  <c r="N1338"/>
  <c r="O1338"/>
  <c r="P1338"/>
  <c r="Q1338"/>
  <c r="R1338"/>
  <c r="N1339"/>
  <c r="O1339"/>
  <c r="P1339"/>
  <c r="Q1339"/>
  <c r="R1339"/>
  <c r="N1341"/>
  <c r="O1341"/>
  <c r="P1341"/>
  <c r="Q1341"/>
  <c r="R1341"/>
  <c r="K1342"/>
  <c r="L1342"/>
  <c r="N1342"/>
  <c r="O1342"/>
  <c r="P1342"/>
  <c r="Q1342"/>
  <c r="R1342"/>
  <c r="K1343"/>
  <c r="L1343"/>
  <c r="N1343"/>
  <c r="O1343"/>
  <c r="P1343"/>
  <c r="Q1343"/>
  <c r="R1343"/>
  <c r="N1345"/>
  <c r="O1345"/>
  <c r="P1345"/>
  <c r="Q1345"/>
  <c r="R1345"/>
  <c r="N1346"/>
  <c r="O1346"/>
  <c r="P1346"/>
  <c r="Q1346"/>
  <c r="R1346"/>
  <c r="N1347"/>
  <c r="O1347"/>
  <c r="P1347"/>
  <c r="Q1347"/>
  <c r="R1347"/>
  <c r="N1352"/>
  <c r="O1352"/>
  <c r="P1352"/>
  <c r="Q1352"/>
  <c r="R1352"/>
  <c r="K1351"/>
  <c r="L1351"/>
  <c r="L1354" s="1"/>
  <c r="N1351"/>
  <c r="O1351"/>
  <c r="P1351"/>
  <c r="Q1351"/>
  <c r="R1351"/>
  <c r="N1354"/>
  <c r="O1354"/>
  <c r="P1354"/>
  <c r="Q1354"/>
  <c r="R1354"/>
  <c r="N1355"/>
  <c r="O1355"/>
  <c r="P1355"/>
  <c r="Q1355"/>
  <c r="R1355"/>
  <c r="N1356"/>
  <c r="O1356"/>
  <c r="P1356"/>
  <c r="Q1356"/>
  <c r="R1356"/>
  <c r="N1357"/>
  <c r="O1357"/>
  <c r="P1357"/>
  <c r="Q1357"/>
  <c r="R1357"/>
  <c r="N1360"/>
  <c r="O1360"/>
  <c r="P1360"/>
  <c r="Q1360"/>
  <c r="R1360"/>
  <c r="N1358"/>
  <c r="O1358"/>
  <c r="P1358"/>
  <c r="Q1358"/>
  <c r="R1358"/>
  <c r="N1363"/>
  <c r="O1363"/>
  <c r="P1363"/>
  <c r="Q1363"/>
  <c r="R1363"/>
  <c r="N1366"/>
  <c r="O1366"/>
  <c r="P1366"/>
  <c r="Q1366"/>
  <c r="R1366"/>
  <c r="K1367"/>
  <c r="K1368" s="1"/>
  <c r="K1369" s="1"/>
  <c r="N1367"/>
  <c r="O1367"/>
  <c r="P1367"/>
  <c r="Q1367"/>
  <c r="R1367"/>
  <c r="K1371"/>
  <c r="L1371"/>
  <c r="N1371"/>
  <c r="O1371"/>
  <c r="P1371"/>
  <c r="Q1371"/>
  <c r="R1371"/>
  <c r="N1370"/>
  <c r="O1370"/>
  <c r="P1370"/>
  <c r="Q1370"/>
  <c r="R1370"/>
  <c r="N1372"/>
  <c r="O1372"/>
  <c r="P1372"/>
  <c r="Q1372"/>
  <c r="R1372"/>
  <c r="N1373"/>
  <c r="O1373"/>
  <c r="P1373"/>
  <c r="Q1373"/>
  <c r="R1373"/>
  <c r="N1374"/>
  <c r="O1374"/>
  <c r="P1374"/>
  <c r="Q1374"/>
  <c r="R1374"/>
  <c r="N1375"/>
  <c r="O1375"/>
  <c r="P1375"/>
  <c r="Q1375"/>
  <c r="R1375"/>
  <c r="N1376"/>
  <c r="O1376"/>
  <c r="P1376"/>
  <c r="Q1376"/>
  <c r="R1376"/>
  <c r="N1378"/>
  <c r="O1378"/>
  <c r="P1378"/>
  <c r="Q1378"/>
  <c r="R1378"/>
  <c r="N1379"/>
  <c r="O1379"/>
  <c r="P1379"/>
  <c r="Q1379"/>
  <c r="R1379"/>
  <c r="N1381"/>
  <c r="O1381"/>
  <c r="P1381"/>
  <c r="Q1381"/>
  <c r="R1381"/>
  <c r="N1383"/>
  <c r="O1383"/>
  <c r="P1383"/>
  <c r="Q1383"/>
  <c r="R1383"/>
  <c r="N1382"/>
  <c r="O1382"/>
  <c r="P1382"/>
  <c r="Q1382"/>
  <c r="R1382"/>
  <c r="K1385"/>
  <c r="L1385"/>
  <c r="N1385"/>
  <c r="O1385"/>
  <c r="P1385"/>
  <c r="Q1385"/>
  <c r="R1385"/>
  <c r="N1384"/>
  <c r="O1384"/>
  <c r="P1384"/>
  <c r="Q1384"/>
  <c r="R1384"/>
  <c r="N1386"/>
  <c r="O1386"/>
  <c r="P1386"/>
  <c r="Q1386"/>
  <c r="R1386"/>
  <c r="N1388"/>
  <c r="O1388"/>
  <c r="P1388"/>
  <c r="Q1388"/>
  <c r="R1388"/>
  <c r="N1387"/>
  <c r="O1387"/>
  <c r="P1387"/>
  <c r="Q1387"/>
  <c r="R1387"/>
  <c r="N1389"/>
  <c r="O1389"/>
  <c r="P1389"/>
  <c r="Q1389"/>
  <c r="R1389"/>
  <c r="N1390"/>
  <c r="O1390"/>
  <c r="P1390"/>
  <c r="Q1390"/>
  <c r="R1390"/>
  <c r="K1392"/>
  <c r="K1931" s="1"/>
  <c r="N1392"/>
  <c r="O1392"/>
  <c r="P1392"/>
  <c r="Q1392"/>
  <c r="R1392"/>
  <c r="K1394"/>
  <c r="K1395" s="1"/>
  <c r="L1394"/>
  <c r="L1395" s="1"/>
  <c r="N1394"/>
  <c r="O1394"/>
  <c r="P1394"/>
  <c r="Q1394"/>
  <c r="R1394"/>
  <c r="N1393"/>
  <c r="O1393"/>
  <c r="P1393"/>
  <c r="Q1393"/>
  <c r="R1393"/>
  <c r="N1396"/>
  <c r="O1396"/>
  <c r="P1396"/>
  <c r="Q1396"/>
  <c r="R1396"/>
  <c r="N1398"/>
  <c r="O1398"/>
  <c r="P1398"/>
  <c r="Q1398"/>
  <c r="R1398"/>
  <c r="K1399"/>
  <c r="K2275" s="1"/>
  <c r="K2276" s="1"/>
  <c r="N1399"/>
  <c r="O1399"/>
  <c r="P1399"/>
  <c r="Q1399"/>
  <c r="R1399"/>
  <c r="N1400"/>
  <c r="O1400"/>
  <c r="P1400"/>
  <c r="Q1400"/>
  <c r="R1400"/>
  <c r="N1401"/>
  <c r="O1401"/>
  <c r="P1401"/>
  <c r="Q1401"/>
  <c r="R1401"/>
  <c r="N1402"/>
  <c r="O1402"/>
  <c r="P1402"/>
  <c r="Q1402"/>
  <c r="R1402"/>
  <c r="N1406"/>
  <c r="O1406"/>
  <c r="P1406"/>
  <c r="Q1406"/>
  <c r="R1406"/>
  <c r="N1403"/>
  <c r="O1403"/>
  <c r="P1403"/>
  <c r="Q1403"/>
  <c r="R1403"/>
  <c r="N1405"/>
  <c r="O1405"/>
  <c r="P1405"/>
  <c r="Q1405"/>
  <c r="R1405"/>
  <c r="N1408"/>
  <c r="O1408"/>
  <c r="P1408"/>
  <c r="Q1408"/>
  <c r="R1408"/>
  <c r="N1409"/>
  <c r="O1409"/>
  <c r="P1409"/>
  <c r="Q1409"/>
  <c r="R1409"/>
  <c r="N1411"/>
  <c r="O1411"/>
  <c r="P1411"/>
  <c r="Q1411"/>
  <c r="R1411"/>
  <c r="N1412"/>
  <c r="O1412"/>
  <c r="P1412"/>
  <c r="Q1412"/>
  <c r="R1412"/>
  <c r="N1413"/>
  <c r="O1413"/>
  <c r="P1413"/>
  <c r="Q1413"/>
  <c r="R1413"/>
  <c r="N1415"/>
  <c r="O1415"/>
  <c r="P1415"/>
  <c r="Q1415"/>
  <c r="R1415"/>
  <c r="N1417"/>
  <c r="O1417"/>
  <c r="P1417"/>
  <c r="Q1417"/>
  <c r="R1417"/>
  <c r="N1419"/>
  <c r="O1419"/>
  <c r="P1419"/>
  <c r="Q1419"/>
  <c r="R1419"/>
  <c r="N1420"/>
  <c r="O1420"/>
  <c r="P1420"/>
  <c r="Q1420"/>
  <c r="R1420"/>
  <c r="N1421"/>
  <c r="O1421"/>
  <c r="P1421"/>
  <c r="Q1421"/>
  <c r="R1421"/>
  <c r="N1422"/>
  <c r="O1422"/>
  <c r="P1422"/>
  <c r="Q1422"/>
  <c r="R1422"/>
  <c r="N1423"/>
  <c r="O1423"/>
  <c r="P1423"/>
  <c r="Q1423"/>
  <c r="R1423"/>
  <c r="K1426"/>
  <c r="K1427" s="1"/>
  <c r="L1426"/>
  <c r="L1427" s="1"/>
  <c r="N1426"/>
  <c r="O1426"/>
  <c r="P1426"/>
  <c r="Q1426"/>
  <c r="R1426"/>
  <c r="N1427"/>
  <c r="O1427"/>
  <c r="P1427"/>
  <c r="Q1427"/>
  <c r="R1427"/>
  <c r="N1429"/>
  <c r="O1429"/>
  <c r="P1429"/>
  <c r="Q1429"/>
  <c r="R1429"/>
  <c r="N1428"/>
  <c r="O1428"/>
  <c r="P1428"/>
  <c r="Q1428"/>
  <c r="R1428"/>
  <c r="N1430"/>
  <c r="O1430"/>
  <c r="P1430"/>
  <c r="Q1430"/>
  <c r="R1430"/>
  <c r="N1433"/>
  <c r="O1433"/>
  <c r="P1433"/>
  <c r="Q1433"/>
  <c r="R1433"/>
  <c r="N1434"/>
  <c r="O1434"/>
  <c r="P1434"/>
  <c r="Q1434"/>
  <c r="R1434"/>
  <c r="N1437"/>
  <c r="O1437"/>
  <c r="P1437"/>
  <c r="Q1437"/>
  <c r="R1437"/>
  <c r="K1438"/>
  <c r="K1439" s="1"/>
  <c r="L1438"/>
  <c r="L1439" s="1"/>
  <c r="N1438"/>
  <c r="O1438"/>
  <c r="P1438"/>
  <c r="Q1438"/>
  <c r="R1438"/>
  <c r="N1439"/>
  <c r="O1439"/>
  <c r="P1439"/>
  <c r="Q1439"/>
  <c r="R1439"/>
  <c r="K1443"/>
  <c r="L1443"/>
  <c r="N1443"/>
  <c r="O1443"/>
  <c r="P1443"/>
  <c r="Q1443"/>
  <c r="R1443"/>
  <c r="N1442"/>
  <c r="O1442"/>
  <c r="P1442"/>
  <c r="Q1442"/>
  <c r="R1442"/>
  <c r="N1444"/>
  <c r="O1444"/>
  <c r="P1444"/>
  <c r="Q1444"/>
  <c r="R1444"/>
  <c r="N1446"/>
  <c r="O1446"/>
  <c r="P1446"/>
  <c r="Q1446"/>
  <c r="R1446"/>
  <c r="N1448"/>
  <c r="O1448"/>
  <c r="P1448"/>
  <c r="Q1448"/>
  <c r="R1448"/>
  <c r="N1449"/>
  <c r="O1449"/>
  <c r="P1449"/>
  <c r="Q1449"/>
  <c r="R1449"/>
  <c r="K1452"/>
  <c r="L1452"/>
  <c r="N1452"/>
  <c r="O1452"/>
  <c r="P1452"/>
  <c r="Q1452"/>
  <c r="R1452"/>
  <c r="N1450"/>
  <c r="O1450"/>
  <c r="P1450"/>
  <c r="Q1450"/>
  <c r="R1450"/>
  <c r="N1454"/>
  <c r="O1454"/>
  <c r="P1454"/>
  <c r="Q1454"/>
  <c r="R1454"/>
  <c r="N1455"/>
  <c r="O1455"/>
  <c r="P1455"/>
  <c r="Q1455"/>
  <c r="R1455"/>
  <c r="N1458"/>
  <c r="O1458"/>
  <c r="P1458"/>
  <c r="Q1458"/>
  <c r="R1458"/>
  <c r="N1457"/>
  <c r="O1457"/>
  <c r="P1457"/>
  <c r="Q1457"/>
  <c r="R1457"/>
  <c r="N1459"/>
  <c r="O1459"/>
  <c r="P1459"/>
  <c r="Q1459"/>
  <c r="R1459"/>
  <c r="N1462"/>
  <c r="O1462"/>
  <c r="P1462"/>
  <c r="Q1462"/>
  <c r="R1462"/>
  <c r="N1463"/>
  <c r="O1463"/>
  <c r="P1463"/>
  <c r="Q1463"/>
  <c r="R1463"/>
  <c r="K1465"/>
  <c r="N1465"/>
  <c r="O1465"/>
  <c r="P1465"/>
  <c r="Q1465"/>
  <c r="R1465"/>
  <c r="N1468"/>
  <c r="O1468"/>
  <c r="P1468"/>
  <c r="Q1468"/>
  <c r="R1468"/>
  <c r="N1467"/>
  <c r="O1467"/>
  <c r="P1467"/>
  <c r="Q1467"/>
  <c r="R1467"/>
  <c r="N1469"/>
  <c r="O1469"/>
  <c r="P1469"/>
  <c r="Q1469"/>
  <c r="R1469"/>
  <c r="N1472"/>
  <c r="O1472"/>
  <c r="P1472"/>
  <c r="Q1472"/>
  <c r="R1472"/>
  <c r="N1473"/>
  <c r="O1473"/>
  <c r="P1473"/>
  <c r="Q1473"/>
  <c r="R1473"/>
  <c r="N1476"/>
  <c r="O1476"/>
  <c r="P1476"/>
  <c r="Q1476"/>
  <c r="R1476"/>
  <c r="N1477"/>
  <c r="O1477"/>
  <c r="P1477"/>
  <c r="Q1477"/>
  <c r="R1477"/>
  <c r="N1479"/>
  <c r="O1479"/>
  <c r="P1479"/>
  <c r="Q1479"/>
  <c r="R1479"/>
  <c r="N1480"/>
  <c r="O1480"/>
  <c r="P1480"/>
  <c r="Q1480"/>
  <c r="R1480"/>
  <c r="R53"/>
  <c r="Q53"/>
  <c r="P53"/>
  <c r="O53"/>
  <c r="N53"/>
  <c r="L1059" l="1"/>
  <c r="L1615" s="1"/>
  <c r="L1886" s="1"/>
  <c r="L1887" s="1"/>
  <c r="L2209" s="1"/>
  <c r="L2580" s="1"/>
  <c r="L4026" s="1"/>
  <c r="L4027" s="1"/>
  <c r="L4028" s="1"/>
  <c r="L4029" s="1"/>
  <c r="L4030" s="1"/>
  <c r="Y21"/>
  <c r="B16" i="13"/>
  <c r="L96" i="8"/>
  <c r="L98" s="1"/>
  <c r="K248"/>
  <c r="K250" s="1"/>
  <c r="L376"/>
  <c r="L377" s="1"/>
  <c r="L1440"/>
  <c r="L1441" s="1"/>
  <c r="L1256"/>
  <c r="L970"/>
  <c r="K550"/>
  <c r="K551" s="1"/>
  <c r="K552" s="1"/>
  <c r="K557" s="1"/>
  <c r="L2896"/>
  <c r="L2897" s="1"/>
  <c r="L1920"/>
  <c r="L1921" s="1"/>
  <c r="L1922" s="1"/>
  <c r="L1934"/>
  <c r="L550"/>
  <c r="L551" s="1"/>
  <c r="L552" s="1"/>
  <c r="L553" s="1"/>
  <c r="L554" s="1"/>
  <c r="L555" s="1"/>
  <c r="L556" s="1"/>
  <c r="L558" s="1"/>
  <c r="K276"/>
  <c r="K277" s="1"/>
  <c r="K275"/>
  <c r="L2229"/>
  <c r="L1906"/>
  <c r="K2435"/>
  <c r="K2436" s="1"/>
  <c r="K2437" s="1"/>
  <c r="K4347" s="1"/>
  <c r="K2052"/>
  <c r="K2053" s="1"/>
  <c r="L739"/>
  <c r="L740" s="1"/>
  <c r="L741" s="1"/>
  <c r="L742" s="1"/>
  <c r="L2124"/>
  <c r="L2125" s="1"/>
  <c r="L1833"/>
  <c r="K571"/>
  <c r="K391"/>
  <c r="L276"/>
  <c r="L277" s="1"/>
  <c r="L275"/>
  <c r="K2882"/>
  <c r="K2605"/>
  <c r="K2606" s="1"/>
  <c r="K2607" s="1"/>
  <c r="K2608" s="1"/>
  <c r="L2733"/>
  <c r="L2451"/>
  <c r="K1243"/>
  <c r="K316"/>
  <c r="K1440"/>
  <c r="K1441" s="1"/>
  <c r="K1256"/>
  <c r="K970"/>
  <c r="L317"/>
  <c r="L318" s="1"/>
  <c r="L319" s="1"/>
  <c r="L316"/>
  <c r="K2424"/>
  <c r="K2425" s="1"/>
  <c r="K2716" s="1"/>
  <c r="K2040"/>
  <c r="L2435"/>
  <c r="L2436" s="1"/>
  <c r="L2437" s="1"/>
  <c r="L4347" s="1"/>
  <c r="L2052"/>
  <c r="L2053" s="1"/>
  <c r="L1243"/>
  <c r="L1244" s="1"/>
  <c r="L1512" s="1"/>
  <c r="L1320"/>
  <c r="L1321" s="1"/>
  <c r="L1591"/>
  <c r="L1592" s="1"/>
  <c r="L1852" s="1"/>
  <c r="L1853" s="1"/>
  <c r="L1065"/>
  <c r="L1068" s="1"/>
  <c r="L1069" s="1"/>
  <c r="L1891"/>
  <c r="L1892" s="1"/>
  <c r="L987"/>
  <c r="L1269" s="1"/>
  <c r="L2106" s="1"/>
  <c r="L1550"/>
  <c r="L1551" s="1"/>
  <c r="L1552" s="1"/>
  <c r="K1968"/>
  <c r="K2329" s="1"/>
  <c r="K2330" s="1"/>
  <c r="K2331" s="1"/>
  <c r="K1860"/>
  <c r="K3012"/>
  <c r="L1650"/>
  <c r="L1651" s="1"/>
  <c r="L1782"/>
  <c r="L686"/>
  <c r="K676"/>
  <c r="K678" s="1"/>
  <c r="K679" s="1"/>
  <c r="K681" s="1"/>
  <c r="K682" s="1"/>
  <c r="K403"/>
  <c r="L403"/>
  <c r="L404" s="1"/>
  <c r="L382"/>
  <c r="L383" s="1"/>
  <c r="L1022"/>
  <c r="K309"/>
  <c r="K311" s="1"/>
  <c r="K312" s="1"/>
  <c r="K488"/>
  <c r="L249"/>
  <c r="L250" s="1"/>
  <c r="K226"/>
  <c r="K227" s="1"/>
  <c r="K228" s="1"/>
  <c r="K230" s="1"/>
  <c r="K811" s="1"/>
  <c r="K812" s="1"/>
  <c r="L847"/>
  <c r="L850" s="1"/>
  <c r="K82"/>
  <c r="K83" s="1"/>
  <c r="K84" s="1"/>
  <c r="K798"/>
  <c r="K803" s="1"/>
  <c r="K73"/>
  <c r="K74" s="1"/>
  <c r="K75" s="1"/>
  <c r="K76" s="1"/>
  <c r="K3820"/>
  <c r="K3818"/>
  <c r="L1077"/>
  <c r="L1365" s="1"/>
  <c r="K622"/>
  <c r="K623" s="1"/>
  <c r="K2003"/>
  <c r="K2004" s="1"/>
  <c r="K2005" s="1"/>
  <c r="K1393"/>
  <c r="K1396" s="1"/>
  <c r="K1650"/>
  <c r="K1651" s="1"/>
  <c r="L1384"/>
  <c r="L2448"/>
  <c r="L2727" s="1"/>
  <c r="L2728" s="1"/>
  <c r="L2729" s="1"/>
  <c r="L1183"/>
  <c r="L1181"/>
  <c r="L1182" s="1"/>
  <c r="L2378" s="1"/>
  <c r="L947"/>
  <c r="L948" s="1"/>
  <c r="L930"/>
  <c r="L931" s="1"/>
  <c r="L932" s="1"/>
  <c r="L1207"/>
  <c r="L1706"/>
  <c r="L1707" s="1"/>
  <c r="L880"/>
  <c r="L881" s="1"/>
  <c r="L471"/>
  <c r="L472" s="1"/>
  <c r="L473" s="1"/>
  <c r="L468"/>
  <c r="L129"/>
  <c r="L648"/>
  <c r="L2003"/>
  <c r="L2004" s="1"/>
  <c r="L2005" s="1"/>
  <c r="K1933"/>
  <c r="K1934" s="1"/>
  <c r="K3559"/>
  <c r="K3560" s="1"/>
  <c r="K3561" s="1"/>
  <c r="L1355"/>
  <c r="L1356" s="1"/>
  <c r="L1357" s="1"/>
  <c r="L1360" s="1"/>
  <c r="L1358" s="1"/>
  <c r="L1616"/>
  <c r="K1314"/>
  <c r="L1198"/>
  <c r="L1199" s="1"/>
  <c r="L1481"/>
  <c r="L1482" s="1"/>
  <c r="L2402" s="1"/>
  <c r="L1407"/>
  <c r="L1410" s="1"/>
  <c r="L1954" s="1"/>
  <c r="L1019"/>
  <c r="L1017"/>
  <c r="L924"/>
  <c r="L1487"/>
  <c r="K638"/>
  <c r="L309"/>
  <c r="L311" s="1"/>
  <c r="L312" s="1"/>
  <c r="L488"/>
  <c r="L158"/>
  <c r="L687"/>
  <c r="K2449"/>
  <c r="K2730" s="1"/>
  <c r="K1354"/>
  <c r="K1338"/>
  <c r="K1339" s="1"/>
  <c r="L1338"/>
  <c r="L1339" s="1"/>
  <c r="K735"/>
  <c r="K686"/>
  <c r="L1062"/>
  <c r="L296"/>
  <c r="L297" s="1"/>
  <c r="L298" s="1"/>
  <c r="L583"/>
  <c r="K1466"/>
  <c r="K1470" s="1"/>
  <c r="L3012"/>
  <c r="K2283"/>
  <c r="K2626"/>
  <c r="K2627" s="1"/>
  <c r="K2628" s="1"/>
  <c r="K1312"/>
  <c r="K1579"/>
  <c r="K2541" s="1"/>
  <c r="L1505"/>
  <c r="L1506" s="1"/>
  <c r="K1146"/>
  <c r="K1148" s="1"/>
  <c r="K1149" s="1"/>
  <c r="K1145"/>
  <c r="K1432" s="1"/>
  <c r="L1535"/>
  <c r="K860"/>
  <c r="K863" s="1"/>
  <c r="K1668" s="1"/>
  <c r="K1665"/>
  <c r="K1666" s="1"/>
  <c r="K2292" s="1"/>
  <c r="K2293" s="1"/>
  <c r="K670"/>
  <c r="K599"/>
  <c r="K1620"/>
  <c r="K3468" s="1"/>
  <c r="K3469" s="1"/>
  <c r="L226"/>
  <c r="L227" s="1"/>
  <c r="L228" s="1"/>
  <c r="L230" s="1"/>
  <c r="L811" s="1"/>
  <c r="L812" s="1"/>
  <c r="L150"/>
  <c r="L680" s="1"/>
  <c r="L677"/>
  <c r="L82"/>
  <c r="L83" s="1"/>
  <c r="L84" s="1"/>
  <c r="L804" s="1"/>
  <c r="L805" s="1"/>
  <c r="L806" s="1"/>
  <c r="L807" s="1"/>
  <c r="L808" s="1"/>
  <c r="L798"/>
  <c r="L73"/>
  <c r="L74" s="1"/>
  <c r="L75" s="1"/>
  <c r="K1384"/>
  <c r="K1320"/>
  <c r="K1321" s="1"/>
  <c r="K1591"/>
  <c r="K1592" s="1"/>
  <c r="L1312"/>
  <c r="L1579"/>
  <c r="L2541" s="1"/>
  <c r="K1575"/>
  <c r="K1843" s="1"/>
  <c r="L1806"/>
  <c r="L1235"/>
  <c r="K2448"/>
  <c r="K2727" s="1"/>
  <c r="K2728" s="1"/>
  <c r="K2729" s="1"/>
  <c r="L1146"/>
  <c r="L1148" s="1"/>
  <c r="L1149" s="1"/>
  <c r="L1145"/>
  <c r="L1432" s="1"/>
  <c r="K1059"/>
  <c r="K2579"/>
  <c r="K987"/>
  <c r="K1269" s="1"/>
  <c r="K2106" s="1"/>
  <c r="K1550"/>
  <c r="K1551" s="1"/>
  <c r="K1552" s="1"/>
  <c r="K930"/>
  <c r="K931" s="1"/>
  <c r="K932" s="1"/>
  <c r="K1207"/>
  <c r="K924"/>
  <c r="K1487"/>
  <c r="K1706"/>
  <c r="K1707" s="1"/>
  <c r="K880"/>
  <c r="K881" s="1"/>
  <c r="L860"/>
  <c r="L863" s="1"/>
  <c r="L1668" s="1"/>
  <c r="L1665"/>
  <c r="L1666" s="1"/>
  <c r="L2292" s="1"/>
  <c r="L2293" s="1"/>
  <c r="L670"/>
  <c r="L638"/>
  <c r="L599"/>
  <c r="L1620"/>
  <c r="L3468" s="1"/>
  <c r="L3469" s="1"/>
  <c r="K468"/>
  <c r="K1022"/>
  <c r="K1023" s="1"/>
  <c r="K1024" s="1"/>
  <c r="K212"/>
  <c r="K213" s="1"/>
  <c r="K583"/>
  <c r="L3820"/>
  <c r="L3818"/>
  <c r="K1077"/>
  <c r="K1365" s="1"/>
  <c r="K1266"/>
  <c r="K1251"/>
  <c r="L622"/>
  <c r="L623" s="1"/>
  <c r="L476"/>
  <c r="L478" s="1"/>
  <c r="K1332"/>
  <c r="K1304"/>
  <c r="K1305" s="1"/>
  <c r="L1116"/>
  <c r="L1117" s="1"/>
  <c r="L1118" s="1"/>
  <c r="L1120" s="1"/>
  <c r="K1016"/>
  <c r="L967"/>
  <c r="L968" s="1"/>
  <c r="L735"/>
  <c r="L279"/>
  <c r="L280" s="1"/>
  <c r="L282" s="1"/>
  <c r="L283" s="1"/>
  <c r="B7" i="12"/>
  <c r="B27"/>
  <c r="B18"/>
  <c r="B28"/>
  <c r="B17"/>
  <c r="B6"/>
  <c r="B16"/>
  <c r="B26"/>
  <c r="B19"/>
  <c r="B4"/>
  <c r="B14"/>
  <c r="B3"/>
  <c r="B13"/>
  <c r="B2"/>
  <c r="B12"/>
  <c r="B5"/>
  <c r="B15"/>
  <c r="B30"/>
  <c r="B10"/>
  <c r="B31"/>
  <c r="B9"/>
  <c r="B32"/>
  <c r="B8"/>
  <c r="B29"/>
  <c r="B11"/>
  <c r="B23"/>
  <c r="B22"/>
  <c r="B24"/>
  <c r="B21"/>
  <c r="B25"/>
  <c r="B20"/>
  <c r="B2" i="11"/>
  <c r="N11" i="8"/>
  <c r="O11"/>
  <c r="P11"/>
  <c r="Q11"/>
  <c r="N10"/>
  <c r="O10"/>
  <c r="P10"/>
  <c r="N17"/>
  <c r="O17"/>
  <c r="P17"/>
  <c r="Q17"/>
  <c r="R17"/>
  <c r="N16"/>
  <c r="O16"/>
  <c r="P16"/>
  <c r="Q16"/>
  <c r="R16"/>
  <c r="N14"/>
  <c r="O14"/>
  <c r="P14"/>
  <c r="Q14"/>
  <c r="R14"/>
  <c r="N13"/>
  <c r="O13"/>
  <c r="P13"/>
  <c r="Q13"/>
  <c r="R13"/>
  <c r="N18"/>
  <c r="O18"/>
  <c r="P18"/>
  <c r="Q18"/>
  <c r="R18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N27"/>
  <c r="O27"/>
  <c r="P27"/>
  <c r="Q27"/>
  <c r="R27"/>
  <c r="N29"/>
  <c r="O29"/>
  <c r="P29"/>
  <c r="Q29"/>
  <c r="R29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7"/>
  <c r="O37"/>
  <c r="P37"/>
  <c r="Q37"/>
  <c r="R37"/>
  <c r="N35"/>
  <c r="O35"/>
  <c r="P35"/>
  <c r="Q35"/>
  <c r="R35"/>
  <c r="N38"/>
  <c r="O38"/>
  <c r="P38"/>
  <c r="Q38"/>
  <c r="R38"/>
  <c r="N39"/>
  <c r="O39"/>
  <c r="P39"/>
  <c r="Q39"/>
  <c r="R39"/>
  <c r="N40"/>
  <c r="O40"/>
  <c r="P40"/>
  <c r="Q40"/>
  <c r="R40"/>
  <c r="N41"/>
  <c r="O41"/>
  <c r="P41"/>
  <c r="Q41"/>
  <c r="R41"/>
  <c r="N42"/>
  <c r="O42"/>
  <c r="P42"/>
  <c r="Q42"/>
  <c r="R42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50"/>
  <c r="O50"/>
  <c r="P50"/>
  <c r="Q50"/>
  <c r="R50"/>
  <c r="N49"/>
  <c r="O49"/>
  <c r="P49"/>
  <c r="Q49"/>
  <c r="R49"/>
  <c r="N51"/>
  <c r="O51"/>
  <c r="P51"/>
  <c r="Q51"/>
  <c r="R51"/>
  <c r="N52"/>
  <c r="O52"/>
  <c r="P52"/>
  <c r="Q52"/>
  <c r="R52"/>
  <c r="K804" l="1"/>
  <c r="L2107"/>
  <c r="Y22"/>
  <c r="B17" i="13"/>
  <c r="L2438" i="8"/>
  <c r="L2439" s="1"/>
  <c r="K2438"/>
  <c r="K2439" s="1"/>
  <c r="L1838"/>
  <c r="L2140" s="1"/>
  <c r="L743"/>
  <c r="L744" s="1"/>
  <c r="L745" s="1"/>
  <c r="L1572" s="1"/>
  <c r="L1573" s="1"/>
  <c r="K214"/>
  <c r="K215" s="1"/>
  <c r="K1852"/>
  <c r="K1853" s="1"/>
  <c r="K1844"/>
  <c r="K1845" s="1"/>
  <c r="K1846" s="1"/>
  <c r="L2957"/>
  <c r="L2958" s="1"/>
  <c r="L3618" s="1"/>
  <c r="L3619" s="1"/>
  <c r="L1955"/>
  <c r="L1956" s="1"/>
  <c r="L1957" s="1"/>
  <c r="L1958" s="1"/>
  <c r="K2798"/>
  <c r="K2542"/>
  <c r="L299"/>
  <c r="L300" s="1"/>
  <c r="K2107"/>
  <c r="L290"/>
  <c r="L291" s="1"/>
  <c r="L284"/>
  <c r="L285" s="1"/>
  <c r="L286" s="1"/>
  <c r="L287" s="1"/>
  <c r="L288" s="1"/>
  <c r="L293" s="1"/>
  <c r="L294" s="1"/>
  <c r="L295" s="1"/>
  <c r="L3821"/>
  <c r="L3822" s="1"/>
  <c r="L3823" s="1"/>
  <c r="L3824" s="1"/>
  <c r="L3839" s="1"/>
  <c r="L3840" s="1"/>
  <c r="L356" s="1"/>
  <c r="L989" s="1"/>
  <c r="L990" s="1"/>
  <c r="L991" s="1"/>
  <c r="L2798"/>
  <c r="L2542"/>
  <c r="L3086"/>
  <c r="L3087" s="1"/>
  <c r="L3088" s="1"/>
  <c r="L2379"/>
  <c r="K3821"/>
  <c r="K3822" s="1"/>
  <c r="K3823" s="1"/>
  <c r="K3824" s="1"/>
  <c r="K3839" s="1"/>
  <c r="K3840" s="1"/>
  <c r="K356" s="1"/>
  <c r="K553"/>
  <c r="K554" s="1"/>
  <c r="K555" s="1"/>
  <c r="K556" s="1"/>
  <c r="K558" s="1"/>
  <c r="K559" s="1"/>
  <c r="K560" s="1"/>
  <c r="L813"/>
  <c r="L822" s="1"/>
  <c r="K1333"/>
  <c r="K1600"/>
  <c r="K1601" s="1"/>
  <c r="K1252"/>
  <c r="K2078"/>
  <c r="K2079" s="1"/>
  <c r="K1716"/>
  <c r="K1717" s="1"/>
  <c r="K1990"/>
  <c r="K2351" s="1"/>
  <c r="K2661" s="1"/>
  <c r="K2662" s="1"/>
  <c r="L2767"/>
  <c r="K1201"/>
  <c r="K1485"/>
  <c r="K1494" s="1"/>
  <c r="K1495" s="1"/>
  <c r="L1066"/>
  <c r="L1070" s="1"/>
  <c r="L1063"/>
  <c r="K1355"/>
  <c r="K1356" s="1"/>
  <c r="K1357" s="1"/>
  <c r="K1360" s="1"/>
  <c r="K1358" s="1"/>
  <c r="L926"/>
  <c r="L927" s="1"/>
  <c r="L1200"/>
  <c r="K2268"/>
  <c r="K2269" s="1"/>
  <c r="L883"/>
  <c r="L884" s="1"/>
  <c r="L1975"/>
  <c r="K1062"/>
  <c r="K1535"/>
  <c r="K1019"/>
  <c r="K1017"/>
  <c r="L671"/>
  <c r="L925"/>
  <c r="L929" s="1"/>
  <c r="K883"/>
  <c r="K1975"/>
  <c r="K926"/>
  <c r="K927" s="1"/>
  <c r="K1200"/>
  <c r="K1593"/>
  <c r="L76"/>
  <c r="K2286"/>
  <c r="K2287" s="1"/>
  <c r="K2284"/>
  <c r="K2934" s="1"/>
  <c r="K77"/>
  <c r="K217"/>
  <c r="K218" s="1"/>
  <c r="K222" s="1"/>
  <c r="K221" s="1"/>
  <c r="K223" s="1"/>
  <c r="L1071"/>
  <c r="L1361"/>
  <c r="K1806"/>
  <c r="K404"/>
  <c r="L1201"/>
  <c r="L1485"/>
  <c r="L1494" s="1"/>
  <c r="L1495" s="1"/>
  <c r="L100"/>
  <c r="L606"/>
  <c r="K1471"/>
  <c r="L1203"/>
  <c r="L2024"/>
  <c r="L1363"/>
  <c r="L1366" s="1"/>
  <c r="L1367" s="1"/>
  <c r="L1368" s="1"/>
  <c r="L1369" s="1"/>
  <c r="L1359"/>
  <c r="L131"/>
  <c r="L132" s="1"/>
  <c r="L133" s="1"/>
  <c r="L134" s="1"/>
  <c r="L135" s="1"/>
  <c r="L137" s="1"/>
  <c r="L139" s="1"/>
  <c r="L140" s="1"/>
  <c r="L949"/>
  <c r="K1654"/>
  <c r="K100"/>
  <c r="K606"/>
  <c r="L1937"/>
  <c r="L1938" s="1"/>
  <c r="L1032"/>
  <c r="L1036" s="1"/>
  <c r="L1023"/>
  <c r="L1024" s="1"/>
  <c r="L1304"/>
  <c r="L1305" s="1"/>
  <c r="L1575" s="1"/>
  <c r="L1843" s="1"/>
  <c r="L1844" s="1"/>
  <c r="L1845" s="1"/>
  <c r="L1846" s="1"/>
  <c r="L681"/>
  <c r="L682" s="1"/>
  <c r="L683" s="1"/>
  <c r="L684" s="1"/>
  <c r="K813"/>
  <c r="K822" s="1"/>
  <c r="L481"/>
  <c r="L479"/>
  <c r="L916" s="1"/>
  <c r="L3842"/>
  <c r="L3845" s="1"/>
  <c r="K1061"/>
  <c r="K1064" s="1"/>
  <c r="K1615"/>
  <c r="K1886" s="1"/>
  <c r="K1887" s="1"/>
  <c r="K2209" s="1"/>
  <c r="K2580" s="1"/>
  <c r="K4026" s="1"/>
  <c r="K4027" s="1"/>
  <c r="K4028" s="1"/>
  <c r="K4029" s="1"/>
  <c r="K4030" s="1"/>
  <c r="L1605"/>
  <c r="K925"/>
  <c r="K929" s="1"/>
  <c r="K1605"/>
  <c r="L809"/>
  <c r="L1894"/>
  <c r="L1716"/>
  <c r="L1717" s="1"/>
  <c r="L1990"/>
  <c r="L2351" s="1"/>
  <c r="L2661" s="1"/>
  <c r="L2662" s="1"/>
  <c r="K3842"/>
  <c r="K3845" s="1"/>
  <c r="L405"/>
  <c r="L407" s="1"/>
  <c r="L409" s="1"/>
  <c r="L1350"/>
  <c r="L1250"/>
  <c r="L1783"/>
  <c r="L1784" s="1"/>
  <c r="L1654"/>
  <c r="L1593"/>
  <c r="L1266"/>
  <c r="L1268" s="1"/>
  <c r="L212"/>
  <c r="L213" s="1"/>
  <c r="B7" i="11"/>
  <c r="B8"/>
  <c r="B5"/>
  <c r="C5" s="1"/>
  <c r="Y23" i="8" l="1"/>
  <c r="B18" i="13"/>
  <c r="K2080" i="8"/>
  <c r="K2081" s="1"/>
  <c r="K2082" s="1"/>
  <c r="L1067"/>
  <c r="K814"/>
  <c r="K816" s="1"/>
  <c r="L214"/>
  <c r="L215" s="1"/>
  <c r="K3223"/>
  <c r="K3251" s="1"/>
  <c r="K3594"/>
  <c r="K2935"/>
  <c r="L4268"/>
  <c r="L2380"/>
  <c r="L2680" s="1"/>
  <c r="L303"/>
  <c r="L307" s="1"/>
  <c r="L487" s="1"/>
  <c r="L489" s="1"/>
  <c r="L492" s="1"/>
  <c r="L493" s="1"/>
  <c r="L494" s="1"/>
  <c r="L495" s="1"/>
  <c r="L496" s="1"/>
  <c r="L301"/>
  <c r="L1362"/>
  <c r="L1364" s="1"/>
  <c r="L2218"/>
  <c r="L2219" s="1"/>
  <c r="L2859" s="1"/>
  <c r="L1895"/>
  <c r="L1943"/>
  <c r="L1939"/>
  <c r="L1940" s="1"/>
  <c r="L1946" s="1"/>
  <c r="L1947" s="1"/>
  <c r="K2617"/>
  <c r="K2922" s="1"/>
  <c r="K2923" s="1"/>
  <c r="K2270"/>
  <c r="K1616"/>
  <c r="L814"/>
  <c r="L816" s="1"/>
  <c r="L817" s="1"/>
  <c r="L818" s="1"/>
  <c r="L819" s="1"/>
  <c r="L2403"/>
  <c r="L2025"/>
  <c r="L673"/>
  <c r="L674" s="1"/>
  <c r="L675" s="1"/>
  <c r="L676" s="1"/>
  <c r="L678" s="1"/>
  <c r="L679" s="1"/>
  <c r="L672"/>
  <c r="L887"/>
  <c r="L886" s="1"/>
  <c r="L885"/>
  <c r="L993"/>
  <c r="L1816"/>
  <c r="L141"/>
  <c r="L1187"/>
  <c r="L1188" s="1"/>
  <c r="L1189" s="1"/>
  <c r="K1488"/>
  <c r="K1489" s="1"/>
  <c r="L1488"/>
  <c r="L1489" s="1"/>
  <c r="L1900"/>
  <c r="L1249"/>
  <c r="L1251" s="1"/>
  <c r="L2464"/>
  <c r="L2465" s="1"/>
  <c r="L2466" s="1"/>
  <c r="L2467" s="1"/>
  <c r="L2750" s="1"/>
  <c r="K1065"/>
  <c r="K1068" s="1"/>
  <c r="K1069" s="1"/>
  <c r="K1891"/>
  <c r="K1892" s="1"/>
  <c r="L482"/>
  <c r="L483" s="1"/>
  <c r="L484" s="1"/>
  <c r="L485" s="1"/>
  <c r="K562"/>
  <c r="K565" s="1"/>
  <c r="K1308"/>
  <c r="L454"/>
  <c r="L651" s="1"/>
  <c r="L1153"/>
  <c r="K405"/>
  <c r="K407" s="1"/>
  <c r="K409" s="1"/>
  <c r="K1350"/>
  <c r="L1072"/>
  <c r="L1623"/>
  <c r="K78"/>
  <c r="K79" s="1"/>
  <c r="K219"/>
  <c r="K1894"/>
  <c r="K1363"/>
  <c r="K1366" s="1"/>
  <c r="K1359"/>
  <c r="K1208"/>
  <c r="K1202"/>
  <c r="K1602"/>
  <c r="K989"/>
  <c r="K990" s="1"/>
  <c r="K991" s="1"/>
  <c r="K993" s="1"/>
  <c r="K4036"/>
  <c r="K778" s="1"/>
  <c r="K70"/>
  <c r="K71" s="1"/>
  <c r="L1860"/>
  <c r="L952"/>
  <c r="L951" s="1"/>
  <c r="L1234"/>
  <c r="L1208"/>
  <c r="L1202"/>
  <c r="L1204" s="1"/>
  <c r="L1205" s="1"/>
  <c r="L1209" s="1"/>
  <c r="K1063"/>
  <c r="K817"/>
  <c r="K818" s="1"/>
  <c r="K819" s="1"/>
  <c r="K1900"/>
  <c r="L1497"/>
  <c r="L1503" s="1"/>
  <c r="L1504" s="1"/>
  <c r="K2767"/>
  <c r="L498"/>
  <c r="L1221"/>
  <c r="L1222" s="1"/>
  <c r="L77"/>
  <c r="L217"/>
  <c r="L218" s="1"/>
  <c r="L222" s="1"/>
  <c r="L221" s="1"/>
  <c r="L223" s="1"/>
  <c r="L1087"/>
  <c r="L1896"/>
  <c r="J3"/>
  <c r="N2"/>
  <c r="B3" i="11"/>
  <c r="O2" i="8"/>
  <c r="B4" i="11"/>
  <c r="C4" s="1"/>
  <c r="B11"/>
  <c r="B20"/>
  <c r="B24" s="1"/>
  <c r="B10"/>
  <c r="B19"/>
  <c r="M2" i="8"/>
  <c r="P2"/>
  <c r="B23" i="11" l="1"/>
  <c r="K1066" i="8"/>
  <c r="K1070" s="1"/>
  <c r="Y24"/>
  <c r="B19" i="13"/>
  <c r="C3" i="11"/>
  <c r="K1067" i="8"/>
  <c r="K2218"/>
  <c r="K2219" s="1"/>
  <c r="K2859" s="1"/>
  <c r="K1895"/>
  <c r="K1896" s="1"/>
  <c r="L995"/>
  <c r="L996" s="1"/>
  <c r="L994"/>
  <c r="L998" s="1"/>
  <c r="L1223"/>
  <c r="L1224" s="1"/>
  <c r="L142"/>
  <c r="L143" s="1"/>
  <c r="L144" s="1"/>
  <c r="K995"/>
  <c r="K996" s="1"/>
  <c r="K994"/>
  <c r="K998" s="1"/>
  <c r="K1490"/>
  <c r="K1071"/>
  <c r="K1361"/>
  <c r="K1362" s="1"/>
  <c r="K1364" s="1"/>
  <c r="L78"/>
  <c r="L79" s="1"/>
  <c r="L219"/>
  <c r="L1210"/>
  <c r="L1491"/>
  <c r="K381"/>
  <c r="L1661"/>
  <c r="L2625"/>
  <c r="L1206"/>
  <c r="L1490"/>
  <c r="K1210"/>
  <c r="K1491"/>
  <c r="L486"/>
  <c r="L1743" s="1"/>
  <c r="L1744" s="1"/>
  <c r="L1745" s="1"/>
  <c r="L1486"/>
  <c r="L1252"/>
  <c r="L2078"/>
  <c r="L2079" s="1"/>
  <c r="B21" i="11"/>
  <c r="J2" i="8"/>
  <c r="Y25" l="1"/>
  <c r="B20" i="13"/>
  <c r="B27" i="11"/>
  <c r="J26"/>
  <c r="J22"/>
  <c r="K1749" i="8"/>
  <c r="K1492"/>
  <c r="L1749"/>
  <c r="L1492"/>
  <c r="L2080"/>
  <c r="K1072"/>
  <c r="K1623"/>
  <c r="K1211"/>
  <c r="K1748"/>
  <c r="K2710" s="1"/>
  <c r="K2711" s="1"/>
  <c r="K2712" s="1"/>
  <c r="K2713" s="1"/>
  <c r="L1509"/>
  <c r="L1211"/>
  <c r="L1748"/>
  <c r="L2710" s="1"/>
  <c r="L2711" s="1"/>
  <c r="L2712" s="1"/>
  <c r="L2713" s="1"/>
  <c r="K382"/>
  <c r="K383" s="1"/>
  <c r="K384" s="1"/>
  <c r="K566" s="1"/>
  <c r="L47"/>
  <c r="L48" s="1"/>
  <c r="Y26" l="1"/>
  <c r="B21" i="13"/>
  <c r="J23" i="11"/>
  <c r="L3223" i="8"/>
  <c r="L2081"/>
  <c r="L2082" s="1"/>
  <c r="K568"/>
  <c r="K569" s="1"/>
  <c r="K570" s="1"/>
  <c r="K573" s="1"/>
  <c r="K572" s="1"/>
  <c r="K574" s="1"/>
  <c r="K577" s="1"/>
  <c r="K567"/>
  <c r="K579"/>
  <c r="K580" s="1"/>
  <c r="K1863"/>
  <c r="K2184" s="1"/>
  <c r="K2185" s="1"/>
  <c r="L1747"/>
  <c r="L2031"/>
  <c r="L1753"/>
  <c r="K1753"/>
  <c r="L39"/>
  <c r="L172" s="1"/>
  <c r="L174" s="1"/>
  <c r="L176" s="1"/>
  <c r="L10"/>
  <c r="Y27" l="1"/>
  <c r="B22" i="13"/>
  <c r="L2039" i="8"/>
  <c r="L2040" s="1"/>
  <c r="K3393"/>
  <c r="K2186"/>
  <c r="L2424"/>
  <c r="L2425" s="1"/>
  <c r="L2716" s="1"/>
  <c r="L2704"/>
  <c r="L3121" s="1"/>
  <c r="L2032"/>
  <c r="L2033" s="1"/>
  <c r="L2034" s="1"/>
  <c r="K581"/>
  <c r="K582" s="1"/>
  <c r="K584" s="1"/>
  <c r="K586" s="1"/>
  <c r="K587" s="1"/>
  <c r="K779"/>
  <c r="L179"/>
  <c r="L985"/>
  <c r="L1751"/>
  <c r="L1755" s="1"/>
  <c r="L2037"/>
  <c r="L11"/>
  <c r="L12" s="1"/>
  <c r="L13" s="1"/>
  <c r="K47"/>
  <c r="K48" s="1"/>
  <c r="Y28" l="1"/>
  <c r="B23" i="13"/>
  <c r="K3978" i="8"/>
  <c r="K3979" s="1"/>
  <c r="K3980" s="1"/>
  <c r="K3394"/>
  <c r="K588"/>
  <c r="K589" s="1"/>
  <c r="K1341"/>
  <c r="K780"/>
  <c r="K781" s="1"/>
  <c r="L186"/>
  <c r="K39"/>
  <c r="K172" s="1"/>
  <c r="K174" s="1"/>
  <c r="K176" s="1"/>
  <c r="K11"/>
  <c r="Y29" l="1"/>
  <c r="B24" i="13"/>
  <c r="K12" i="8"/>
  <c r="L191"/>
  <c r="L192" s="1"/>
  <c r="L195" s="1"/>
  <c r="L187"/>
  <c r="L188" s="1"/>
  <c r="L198"/>
  <c r="L199" s="1"/>
  <c r="L746"/>
  <c r="L747" s="1"/>
  <c r="K788"/>
  <c r="K179"/>
  <c r="K985"/>
  <c r="K782"/>
  <c r="K783" s="1"/>
  <c r="K1041"/>
  <c r="K1334" s="1"/>
  <c r="K2187" s="1"/>
  <c r="K2559" s="1"/>
  <c r="K2560" s="1"/>
  <c r="K40"/>
  <c r="K41" s="1"/>
  <c r="K42" s="1"/>
  <c r="K43" s="1"/>
  <c r="L40"/>
  <c r="L41" s="1"/>
  <c r="L42" s="1"/>
  <c r="L43" s="1"/>
  <c r="L62" s="1"/>
  <c r="L65" s="1"/>
  <c r="L14"/>
  <c r="Y30" l="1"/>
  <c r="B25" i="13"/>
  <c r="L16" i="8"/>
  <c r="L196"/>
  <c r="L197" s="1"/>
  <c r="K2188"/>
  <c r="L378"/>
  <c r="L379" s="1"/>
  <c r="L380" s="1"/>
  <c r="K186"/>
  <c r="L748"/>
  <c r="L749" s="1"/>
  <c r="L1306"/>
  <c r="K784"/>
  <c r="K1042"/>
  <c r="L17"/>
  <c r="L320" s="1"/>
  <c r="L321" s="1"/>
  <c r="L155"/>
  <c r="L156" s="1"/>
  <c r="L18"/>
  <c r="K18"/>
  <c r="L44"/>
  <c r="L45" s="1"/>
  <c r="Y31" l="1"/>
  <c r="B26" i="13"/>
  <c r="K191" i="8"/>
  <c r="K192" s="1"/>
  <c r="K195" s="1"/>
  <c r="K187"/>
  <c r="K188" s="1"/>
  <c r="L46"/>
  <c r="L175" s="1"/>
  <c r="L713"/>
  <c r="L714" s="1"/>
  <c r="L715" s="1"/>
  <c r="L1020"/>
  <c r="L1026" s="1"/>
  <c r="L1025" s="1"/>
  <c r="L1027" s="1"/>
  <c r="K1306"/>
  <c r="L322"/>
  <c r="L323" s="1"/>
  <c r="L499"/>
  <c r="L500" s="1"/>
  <c r="L688" s="1"/>
  <c r="L395"/>
  <c r="L1332" s="1"/>
  <c r="L559"/>
  <c r="L560" s="1"/>
  <c r="L20"/>
  <c r="L21" s="1"/>
  <c r="L22" s="1"/>
  <c r="L23" s="1"/>
  <c r="L24" s="1"/>
  <c r="L507" s="1"/>
  <c r="L508" s="1"/>
  <c r="L509" s="1"/>
  <c r="L510" s="1"/>
  <c r="L511" s="1"/>
  <c r="L1520" s="1"/>
  <c r="L1521" s="1"/>
  <c r="L159"/>
  <c r="K785"/>
  <c r="K1869"/>
  <c r="K1875" s="1"/>
  <c r="K1876" s="1"/>
  <c r="K20"/>
  <c r="K21" s="1"/>
  <c r="K22" s="1"/>
  <c r="K44" s="1"/>
  <c r="K45" s="1"/>
  <c r="K159"/>
  <c r="K1043"/>
  <c r="K1603"/>
  <c r="K1868" s="1"/>
  <c r="K2190" s="1"/>
  <c r="K2191" s="1"/>
  <c r="K2562" s="1"/>
  <c r="Y32" l="1"/>
  <c r="B27" i="13"/>
  <c r="K196" i="8"/>
  <c r="K208" s="1"/>
  <c r="K209" s="1"/>
  <c r="L718"/>
  <c r="L716"/>
  <c r="L690"/>
  <c r="L691" s="1"/>
  <c r="L689"/>
  <c r="K787"/>
  <c r="K786"/>
  <c r="K790" s="1"/>
  <c r="K23"/>
  <c r="K24" s="1"/>
  <c r="K25" s="1"/>
  <c r="K27" s="1"/>
  <c r="K28" s="1"/>
  <c r="K789"/>
  <c r="K791" s="1"/>
  <c r="L1333"/>
  <c r="L1600"/>
  <c r="L1601" s="1"/>
  <c r="K1020"/>
  <c r="K1026" s="1"/>
  <c r="K1025" s="1"/>
  <c r="K1027" s="1"/>
  <c r="K1879"/>
  <c r="K2198"/>
  <c r="K2199" s="1"/>
  <c r="K3418" s="1"/>
  <c r="K3419" s="1"/>
  <c r="K3420" s="1"/>
  <c r="L562"/>
  <c r="L1308"/>
  <c r="K507"/>
  <c r="K46"/>
  <c r="K175" s="1"/>
  <c r="K177" s="1"/>
  <c r="K713"/>
  <c r="L324"/>
  <c r="L325" s="1"/>
  <c r="L326" s="1"/>
  <c r="L750"/>
  <c r="L751" s="1"/>
  <c r="L692"/>
  <c r="L695" s="1"/>
  <c r="L953"/>
  <c r="L1580"/>
  <c r="L25"/>
  <c r="L27" s="1"/>
  <c r="L28" s="1"/>
  <c r="Y33" l="1"/>
  <c r="B28" i="13"/>
  <c r="K197" i="8"/>
  <c r="K714"/>
  <c r="K715" s="1"/>
  <c r="K718" s="1"/>
  <c r="K1889"/>
  <c r="K1880"/>
  <c r="K1881" s="1"/>
  <c r="L2545"/>
  <c r="L2546" s="1"/>
  <c r="L1581"/>
  <c r="L1582" s="1"/>
  <c r="K182"/>
  <c r="K752"/>
  <c r="K753" s="1"/>
  <c r="K771" s="1"/>
  <c r="K776" s="1"/>
  <c r="K1307"/>
  <c r="K1577" s="1"/>
  <c r="L696"/>
  <c r="L698" s="1"/>
  <c r="L699" s="1"/>
  <c r="L1245"/>
  <c r="L1246" s="1"/>
  <c r="K1055"/>
  <c r="K1056" s="1"/>
  <c r="K1057" s="1"/>
  <c r="K1345"/>
  <c r="K1346" s="1"/>
  <c r="K1347" s="1"/>
  <c r="L752"/>
  <c r="L753" s="1"/>
  <c r="L771" s="1"/>
  <c r="L776" s="1"/>
  <c r="L1307"/>
  <c r="L1577" s="1"/>
  <c r="K720"/>
  <c r="K988"/>
  <c r="K29"/>
  <c r="K333"/>
  <c r="K334" s="1"/>
  <c r="K335" s="1"/>
  <c r="K1918"/>
  <c r="K1919" s="1"/>
  <c r="L1602"/>
  <c r="L29"/>
  <c r="L333"/>
  <c r="L334" s="1"/>
  <c r="K1580"/>
  <c r="L954"/>
  <c r="L1769" s="1"/>
  <c r="L1239"/>
  <c r="L1240" s="1"/>
  <c r="K517"/>
  <c r="K518" s="1"/>
  <c r="K508"/>
  <c r="K509" s="1"/>
  <c r="K510" s="1"/>
  <c r="K511" s="1"/>
  <c r="K1520" s="1"/>
  <c r="K1521" s="1"/>
  <c r="Y34" l="1"/>
  <c r="B29" i="13"/>
  <c r="K716" i="8"/>
  <c r="K2545"/>
  <c r="K2546" s="1"/>
  <c r="K1581"/>
  <c r="K1582" s="1"/>
  <c r="K1903"/>
  <c r="K1904" s="1"/>
  <c r="K1905" s="1"/>
  <c r="K1890"/>
  <c r="K2851" s="1"/>
  <c r="K2852" s="1"/>
  <c r="K2896"/>
  <c r="K2897" s="1"/>
  <c r="K1920"/>
  <c r="K1921" s="1"/>
  <c r="K1922" s="1"/>
  <c r="L1273"/>
  <c r="L1241"/>
  <c r="L1513"/>
  <c r="L1514" s="1"/>
  <c r="L1247"/>
  <c r="L1248" s="1"/>
  <c r="K2202"/>
  <c r="K1882"/>
  <c r="K1883" s="1"/>
  <c r="K1884" s="1"/>
  <c r="K2207" s="1"/>
  <c r="K1352"/>
  <c r="K1885" s="1"/>
  <c r="K1348"/>
  <c r="L337"/>
  <c r="L338" s="1"/>
  <c r="L335"/>
  <c r="L336" s="1"/>
  <c r="K31"/>
  <c r="K32" s="1"/>
  <c r="K33" s="1"/>
  <c r="K34" s="1"/>
  <c r="K166"/>
  <c r="K167" s="1"/>
  <c r="K168" s="1"/>
  <c r="K169" s="1"/>
  <c r="L700"/>
  <c r="L957"/>
  <c r="L31"/>
  <c r="L32" s="1"/>
  <c r="L33" s="1"/>
  <c r="L34" s="1"/>
  <c r="L166"/>
  <c r="L167" s="1"/>
  <c r="L168" s="1"/>
  <c r="Y35" l="1"/>
  <c r="B30" i="13"/>
  <c r="K2229" i="8"/>
  <c r="K1906"/>
  <c r="L2459"/>
  <c r="L2460" s="1"/>
  <c r="L1515"/>
  <c r="L1516" s="1"/>
  <c r="L1517" s="1"/>
  <c r="K37"/>
  <c r="K35" s="1"/>
  <c r="K38" s="1"/>
  <c r="K13" s="1"/>
  <c r="K519"/>
  <c r="K1255" s="1"/>
  <c r="K1257" s="1"/>
  <c r="K1258" s="1"/>
  <c r="K1538" s="1"/>
  <c r="L342"/>
  <c r="L37"/>
  <c r="L35" s="1"/>
  <c r="L38" s="1"/>
  <c r="L519"/>
  <c r="L1255" s="1"/>
  <c r="L1257" s="1"/>
  <c r="L1258" s="1"/>
  <c r="L1538" s="1"/>
  <c r="K2599"/>
  <c r="L701"/>
  <c r="L703" s="1"/>
  <c r="Y36" l="1"/>
  <c r="B31" i="13"/>
  <c r="K14" i="8"/>
  <c r="K16" s="1"/>
  <c r="L1785"/>
  <c r="L2468" s="1"/>
  <c r="L704"/>
  <c r="L343"/>
  <c r="L344" s="1"/>
  <c r="L345" s="1"/>
  <c r="L346" s="1"/>
  <c r="L347" s="1"/>
  <c r="L348" s="1"/>
  <c r="L349" s="1"/>
  <c r="L350" s="1"/>
  <c r="L351" s="1"/>
  <c r="L352" s="1"/>
  <c r="L353" s="1"/>
  <c r="K17"/>
  <c r="K320" s="1"/>
  <c r="K155"/>
  <c r="K156" s="1"/>
  <c r="L711"/>
  <c r="L1803" s="1"/>
  <c r="L1527"/>
  <c r="L1791" s="1"/>
  <c r="L1792" s="1"/>
  <c r="L1793" s="1"/>
  <c r="L1518"/>
  <c r="Y37" l="1"/>
  <c r="B32" i="13"/>
  <c r="L355" i="8"/>
  <c r="L357" s="1"/>
  <c r="L358" s="1"/>
  <c r="L354"/>
  <c r="L173"/>
  <c r="L2469"/>
  <c r="L2086"/>
  <c r="L1794"/>
  <c r="L1795" s="1"/>
  <c r="K321"/>
  <c r="K322" s="1"/>
  <c r="K323" s="1"/>
  <c r="K324" s="1"/>
  <c r="L359"/>
  <c r="L992"/>
  <c r="Y38" l="1"/>
  <c r="B33" i="13"/>
  <c r="K336" i="8"/>
  <c r="K325"/>
  <c r="K326" s="1"/>
  <c r="L2087"/>
  <c r="L1796"/>
  <c r="K342"/>
  <c r="L360"/>
  <c r="L361" s="1"/>
  <c r="L362" s="1"/>
  <c r="L534"/>
  <c r="Y39" l="1"/>
  <c r="B34" i="13"/>
  <c r="L2758" i="8"/>
  <c r="L2759" s="1"/>
  <c r="L2088"/>
  <c r="L2474"/>
  <c r="L1797"/>
  <c r="L1798" s="1"/>
  <c r="K343"/>
  <c r="K711"/>
  <c r="K1803" s="1"/>
  <c r="K1527"/>
  <c r="K1791" s="1"/>
  <c r="K1792" s="1"/>
  <c r="K1793" s="1"/>
  <c r="L535"/>
  <c r="L537" s="1"/>
  <c r="L1820"/>
  <c r="Y40" l="1"/>
  <c r="B35" i="13"/>
  <c r="K2086" i="8"/>
  <c r="K2087" s="1"/>
  <c r="K2088" s="1"/>
  <c r="K1794"/>
  <c r="K1795" s="1"/>
  <c r="K1796" s="1"/>
  <c r="K971"/>
  <c r="K972" s="1"/>
  <c r="K344"/>
  <c r="K345" s="1"/>
  <c r="K346" s="1"/>
  <c r="K347" s="1"/>
  <c r="K348" s="1"/>
  <c r="K349" s="1"/>
  <c r="K350" s="1"/>
  <c r="K351" s="1"/>
  <c r="K352" s="1"/>
  <c r="K353" s="1"/>
  <c r="K359"/>
  <c r="K992"/>
  <c r="L538"/>
  <c r="L539" s="1"/>
  <c r="L724"/>
  <c r="Y41" l="1"/>
  <c r="B36" i="13"/>
  <c r="K355" i="8"/>
  <c r="K357" s="1"/>
  <c r="K358" s="1"/>
  <c r="K354"/>
  <c r="K2474"/>
  <c r="K1797"/>
  <c r="K1798" s="1"/>
  <c r="K360"/>
  <c r="K361" s="1"/>
  <c r="K362" s="1"/>
  <c r="K376" s="1"/>
  <c r="K377" s="1"/>
  <c r="K534"/>
  <c r="K535" s="1"/>
  <c r="K537" s="1"/>
  <c r="Y42" l="1"/>
  <c r="B37" i="13"/>
  <c r="K378" i="8"/>
  <c r="K395" s="1"/>
  <c r="K538"/>
  <c r="K539" s="1"/>
  <c r="K724"/>
  <c r="Y43" l="1"/>
  <c r="B38" i="13"/>
  <c r="K379" i="8"/>
  <c r="K184"/>
  <c r="K366"/>
  <c r="K367" s="1"/>
  <c r="K368" s="1"/>
  <c r="K543"/>
  <c r="K544"/>
  <c r="K725"/>
  <c r="K726" s="1"/>
  <c r="K727" s="1"/>
  <c r="K52"/>
  <c r="K53" s="1"/>
  <c r="K54" s="1"/>
  <c r="K55" s="1"/>
  <c r="K363"/>
  <c r="L725"/>
  <c r="L726" s="1"/>
  <c r="L727" s="1"/>
  <c r="L728" s="1"/>
  <c r="L184"/>
  <c r="L366"/>
  <c r="L367" s="1"/>
  <c r="L368" s="1"/>
  <c r="L543"/>
  <c r="L544"/>
  <c r="L546"/>
  <c r="L547" s="1"/>
  <c r="L369"/>
  <c r="L370" s="1"/>
  <c r="L52"/>
  <c r="L53" s="1"/>
  <c r="L54" s="1"/>
  <c r="L363"/>
  <c r="K1081"/>
  <c r="K1633"/>
  <c r="K1634" s="1"/>
  <c r="K1910"/>
  <c r="L1278"/>
  <c r="L1279" s="1"/>
  <c r="L1280" s="1"/>
  <c r="L4005"/>
  <c r="L4006" s="1"/>
  <c r="L565"/>
  <c r="L566" s="1"/>
  <c r="L567" s="1"/>
  <c r="L568"/>
  <c r="L569" s="1"/>
  <c r="L570" s="1"/>
  <c r="L573"/>
  <c r="L572"/>
  <c r="L574"/>
  <c r="L577"/>
  <c r="K792"/>
  <c r="K793" s="1"/>
  <c r="K794" s="1"/>
  <c r="K795"/>
  <c r="K796" s="1"/>
  <c r="K1028"/>
  <c r="K768"/>
  <c r="K769" s="1"/>
  <c r="K770" s="1"/>
  <c r="K1030"/>
  <c r="K1031" s="1"/>
  <c r="L579"/>
  <c r="L580" s="1"/>
  <c r="L779"/>
  <c r="L780" s="1"/>
  <c r="L781" s="1"/>
  <c r="L1041"/>
  <c r="L1334"/>
  <c r="L1287"/>
  <c r="L2017"/>
  <c r="L2018" s="1"/>
  <c r="L2690"/>
  <c r="L2691" s="1"/>
  <c r="L3736"/>
  <c r="L3737" s="1"/>
  <c r="L238"/>
  <c r="L834"/>
  <c r="L1382"/>
  <c r="L1383"/>
  <c r="L440"/>
  <c r="L526"/>
  <c r="L527" s="1"/>
  <c r="L1923"/>
  <c r="L1924" s="1"/>
  <c r="L1925" s="1"/>
  <c r="L1926" s="1"/>
  <c r="L1927" s="1"/>
  <c r="L876"/>
  <c r="L877" s="1"/>
  <c r="L878" s="1"/>
  <c r="L1686"/>
  <c r="L1687" s="1"/>
  <c r="L1688" s="1"/>
  <c r="L625"/>
  <c r="L626"/>
  <c r="L627" s="1"/>
  <c r="L2285"/>
  <c r="L2632"/>
  <c r="L1446"/>
  <c r="L1447"/>
  <c r="L1714"/>
  <c r="L1005"/>
  <c r="L1006" s="1"/>
  <c r="L664"/>
  <c r="L665" s="1"/>
  <c r="L915"/>
  <c r="L1190"/>
  <c r="L1191" s="1"/>
  <c r="L2393"/>
  <c r="L1163"/>
  <c r="L1164" s="1"/>
  <c r="L1448"/>
  <c r="L600"/>
  <c r="L601" s="1"/>
  <c r="L602" s="1"/>
  <c r="L603" s="1"/>
  <c r="L604" s="1"/>
  <c r="L815"/>
  <c r="L584"/>
  <c r="L365"/>
  <c r="L1289"/>
  <c r="L1291"/>
  <c r="L1193"/>
  <c r="L1194" s="1"/>
  <c r="L1195" s="1"/>
  <c r="L1196" s="1"/>
  <c r="L2396"/>
  <c r="L2397" s="1"/>
  <c r="L2398" s="1"/>
  <c r="L2399" s="1"/>
  <c r="L2400" s="1"/>
  <c r="L2401" s="1"/>
  <c r="L2693"/>
  <c r="L2694" s="1"/>
  <c r="L4300"/>
  <c r="L1386"/>
  <c r="L1387" s="1"/>
  <c r="L1388" s="1"/>
  <c r="L1389" s="1"/>
  <c r="L1390" s="1"/>
  <c r="L628"/>
  <c r="L856"/>
  <c r="L1121"/>
  <c r="L1122" s="1"/>
  <c r="L1123" s="1"/>
  <c r="L1124" s="1"/>
  <c r="L2491"/>
  <c r="L1449"/>
  <c r="L1450" s="1"/>
  <c r="L1454" s="1"/>
  <c r="L1455" s="1"/>
  <c r="L1456" s="1"/>
  <c r="L2370" s="1"/>
  <c r="L2668"/>
  <c r="L2669" s="1"/>
  <c r="L3055"/>
  <c r="L411"/>
  <c r="L1046"/>
  <c r="L1047" s="1"/>
  <c r="L1048" s="1"/>
  <c r="L2567"/>
  <c r="L202"/>
  <c r="L203" s="1"/>
  <c r="L204" s="1"/>
  <c r="L205" s="1"/>
  <c r="L757"/>
  <c r="L758" s="1"/>
  <c r="L759" s="1"/>
  <c r="L760" s="1"/>
  <c r="L761" s="1"/>
  <c r="L762" s="1"/>
  <c r="L763" s="1"/>
  <c r="L764" s="1"/>
  <c r="L1315"/>
  <c r="L1316" s="1"/>
  <c r="L1317" s="1"/>
  <c r="L1292"/>
  <c r="L2128"/>
  <c r="L615"/>
  <c r="L2612"/>
  <c r="L2909"/>
  <c r="L2910" s="1"/>
  <c r="L2911" s="1"/>
  <c r="L1141"/>
  <c r="L1142" s="1"/>
  <c r="L1423"/>
  <c r="L254"/>
  <c r="L255" s="1"/>
  <c r="L256" s="1"/>
  <c r="L857"/>
  <c r="L980"/>
  <c r="L981" s="1"/>
  <c r="L1216"/>
  <c r="L1757"/>
  <c r="L1758" s="1"/>
  <c r="L2054"/>
  <c r="L3158"/>
  <c r="L1165"/>
  <c r="L412"/>
  <c r="L413" s="1"/>
  <c r="L414" s="1"/>
  <c r="L415" s="1"/>
  <c r="L416" s="1"/>
  <c r="L787"/>
  <c r="L1028"/>
  <c r="L2167"/>
  <c r="L2168" s="1"/>
  <c r="L56"/>
  <c r="L57"/>
  <c r="L1293"/>
  <c r="L918"/>
  <c r="L919" s="1"/>
  <c r="L1478"/>
  <c r="L1479"/>
  <c r="L1736"/>
  <c r="L1737" s="1"/>
  <c r="L1738" s="1"/>
  <c r="L1739" s="1"/>
  <c r="L1740" s="1"/>
  <c r="L2020"/>
  <c r="L99"/>
  <c r="L983"/>
  <c r="L1546"/>
  <c r="L1547" s="1"/>
  <c r="L1809"/>
  <c r="L1810" s="1"/>
  <c r="L1811" s="1"/>
  <c r="L1813" s="1"/>
  <c r="L1814" s="1"/>
  <c r="L2495"/>
  <c r="L2496" s="1"/>
  <c r="L2497" s="1"/>
  <c r="L1217"/>
  <c r="L1218" s="1"/>
  <c r="L1219" s="1"/>
  <c r="L1220" s="1"/>
  <c r="L1167"/>
  <c r="L586"/>
  <c r="L587" s="1"/>
  <c r="L588" s="1"/>
  <c r="L589" s="1"/>
  <c r="L788"/>
  <c r="L789"/>
  <c r="L423"/>
  <c r="L1103"/>
  <c r="L1104" s="1"/>
  <c r="L1105" s="1"/>
  <c r="L443"/>
  <c r="L444"/>
  <c r="L429"/>
  <c r="L430" s="1"/>
  <c r="L431" s="1"/>
  <c r="L432" s="1"/>
  <c r="L433" s="1"/>
  <c r="L434" s="1"/>
  <c r="L435" s="1"/>
  <c r="L1408"/>
  <c r="L1409" s="1"/>
  <c r="L1949"/>
  <c r="L528"/>
  <c r="L529" s="1"/>
  <c r="L530" s="1"/>
  <c r="L531" s="1"/>
  <c r="L940"/>
  <c r="L941" s="1"/>
  <c r="L1496"/>
  <c r="L1341"/>
  <c r="L2172"/>
  <c r="L1480"/>
  <c r="L2021"/>
  <c r="L2022" s="1"/>
  <c r="L425"/>
  <c r="L426" s="1"/>
  <c r="L1392"/>
  <c r="L1393" s="1"/>
  <c r="L1396" s="1"/>
  <c r="L1397" s="1"/>
  <c r="L1398" s="1"/>
  <c r="L1399" s="1"/>
  <c r="L2275" s="1"/>
  <c r="L1931"/>
  <c r="L3559"/>
  <c r="L3560" s="1"/>
  <c r="L3561" s="1"/>
  <c r="L1267"/>
  <c r="L899"/>
  <c r="L1997"/>
  <c r="L1078"/>
  <c r="L1079" s="1"/>
  <c r="L1080" s="1"/>
  <c r="L1050"/>
  <c r="L1051"/>
  <c r="L1052" s="1"/>
  <c r="L765"/>
  <c r="L766" s="1"/>
  <c r="L1012"/>
  <c r="L2695"/>
  <c r="L2696" s="1"/>
  <c r="L2697" s="1"/>
  <c r="L2698" s="1"/>
  <c r="L2699" s="1"/>
  <c r="L2700" s="1"/>
  <c r="L2701" s="1"/>
  <c r="L446"/>
  <c r="L447" s="1"/>
  <c r="L448" s="1"/>
  <c r="L449" s="1"/>
  <c r="L450" s="1"/>
  <c r="L1428"/>
  <c r="L1429" s="1"/>
  <c r="L1430" s="1"/>
  <c r="L1690"/>
  <c r="L259"/>
  <c r="L260" s="1"/>
  <c r="L861"/>
  <c r="L862" s="1"/>
  <c r="L867" s="1"/>
  <c r="L2305" s="1"/>
  <c r="L2953"/>
  <c r="L2954" s="1"/>
  <c r="L942"/>
  <c r="L943"/>
  <c r="L944" s="1"/>
  <c r="L1629"/>
  <c r="L791"/>
  <c r="L792" s="1"/>
  <c r="L793" s="1"/>
  <c r="L794" s="1"/>
  <c r="L1053"/>
  <c r="L1054" s="1"/>
  <c r="L1345"/>
  <c r="L206"/>
  <c r="L207"/>
  <c r="L385"/>
  <c r="L386" s="1"/>
  <c r="L1318"/>
  <c r="L920"/>
  <c r="L921" s="1"/>
  <c r="L1692"/>
  <c r="L1693" s="1"/>
  <c r="L1694" s="1"/>
  <c r="L1695" s="1"/>
  <c r="L1125"/>
  <c r="L1168"/>
  <c r="L1169" s="1"/>
  <c r="L820"/>
  <c r="L1055"/>
  <c r="L1346"/>
  <c r="L1347" s="1"/>
  <c r="L1348" s="1"/>
  <c r="L66"/>
  <c r="L67" s="1"/>
  <c r="L68" s="1"/>
  <c r="L51"/>
  <c r="L1275"/>
  <c r="L1417"/>
  <c r="L1418" s="1"/>
  <c r="L1863"/>
  <c r="L2184"/>
  <c r="L2185" s="1"/>
  <c r="L2186" s="1"/>
  <c r="L2187" s="1"/>
  <c r="L2188" s="1"/>
  <c r="L3393"/>
  <c r="L3394" s="1"/>
  <c r="L3978"/>
  <c r="L3979" s="1"/>
  <c r="L3980" s="1"/>
  <c r="L60"/>
  <c r="L61" s="1"/>
  <c r="L1297"/>
  <c r="L1298" s="1"/>
  <c r="L1299" s="1"/>
  <c r="L1567"/>
  <c r="L101"/>
  <c r="L838"/>
  <c r="L839" s="1"/>
  <c r="L1106"/>
  <c r="L1107" s="1"/>
  <c r="L1108" s="1"/>
  <c r="L1109" s="1"/>
  <c r="L2916"/>
  <c r="L2917" s="1"/>
  <c r="L2918" s="1"/>
  <c r="L2919" s="1"/>
  <c r="L2920" s="1"/>
  <c r="L629"/>
  <c r="L630" s="1"/>
  <c r="L1170"/>
  <c r="L795"/>
  <c r="L796" s="1"/>
  <c r="L1056"/>
  <c r="L1029"/>
  <c r="L2265"/>
  <c r="L1433"/>
  <c r="L1434" s="1"/>
  <c r="L2651"/>
  <c r="L3023"/>
  <c r="L3024" s="1"/>
  <c r="L3025" s="1"/>
  <c r="L864"/>
  <c r="L865" s="1"/>
  <c r="L1172"/>
  <c r="L1173" s="1"/>
  <c r="L1174" s="1"/>
  <c r="L1175" s="1"/>
  <c r="L1176" s="1"/>
  <c r="L1177" s="1"/>
  <c r="L1178" s="1"/>
  <c r="L1179" s="1"/>
  <c r="L1081"/>
  <c r="L1082" s="1"/>
  <c r="L1633"/>
  <c r="L1634" s="1"/>
  <c r="L1910"/>
  <c r="L69"/>
  <c r="L768"/>
  <c r="L769" s="1"/>
  <c r="L770" s="1"/>
  <c r="L1030"/>
  <c r="L1031" s="1"/>
  <c r="L2176"/>
  <c r="L2812"/>
  <c r="L2813" s="1"/>
  <c r="L2814" s="1"/>
  <c r="L2815" s="1"/>
  <c r="L3383"/>
  <c r="L58"/>
  <c r="L102"/>
  <c r="L103" s="1"/>
  <c r="L104" s="1"/>
  <c r="L105" s="1"/>
  <c r="L106" s="1"/>
  <c r="L107" s="1"/>
  <c r="L108" s="1"/>
  <c r="L109" s="1"/>
  <c r="L110" s="1"/>
  <c r="L111" s="1"/>
  <c r="L112" s="1"/>
  <c r="L115" s="1"/>
  <c r="L840"/>
  <c r="L2342"/>
  <c r="L2343" s="1"/>
  <c r="L1457"/>
  <c r="L1458" s="1"/>
  <c r="L1459" s="1"/>
  <c r="L90"/>
  <c r="L91" s="1"/>
  <c r="L92" s="1"/>
  <c r="L93" s="1"/>
  <c r="L94" s="1"/>
  <c r="L821"/>
  <c r="L1083"/>
  <c r="L1635"/>
  <c r="L1636" s="1"/>
  <c r="L1637" s="1"/>
  <c r="L1638" s="1"/>
  <c r="L1639" s="1"/>
  <c r="L1640" s="1"/>
  <c r="L2875"/>
  <c r="L591"/>
  <c r="L592" s="1"/>
  <c r="L1612"/>
  <c r="L1882"/>
  <c r="L1883" s="1"/>
  <c r="L1884" s="1"/>
  <c r="L2205"/>
  <c r="L2206" s="1"/>
  <c r="L1033"/>
  <c r="L1034"/>
  <c r="L59"/>
  <c r="L1126"/>
  <c r="L1127" s="1"/>
  <c r="L1411"/>
  <c r="L1412" s="1"/>
  <c r="L900"/>
  <c r="L2374"/>
  <c r="L2375" s="1"/>
  <c r="L605"/>
  <c r="L823"/>
  <c r="L1035"/>
  <c r="L1594"/>
  <c r="L1595" s="1"/>
  <c r="L1596" s="1"/>
  <c r="L1597" s="1"/>
  <c r="L1854"/>
  <c r="L1855" s="1"/>
  <c r="L649"/>
  <c r="L650" s="1"/>
  <c r="L1413"/>
  <c r="L1671"/>
  <c r="L657"/>
  <c r="L658" s="1"/>
  <c r="L901"/>
  <c r="L902" s="1"/>
  <c r="L2006"/>
  <c r="L2007" s="1"/>
  <c r="L2008" s="1"/>
  <c r="L2009" s="1"/>
  <c r="L2010" s="1"/>
  <c r="L2677"/>
  <c r="L1084"/>
  <c r="L1085" s="1"/>
  <c r="L1911"/>
  <c r="L1912" s="1"/>
  <c r="L1913" s="1"/>
  <c r="L1352"/>
  <c r="L1885"/>
  <c r="L772"/>
  <c r="L1322"/>
  <c r="L1323" s="1"/>
  <c r="L631"/>
  <c r="L632" s="1"/>
  <c r="L1128"/>
  <c r="L1129" s="1"/>
  <c r="L1131"/>
  <c r="L2639"/>
  <c r="L2963"/>
  <c r="L607"/>
  <c r="L608"/>
  <c r="L1613"/>
  <c r="L1324"/>
  <c r="L1325"/>
  <c r="L1859"/>
  <c r="L1437"/>
  <c r="L1700"/>
  <c r="L1701" s="1"/>
  <c r="L1702" s="1"/>
  <c r="L1703" s="1"/>
  <c r="L866"/>
  <c r="L717"/>
  <c r="L826"/>
  <c r="L1370"/>
  <c r="L593"/>
  <c r="L1057"/>
  <c r="L843"/>
  <c r="L451"/>
  <c r="L452"/>
  <c r="L453" s="1"/>
  <c r="L1132"/>
  <c r="L1673"/>
  <c r="L1674" s="1"/>
  <c r="L49"/>
  <c r="L50" s="1"/>
  <c r="L532"/>
  <c r="L1274"/>
  <c r="L2112"/>
  <c r="L2113" s="1"/>
  <c r="L2114" s="1"/>
  <c r="L1461"/>
  <c r="L1462" s="1"/>
  <c r="L1463" s="1"/>
  <c r="L1464" s="1"/>
  <c r="L1372"/>
  <c r="L1373" s="1"/>
  <c r="L1374" s="1"/>
  <c r="L1375" s="1"/>
  <c r="L1376" s="1"/>
  <c r="L1915"/>
  <c r="L1916" s="1"/>
  <c r="L2239"/>
  <c r="L799"/>
  <c r="L800" s="1"/>
  <c r="L801" s="1"/>
  <c r="L802" s="1"/>
  <c r="L773"/>
  <c r="L1326"/>
  <c r="L1327"/>
  <c r="L634"/>
  <c r="L635"/>
  <c r="L636" s="1"/>
  <c r="L869"/>
  <c r="L1414"/>
  <c r="L1959"/>
  <c r="L719"/>
  <c r="L904"/>
  <c r="L905" s="1"/>
  <c r="L906" s="1"/>
  <c r="L907" s="1"/>
  <c r="L908" s="1"/>
  <c r="L909" s="1"/>
  <c r="L910" s="1"/>
  <c r="L911" s="1"/>
  <c r="L912" s="1"/>
  <c r="L70"/>
  <c r="L71" s="1"/>
  <c r="L1037"/>
  <c r="L844"/>
  <c r="L845" s="1"/>
  <c r="L846" s="1"/>
  <c r="L2271"/>
  <c r="L2272" s="1"/>
  <c r="L2273" s="1"/>
  <c r="L2274" s="1"/>
  <c r="L502"/>
  <c r="L503" s="1"/>
  <c r="L1233"/>
  <c r="L659"/>
  <c r="L660" s="1"/>
  <c r="L774"/>
  <c r="L775" s="1"/>
  <c r="L1276"/>
  <c r="L1277" s="1"/>
  <c r="L1465"/>
  <c r="L1466" s="1"/>
  <c r="L609"/>
  <c r="L2246"/>
  <c r="L873"/>
  <c r="L1135"/>
  <c r="L1136"/>
  <c r="L1137" s="1"/>
  <c r="L1962"/>
  <c r="L2316"/>
  <c r="L2317" s="1"/>
  <c r="L2318" s="1"/>
  <c r="L1154"/>
  <c r="L1155" s="1"/>
  <c r="L1156" s="1"/>
  <c r="L1157" s="1"/>
  <c r="L1158" s="1"/>
  <c r="L1159" s="1"/>
  <c r="L1160" s="1"/>
  <c r="L3983"/>
  <c r="L1110"/>
  <c r="L1111"/>
  <c r="L1112" s="1"/>
  <c r="L1655" s="1"/>
  <c r="L1656" s="1"/>
  <c r="L1657" s="1"/>
  <c r="L1658" s="1"/>
  <c r="L1935"/>
  <c r="L437"/>
  <c r="L1133"/>
  <c r="L1415"/>
  <c r="L1088"/>
  <c r="L1089"/>
  <c r="L1090" s="1"/>
  <c r="L1091" s="1"/>
  <c r="L1092" s="1"/>
  <c r="L777"/>
  <c r="L1038"/>
  <c r="L1039" s="1"/>
  <c r="L1598"/>
  <c r="L1599" s="1"/>
  <c r="L266"/>
  <c r="L267" s="1"/>
  <c r="L870"/>
  <c r="L871" s="1"/>
  <c r="L872" s="1"/>
  <c r="L1134"/>
  <c r="L1679"/>
  <c r="L1467"/>
  <c r="L1468" s="1"/>
  <c r="L1469" s="1"/>
  <c r="L1729"/>
  <c r="L2015"/>
  <c r="L418"/>
  <c r="L611"/>
  <c r="L612" s="1"/>
  <c r="L613" s="1"/>
  <c r="L614" s="1"/>
  <c r="L1378"/>
  <c r="L438"/>
  <c r="L439" s="1"/>
  <c r="L639"/>
  <c r="L1113"/>
  <c r="L1730"/>
  <c r="L1419"/>
  <c r="L848"/>
  <c r="L849" s="1"/>
  <c r="L1114"/>
  <c r="L652"/>
  <c r="L653" s="1"/>
  <c r="L654" s="1"/>
  <c r="L655" s="1"/>
  <c r="L656" s="1"/>
  <c r="L890"/>
  <c r="L891"/>
  <c r="L1442"/>
  <c r="L1470"/>
  <c r="L1471" s="1"/>
  <c r="L1093"/>
  <c r="L1094"/>
  <c r="L1379"/>
  <c r="L1380" s="1"/>
  <c r="L1381" s="1"/>
  <c r="L641"/>
  <c r="L1420"/>
  <c r="L1421" s="1"/>
  <c r="L1260"/>
  <c r="L1261" s="1"/>
  <c r="L933"/>
  <c r="L934" s="1"/>
  <c r="L935" s="1"/>
  <c r="L936" s="1"/>
  <c r="L937" s="1"/>
  <c r="L1750"/>
  <c r="L455"/>
  <c r="L456" s="1"/>
  <c r="L1708"/>
  <c r="L3042"/>
  <c r="L2559"/>
  <c r="L2560" s="1"/>
  <c r="L1281"/>
  <c r="L1282" s="1"/>
  <c r="L1283" s="1"/>
  <c r="L1284" s="1"/>
  <c r="L1826"/>
  <c r="L662"/>
  <c r="L1138"/>
  <c r="L522"/>
  <c r="L523" s="1"/>
  <c r="L524" s="1"/>
  <c r="L525" s="1"/>
  <c r="L1262"/>
  <c r="L1709"/>
  <c r="L3045"/>
  <c r="L663"/>
  <c r="L2255"/>
  <c r="L2898"/>
  <c r="L1139"/>
  <c r="L1422"/>
  <c r="L851"/>
  <c r="L852" s="1"/>
  <c r="L853" s="1"/>
  <c r="L854" s="1"/>
  <c r="L1400"/>
  <c r="L892"/>
  <c r="L1444"/>
  <c r="L1710"/>
  <c r="L1711" s="1"/>
  <c r="L581"/>
  <c r="L582" s="1"/>
  <c r="L782"/>
  <c r="L783" s="1"/>
  <c r="L1042"/>
  <c r="L1043" s="1"/>
  <c r="L1603"/>
  <c r="L1868"/>
  <c r="L2190"/>
  <c r="L2191" s="1"/>
  <c r="L2562"/>
  <c r="L63"/>
  <c r="L64" s="1"/>
  <c r="L200"/>
  <c r="L364"/>
  <c r="L999"/>
  <c r="L1000" s="1"/>
  <c r="L1001" s="1"/>
  <c r="L913"/>
  <c r="L914"/>
  <c r="L1472"/>
  <c r="L1733"/>
  <c r="L1097"/>
  <c r="L1098" s="1"/>
  <c r="L1099" s="1"/>
  <c r="L1100" s="1"/>
  <c r="L1101" s="1"/>
  <c r="L642"/>
  <c r="L643" s="1"/>
  <c r="L644" s="1"/>
  <c r="L645" s="1"/>
  <c r="L646" s="1"/>
  <c r="L647" s="1"/>
  <c r="L251"/>
  <c r="L252" s="1"/>
  <c r="L624"/>
  <c r="L1401"/>
  <c r="L1402" s="1"/>
  <c r="L1403" s="1"/>
  <c r="L712"/>
  <c r="L977"/>
  <c r="L978" s="1"/>
  <c r="L979" s="1"/>
  <c r="L1543"/>
  <c r="L1544" s="1"/>
  <c r="L893"/>
  <c r="L894" s="1"/>
  <c r="L895" s="1"/>
  <c r="L1445"/>
  <c r="L2354"/>
  <c r="L2355" s="1"/>
  <c r="L784"/>
  <c r="L785" s="1"/>
  <c r="L786" s="1"/>
  <c r="L1869"/>
  <c r="L1473"/>
  <c r="L1474" s="1"/>
  <c r="L1475" s="1"/>
  <c r="L1476" s="1"/>
  <c r="L1477" s="1"/>
  <c r="L420"/>
  <c r="L421" s="1"/>
  <c r="L833"/>
  <c r="L1643"/>
  <c r="L1644" s="1"/>
  <c r="L1645" s="1"/>
  <c r="L874"/>
  <c r="L875" s="1"/>
  <c r="L1968"/>
  <c r="L2329"/>
  <c r="L2330" s="1"/>
  <c r="L2331" s="1"/>
  <c r="L1405"/>
  <c r="L1406" s="1"/>
  <c r="L1662"/>
  <c r="L1663" s="1"/>
  <c r="L1664" s="1"/>
  <c r="L1942"/>
  <c r="L1212"/>
  <c r="L1213" s="1"/>
  <c r="L1214" s="1"/>
  <c r="L1215" s="1"/>
  <c r="L1754"/>
  <c r="L896"/>
  <c r="L1161"/>
  <c r="L3999"/>
  <c r="K1287"/>
  <c r="K139"/>
  <c r="K140" s="1"/>
  <c r="K1187"/>
  <c r="K1188" s="1"/>
  <c r="K834"/>
  <c r="K1382"/>
  <c r="K1383"/>
  <c r="K440"/>
  <c r="K1407"/>
  <c r="K2936"/>
  <c r="K699"/>
  <c r="K957"/>
  <c r="K526"/>
  <c r="K527" s="1"/>
  <c r="K677"/>
  <c r="K1189"/>
  <c r="K1923"/>
  <c r="K1924" s="1"/>
  <c r="K1925" s="1"/>
  <c r="K1926" s="1"/>
  <c r="K1927" s="1"/>
  <c r="K876"/>
  <c r="K877" s="1"/>
  <c r="K878" s="1"/>
  <c r="K1686"/>
  <c r="K1687" s="1"/>
  <c r="K1688" s="1"/>
  <c r="K625"/>
  <c r="K626"/>
  <c r="K627" s="1"/>
  <c r="K2285"/>
  <c r="K2632"/>
  <c r="K164"/>
  <c r="K700"/>
  <c r="K1446"/>
  <c r="K1005"/>
  <c r="K1006" s="1"/>
  <c r="K664"/>
  <c r="K665" s="1"/>
  <c r="K666" s="1"/>
  <c r="K667" s="1"/>
  <c r="K668" s="1"/>
  <c r="K915"/>
  <c r="K1190"/>
  <c r="K1191" s="1"/>
  <c r="K1192" s="1"/>
  <c r="K2393"/>
  <c r="K1782"/>
  <c r="K1783" s="1"/>
  <c r="K1784" s="1"/>
  <c r="K1785" s="1"/>
  <c r="K492"/>
  <c r="K1163"/>
  <c r="K1164" s="1"/>
  <c r="K1448"/>
  <c r="K600"/>
  <c r="K601" s="1"/>
  <c r="K602" s="1"/>
  <c r="K603" s="1"/>
  <c r="K604" s="1"/>
  <c r="K815"/>
  <c r="K365"/>
  <c r="K1289"/>
  <c r="K1291"/>
  <c r="K1193"/>
  <c r="K1194" s="1"/>
  <c r="K1195" s="1"/>
  <c r="K2396"/>
  <c r="K2397" s="1"/>
  <c r="K2398" s="1"/>
  <c r="K2399" s="1"/>
  <c r="K2400" s="1"/>
  <c r="K2401" s="1"/>
  <c r="K2693"/>
  <c r="K2694" s="1"/>
  <c r="K2695" s="1"/>
  <c r="K2696" s="1"/>
  <c r="K2697" s="1"/>
  <c r="K2698" s="1"/>
  <c r="K2699" s="1"/>
  <c r="K2700" s="1"/>
  <c r="K2701" s="1"/>
  <c r="K4300"/>
  <c r="K1386"/>
  <c r="K628"/>
  <c r="K856"/>
  <c r="K1121"/>
  <c r="K1122" s="1"/>
  <c r="K1123" s="1"/>
  <c r="K1124" s="1"/>
  <c r="K2491"/>
  <c r="K134"/>
  <c r="K1449"/>
  <c r="K1450" s="1"/>
  <c r="K1454" s="1"/>
  <c r="K1455" s="1"/>
  <c r="K1456" s="1"/>
  <c r="K2370" s="1"/>
  <c r="K2668"/>
  <c r="K2669" s="1"/>
  <c r="K3055"/>
  <c r="K411"/>
  <c r="K1046"/>
  <c r="K1047" s="1"/>
  <c r="K1048" s="1"/>
  <c r="K1050" s="1"/>
  <c r="K1053" s="1"/>
  <c r="K1054" s="1"/>
  <c r="K2567"/>
  <c r="K202"/>
  <c r="K203" s="1"/>
  <c r="K204" s="1"/>
  <c r="K205" s="1"/>
  <c r="K757"/>
  <c r="K758" s="1"/>
  <c r="K759" s="1"/>
  <c r="K760" s="1"/>
  <c r="K761" s="1"/>
  <c r="K762" s="1"/>
  <c r="K763" s="1"/>
  <c r="K764" s="1"/>
  <c r="K1315"/>
  <c r="K1316" s="1"/>
  <c r="K1317" s="1"/>
  <c r="K1292"/>
  <c r="K2128"/>
  <c r="K303"/>
  <c r="K478"/>
  <c r="K479" s="1"/>
  <c r="K916"/>
  <c r="K615"/>
  <c r="K1387"/>
  <c r="K1388" s="1"/>
  <c r="K1389" s="1"/>
  <c r="K1390" s="1"/>
  <c r="K2612"/>
  <c r="K2909"/>
  <c r="K2910" s="1"/>
  <c r="K2911" s="1"/>
  <c r="K1141"/>
  <c r="K1142" s="1"/>
  <c r="K1423"/>
  <c r="K254"/>
  <c r="K255" s="1"/>
  <c r="K256" s="1"/>
  <c r="K857"/>
  <c r="K701"/>
  <c r="K1249"/>
  <c r="K1250"/>
  <c r="K2464"/>
  <c r="K2465" s="1"/>
  <c r="K2466" s="1"/>
  <c r="K2467" s="1"/>
  <c r="K980"/>
  <c r="K981" s="1"/>
  <c r="K1216"/>
  <c r="K1757"/>
  <c r="K1758" s="1"/>
  <c r="K1759" s="1"/>
  <c r="K1760" s="1"/>
  <c r="K2054"/>
  <c r="K3158"/>
  <c r="K1165"/>
  <c r="K412"/>
  <c r="K413" s="1"/>
  <c r="K414" s="1"/>
  <c r="K415" s="1"/>
  <c r="K416" s="1"/>
  <c r="K2167"/>
  <c r="K2168" s="1"/>
  <c r="K56"/>
  <c r="K57"/>
  <c r="K58" s="1"/>
  <c r="K59" s="1"/>
  <c r="K1293"/>
  <c r="K918"/>
  <c r="K919" s="1"/>
  <c r="K1478"/>
  <c r="K1479"/>
  <c r="K1480" s="1"/>
  <c r="K1736"/>
  <c r="K1737" s="1"/>
  <c r="K1738" s="1"/>
  <c r="K1739" s="1"/>
  <c r="K1740" s="1"/>
  <c r="K1741" s="1"/>
  <c r="K2020"/>
  <c r="K99"/>
  <c r="K983"/>
  <c r="K1546"/>
  <c r="K1547" s="1"/>
  <c r="K1809"/>
  <c r="K1810" s="1"/>
  <c r="K1811" s="1"/>
  <c r="K2495"/>
  <c r="K2496" s="1"/>
  <c r="K2497" s="1"/>
  <c r="K1217"/>
  <c r="K1218" s="1"/>
  <c r="K1219" s="1"/>
  <c r="K1220" s="1"/>
  <c r="K1167"/>
  <c r="K1168" s="1"/>
  <c r="K1169" s="1"/>
  <c r="K481"/>
  <c r="K482" s="1"/>
  <c r="K483" s="1"/>
  <c r="K423"/>
  <c r="K1104"/>
  <c r="K1105" s="1"/>
  <c r="K122"/>
  <c r="K123" s="1"/>
  <c r="K124" s="1"/>
  <c r="K125" s="1"/>
  <c r="K443"/>
  <c r="K444"/>
  <c r="K429"/>
  <c r="K430" s="1"/>
  <c r="K431" s="1"/>
  <c r="K432" s="1"/>
  <c r="K433" s="1"/>
  <c r="K434" s="1"/>
  <c r="K435" s="1"/>
  <c r="K1408"/>
  <c r="K1409" s="1"/>
  <c r="K1949"/>
  <c r="K703"/>
  <c r="K704" s="1"/>
  <c r="K173"/>
  <c r="K528"/>
  <c r="K529" s="1"/>
  <c r="K530" s="1"/>
  <c r="K531" s="1"/>
  <c r="K1271" s="1"/>
  <c r="K940"/>
  <c r="K941" s="1"/>
  <c r="K1496"/>
  <c r="K2440"/>
  <c r="K2441" s="1"/>
  <c r="K2442" s="1"/>
  <c r="K2172"/>
  <c r="K2021"/>
  <c r="K2022" s="1"/>
  <c r="K425"/>
  <c r="K426" s="1"/>
  <c r="K1267"/>
  <c r="K2772"/>
  <c r="K899"/>
  <c r="K1997"/>
  <c r="K1078"/>
  <c r="K1079" s="1"/>
  <c r="K1080" s="1"/>
  <c r="K1051"/>
  <c r="K1052" s="1"/>
  <c r="K765"/>
  <c r="K766" s="1"/>
  <c r="K546"/>
  <c r="K547" s="1"/>
  <c r="K1012"/>
  <c r="K141"/>
  <c r="K142" s="1"/>
  <c r="K143" s="1"/>
  <c r="K1196"/>
  <c r="K446"/>
  <c r="K447" s="1"/>
  <c r="K448" s="1"/>
  <c r="K449" s="1"/>
  <c r="K450" s="1"/>
  <c r="K1428"/>
  <c r="K1429" s="1"/>
  <c r="K1430" s="1"/>
  <c r="K1690"/>
  <c r="K259"/>
  <c r="K260" s="1"/>
  <c r="K861"/>
  <c r="K862" s="1"/>
  <c r="K867" s="1"/>
  <c r="K2305" s="1"/>
  <c r="K2953"/>
  <c r="K2954" s="1"/>
  <c r="K493"/>
  <c r="K494" s="1"/>
  <c r="K495" s="1"/>
  <c r="K496" s="1"/>
  <c r="K942"/>
  <c r="K943"/>
  <c r="K944" s="1"/>
  <c r="K961" s="1"/>
  <c r="K973" s="1"/>
  <c r="K1629"/>
  <c r="K206"/>
  <c r="K207"/>
  <c r="K385"/>
  <c r="K386" s="1"/>
  <c r="K920"/>
  <c r="K921" s="1"/>
  <c r="K1197"/>
  <c r="K1481"/>
  <c r="K1482" s="1"/>
  <c r="K2402"/>
  <c r="K279"/>
  <c r="K280" s="1"/>
  <c r="K1692"/>
  <c r="K1693" s="1"/>
  <c r="K1694" s="1"/>
  <c r="K1695" s="1"/>
  <c r="K1125"/>
  <c r="K683"/>
  <c r="K820"/>
  <c r="K66"/>
  <c r="K67" s="1"/>
  <c r="K68" s="1"/>
  <c r="K51"/>
  <c r="K1275"/>
  <c r="K1417"/>
  <c r="K1418" s="1"/>
  <c r="K1425" s="1"/>
  <c r="K691"/>
  <c r="K1239"/>
  <c r="K1240" s="1"/>
  <c r="K1241" s="1"/>
  <c r="K60"/>
  <c r="K1297"/>
  <c r="K1298" s="1"/>
  <c r="K1299" s="1"/>
  <c r="K1567"/>
  <c r="K1198"/>
  <c r="K1199" s="1"/>
  <c r="K2024"/>
  <c r="K2025" s="1"/>
  <c r="K2403"/>
  <c r="K101"/>
  <c r="K838"/>
  <c r="K839" s="1"/>
  <c r="K1106"/>
  <c r="K1107" s="1"/>
  <c r="K1108" s="1"/>
  <c r="K1109" s="1"/>
  <c r="K2916"/>
  <c r="K2917" s="1"/>
  <c r="K2918" s="1"/>
  <c r="K2919" s="1"/>
  <c r="K2920" s="1"/>
  <c r="K629"/>
  <c r="K630" s="1"/>
  <c r="K684"/>
  <c r="K135"/>
  <c r="K464"/>
  <c r="K1170"/>
  <c r="K1029"/>
  <c r="K1300"/>
  <c r="K1301" s="1"/>
  <c r="K2265"/>
  <c r="K884"/>
  <c r="K885" s="1"/>
  <c r="K1433"/>
  <c r="K1434" s="1"/>
  <c r="K2651"/>
  <c r="K3023"/>
  <c r="K3024" s="1"/>
  <c r="K3025" s="1"/>
  <c r="K864"/>
  <c r="K1813"/>
  <c r="K1814" s="1"/>
  <c r="K152"/>
  <c r="K1221"/>
  <c r="K1222" s="1"/>
  <c r="K1223" s="1"/>
  <c r="K1224" s="1"/>
  <c r="K1497"/>
  <c r="K1172"/>
  <c r="K1173" s="1"/>
  <c r="K1174" s="1"/>
  <c r="K1175" s="1"/>
  <c r="K1176" s="1"/>
  <c r="K1177" s="1"/>
  <c r="K1178" s="1"/>
  <c r="K1179" s="1"/>
  <c r="K69"/>
  <c r="K2176"/>
  <c r="K2812"/>
  <c r="K2813" s="1"/>
  <c r="K2814" s="1"/>
  <c r="K2815" s="1"/>
  <c r="K3383"/>
  <c r="K102"/>
  <c r="K103" s="1"/>
  <c r="K104" s="1"/>
  <c r="K105" s="1"/>
  <c r="K106" s="1"/>
  <c r="K107" s="1"/>
  <c r="K108" s="1"/>
  <c r="K109" s="1"/>
  <c r="K110" s="1"/>
  <c r="K111" s="1"/>
  <c r="K840"/>
  <c r="K2342"/>
  <c r="K2343" s="1"/>
  <c r="K112"/>
  <c r="K1410"/>
  <c r="K1954"/>
  <c r="K1955" s="1"/>
  <c r="K1956" s="1"/>
  <c r="K1957" s="1"/>
  <c r="K1958" s="1"/>
  <c r="K2306" s="1"/>
  <c r="K2307" s="1"/>
  <c r="K2957"/>
  <c r="K2958" s="1"/>
  <c r="K3618"/>
  <c r="K3619" s="1"/>
  <c r="K154"/>
  <c r="K1457"/>
  <c r="K1458" s="1"/>
  <c r="K1459" s="1"/>
  <c r="K90"/>
  <c r="K91" s="1"/>
  <c r="K92" s="1"/>
  <c r="K93" s="1"/>
  <c r="K94" s="1"/>
  <c r="K821"/>
  <c r="K1082"/>
  <c r="K1083"/>
  <c r="K1084" s="1"/>
  <c r="K1085" s="1"/>
  <c r="K1635"/>
  <c r="K1636" s="1"/>
  <c r="K1637" s="1"/>
  <c r="K1638" s="1"/>
  <c r="K1639" s="1"/>
  <c r="K1640" s="1"/>
  <c r="K2875"/>
  <c r="K591"/>
  <c r="K592" s="1"/>
  <c r="K1033"/>
  <c r="K1034"/>
  <c r="K3929"/>
  <c r="K3930" s="1"/>
  <c r="K3931" s="1"/>
  <c r="K126"/>
  <c r="K648"/>
  <c r="K886"/>
  <c r="K887"/>
  <c r="K1411"/>
  <c r="K137"/>
  <c r="K900"/>
  <c r="K2374"/>
  <c r="K2375" s="1"/>
  <c r="K823"/>
  <c r="K1035"/>
  <c r="K1594"/>
  <c r="K1595" s="1"/>
  <c r="K1596" s="1"/>
  <c r="K1597" s="1"/>
  <c r="K1854"/>
  <c r="K1855" s="1"/>
  <c r="K484"/>
  <c r="K485" s="1"/>
  <c r="K1486"/>
  <c r="K2031"/>
  <c r="K2032" s="1"/>
  <c r="K2033" s="1"/>
  <c r="K2034" s="1"/>
  <c r="K2704"/>
  <c r="K3121"/>
  <c r="K649"/>
  <c r="K650" s="1"/>
  <c r="K865"/>
  <c r="K1127"/>
  <c r="K1412"/>
  <c r="K1413"/>
  <c r="K1671"/>
  <c r="K157"/>
  <c r="K687"/>
  <c r="K945"/>
  <c r="K1226"/>
  <c r="K1227" s="1"/>
  <c r="K1228" s="1"/>
  <c r="K1229" s="1"/>
  <c r="K1230" s="1"/>
  <c r="K1231" s="1"/>
  <c r="K657"/>
  <c r="K658" s="1"/>
  <c r="K901"/>
  <c r="K902" s="1"/>
  <c r="K2006"/>
  <c r="K2007" s="1"/>
  <c r="K2008" s="1"/>
  <c r="K2009" s="1"/>
  <c r="K2010" s="1"/>
  <c r="K2677"/>
  <c r="K1911"/>
  <c r="K1912" s="1"/>
  <c r="K1913" s="1"/>
  <c r="K772"/>
  <c r="K773" s="1"/>
  <c r="K1322"/>
  <c r="K1323" s="1"/>
  <c r="K631"/>
  <c r="K632" s="1"/>
  <c r="K1128"/>
  <c r="K1129" s="1"/>
  <c r="K1131"/>
  <c r="K2639"/>
  <c r="K2963"/>
  <c r="K1273"/>
  <c r="K498"/>
  <c r="K499" s="1"/>
  <c r="K946"/>
  <c r="K947" s="1"/>
  <c r="K948" s="1"/>
  <c r="K949" s="1"/>
  <c r="K1722"/>
  <c r="K3712"/>
  <c r="K3713" s="1"/>
  <c r="K3714" s="1"/>
  <c r="K3715" s="1"/>
  <c r="K3716" s="1"/>
  <c r="K4260"/>
  <c r="K607"/>
  <c r="K1324"/>
  <c r="K1325"/>
  <c r="K1859"/>
  <c r="K1437"/>
  <c r="K1700"/>
  <c r="K1701" s="1"/>
  <c r="K1702" s="1"/>
  <c r="K1703" s="1"/>
  <c r="K1704" s="1"/>
  <c r="K1705" s="1"/>
  <c r="K2656" s="1"/>
  <c r="K866"/>
  <c r="K717"/>
  <c r="K500"/>
  <c r="K688"/>
  <c r="K689" s="1"/>
  <c r="K826"/>
  <c r="K1370"/>
  <c r="K593"/>
  <c r="K1203"/>
  <c r="K1204" s="1"/>
  <c r="K1205" s="1"/>
  <c r="K843"/>
  <c r="K282"/>
  <c r="K451"/>
  <c r="K452"/>
  <c r="K453" s="1"/>
  <c r="K1132"/>
  <c r="K1133" s="1"/>
  <c r="K1673"/>
  <c r="K1674" s="1"/>
  <c r="K49"/>
  <c r="K50" s="1"/>
  <c r="K532"/>
  <c r="K1274"/>
  <c r="K2112"/>
  <c r="K2113" s="1"/>
  <c r="K2114" s="1"/>
  <c r="K290"/>
  <c r="K291" s="1"/>
  <c r="K1461"/>
  <c r="K1462" s="1"/>
  <c r="K1463" s="1"/>
  <c r="K1464" s="1"/>
  <c r="K1372"/>
  <c r="K1373" s="1"/>
  <c r="K1374" s="1"/>
  <c r="K1375" s="1"/>
  <c r="K1376" s="1"/>
  <c r="K1915"/>
  <c r="K1916" s="1"/>
  <c r="K2239"/>
  <c r="K799"/>
  <c r="K800" s="1"/>
  <c r="K801" s="1"/>
  <c r="K802" s="1"/>
  <c r="K1326"/>
  <c r="K1327"/>
  <c r="K486"/>
  <c r="K1743"/>
  <c r="K1744" s="1"/>
  <c r="K1745" s="1"/>
  <c r="K283"/>
  <c r="K284" s="1"/>
  <c r="K285" s="1"/>
  <c r="K286" s="1"/>
  <c r="K287" s="1"/>
  <c r="K288" s="1"/>
  <c r="K634"/>
  <c r="K635"/>
  <c r="K636" s="1"/>
  <c r="K869"/>
  <c r="K1414"/>
  <c r="K1959"/>
  <c r="K719"/>
  <c r="K1816"/>
  <c r="K690"/>
  <c r="K292"/>
  <c r="K293" s="1"/>
  <c r="K294" s="1"/>
  <c r="K295" s="1"/>
  <c r="K904"/>
  <c r="K905" s="1"/>
  <c r="K906" s="1"/>
  <c r="K907" s="1"/>
  <c r="K908" s="1"/>
  <c r="K909" s="1"/>
  <c r="K910" s="1"/>
  <c r="K911" s="1"/>
  <c r="K912" s="1"/>
  <c r="K1037"/>
  <c r="K307"/>
  <c r="K487"/>
  <c r="K671"/>
  <c r="K672" s="1"/>
  <c r="K844"/>
  <c r="K845" s="1"/>
  <c r="K2271"/>
  <c r="K2272" s="1"/>
  <c r="K2273" s="1"/>
  <c r="K2274" s="1"/>
  <c r="K2929"/>
  <c r="K2930" s="1"/>
  <c r="K2931" s="1"/>
  <c r="K2932" s="1"/>
  <c r="K2933" s="1"/>
  <c r="K115"/>
  <c r="K116" s="1"/>
  <c r="K436" s="1"/>
  <c r="K502"/>
  <c r="K503" s="1"/>
  <c r="K1233"/>
  <c r="K1503"/>
  <c r="K1504" s="1"/>
  <c r="K659"/>
  <c r="K660" s="1"/>
  <c r="K1180"/>
  <c r="K1181" s="1"/>
  <c r="K1182" s="1"/>
  <c r="K2378"/>
  <c r="K2379" s="1"/>
  <c r="K3086"/>
  <c r="K3087" s="1"/>
  <c r="K3088" s="1"/>
  <c r="K774"/>
  <c r="K775" s="1"/>
  <c r="K1276"/>
  <c r="K1277" s="1"/>
  <c r="K1183"/>
  <c r="K609"/>
  <c r="K2246"/>
  <c r="K873"/>
  <c r="K874" s="1"/>
  <c r="K875" s="1"/>
  <c r="K1135"/>
  <c r="K1136"/>
  <c r="K1137" s="1"/>
  <c r="K1962"/>
  <c r="K2316"/>
  <c r="K2317" s="1"/>
  <c r="K2318" s="1"/>
  <c r="K1655"/>
  <c r="K1656" s="1"/>
  <c r="K1657" s="1"/>
  <c r="K1658" s="1"/>
  <c r="K1937"/>
  <c r="K1938" s="1"/>
  <c r="K954"/>
  <c r="K1769"/>
  <c r="K129"/>
  <c r="K1153"/>
  <c r="K1154"/>
  <c r="K1155" s="1"/>
  <c r="K1156" s="1"/>
  <c r="K1157" s="1"/>
  <c r="K1158" s="1"/>
  <c r="K1159" s="1"/>
  <c r="K1160" s="1"/>
  <c r="K805"/>
  <c r="K806" s="1"/>
  <c r="K807" s="1"/>
  <c r="K808" s="1"/>
  <c r="K809" s="1"/>
  <c r="K1747"/>
  <c r="K2037"/>
  <c r="K1110"/>
  <c r="K1111"/>
  <c r="K1112" s="1"/>
  <c r="K1935"/>
  <c r="K437"/>
  <c r="K1415"/>
  <c r="K1416"/>
  <c r="K721"/>
  <c r="K722" s="1"/>
  <c r="K1234"/>
  <c r="K1235"/>
  <c r="K1236"/>
  <c r="K95"/>
  <c r="K96" s="1"/>
  <c r="K98" s="1"/>
  <c r="K236"/>
  <c r="K237" s="1"/>
  <c r="K1088"/>
  <c r="K1089"/>
  <c r="K1090" s="1"/>
  <c r="K1091" s="1"/>
  <c r="K1092" s="1"/>
  <c r="K777"/>
  <c r="K1038"/>
  <c r="K1039" s="1"/>
  <c r="K1598"/>
  <c r="K1599" s="1"/>
  <c r="K846"/>
  <c r="K1397"/>
  <c r="K1398" s="1"/>
  <c r="K117"/>
  <c r="K118" s="1"/>
  <c r="K119" s="1"/>
  <c r="K266"/>
  <c r="K267" s="1"/>
  <c r="K870"/>
  <c r="K871" s="1"/>
  <c r="K872" s="1"/>
  <c r="K1134"/>
  <c r="K1679"/>
  <c r="K1820"/>
  <c r="K951"/>
  <c r="K952"/>
  <c r="K953" s="1"/>
  <c r="K1237"/>
  <c r="K1238" s="1"/>
  <c r="K1505"/>
  <c r="K1506" s="1"/>
  <c r="K470"/>
  <c r="K471" s="1"/>
  <c r="K472" s="1"/>
  <c r="K473" s="1"/>
  <c r="K661"/>
  <c r="K1278"/>
  <c r="K1279" s="1"/>
  <c r="K1280" s="1"/>
  <c r="K1467"/>
  <c r="K1468" s="1"/>
  <c r="K1469" s="1"/>
  <c r="K1729"/>
  <c r="K1730" s="1"/>
  <c r="K2015"/>
  <c r="K418"/>
  <c r="K1378"/>
  <c r="K1379" s="1"/>
  <c r="K1380" s="1"/>
  <c r="K1381" s="1"/>
  <c r="K438"/>
  <c r="K639"/>
  <c r="K847"/>
  <c r="K1113"/>
  <c r="K2625"/>
  <c r="K692"/>
  <c r="K296"/>
  <c r="K297" s="1"/>
  <c r="K848"/>
  <c r="K849" s="1"/>
  <c r="K1114"/>
  <c r="K1509"/>
  <c r="K454"/>
  <c r="K651"/>
  <c r="K652"/>
  <c r="K653" s="1"/>
  <c r="K654" s="1"/>
  <c r="K655" s="1"/>
  <c r="K656" s="1"/>
  <c r="K890"/>
  <c r="K891"/>
  <c r="K892" s="1"/>
  <c r="K1442"/>
  <c r="K1093"/>
  <c r="K1094"/>
  <c r="K641"/>
  <c r="K642" s="1"/>
  <c r="K643" s="1"/>
  <c r="K644" s="1"/>
  <c r="K645" s="1"/>
  <c r="K646" s="1"/>
  <c r="K647" s="1"/>
  <c r="K161"/>
  <c r="K974"/>
  <c r="K975" s="1"/>
  <c r="K976" s="1"/>
  <c r="K1260"/>
  <c r="K1261" s="1"/>
  <c r="K933"/>
  <c r="K934" s="1"/>
  <c r="K935" s="1"/>
  <c r="K936" s="1"/>
  <c r="K937" s="1"/>
  <c r="K1750"/>
  <c r="K1751"/>
  <c r="K131"/>
  <c r="K455"/>
  <c r="K456" s="1"/>
  <c r="K1708"/>
  <c r="K3042"/>
  <c r="K61"/>
  <c r="K1281"/>
  <c r="K1282" s="1"/>
  <c r="K1283" s="1"/>
  <c r="K1284" s="1"/>
  <c r="K1826"/>
  <c r="K662"/>
  <c r="K1138"/>
  <c r="K850"/>
  <c r="K1116"/>
  <c r="K1117" s="1"/>
  <c r="K1118" s="1"/>
  <c r="K522"/>
  <c r="K523" s="1"/>
  <c r="K524" s="1"/>
  <c r="K525" s="1"/>
  <c r="K1262"/>
  <c r="K1709"/>
  <c r="K3045"/>
  <c r="K663"/>
  <c r="K2255"/>
  <c r="K2898"/>
  <c r="K1139"/>
  <c r="K1422"/>
  <c r="K851"/>
  <c r="K852" s="1"/>
  <c r="K853" s="1"/>
  <c r="K854" s="1"/>
  <c r="K1400"/>
  <c r="K695"/>
  <c r="K696" s="1"/>
  <c r="K1245"/>
  <c r="K1246" s="1"/>
  <c r="K1247" s="1"/>
  <c r="K1248" s="1"/>
  <c r="K1513"/>
  <c r="K1514" s="1"/>
  <c r="K1515" s="1"/>
  <c r="K1516" s="1"/>
  <c r="K1517" s="1"/>
  <c r="K1518" s="1"/>
  <c r="K2459"/>
  <c r="K2460" s="1"/>
  <c r="K144"/>
  <c r="K1444"/>
  <c r="K1710"/>
  <c r="K1711" s="1"/>
  <c r="K63"/>
  <c r="K64" s="1"/>
  <c r="K200"/>
  <c r="K364"/>
  <c r="K999"/>
  <c r="K1000" s="1"/>
  <c r="K1001" s="1"/>
  <c r="K298"/>
  <c r="K299" s="1"/>
  <c r="K300" s="1"/>
  <c r="K301" s="1"/>
  <c r="K476"/>
  <c r="K913"/>
  <c r="K914"/>
  <c r="K1472"/>
  <c r="K1733"/>
  <c r="K1097"/>
  <c r="K1098" s="1"/>
  <c r="K1099" s="1"/>
  <c r="K1100" s="1"/>
  <c r="K1101" s="1"/>
  <c r="K251"/>
  <c r="K252" s="1"/>
  <c r="K624"/>
  <c r="K1401"/>
  <c r="K1402" s="1"/>
  <c r="K1403" s="1"/>
  <c r="K1661"/>
  <c r="K712"/>
  <c r="K977"/>
  <c r="K978" s="1"/>
  <c r="K979" s="1"/>
  <c r="K1543"/>
  <c r="K1544" s="1"/>
  <c r="K489"/>
  <c r="K132"/>
  <c r="K893"/>
  <c r="K894" s="1"/>
  <c r="K895" s="1"/>
  <c r="K1445"/>
  <c r="K2354"/>
  <c r="K2355" s="1"/>
  <c r="K1473"/>
  <c r="K1474" s="1"/>
  <c r="K1475" s="1"/>
  <c r="K420"/>
  <c r="K421" s="1"/>
  <c r="K613"/>
  <c r="K614" s="1"/>
  <c r="K833"/>
  <c r="K1643"/>
  <c r="K1644" s="1"/>
  <c r="K1648" s="1"/>
  <c r="K120"/>
  <c r="K121" s="1"/>
  <c r="K1404"/>
  <c r="K1405"/>
  <c r="K1406" s="1"/>
  <c r="K1662"/>
  <c r="K1663" s="1"/>
  <c r="K1664" s="1"/>
  <c r="K1942"/>
  <c r="K698"/>
  <c r="K1212"/>
  <c r="K1213" s="1"/>
  <c r="K1214" s="1"/>
  <c r="K1215" s="1"/>
  <c r="K1754"/>
  <c r="K1755"/>
  <c r="K133"/>
  <c r="K896"/>
  <c r="K1161"/>
  <c r="K4261" l="1"/>
  <c r="L2207"/>
  <c r="Y44"/>
  <c r="B39" i="13"/>
  <c r="L1557" i="8"/>
  <c r="L1828" s="1"/>
  <c r="L1285"/>
  <c r="K1419"/>
  <c r="K1420" s="1"/>
  <c r="K1421" s="1"/>
  <c r="K2055"/>
  <c r="K2056" s="1"/>
  <c r="K2443" s="1"/>
  <c r="K2444" s="1"/>
  <c r="K2445" s="1"/>
  <c r="K2723" s="1"/>
  <c r="K3056"/>
  <c r="K3057" s="1"/>
  <c r="K2017"/>
  <c r="K1476"/>
  <c r="K1477" s="1"/>
  <c r="K1557"/>
  <c r="K1285"/>
  <c r="K2750"/>
  <c r="K2468"/>
  <c r="K2469" s="1"/>
  <c r="L1741"/>
  <c r="L1742" s="1"/>
  <c r="L55"/>
  <c r="K739"/>
  <c r="K740" s="1"/>
  <c r="K741" s="1"/>
  <c r="K742" s="1"/>
  <c r="K728"/>
  <c r="K1209"/>
  <c r="K1206"/>
  <c r="L2055"/>
  <c r="L1759"/>
  <c r="L1192"/>
  <c r="L666"/>
  <c r="L667" s="1"/>
  <c r="L668" s="1"/>
  <c r="K1645"/>
  <c r="K3385"/>
  <c r="K2816"/>
  <c r="K2058"/>
  <c r="K1761"/>
  <c r="K1762" s="1"/>
  <c r="K1763" s="1"/>
  <c r="K1764" s="1"/>
  <c r="L1988"/>
  <c r="L1704"/>
  <c r="L1705" s="1"/>
  <c r="L2656" s="1"/>
  <c r="L117"/>
  <c r="L118" s="1"/>
  <c r="L119" s="1"/>
  <c r="L116"/>
  <c r="L436" s="1"/>
  <c r="K1943"/>
  <c r="K1939"/>
  <c r="K1940" s="1"/>
  <c r="K1946" s="1"/>
  <c r="L3385"/>
  <c r="L2816"/>
  <c r="L2817" s="1"/>
  <c r="L2818" s="1"/>
  <c r="L2640"/>
  <c r="L2306"/>
  <c r="L2307" s="1"/>
  <c r="K1742"/>
  <c r="L1558"/>
  <c r="L1559" s="1"/>
  <c r="L1560" s="1"/>
  <c r="L3056"/>
  <c r="L3057" s="1"/>
  <c r="K731"/>
  <c r="K732" s="1"/>
  <c r="K1832" s="1"/>
  <c r="K723"/>
  <c r="K4268"/>
  <c r="K2380"/>
  <c r="K2680" s="1"/>
  <c r="K3162"/>
  <c r="L2626"/>
  <c r="L2627" s="1"/>
  <c r="L2628" s="1"/>
  <c r="L2276"/>
  <c r="L961"/>
  <c r="L973" s="1"/>
  <c r="L974" s="1"/>
  <c r="L975" s="1"/>
  <c r="L976" s="1"/>
  <c r="L945"/>
  <c r="L1226" s="1"/>
  <c r="L1227" s="1"/>
  <c r="L1228" s="1"/>
  <c r="L1229" s="1"/>
  <c r="L1230" s="1"/>
  <c r="L1231" s="1"/>
  <c r="K439"/>
  <c r="K2640"/>
  <c r="Y45" l="1"/>
  <c r="B40" i="13"/>
  <c r="K3975" i="8"/>
  <c r="K3976" s="1"/>
  <c r="K3977" s="1"/>
  <c r="K194" s="1"/>
  <c r="K3386"/>
  <c r="K3387" s="1"/>
  <c r="L2440"/>
  <c r="L2441" s="1"/>
  <c r="L2442" s="1"/>
  <c r="L2722" s="1"/>
  <c r="L1760"/>
  <c r="L3975"/>
  <c r="L3976" s="1"/>
  <c r="L3977" s="1"/>
  <c r="L3386"/>
  <c r="L3387" s="1"/>
  <c r="K2446"/>
  <c r="K2059"/>
  <c r="K2060" s="1"/>
  <c r="K3171" s="1"/>
  <c r="K3785" s="1"/>
  <c r="K3786" s="1"/>
  <c r="K2690"/>
  <c r="K2018"/>
  <c r="L3162"/>
  <c r="L2056"/>
  <c r="K1828"/>
  <c r="K1558"/>
  <c r="K1559" s="1"/>
  <c r="K1560" s="1"/>
  <c r="K2124"/>
  <c r="K2125" s="1"/>
  <c r="K1833"/>
  <c r="K1951"/>
  <c r="K1947"/>
  <c r="K2849"/>
  <c r="K2817"/>
  <c r="K2818" s="1"/>
  <c r="K1838"/>
  <c r="K2140" s="1"/>
  <c r="K743"/>
  <c r="K744" s="1"/>
  <c r="K745" s="1"/>
  <c r="Y46" l="1"/>
  <c r="B41" i="13"/>
  <c r="K3736" i="8"/>
  <c r="K2691"/>
  <c r="K1572"/>
  <c r="K1573" s="1"/>
  <c r="K746"/>
  <c r="K747" s="1"/>
  <c r="K748" s="1"/>
  <c r="K749" s="1"/>
  <c r="K750" s="1"/>
  <c r="K751" s="1"/>
  <c r="L3165"/>
  <c r="L2723"/>
  <c r="K2866"/>
  <c r="K2881" s="1"/>
  <c r="K2890" s="1"/>
  <c r="K2850"/>
  <c r="L2058"/>
  <c r="L1761"/>
  <c r="L2443"/>
  <c r="L2444" s="1"/>
  <c r="L2445" s="1"/>
  <c r="L3" l="1"/>
  <c r="B17" i="11" s="1"/>
  <c r="Y47" i="8"/>
  <c r="B42" i="13"/>
  <c r="K238" i="8"/>
  <c r="K3737"/>
  <c r="L2446"/>
  <c r="L2059"/>
  <c r="L2060" s="1"/>
  <c r="L3171" s="1"/>
  <c r="L3785" s="1"/>
  <c r="L3786" s="1"/>
  <c r="L1762"/>
  <c r="L1763" s="1"/>
  <c r="L1764" s="1"/>
  <c r="L2" l="1"/>
  <c r="B14" i="11" s="1"/>
  <c r="K2" i="8"/>
  <c r="B13" i="11" s="1"/>
  <c r="K3" i="8"/>
  <c r="B16" i="11" s="1"/>
  <c r="Y48" i="8"/>
  <c r="B43" i="13"/>
  <c r="Y49" i="8" l="1"/>
  <c r="B44" i="13"/>
  <c r="Y50" i="8" l="1"/>
  <c r="B45" i="13"/>
  <c r="Y51" i="8" l="1"/>
  <c r="B46" i="13"/>
  <c r="Y52" i="8" l="1"/>
  <c r="B47" i="13"/>
  <c r="Y53" i="8" l="1"/>
  <c r="B48" i="13"/>
  <c r="Y54" i="8" l="1"/>
  <c r="B49" i="13"/>
  <c r="Y55" i="8" l="1"/>
  <c r="B50" i="13"/>
  <c r="Y56" i="8" l="1"/>
  <c r="B51" i="13"/>
  <c r="Y57" i="8" l="1"/>
  <c r="B52" i="13"/>
  <c r="Y58" i="8" l="1"/>
  <c r="B53" i="13"/>
  <c r="Y59" i="8" l="1"/>
  <c r="B54" i="13"/>
  <c r="Y60" i="8" l="1"/>
  <c r="B55" i="13"/>
  <c r="Y61" i="8" l="1"/>
  <c r="B56" i="13"/>
  <c r="Y62" i="8" l="1"/>
  <c r="B57" i="13"/>
  <c r="Y63" i="8" l="1"/>
  <c r="B58" i="13"/>
  <c r="Y64" i="8" l="1"/>
  <c r="B59" i="13"/>
  <c r="Y65" i="8" l="1"/>
  <c r="B60" i="13"/>
  <c r="Y66" i="8" l="1"/>
  <c r="B61" i="13"/>
  <c r="Y67" i="8" l="1"/>
  <c r="B62" i="13"/>
  <c r="Y68" i="8" l="1"/>
  <c r="B63" i="13"/>
  <c r="Y69" i="8" l="1"/>
  <c r="B64" i="13"/>
  <c r="Y70" i="8" l="1"/>
  <c r="B65" i="13"/>
  <c r="Y71" i="8" l="1"/>
  <c r="B66" i="13"/>
  <c r="Y72" i="8" l="1"/>
  <c r="B67" i="13"/>
  <c r="Y73" i="8" l="1"/>
  <c r="B68" i="13"/>
  <c r="Y74" i="8" l="1"/>
  <c r="B69" i="13"/>
  <c r="Y75" i="8" l="1"/>
  <c r="B70" i="13"/>
  <c r="Y76" i="8" l="1"/>
  <c r="B71" i="13"/>
  <c r="Y77" i="8" l="1"/>
  <c r="B72" i="13"/>
  <c r="Y78" i="8" l="1"/>
  <c r="B73" i="13"/>
  <c r="Y79" i="8" l="1"/>
  <c r="B74" i="13"/>
  <c r="Y80" i="8" l="1"/>
  <c r="B75" i="13"/>
  <c r="Y81" i="8" l="1"/>
  <c r="B76" i="13"/>
  <c r="Y82" i="8" l="1"/>
  <c r="B77" i="13"/>
  <c r="Y83" i="8" l="1"/>
  <c r="B78" i="13"/>
  <c r="Y84" i="8" l="1"/>
  <c r="B79" i="13"/>
  <c r="Y85" i="8" l="1"/>
  <c r="B80" i="13"/>
  <c r="Y86" i="8" l="1"/>
  <c r="B81" i="13"/>
  <c r="Y87" i="8" l="1"/>
  <c r="B82" i="13"/>
  <c r="Y88" i="8" l="1"/>
  <c r="B83" i="13"/>
  <c r="Y89" i="8" l="1"/>
  <c r="B84" i="13"/>
  <c r="Y90" i="8" l="1"/>
  <c r="B85" i="13"/>
  <c r="Y91" i="8" l="1"/>
  <c r="B86" i="13"/>
  <c r="Y92" i="8" l="1"/>
  <c r="B87" i="13"/>
  <c r="Y93" i="8" l="1"/>
  <c r="B88" i="13"/>
  <c r="Y94" i="8" l="1"/>
  <c r="B89" i="13"/>
  <c r="Y95" i="8" l="1"/>
  <c r="B90" i="13"/>
  <c r="Y96" i="8" l="1"/>
  <c r="B91" i="13"/>
  <c r="Y97" i="8" l="1"/>
  <c r="B92" i="13"/>
  <c r="Y98" i="8" l="1"/>
  <c r="B93" i="13"/>
  <c r="Y99" i="8" l="1"/>
  <c r="B94" i="13"/>
  <c r="Y100" i="8" l="1"/>
  <c r="B95" i="13"/>
  <c r="Y101" i="8" l="1"/>
  <c r="B96" i="13"/>
  <c r="Y102" i="8" l="1"/>
  <c r="B97" i="13"/>
  <c r="Y103" i="8" l="1"/>
  <c r="B98" i="13"/>
  <c r="Y104" i="8" l="1"/>
  <c r="B99" i="13"/>
  <c r="Y105" i="8" l="1"/>
  <c r="B100" i="13"/>
  <c r="Y106" i="8" l="1"/>
  <c r="B101" i="13"/>
  <c r="Y107" i="8" l="1"/>
  <c r="B102" i="13"/>
  <c r="Y108" i="8" l="1"/>
  <c r="B103" i="13"/>
  <c r="Y109" i="8" l="1"/>
  <c r="B104" i="13"/>
  <c r="Y110" i="8" l="1"/>
  <c r="B105" i="13"/>
  <c r="Y111" i="8" l="1"/>
  <c r="B106" i="13"/>
  <c r="Y112" i="8" l="1"/>
  <c r="B107" i="13"/>
  <c r="Y113" i="8" l="1"/>
  <c r="B108" i="13"/>
  <c r="Y114" i="8" l="1"/>
  <c r="B109" i="13"/>
  <c r="Y115" i="8" l="1"/>
  <c r="B110" i="13"/>
  <c r="Y116" i="8" l="1"/>
  <c r="B111" i="13"/>
  <c r="Y117" i="8" l="1"/>
  <c r="B112" i="13"/>
  <c r="Y118" i="8" l="1"/>
  <c r="B113" i="13"/>
  <c r="Y119" i="8" l="1"/>
  <c r="B114" i="13"/>
  <c r="Y120" i="8" l="1"/>
  <c r="B115" i="13"/>
  <c r="Y121" i="8" l="1"/>
  <c r="B116" i="13"/>
  <c r="Y122" i="8" l="1"/>
  <c r="B117" i="13"/>
  <c r="Y123" i="8" l="1"/>
  <c r="B118" i="13"/>
  <c r="Y124" i="8" l="1"/>
  <c r="B119" i="13"/>
  <c r="Y125" i="8" l="1"/>
  <c r="B120" i="13"/>
  <c r="Y126" i="8" l="1"/>
  <c r="B121" i="13"/>
  <c r="Y127" i="8" l="1"/>
  <c r="B122" i="13"/>
  <c r="Y128" i="8" l="1"/>
  <c r="B123" i="13"/>
  <c r="Y129" i="8" l="1"/>
  <c r="B124" i="13"/>
  <c r="Y130" i="8" l="1"/>
  <c r="B125" i="13"/>
  <c r="Y131" i="8" l="1"/>
  <c r="B126" i="13"/>
  <c r="Y132" i="8" l="1"/>
  <c r="B127" i="13"/>
  <c r="Y133" i="8" l="1"/>
  <c r="B128" i="13"/>
  <c r="Y134" i="8" l="1"/>
  <c r="B129" i="13"/>
  <c r="Y135" i="8" l="1"/>
  <c r="B130" i="13"/>
  <c r="Y136" i="8" l="1"/>
  <c r="B131" i="13"/>
  <c r="Y137" i="8" l="1"/>
  <c r="B132" i="13"/>
  <c r="Y138" i="8" l="1"/>
  <c r="B133" i="13"/>
  <c r="Y139" i="8" l="1"/>
  <c r="B134" i="13"/>
  <c r="Y140" i="8" l="1"/>
  <c r="B135" i="13"/>
  <c r="Y141" i="8" l="1"/>
  <c r="B136" i="13"/>
  <c r="Y142" i="8" l="1"/>
  <c r="B137" i="13"/>
  <c r="Y143" i="8" l="1"/>
  <c r="B138" i="13"/>
  <c r="Y144" i="8" l="1"/>
  <c r="B139" i="13"/>
  <c r="Y145" i="8" l="1"/>
  <c r="B140" i="13"/>
  <c r="Y146" i="8" l="1"/>
  <c r="B141" i="13"/>
  <c r="Y147" i="8" l="1"/>
  <c r="B142" i="13"/>
  <c r="Y148" i="8" l="1"/>
  <c r="B143" i="13"/>
  <c r="Y149" i="8" l="1"/>
  <c r="B144" i="13"/>
  <c r="Y150" i="8" l="1"/>
  <c r="B145" i="13"/>
  <c r="Y151" i="8" l="1"/>
  <c r="B146" i="13"/>
  <c r="Y152" i="8" l="1"/>
  <c r="B147" i="13"/>
  <c r="Y153" i="8" l="1"/>
  <c r="B148" i="13"/>
  <c r="Y154" i="8" l="1"/>
  <c r="B149" i="13"/>
  <c r="Y155" i="8" l="1"/>
  <c r="B150" i="13"/>
  <c r="Y156" i="8" l="1"/>
  <c r="B151" i="13"/>
  <c r="Y157" i="8" l="1"/>
  <c r="B152" i="13"/>
  <c r="Y158" i="8" l="1"/>
  <c r="B153" i="13"/>
  <c r="Y159" i="8" l="1"/>
  <c r="B154" i="13"/>
  <c r="Y160" i="8" l="1"/>
  <c r="B155" i="13"/>
  <c r="Y161" i="8" l="1"/>
  <c r="B156" i="13"/>
  <c r="Y162" i="8" l="1"/>
  <c r="B157" i="13"/>
  <c r="Y163" i="8" l="1"/>
  <c r="B158" i="13"/>
  <c r="Y164" i="8" l="1"/>
  <c r="B159" i="13"/>
  <c r="Y165" i="8" l="1"/>
  <c r="B160" i="13"/>
  <c r="Y166" i="8" l="1"/>
  <c r="B161" i="13"/>
  <c r="Y167" i="8" l="1"/>
  <c r="B162" i="13"/>
  <c r="Y168" i="8" l="1"/>
  <c r="B163" i="13"/>
  <c r="Y169" i="8" l="1"/>
  <c r="B164" i="13"/>
  <c r="Y170" i="8" l="1"/>
  <c r="B165" i="13"/>
  <c r="Y171" i="8" l="1"/>
  <c r="B166" i="13"/>
  <c r="Y172" i="8" l="1"/>
  <c r="B167" i="13"/>
  <c r="Y173" i="8" l="1"/>
  <c r="B168" i="13"/>
  <c r="Y174" i="8" l="1"/>
  <c r="B169" i="13"/>
  <c r="Y175" i="8" l="1"/>
  <c r="B170" i="13"/>
  <c r="Y176" i="8" l="1"/>
  <c r="B171" i="13"/>
  <c r="Y177" i="8" l="1"/>
  <c r="B172" i="13"/>
  <c r="Y178" i="8" l="1"/>
  <c r="B173" i="13"/>
  <c r="Y179" i="8" l="1"/>
  <c r="B174" i="13"/>
  <c r="Y180" i="8" l="1"/>
  <c r="B175" i="13"/>
  <c r="Y181" i="8" l="1"/>
  <c r="B176" i="13"/>
  <c r="Y182" i="8" l="1"/>
  <c r="B177" i="13"/>
  <c r="Y183" i="8" l="1"/>
  <c r="B178" i="13"/>
  <c r="Y184" i="8" l="1"/>
  <c r="B179" i="13"/>
  <c r="Y185" i="8" l="1"/>
  <c r="B180" i="13"/>
  <c r="Y186" i="8" l="1"/>
  <c r="B181" i="13"/>
  <c r="Y187" i="8" l="1"/>
  <c r="B182" i="13"/>
  <c r="Y188" i="8" l="1"/>
  <c r="B183" i="13"/>
  <c r="Y189" i="8" l="1"/>
  <c r="B184" i="13"/>
  <c r="Y190" i="8" l="1"/>
  <c r="B185" i="13"/>
  <c r="Y191" i="8" l="1"/>
  <c r="B186" i="13"/>
  <c r="Y192" i="8" l="1"/>
  <c r="B187" i="13"/>
  <c r="Y193" i="8" l="1"/>
  <c r="B188" i="13"/>
  <c r="Y194" i="8" l="1"/>
  <c r="B189" i="13"/>
  <c r="Y195" i="8" l="1"/>
  <c r="B190" i="13"/>
  <c r="Y196" i="8" l="1"/>
  <c r="B191" i="13"/>
  <c r="Y197" i="8" l="1"/>
  <c r="B192" i="13"/>
  <c r="Y198" i="8" l="1"/>
  <c r="B193" i="13"/>
  <c r="Y199" i="8" l="1"/>
  <c r="B194" i="13"/>
  <c r="Y200" i="8" l="1"/>
  <c r="B195" i="13"/>
  <c r="Y201" i="8" l="1"/>
  <c r="B196" i="13"/>
  <c r="Y202" i="8" l="1"/>
  <c r="B197" i="13"/>
  <c r="Y203" i="8" l="1"/>
  <c r="B198" i="13"/>
  <c r="Y204" i="8" l="1"/>
  <c r="B199" i="13"/>
  <c r="Y205" i="8" l="1"/>
  <c r="B200" i="13"/>
  <c r="Y206" i="8" l="1"/>
  <c r="B201" i="13"/>
  <c r="Y207" i="8" l="1"/>
  <c r="B202" i="13"/>
  <c r="Y208" i="8" l="1"/>
  <c r="B203" i="13"/>
  <c r="Y209" i="8" l="1"/>
  <c r="B204" i="13"/>
  <c r="Y210" i="8" l="1"/>
  <c r="B205" i="13"/>
  <c r="Y211" i="8" l="1"/>
  <c r="B206" i="13"/>
  <c r="Y212" i="8" l="1"/>
  <c r="B207" i="13"/>
  <c r="Y213" i="8" l="1"/>
  <c r="B208" i="13"/>
  <c r="Y214" i="8" l="1"/>
  <c r="B209" i="13"/>
  <c r="Y215" i="8" l="1"/>
  <c r="B210" i="13"/>
  <c r="Y216" i="8" l="1"/>
  <c r="B211" i="13"/>
  <c r="Y217" i="8" l="1"/>
  <c r="B212" i="13"/>
  <c r="Y218" i="8" l="1"/>
  <c r="B213" i="13"/>
  <c r="Y219" i="8" l="1"/>
  <c r="B214" i="13"/>
  <c r="Y220" i="8" l="1"/>
  <c r="B215" i="13"/>
  <c r="Y221" i="8" l="1"/>
  <c r="B216" i="13"/>
  <c r="Y222" i="8" l="1"/>
  <c r="B217" i="13"/>
  <c r="Y223" i="8" l="1"/>
  <c r="B218" i="13"/>
  <c r="Y224" i="8" l="1"/>
  <c r="B219" i="13"/>
  <c r="Y225" i="8" l="1"/>
  <c r="B220" i="13"/>
  <c r="Y226" i="8" l="1"/>
  <c r="B221" i="13"/>
  <c r="Y227" i="8" l="1"/>
  <c r="B222" i="13"/>
  <c r="Y228" i="8" l="1"/>
  <c r="B223" i="13"/>
  <c r="Y229" i="8" l="1"/>
  <c r="B224" i="13"/>
  <c r="Y230" i="8" l="1"/>
  <c r="B225" i="13"/>
  <c r="Y231" i="8" l="1"/>
  <c r="B226" i="13"/>
  <c r="Y232" i="8" l="1"/>
  <c r="B227" i="13"/>
  <c r="Y233" i="8" l="1"/>
  <c r="B228" i="13"/>
  <c r="Y234" i="8" l="1"/>
  <c r="B229" i="13"/>
  <c r="Y235" i="8" l="1"/>
  <c r="B230" i="13"/>
  <c r="Y236" i="8" l="1"/>
  <c r="B231" i="13"/>
  <c r="Y237" i="8" l="1"/>
  <c r="B232" i="13"/>
  <c r="Y238" i="8" l="1"/>
  <c r="B233" i="13"/>
  <c r="Y239" i="8" l="1"/>
  <c r="B234" i="13"/>
  <c r="Y240" i="8" l="1"/>
  <c r="B235" i="13"/>
  <c r="Y241" i="8" l="1"/>
  <c r="B236" i="13"/>
  <c r="Y242" i="8" l="1"/>
  <c r="B237" i="13"/>
  <c r="Y243" i="8" l="1"/>
  <c r="B238" i="13"/>
  <c r="Y244" i="8" l="1"/>
  <c r="B239" i="13"/>
  <c r="Y245" i="8" l="1"/>
  <c r="B240" i="13"/>
  <c r="Y246" i="8" l="1"/>
  <c r="B241" i="13"/>
  <c r="Y247" i="8" l="1"/>
  <c r="B242" i="13"/>
  <c r="Y248" i="8" l="1"/>
  <c r="B243" i="13"/>
  <c r="Y249" i="8" l="1"/>
  <c r="B244" i="13"/>
  <c r="Y250" i="8" l="1"/>
  <c r="B245" i="13"/>
  <c r="Y251" i="8" l="1"/>
  <c r="B246" i="13"/>
  <c r="Y252" i="8" l="1"/>
  <c r="B247" i="13"/>
  <c r="Y253" i="8" l="1"/>
  <c r="B248" i="13"/>
  <c r="Y254" i="8" l="1"/>
  <c r="B249" i="13"/>
  <c r="Y255" i="8" l="1"/>
  <c r="B250" i="13"/>
  <c r="Y256" i="8" l="1"/>
  <c r="B251" i="13"/>
  <c r="Y257" i="8" l="1"/>
  <c r="B252" i="13"/>
  <c r="Y258" i="8" l="1"/>
  <c r="B253" i="13"/>
  <c r="Y259" i="8" l="1"/>
  <c r="B254" i="13"/>
  <c r="Y260" i="8" l="1"/>
  <c r="B255" i="13"/>
  <c r="Y261" i="8" l="1"/>
  <c r="B256" i="13"/>
  <c r="Y262" i="8" l="1"/>
  <c r="B257" i="13"/>
  <c r="Y263" i="8" l="1"/>
  <c r="B258" i="13"/>
  <c r="Y264" i="8" l="1"/>
  <c r="B259" i="13"/>
  <c r="Y265" i="8" l="1"/>
  <c r="B260" i="13"/>
  <c r="Y266" i="8" l="1"/>
  <c r="B261" i="13"/>
  <c r="Y267" i="8" l="1"/>
  <c r="B262" i="13"/>
  <c r="Y268" i="8" l="1"/>
  <c r="B263" i="13"/>
  <c r="Y269" i="8" l="1"/>
  <c r="B264" i="13"/>
  <c r="Y270" i="8" l="1"/>
  <c r="B265" i="13"/>
  <c r="Y271" i="8" l="1"/>
  <c r="B266" i="13"/>
  <c r="Y272" i="8" l="1"/>
  <c r="B267" i="13"/>
  <c r="Y273" i="8" l="1"/>
  <c r="B268" i="13"/>
  <c r="Y274" i="8" l="1"/>
  <c r="B269" i="13"/>
  <c r="Y275" i="8" l="1"/>
  <c r="B270" i="13"/>
  <c r="Y276" i="8" l="1"/>
  <c r="B271" i="13"/>
  <c r="Y277" i="8" l="1"/>
  <c r="B272" i="13"/>
  <c r="Y278" i="8" l="1"/>
  <c r="B273" i="13"/>
  <c r="Y279" i="8" l="1"/>
  <c r="B274" i="13"/>
  <c r="Y280" i="8" l="1"/>
  <c r="B275" i="13"/>
  <c r="Y281" i="8" l="1"/>
  <c r="B276" i="13"/>
  <c r="Y282" i="8" l="1"/>
  <c r="B277" i="13"/>
  <c r="Y283" i="8" l="1"/>
  <c r="B278" i="13"/>
  <c r="Y284" i="8" l="1"/>
  <c r="B279" i="13"/>
  <c r="Y285" i="8" l="1"/>
  <c r="B280" i="13"/>
  <c r="C270"/>
  <c r="D270"/>
  <c r="D1" s="1"/>
  <c r="B30" i="11" s="1"/>
  <c r="J27" s="1"/>
  <c r="Y286" i="8" l="1"/>
  <c r="B281" i="13"/>
  <c r="Y287" i="8" l="1"/>
  <c r="B282" i="13"/>
  <c r="Y288" i="8" l="1"/>
  <c r="B283" i="13"/>
  <c r="Y289" i="8" l="1"/>
  <c r="B284" i="13"/>
  <c r="Y290" i="8" l="1"/>
  <c r="B285" i="13"/>
  <c r="Y291" i="8" l="1"/>
  <c r="B286" i="13"/>
  <c r="Y292" i="8" l="1"/>
  <c r="B287" i="13"/>
  <c r="Y293" i="8" l="1"/>
  <c r="B288" i="13"/>
  <c r="Y294" i="8" l="1"/>
  <c r="B289" i="13"/>
  <c r="Y295" i="8" l="1"/>
  <c r="B290" i="13"/>
  <c r="Y296" i="8" l="1"/>
  <c r="B291" i="13"/>
  <c r="Y297" i="8" l="1"/>
  <c r="B292" i="13"/>
  <c r="Y298" i="8" l="1"/>
  <c r="B293" i="13"/>
  <c r="Y299" i="8" l="1"/>
  <c r="B294" i="13"/>
  <c r="Y300" i="8" l="1"/>
  <c r="B295" i="13"/>
  <c r="Y301" i="8" l="1"/>
  <c r="B296" i="13"/>
  <c r="Y302" i="8" l="1"/>
  <c r="B297" i="13"/>
  <c r="Y303" i="8" l="1"/>
  <c r="B298" i="13"/>
  <c r="Y304" i="8" l="1"/>
  <c r="B299" i="13"/>
  <c r="Y305" i="8" l="1"/>
  <c r="B300" i="13"/>
  <c r="Y306" i="8" l="1"/>
  <c r="B301" i="13"/>
  <c r="Y307" i="8" l="1"/>
  <c r="B302" i="13"/>
  <c r="Y308" i="8" l="1"/>
  <c r="B303" i="13"/>
  <c r="Y309" i="8" l="1"/>
  <c r="B304" i="13"/>
  <c r="Y310" i="8" l="1"/>
  <c r="B305" i="13"/>
  <c r="Y311" i="8" l="1"/>
  <c r="B306" i="13"/>
  <c r="Y312" i="8" l="1"/>
  <c r="B307" i="13"/>
  <c r="Y313" i="8" l="1"/>
  <c r="B308" i="13"/>
  <c r="Y314" i="8" l="1"/>
  <c r="B309" i="13"/>
  <c r="Y315" i="8" l="1"/>
  <c r="B310" i="13"/>
  <c r="Y316" i="8" l="1"/>
  <c r="B311" i="13"/>
  <c r="Y317" i="8" l="1"/>
  <c r="B312" i="13"/>
  <c r="Y318" i="8" l="1"/>
  <c r="B313" i="13"/>
  <c r="Y319" i="8" l="1"/>
  <c r="B314" i="13"/>
  <c r="Y320" i="8" l="1"/>
  <c r="B315" i="13"/>
  <c r="Y321" i="8" l="1"/>
  <c r="B316" i="13"/>
  <c r="Y322" i="8" l="1"/>
  <c r="B317" i="13"/>
  <c r="Y323" i="8" l="1"/>
  <c r="B318" i="13"/>
  <c r="Y324" i="8" l="1"/>
  <c r="B319" i="13"/>
  <c r="Y325" i="8" l="1"/>
  <c r="B320" i="13"/>
  <c r="Y326" i="8" l="1"/>
  <c r="B321" i="13"/>
  <c r="Y327" i="8" l="1"/>
  <c r="B322" i="13"/>
  <c r="Y328" i="8" l="1"/>
  <c r="B323" i="13"/>
  <c r="Y329" i="8" l="1"/>
  <c r="B324" i="13"/>
  <c r="Y330" i="8" l="1"/>
  <c r="B325" i="13"/>
  <c r="Y331" i="8" l="1"/>
  <c r="B326" i="13"/>
  <c r="Y332" i="8" l="1"/>
  <c r="B327" i="13"/>
  <c r="Y333" i="8" l="1"/>
  <c r="B328" i="13"/>
  <c r="Y334" i="8" l="1"/>
  <c r="B329" i="13"/>
  <c r="Y335" i="8" l="1"/>
  <c r="B330" i="13"/>
  <c r="Y336" i="8" l="1"/>
  <c r="B331" i="13"/>
  <c r="Y337" i="8" l="1"/>
  <c r="B332" i="13"/>
  <c r="Y338" i="8" l="1"/>
  <c r="B333" i="13"/>
  <c r="Y339" i="8" l="1"/>
  <c r="B334" i="13"/>
  <c r="Y340" i="8" l="1"/>
  <c r="B335" i="13"/>
  <c r="Y341" i="8" l="1"/>
  <c r="B336" i="13"/>
  <c r="Y342" i="8" l="1"/>
  <c r="B337" i="13"/>
  <c r="Y343" i="8" l="1"/>
  <c r="B338" i="13"/>
  <c r="Y344" i="8" l="1"/>
  <c r="B339" i="13"/>
  <c r="Y345" i="8" l="1"/>
  <c r="B340" i="13"/>
  <c r="Y346" i="8" l="1"/>
  <c r="B341" i="13"/>
  <c r="Y347" i="8" l="1"/>
  <c r="B342" i="13"/>
  <c r="Y348" i="8" l="1"/>
  <c r="B343" i="13"/>
  <c r="Y349" i="8" l="1"/>
  <c r="B344" i="13"/>
  <c r="Y350" i="8" l="1"/>
  <c r="B345" i="13"/>
  <c r="Y351" i="8" l="1"/>
  <c r="B346" i="13"/>
  <c r="Y352" i="8" l="1"/>
  <c r="B347" i="13"/>
  <c r="Y353" i="8" l="1"/>
  <c r="B348" i="13"/>
  <c r="Y354" i="8" l="1"/>
  <c r="B349" i="13"/>
  <c r="Y355" i="8" l="1"/>
  <c r="B350" i="13"/>
  <c r="Y356" i="8" l="1"/>
  <c r="B351" i="13"/>
  <c r="Y357" i="8" l="1"/>
  <c r="B352" i="13"/>
  <c r="Y358" i="8" l="1"/>
  <c r="B353" i="13"/>
  <c r="Y359" i="8" l="1"/>
  <c r="B354" i="13"/>
  <c r="Y360" i="8" l="1"/>
  <c r="B355" i="13"/>
  <c r="Y361" i="8" l="1"/>
  <c r="B356" i="13"/>
  <c r="Y362" i="8" l="1"/>
  <c r="B357" i="13"/>
  <c r="Y363" i="8" l="1"/>
  <c r="B358" i="13"/>
  <c r="Y364" i="8" l="1"/>
  <c r="B359" i="13"/>
  <c r="Y365" i="8" l="1"/>
  <c r="B360" i="13"/>
  <c r="Y366" i="8" l="1"/>
  <c r="B361" i="13"/>
  <c r="Y367" i="8" l="1"/>
  <c r="B362" i="13"/>
  <c r="Y368" i="8" l="1"/>
  <c r="B363" i="13"/>
  <c r="Y369" i="8" l="1"/>
  <c r="B364" i="13"/>
  <c r="Y370" i="8" l="1"/>
  <c r="B365" i="13"/>
  <c r="Y371" i="8" l="1"/>
  <c r="B366" i="13"/>
  <c r="Y372" i="8" l="1"/>
  <c r="B367" i="13"/>
  <c r="Y373" i="8" l="1"/>
  <c r="B368" i="13"/>
  <c r="Y374" i="8" l="1"/>
  <c r="B369" i="13"/>
  <c r="Y375" i="8" l="1"/>
  <c r="B370" i="13"/>
  <c r="Y376" i="8" l="1"/>
  <c r="B371" i="13"/>
  <c r="Y377" i="8" l="1"/>
  <c r="B372" i="13"/>
  <c r="Y378" i="8" l="1"/>
  <c r="B373" i="13"/>
  <c r="Y379" i="8" l="1"/>
  <c r="B374" i="13"/>
  <c r="Y380" i="8" l="1"/>
  <c r="B375" i="13"/>
  <c r="Y381" i="8" l="1"/>
  <c r="B376" i="13"/>
  <c r="Y382" i="8" l="1"/>
  <c r="B377" i="13"/>
  <c r="Y383" i="8" l="1"/>
  <c r="B378" i="13"/>
  <c r="Y384" i="8" l="1"/>
  <c r="B379" i="13"/>
  <c r="Y385" i="8" l="1"/>
  <c r="B380" i="13"/>
  <c r="Y386" i="8" l="1"/>
  <c r="B381" i="13"/>
  <c r="Y387" i="8" l="1"/>
  <c r="B382" i="13"/>
  <c r="Y388" i="8" l="1"/>
  <c r="B383" i="13"/>
  <c r="Y389" i="8" l="1"/>
  <c r="B384" i="13"/>
  <c r="Y390" i="8" l="1"/>
  <c r="B385" i="13"/>
  <c r="Y391" i="8" l="1"/>
  <c r="B386" i="13"/>
  <c r="Y392" i="8" l="1"/>
  <c r="B387" i="13"/>
  <c r="Y393" i="8" l="1"/>
  <c r="B388" i="13"/>
  <c r="Y394" i="8" l="1"/>
  <c r="B389" i="13"/>
  <c r="Y395" i="8" l="1"/>
  <c r="B390" i="13"/>
  <c r="Y396" i="8" l="1"/>
  <c r="B391" i="13"/>
  <c r="Y397" i="8" l="1"/>
  <c r="B392" i="13"/>
  <c r="Y398" i="8" l="1"/>
  <c r="B393" i="13"/>
  <c r="Y399" i="8" l="1"/>
  <c r="B394" i="13"/>
  <c r="Y400" i="8" l="1"/>
  <c r="B395" i="13"/>
  <c r="Y401" i="8" l="1"/>
  <c r="B396" i="13"/>
  <c r="Y402" i="8" l="1"/>
  <c r="B397" i="13"/>
  <c r="Y403" i="8" l="1"/>
  <c r="B398" i="13"/>
  <c r="Y404" i="8" l="1"/>
  <c r="B399" i="13"/>
  <c r="Y405" i="8" l="1"/>
  <c r="B400" i="13"/>
  <c r="Y406" i="8" l="1"/>
  <c r="B401" i="13"/>
  <c r="Y407" i="8" l="1"/>
  <c r="B402" i="13"/>
  <c r="Y408" i="8" l="1"/>
  <c r="B403" i="13"/>
  <c r="Y409" i="8" l="1"/>
  <c r="B404" i="13"/>
  <c r="Y410" i="8" l="1"/>
  <c r="B405" i="13"/>
  <c r="Y411" i="8" l="1"/>
  <c r="B406" i="13"/>
  <c r="Y412" i="8" l="1"/>
  <c r="B407" i="13"/>
  <c r="Y413" i="8" l="1"/>
  <c r="B408" i="13"/>
  <c r="Y414" i="8" l="1"/>
  <c r="B409" i="13"/>
  <c r="Y415" i="8" l="1"/>
  <c r="B410" i="13"/>
  <c r="Y416" i="8" l="1"/>
  <c r="B411" i="13"/>
  <c r="Y417" i="8" l="1"/>
  <c r="B412" i="13"/>
  <c r="Y418" i="8" l="1"/>
  <c r="B413" i="13"/>
  <c r="Y419" i="8" l="1"/>
  <c r="B414" i="13"/>
  <c r="Y420" i="8" l="1"/>
  <c r="B415" i="13"/>
  <c r="Y421" i="8" l="1"/>
  <c r="B416" i="13"/>
  <c r="Y422" i="8" l="1"/>
  <c r="B417" i="13"/>
  <c r="Y423" i="8" l="1"/>
  <c r="B418" i="13"/>
  <c r="Y424" i="8" l="1"/>
  <c r="B419" i="13"/>
  <c r="Y425" i="8" l="1"/>
  <c r="B420" i="13"/>
  <c r="Y426" i="8" l="1"/>
  <c r="B421" i="13"/>
  <c r="Y427" i="8" l="1"/>
  <c r="B422" i="13"/>
  <c r="Y428" i="8" l="1"/>
  <c r="B423" i="13"/>
  <c r="Y429" i="8" l="1"/>
  <c r="B424" i="13"/>
  <c r="Y430" i="8" l="1"/>
  <c r="B425" i="13"/>
  <c r="Y431" i="8" l="1"/>
  <c r="B426" i="13"/>
  <c r="Y432" i="8" l="1"/>
  <c r="B427" i="13"/>
  <c r="Y433" i="8" l="1"/>
  <c r="B428" i="13"/>
  <c r="Y434" i="8" l="1"/>
  <c r="B429" i="13"/>
  <c r="Y435" i="8" l="1"/>
  <c r="B430" i="13"/>
  <c r="Y436" i="8" l="1"/>
  <c r="B431" i="13"/>
  <c r="Y437" i="8" l="1"/>
  <c r="B432" i="13"/>
  <c r="Y438" i="8" l="1"/>
  <c r="B433" i="13"/>
  <c r="Y439" i="8" l="1"/>
  <c r="B434" i="13"/>
  <c r="Y440" i="8" l="1"/>
  <c r="B435" i="13"/>
  <c r="Y441" i="8" l="1"/>
  <c r="B436" i="13"/>
  <c r="Y442" i="8" l="1"/>
  <c r="B437" i="13"/>
  <c r="Y443" i="8" l="1"/>
  <c r="B438" i="13"/>
  <c r="Y444" i="8" l="1"/>
  <c r="B439" i="13"/>
  <c r="Y445" i="8" l="1"/>
  <c r="B440" i="13"/>
  <c r="Y446" i="8" l="1"/>
  <c r="B441" i="13"/>
  <c r="Y447" i="8" l="1"/>
  <c r="B442" i="13"/>
  <c r="Y448" i="8" l="1"/>
  <c r="B443" i="13"/>
  <c r="Y449" i="8" l="1"/>
  <c r="B444" i="13"/>
  <c r="Y450" i="8" l="1"/>
  <c r="B445" i="13"/>
  <c r="Y451" i="8" l="1"/>
  <c r="B446" i="13"/>
  <c r="Y452" i="8" l="1"/>
  <c r="B447" i="13"/>
  <c r="Y453" i="8" l="1"/>
  <c r="B448" i="13"/>
  <c r="Y454" i="8" l="1"/>
  <c r="B449" i="13"/>
  <c r="Y455" i="8" l="1"/>
  <c r="B450" i="13"/>
  <c r="Y456" i="8" l="1"/>
  <c r="B451" i="13"/>
  <c r="Y457" i="8" l="1"/>
  <c r="B452" i="13"/>
  <c r="Y458" i="8" l="1"/>
  <c r="B453" i="13"/>
  <c r="Y459" i="8" l="1"/>
  <c r="B454" i="13"/>
  <c r="Y460" i="8" l="1"/>
  <c r="B455" i="13"/>
  <c r="Y461" i="8" l="1"/>
  <c r="B456" i="13"/>
  <c r="Y462" i="8" l="1"/>
  <c r="B457" i="13"/>
  <c r="Y463" i="8" l="1"/>
  <c r="B458" i="13"/>
  <c r="Y464" i="8" l="1"/>
  <c r="B459" i="13"/>
  <c r="Y465" i="8" l="1"/>
  <c r="B460" i="13"/>
  <c r="Y466" i="8" l="1"/>
  <c r="B461" i="13"/>
  <c r="Y467" i="8" l="1"/>
  <c r="B462" i="13"/>
  <c r="Y468" i="8" l="1"/>
  <c r="B463" i="13"/>
  <c r="Y469" i="8" l="1"/>
  <c r="B464" i="13"/>
  <c r="Y470" i="8" l="1"/>
  <c r="B465" i="13"/>
  <c r="Y471" i="8" l="1"/>
  <c r="B466" i="13"/>
  <c r="Y472" i="8" l="1"/>
  <c r="B467" i="13"/>
  <c r="Y473" i="8" l="1"/>
  <c r="B468" i="13"/>
  <c r="Y474" i="8" l="1"/>
  <c r="B469" i="13"/>
  <c r="Y475" i="8" l="1"/>
  <c r="B470" i="13"/>
  <c r="Y476" i="8" l="1"/>
  <c r="B471" i="13"/>
  <c r="Y477" i="8" l="1"/>
  <c r="B472" i="13"/>
  <c r="Y478" i="8" l="1"/>
  <c r="B473" i="13"/>
  <c r="Y479" i="8" l="1"/>
  <c r="B474" i="13"/>
  <c r="Y480" i="8" l="1"/>
  <c r="B475" i="13"/>
  <c r="Y481" i="8" l="1"/>
  <c r="B476" i="13"/>
  <c r="Y482" i="8" l="1"/>
  <c r="B477" i="13"/>
  <c r="Y483" i="8" l="1"/>
  <c r="B478" i="13"/>
  <c r="Y484" i="8" l="1"/>
  <c r="B479" i="13"/>
  <c r="Y485" i="8" l="1"/>
  <c r="B480" i="13"/>
  <c r="Y486" i="8" l="1"/>
  <c r="B481" i="13"/>
  <c r="Y487" i="8" l="1"/>
  <c r="B482" i="13"/>
  <c r="Y488" i="8" l="1"/>
  <c r="B483" i="13"/>
  <c r="Y489" i="8" l="1"/>
  <c r="B484" i="13"/>
  <c r="Y490" i="8" l="1"/>
  <c r="B485" i="13"/>
  <c r="Y491" i="8" l="1"/>
  <c r="B486" i="13"/>
  <c r="Y492" i="8" l="1"/>
  <c r="B487" i="13"/>
  <c r="Y493" i="8" l="1"/>
  <c r="B488" i="13"/>
  <c r="Y494" i="8" l="1"/>
  <c r="B489" i="13"/>
  <c r="Y495" i="8" l="1"/>
  <c r="B490" i="13"/>
  <c r="Y496" i="8" l="1"/>
  <c r="B491" i="13"/>
  <c r="Y497" i="8" l="1"/>
  <c r="B492" i="13"/>
  <c r="Y498" i="8" l="1"/>
  <c r="B493" i="13"/>
  <c r="Y499" i="8" l="1"/>
  <c r="B494" i="13"/>
  <c r="Y500" i="8" l="1"/>
  <c r="B495" i="13"/>
  <c r="Y501" i="8" l="1"/>
  <c r="B496" i="13"/>
  <c r="Y502" i="8" l="1"/>
  <c r="B497" i="13"/>
  <c r="Y503" i="8" l="1"/>
  <c r="B498" i="13"/>
  <c r="Y504" i="8" l="1"/>
  <c r="B499" i="13"/>
  <c r="Y505" i="8" l="1"/>
  <c r="B500" i="13"/>
  <c r="Y506" i="8" l="1"/>
  <c r="B501" i="13"/>
  <c r="Y507" i="8" l="1"/>
  <c r="B502" i="13"/>
  <c r="Y508" i="8" l="1"/>
  <c r="B503" i="13"/>
  <c r="Y509" i="8" l="1"/>
  <c r="B504" i="13"/>
  <c r="Y510" i="8" l="1"/>
  <c r="B505" i="13"/>
  <c r="Y511" i="8" l="1"/>
  <c r="B506" i="13"/>
  <c r="Y512" i="8" l="1"/>
  <c r="B507" i="13"/>
  <c r="Y513" i="8" l="1"/>
  <c r="B508" i="13"/>
  <c r="Y514" i="8" l="1"/>
  <c r="B509" i="13"/>
  <c r="Y515" i="8" l="1"/>
  <c r="B510" i="13"/>
  <c r="Y516" i="8" l="1"/>
  <c r="B511" i="13"/>
  <c r="Y517" i="8" l="1"/>
  <c r="B512" i="13"/>
  <c r="Y518" i="8" l="1"/>
  <c r="B513" i="13"/>
  <c r="Y519" i="8" l="1"/>
  <c r="B514" i="13"/>
  <c r="Y520" i="8" l="1"/>
  <c r="B515" i="13"/>
  <c r="Y521" i="8" l="1"/>
  <c r="B516" i="13"/>
  <c r="Y522" i="8" l="1"/>
  <c r="B517" i="13"/>
  <c r="Y523" i="8" l="1"/>
  <c r="B518" i="13"/>
  <c r="Y524" i="8" l="1"/>
  <c r="B519" i="13"/>
  <c r="Y525" i="8" l="1"/>
  <c r="B520" i="13"/>
  <c r="Y526" i="8" l="1"/>
  <c r="B521" i="13"/>
  <c r="Y527" i="8" l="1"/>
  <c r="B522" i="13"/>
  <c r="Y528" i="8" l="1"/>
  <c r="B523" i="13"/>
  <c r="Y529" i="8" l="1"/>
  <c r="B524" i="13"/>
  <c r="Y530" i="8" l="1"/>
  <c r="B525" i="13"/>
  <c r="Y531" i="8" l="1"/>
  <c r="B526" i="13"/>
  <c r="Y532" i="8" l="1"/>
  <c r="B527" i="13"/>
  <c r="Y533" i="8" l="1"/>
  <c r="B528" i="13"/>
  <c r="Y534" i="8" l="1"/>
  <c r="B529" i="13"/>
  <c r="Y535" i="8" l="1"/>
  <c r="B530" i="13"/>
  <c r="Y536" i="8" l="1"/>
  <c r="B531" i="13"/>
  <c r="Y537" i="8" l="1"/>
  <c r="B532" i="13"/>
  <c r="Y538" i="8" l="1"/>
  <c r="B533" i="13"/>
  <c r="Y539" i="8" l="1"/>
  <c r="B534" i="13"/>
  <c r="Y540" i="8" l="1"/>
  <c r="B535" i="13"/>
  <c r="Y541" i="8" l="1"/>
  <c r="B536" i="13"/>
  <c r="Y542" i="8" l="1"/>
  <c r="B537" i="13"/>
  <c r="Y543" i="8" l="1"/>
  <c r="B538" i="13"/>
  <c r="Y544" i="8" l="1"/>
  <c r="B539" i="13"/>
  <c r="Y545" i="8" l="1"/>
  <c r="B540" i="13"/>
  <c r="Y546" i="8" l="1"/>
  <c r="B541" i="13"/>
  <c r="Y547" i="8" l="1"/>
  <c r="B542" i="13"/>
  <c r="Y548" i="8" l="1"/>
  <c r="B543" i="13"/>
  <c r="Y549" i="8" l="1"/>
  <c r="B544" i="13"/>
  <c r="Y550" i="8" l="1"/>
  <c r="B545" i="13"/>
  <c r="Y551" i="8" l="1"/>
  <c r="B546" i="13"/>
  <c r="Y552" i="8" l="1"/>
  <c r="B547" i="13"/>
  <c r="Y553" i="8" l="1"/>
  <c r="B548" i="13"/>
  <c r="Y554" i="8" l="1"/>
  <c r="B549" i="13"/>
  <c r="Y555" i="8" l="1"/>
  <c r="B550" i="13"/>
  <c r="Y556" i="8" l="1"/>
  <c r="B551" i="13"/>
  <c r="Y557" i="8" l="1"/>
  <c r="B552" i="13"/>
  <c r="Y558" i="8" l="1"/>
  <c r="B553" i="13"/>
  <c r="Y559" i="8" l="1"/>
  <c r="B554" i="13"/>
  <c r="Y560" i="8" l="1"/>
  <c r="B555" i="13"/>
  <c r="Y561" i="8" l="1"/>
  <c r="B556" i="13"/>
  <c r="Y562" i="8" l="1"/>
  <c r="B557" i="13"/>
  <c r="Y563" i="8" l="1"/>
  <c r="B558" i="13"/>
  <c r="Y564" i="8" l="1"/>
  <c r="B559" i="13"/>
  <c r="Y565" i="8" l="1"/>
  <c r="B560" i="13"/>
  <c r="Y566" i="8" l="1"/>
  <c r="B561" i="13"/>
  <c r="Y567" i="8" l="1"/>
  <c r="B562" i="13"/>
  <c r="Y568" i="8" l="1"/>
  <c r="B563" i="13"/>
  <c r="Y569" i="8" l="1"/>
  <c r="B564" i="13"/>
  <c r="Y570" i="8" l="1"/>
  <c r="B565" i="13"/>
  <c r="Y571" i="8" l="1"/>
  <c r="B566" i="13"/>
  <c r="Y572" i="8" l="1"/>
  <c r="B567" i="13"/>
  <c r="Y573" i="8" l="1"/>
  <c r="B568" i="13"/>
  <c r="Y574" i="8" l="1"/>
  <c r="B569" i="13"/>
  <c r="Y575" i="8" l="1"/>
  <c r="B570" i="13"/>
  <c r="Y576" i="8" l="1"/>
  <c r="B571" i="13"/>
  <c r="Y577" i="8" l="1"/>
  <c r="B572" i="13"/>
  <c r="Y578" i="8" l="1"/>
  <c r="B573" i="13"/>
  <c r="Y579" i="8" l="1"/>
  <c r="B574" i="13"/>
  <c r="Y580" i="8" l="1"/>
  <c r="B575" i="13"/>
  <c r="Y581" i="8" l="1"/>
  <c r="B576" i="13"/>
  <c r="Y582" i="8" l="1"/>
  <c r="B577" i="13"/>
  <c r="Y583" i="8" l="1"/>
  <c r="B578" i="13"/>
  <c r="Y584" i="8" l="1"/>
  <c r="B579" i="13"/>
  <c r="Y585" i="8" l="1"/>
  <c r="B580" i="13"/>
  <c r="Y586" i="8" l="1"/>
  <c r="B581" i="13"/>
  <c r="Y587" i="8" l="1"/>
  <c r="B582" i="13"/>
  <c r="Y588" i="8" l="1"/>
  <c r="B583" i="13"/>
  <c r="Y589" i="8" l="1"/>
  <c r="B584" i="13"/>
  <c r="Y590" i="8" l="1"/>
  <c r="B585" i="13"/>
  <c r="Y591" i="8" l="1"/>
  <c r="B586" i="13"/>
  <c r="Y592" i="8" l="1"/>
  <c r="B587" i="13"/>
  <c r="Y593" i="8" l="1"/>
  <c r="B588" i="13"/>
  <c r="Y594" i="8" l="1"/>
  <c r="B589" i="13"/>
  <c r="Y595" i="8" l="1"/>
  <c r="B590" i="13"/>
  <c r="Y596" i="8" l="1"/>
  <c r="B591" i="13"/>
  <c r="Y597" i="8" l="1"/>
  <c r="B592" i="13"/>
  <c r="Y598" i="8" l="1"/>
  <c r="B593" i="13"/>
  <c r="Y599" i="8" l="1"/>
  <c r="B594" i="13"/>
  <c r="Y600" i="8" l="1"/>
  <c r="B595" i="13"/>
  <c r="Y601" i="8" l="1"/>
  <c r="B596" i="13"/>
  <c r="Y602" i="8" l="1"/>
  <c r="B597" i="13"/>
  <c r="Y603" i="8" l="1"/>
  <c r="B598" i="13"/>
  <c r="Y604" i="8" l="1"/>
  <c r="B599" i="13"/>
  <c r="Y605" i="8" l="1"/>
  <c r="B600" i="13"/>
  <c r="Y606" i="8" l="1"/>
  <c r="B601" i="13"/>
  <c r="Y607" i="8" l="1"/>
  <c r="B602" i="13"/>
  <c r="Y608" i="8" l="1"/>
  <c r="B603" i="13"/>
  <c r="Y609" i="8" l="1"/>
  <c r="B604" i="13"/>
  <c r="Y610" i="8" l="1"/>
  <c r="B605" i="13"/>
  <c r="Y611" i="8" l="1"/>
  <c r="B606" i="13"/>
  <c r="Y612" i="8" l="1"/>
  <c r="B607" i="13"/>
  <c r="Y613" i="8" l="1"/>
  <c r="B608" i="13"/>
  <c r="Y614" i="8" l="1"/>
  <c r="B609" i="13"/>
  <c r="Y615" i="8" l="1"/>
  <c r="B610" i="13"/>
  <c r="Y616" i="8" l="1"/>
  <c r="B611" i="13"/>
  <c r="Y617" i="8" l="1"/>
  <c r="B612" i="13"/>
  <c r="Y618" i="8" l="1"/>
  <c r="B613" i="13"/>
  <c r="Y619" i="8" l="1"/>
  <c r="B614" i="13"/>
  <c r="Y620" i="8" l="1"/>
  <c r="B615" i="13"/>
  <c r="Y621" i="8" l="1"/>
  <c r="B616" i="13"/>
  <c r="Y622" i="8" l="1"/>
  <c r="B617" i="13"/>
  <c r="Y623" i="8" l="1"/>
  <c r="B618" i="13"/>
  <c r="Y624" i="8" l="1"/>
  <c r="B619" i="13"/>
  <c r="Y625" i="8" l="1"/>
  <c r="B620" i="13"/>
  <c r="Y626" i="8" l="1"/>
  <c r="B621" i="13"/>
  <c r="Y627" i="8" l="1"/>
  <c r="B622" i="13"/>
  <c r="Y628" i="8" l="1"/>
  <c r="B623" i="13"/>
  <c r="Y629" i="8" l="1"/>
  <c r="B624" i="13"/>
  <c r="Y630" i="8" l="1"/>
  <c r="B625" i="13"/>
  <c r="Y631" i="8" l="1"/>
  <c r="B626" i="13"/>
  <c r="Y632" i="8" l="1"/>
  <c r="B627" i="13"/>
  <c r="Y633" i="8" l="1"/>
  <c r="B628" i="13"/>
  <c r="Y634" i="8" l="1"/>
  <c r="B629" i="13"/>
  <c r="Y635" i="8" l="1"/>
  <c r="B630" i="13"/>
  <c r="Y636" i="8" l="1"/>
  <c r="B631" i="13"/>
  <c r="Y637" i="8" l="1"/>
  <c r="B632" i="13"/>
  <c r="Y638" i="8" l="1"/>
  <c r="B633" i="13"/>
  <c r="Y639" i="8" l="1"/>
  <c r="B634" i="13"/>
  <c r="Y640" i="8" l="1"/>
  <c r="B635" i="13"/>
  <c r="Y641" i="8" l="1"/>
  <c r="B636" i="13"/>
  <c r="Y642" i="8" l="1"/>
  <c r="B637" i="13"/>
  <c r="Y643" i="8" l="1"/>
  <c r="B638" i="13"/>
  <c r="Y644" i="8" l="1"/>
  <c r="B639" i="13"/>
  <c r="Y645" i="8" l="1"/>
  <c r="B640" i="13"/>
  <c r="Y646" i="8" l="1"/>
  <c r="B641" i="13"/>
  <c r="Y647" i="8" l="1"/>
  <c r="B642" i="13"/>
  <c r="Y648" i="8" l="1"/>
  <c r="B643" i="13"/>
  <c r="Y649" i="8" l="1"/>
  <c r="B644" i="13"/>
  <c r="Y650" i="8" l="1"/>
  <c r="B645" i="13"/>
  <c r="Y651" i="8" l="1"/>
  <c r="B646" i="13"/>
  <c r="Y652" i="8" l="1"/>
  <c r="B647" i="13"/>
  <c r="Y653" i="8" l="1"/>
  <c r="B648" i="13"/>
  <c r="Y654" i="8" l="1"/>
  <c r="B649" i="13"/>
  <c r="Y655" i="8" l="1"/>
  <c r="B650" i="13"/>
  <c r="Y656" i="8" l="1"/>
  <c r="B651" i="13"/>
  <c r="Y657" i="8" l="1"/>
  <c r="B652" i="13"/>
  <c r="Y658" i="8" l="1"/>
  <c r="B653" i="13"/>
  <c r="Y659" i="8" l="1"/>
  <c r="B654" i="13"/>
  <c r="Y660" i="8" l="1"/>
  <c r="B655" i="13"/>
  <c r="Y661" i="8" l="1"/>
  <c r="B656" i="13"/>
  <c r="Y662" i="8" l="1"/>
  <c r="B657" i="13"/>
  <c r="Y663" i="8" l="1"/>
  <c r="B658" i="13"/>
  <c r="Y664" i="8" l="1"/>
  <c r="B659" i="13"/>
  <c r="Y665" i="8" l="1"/>
  <c r="B660" i="13"/>
  <c r="Y666" i="8" l="1"/>
  <c r="B661" i="13"/>
  <c r="Y667" i="8" l="1"/>
  <c r="B662" i="13"/>
  <c r="Y668" i="8" l="1"/>
  <c r="B663" i="13"/>
  <c r="Y669" i="8" l="1"/>
  <c r="B664" i="13"/>
  <c r="Y670" i="8" l="1"/>
  <c r="B665" i="13"/>
  <c r="Y671" i="8" l="1"/>
  <c r="B666" i="13"/>
  <c r="Y672" i="8" l="1"/>
  <c r="B667" i="13"/>
  <c r="Y673" i="8" l="1"/>
  <c r="B668" i="13"/>
  <c r="Y674" i="8" l="1"/>
  <c r="B669" i="13"/>
  <c r="Y675" i="8" l="1"/>
  <c r="B670" i="13"/>
  <c r="Y676" i="8" l="1"/>
  <c r="B671" i="13"/>
  <c r="Y677" i="8" l="1"/>
  <c r="B672" i="13"/>
  <c r="Y678" i="8" l="1"/>
  <c r="B673" i="13"/>
  <c r="Y679" i="8" l="1"/>
  <c r="B674" i="13"/>
  <c r="Y680" i="8" l="1"/>
  <c r="B675" i="13"/>
  <c r="Y681" i="8" l="1"/>
  <c r="B676" i="13"/>
  <c r="Y682" i="8" l="1"/>
  <c r="B677" i="13"/>
  <c r="Y683" i="8" l="1"/>
  <c r="B678" i="13"/>
  <c r="Y684" i="8" l="1"/>
  <c r="B679" i="13"/>
  <c r="Y685" i="8" l="1"/>
  <c r="B680" i="13"/>
  <c r="Y686" i="8" l="1"/>
  <c r="B681" i="13"/>
  <c r="Y687" i="8" l="1"/>
  <c r="B682" i="13"/>
  <c r="Y688" i="8" l="1"/>
  <c r="B683" i="13"/>
  <c r="C665" s="1"/>
  <c r="C1" s="1"/>
  <c r="B29" i="11" s="1"/>
  <c r="Y689" i="8" l="1"/>
  <c r="B684" i="13"/>
  <c r="Y690" i="8" l="1"/>
  <c r="B685" i="13"/>
  <c r="Y691" i="8" l="1"/>
  <c r="B686" i="13"/>
  <c r="Y692" i="8" l="1"/>
  <c r="B687" i="13"/>
  <c r="Y693" i="8" l="1"/>
  <c r="B688" i="13"/>
  <c r="Y694" i="8" l="1"/>
  <c r="B689" i="13"/>
  <c r="Y695" i="8" l="1"/>
  <c r="B690" i="13"/>
  <c r="Y696" i="8" l="1"/>
  <c r="B691" i="13"/>
  <c r="Y697" i="8" l="1"/>
  <c r="B692" i="13"/>
  <c r="Y698" i="8" l="1"/>
  <c r="B693" i="13"/>
  <c r="Y699" i="8" l="1"/>
  <c r="B694" i="13"/>
  <c r="Y700" i="8" l="1"/>
  <c r="B695" i="13"/>
  <c r="Y701" i="8" l="1"/>
  <c r="B696" i="13"/>
  <c r="Y702" i="8" l="1"/>
  <c r="B697" i="13"/>
  <c r="Y703" i="8" l="1"/>
  <c r="B698" i="13"/>
  <c r="Y704" i="8" l="1"/>
  <c r="B699" i="13"/>
  <c r="Y705" i="8" l="1"/>
  <c r="B700" i="13"/>
  <c r="Y706" i="8" l="1"/>
  <c r="B701" i="13"/>
  <c r="Y707" i="8" l="1"/>
  <c r="B702" i="13"/>
  <c r="Y708" i="8" l="1"/>
  <c r="B703" i="13"/>
  <c r="Y709" i="8" l="1"/>
  <c r="B704" i="13"/>
  <c r="Y710" i="8" l="1"/>
  <c r="B705" i="13"/>
  <c r="Y711" i="8" l="1"/>
  <c r="B706" i="13"/>
  <c r="Y712" i="8" l="1"/>
  <c r="B707" i="13"/>
  <c r="Y713" i="8" l="1"/>
  <c r="B708" i="13"/>
  <c r="Y714" i="8" l="1"/>
  <c r="B709" i="13"/>
  <c r="Y715" i="8" l="1"/>
  <c r="B710" i="13"/>
  <c r="Y716" i="8" l="1"/>
  <c r="B711" i="13"/>
  <c r="Y717" i="8" l="1"/>
  <c r="B712" i="13"/>
  <c r="Y718" i="8" l="1"/>
  <c r="B713" i="13"/>
  <c r="Y719" i="8" l="1"/>
  <c r="B714" i="13"/>
  <c r="Y720" i="8" l="1"/>
  <c r="B715" i="13"/>
  <c r="Y721" i="8" l="1"/>
  <c r="B716" i="13"/>
  <c r="Y722" i="8" l="1"/>
  <c r="B717" i="13"/>
  <c r="Y723" i="8" l="1"/>
  <c r="B718" i="13"/>
  <c r="Y724" i="8" l="1"/>
  <c r="B719" i="13"/>
  <c r="Y725" i="8" l="1"/>
  <c r="B720" i="13"/>
  <c r="Y726" i="8" l="1"/>
  <c r="B721" i="13"/>
  <c r="Y727" i="8" l="1"/>
  <c r="B722" i="13"/>
  <c r="Y728" i="8" l="1"/>
  <c r="B723" i="13"/>
  <c r="Y729" i="8" l="1"/>
  <c r="B724" i="13"/>
  <c r="Y730" i="8" l="1"/>
  <c r="B725" i="13"/>
  <c r="Y731" i="8" l="1"/>
  <c r="B726" i="13"/>
  <c r="Y732" i="8" l="1"/>
  <c r="B727" i="13"/>
  <c r="Y733" i="8" l="1"/>
  <c r="B728" i="13"/>
  <c r="Y734" i="8" l="1"/>
  <c r="B729" i="13"/>
  <c r="Y735" i="8" l="1"/>
  <c r="B730" i="13"/>
  <c r="Y736" i="8" l="1"/>
  <c r="B731" i="13"/>
  <c r="Y737" i="8" l="1"/>
  <c r="B732" i="13"/>
  <c r="Y738" i="8" l="1"/>
  <c r="B733" i="13"/>
  <c r="Y739" i="8" l="1"/>
  <c r="B734" i="13"/>
  <c r="Y740" i="8" l="1"/>
  <c r="B735" i="13"/>
  <c r="Y741" i="8" l="1"/>
  <c r="B736" i="13"/>
  <c r="Y742" i="8" l="1"/>
  <c r="B737" i="13"/>
  <c r="Y743" i="8" l="1"/>
  <c r="B738" i="13"/>
  <c r="Y744" i="8" l="1"/>
  <c r="B739" i="13"/>
  <c r="Y745" i="8" l="1"/>
  <c r="B740" i="13"/>
  <c r="Y746" i="8" l="1"/>
  <c r="B741" i="13"/>
  <c r="Y747" i="8" l="1"/>
  <c r="B742" i="13"/>
  <c r="Y748" i="8" l="1"/>
  <c r="B743" i="13"/>
  <c r="Y749" i="8" l="1"/>
  <c r="B744" i="13"/>
  <c r="Y750" i="8" l="1"/>
  <c r="B745" i="13"/>
  <c r="Y751" i="8" l="1"/>
  <c r="B746" i="13"/>
  <c r="Y752" i="8" l="1"/>
  <c r="B747" i="13"/>
  <c r="Y753" i="8" l="1"/>
  <c r="B748" i="13"/>
  <c r="Y754" i="8" l="1"/>
  <c r="B749" i="13"/>
  <c r="Y755" i="8" l="1"/>
  <c r="B750" i="13"/>
  <c r="Y756" i="8" l="1"/>
  <c r="B751" i="13"/>
  <c r="Y757" i="8" l="1"/>
  <c r="B752" i="13"/>
  <c r="Y758" i="8" l="1"/>
  <c r="B753" i="13"/>
  <c r="Y759" i="8" l="1"/>
  <c r="B754" i="13"/>
  <c r="Y760" i="8" l="1"/>
  <c r="B755" i="13"/>
  <c r="Y761" i="8" l="1"/>
  <c r="B756" i="13"/>
  <c r="Y762" i="8" l="1"/>
  <c r="B757" i="13"/>
  <c r="Y763" i="8" l="1"/>
  <c r="B758" i="13"/>
  <c r="Y764" i="8" l="1"/>
  <c r="B759" i="13"/>
  <c r="Y765" i="8" l="1"/>
  <c r="B760" i="13"/>
  <c r="Y766" i="8" l="1"/>
  <c r="B761" i="13"/>
  <c r="Y767" i="8" l="1"/>
  <c r="B762" i="13"/>
  <c r="Y768" i="8" l="1"/>
  <c r="B763" i="13"/>
  <c r="Y769" i="8" l="1"/>
  <c r="B764" i="13"/>
  <c r="Y770" i="8" l="1"/>
  <c r="B765" i="13"/>
  <c r="Y771" i="8" l="1"/>
  <c r="B766" i="13"/>
  <c r="Y772" i="8" l="1"/>
  <c r="B767" i="13"/>
  <c r="Y773" i="8" l="1"/>
  <c r="B768" i="13"/>
  <c r="Y774" i="8" l="1"/>
  <c r="B769" i="13"/>
  <c r="Y775" i="8" l="1"/>
  <c r="B770" i="13"/>
  <c r="Y776" i="8" l="1"/>
  <c r="B771" i="13"/>
  <c r="Y777" i="8" l="1"/>
  <c r="B772" i="13"/>
  <c r="Y778" i="8" l="1"/>
  <c r="B773" i="13"/>
  <c r="Y779" i="8" l="1"/>
  <c r="B774" i="13"/>
  <c r="Y780" i="8" l="1"/>
  <c r="B775" i="13"/>
  <c r="Y781" i="8" l="1"/>
  <c r="B776" i="13"/>
  <c r="Y782" i="8" l="1"/>
  <c r="B777" i="13"/>
  <c r="Y783" i="8" l="1"/>
  <c r="B778" i="13"/>
  <c r="Y784" i="8" l="1"/>
  <c r="B779" i="13"/>
  <c r="Y785" i="8" l="1"/>
  <c r="B780" i="13"/>
  <c r="Y786" i="8" l="1"/>
  <c r="B781" i="13"/>
  <c r="Y787" i="8" l="1"/>
  <c r="B782" i="13"/>
  <c r="Y788" i="8" l="1"/>
  <c r="B783" i="13"/>
  <c r="Y789" i="8" l="1"/>
  <c r="B784" i="13"/>
  <c r="Y790" i="8" l="1"/>
  <c r="B785" i="13"/>
  <c r="Y791" i="8" l="1"/>
  <c r="B786" i="13"/>
  <c r="Y792" i="8" l="1"/>
  <c r="B787" i="13"/>
  <c r="Y793" i="8" l="1"/>
  <c r="B788" i="13"/>
  <c r="Y794" i="8" l="1"/>
  <c r="B789" i="13"/>
  <c r="Y795" i="8" l="1"/>
  <c r="B790" i="13"/>
  <c r="Y796" i="8" l="1"/>
  <c r="B791" i="13"/>
  <c r="Y797" i="8" l="1"/>
  <c r="B792" i="13"/>
  <c r="Y798" i="8" l="1"/>
  <c r="B793" i="13"/>
  <c r="Y799" i="8" l="1"/>
  <c r="B794" i="13"/>
  <c r="Y800" i="8" l="1"/>
  <c r="B795" i="13"/>
  <c r="Y801" i="8" l="1"/>
  <c r="B796" i="13"/>
  <c r="Y802" i="8" l="1"/>
  <c r="B797" i="13"/>
  <c r="Y803" i="8" l="1"/>
  <c r="B798" i="13"/>
  <c r="Y804" i="8" l="1"/>
  <c r="B799" i="13"/>
  <c r="Y805" i="8" l="1"/>
  <c r="B800" i="13"/>
  <c r="Y806" i="8" l="1"/>
  <c r="B801" i="13"/>
  <c r="Y807" i="8" l="1"/>
  <c r="B802" i="13"/>
  <c r="Y808" i="8" l="1"/>
  <c r="B803" i="13"/>
  <c r="Y809" i="8" l="1"/>
  <c r="B804" i="13"/>
  <c r="Y810" i="8" l="1"/>
  <c r="B805" i="13"/>
  <c r="Y811" i="8" l="1"/>
  <c r="B806" i="13"/>
  <c r="Y812" i="8" l="1"/>
  <c r="B807" i="13"/>
  <c r="Y813" i="8" l="1"/>
  <c r="B808" i="13"/>
  <c r="Y814" i="8" l="1"/>
  <c r="B809" i="13"/>
  <c r="Y815" i="8" l="1"/>
  <c r="B810" i="13"/>
  <c r="Y816" i="8" l="1"/>
  <c r="B811" i="13"/>
  <c r="Y817" i="8" l="1"/>
  <c r="B812" i="13"/>
  <c r="Y818" i="8" l="1"/>
  <c r="B813" i="13"/>
  <c r="Y819" i="8" l="1"/>
  <c r="B814" i="13"/>
  <c r="Y820" i="8" l="1"/>
  <c r="B815" i="13"/>
  <c r="Y821" i="8" l="1"/>
  <c r="B816" i="13"/>
  <c r="Y822" i="8" l="1"/>
  <c r="B817" i="13"/>
  <c r="Y823" i="8" l="1"/>
  <c r="B818" i="13"/>
  <c r="Y824" i="8" l="1"/>
  <c r="B819" i="13"/>
  <c r="Y825" i="8" l="1"/>
  <c r="B820" i="13"/>
  <c r="Y826" i="8" l="1"/>
  <c r="B821" i="13"/>
  <c r="Y827" i="8" l="1"/>
  <c r="B822" i="13"/>
  <c r="Y828" i="8" l="1"/>
  <c r="B823" i="13"/>
  <c r="Y829" i="8" l="1"/>
  <c r="B824" i="13"/>
  <c r="Y830" i="8" l="1"/>
  <c r="B825" i="13"/>
  <c r="Y831" i="8" l="1"/>
  <c r="B826" i="13"/>
  <c r="Y832" i="8" l="1"/>
  <c r="B827" i="13"/>
  <c r="Y833" i="8" l="1"/>
  <c r="B828" i="13"/>
  <c r="Y834" i="8" l="1"/>
  <c r="B829" i="13"/>
  <c r="Y835" i="8" l="1"/>
  <c r="B830" i="13"/>
  <c r="Y836" i="8" l="1"/>
  <c r="B831" i="13"/>
  <c r="Y837" i="8" l="1"/>
  <c r="B832" i="13"/>
  <c r="Y838" i="8" l="1"/>
  <c r="B833" i="13"/>
  <c r="Y839" i="8" l="1"/>
  <c r="B834" i="13"/>
  <c r="Y840" i="8" l="1"/>
  <c r="B835" i="13"/>
  <c r="Y841" i="8" l="1"/>
  <c r="B836" i="13"/>
  <c r="Y842" i="8" l="1"/>
  <c r="B837" i="13"/>
  <c r="Y843" i="8" l="1"/>
  <c r="B838" i="13"/>
  <c r="Y844" i="8" l="1"/>
  <c r="B839" i="13"/>
  <c r="Y845" i="8" l="1"/>
  <c r="B840" i="13"/>
  <c r="Y846" i="8" l="1"/>
  <c r="B841" i="13"/>
  <c r="Y847" i="8" l="1"/>
  <c r="B842" i="13"/>
  <c r="Y848" i="8" l="1"/>
  <c r="B843" i="13"/>
  <c r="Y849" i="8" l="1"/>
  <c r="B844" i="13"/>
  <c r="Y850" i="8" l="1"/>
  <c r="B845" i="13"/>
  <c r="Y851" i="8" l="1"/>
  <c r="B846" i="13"/>
  <c r="Y852" i="8" l="1"/>
  <c r="B847" i="13"/>
  <c r="Y853" i="8" l="1"/>
  <c r="B848" i="13"/>
  <c r="Y854" i="8" l="1"/>
  <c r="B849" i="13"/>
  <c r="Y855" i="8" l="1"/>
  <c r="B850" i="13"/>
  <c r="Y856" i="8" l="1"/>
  <c r="B851" i="13"/>
  <c r="Y857" i="8" l="1"/>
  <c r="B852" i="13"/>
  <c r="Y858" i="8" l="1"/>
  <c r="B853" i="13"/>
  <c r="Y859" i="8" l="1"/>
  <c r="B854" i="13"/>
  <c r="Y860" i="8" l="1"/>
  <c r="B855" i="13"/>
  <c r="Y861" i="8" l="1"/>
  <c r="B856" i="13"/>
  <c r="Y862" i="8" l="1"/>
  <c r="B857" i="13"/>
  <c r="Y863" i="8" l="1"/>
  <c r="B858" i="13"/>
  <c r="Y864" i="8" l="1"/>
  <c r="B859" i="13"/>
  <c r="Y865" i="8" l="1"/>
  <c r="B860" i="13"/>
  <c r="Y866" i="8" l="1"/>
  <c r="B861" i="13"/>
  <c r="Y867" i="8" l="1"/>
  <c r="B862" i="13"/>
  <c r="Y868" i="8" l="1"/>
  <c r="B863" i="13"/>
  <c r="Y869" i="8" l="1"/>
  <c r="B864" i="13"/>
  <c r="Y870" i="8" l="1"/>
  <c r="B865" i="13"/>
  <c r="Y871" i="8" l="1"/>
  <c r="B866" i="13"/>
  <c r="Y872" i="8" l="1"/>
  <c r="B867" i="13"/>
  <c r="Y873" i="8" l="1"/>
  <c r="B868" i="13"/>
  <c r="Y874" i="8" l="1"/>
  <c r="B869" i="13"/>
  <c r="Y875" i="8" l="1"/>
  <c r="B870" i="13"/>
  <c r="Y876" i="8" l="1"/>
  <c r="B871" i="13"/>
  <c r="Y877" i="8" l="1"/>
  <c r="B872" i="13"/>
  <c r="Y878" i="8" l="1"/>
  <c r="B873" i="13"/>
  <c r="Y879" i="8" l="1"/>
  <c r="B874" i="13"/>
  <c r="Y880" i="8" l="1"/>
  <c r="B875" i="13"/>
  <c r="Y881" i="8" l="1"/>
  <c r="B876" i="13"/>
  <c r="Y882" i="8" l="1"/>
  <c r="B877" i="13"/>
  <c r="Y883" i="8" l="1"/>
  <c r="B878" i="13"/>
  <c r="Y884" i="8" l="1"/>
  <c r="B879" i="13"/>
  <c r="Y885" i="8" l="1"/>
  <c r="B880" i="13"/>
  <c r="Y886" i="8" l="1"/>
  <c r="B881" i="13"/>
  <c r="Y887" i="8" l="1"/>
  <c r="B882" i="13"/>
  <c r="Y888" i="8" l="1"/>
  <c r="B883" i="13"/>
  <c r="Y889" i="8" l="1"/>
  <c r="B884" i="13"/>
  <c r="Y890" i="8" l="1"/>
  <c r="B885" i="13"/>
  <c r="Y891" i="8" l="1"/>
  <c r="B886" i="13"/>
  <c r="Y892" i="8" l="1"/>
  <c r="B887" i="13"/>
  <c r="Y893" i="8" l="1"/>
  <c r="B888" i="13"/>
  <c r="Y894" i="8" l="1"/>
  <c r="B889" i="13"/>
  <c r="Y895" i="8" l="1"/>
  <c r="B890" i="13"/>
  <c r="Y896" i="8" l="1"/>
  <c r="B891" i="13"/>
  <c r="Y897" i="8" l="1"/>
  <c r="B892" i="13"/>
  <c r="Y898" i="8" l="1"/>
  <c r="B893" i="13"/>
  <c r="Y899" i="8" l="1"/>
  <c r="B894" i="13"/>
  <c r="Y900" i="8" l="1"/>
  <c r="B895" i="13"/>
  <c r="Y901" i="8" l="1"/>
  <c r="B896" i="13"/>
  <c r="Y902" i="8" l="1"/>
  <c r="B897" i="13"/>
  <c r="Y903" i="8" l="1"/>
  <c r="B898" i="13"/>
  <c r="Y904" i="8" l="1"/>
  <c r="B899" i="13"/>
  <c r="Y905" i="8" l="1"/>
  <c r="B900" i="13"/>
  <c r="Y906" i="8" l="1"/>
  <c r="B901" i="13"/>
  <c r="Y907" i="8" l="1"/>
  <c r="B902" i="13"/>
  <c r="Y908" i="8" l="1"/>
  <c r="B903" i="13"/>
  <c r="Y909" i="8" l="1"/>
  <c r="B904" i="13"/>
  <c r="Y910" i="8" l="1"/>
  <c r="B905" i="13"/>
  <c r="Y911" i="8" l="1"/>
  <c r="B906" i="13"/>
  <c r="Y912" i="8" l="1"/>
  <c r="B907" i="13"/>
  <c r="Y913" i="8" l="1"/>
  <c r="B908" i="13"/>
  <c r="Y914" i="8" l="1"/>
  <c r="B909" i="13"/>
  <c r="Y915" i="8" l="1"/>
  <c r="B910" i="13"/>
  <c r="Y916" i="8" l="1"/>
  <c r="B911" i="13"/>
  <c r="Y917" i="8" l="1"/>
  <c r="B912" i="13"/>
  <c r="Y918" i="8" l="1"/>
  <c r="B913" i="13"/>
  <c r="Y919" i="8" l="1"/>
  <c r="B914" i="13"/>
  <c r="Y920" i="8" l="1"/>
  <c r="B915" i="13"/>
  <c r="Y921" i="8" l="1"/>
  <c r="B916" i="13"/>
  <c r="Y922" i="8" l="1"/>
  <c r="B917" i="13"/>
  <c r="Y923" i="8" l="1"/>
  <c r="B918" i="13"/>
  <c r="Y924" i="8" l="1"/>
  <c r="B919" i="13"/>
  <c r="Y925" i="8" l="1"/>
  <c r="B920" i="13"/>
  <c r="Y926" i="8" l="1"/>
  <c r="B921" i="13"/>
  <c r="Y927" i="8" l="1"/>
  <c r="B922" i="13"/>
  <c r="Y928" i="8" l="1"/>
  <c r="B923" i="13"/>
  <c r="Y929" i="8" l="1"/>
  <c r="B924" i="13"/>
  <c r="Y930" i="8" l="1"/>
  <c r="B925" i="13"/>
  <c r="Y931" i="8" l="1"/>
  <c r="B926" i="13"/>
  <c r="Y932" i="8" l="1"/>
  <c r="B927" i="13"/>
  <c r="Y933" i="8" l="1"/>
  <c r="B928" i="13"/>
  <c r="Y934" i="8" l="1"/>
  <c r="B929" i="13"/>
  <c r="Y935" i="8" l="1"/>
  <c r="B930" i="13"/>
  <c r="Y936" i="8" l="1"/>
  <c r="B931" i="13"/>
  <c r="Y937" i="8" l="1"/>
  <c r="B932" i="13"/>
  <c r="Y938" i="8" l="1"/>
  <c r="B933" i="13"/>
  <c r="Y939" i="8" l="1"/>
  <c r="B934" i="13"/>
  <c r="Y940" i="8" l="1"/>
  <c r="B935" i="13"/>
  <c r="Y941" i="8" l="1"/>
  <c r="B936" i="13"/>
  <c r="Y942" i="8" l="1"/>
  <c r="B937" i="13"/>
  <c r="Y943" i="8" l="1"/>
  <c r="B938" i="13"/>
  <c r="Y944" i="8" l="1"/>
  <c r="B939" i="13"/>
  <c r="Y945" i="8" l="1"/>
  <c r="B940" i="13"/>
  <c r="Y946" i="8" l="1"/>
  <c r="B941" i="13"/>
  <c r="Y947" i="8" l="1"/>
  <c r="B942" i="13"/>
  <c r="Y948" i="8" l="1"/>
  <c r="B943" i="13"/>
  <c r="Y949" i="8" l="1"/>
  <c r="B944" i="13"/>
  <c r="Y950" i="8" l="1"/>
  <c r="B945" i="13"/>
  <c r="Y951" i="8" l="1"/>
  <c r="B946" i="13"/>
  <c r="Y952" i="8" l="1"/>
  <c r="B947" i="13"/>
  <c r="Y953" i="8" l="1"/>
  <c r="B948" i="13"/>
  <c r="Y954" i="8" l="1"/>
  <c r="B949" i="13"/>
  <c r="Y955" i="8" l="1"/>
  <c r="B950" i="13"/>
  <c r="Y956" i="8" l="1"/>
  <c r="B951" i="13"/>
  <c r="Y957" i="8" l="1"/>
  <c r="B952" i="13"/>
  <c r="Y958" i="8" l="1"/>
  <c r="B953" i="13"/>
  <c r="Y959" i="8" l="1"/>
  <c r="B954" i="13"/>
  <c r="Y960" i="8" l="1"/>
  <c r="B955" i="13"/>
  <c r="Y961" i="8" l="1"/>
  <c r="B956" i="13"/>
  <c r="Y962" i="8" l="1"/>
  <c r="B957" i="13"/>
  <c r="Y963" i="8" l="1"/>
  <c r="B958" i="13"/>
  <c r="Y964" i="8" l="1"/>
  <c r="B959" i="13"/>
  <c r="Y965" i="8" l="1"/>
  <c r="B960" i="13"/>
  <c r="Y966" i="8" l="1"/>
  <c r="B961" i="13"/>
  <c r="Y967" i="8" l="1"/>
  <c r="B962" i="13"/>
  <c r="Y968" i="8" l="1"/>
  <c r="B963" i="13"/>
  <c r="Y969" i="8" l="1"/>
  <c r="B964" i="13"/>
  <c r="Y970" i="8" l="1"/>
  <c r="B965" i="13"/>
  <c r="Y971" i="8" l="1"/>
  <c r="B966" i="13"/>
  <c r="Y972" i="8" l="1"/>
  <c r="B967" i="13"/>
  <c r="Y973" i="8" l="1"/>
  <c r="B968" i="13"/>
  <c r="Y974" i="8" l="1"/>
  <c r="B969" i="13"/>
  <c r="Y975" i="8" l="1"/>
  <c r="B970" i="13"/>
  <c r="Y976" i="8" l="1"/>
  <c r="B971" i="13"/>
  <c r="Y977" i="8" l="1"/>
  <c r="B972" i="13"/>
  <c r="Y978" i="8" l="1"/>
  <c r="B973" i="13"/>
  <c r="Y979" i="8" l="1"/>
  <c r="B974" i="13"/>
  <c r="Y980" i="8" l="1"/>
  <c r="B975" i="13"/>
  <c r="Y981" i="8" l="1"/>
  <c r="B976" i="13"/>
  <c r="Y982" i="8" l="1"/>
  <c r="B977" i="13"/>
  <c r="Y983" i="8" l="1"/>
  <c r="B978" i="13"/>
  <c r="Y984" i="8" l="1"/>
  <c r="B979" i="13"/>
  <c r="Y985" i="8" l="1"/>
  <c r="B980" i="13"/>
  <c r="Y986" i="8" l="1"/>
  <c r="B981" i="13"/>
  <c r="Y987" i="8" l="1"/>
  <c r="B982" i="13"/>
  <c r="Y988" i="8" l="1"/>
  <c r="B983" i="13"/>
  <c r="Y989" i="8" l="1"/>
  <c r="B984" i="13"/>
  <c r="Y990" i="8" l="1"/>
  <c r="B985" i="13"/>
  <c r="Y991" i="8" l="1"/>
  <c r="B986" i="13"/>
  <c r="Y992" i="8" l="1"/>
  <c r="B987" i="13"/>
  <c r="Y993" i="8" l="1"/>
  <c r="B988" i="13"/>
  <c r="Y994" i="8" l="1"/>
  <c r="B989" i="13"/>
  <c r="Y995" i="8" l="1"/>
  <c r="B990" i="13"/>
  <c r="Y996" i="8" l="1"/>
  <c r="B991" i="13"/>
  <c r="Y997" i="8" l="1"/>
  <c r="B992" i="13"/>
  <c r="Y998" i="8" l="1"/>
  <c r="B993" i="13"/>
  <c r="Y999" i="8" l="1"/>
  <c r="B994" i="13"/>
  <c r="Y1000" i="8" l="1"/>
  <c r="B995" i="13"/>
  <c r="Y1001" i="8" l="1"/>
  <c r="B996" i="13"/>
  <c r="Y1002" i="8" l="1"/>
  <c r="B997" i="13"/>
  <c r="Y1003" i="8" l="1"/>
  <c r="B998" i="13"/>
  <c r="Y1004" i="8" l="1"/>
  <c r="B999" i="13"/>
  <c r="Y1005" i="8" l="1"/>
  <c r="B1000" i="13"/>
  <c r="Y1006" i="8" l="1"/>
  <c r="B1001" i="13"/>
  <c r="Y1007" i="8" l="1"/>
  <c r="B1002" i="13"/>
  <c r="Y1008" i="8" l="1"/>
  <c r="B1003" i="13"/>
  <c r="Y1009" i="8" l="1"/>
  <c r="B1004" i="13"/>
  <c r="Y1010" i="8" l="1"/>
  <c r="B1005" i="13"/>
  <c r="Y1011" i="8" l="1"/>
  <c r="B1006" i="13"/>
  <c r="Y1012" i="8" l="1"/>
  <c r="B1007" i="13"/>
  <c r="Y1013" i="8" l="1"/>
  <c r="B1008" i="13"/>
  <c r="Y1014" i="8" l="1"/>
  <c r="B1009" i="13"/>
  <c r="Y1015" i="8" l="1"/>
  <c r="B1010" i="13"/>
  <c r="Y1016" i="8" l="1"/>
  <c r="B1011" i="13"/>
  <c r="Y1017" i="8" l="1"/>
  <c r="B1012" i="13"/>
  <c r="Y1018" i="8" l="1"/>
  <c r="B1013" i="13"/>
  <c r="Y1019" i="8" l="1"/>
  <c r="B1014" i="13"/>
  <c r="Y1020" i="8" l="1"/>
  <c r="B1015" i="13"/>
  <c r="Y1021" i="8" l="1"/>
  <c r="B1016" i="13"/>
  <c r="Y1022" i="8" l="1"/>
  <c r="B1017" i="13"/>
  <c r="Y1023" i="8" l="1"/>
  <c r="B1018" i="13"/>
  <c r="Y1024" i="8" l="1"/>
  <c r="B1019" i="13"/>
  <c r="Y1025" i="8" l="1"/>
  <c r="B1020" i="13"/>
  <c r="Y1026" i="8" l="1"/>
  <c r="B1021" i="13"/>
  <c r="Y1027" i="8" l="1"/>
  <c r="B1022" i="13"/>
  <c r="Y1028" i="8" l="1"/>
  <c r="B1023" i="13"/>
  <c r="Y1029" i="8" l="1"/>
  <c r="B1024" i="13"/>
  <c r="Y1030" i="8" l="1"/>
  <c r="B1025" i="13"/>
  <c r="Y1031" i="8" l="1"/>
  <c r="B1026" i="13"/>
  <c r="Y1032" i="8" l="1"/>
  <c r="B1027" i="13"/>
  <c r="Y1033" i="8" l="1"/>
  <c r="B1028" i="13"/>
  <c r="Y1034" i="8" l="1"/>
  <c r="B1029" i="13"/>
  <c r="Y1035" i="8" l="1"/>
  <c r="B1030" i="13"/>
  <c r="Y1036" i="8" l="1"/>
  <c r="B1031" i="13"/>
  <c r="Y1037" i="8" l="1"/>
  <c r="B1032" i="13"/>
  <c r="Y1038" i="8" l="1"/>
  <c r="B1033" i="13"/>
  <c r="Y1039" i="8" l="1"/>
  <c r="B1034" i="13"/>
  <c r="Y1040" i="8" l="1"/>
  <c r="B1035" i="13"/>
  <c r="Y1041" i="8" l="1"/>
  <c r="B1036" i="13"/>
  <c r="Y1042" i="8" l="1"/>
  <c r="B1037" i="13"/>
  <c r="Y1043" i="8" l="1"/>
  <c r="B1038" i="13"/>
  <c r="Y1044" i="8" l="1"/>
  <c r="B1039" i="13"/>
  <c r="Y1045" i="8" l="1"/>
  <c r="B1040" i="13"/>
  <c r="Y1046" i="8" l="1"/>
  <c r="B1041" i="13"/>
  <c r="Y1047" i="8" l="1"/>
  <c r="B1042" i="13"/>
  <c r="Y1048" i="8" l="1"/>
  <c r="B1043" i="13"/>
  <c r="Y1049" i="8" l="1"/>
  <c r="B1044" i="13"/>
  <c r="Y1050" i="8" l="1"/>
  <c r="B1045" i="13"/>
  <c r="Y1051" i="8" l="1"/>
  <c r="B1046" i="13"/>
  <c r="Y1052" i="8" l="1"/>
  <c r="B1047" i="13"/>
  <c r="Y1053" i="8" l="1"/>
  <c r="B1048" i="13"/>
  <c r="Y1054" i="8" l="1"/>
  <c r="B1049" i="13"/>
  <c r="Y1055" i="8" l="1"/>
  <c r="B1050" i="13"/>
  <c r="Y1056" i="8" l="1"/>
  <c r="B1051" i="13"/>
  <c r="Y1057" i="8" l="1"/>
  <c r="B1052" i="13"/>
  <c r="Y1058" i="8" l="1"/>
  <c r="B1053" i="13"/>
  <c r="Y1059" i="8" l="1"/>
  <c r="B1054" i="13"/>
  <c r="Y1060" i="8" l="1"/>
  <c r="B1055" i="13"/>
  <c r="Y1061" i="8" l="1"/>
  <c r="B1056" i="13"/>
  <c r="Y1062" i="8" l="1"/>
  <c r="B1057" i="13"/>
  <c r="Y1063" i="8" l="1"/>
  <c r="B1058" i="13"/>
  <c r="Y1064" i="8" l="1"/>
  <c r="B1059" i="13"/>
  <c r="Y1065" i="8" l="1"/>
  <c r="B1060" i="13"/>
  <c r="Y1066" i="8" l="1"/>
  <c r="B1061" i="13"/>
  <c r="Y1067" i="8" l="1"/>
  <c r="B1062" i="13"/>
  <c r="Y1068" i="8" l="1"/>
  <c r="B1063" i="13"/>
  <c r="Y1069" i="8" l="1"/>
  <c r="B1064" i="13"/>
  <c r="Y1070" i="8" l="1"/>
  <c r="B1065" i="13"/>
  <c r="Y1071" i="8" l="1"/>
  <c r="B1066" i="13"/>
  <c r="Y1072" i="8" l="1"/>
  <c r="B1067" i="13"/>
  <c r="Y1073" i="8" l="1"/>
  <c r="B1068" i="13"/>
  <c r="Y1074" i="8" l="1"/>
  <c r="B1069" i="13"/>
  <c r="Y1075" i="8" l="1"/>
  <c r="B1070" i="13"/>
  <c r="Y1076" i="8" l="1"/>
  <c r="B1071" i="13"/>
  <c r="Y1077" i="8" l="1"/>
  <c r="B1072" i="13"/>
  <c r="Y1078" i="8" l="1"/>
  <c r="B1073" i="13"/>
  <c r="Y1079" i="8" l="1"/>
  <c r="B1074" i="13"/>
  <c r="Y1080" i="8" l="1"/>
  <c r="B1075" i="13"/>
  <c r="Y1081" i="8" l="1"/>
  <c r="B1076" i="13"/>
  <c r="Y1082" i="8" l="1"/>
  <c r="B1077" i="13"/>
  <c r="Y1083" i="8" l="1"/>
  <c r="B1078" i="13"/>
  <c r="Y1084" i="8" l="1"/>
  <c r="B1079" i="13"/>
  <c r="Y1085" i="8" l="1"/>
  <c r="B1080" i="13"/>
  <c r="Y1086" i="8" l="1"/>
  <c r="B1081" i="13"/>
  <c r="Y1087" i="8" l="1"/>
  <c r="B1082" i="13"/>
  <c r="Y1088" i="8" l="1"/>
  <c r="B1083" i="13"/>
  <c r="Y1089" i="8" l="1"/>
  <c r="B1084" i="13"/>
  <c r="Y1090" i="8" l="1"/>
  <c r="B1085" i="13"/>
  <c r="Y1091" i="8" l="1"/>
  <c r="B1086" i="13"/>
  <c r="Y1092" i="8" l="1"/>
  <c r="B1087" i="13"/>
  <c r="Y1093" i="8" l="1"/>
  <c r="B1088" i="13"/>
  <c r="Y1094" i="8" l="1"/>
  <c r="B1089" i="13"/>
  <c r="Y1095" i="8" l="1"/>
  <c r="B1090" i="13"/>
  <c r="Y1096" i="8" l="1"/>
  <c r="B1091" i="13"/>
  <c r="Y1097" i="8" l="1"/>
  <c r="B1092" i="13"/>
  <c r="Y1098" i="8" l="1"/>
  <c r="B1093" i="13"/>
  <c r="Y1099" i="8" l="1"/>
  <c r="B1094" i="13"/>
  <c r="Y1100" i="8" l="1"/>
  <c r="B1095" i="13"/>
  <c r="Y1101" i="8" l="1"/>
  <c r="B1096" i="13"/>
  <c r="Y1102" i="8" l="1"/>
  <c r="B1097" i="13"/>
  <c r="Y1103" i="8" l="1"/>
  <c r="B1098" i="13"/>
  <c r="Y1104" i="8" l="1"/>
  <c r="B1099" i="13"/>
  <c r="Y1105" i="8" l="1"/>
  <c r="B1100" i="13"/>
  <c r="Y1106" i="8" l="1"/>
  <c r="B1101" i="13"/>
  <c r="Y1107" i="8" l="1"/>
  <c r="B1102" i="13"/>
  <c r="Y1108" i="8" l="1"/>
  <c r="B1103" i="13"/>
  <c r="Y1109" i="8" l="1"/>
  <c r="B1104" i="13"/>
  <c r="Y1110" i="8" l="1"/>
  <c r="B1105" i="13"/>
  <c r="Y1111" i="8" l="1"/>
  <c r="B1106" i="13"/>
  <c r="Y1112" i="8" l="1"/>
  <c r="B1107" i="13"/>
  <c r="Y1113" i="8" l="1"/>
  <c r="B1108" i="13"/>
  <c r="Y1114" i="8" l="1"/>
  <c r="B1109" i="13"/>
  <c r="Y1115" i="8" l="1"/>
  <c r="B1110" i="13"/>
  <c r="Y1116" i="8" l="1"/>
  <c r="B1111" i="13"/>
  <c r="Y1117" i="8" l="1"/>
  <c r="B1112" i="13"/>
  <c r="Y1118" i="8" l="1"/>
  <c r="B1113" i="13"/>
  <c r="Y1119" i="8" l="1"/>
  <c r="B1114" i="13"/>
  <c r="Y1120" i="8" l="1"/>
  <c r="B1115" i="13"/>
  <c r="Y1121" i="8" l="1"/>
  <c r="B1116" i="13"/>
  <c r="Y1122" i="8" l="1"/>
  <c r="B1117" i="13"/>
  <c r="Y1123" i="8" l="1"/>
  <c r="B1118" i="13"/>
  <c r="Y1124" i="8" l="1"/>
  <c r="B1119" i="13"/>
  <c r="Y1125" i="8" l="1"/>
  <c r="B1120" i="13"/>
  <c r="Y1126" i="8" l="1"/>
  <c r="B1121" i="13"/>
  <c r="Y1127" i="8" l="1"/>
  <c r="B1122" i="13"/>
  <c r="Y1128" i="8" l="1"/>
  <c r="B1123" i="13"/>
  <c r="Y1129" i="8" l="1"/>
  <c r="B1124" i="13"/>
  <c r="Y1130" i="8" l="1"/>
  <c r="B1125" i="13"/>
  <c r="Y1131" i="8" l="1"/>
  <c r="B1126" i="13"/>
  <c r="Y1132" i="8" l="1"/>
  <c r="B1127" i="13"/>
  <c r="Y1133" i="8" l="1"/>
  <c r="B1128" i="13"/>
  <c r="Y1134" i="8" l="1"/>
  <c r="B1129" i="13"/>
  <c r="Y1135" i="8" l="1"/>
  <c r="B1130" i="13"/>
  <c r="Y1136" i="8" l="1"/>
  <c r="B1131" i="13"/>
  <c r="Y1137" i="8" l="1"/>
  <c r="B1132" i="13"/>
  <c r="Y1138" i="8" l="1"/>
  <c r="B1133" i="13"/>
  <c r="Y1139" i="8" l="1"/>
  <c r="B1134" i="13"/>
  <c r="Y1140" i="8" l="1"/>
  <c r="B1135" i="13"/>
  <c r="Y1141" i="8" l="1"/>
  <c r="B1136" i="13"/>
  <c r="Y1142" i="8" l="1"/>
  <c r="B1137" i="13"/>
  <c r="Y1143" i="8" l="1"/>
  <c r="B1138" i="13"/>
  <c r="Y1144" i="8" l="1"/>
  <c r="B1139" i="13"/>
  <c r="Y1145" i="8" l="1"/>
  <c r="B1140" i="13"/>
  <c r="Y1146" i="8" l="1"/>
  <c r="B1141" i="13"/>
  <c r="Y1147" i="8" l="1"/>
  <c r="B1142" i="13"/>
  <c r="Y1148" i="8" l="1"/>
  <c r="B1143" i="13"/>
  <c r="Y1149" i="8" l="1"/>
  <c r="B1144" i="13"/>
  <c r="Y1150" i="8" l="1"/>
  <c r="B1145" i="13"/>
  <c r="Y1151" i="8" l="1"/>
  <c r="B1146" i="13"/>
  <c r="Y1152" i="8" l="1"/>
  <c r="B1147" i="13"/>
  <c r="Y1153" i="8" l="1"/>
  <c r="B1148" i="13"/>
  <c r="Y1154" i="8" l="1"/>
  <c r="B1149" i="13"/>
  <c r="Y1155" i="8" l="1"/>
  <c r="B1150" i="13"/>
  <c r="Y1156" i="8" l="1"/>
  <c r="B1151" i="13"/>
  <c r="Y1157" i="8" l="1"/>
  <c r="B1152" i="13"/>
  <c r="Y1158" i="8" l="1"/>
  <c r="B1153" i="13"/>
  <c r="Y1159" i="8" l="1"/>
  <c r="B1154" i="13"/>
  <c r="Y1160" i="8" l="1"/>
  <c r="B1155" i="13"/>
  <c r="Y1161" i="8" l="1"/>
  <c r="B1156" i="13"/>
  <c r="Y1162" i="8" l="1"/>
  <c r="B1157" i="13"/>
  <c r="Y1163" i="8" l="1"/>
  <c r="B1158" i="13"/>
  <c r="Y1164" i="8" l="1"/>
  <c r="B1159" i="13"/>
  <c r="Y1165" i="8" l="1"/>
  <c r="B1160" i="13"/>
  <c r="Y1166" i="8" l="1"/>
  <c r="B1161" i="13"/>
  <c r="Y1167" i="8" l="1"/>
  <c r="B1162" i="13"/>
  <c r="Y1168" i="8" l="1"/>
  <c r="B1163" i="13"/>
  <c r="Y1169" i="8" l="1"/>
  <c r="B1164" i="13"/>
  <c r="Y1170" i="8" l="1"/>
  <c r="B1165" i="13"/>
  <c r="Y1171" i="8" l="1"/>
  <c r="B1166" i="13"/>
  <c r="Y1172" i="8" l="1"/>
  <c r="B1167" i="13"/>
  <c r="Y1173" i="8" l="1"/>
  <c r="B1168" i="13"/>
  <c r="Y1174" i="8" l="1"/>
  <c r="B1169" i="13"/>
  <c r="Y1175" i="8" l="1"/>
  <c r="B1170" i="13"/>
  <c r="Y1176" i="8" l="1"/>
  <c r="B1171" i="13"/>
  <c r="Y1177" i="8" l="1"/>
  <c r="B1172" i="13"/>
  <c r="Y1178" i="8" l="1"/>
  <c r="B1173" i="13"/>
  <c r="Y1179" i="8" l="1"/>
  <c r="B1174" i="13"/>
  <c r="Y1180" i="8" l="1"/>
  <c r="B1175" i="13"/>
  <c r="Y1181" i="8" l="1"/>
  <c r="B1176" i="13"/>
  <c r="Y1182" i="8" l="1"/>
  <c r="B1177" i="13"/>
  <c r="Y1183" i="8" l="1"/>
  <c r="B1178" i="13"/>
  <c r="Y1184" i="8" l="1"/>
  <c r="B1179" i="13"/>
  <c r="Y1185" i="8" l="1"/>
  <c r="B1180" i="13"/>
  <c r="Y1186" i="8" l="1"/>
  <c r="B1181" i="13"/>
  <c r="Y1187" i="8" l="1"/>
  <c r="B1182" i="13"/>
  <c r="Y1188" i="8" l="1"/>
  <c r="B1183" i="13"/>
  <c r="Y1189" i="8" l="1"/>
  <c r="B1184" i="13"/>
  <c r="Y1190" i="8" l="1"/>
  <c r="B1185" i="13"/>
  <c r="Y1191" i="8" l="1"/>
  <c r="B1186" i="13"/>
  <c r="Y1192" i="8" l="1"/>
  <c r="B1187" i="13"/>
  <c r="Y1193" i="8" l="1"/>
  <c r="B1188" i="13"/>
  <c r="Y1194" i="8" l="1"/>
  <c r="B1189" i="13"/>
  <c r="Y1195" i="8" l="1"/>
  <c r="B1190" i="13"/>
  <c r="Y1196" i="8" l="1"/>
  <c r="B1191" i="13"/>
  <c r="Y1197" i="8" l="1"/>
  <c r="B1192" i="13"/>
  <c r="Y1198" i="8" l="1"/>
  <c r="B1193" i="13"/>
  <c r="Y1199" i="8" l="1"/>
  <c r="B1194" i="13"/>
  <c r="Y1200" i="8" l="1"/>
  <c r="B1195" i="13"/>
  <c r="Y1201" i="8" l="1"/>
  <c r="B1196" i="13"/>
  <c r="Y1202" i="8" l="1"/>
  <c r="B1197" i="13"/>
  <c r="Y1203" i="8" l="1"/>
  <c r="B1198" i="13"/>
  <c r="Y1204" i="8" l="1"/>
  <c r="B1199" i="13"/>
  <c r="Y1205" i="8" l="1"/>
  <c r="B1200" i="13"/>
  <c r="Y1206" i="8" l="1"/>
  <c r="B1201" i="13"/>
  <c r="Y1207" i="8" l="1"/>
  <c r="B1202" i="13"/>
  <c r="Y1208" i="8" l="1"/>
  <c r="B1203" i="13"/>
  <c r="Y1209" i="8" l="1"/>
  <c r="B1204" i="13"/>
  <c r="Y1210" i="8" l="1"/>
  <c r="B1205" i="13"/>
  <c r="Y1211" i="8" l="1"/>
  <c r="B1206" i="13"/>
  <c r="Y1212" i="8" l="1"/>
  <c r="B1207" i="13"/>
  <c r="Y1213" i="8" l="1"/>
  <c r="B1208" i="13"/>
  <c r="Y1214" i="8" l="1"/>
  <c r="B1209" i="13"/>
  <c r="Y1215" i="8" l="1"/>
  <c r="B1210" i="13"/>
  <c r="Y1216" i="8" l="1"/>
  <c r="B1211" i="13"/>
  <c r="Y1217" i="8" l="1"/>
  <c r="B1212" i="13"/>
  <c r="Y1218" i="8" l="1"/>
  <c r="B1213" i="13"/>
  <c r="Y1219" i="8" l="1"/>
  <c r="B1214" i="13"/>
  <c r="Y1220" i="8" l="1"/>
  <c r="B1215" i="13"/>
  <c r="Y1221" i="8" l="1"/>
  <c r="B1216" i="13"/>
  <c r="Y1222" i="8" l="1"/>
  <c r="B1217" i="13"/>
  <c r="Y1223" i="8" l="1"/>
  <c r="B1218" i="13"/>
  <c r="Y1224" i="8" l="1"/>
  <c r="B1219" i="13"/>
  <c r="Y1225" i="8" l="1"/>
  <c r="B1220" i="13"/>
  <c r="Y1226" i="8" l="1"/>
  <c r="B1221" i="13"/>
  <c r="Y1227" i="8" l="1"/>
  <c r="B1222" i="13"/>
  <c r="Y1228" i="8" l="1"/>
  <c r="B1223" i="13"/>
  <c r="Y1229" i="8" l="1"/>
  <c r="B1224" i="13"/>
  <c r="Y1230" i="8" l="1"/>
  <c r="B1225" i="13"/>
  <c r="Y1231" i="8" l="1"/>
  <c r="B1226" i="13"/>
  <c r="Y1232" i="8" l="1"/>
  <c r="B1227" i="13"/>
  <c r="Y1233" i="8" l="1"/>
  <c r="B1228" i="13"/>
  <c r="Y1234" i="8" l="1"/>
  <c r="B1229" i="13"/>
  <c r="Y1235" i="8" l="1"/>
  <c r="B1230" i="13"/>
  <c r="Y1236" i="8" l="1"/>
  <c r="B1231" i="13"/>
  <c r="Y1237" i="8" l="1"/>
  <c r="B1232" i="13"/>
  <c r="Y1238" i="8" l="1"/>
  <c r="B1233" i="13"/>
  <c r="Y1239" i="8" l="1"/>
  <c r="B1234" i="13"/>
  <c r="Y1240" i="8" l="1"/>
  <c r="B1235" i="13"/>
  <c r="Y1241" i="8" l="1"/>
  <c r="B1236" i="13"/>
  <c r="Y1242" i="8" l="1"/>
  <c r="B1237" i="13"/>
  <c r="Y1243" i="8" l="1"/>
  <c r="B1238" i="13"/>
  <c r="Y1244" i="8" l="1"/>
  <c r="B1239" i="13"/>
  <c r="Y1245" i="8" l="1"/>
  <c r="B1240" i="13"/>
  <c r="Y1246" i="8" l="1"/>
  <c r="B1241" i="13"/>
  <c r="Y1247" i="8" l="1"/>
  <c r="B1242" i="13"/>
  <c r="Y1248" i="8" l="1"/>
  <c r="B1243" i="13"/>
  <c r="Y1249" i="8" l="1"/>
  <c r="B1244" i="13"/>
  <c r="Y1250" i="8" l="1"/>
  <c r="B1245" i="13"/>
  <c r="Y1251" i="8" l="1"/>
  <c r="B1246" i="13"/>
  <c r="Y1252" i="8" l="1"/>
  <c r="B1247" i="13"/>
  <c r="Y1253" i="8" l="1"/>
  <c r="B1248" i="13"/>
  <c r="Y1254" i="8" l="1"/>
  <c r="B1249" i="13"/>
  <c r="Y1255" i="8" l="1"/>
  <c r="B1250" i="13"/>
  <c r="Y1256" i="8" l="1"/>
  <c r="B1251" i="13"/>
  <c r="Y1257" i="8" l="1"/>
  <c r="B1252" i="13"/>
  <c r="Y1258" i="8" l="1"/>
  <c r="B1253" i="13"/>
  <c r="Y1259" i="8" l="1"/>
  <c r="B1254" i="13"/>
  <c r="Y1260" i="8" l="1"/>
  <c r="B1255" i="13"/>
  <c r="Y1261" i="8" l="1"/>
  <c r="B1256" i="13"/>
  <c r="Y1262" i="8" l="1"/>
  <c r="B1257" i="13"/>
  <c r="Y1263" i="8" l="1"/>
  <c r="B1258" i="13"/>
  <c r="Y1264" i="8" l="1"/>
  <c r="B1259" i="13"/>
  <c r="Y1265" i="8" l="1"/>
  <c r="B1260" i="13"/>
  <c r="Y1266" i="8" l="1"/>
  <c r="B1261" i="13"/>
  <c r="Y1267" i="8" l="1"/>
  <c r="B1262" i="13"/>
  <c r="Y1268" i="8" l="1"/>
  <c r="B1263" i="13"/>
  <c r="Y1269" i="8" l="1"/>
  <c r="B1264" i="13"/>
  <c r="Y1270" i="8" l="1"/>
  <c r="B1265" i="13"/>
  <c r="Y1271" i="8" l="1"/>
  <c r="B1266" i="13"/>
  <c r="Y1272" i="8" l="1"/>
  <c r="B1267" i="13"/>
  <c r="Y1273" i="8" l="1"/>
  <c r="B1268" i="13"/>
  <c r="Y1274" i="8" l="1"/>
  <c r="B1269" i="13"/>
  <c r="Y1275" i="8" l="1"/>
  <c r="B1270" i="13"/>
  <c r="Y1276" i="8" l="1"/>
  <c r="B1271" i="13"/>
  <c r="Y1277" i="8" l="1"/>
  <c r="B1272" i="13"/>
  <c r="Y1278" i="8" l="1"/>
  <c r="B1273" i="13"/>
  <c r="Y1279" i="8" l="1"/>
  <c r="B1274" i="13"/>
  <c r="Y1280" i="8" l="1"/>
  <c r="B1275" i="13"/>
  <c r="Y1281" i="8" l="1"/>
  <c r="B1276" i="13"/>
  <c r="Y1282" i="8" l="1"/>
  <c r="B1277" i="13"/>
  <c r="Y1283" i="8" l="1"/>
  <c r="B1278" i="13"/>
  <c r="Y1284" i="8" l="1"/>
  <c r="B1279" i="13"/>
  <c r="Y1285" i="8" l="1"/>
  <c r="B1280" i="13"/>
  <c r="Y1286" i="8" l="1"/>
  <c r="B1281" i="13"/>
  <c r="Y1287" i="8" l="1"/>
  <c r="B1282" i="13"/>
  <c r="Y1288" i="8" l="1"/>
  <c r="B1283" i="13"/>
  <c r="Y1289" i="8" l="1"/>
  <c r="B1284" i="13"/>
  <c r="Y1290" i="8" l="1"/>
  <c r="B1285" i="13"/>
  <c r="Y1291" i="8" l="1"/>
  <c r="B1286" i="13"/>
  <c r="Y1292" i="8" l="1"/>
  <c r="B1287" i="13"/>
  <c r="Y1293" i="8" l="1"/>
  <c r="B1288" i="13"/>
  <c r="Y1294" i="8" l="1"/>
  <c r="B1289" i="13"/>
  <c r="Y1295" i="8" l="1"/>
  <c r="B1290" i="13"/>
  <c r="Y1296" i="8" l="1"/>
  <c r="B1291" i="13"/>
  <c r="Y1297" i="8" l="1"/>
  <c r="B1292" i="13"/>
  <c r="Y1298" i="8" l="1"/>
  <c r="B1293" i="13"/>
  <c r="Y1299" i="8" l="1"/>
  <c r="B1294" i="13"/>
  <c r="Y1300" i="8" l="1"/>
  <c r="B1295" i="13"/>
  <c r="Y1301" i="8" l="1"/>
  <c r="B1296" i="13"/>
  <c r="Y1302" i="8" l="1"/>
  <c r="B1297" i="13"/>
  <c r="Y1303" i="8" l="1"/>
  <c r="B1298" i="13"/>
  <c r="Y1304" i="8" l="1"/>
  <c r="B1299" i="13"/>
  <c r="Y1305" i="8" l="1"/>
  <c r="B1300" i="13"/>
  <c r="Y1306" i="8" l="1"/>
  <c r="B1301" i="13"/>
  <c r="Y1307" i="8" l="1"/>
  <c r="B1302" i="13"/>
  <c r="Y1308" i="8" l="1"/>
  <c r="B1303" i="13"/>
  <c r="Y1309" i="8" l="1"/>
  <c r="B1304" i="13"/>
  <c r="Y1310" i="8" l="1"/>
  <c r="B1305" i="13"/>
  <c r="Y1311" i="8" l="1"/>
  <c r="B1306" i="13"/>
  <c r="Y1312" i="8" l="1"/>
  <c r="B1307" i="13"/>
  <c r="Y1313" i="8" l="1"/>
  <c r="B1308" i="13"/>
  <c r="Y1314" i="8" l="1"/>
  <c r="B1309" i="13"/>
  <c r="Y1315" i="8" l="1"/>
  <c r="B1310" i="13"/>
  <c r="Y1316" i="8" l="1"/>
  <c r="B1311" i="13"/>
  <c r="Y1317" i="8" l="1"/>
  <c r="B1312" i="13"/>
  <c r="Y1318" i="8" l="1"/>
  <c r="B1313" i="13"/>
  <c r="Y1319" i="8" l="1"/>
  <c r="B1314" i="13"/>
  <c r="Y1320" i="8" l="1"/>
  <c r="B1315" i="13"/>
  <c r="Y1321" i="8" l="1"/>
  <c r="B1316" i="13"/>
  <c r="Y1322" i="8" l="1"/>
  <c r="B1317" i="13"/>
  <c r="Y1323" i="8" l="1"/>
  <c r="B1318" i="13"/>
  <c r="Y1324" i="8" l="1"/>
  <c r="B1319" i="13"/>
  <c r="Y1325" i="8" l="1"/>
  <c r="B1320" i="13"/>
  <c r="Y1326" i="8" l="1"/>
  <c r="B1321" i="13"/>
  <c r="Y1327" i="8" l="1"/>
  <c r="B1322" i="13"/>
  <c r="Y1328" i="8" l="1"/>
  <c r="B1323" i="13"/>
  <c r="Y1329" i="8" l="1"/>
  <c r="B1324" i="13"/>
  <c r="Y1330" i="8" l="1"/>
  <c r="B1325" i="13"/>
  <c r="Y1331" i="8" l="1"/>
  <c r="B1326" i="13"/>
  <c r="Y1332" i="8" l="1"/>
  <c r="B1327" i="13"/>
  <c r="Y1333" i="8" l="1"/>
  <c r="B1328" i="13"/>
  <c r="Y1334" i="8" l="1"/>
  <c r="B1329" i="13"/>
  <c r="Y1335" i="8" l="1"/>
  <c r="B1330" i="13"/>
  <c r="Y1336" i="8" l="1"/>
  <c r="B1331" i="13"/>
  <c r="Y1337" i="8" l="1"/>
  <c r="B1332" i="13"/>
  <c r="Y1338" i="8" l="1"/>
  <c r="B1333" i="13"/>
  <c r="Y1339" i="8" l="1"/>
  <c r="B1334" i="13"/>
  <c r="Y1340" i="8" l="1"/>
  <c r="B1335" i="13"/>
  <c r="Y1341" i="8" l="1"/>
  <c r="B1336" i="13"/>
  <c r="Y1342" i="8" l="1"/>
  <c r="B1337" i="13"/>
  <c r="Y1343" i="8" l="1"/>
  <c r="B1338" i="13"/>
  <c r="Y1344" i="8" l="1"/>
  <c r="B1339" i="13"/>
  <c r="Y1345" i="8" l="1"/>
  <c r="B1340" i="13"/>
  <c r="Y1346" i="8" l="1"/>
  <c r="B1341" i="13"/>
  <c r="Y1347" i="8" l="1"/>
  <c r="B1342" i="13"/>
  <c r="Y1348" i="8" l="1"/>
  <c r="B1343" i="13"/>
  <c r="Y1349" i="8" l="1"/>
  <c r="B1344" i="13"/>
  <c r="Y1350" i="8" l="1"/>
  <c r="B1345" i="13"/>
  <c r="Y1351" i="8" l="1"/>
  <c r="B1346" i="13"/>
  <c r="Y1352" i="8" l="1"/>
  <c r="B1347" i="13"/>
  <c r="Y1353" i="8" l="1"/>
  <c r="B1348" i="13"/>
  <c r="Y1354" i="8" l="1"/>
  <c r="B1349" i="13"/>
  <c r="Y1355" i="8" l="1"/>
  <c r="B1350" i="13"/>
  <c r="Y1356" i="8" l="1"/>
  <c r="B1351" i="13"/>
  <c r="Y1357" i="8" l="1"/>
  <c r="B1352" i="13"/>
  <c r="Y1358" i="8" l="1"/>
  <c r="B1353" i="13"/>
  <c r="Y1359" i="8" l="1"/>
  <c r="B1354" i="13"/>
  <c r="Y1360" i="8" l="1"/>
  <c r="B1355" i="13"/>
  <c r="Y1361" i="8" l="1"/>
  <c r="B1356" i="13"/>
  <c r="Y1362" i="8" l="1"/>
  <c r="B1357" i="13"/>
  <c r="Y1363" i="8" l="1"/>
  <c r="B1358" i="13"/>
  <c r="Y1364" i="8" l="1"/>
  <c r="B1359" i="13"/>
  <c r="Y1365" i="8" l="1"/>
  <c r="B1360" i="13"/>
  <c r="Y1366" i="8" l="1"/>
  <c r="B1361" i="13"/>
  <c r="Y1367" i="8" l="1"/>
  <c r="B1362" i="13"/>
  <c r="Y1368" i="8" l="1"/>
  <c r="B1363" i="13"/>
  <c r="Y1369" i="8" l="1"/>
  <c r="B1364" i="13"/>
  <c r="Y1370" i="8" l="1"/>
  <c r="B1365" i="13"/>
  <c r="Y1371" i="8" l="1"/>
  <c r="B1366" i="13"/>
  <c r="Y1372" i="8" l="1"/>
  <c r="B1367" i="13"/>
  <c r="Y1373" i="8" l="1"/>
  <c r="B1368" i="13"/>
  <c r="Y1374" i="8" l="1"/>
  <c r="B1369" i="13"/>
  <c r="Y1375" i="8" l="1"/>
  <c r="B1370" i="13"/>
  <c r="Y1376" i="8" l="1"/>
  <c r="B1371" i="13"/>
  <c r="Y1377" i="8" l="1"/>
  <c r="B1372" i="13"/>
  <c r="Y1378" i="8" l="1"/>
  <c r="B1373" i="13"/>
  <c r="Y1379" i="8" l="1"/>
  <c r="B1374" i="13"/>
  <c r="Y1380" i="8" l="1"/>
  <c r="B1375" i="13"/>
  <c r="Y1381" i="8" l="1"/>
  <c r="B1376" i="13"/>
  <c r="Y1382" i="8" l="1"/>
  <c r="B1377" i="13"/>
  <c r="Y1383" i="8" l="1"/>
  <c r="B1378" i="13"/>
  <c r="Y1384" i="8" l="1"/>
  <c r="B1379" i="13"/>
  <c r="Y1385" i="8" l="1"/>
  <c r="B1380" i="13"/>
  <c r="Y1386" i="8" l="1"/>
  <c r="B1381" i="13"/>
  <c r="Y1387" i="8" l="1"/>
  <c r="B1382" i="13"/>
  <c r="Y1388" i="8" l="1"/>
  <c r="B1383" i="13"/>
  <c r="Y1389" i="8" l="1"/>
  <c r="B1384" i="13"/>
  <c r="Y1390" i="8" l="1"/>
  <c r="B1385" i="13"/>
  <c r="Y1391" i="8" l="1"/>
  <c r="B1386" i="13"/>
  <c r="Y1392" i="8" l="1"/>
  <c r="B1387" i="13"/>
  <c r="Y1393" i="8" l="1"/>
  <c r="B1388" i="13"/>
  <c r="Y1394" i="8" l="1"/>
  <c r="B1389" i="13"/>
  <c r="Y1395" i="8" l="1"/>
  <c r="B1390" i="13"/>
  <c r="Y1396" i="8" l="1"/>
  <c r="B1391" i="13"/>
  <c r="Y1397" i="8" l="1"/>
  <c r="B1392" i="13"/>
  <c r="Y1398" i="8" l="1"/>
  <c r="B1393" i="13"/>
  <c r="Y1399" i="8" l="1"/>
  <c r="B1394" i="13"/>
  <c r="Y1400" i="8" l="1"/>
  <c r="B1395" i="13"/>
  <c r="Y1401" i="8" l="1"/>
  <c r="B1396" i="13"/>
  <c r="Y1402" i="8" l="1"/>
  <c r="B1397" i="13"/>
  <c r="Y1403" i="8" l="1"/>
  <c r="B1398" i="13"/>
  <c r="Y1404" i="8" l="1"/>
  <c r="B1399" i="13"/>
  <c r="Y1405" i="8" l="1"/>
  <c r="B1400" i="13"/>
  <c r="Y1406" i="8" l="1"/>
  <c r="B1401" i="13"/>
  <c r="Y1407" i="8" l="1"/>
  <c r="B1402" i="13"/>
  <c r="Y1408" i="8" l="1"/>
  <c r="B1403" i="13"/>
  <c r="Y1409" i="8" l="1"/>
  <c r="B1404" i="13"/>
  <c r="Y1410" i="8" l="1"/>
  <c r="B1405" i="13"/>
  <c r="Y1411" i="8" l="1"/>
  <c r="B1406" i="13"/>
  <c r="Y1412" i="8" l="1"/>
  <c r="B1407" i="13"/>
  <c r="Y1413" i="8" l="1"/>
  <c r="B1408" i="13"/>
  <c r="Y1414" i="8" l="1"/>
  <c r="B1409" i="13"/>
  <c r="Y1415" i="8" l="1"/>
  <c r="B1410" i="13"/>
  <c r="Y1416" i="8" l="1"/>
  <c r="B1411" i="13"/>
  <c r="Y1417" i="8" l="1"/>
  <c r="B1412" i="13"/>
  <c r="Y1418" i="8" l="1"/>
  <c r="B1413" i="13"/>
  <c r="Y1419" i="8" l="1"/>
  <c r="B1414" i="13"/>
  <c r="Y1420" i="8" l="1"/>
  <c r="B1415" i="13"/>
  <c r="Y1421" i="8" l="1"/>
  <c r="B1416" i="13"/>
  <c r="Y1422" i="8" l="1"/>
  <c r="B1417" i="13"/>
  <c r="Y1423" i="8" l="1"/>
  <c r="B1418" i="13"/>
  <c r="Y1424" i="8" l="1"/>
  <c r="B1419" i="13"/>
  <c r="Y1425" i="8" l="1"/>
  <c r="B1420" i="13"/>
  <c r="Y1426" i="8" l="1"/>
  <c r="B1421" i="13"/>
  <c r="Y1427" i="8" l="1"/>
  <c r="B1422" i="13"/>
  <c r="Y1428" i="8" l="1"/>
  <c r="B1423" i="13"/>
  <c r="Y1429" i="8" l="1"/>
  <c r="B1424" i="13"/>
  <c r="Y1430" i="8" l="1"/>
  <c r="B1425" i="13"/>
  <c r="Y1431" i="8" l="1"/>
  <c r="B1426" i="13"/>
  <c r="Y1432" i="8" l="1"/>
  <c r="B1427" i="13"/>
  <c r="Y1433" i="8" l="1"/>
  <c r="B1428" i="13"/>
  <c r="Y1434" i="8" l="1"/>
  <c r="B1429" i="13"/>
  <c r="Y1435" i="8" l="1"/>
  <c r="B1430" i="13"/>
  <c r="Y1436" i="8" l="1"/>
  <c r="B1431" i="13"/>
  <c r="Y1437" i="8" l="1"/>
  <c r="B1432" i="13"/>
  <c r="Y1438" i="8" l="1"/>
  <c r="B1433" i="13"/>
  <c r="Y1439" i="8" l="1"/>
  <c r="B1434" i="13"/>
  <c r="Y1440" i="8" l="1"/>
  <c r="B1435" i="13"/>
  <c r="Y1441" i="8" l="1"/>
  <c r="B1436" i="13"/>
  <c r="Y1442" i="8" l="1"/>
  <c r="B1437" i="13"/>
  <c r="Y1443" i="8" l="1"/>
  <c r="B1438" i="13"/>
  <c r="Y1444" i="8" l="1"/>
  <c r="B1439" i="13"/>
  <c r="Y1445" i="8" l="1"/>
  <c r="B1440" i="13"/>
  <c r="Y1446" i="8" l="1"/>
  <c r="B1441" i="13"/>
  <c r="Y1447" i="8" l="1"/>
  <c r="B1442" i="13"/>
  <c r="Y1448" i="8" l="1"/>
  <c r="B1443" i="13"/>
  <c r="Y1449" i="8" l="1"/>
  <c r="B1444" i="13"/>
  <c r="Y1450" i="8" l="1"/>
  <c r="B1445" i="13"/>
  <c r="Y1451" i="8" l="1"/>
  <c r="B1446" i="13"/>
  <c r="Y1452" i="8" l="1"/>
  <c r="B1447" i="13"/>
  <c r="Y1453" i="8" l="1"/>
  <c r="B1448" i="13"/>
  <c r="Y1454" i="8" l="1"/>
  <c r="B1449" i="13"/>
  <c r="Y1455" i="8" l="1"/>
  <c r="B1450" i="13"/>
  <c r="Y1456" i="8" l="1"/>
  <c r="B1451" i="13"/>
  <c r="Y1457" i="8" l="1"/>
  <c r="B1452" i="13"/>
  <c r="Y1458" i="8" l="1"/>
  <c r="B1453" i="13"/>
  <c r="Y1459" i="8" l="1"/>
  <c r="B1454" i="13"/>
  <c r="Y1460" i="8" l="1"/>
  <c r="B1455" i="13"/>
  <c r="Y1461" i="8" l="1"/>
  <c r="B1456" i="13"/>
  <c r="Y1462" i="8" l="1"/>
  <c r="B1457" i="13"/>
  <c r="Y1463" i="8" l="1"/>
  <c r="B1458" i="13"/>
  <c r="Y1464" i="8" l="1"/>
  <c r="B1459" i="13"/>
  <c r="Y1465" i="8" l="1"/>
  <c r="B1460" i="13"/>
  <c r="Y1466" i="8" l="1"/>
  <c r="B1461" i="13"/>
  <c r="Y1467" i="8" l="1"/>
  <c r="B1462" i="13"/>
  <c r="Y1468" i="8" l="1"/>
  <c r="B1463" i="13"/>
  <c r="Y1469" i="8" l="1"/>
  <c r="B1464" i="13"/>
  <c r="Y1470" i="8" l="1"/>
  <c r="B1465" i="13"/>
  <c r="Y1471" i="8" l="1"/>
  <c r="B1466" i="13"/>
  <c r="Y1472" i="8" l="1"/>
  <c r="B1467" i="13"/>
  <c r="Y1473" i="8" l="1"/>
  <c r="B1468" i="13"/>
  <c r="Y1474" i="8" l="1"/>
  <c r="B1469" i="13"/>
  <c r="Y1475" i="8" l="1"/>
  <c r="B1470" i="13"/>
  <c r="Y1476" i="8" l="1"/>
  <c r="B1471" i="13"/>
  <c r="Y1477" i="8" l="1"/>
  <c r="B1472" i="13"/>
  <c r="Y1478" i="8" l="1"/>
  <c r="B1473" i="13"/>
  <c r="Y1479" i="8" l="1"/>
  <c r="B1474" i="13"/>
  <c r="Y1480" i="8" l="1"/>
  <c r="B1475" i="13"/>
  <c r="Y1481" i="8" l="1"/>
  <c r="B1476" i="13"/>
  <c r="Y1482" i="8" l="1"/>
  <c r="B1477" i="13"/>
  <c r="Y1483" i="8" l="1"/>
  <c r="B1478" i="13"/>
  <c r="Y1484" i="8" l="1"/>
  <c r="B1479" i="13"/>
  <c r="Y1485" i="8" l="1"/>
  <c r="B1480" i="13"/>
  <c r="Y1486" i="8" l="1"/>
  <c r="B1481" i="13"/>
  <c r="Y1487" i="8" l="1"/>
  <c r="B1482" i="13"/>
  <c r="Y1488" i="8" l="1"/>
  <c r="B1483" i="13"/>
  <c r="Y1489" i="8" l="1"/>
  <c r="B1484" i="13"/>
  <c r="Y1490" i="8" l="1"/>
  <c r="B1485" i="13"/>
  <c r="Y1491" i="8" l="1"/>
  <c r="B1486" i="13"/>
  <c r="Y1492" i="8" l="1"/>
  <c r="B1487" i="13"/>
  <c r="Y1493" i="8" l="1"/>
  <c r="B1488" i="13"/>
  <c r="Y1494" i="8" l="1"/>
  <c r="B1489" i="13"/>
  <c r="Y1495" i="8" l="1"/>
  <c r="B1490" i="13"/>
  <c r="Y1496" i="8" l="1"/>
  <c r="B1491" i="13"/>
  <c r="Y1497" i="8" l="1"/>
  <c r="B1492" i="13"/>
  <c r="Y1498" i="8" l="1"/>
  <c r="B1493" i="13"/>
  <c r="Y1499" i="8" l="1"/>
  <c r="B1494" i="13"/>
  <c r="Y1500" i="8" l="1"/>
  <c r="B1495" i="13"/>
  <c r="Y1501" i="8" l="1"/>
  <c r="B1496" i="13"/>
  <c r="Y1502" i="8" l="1"/>
  <c r="B1497" i="13"/>
  <c r="Y1503" i="8" l="1"/>
  <c r="B1498" i="13"/>
  <c r="Y1504" i="8" l="1"/>
  <c r="B1499" i="13"/>
  <c r="Y1505" i="8" l="1"/>
  <c r="B1500" i="13"/>
  <c r="Y1506" i="8" l="1"/>
  <c r="B1501" i="13"/>
  <c r="Y1507" i="8" l="1"/>
  <c r="B1502" i="13"/>
  <c r="Y1508" i="8" l="1"/>
  <c r="B1503" i="13"/>
  <c r="Y1509" i="8" l="1"/>
  <c r="B1504" i="13"/>
  <c r="Y1510" i="8" l="1"/>
  <c r="B1505" i="13"/>
  <c r="Y1511" i="8" l="1"/>
  <c r="B1506" i="13"/>
  <c r="Y1512" i="8" l="1"/>
  <c r="B1507" i="13"/>
  <c r="Y1513" i="8" l="1"/>
  <c r="B1508" i="13"/>
  <c r="Y1514" i="8" l="1"/>
  <c r="B1509" i="13"/>
  <c r="Y1515" i="8" l="1"/>
  <c r="B1510" i="13"/>
  <c r="Y1516" i="8" l="1"/>
  <c r="B1511" i="13"/>
  <c r="Y1517" i="8" l="1"/>
  <c r="B1512" i="13"/>
  <c r="Y1518" i="8" l="1"/>
  <c r="B1513" i="13"/>
  <c r="Y1519" i="8" l="1"/>
  <c r="B1514" i="13"/>
  <c r="Y1520" i="8" l="1"/>
  <c r="B1515" i="13"/>
  <c r="Y1521" i="8" l="1"/>
  <c r="B1516" i="13"/>
  <c r="Y1522" i="8" l="1"/>
  <c r="B1517" i="13"/>
  <c r="Y1523" i="8" l="1"/>
  <c r="B1518" i="13"/>
  <c r="Y1524" i="8" l="1"/>
  <c r="B1519" i="13"/>
  <c r="Y1525" i="8" l="1"/>
  <c r="B1520" i="13"/>
  <c r="Y1526" i="8" l="1"/>
  <c r="B1521" i="13"/>
  <c r="Y1527" i="8" l="1"/>
  <c r="B1522" i="13"/>
  <c r="Y1528" i="8" l="1"/>
  <c r="B1523" i="13"/>
  <c r="Y1529" i="8" l="1"/>
  <c r="B1524" i="13"/>
  <c r="Y1530" i="8" l="1"/>
  <c r="B1525" i="13"/>
  <c r="Y1531" i="8" l="1"/>
  <c r="B1526" i="13"/>
  <c r="Y1532" i="8" l="1"/>
  <c r="B1527" i="13"/>
  <c r="Y1533" i="8" l="1"/>
  <c r="B1528" i="13"/>
  <c r="Y1534" i="8" l="1"/>
  <c r="B1529" i="13"/>
  <c r="Y1535" i="8" l="1"/>
  <c r="B1530" i="13"/>
  <c r="Y1536" i="8" l="1"/>
  <c r="B1531" i="13"/>
  <c r="Y1537" i="8" l="1"/>
  <c r="B1532" i="13"/>
  <c r="Y1538" i="8" l="1"/>
  <c r="B1533" i="13"/>
  <c r="Y1539" i="8" l="1"/>
  <c r="B1534" i="13"/>
  <c r="Y1540" i="8" l="1"/>
  <c r="B1535" i="13"/>
  <c r="Y1541" i="8" l="1"/>
  <c r="B1536" i="13"/>
  <c r="Y1542" i="8" l="1"/>
  <c r="B1537" i="13"/>
  <c r="Y1543" i="8" l="1"/>
  <c r="B1538" i="13"/>
  <c r="Y1544" i="8" l="1"/>
  <c r="B1539" i="13"/>
  <c r="Y1545" i="8" l="1"/>
  <c r="B1540" i="13"/>
  <c r="Y1546" i="8" l="1"/>
  <c r="B1541" i="13"/>
  <c r="Y1547" i="8" l="1"/>
  <c r="B1542" i="13"/>
  <c r="Y1548" i="8" l="1"/>
  <c r="B1543" i="13"/>
  <c r="Y1549" i="8" l="1"/>
  <c r="B1544" i="13"/>
  <c r="Y1550" i="8" l="1"/>
  <c r="B1545" i="13"/>
  <c r="Y1551" i="8" l="1"/>
  <c r="B1546" i="13"/>
  <c r="Y1552" i="8" l="1"/>
  <c r="B1547" i="13"/>
  <c r="Y1553" i="8" l="1"/>
  <c r="B1548" i="13"/>
  <c r="Y1554" i="8" l="1"/>
  <c r="B1549" i="13"/>
  <c r="Y1555" i="8" l="1"/>
  <c r="B1550" i="13"/>
  <c r="Y1556" i="8" l="1"/>
  <c r="B1551" i="13"/>
  <c r="Y1557" i="8" l="1"/>
  <c r="B1552" i="13"/>
  <c r="Y1558" i="8" l="1"/>
  <c r="B1553" i="13"/>
  <c r="Y1559" i="8" l="1"/>
  <c r="B1554" i="13"/>
  <c r="Y1560" i="8" l="1"/>
  <c r="B1555" i="13"/>
  <c r="Y1561" i="8" l="1"/>
  <c r="B1556" i="13"/>
  <c r="Y1562" i="8" l="1"/>
  <c r="B1557" i="13"/>
  <c r="Y1563" i="8" l="1"/>
  <c r="B1558" i="13"/>
  <c r="Y1564" i="8" l="1"/>
  <c r="B1559" i="13"/>
  <c r="Y1565" i="8" l="1"/>
  <c r="B1560" i="13"/>
  <c r="Y1566" i="8" l="1"/>
  <c r="B1561" i="13"/>
  <c r="Y1567" i="8" l="1"/>
  <c r="B1562" i="13"/>
  <c r="Y1568" i="8" l="1"/>
  <c r="B1563" i="13"/>
  <c r="Y1569" i="8" l="1"/>
  <c r="B1564" i="13"/>
  <c r="Y1570" i="8" l="1"/>
  <c r="B1565" i="13"/>
  <c r="Y1571" i="8" l="1"/>
  <c r="B1566" i="13"/>
  <c r="Y1572" i="8" l="1"/>
  <c r="B1567" i="13"/>
  <c r="Y1573" i="8" l="1"/>
  <c r="B1568" i="13"/>
  <c r="Y1574" i="8" l="1"/>
  <c r="B1569" i="13"/>
  <c r="Y1575" i="8" l="1"/>
  <c r="B1570" i="13"/>
  <c r="Y1576" i="8" l="1"/>
  <c r="B1571" i="13"/>
  <c r="Y1577" i="8" l="1"/>
  <c r="B1572" i="13"/>
  <c r="Y1578" i="8" l="1"/>
  <c r="B1573" i="13"/>
  <c r="Y1579" i="8" l="1"/>
  <c r="B1574" i="13"/>
  <c r="Y1580" i="8" l="1"/>
  <c r="B1575" i="13"/>
  <c r="Y1581" i="8" l="1"/>
  <c r="B1576" i="13"/>
  <c r="Y1582" i="8" l="1"/>
  <c r="B1577" i="13"/>
  <c r="Y1583" i="8" l="1"/>
  <c r="B1578" i="13"/>
  <c r="Y1584" i="8" l="1"/>
  <c r="B1579" i="13"/>
  <c r="Y1585" i="8" l="1"/>
  <c r="B1580" i="13"/>
  <c r="Y1586" i="8" l="1"/>
  <c r="B1581" i="13"/>
  <c r="Y1587" i="8" l="1"/>
  <c r="B1582" i="13"/>
  <c r="Y1588" i="8" l="1"/>
  <c r="B1583" i="13"/>
  <c r="Y1589" i="8" l="1"/>
  <c r="B1584" i="13"/>
  <c r="Y1590" i="8" l="1"/>
  <c r="B1585" i="13"/>
  <c r="Y1591" i="8" l="1"/>
  <c r="B1586" i="13"/>
  <c r="Y1592" i="8" l="1"/>
  <c r="B1587" i="13"/>
  <c r="Y1593" i="8" l="1"/>
  <c r="B1588" i="13"/>
  <c r="Y1594" i="8" l="1"/>
  <c r="B1589" i="13"/>
  <c r="Y1595" i="8" l="1"/>
  <c r="B1590" i="13"/>
  <c r="Y1596" i="8" l="1"/>
  <c r="B1591" i="13"/>
  <c r="Y1597" i="8" l="1"/>
  <c r="B1592" i="13"/>
  <c r="Y1598" i="8" l="1"/>
  <c r="B1593" i="13"/>
  <c r="Y1599" i="8" l="1"/>
  <c r="B1594" i="13"/>
  <c r="Y1600" i="8" l="1"/>
  <c r="B1595" i="13"/>
  <c r="Y1601" i="8" l="1"/>
  <c r="B1596" i="13"/>
  <c r="Y1602" i="8" l="1"/>
  <c r="B1597" i="13"/>
  <c r="Y1603" i="8" l="1"/>
  <c r="B1598" i="13"/>
  <c r="Y1604" i="8" l="1"/>
  <c r="B1599" i="13"/>
  <c r="Y1605" i="8" l="1"/>
  <c r="B1600" i="13"/>
  <c r="Y1606" i="8" l="1"/>
  <c r="B1601" i="13"/>
  <c r="Y1607" i="8" l="1"/>
  <c r="B1602" i="13"/>
  <c r="Y1608" i="8" l="1"/>
  <c r="B1603" i="13"/>
  <c r="Y1609" i="8" l="1"/>
  <c r="B1604" i="13"/>
  <c r="Y1610" i="8" l="1"/>
  <c r="B1605" i="13"/>
  <c r="Y1611" i="8" l="1"/>
  <c r="B1606" i="13"/>
  <c r="Y1612" i="8" l="1"/>
  <c r="B1607" i="13"/>
  <c r="Y1613" i="8" l="1"/>
  <c r="B1608" i="13"/>
  <c r="Y1614" i="8" l="1"/>
  <c r="B1609" i="13"/>
  <c r="Y1615" i="8" l="1"/>
  <c r="B1610" i="13"/>
  <c r="Y1616" i="8" l="1"/>
  <c r="B1611" i="13"/>
  <c r="Y1617" i="8" l="1"/>
  <c r="B1612" i="13"/>
  <c r="Y1618" i="8" l="1"/>
  <c r="B1613" i="13"/>
  <c r="Y1619" i="8" l="1"/>
  <c r="B1614" i="13"/>
  <c r="Y1620" i="8" l="1"/>
  <c r="B1615" i="13"/>
  <c r="Y1621" i="8" l="1"/>
  <c r="B1616" i="13"/>
  <c r="Y1622" i="8" l="1"/>
  <c r="B1617" i="13"/>
  <c r="Y1623" i="8" l="1"/>
  <c r="B1618" i="13"/>
  <c r="Y1624" i="8" l="1"/>
  <c r="B1619" i="13"/>
  <c r="Y1625" i="8" l="1"/>
  <c r="B1620" i="13"/>
  <c r="Y1626" i="8" l="1"/>
  <c r="B1621" i="13"/>
  <c r="Y1627" i="8" l="1"/>
  <c r="B1622" i="13"/>
  <c r="Y1628" i="8" l="1"/>
  <c r="B1623" i="13"/>
  <c r="Y1629" i="8" l="1"/>
  <c r="B1624" i="13"/>
  <c r="Y1630" i="8" l="1"/>
  <c r="B1625" i="13"/>
  <c r="Y1631" i="8" l="1"/>
  <c r="B1626" i="13"/>
  <c r="Y1632" i="8" l="1"/>
  <c r="B1627" i="13"/>
  <c r="Y1633" i="8" l="1"/>
  <c r="B1628" i="13"/>
  <c r="Y1634" i="8" l="1"/>
  <c r="B1629" i="13"/>
  <c r="Y1635" i="8" l="1"/>
  <c r="B1630" i="13"/>
  <c r="Y1636" i="8" l="1"/>
  <c r="B1631" i="13"/>
  <c r="Y1637" i="8" l="1"/>
  <c r="B1632" i="13"/>
  <c r="Y1638" i="8" l="1"/>
  <c r="B1633" i="13"/>
  <c r="Y1639" i="8" l="1"/>
  <c r="B1634" i="13"/>
  <c r="Y1640" i="8" l="1"/>
  <c r="B1635" i="13"/>
  <c r="Y1641" i="8" l="1"/>
  <c r="B1636" i="13"/>
  <c r="Y1642" i="8" l="1"/>
  <c r="B1637" i="13"/>
  <c r="Y1643" i="8" l="1"/>
  <c r="B1638" i="13"/>
  <c r="Y1644" i="8" l="1"/>
  <c r="B1639" i="13"/>
  <c r="Y1645" i="8" l="1"/>
  <c r="B1640" i="13"/>
  <c r="Y1646" i="8" l="1"/>
  <c r="B1641" i="13"/>
  <c r="Y1647" i="8" l="1"/>
  <c r="B1642" i="13"/>
  <c r="Y1648" i="8" l="1"/>
  <c r="B1643" i="13"/>
  <c r="Y1649" i="8" l="1"/>
  <c r="B1644" i="13"/>
  <c r="Y1650" i="8" l="1"/>
  <c r="B1645" i="13"/>
  <c r="Y1651" i="8" l="1"/>
  <c r="B1646" i="13"/>
  <c r="Y1652" i="8" l="1"/>
  <c r="B1647" i="13"/>
  <c r="Y1653" i="8" l="1"/>
  <c r="B1648" i="13"/>
  <c r="Y1654" i="8" l="1"/>
  <c r="B1649" i="13"/>
  <c r="Y1655" i="8" l="1"/>
  <c r="B1650" i="13"/>
  <c r="Y1656" i="8" l="1"/>
  <c r="B1651" i="13"/>
  <c r="Y1657" i="8" l="1"/>
  <c r="B1652" i="13"/>
  <c r="Y1658" i="8" l="1"/>
  <c r="B1653" i="13"/>
  <c r="Y1659" i="8" l="1"/>
  <c r="B1654" i="13"/>
  <c r="Y1660" i="8" l="1"/>
  <c r="B1655" i="13"/>
  <c r="Y1661" i="8" l="1"/>
  <c r="B1656" i="13"/>
  <c r="Y1662" i="8" l="1"/>
  <c r="B1657" i="13"/>
  <c r="Y1663" i="8" l="1"/>
  <c r="B1658" i="13"/>
  <c r="Y1664" i="8" l="1"/>
  <c r="B1659" i="13"/>
  <c r="Y1665" i="8" l="1"/>
  <c r="B1660" i="13"/>
  <c r="Y1666" i="8" l="1"/>
  <c r="B1661" i="13"/>
  <c r="Y1667" i="8" l="1"/>
  <c r="B1662" i="13"/>
  <c r="Y1668" i="8" l="1"/>
  <c r="B1663" i="13"/>
  <c r="Y1669" i="8" l="1"/>
  <c r="B1664" i="13"/>
  <c r="Y1670" i="8" l="1"/>
  <c r="B1665" i="13"/>
  <c r="Y1671" i="8" l="1"/>
  <c r="B1666" i="13"/>
  <c r="Y1672" i="8" l="1"/>
  <c r="B1667" i="13"/>
  <c r="Y1673" i="8" l="1"/>
  <c r="B1668" i="13"/>
  <c r="Y1674" i="8" l="1"/>
  <c r="B1669" i="13"/>
  <c r="Y1675" i="8" l="1"/>
  <c r="B1670" i="13"/>
  <c r="Y1676" i="8" l="1"/>
  <c r="B1671" i="13"/>
  <c r="Y1677" i="8" l="1"/>
  <c r="B1672" i="13"/>
  <c r="Y1678" i="8" l="1"/>
  <c r="B1673" i="13"/>
  <c r="Y1679" i="8" l="1"/>
  <c r="B1674" i="13"/>
  <c r="Y1680" i="8" l="1"/>
  <c r="B1675" i="13"/>
  <c r="Y1681" i="8" l="1"/>
  <c r="B1676" i="13"/>
  <c r="Y1682" i="8" l="1"/>
  <c r="B1677" i="13"/>
  <c r="Y1683" i="8" l="1"/>
  <c r="B1678" i="13"/>
  <c r="Y1684" i="8" l="1"/>
  <c r="B1679" i="13"/>
  <c r="Y1685" i="8" l="1"/>
  <c r="B1680" i="13"/>
  <c r="Y1686" i="8" l="1"/>
  <c r="B1681" i="13"/>
  <c r="Y1687" i="8" l="1"/>
  <c r="B1682" i="13"/>
  <c r="Y1688" i="8" l="1"/>
  <c r="B1683" i="13"/>
  <c r="Y1689" i="8" l="1"/>
  <c r="B1684" i="13"/>
  <c r="Y1690" i="8" l="1"/>
  <c r="B1685" i="13"/>
  <c r="Y1691" i="8" l="1"/>
  <c r="B1686" i="13"/>
  <c r="Y1692" i="8" l="1"/>
  <c r="B1687" i="13"/>
  <c r="Y1693" i="8" l="1"/>
  <c r="B1688" i="13"/>
  <c r="Y1694" i="8" l="1"/>
  <c r="B1689" i="13"/>
  <c r="Y1695" i="8" l="1"/>
  <c r="B1690" i="13"/>
  <c r="Y1696" i="8" l="1"/>
  <c r="B1691" i="13"/>
  <c r="Y1697" i="8" l="1"/>
  <c r="B1692" i="13"/>
  <c r="Y1698" i="8" l="1"/>
  <c r="B1693" i="13"/>
  <c r="Y1699" i="8" l="1"/>
  <c r="B1694" i="13"/>
  <c r="Y1700" i="8" l="1"/>
  <c r="B1695" i="13"/>
  <c r="Y1701" i="8" l="1"/>
  <c r="B1696" i="13"/>
  <c r="Y1702" i="8" l="1"/>
  <c r="B1697" i="13"/>
  <c r="Y1703" i="8" l="1"/>
  <c r="B1698" i="13"/>
  <c r="Y1704" i="8" l="1"/>
  <c r="B1699" i="13"/>
  <c r="Y1705" i="8" l="1"/>
  <c r="B1700" i="13"/>
  <c r="Y1706" i="8" l="1"/>
  <c r="B1701" i="13"/>
  <c r="Y1707" i="8" l="1"/>
  <c r="B1702" i="13"/>
  <c r="Y1708" i="8" l="1"/>
  <c r="B1703" i="13"/>
  <c r="Y1709" i="8" l="1"/>
  <c r="B1704" i="13"/>
  <c r="Y1710" i="8" l="1"/>
  <c r="B1705" i="13"/>
  <c r="Y1711" i="8" l="1"/>
  <c r="B1706" i="13"/>
  <c r="Y1712" i="8" l="1"/>
  <c r="B1707" i="13"/>
  <c r="Y1713" i="8" l="1"/>
  <c r="B1708" i="13"/>
  <c r="Y1714" i="8" l="1"/>
  <c r="B1709" i="13"/>
  <c r="Y1715" i="8" l="1"/>
  <c r="B1710" i="13"/>
  <c r="Y1716" i="8" l="1"/>
  <c r="B1711" i="13"/>
  <c r="Y1717" i="8" l="1"/>
  <c r="B1712" i="13"/>
  <c r="Y1718" i="8" l="1"/>
  <c r="B1713" i="13"/>
  <c r="Y1719" i="8" l="1"/>
  <c r="B1714" i="13"/>
  <c r="Y1720" i="8" l="1"/>
  <c r="B1715" i="13"/>
  <c r="Y1721" i="8" l="1"/>
  <c r="B1716" i="13"/>
  <c r="Y1722" i="8" l="1"/>
  <c r="B1717" i="13"/>
  <c r="Y1723" i="8" l="1"/>
  <c r="B1718" i="13"/>
  <c r="Y1724" i="8" l="1"/>
  <c r="B1719" i="13"/>
  <c r="Y1725" i="8" l="1"/>
  <c r="B1720" i="13"/>
  <c r="Y1726" i="8" l="1"/>
  <c r="B1721" i="13"/>
  <c r="Y1727" i="8" l="1"/>
  <c r="B1722" i="13"/>
  <c r="Y1728" i="8" l="1"/>
  <c r="B1723" i="13"/>
  <c r="Y1729" i="8" l="1"/>
  <c r="B1724" i="13"/>
  <c r="Y1730" i="8" l="1"/>
  <c r="B1725" i="13"/>
  <c r="Y1731" i="8" l="1"/>
  <c r="B1726" i="13"/>
  <c r="Y1732" i="8" l="1"/>
  <c r="B1727" i="13"/>
  <c r="Y1733" i="8" l="1"/>
  <c r="B1728" i="13"/>
  <c r="Y1734" i="8" l="1"/>
  <c r="B1729" i="13"/>
  <c r="Y1735" i="8" l="1"/>
  <c r="B1730" i="13"/>
  <c r="Y1736" i="8" l="1"/>
  <c r="B1731" i="13"/>
  <c r="Y1737" i="8" l="1"/>
  <c r="B1732" i="13"/>
  <c r="Y1738" i="8" l="1"/>
  <c r="B1733" i="13"/>
  <c r="Y1739" i="8" l="1"/>
  <c r="B1734" i="13"/>
  <c r="Y1740" i="8" l="1"/>
  <c r="B1735" i="13"/>
  <c r="Y1741" i="8" l="1"/>
  <c r="B1736" i="13"/>
  <c r="Y1742" i="8" l="1"/>
  <c r="B1737" i="13"/>
  <c r="Y1743" i="8" l="1"/>
  <c r="B1738" i="13"/>
  <c r="Y1744" i="8" l="1"/>
  <c r="B1739" i="13"/>
  <c r="Y1745" i="8" l="1"/>
  <c r="B1740" i="13"/>
  <c r="Y1746" i="8" l="1"/>
  <c r="B1741" i="13"/>
  <c r="Y1747" i="8" l="1"/>
  <c r="B1742" i="13"/>
  <c r="Y1748" i="8" l="1"/>
  <c r="B1743" i="13"/>
  <c r="Y1749" i="8" l="1"/>
  <c r="B1744" i="13"/>
  <c r="Y1750" i="8" l="1"/>
  <c r="B1745" i="13"/>
  <c r="Y1751" i="8" l="1"/>
  <c r="B1746" i="13"/>
  <c r="Y1752" i="8" l="1"/>
  <c r="B1747" i="13"/>
  <c r="Y1753" i="8" l="1"/>
  <c r="B1748" i="13"/>
  <c r="Y1754" i="8" l="1"/>
  <c r="B1749" i="13"/>
  <c r="Y1755" i="8" l="1"/>
  <c r="B1750" i="13"/>
  <c r="Y1756" i="8" l="1"/>
  <c r="B1751" i="13"/>
  <c r="Y1757" i="8" l="1"/>
  <c r="B1752" i="13"/>
  <c r="Y1758" i="8" l="1"/>
  <c r="B1753" i="13"/>
  <c r="Y1759" i="8" l="1"/>
  <c r="B1754" i="13"/>
  <c r="Y1760" i="8" l="1"/>
  <c r="B1755" i="13"/>
  <c r="Y1761" i="8" l="1"/>
  <c r="B1756" i="13"/>
  <c r="Y1762" i="8" l="1"/>
  <c r="B1757" i="13"/>
  <c r="Y1763" i="8" l="1"/>
  <c r="B1758" i="13"/>
  <c r="Y1764" i="8" l="1"/>
  <c r="B1759" i="13"/>
  <c r="Y1765" i="8" l="1"/>
  <c r="B1760" i="13"/>
  <c r="Y1766" i="8" l="1"/>
  <c r="B1761" i="13"/>
  <c r="Y1767" i="8" l="1"/>
  <c r="B1762" i="13"/>
  <c r="Y1768" i="8" l="1"/>
  <c r="B1763" i="13"/>
  <c r="Y1769" i="8" l="1"/>
  <c r="B1764" i="13"/>
  <c r="Y1770" i="8" l="1"/>
  <c r="B1765" i="13"/>
  <c r="Y1771" i="8" l="1"/>
  <c r="B1766" i="13"/>
  <c r="Y1772" i="8" l="1"/>
  <c r="B1767" i="13"/>
  <c r="Y1773" i="8" l="1"/>
  <c r="B1768" i="13"/>
  <c r="Y1774" i="8" l="1"/>
  <c r="B1769" i="13"/>
  <c r="Y1775" i="8" l="1"/>
  <c r="B1770" i="13"/>
  <c r="Y1776" i="8" l="1"/>
  <c r="B1771" i="13"/>
  <c r="Y1777" i="8" l="1"/>
  <c r="B1772" i="13"/>
  <c r="Y1778" i="8" l="1"/>
  <c r="B1773" i="13"/>
  <c r="Y1779" i="8" l="1"/>
  <c r="B1774" i="13"/>
  <c r="Y1780" i="8" l="1"/>
  <c r="B1775" i="13"/>
  <c r="Y1781" i="8" l="1"/>
  <c r="B1776" i="13"/>
  <c r="Y1782" i="8" l="1"/>
  <c r="B1777" i="13"/>
  <c r="Y1783" i="8" l="1"/>
  <c r="B1778" i="13"/>
  <c r="Y1784" i="8" l="1"/>
  <c r="B1779" i="13"/>
  <c r="Y1785" i="8" l="1"/>
  <c r="B1780" i="13"/>
  <c r="Y1786" i="8" l="1"/>
  <c r="B1781" i="13"/>
  <c r="Y1787" i="8" l="1"/>
  <c r="B1782" i="13"/>
  <c r="Y1788" i="8" l="1"/>
  <c r="B1783" i="13"/>
  <c r="Y1789" i="8" l="1"/>
  <c r="B1784" i="13"/>
  <c r="Y1790" i="8" l="1"/>
  <c r="B1785" i="13"/>
  <c r="Y1791" i="8" l="1"/>
  <c r="B1786" i="13"/>
  <c r="Y1792" i="8" l="1"/>
  <c r="B1787" i="13"/>
  <c r="Y1793" i="8" l="1"/>
  <c r="B1788" i="13"/>
  <c r="Y1794" i="8" l="1"/>
  <c r="B1789" i="13"/>
  <c r="Y1795" i="8" l="1"/>
  <c r="B1790" i="13"/>
  <c r="Y1796" i="8" l="1"/>
  <c r="B1791" i="13"/>
  <c r="Y1797" i="8" l="1"/>
  <c r="B1792" i="13"/>
  <c r="Y1798" i="8" l="1"/>
  <c r="B1793" i="13"/>
  <c r="Y1799" i="8" l="1"/>
  <c r="B1794" i="13"/>
  <c r="Y1800" i="8" l="1"/>
  <c r="B1795" i="13"/>
  <c r="Y1801" i="8" l="1"/>
  <c r="B1796" i="13"/>
  <c r="Y1802" i="8" l="1"/>
  <c r="B1797" i="13"/>
  <c r="Y1803" i="8" l="1"/>
  <c r="B1798" i="13"/>
  <c r="Y1804" i="8" l="1"/>
  <c r="B1799" i="13"/>
  <c r="Y1805" i="8" l="1"/>
  <c r="B1800" i="13"/>
  <c r="Y1806" i="8" l="1"/>
  <c r="B1801" i="13"/>
  <c r="Y1807" i="8" l="1"/>
  <c r="B1802" i="13"/>
  <c r="Y1808" i="8" l="1"/>
  <c r="B1803" i="13"/>
  <c r="Y1809" i="8" l="1"/>
  <c r="B1804" i="13"/>
  <c r="Y1810" i="8" l="1"/>
  <c r="B1805" i="13"/>
  <c r="Y1811" i="8" l="1"/>
  <c r="B1806" i="13"/>
  <c r="Y1812" i="8" l="1"/>
  <c r="B1807" i="13"/>
  <c r="Y1813" i="8" l="1"/>
  <c r="B1808" i="13"/>
  <c r="Y1814" i="8" l="1"/>
  <c r="B1809" i="13"/>
  <c r="Y1815" i="8" l="1"/>
  <c r="B1810" i="13"/>
  <c r="Y1816" i="8" l="1"/>
  <c r="B1811" i="13"/>
  <c r="Y1817" i="8" l="1"/>
  <c r="B1812" i="13"/>
  <c r="Y1818" i="8" l="1"/>
  <c r="B1813" i="13"/>
  <c r="Y1819" i="8" l="1"/>
  <c r="B1814" i="13"/>
  <c r="Y1820" i="8" l="1"/>
  <c r="B1815" i="13"/>
  <c r="Y1821" i="8" l="1"/>
  <c r="B1816" i="13"/>
  <c r="Y1822" i="8" l="1"/>
  <c r="B1817" i="13"/>
  <c r="Y1823" i="8" l="1"/>
  <c r="B1818" i="13"/>
  <c r="Y1824" i="8" l="1"/>
  <c r="B1819" i="13"/>
  <c r="Y1825" i="8" l="1"/>
  <c r="B1820" i="13"/>
  <c r="Y1826" i="8" l="1"/>
  <c r="B1821" i="13"/>
  <c r="Y1827" i="8" l="1"/>
  <c r="B1822" i="13"/>
  <c r="Y1828" i="8" l="1"/>
  <c r="B1823" i="13"/>
  <c r="Y1829" i="8" l="1"/>
  <c r="B1824" i="13"/>
  <c r="Y1830" i="8" l="1"/>
  <c r="B1825" i="13"/>
  <c r="Y1831" i="8" l="1"/>
  <c r="B1826" i="13"/>
  <c r="Y1832" i="8" l="1"/>
  <c r="B1827" i="13"/>
  <c r="Y1833" i="8" l="1"/>
  <c r="B1828" i="13"/>
  <c r="Y1834" i="8" l="1"/>
  <c r="B1829" i="13"/>
  <c r="Y1835" i="8" l="1"/>
  <c r="B1830" i="13"/>
  <c r="Y1836" i="8" l="1"/>
  <c r="B1831" i="13"/>
  <c r="Y1837" i="8" l="1"/>
  <c r="B1832" i="13"/>
  <c r="Y1838" i="8" l="1"/>
  <c r="B1833" i="13"/>
  <c r="Y1839" i="8" l="1"/>
  <c r="B1834" i="13"/>
  <c r="Y1840" i="8" l="1"/>
  <c r="B1835" i="13"/>
  <c r="Y1841" i="8" l="1"/>
  <c r="B1836" i="13"/>
  <c r="Y1842" i="8" l="1"/>
  <c r="B1837" i="13"/>
  <c r="Y1843" i="8" l="1"/>
  <c r="B1838" i="13"/>
  <c r="Y1844" i="8" l="1"/>
  <c r="B1839" i="13"/>
  <c r="Y1845" i="8" l="1"/>
  <c r="B1840" i="13"/>
  <c r="Y1846" i="8" l="1"/>
  <c r="B1841" i="13"/>
  <c r="Y1847" i="8" l="1"/>
  <c r="B1842" i="13"/>
  <c r="Y1848" i="8" l="1"/>
  <c r="B1843" i="13"/>
  <c r="Y1849" i="8" l="1"/>
  <c r="B1844" i="13"/>
  <c r="Y1850" i="8" l="1"/>
  <c r="B1845" i="13"/>
  <c r="Y1851" i="8" l="1"/>
  <c r="B1846" i="13"/>
  <c r="Y1852" i="8" l="1"/>
  <c r="B1847" i="13"/>
  <c r="Y1853" i="8" l="1"/>
  <c r="B1848" i="13"/>
  <c r="Y1854" i="8" l="1"/>
  <c r="B1849" i="13"/>
  <c r="Y1855" i="8" l="1"/>
  <c r="B1850" i="13"/>
  <c r="Y1856" i="8" l="1"/>
  <c r="B1851" i="13"/>
  <c r="Y1857" i="8" l="1"/>
  <c r="B1852" i="13"/>
  <c r="Y1858" i="8" l="1"/>
  <c r="B1853" i="13"/>
  <c r="Y1859" i="8" l="1"/>
  <c r="B1854" i="13"/>
  <c r="Y1860" i="8" l="1"/>
  <c r="B1855" i="13"/>
  <c r="Y1861" i="8" l="1"/>
  <c r="B1856" i="13"/>
  <c r="Y1862" i="8" l="1"/>
  <c r="B1857" i="13"/>
  <c r="Y1863" i="8" l="1"/>
  <c r="B1858" i="13"/>
  <c r="Y1864" i="8" l="1"/>
  <c r="B1859" i="13"/>
  <c r="Y1865" i="8" l="1"/>
  <c r="B1860" i="13"/>
  <c r="Y1866" i="8" l="1"/>
  <c r="B1861" i="13"/>
  <c r="Y1867" i="8" l="1"/>
  <c r="B1862" i="13"/>
  <c r="Y1868" i="8" l="1"/>
  <c r="B1863" i="13"/>
  <c r="Y1869" i="8" l="1"/>
  <c r="B1864" i="13"/>
  <c r="Y1870" i="8" l="1"/>
  <c r="B1865" i="13"/>
  <c r="Y1871" i="8" l="1"/>
  <c r="B1866" i="13"/>
  <c r="Y1872" i="8" l="1"/>
  <c r="B1867" i="13"/>
  <c r="Y1873" i="8" l="1"/>
  <c r="B1868" i="13"/>
  <c r="Y1874" i="8" l="1"/>
  <c r="B1869" i="13"/>
  <c r="Y1875" i="8" l="1"/>
  <c r="B1870" i="13"/>
  <c r="Y1876" i="8" l="1"/>
  <c r="B1871" i="13"/>
  <c r="Y1877" i="8" l="1"/>
  <c r="B1872" i="13"/>
  <c r="Y1878" i="8" l="1"/>
  <c r="B1873" i="13"/>
  <c r="Y1879" i="8" l="1"/>
  <c r="B1874" i="13"/>
  <c r="Y1880" i="8" l="1"/>
  <c r="B1875" i="13"/>
  <c r="Y1881" i="8" l="1"/>
  <c r="B1876" i="13"/>
  <c r="B1877" l="1"/>
  <c r="Y1882" i="8"/>
  <c r="B1878" i="13" l="1"/>
  <c r="Y1883" i="8"/>
  <c r="B1879" i="13" l="1"/>
  <c r="Y1884" i="8"/>
  <c r="B1880" i="13" l="1"/>
  <c r="Y1885" i="8"/>
  <c r="Y1886" l="1"/>
  <c r="B1881" i="13"/>
  <c r="B1882" l="1"/>
  <c r="Y1887" i="8"/>
  <c r="Y1888" l="1"/>
  <c r="B1883" i="13"/>
  <c r="Y1889" i="8" l="1"/>
  <c r="B1884" i="13"/>
  <c r="B1885" l="1"/>
  <c r="Y1890" i="8"/>
  <c r="B1886" i="13" l="1"/>
  <c r="Y1891" i="8"/>
  <c r="B1887" i="13" l="1"/>
  <c r="Y1892" i="8"/>
  <c r="B1888" i="13" l="1"/>
  <c r="Y1893" i="8"/>
  <c r="B1889" i="13" l="1"/>
  <c r="Y1894" i="8"/>
  <c r="B1890" i="13" l="1"/>
  <c r="Y1895" i="8"/>
  <c r="B1891" i="13" l="1"/>
  <c r="Y1896" i="8"/>
  <c r="B1892" i="13" l="1"/>
  <c r="Y1897" i="8"/>
  <c r="B1893" i="13" l="1"/>
  <c r="Y1898" i="8"/>
  <c r="B1894" i="13" l="1"/>
  <c r="Y1899" i="8"/>
  <c r="B1895" i="13" l="1"/>
  <c r="Y1900" i="8"/>
  <c r="B1896" i="13" l="1"/>
  <c r="Y1901" i="8"/>
  <c r="Y1902" l="1"/>
  <c r="B1897" i="13"/>
  <c r="B1898" l="1"/>
  <c r="Y1903" i="8"/>
  <c r="B1899" i="13" l="1"/>
  <c r="Y1904" i="8"/>
  <c r="B1900" i="13" l="1"/>
  <c r="Y1905" i="8"/>
  <c r="B1901" i="13" l="1"/>
  <c r="Y1906" i="8"/>
  <c r="B1902" i="13" l="1"/>
  <c r="Y1907" i="8"/>
  <c r="B1903" i="13" l="1"/>
  <c r="Y1908" i="8"/>
  <c r="B1904" i="13" l="1"/>
  <c r="Y1909" i="8"/>
  <c r="B1905" i="13" l="1"/>
  <c r="Y1910" i="8"/>
  <c r="Y1911" l="1"/>
  <c r="B1906" i="13"/>
  <c r="B1907" l="1"/>
  <c r="Y1912" i="8"/>
  <c r="B1908" i="13" l="1"/>
  <c r="Y1913" i="8"/>
  <c r="B1909" i="13" l="1"/>
  <c r="Y1914" i="8"/>
  <c r="Y1915" l="1"/>
  <c r="B1910" i="13"/>
  <c r="B1911" l="1"/>
  <c r="Y1916" i="8"/>
  <c r="B1912" i="13" l="1"/>
  <c r="Y1917" i="8"/>
  <c r="B1913" i="13" l="1"/>
  <c r="Y1918" i="8"/>
  <c r="B1914" i="13" l="1"/>
  <c r="Y1919" i="8"/>
  <c r="B1915" i="13" l="1"/>
  <c r="Y1920" i="8"/>
  <c r="B1916" i="13" l="1"/>
  <c r="Y1921" i="8"/>
  <c r="B1917" i="13" l="1"/>
  <c r="Y1922" i="8"/>
  <c r="B1918" i="13" l="1"/>
  <c r="Y1923" i="8"/>
  <c r="B1919" i="13" l="1"/>
  <c r="Y1924" i="8"/>
  <c r="B1920" i="13" l="1"/>
  <c r="Y1925" i="8"/>
  <c r="B1921" i="13" l="1"/>
  <c r="Y1926" i="8"/>
  <c r="B1922" i="13" l="1"/>
  <c r="Y1927" i="8"/>
  <c r="B1923" i="13" l="1"/>
  <c r="Y1928" i="8"/>
  <c r="B1924" i="13" l="1"/>
  <c r="Y1929" i="8"/>
  <c r="B1925" i="13" l="1"/>
  <c r="Y1930" i="8"/>
  <c r="B1926" i="13" l="1"/>
  <c r="Y1931" i="8"/>
  <c r="B1927" i="13" l="1"/>
  <c r="Y1932" i="8"/>
  <c r="B1928" i="13" l="1"/>
  <c r="Y1933" i="8"/>
  <c r="B1929" i="13" l="1"/>
  <c r="Y1934" i="8"/>
  <c r="B1930" i="13" l="1"/>
  <c r="Y1935" i="8"/>
  <c r="B1931" i="13" l="1"/>
  <c r="Y1936" i="8"/>
  <c r="B1932" i="13" l="1"/>
  <c r="Y1937" i="8"/>
  <c r="B1933" i="13" l="1"/>
  <c r="Y1938" i="8"/>
  <c r="B1934" i="13" l="1"/>
  <c r="Y1939" i="8"/>
  <c r="B1935" i="13" l="1"/>
  <c r="Y1940" i="8"/>
  <c r="B1936" i="13" l="1"/>
  <c r="Y1941" i="8"/>
  <c r="B1937" i="13" l="1"/>
  <c r="Y1942" i="8"/>
  <c r="B1938" i="13" l="1"/>
  <c r="Y1943" i="8"/>
  <c r="B1939" i="13" l="1"/>
  <c r="Y1944" i="8"/>
  <c r="B1940" i="13" l="1"/>
  <c r="Y1945" i="8"/>
  <c r="B1941" i="13" l="1"/>
  <c r="Y1946" i="8"/>
  <c r="B1942" i="13" l="1"/>
  <c r="Y1947" i="8"/>
  <c r="B1943" i="13" l="1"/>
  <c r="Y1948" i="8"/>
  <c r="B1944" i="13" l="1"/>
  <c r="Y1949" i="8"/>
  <c r="B1945" i="13" l="1"/>
  <c r="Y1950" i="8"/>
  <c r="B1946" i="13" l="1"/>
  <c r="Y1951" i="8"/>
  <c r="B1947" i="13" l="1"/>
  <c r="Y1952" i="8"/>
  <c r="B1948" i="13" l="1"/>
  <c r="Y1953" i="8"/>
  <c r="B1949" i="13" l="1"/>
  <c r="Y1954" i="8"/>
  <c r="B1950" i="13" l="1"/>
  <c r="Y1955" i="8"/>
  <c r="B1951" i="13" l="1"/>
  <c r="Y1956" i="8"/>
  <c r="B1952" i="13" l="1"/>
  <c r="Y1957" i="8"/>
  <c r="B1953" i="13" l="1"/>
  <c r="Y1958" i="8"/>
  <c r="B1954" i="13" l="1"/>
  <c r="Y1959" i="8"/>
  <c r="B1955" i="13" l="1"/>
  <c r="Y1960" i="8"/>
  <c r="B1956" i="13" l="1"/>
  <c r="Y1961" i="8"/>
  <c r="B1957" i="13" l="1"/>
  <c r="Y1962" i="8"/>
  <c r="B1958" i="13" l="1"/>
  <c r="Y1963" i="8"/>
  <c r="B1959" i="13" l="1"/>
  <c r="Y1964" i="8"/>
  <c r="B1960" i="13" l="1"/>
  <c r="Y1965" i="8"/>
  <c r="B1961" i="13" l="1"/>
  <c r="Y1966" i="8"/>
  <c r="B1962" i="13" l="1"/>
  <c r="Y1967" i="8"/>
  <c r="B1963" i="13" l="1"/>
  <c r="Y1968" i="8"/>
  <c r="B1964" i="13" l="1"/>
  <c r="Y1969" i="8"/>
  <c r="B1965" i="13" l="1"/>
  <c r="Y1970" i="8"/>
  <c r="B1966" i="13" l="1"/>
  <c r="Y1971" i="8"/>
  <c r="B1967" i="13" l="1"/>
  <c r="Y1972" i="8"/>
  <c r="B1968" i="13" l="1"/>
  <c r="Y1973" i="8"/>
  <c r="B1969" i="13" l="1"/>
  <c r="Y1974" i="8"/>
  <c r="B1970" i="13" l="1"/>
  <c r="Y1975" i="8"/>
  <c r="B1971" i="13" l="1"/>
  <c r="Y1976" i="8"/>
  <c r="B1972" i="13" l="1"/>
  <c r="Y1977" i="8"/>
  <c r="B1973" i="13" l="1"/>
  <c r="Y1978" i="8"/>
  <c r="B1974" i="13" l="1"/>
  <c r="Y1979" i="8"/>
  <c r="B1975" i="13" l="1"/>
  <c r="Y1980" i="8"/>
  <c r="B1976" i="13" l="1"/>
  <c r="Y1981" i="8"/>
  <c r="B1977" i="13" l="1"/>
  <c r="Y1982" i="8"/>
  <c r="B1978" i="13" l="1"/>
  <c r="Y1983" i="8"/>
  <c r="B1979" i="13" l="1"/>
  <c r="Y1984" i="8"/>
  <c r="B1980" i="13" l="1"/>
  <c r="Y1985" i="8"/>
  <c r="B1981" i="13" l="1"/>
  <c r="Y1986" i="8"/>
  <c r="B1982" i="13" l="1"/>
  <c r="Y1987" i="8"/>
  <c r="B1983" i="13" l="1"/>
  <c r="Y1988" i="8"/>
  <c r="B1984" i="13" l="1"/>
  <c r="Y1989" i="8"/>
  <c r="B1985" i="13" l="1"/>
  <c r="Y1990" i="8"/>
  <c r="B1986" i="13" l="1"/>
  <c r="Y1991" i="8"/>
  <c r="B1987" i="13" l="1"/>
  <c r="Y1992" i="8"/>
  <c r="B1988" i="13" l="1"/>
  <c r="Y1993" i="8"/>
  <c r="B1989" i="13" l="1"/>
  <c r="Y1994" i="8"/>
  <c r="B1990" i="13" l="1"/>
  <c r="Y1995" i="8"/>
  <c r="B1991" i="13" l="1"/>
  <c r="Y1996" i="8"/>
  <c r="B1992" i="13" l="1"/>
  <c r="Y1997" i="8"/>
  <c r="B1993" i="13" l="1"/>
  <c r="Y1998" i="8"/>
  <c r="B1994" i="13" l="1"/>
  <c r="Y1999" i="8"/>
  <c r="B1995" i="13" l="1"/>
  <c r="Y2000" i="8"/>
  <c r="B1996" i="13" l="1"/>
  <c r="Y2001" i="8"/>
  <c r="B1997" i="13" l="1"/>
  <c r="Y2002" i="8"/>
  <c r="B1998" i="13" l="1"/>
  <c r="Y2003" i="8"/>
  <c r="B1999" i="13" l="1"/>
  <c r="Y2004" i="8"/>
  <c r="B2000" i="13" l="1"/>
  <c r="Y2005" i="8"/>
  <c r="B2001" i="13" l="1"/>
  <c r="Y2006" i="8"/>
  <c r="B2002" i="13" l="1"/>
  <c r="Y2007" i="8"/>
  <c r="B2003" i="13" l="1"/>
  <c r="Y2008" i="8"/>
  <c r="B2004" i="13" l="1"/>
  <c r="Y2009" i="8"/>
  <c r="B2005" i="13" l="1"/>
  <c r="Y2010" i="8"/>
  <c r="B2006" i="13" l="1"/>
  <c r="Y2011" i="8"/>
  <c r="B2007" i="13" l="1"/>
  <c r="Y2012" i="8"/>
  <c r="B2008" i="13" l="1"/>
  <c r="Y2013" i="8"/>
  <c r="B2009" i="13" l="1"/>
  <c r="Y2014" i="8"/>
  <c r="B2010" i="13" l="1"/>
  <c r="Y2015" i="8"/>
  <c r="B2011" i="13" l="1"/>
  <c r="Y2016" i="8"/>
  <c r="B2012" i="13" l="1"/>
  <c r="Y2017" i="8"/>
  <c r="B2013" i="13" l="1"/>
  <c r="Y2018" i="8"/>
  <c r="B2014" i="13" l="1"/>
  <c r="Y2019" i="8"/>
  <c r="B2015" i="13" l="1"/>
  <c r="Y2020" i="8"/>
  <c r="B2016" i="13" l="1"/>
  <c r="Y2021" i="8"/>
  <c r="B2017" i="13" l="1"/>
  <c r="Y2022" i="8"/>
  <c r="B2018" i="13" l="1"/>
  <c r="Y2023" i="8"/>
  <c r="B2019" i="13" l="1"/>
  <c r="Y2024" i="8"/>
  <c r="B2020" i="13" l="1"/>
  <c r="Y2025" i="8"/>
  <c r="B2021" i="13" l="1"/>
  <c r="Y2026" i="8"/>
  <c r="B2022" i="13" l="1"/>
  <c r="Y2027" i="8"/>
  <c r="B2023" i="13" l="1"/>
  <c r="Y2028" i="8"/>
  <c r="B2024" i="13" l="1"/>
  <c r="Y2029" i="8"/>
  <c r="B2025" i="13" l="1"/>
  <c r="Y2030" i="8"/>
  <c r="B2026" i="13" l="1"/>
  <c r="Y2031" i="8"/>
  <c r="B2027" i="13" l="1"/>
  <c r="Y2032" i="8"/>
  <c r="B2028" i="13" l="1"/>
  <c r="Y2033" i="8"/>
  <c r="B2029" i="13" l="1"/>
  <c r="Y2034" i="8"/>
  <c r="B2030" i="13" l="1"/>
  <c r="Y2035" i="8"/>
  <c r="B2031" i="13" l="1"/>
  <c r="Y2036" i="8"/>
  <c r="B2032" i="13" l="1"/>
  <c r="Y2037" i="8"/>
  <c r="B2033" i="13" l="1"/>
  <c r="Y2038" i="8"/>
  <c r="B2034" i="13" l="1"/>
  <c r="Y2039" i="8"/>
  <c r="B2035" i="13" l="1"/>
  <c r="Y2040" i="8"/>
  <c r="B2036" i="13" l="1"/>
  <c r="Y2041" i="8"/>
  <c r="B2037" i="13" l="1"/>
  <c r="Y2042" i="8"/>
  <c r="B2038" i="13" l="1"/>
  <c r="Y2043" i="8"/>
  <c r="Y2044" l="1"/>
  <c r="B2039" i="13"/>
  <c r="B2040" l="1"/>
  <c r="Y2045" i="8"/>
  <c r="Y2046" l="1"/>
  <c r="B2041" i="13"/>
  <c r="B2042" l="1"/>
  <c r="Y2047" i="8"/>
  <c r="Y2048" l="1"/>
  <c r="B2043" i="13"/>
  <c r="Y2049" i="8" l="1"/>
  <c r="B2044" i="13"/>
  <c r="Y2050" i="8" l="1"/>
  <c r="B2045" i="13"/>
  <c r="B2046" l="1"/>
  <c r="Y2051" i="8"/>
  <c r="B2047" i="13" l="1"/>
  <c r="Y2052" i="8"/>
  <c r="B2048" i="13" l="1"/>
  <c r="Y2053" i="8"/>
  <c r="B2049" i="13" l="1"/>
  <c r="Y2054" i="8"/>
  <c r="B2050" i="13" l="1"/>
  <c r="Y2055" i="8"/>
  <c r="B2051" i="13" l="1"/>
  <c r="Y2056" i="8"/>
  <c r="B2052" i="13" l="1"/>
  <c r="Y2057" i="8"/>
  <c r="B2053" i="13" l="1"/>
  <c r="Y2058" i="8"/>
  <c r="B2054" i="13" l="1"/>
  <c r="Y2059" i="8"/>
  <c r="B2055" i="13" l="1"/>
  <c r="Y2060" i="8"/>
  <c r="B2056" i="13" l="1"/>
  <c r="Y2061" i="8"/>
  <c r="B2057" i="13" l="1"/>
  <c r="Y2062" i="8"/>
  <c r="B2058" i="13" l="1"/>
  <c r="Y2063" i="8"/>
  <c r="B2059" i="13" l="1"/>
  <c r="Y2064" i="8"/>
  <c r="B2060" i="13" l="1"/>
  <c r="Y2065" i="8"/>
  <c r="B2061" i="13" l="1"/>
  <c r="Y2066" i="8"/>
  <c r="B2062" i="13" l="1"/>
  <c r="Y2067" i="8"/>
  <c r="B2063" i="13" l="1"/>
  <c r="Y2068" i="8"/>
  <c r="B2064" i="13" l="1"/>
  <c r="Y2069" i="8"/>
  <c r="B2065" i="13" l="1"/>
  <c r="Y2070" i="8"/>
  <c r="B2066" i="13" l="1"/>
  <c r="Y2071" i="8"/>
  <c r="B2067" i="13" l="1"/>
  <c r="Y2072" i="8"/>
  <c r="B2068" i="13" l="1"/>
  <c r="Y2073" i="8"/>
  <c r="B2069" i="13" l="1"/>
  <c r="Y2074" i="8"/>
  <c r="B2070" i="13" l="1"/>
  <c r="Y2075" i="8"/>
  <c r="B2071" i="13" l="1"/>
  <c r="Y2076" i="8"/>
  <c r="B2072" i="13" l="1"/>
  <c r="Y2077" i="8"/>
  <c r="B2073" i="13" l="1"/>
  <c r="Y2078" i="8"/>
  <c r="B2074" i="13" l="1"/>
  <c r="Y2079" i="8"/>
  <c r="B2075" i="13" l="1"/>
  <c r="Y2080" i="8"/>
  <c r="B2076" i="13" l="1"/>
  <c r="Y2081" i="8"/>
  <c r="B2077" i="13" l="1"/>
  <c r="Y2082" i="8"/>
  <c r="B2078" i="13" l="1"/>
  <c r="Y2083" i="8"/>
  <c r="B2079" i="13" l="1"/>
  <c r="Y2084" i="8"/>
  <c r="B2080" i="13" l="1"/>
  <c r="Y2085" i="8"/>
  <c r="B2081" i="13" l="1"/>
  <c r="Y2086" i="8"/>
  <c r="B2082" i="13" l="1"/>
  <c r="Y2087" i="8"/>
  <c r="B2083" i="13" l="1"/>
  <c r="Y2088" i="8"/>
  <c r="B2084" i="13" l="1"/>
  <c r="Y2089" i="8"/>
  <c r="B2085" i="13" l="1"/>
  <c r="Y2090" i="8"/>
  <c r="B2086" i="13" l="1"/>
  <c r="Y2091" i="8"/>
  <c r="B2087" i="13" l="1"/>
  <c r="Y2092" i="8"/>
  <c r="B2088" i="13" l="1"/>
  <c r="Y2093" i="8"/>
  <c r="B2089" i="13" l="1"/>
  <c r="Y2094" i="8"/>
  <c r="B2090" i="13" l="1"/>
  <c r="Y2095" i="8"/>
  <c r="B2091" i="13" l="1"/>
  <c r="Y2096" i="8"/>
  <c r="B2092" i="13" l="1"/>
  <c r="Y2097" i="8"/>
  <c r="B2093" i="13" l="1"/>
  <c r="Y2098" i="8"/>
  <c r="B2094" i="13" l="1"/>
  <c r="Y2099" i="8"/>
  <c r="B2095" i="13" l="1"/>
  <c r="Y2100" i="8"/>
  <c r="B2096" i="13" l="1"/>
  <c r="Y2101" i="8"/>
  <c r="B2097" i="13" l="1"/>
  <c r="Y2102" i="8"/>
  <c r="B2098" i="13" l="1"/>
  <c r="Y2103" i="8"/>
  <c r="B2099" i="13" l="1"/>
  <c r="Y2104" i="8"/>
  <c r="B2100" i="13" l="1"/>
  <c r="Y2105" i="8"/>
  <c r="B2101" i="13" l="1"/>
  <c r="Y2106" i="8"/>
  <c r="B2102" i="13" l="1"/>
  <c r="Y2107" i="8"/>
  <c r="B2103" i="13" l="1"/>
  <c r="Y2108" i="8"/>
  <c r="B2104" i="13" l="1"/>
  <c r="Y2109" i="8"/>
  <c r="B2105" i="13" l="1"/>
  <c r="Y2110" i="8"/>
  <c r="B2106" i="13" l="1"/>
  <c r="Y2111" i="8"/>
  <c r="B2107" i="13" l="1"/>
  <c r="Y2112" i="8"/>
  <c r="B2108" i="13" l="1"/>
  <c r="Y2113" i="8"/>
  <c r="B2109" i="13" l="1"/>
  <c r="Y2114" i="8"/>
  <c r="B2110" i="13" l="1"/>
  <c r="Y2115" i="8"/>
  <c r="B2111" i="13" l="1"/>
  <c r="Y2116" i="8"/>
  <c r="B2112" i="13" l="1"/>
  <c r="Y2117" i="8"/>
  <c r="B2113" i="13" l="1"/>
  <c r="Y2118" i="8"/>
  <c r="B2114" i="13" l="1"/>
  <c r="Y2119" i="8"/>
  <c r="B2115" i="13" l="1"/>
  <c r="Y2120" i="8"/>
  <c r="B2116" i="13" l="1"/>
  <c r="Y2121" i="8"/>
  <c r="B2117" i="13" l="1"/>
  <c r="Y2122" i="8"/>
  <c r="B2118" i="13" l="1"/>
  <c r="Y2123" i="8"/>
  <c r="B2119" i="13" l="1"/>
  <c r="Y2124" i="8"/>
  <c r="B2120" i="13" l="1"/>
  <c r="Y2125" i="8"/>
  <c r="B2121" i="13" l="1"/>
  <c r="Y2126" i="8"/>
  <c r="B2122" i="13" l="1"/>
  <c r="Y2127" i="8"/>
  <c r="B2123" i="13" l="1"/>
  <c r="Y2128" i="8"/>
  <c r="B2124" i="13" l="1"/>
  <c r="Y2129" i="8"/>
  <c r="B2125" i="13" l="1"/>
  <c r="Y2130" i="8"/>
  <c r="B2126" i="13" l="1"/>
  <c r="Y2131" i="8"/>
  <c r="Y2132" l="1"/>
  <c r="B2127" i="13"/>
  <c r="Y2133" i="8" l="1"/>
  <c r="B2128" i="13"/>
  <c r="Y2134" i="8" l="1"/>
  <c r="B2129" i="13"/>
  <c r="Y2135" i="8" l="1"/>
  <c r="B2130" i="13"/>
  <c r="Y2136" i="8" l="1"/>
  <c r="B2131" i="13"/>
  <c r="B2132" l="1"/>
  <c r="Y2137" i="8"/>
  <c r="B2133" i="13" l="1"/>
  <c r="Y2138" i="8"/>
  <c r="B2134" i="13" l="1"/>
  <c r="Y2139" i="8"/>
  <c r="B2135" i="13" l="1"/>
  <c r="Y2140" i="8"/>
  <c r="B2136" i="13" l="1"/>
  <c r="Y2141" i="8"/>
  <c r="B2137" i="13" l="1"/>
  <c r="Y2142" i="8"/>
  <c r="B2138" i="13" l="1"/>
  <c r="Y2143" i="8"/>
  <c r="B2139" i="13" l="1"/>
  <c r="Y2144" i="8"/>
  <c r="B2140" i="13" l="1"/>
  <c r="Y2145" i="8"/>
  <c r="B2141" i="13" l="1"/>
  <c r="Y2146" i="8"/>
  <c r="B2142" i="13" l="1"/>
  <c r="Y2147" i="8"/>
  <c r="B2143" i="13" l="1"/>
  <c r="Y2148" i="8"/>
  <c r="B2144" i="13" l="1"/>
  <c r="Y2149" i="8"/>
  <c r="B2145" i="13" l="1"/>
  <c r="Y2150" i="8"/>
  <c r="B2146" i="13" l="1"/>
  <c r="Y2151" i="8"/>
  <c r="Y2152" l="1"/>
  <c r="B2147" i="13"/>
  <c r="B2148" l="1"/>
  <c r="Y2153" i="8"/>
  <c r="B2149" i="13" l="1"/>
  <c r="Y2154" i="8"/>
  <c r="B2150" i="13" l="1"/>
  <c r="Y2155" i="8"/>
  <c r="B2151" i="13" l="1"/>
  <c r="Y2156" i="8"/>
  <c r="B2152" i="13" l="1"/>
  <c r="Y2157" i="8"/>
  <c r="B2153" i="13" l="1"/>
  <c r="Y2158" i="8"/>
  <c r="B2154" i="13" l="1"/>
  <c r="Y2159" i="8"/>
  <c r="B2155" i="13" l="1"/>
  <c r="Y2160" i="8"/>
  <c r="B2156" i="13" l="1"/>
  <c r="Y2161" i="8"/>
  <c r="B2157" i="13" l="1"/>
  <c r="Y2162" i="8"/>
  <c r="B2158" i="13" l="1"/>
  <c r="Y2163" i="8"/>
  <c r="B2159" i="13" l="1"/>
  <c r="Y2164" i="8"/>
  <c r="B2160" i="13" l="1"/>
  <c r="Y2165" i="8"/>
  <c r="B2161" i="13" l="1"/>
  <c r="Y2166" i="8"/>
  <c r="B2162" i="13" l="1"/>
  <c r="Y2167" i="8"/>
  <c r="B2163" i="13" l="1"/>
  <c r="Y2168" i="8"/>
  <c r="B2164" i="13" l="1"/>
  <c r="Y2169" i="8"/>
  <c r="B2165" i="13" l="1"/>
  <c r="Y2170" i="8"/>
  <c r="B2166" i="13" l="1"/>
  <c r="Y2171" i="8"/>
  <c r="B2167" i="13" l="1"/>
  <c r="Y2172" i="8"/>
  <c r="B2168" i="13" l="1"/>
  <c r="Y2173" i="8"/>
  <c r="B2169" i="13" l="1"/>
  <c r="Y2174" i="8"/>
  <c r="B2170" i="13" l="1"/>
  <c r="Y2175" i="8"/>
  <c r="B2171" i="13" l="1"/>
  <c r="Y2176" i="8"/>
  <c r="B2172" i="13" l="1"/>
  <c r="Y2177" i="8"/>
  <c r="B2173" i="13" l="1"/>
  <c r="Y2178" i="8"/>
  <c r="B2174" i="13" l="1"/>
  <c r="Y2179" i="8"/>
  <c r="B2175" i="13" l="1"/>
  <c r="Y2180" i="8"/>
  <c r="B2176" i="13" l="1"/>
  <c r="Y2181" i="8"/>
  <c r="B2177" i="13" l="1"/>
  <c r="Y2182" i="8"/>
  <c r="B2178" i="13" l="1"/>
  <c r="Y2183" i="8"/>
  <c r="B2179" i="13" l="1"/>
  <c r="Y2184" i="8"/>
  <c r="B2180" i="13" l="1"/>
  <c r="Y2185" i="8"/>
  <c r="B2181" i="13" l="1"/>
  <c r="Y2186" i="8"/>
  <c r="B2182" i="13" l="1"/>
  <c r="Y2187" i="8"/>
  <c r="B2183" i="13" l="1"/>
  <c r="Y2188" i="8"/>
  <c r="B2184" i="13" l="1"/>
  <c r="Y2189" i="8"/>
  <c r="B2185" i="13" l="1"/>
  <c r="Y2190" i="8"/>
  <c r="B2186" i="13" l="1"/>
  <c r="Y2191" i="8"/>
  <c r="B2187" i="13" l="1"/>
  <c r="Y2192" i="8"/>
  <c r="B2188" i="13" l="1"/>
  <c r="Y2193" i="8"/>
  <c r="B2189" i="13" l="1"/>
  <c r="Y2194" i="8"/>
  <c r="B2190" i="13" l="1"/>
  <c r="Y2195" i="8"/>
  <c r="B2191" i="13" l="1"/>
  <c r="Y2196" i="8"/>
  <c r="B2192" i="13" l="1"/>
  <c r="Y2197" i="8"/>
  <c r="B2193" i="13" l="1"/>
  <c r="Y2198" i="8"/>
  <c r="B2194" i="13" l="1"/>
  <c r="Y2199" i="8"/>
  <c r="B2195" i="13" l="1"/>
  <c r="Y2200" i="8"/>
  <c r="B2196" i="13" l="1"/>
  <c r="Y2201" i="8"/>
  <c r="B2197" i="13" l="1"/>
  <c r="Y2202" i="8"/>
  <c r="B2198" i="13" l="1"/>
  <c r="Y2203" i="8"/>
  <c r="B2199" i="13" l="1"/>
  <c r="Y2204" i="8"/>
  <c r="B2200" i="13" l="1"/>
  <c r="Y2205" i="8"/>
  <c r="B2201" i="13" l="1"/>
  <c r="Y2206" i="8"/>
  <c r="B2202" i="13" l="1"/>
  <c r="Y2207" i="8"/>
  <c r="B2203" i="13" l="1"/>
  <c r="Y2208" i="8"/>
  <c r="B2204" i="13" l="1"/>
  <c r="Y2209" i="8"/>
  <c r="B2205" i="13" l="1"/>
  <c r="Y2210" i="8"/>
  <c r="B2206" i="13" l="1"/>
  <c r="Y2211" i="8"/>
  <c r="B2207" i="13" l="1"/>
  <c r="Y2212" i="8"/>
  <c r="B2208" i="13" l="1"/>
  <c r="Y2213" i="8"/>
  <c r="B2209" i="13" l="1"/>
  <c r="Y2214" i="8"/>
  <c r="B2210" i="13" l="1"/>
  <c r="Y2215" i="8"/>
  <c r="B2211" i="13" l="1"/>
  <c r="Y2216" i="8"/>
  <c r="B2212" i="13" l="1"/>
  <c r="Y2217" i="8"/>
  <c r="B2213" i="13" l="1"/>
  <c r="Y2218" i="8"/>
  <c r="B2214" i="13" l="1"/>
  <c r="Y2219" i="8"/>
  <c r="B2215" i="13" l="1"/>
  <c r="Y2220" i="8"/>
  <c r="B2216" i="13" l="1"/>
  <c r="Y2221" i="8"/>
  <c r="B2217" i="13" l="1"/>
  <c r="Y2222" i="8"/>
  <c r="B2218" i="13" l="1"/>
  <c r="Y2223" i="8"/>
  <c r="B2219" i="13" l="1"/>
  <c r="Y2224" i="8"/>
  <c r="B2220" i="13" l="1"/>
  <c r="Y2225" i="8"/>
  <c r="B2221" i="13" l="1"/>
  <c r="Y2226" i="8"/>
  <c r="B2222" i="13" l="1"/>
  <c r="Y2227" i="8"/>
  <c r="B2223" i="13" l="1"/>
  <c r="Y2228" i="8"/>
  <c r="B2224" i="13" l="1"/>
  <c r="Y2229" i="8"/>
  <c r="B2225" i="13" l="1"/>
  <c r="Y2230" i="8"/>
  <c r="B2226" i="13" l="1"/>
  <c r="Y2231" i="8"/>
  <c r="B2227" i="13" l="1"/>
  <c r="Y2232" i="8"/>
  <c r="Y2233" l="1"/>
  <c r="B2228" i="13"/>
  <c r="B2229" l="1"/>
  <c r="Y2234" i="8"/>
  <c r="B2230" i="13" l="1"/>
  <c r="Y2235" i="8"/>
  <c r="B2231" i="13" l="1"/>
  <c r="Y2236" i="8"/>
  <c r="B2232" i="13" l="1"/>
  <c r="Y2237" i="8"/>
  <c r="B2233" i="13" l="1"/>
  <c r="Y2238" i="8"/>
  <c r="B2234" i="13" l="1"/>
  <c r="Y2239" i="8"/>
  <c r="B2235" i="13" l="1"/>
  <c r="Y2240" i="8"/>
  <c r="B2236" i="13" l="1"/>
  <c r="Y2241" i="8"/>
  <c r="B2237" i="13" l="1"/>
  <c r="Y2242" i="8"/>
  <c r="B2238" i="13" l="1"/>
  <c r="Y2243" i="8"/>
  <c r="B2239" i="13" l="1"/>
  <c r="Y2244" i="8"/>
  <c r="B2240" i="13" l="1"/>
  <c r="Y2245" i="8"/>
  <c r="B2241" i="13" l="1"/>
  <c r="Y2246" i="8"/>
  <c r="B2242" i="13" l="1"/>
  <c r="Y2247" i="8"/>
  <c r="B2243" i="13" l="1"/>
  <c r="Y2248" i="8"/>
  <c r="B2244" i="13" l="1"/>
  <c r="Y2249" i="8"/>
  <c r="B2245" i="13" l="1"/>
  <c r="Y2250" i="8"/>
  <c r="B2246" i="13" l="1"/>
  <c r="Y2251" i="8"/>
  <c r="B2247" i="13" l="1"/>
  <c r="Y2252" i="8"/>
  <c r="B2248" i="13" l="1"/>
  <c r="Y2253" i="8"/>
  <c r="B2249" i="13" l="1"/>
  <c r="Y2254" i="8"/>
  <c r="B2250" i="13" l="1"/>
  <c r="Y2255" i="8"/>
  <c r="B2251" i="13" l="1"/>
  <c r="Y2256" i="8"/>
  <c r="B2252" i="13" l="1"/>
  <c r="Y2257" i="8"/>
  <c r="B2253" i="13" l="1"/>
  <c r="Y2258" i="8"/>
  <c r="B2254" i="13" l="1"/>
  <c r="Y2259" i="8"/>
  <c r="B2255" i="13" l="1"/>
  <c r="Y2260" i="8"/>
  <c r="B2256" i="13" l="1"/>
  <c r="Y2261" i="8"/>
  <c r="B2257" i="13" l="1"/>
  <c r="Y2262" i="8"/>
  <c r="B2258" i="13" l="1"/>
  <c r="Y2263" i="8"/>
  <c r="B2259" i="13" l="1"/>
  <c r="Y2264" i="8"/>
  <c r="B2260" i="13" l="1"/>
  <c r="Y2265" i="8"/>
  <c r="B2261" i="13" l="1"/>
  <c r="Y2266" i="8"/>
  <c r="B2262" i="13" l="1"/>
  <c r="Y2267" i="8"/>
  <c r="B2263" i="13" l="1"/>
  <c r="Y2268" i="8"/>
  <c r="B2264" i="13" l="1"/>
  <c r="Y2269" i="8"/>
  <c r="B2265" i="13" l="1"/>
  <c r="Y2270" i="8"/>
  <c r="B2266" i="13" l="1"/>
  <c r="Y2271" i="8"/>
  <c r="B2267" i="13" l="1"/>
  <c r="Y2272" i="8"/>
  <c r="B2268" i="13" l="1"/>
  <c r="Y2273" i="8"/>
  <c r="B2269" i="13" l="1"/>
  <c r="Y2274" i="8"/>
  <c r="B2270" i="13" l="1"/>
  <c r="Y2275" i="8"/>
  <c r="B2271" i="13" l="1"/>
  <c r="Y2276" i="8"/>
  <c r="B2272" i="13" l="1"/>
  <c r="Y2277" i="8"/>
  <c r="B2273" i="13" l="1"/>
  <c r="Y2278" i="8"/>
  <c r="B2274" i="13" l="1"/>
  <c r="Y2279" i="8"/>
  <c r="B2275" i="13" l="1"/>
  <c r="Y2280" i="8"/>
  <c r="B2276" i="13" l="1"/>
  <c r="Y2281" i="8"/>
  <c r="B2277" i="13" l="1"/>
  <c r="Y2282" i="8"/>
  <c r="B2278" i="13" l="1"/>
  <c r="Y2283" i="8"/>
  <c r="B2279" i="13" l="1"/>
  <c r="Y2284" i="8"/>
  <c r="B2280" i="13" l="1"/>
  <c r="Y2285" i="8"/>
  <c r="B2281" i="13" l="1"/>
  <c r="Y2286" i="8"/>
  <c r="B2282" i="13" l="1"/>
  <c r="Y2287" i="8"/>
  <c r="B2283" i="13" l="1"/>
  <c r="Y2288" i="8"/>
  <c r="B2284" i="13" l="1"/>
  <c r="Y2289" i="8"/>
  <c r="Y2290" l="1"/>
  <c r="B2285" i="13"/>
  <c r="B2286" l="1"/>
  <c r="Y2291" i="8"/>
  <c r="B2287" i="13" l="1"/>
  <c r="Y2292" i="8"/>
  <c r="B2288" i="13" l="1"/>
  <c r="Y2293" i="8"/>
  <c r="B2289" i="13" l="1"/>
  <c r="Y2294" i="8"/>
  <c r="B2290" i="13" l="1"/>
  <c r="Y2295" i="8"/>
  <c r="B2291" i="13" l="1"/>
  <c r="Y2296" i="8"/>
  <c r="B2292" i="13" l="1"/>
  <c r="Y2297" i="8"/>
  <c r="B2293" i="13" l="1"/>
  <c r="Y2298" i="8"/>
  <c r="B2294" i="13" l="1"/>
  <c r="Y2299" i="8"/>
  <c r="B2295" i="13" l="1"/>
  <c r="Y2300" i="8"/>
  <c r="B2296" i="13" l="1"/>
  <c r="Y2301" i="8"/>
  <c r="B2297" i="13" l="1"/>
  <c r="Y2302" i="8"/>
  <c r="B2298" i="13" l="1"/>
  <c r="Y2303" i="8"/>
  <c r="B2299" i="13" l="1"/>
  <c r="Y2304" i="8"/>
  <c r="B2300" i="13" l="1"/>
  <c r="Y2305" i="8"/>
  <c r="B2301" i="13" l="1"/>
  <c r="Y2306" i="8"/>
  <c r="B2302" i="13" l="1"/>
  <c r="Y2307" i="8"/>
  <c r="B2303" i="13" l="1"/>
  <c r="Y2308" i="8"/>
  <c r="B2304" i="13" l="1"/>
  <c r="Y2309" i="8"/>
  <c r="B2305" i="13" l="1"/>
  <c r="Y2310" i="8"/>
  <c r="B2306" i="13" l="1"/>
  <c r="Y2311" i="8"/>
  <c r="B2307" i="13" l="1"/>
  <c r="Y2312" i="8"/>
  <c r="B2308" i="13" l="1"/>
  <c r="Y2313" i="8"/>
  <c r="B2309" i="13" l="1"/>
  <c r="Y2314" i="8"/>
  <c r="B2310" i="13" l="1"/>
  <c r="Y2315" i="8"/>
  <c r="B2311" i="13" l="1"/>
  <c r="Y2316" i="8"/>
  <c r="B2312" i="13" l="1"/>
  <c r="Y2317" i="8"/>
  <c r="B2313" i="13" l="1"/>
  <c r="Y2318" i="8"/>
  <c r="B2314" i="13" l="1"/>
  <c r="Y2319" i="8"/>
  <c r="B2315" i="13" l="1"/>
  <c r="Y2320" i="8"/>
  <c r="B2316" i="13" l="1"/>
  <c r="Y2321" i="8"/>
  <c r="B2317" i="13" l="1"/>
  <c r="Y2322" i="8"/>
  <c r="B2318" i="13" l="1"/>
  <c r="Y2323" i="8"/>
  <c r="B2319" i="13" l="1"/>
  <c r="Y2324" i="8"/>
  <c r="B2320" i="13" l="1"/>
  <c r="Y2325" i="8"/>
  <c r="B2321" i="13" l="1"/>
  <c r="Y2326" i="8"/>
  <c r="B2322" i="13" l="1"/>
  <c r="Y2327" i="8"/>
  <c r="B2323" i="13" l="1"/>
  <c r="Y2328" i="8"/>
  <c r="B2324" i="13" l="1"/>
  <c r="Y2329" i="8"/>
  <c r="B2325" i="13" l="1"/>
  <c r="Y2330" i="8"/>
  <c r="B2326" i="13" l="1"/>
  <c r="Y2331" i="8"/>
  <c r="B2327" i="13" l="1"/>
  <c r="Y2332" i="8"/>
  <c r="B2328" i="13" l="1"/>
  <c r="Y2333" i="8"/>
  <c r="B2329" i="13" l="1"/>
  <c r="Y2334" i="8"/>
  <c r="Y2335" l="1"/>
  <c r="B2330" i="13"/>
  <c r="B2331" l="1"/>
  <c r="Y2336" i="8"/>
  <c r="B2332" i="13" l="1"/>
  <c r="Y2337" i="8"/>
  <c r="B2333" i="13" l="1"/>
  <c r="Y2338" i="8"/>
  <c r="B2334" i="13" l="1"/>
  <c r="Y2339" i="8"/>
  <c r="B2335" i="13" l="1"/>
  <c r="Y2340" i="8"/>
  <c r="B2336" i="13" l="1"/>
  <c r="Y2341" i="8"/>
  <c r="B2337" i="13" l="1"/>
  <c r="Y2342" i="8"/>
  <c r="B2338" i="13" l="1"/>
  <c r="Y2343" i="8"/>
  <c r="B2339" i="13" l="1"/>
  <c r="Y2344" i="8"/>
  <c r="B2340" i="13" l="1"/>
  <c r="Y2345" i="8"/>
  <c r="B2341" i="13" l="1"/>
  <c r="Y2346" i="8"/>
  <c r="B2342" i="13" l="1"/>
  <c r="Y2347" i="8"/>
  <c r="B2343" i="13" l="1"/>
  <c r="Y2348" i="8"/>
  <c r="B2344" i="13" l="1"/>
  <c r="Y2349" i="8"/>
  <c r="B2345" i="13" l="1"/>
  <c r="Y2350" i="8"/>
  <c r="B2346" i="13" l="1"/>
  <c r="Y2351" i="8"/>
  <c r="B2347" i="13" l="1"/>
  <c r="Y2352" i="8"/>
  <c r="B2348" i="13" l="1"/>
  <c r="Y2353" i="8"/>
  <c r="B2349" i="13" l="1"/>
  <c r="Y2354" i="8"/>
  <c r="B2350" i="13" l="1"/>
  <c r="Y2355" i="8"/>
  <c r="B2351" i="13" l="1"/>
  <c r="Y2356" i="8"/>
  <c r="B2352" i="13" l="1"/>
  <c r="Y2357" i="8"/>
  <c r="B2353" i="13" l="1"/>
  <c r="Y2358" i="8"/>
  <c r="B2354" i="13" l="1"/>
  <c r="Y2359" i="8"/>
  <c r="B2355" i="13" l="1"/>
  <c r="Y2360" i="8"/>
  <c r="B2356" i="13" l="1"/>
  <c r="Y2361" i="8"/>
  <c r="B2357" i="13" l="1"/>
  <c r="Y2362" i="8"/>
  <c r="B2358" i="13" l="1"/>
  <c r="Y2363" i="8"/>
  <c r="B2359" i="13" l="1"/>
  <c r="Y2364" i="8"/>
  <c r="B2360" i="13" l="1"/>
  <c r="Y2365" i="8"/>
  <c r="B2361" i="13" l="1"/>
  <c r="Y2366" i="8"/>
  <c r="B2362" i="13" l="1"/>
  <c r="Y2367" i="8"/>
  <c r="B2363" i="13" l="1"/>
  <c r="Y2368" i="8"/>
  <c r="B2364" i="13" l="1"/>
  <c r="Y2369" i="8"/>
  <c r="B2365" i="13" l="1"/>
  <c r="Y2370" i="8"/>
  <c r="B2366" i="13" l="1"/>
  <c r="Y2371" i="8"/>
  <c r="B2367" i="13" l="1"/>
  <c r="Y2372" i="8"/>
  <c r="B2368" i="13" l="1"/>
  <c r="Y2373" i="8"/>
  <c r="B2369" i="13" l="1"/>
  <c r="Y2374" i="8"/>
  <c r="B2370" i="13" l="1"/>
  <c r="Y2375" i="8"/>
  <c r="B2371" i="13" l="1"/>
  <c r="Y2376" i="8"/>
  <c r="B2372" i="13" l="1"/>
  <c r="Y2377" i="8"/>
  <c r="B2373" i="13" l="1"/>
  <c r="Y2378" i="8"/>
  <c r="B2374" i="13" l="1"/>
  <c r="Y2379" i="8"/>
  <c r="B2375" i="13" l="1"/>
  <c r="Y2380" i="8"/>
  <c r="B2376" i="13" l="1"/>
  <c r="Y2381" i="8"/>
  <c r="B2377" i="13" l="1"/>
  <c r="Y2382" i="8"/>
  <c r="B2378" i="13" l="1"/>
  <c r="Y2383" i="8"/>
  <c r="B2379" i="13" l="1"/>
  <c r="Y2384" i="8"/>
  <c r="B2380" i="13" l="1"/>
  <c r="Y2385" i="8"/>
  <c r="B2381" i="13" l="1"/>
  <c r="Y2386" i="8"/>
  <c r="B2382" i="13" l="1"/>
  <c r="Y2387" i="8"/>
  <c r="B2383" i="13" l="1"/>
  <c r="Y2388" i="8"/>
  <c r="B2384" i="13" l="1"/>
  <c r="Y2389" i="8"/>
  <c r="B2385" i="13" l="1"/>
  <c r="Y2390" i="8"/>
  <c r="B2386" i="13" l="1"/>
  <c r="Y2391" i="8"/>
  <c r="B2387" i="13" l="1"/>
  <c r="Y2392" i="8"/>
  <c r="B2388" i="13" l="1"/>
  <c r="Y2393" i="8"/>
  <c r="B2389" i="13" l="1"/>
  <c r="Y2394" i="8"/>
  <c r="B2390" i="13" l="1"/>
  <c r="Y2395" i="8"/>
  <c r="B2391" i="13" l="1"/>
  <c r="Y2396" i="8"/>
  <c r="B2392" i="13" l="1"/>
  <c r="Y2397" i="8"/>
  <c r="B2393" i="13" l="1"/>
  <c r="Y2398" i="8"/>
  <c r="B2394" i="13" l="1"/>
  <c r="Y2399" i="8"/>
  <c r="B2395" i="13" l="1"/>
  <c r="Y2400" i="8"/>
  <c r="B2396" i="13" l="1"/>
  <c r="Y2401" i="8"/>
  <c r="B2397" i="13" l="1"/>
  <c r="Y2402" i="8"/>
  <c r="B2398" i="13" l="1"/>
  <c r="Y2403" i="8"/>
  <c r="B2399" i="13" l="1"/>
  <c r="Y2404" i="8"/>
  <c r="B2400" i="13" l="1"/>
  <c r="Y2405" i="8"/>
  <c r="B2401" i="13" l="1"/>
  <c r="Y2406" i="8"/>
  <c r="B2402" i="13" l="1"/>
  <c r="Y2407" i="8"/>
  <c r="B2403" i="13" l="1"/>
  <c r="Y2408" i="8"/>
  <c r="B2404" i="13" l="1"/>
  <c r="Y2409" i="8"/>
  <c r="B2405" i="13" l="1"/>
  <c r="Y2410" i="8"/>
  <c r="B2406" i="13" l="1"/>
  <c r="Y2411" i="8"/>
  <c r="B2407" i="13" l="1"/>
  <c r="Y2412" i="8"/>
  <c r="B2408" i="13" l="1"/>
  <c r="Y2413" i="8"/>
  <c r="B2409" i="13" l="1"/>
  <c r="Y2414" i="8"/>
  <c r="B2410" i="13" l="1"/>
  <c r="Y2415" i="8"/>
  <c r="B2411" i="13" l="1"/>
  <c r="Y2416" i="8"/>
  <c r="B2412" i="13" l="1"/>
  <c r="Y2417" i="8"/>
  <c r="B2413" i="13" l="1"/>
  <c r="Y2418" i="8"/>
  <c r="B2414" i="13" l="1"/>
  <c r="Y2419" i="8"/>
  <c r="B2415" i="13" l="1"/>
  <c r="Y2420" i="8"/>
  <c r="B2416" i="13" l="1"/>
  <c r="Y2421" i="8"/>
  <c r="B2417" i="13" l="1"/>
  <c r="Y2422" i="8"/>
  <c r="B2418" i="13" l="1"/>
  <c r="Y2423" i="8"/>
  <c r="B2419" i="13" l="1"/>
  <c r="Y2424" i="8"/>
  <c r="B2420" i="13" l="1"/>
  <c r="Y2425" i="8"/>
  <c r="B2421" i="13" l="1"/>
  <c r="Y2426" i="8"/>
  <c r="B2422" i="13" l="1"/>
  <c r="Y2427" i="8"/>
  <c r="B2423" i="13" l="1"/>
  <c r="Y2428" i="8"/>
  <c r="B2424" i="13" l="1"/>
  <c r="Y2429" i="8"/>
  <c r="B2425" i="13" l="1"/>
  <c r="Y2430" i="8"/>
  <c r="B2426" i="13" l="1"/>
  <c r="Y2431" i="8"/>
  <c r="B2427" i="13" l="1"/>
  <c r="Y2432" i="8"/>
  <c r="B2428" i="13" l="1"/>
  <c r="Y2433" i="8"/>
  <c r="B2429" i="13" l="1"/>
  <c r="Y2434" i="8"/>
  <c r="B2430" i="13" l="1"/>
  <c r="Y2435" i="8"/>
  <c r="B2431" i="13" l="1"/>
  <c r="Y2436" i="8"/>
  <c r="B2432" i="13" l="1"/>
  <c r="Y2437" i="8"/>
  <c r="B2433" i="13" l="1"/>
  <c r="Y2438" i="8"/>
  <c r="B2434" i="13" l="1"/>
  <c r="Y2439" i="8"/>
  <c r="B2435" i="13" l="1"/>
  <c r="Y2440" i="8"/>
  <c r="B2436" i="13" l="1"/>
  <c r="Y2441" i="8"/>
  <c r="B2437" i="13" l="1"/>
  <c r="Y2442" i="8"/>
  <c r="B2438" i="13" l="1"/>
  <c r="Y2443" i="8"/>
  <c r="B2439" i="13" l="1"/>
  <c r="Y2444" i="8"/>
  <c r="B2440" i="13" l="1"/>
  <c r="Y2445" i="8"/>
  <c r="B2441" i="13" l="1"/>
  <c r="Y2446" i="8"/>
  <c r="B2442" i="13" l="1"/>
  <c r="Y2447" i="8"/>
  <c r="B2443" i="13" l="1"/>
  <c r="Y2448" i="8"/>
  <c r="B2444" i="13" l="1"/>
  <c r="Y2449" i="8"/>
  <c r="B2445" i="13" l="1"/>
  <c r="Y2450" i="8"/>
  <c r="B2446" i="13" l="1"/>
  <c r="Y2451" i="8"/>
  <c r="B2447" i="13" l="1"/>
  <c r="Y2452" i="8"/>
  <c r="B2448" i="13" l="1"/>
  <c r="Y2453" i="8"/>
  <c r="B2449" i="13" l="1"/>
  <c r="Y2454" i="8"/>
  <c r="B2450" i="13" l="1"/>
  <c r="Y2455" i="8"/>
  <c r="B2451" i="13" l="1"/>
  <c r="Y2456" i="8"/>
  <c r="B2452" i="13" l="1"/>
  <c r="Y2457" i="8"/>
  <c r="B2453" i="13" l="1"/>
  <c r="Y2458" i="8"/>
  <c r="B2454" i="13" l="1"/>
  <c r="Y2459" i="8"/>
  <c r="B2455" i="13" l="1"/>
  <c r="Y2460" i="8"/>
  <c r="B2456" i="13" l="1"/>
  <c r="Y2461" i="8"/>
  <c r="B2457" i="13" l="1"/>
  <c r="Y2462" i="8"/>
  <c r="B2458" i="13" l="1"/>
  <c r="Y2463" i="8"/>
  <c r="B2459" i="13" l="1"/>
  <c r="Y2464" i="8"/>
  <c r="B2460" i="13" l="1"/>
  <c r="Y2465" i="8"/>
  <c r="B2461" i="13" l="1"/>
  <c r="Y2466" i="8"/>
  <c r="B2462" i="13" l="1"/>
  <c r="Y2467" i="8"/>
  <c r="B2463" i="13" l="1"/>
  <c r="Y2468" i="8"/>
  <c r="B2464" i="13" l="1"/>
  <c r="Y2469" i="8"/>
  <c r="B2465" i="13" l="1"/>
  <c r="Y2470" i="8"/>
  <c r="B2466" i="13" l="1"/>
  <c r="Y2471" i="8"/>
  <c r="B2467" i="13" l="1"/>
  <c r="Y2472" i="8"/>
  <c r="B2468" i="13" l="1"/>
  <c r="Y2473" i="8"/>
  <c r="B2469" i="13" l="1"/>
  <c r="Y2474" i="8"/>
  <c r="B2470" i="13" l="1"/>
  <c r="Y2475" i="8"/>
  <c r="B2471" i="13" l="1"/>
  <c r="Y2476" i="8"/>
  <c r="B2472" i="13" l="1"/>
  <c r="Y2477" i="8"/>
  <c r="B2473" i="13" l="1"/>
  <c r="Y2478" i="8"/>
  <c r="B2474" i="13" l="1"/>
  <c r="Y2479" i="8"/>
  <c r="B2475" i="13" l="1"/>
  <c r="Y2480" i="8"/>
  <c r="B2476" i="13" l="1"/>
  <c r="Y2481" i="8"/>
  <c r="B2477" i="13" l="1"/>
  <c r="Y2482" i="8"/>
  <c r="B2478" i="13" l="1"/>
  <c r="Y2483" i="8"/>
  <c r="B2479" i="13" l="1"/>
  <c r="Y2484" i="8"/>
  <c r="B2480" i="13" l="1"/>
  <c r="Y2485" i="8"/>
  <c r="B2481" i="13" l="1"/>
  <c r="Y2486" i="8"/>
  <c r="B2482" i="13" l="1"/>
  <c r="Y2487" i="8"/>
  <c r="B2483" i="13" l="1"/>
  <c r="Y2488" i="8"/>
  <c r="B2484" i="13" l="1"/>
  <c r="Y2489" i="8"/>
  <c r="B2485" i="13" l="1"/>
  <c r="Y2490" i="8"/>
  <c r="B2486" i="13" l="1"/>
  <c r="Y2491" i="8"/>
  <c r="B2487" i="13" l="1"/>
  <c r="Y2492" i="8"/>
  <c r="B2488" i="13" l="1"/>
  <c r="Y2493" i="8"/>
  <c r="B2489" i="13" l="1"/>
  <c r="Y2494" i="8"/>
  <c r="B2490" i="13" l="1"/>
  <c r="Y2495" i="8"/>
  <c r="B2491" i="13" l="1"/>
  <c r="Y2496" i="8"/>
  <c r="B2492" i="13" l="1"/>
  <c r="Y2497" i="8"/>
  <c r="B2493" i="13" l="1"/>
  <c r="Y2498" i="8"/>
  <c r="B2494" i="13" l="1"/>
  <c r="Y2499" i="8"/>
  <c r="B2495" i="13" l="1"/>
  <c r="Y2500" i="8"/>
  <c r="B2496" i="13" l="1"/>
  <c r="Y2501" i="8"/>
  <c r="B2497" i="13" l="1"/>
  <c r="Y2502" i="8"/>
  <c r="B2498" i="13" l="1"/>
  <c r="Y2503" i="8"/>
  <c r="B2499" i="13" l="1"/>
  <c r="Y2504" i="8"/>
  <c r="B2500" i="13" l="1"/>
  <c r="Y2505" i="8"/>
  <c r="B2501" i="13" l="1"/>
  <c r="Y2506" i="8"/>
  <c r="B2502" i="13" l="1"/>
  <c r="Y2507" i="8"/>
  <c r="B2503" i="13" l="1"/>
  <c r="Y2508" i="8"/>
  <c r="B2504" i="13" l="1"/>
  <c r="Y2509" i="8"/>
  <c r="B2505" i="13" l="1"/>
  <c r="Y2510" i="8"/>
  <c r="B2506" i="13" l="1"/>
  <c r="Y2511" i="8"/>
  <c r="B2507" i="13" l="1"/>
  <c r="Y2512" i="8"/>
  <c r="B2508" i="13" l="1"/>
  <c r="Y2513" i="8"/>
  <c r="B2509" i="13" l="1"/>
  <c r="Y2514" i="8"/>
  <c r="B2510" i="13" l="1"/>
  <c r="Y2515" i="8"/>
  <c r="B2511" i="13" l="1"/>
  <c r="Y2516" i="8"/>
  <c r="B2512" i="13" l="1"/>
  <c r="Y2517" i="8"/>
  <c r="B2513" i="13" l="1"/>
  <c r="Y2518" i="8"/>
  <c r="B2514" i="13" l="1"/>
  <c r="Y2519" i="8"/>
  <c r="B2515" i="13" l="1"/>
  <c r="Y2520" i="8"/>
  <c r="B2516" i="13" l="1"/>
  <c r="Y2521" i="8"/>
  <c r="B2517" i="13" l="1"/>
  <c r="Y2522" i="8"/>
  <c r="B2518" i="13" l="1"/>
  <c r="Y2523" i="8"/>
  <c r="B2519" i="13" l="1"/>
  <c r="Y2524" i="8"/>
  <c r="B2520" i="13" l="1"/>
  <c r="Y2525" i="8"/>
  <c r="Y2526" l="1"/>
  <c r="B2521" i="13"/>
  <c r="Y2527" i="8" l="1"/>
  <c r="B2522" i="13"/>
  <c r="B2523" l="1"/>
  <c r="Y2528" i="8"/>
  <c r="Y2529" l="1"/>
  <c r="B2524" i="13"/>
  <c r="B2525" l="1"/>
  <c r="Y2530" i="8"/>
  <c r="B2526" i="13" l="1"/>
  <c r="Y2531" i="8"/>
  <c r="B2527" i="13" l="1"/>
  <c r="Y2532" i="8"/>
  <c r="B2528" i="13" l="1"/>
  <c r="Y2533" i="8"/>
  <c r="B2529" i="13" l="1"/>
  <c r="Y2534" i="8"/>
  <c r="B2530" i="13" l="1"/>
  <c r="Y2535" i="8"/>
  <c r="B2531" i="13" l="1"/>
  <c r="Y2536" i="8"/>
  <c r="B2532" i="13" l="1"/>
  <c r="Y2537" i="8"/>
  <c r="B2533" i="13" l="1"/>
  <c r="Y2538" i="8"/>
  <c r="B2534" i="13" l="1"/>
  <c r="Y2539" i="8"/>
  <c r="B2535" i="13" l="1"/>
  <c r="Y2540" i="8"/>
  <c r="B2536" i="13" l="1"/>
  <c r="Y2541" i="8"/>
  <c r="B2537" i="13" l="1"/>
  <c r="Y2542" i="8"/>
  <c r="B2538" i="13" l="1"/>
  <c r="Y2543" i="8"/>
  <c r="B2539" i="13" l="1"/>
  <c r="Y2544" i="8"/>
  <c r="B2540" i="13" l="1"/>
  <c r="Y2545" i="8"/>
  <c r="B2541" i="13" l="1"/>
  <c r="Y2546" i="8"/>
  <c r="B2542" i="13" l="1"/>
  <c r="Y2547" i="8"/>
  <c r="B2543" i="13" l="1"/>
  <c r="Y2548" i="8"/>
  <c r="B2544" i="13" l="1"/>
  <c r="Y2549" i="8"/>
  <c r="B2545" i="13" l="1"/>
  <c r="Y2550" i="8"/>
  <c r="B2546" i="13" l="1"/>
  <c r="Y2551" i="8"/>
  <c r="B2547" i="13" l="1"/>
  <c r="Y2552" i="8"/>
  <c r="B2548" i="13" l="1"/>
  <c r="Y2553" i="8"/>
  <c r="B2549" i="13" l="1"/>
  <c r="Y2554" i="8"/>
  <c r="B2550" i="13" l="1"/>
  <c r="Y2555" i="8"/>
  <c r="B2551" i="13" l="1"/>
  <c r="Y2556" i="8"/>
  <c r="B2552" i="13" l="1"/>
  <c r="Y2557" i="8"/>
  <c r="B2553" i="13" l="1"/>
  <c r="Y2558" i="8"/>
  <c r="B2554" i="13" l="1"/>
  <c r="Y2559" i="8"/>
  <c r="B2555" i="13" l="1"/>
  <c r="Y2560" i="8"/>
  <c r="B2556" i="13" l="1"/>
  <c r="Y2561" i="8"/>
  <c r="B2557" i="13" l="1"/>
  <c r="Y2562" i="8"/>
  <c r="B2558" i="13" l="1"/>
  <c r="Y2563" i="8"/>
  <c r="B2559" i="13" l="1"/>
  <c r="Y2564" i="8"/>
  <c r="B2560" i="13" l="1"/>
  <c r="Y2565" i="8"/>
  <c r="B2561" i="13" l="1"/>
  <c r="Y2566" i="8"/>
  <c r="B2562" i="13" l="1"/>
  <c r="Y2567" i="8"/>
  <c r="B2563" i="13" l="1"/>
  <c r="Y2568" i="8"/>
  <c r="B2564" i="13" l="1"/>
  <c r="Y2569" i="8"/>
  <c r="B2565" i="13" l="1"/>
  <c r="Y2570" i="8"/>
  <c r="B2566" i="13" l="1"/>
  <c r="Y2571" i="8"/>
  <c r="B2567" i="13" l="1"/>
  <c r="Y2572" i="8"/>
  <c r="B2568" i="13" l="1"/>
  <c r="Y2573" i="8"/>
  <c r="B2569" i="13" l="1"/>
  <c r="Y2574" i="8"/>
  <c r="B2570" i="13" l="1"/>
  <c r="Y2575" i="8"/>
  <c r="B2571" i="13" l="1"/>
  <c r="Y2576" i="8"/>
  <c r="B2572" i="13" l="1"/>
  <c r="Y2577" i="8"/>
  <c r="B2573" i="13" l="1"/>
  <c r="Y2578" i="8"/>
  <c r="B2574" i="13" l="1"/>
  <c r="Y2579" i="8"/>
  <c r="B2575" i="13" l="1"/>
  <c r="Y2580" i="8"/>
  <c r="B2576" i="13" l="1"/>
  <c r="Y2581" i="8"/>
  <c r="B2577" i="13" l="1"/>
  <c r="Y2582" i="8"/>
  <c r="B2578" i="13" l="1"/>
  <c r="Y2583" i="8"/>
  <c r="B2579" i="13" l="1"/>
  <c r="Y2584" i="8"/>
  <c r="B2580" i="13" l="1"/>
  <c r="Y2585" i="8"/>
  <c r="B2581" i="13" l="1"/>
  <c r="Y2586" i="8"/>
  <c r="B2582" i="13" l="1"/>
  <c r="Y2587" i="8"/>
  <c r="B2583" i="13" l="1"/>
  <c r="Y2588" i="8"/>
  <c r="B2584" i="13" l="1"/>
  <c r="Y2589" i="8"/>
  <c r="B2585" i="13" l="1"/>
  <c r="Y2590" i="8"/>
  <c r="B2586" i="13" l="1"/>
  <c r="Y2591" i="8"/>
  <c r="B2587" i="13" l="1"/>
  <c r="Y2592" i="8"/>
  <c r="B2588" i="13" l="1"/>
  <c r="Y2593" i="8"/>
  <c r="B2589" i="13" l="1"/>
  <c r="Y2594" i="8"/>
  <c r="B2590" i="13" l="1"/>
  <c r="Y2595" i="8"/>
  <c r="B2591" i="13" l="1"/>
  <c r="Y2596" i="8"/>
  <c r="B2592" i="13" l="1"/>
  <c r="Y2597" i="8"/>
  <c r="B2593" i="13" l="1"/>
  <c r="Y2598" i="8"/>
  <c r="B2594" i="13" l="1"/>
  <c r="Y2599" i="8"/>
  <c r="B2595" i="13" l="1"/>
  <c r="Y2600" i="8"/>
  <c r="B2596" i="13" l="1"/>
  <c r="Y2601" i="8"/>
  <c r="B2597" i="13" l="1"/>
  <c r="Y2602" i="8"/>
  <c r="B2598" i="13" l="1"/>
  <c r="Y2603" i="8"/>
  <c r="B2599" i="13" l="1"/>
  <c r="Y2604" i="8"/>
  <c r="B2600" i="13" l="1"/>
  <c r="Y2605" i="8"/>
  <c r="B2601" i="13" l="1"/>
  <c r="Y2606" i="8"/>
  <c r="B2602" i="13" l="1"/>
  <c r="Y2607" i="8"/>
  <c r="B2603" i="13" l="1"/>
  <c r="Y2608" i="8"/>
  <c r="B2604" i="13" l="1"/>
  <c r="Y2609" i="8"/>
  <c r="B2605" i="13" l="1"/>
  <c r="Y2610" i="8"/>
  <c r="B2606" i="13" l="1"/>
  <c r="Y2611" i="8"/>
  <c r="B2607" i="13" l="1"/>
  <c r="Y2612" i="8"/>
  <c r="B2608" i="13" l="1"/>
  <c r="Y2613" i="8"/>
  <c r="B2609" i="13" l="1"/>
  <c r="Y2614" i="8"/>
  <c r="B2610" i="13" l="1"/>
  <c r="Y2615" i="8"/>
  <c r="B2611" i="13" l="1"/>
  <c r="Y2616" i="8"/>
  <c r="B2612" i="13" l="1"/>
  <c r="Y2617" i="8"/>
  <c r="B2613" i="13" l="1"/>
  <c r="Y2618" i="8"/>
  <c r="B2614" i="13" l="1"/>
  <c r="Y2619" i="8"/>
  <c r="B2615" i="13" l="1"/>
  <c r="Y2620" i="8"/>
  <c r="B2616" i="13" l="1"/>
  <c r="Y2621" i="8"/>
  <c r="B2617" i="13" l="1"/>
  <c r="Y2622" i="8"/>
  <c r="Y2623" l="1"/>
  <c r="B2618" i="13"/>
  <c r="B2619" l="1"/>
  <c r="Y2624" i="8"/>
  <c r="B2620" i="13" l="1"/>
  <c r="Y2625" i="8"/>
  <c r="B2621" i="13" l="1"/>
  <c r="Y2626" i="8"/>
  <c r="B2622" i="13" l="1"/>
  <c r="Y2627" i="8"/>
  <c r="B2623" i="13" l="1"/>
  <c r="Y2628" i="8"/>
  <c r="B2624" i="13" l="1"/>
  <c r="Y2629" i="8"/>
  <c r="B2625" i="13" l="1"/>
  <c r="Y2630" i="8"/>
  <c r="B2626" i="13" l="1"/>
  <c r="Y2631" i="8"/>
  <c r="B2627" i="13" l="1"/>
  <c r="Y2632" i="8"/>
  <c r="B2628" i="13" l="1"/>
  <c r="Y2633" i="8"/>
  <c r="B2629" i="13" l="1"/>
  <c r="Y2634" i="8"/>
  <c r="B2630" i="13" l="1"/>
  <c r="Y2635" i="8"/>
  <c r="B2631" i="13" l="1"/>
  <c r="Y2636" i="8"/>
  <c r="B2632" i="13" l="1"/>
  <c r="Y2637" i="8"/>
  <c r="B2633" i="13" l="1"/>
  <c r="Y2638" i="8"/>
  <c r="B2634" i="13" l="1"/>
  <c r="Y2639" i="8"/>
  <c r="B2635" i="13" l="1"/>
  <c r="Y2640" i="8"/>
  <c r="B2636" i="13" l="1"/>
  <c r="Y2641" i="8"/>
  <c r="B2637" i="13" l="1"/>
  <c r="Y2642" i="8"/>
  <c r="B2638" i="13" l="1"/>
  <c r="Y2643" i="8"/>
  <c r="B2639" i="13" l="1"/>
  <c r="Y2644" i="8"/>
  <c r="B2640" i="13" l="1"/>
  <c r="Y2645" i="8"/>
  <c r="B2641" i="13" l="1"/>
  <c r="Y2646" i="8"/>
  <c r="B2642" i="13" l="1"/>
  <c r="Y2647" i="8"/>
  <c r="B2643" i="13" l="1"/>
  <c r="Y2648" i="8"/>
  <c r="B2644" i="13" l="1"/>
  <c r="Y2649" i="8"/>
  <c r="B2645" i="13" l="1"/>
  <c r="Y2650" i="8"/>
  <c r="B2646" i="13" l="1"/>
  <c r="Y2651" i="8"/>
  <c r="B2647" i="13" l="1"/>
  <c r="Y2652" i="8"/>
  <c r="B2648" i="13" l="1"/>
  <c r="Y2653" i="8"/>
  <c r="B2649" i="13" l="1"/>
  <c r="Y2654" i="8"/>
  <c r="B2650" i="13" l="1"/>
  <c r="Y2655" i="8"/>
  <c r="B2651" i="13" l="1"/>
  <c r="Y2656" i="8"/>
  <c r="B2652" i="13" l="1"/>
  <c r="Y2657" i="8"/>
  <c r="B2653" i="13" l="1"/>
  <c r="Y2658" i="8"/>
  <c r="B2654" i="13" l="1"/>
  <c r="Y2659" i="8"/>
  <c r="B2655" i="13" l="1"/>
  <c r="Y2660" i="8"/>
  <c r="B2656" i="13" l="1"/>
  <c r="Y2661" i="8"/>
  <c r="B2657" i="13" l="1"/>
  <c r="Y2662" i="8"/>
  <c r="B2658" i="13" l="1"/>
  <c r="Y2663" i="8"/>
  <c r="B2659" i="13" l="1"/>
  <c r="Y2664" i="8"/>
  <c r="B2660" i="13" l="1"/>
  <c r="Y2665" i="8"/>
  <c r="B2661" i="13" l="1"/>
  <c r="Y2666" i="8"/>
  <c r="B2662" i="13" l="1"/>
  <c r="Y2667" i="8"/>
  <c r="B2663" i="13" l="1"/>
  <c r="Y2668" i="8"/>
  <c r="B2664" i="13" l="1"/>
  <c r="Y2669" i="8"/>
  <c r="B2665" i="13" l="1"/>
  <c r="Y2670" i="8"/>
  <c r="B2666" i="13" l="1"/>
  <c r="Y2671" i="8"/>
  <c r="B2667" i="13" l="1"/>
  <c r="Y2672" i="8"/>
  <c r="B2668" i="13" l="1"/>
  <c r="Y2673" i="8"/>
  <c r="B2669" i="13" l="1"/>
  <c r="Y2674" i="8"/>
  <c r="B2670" i="13" l="1"/>
  <c r="Y2675" i="8"/>
  <c r="B2671" i="13" l="1"/>
  <c r="Y2676" i="8"/>
  <c r="B2672" i="13" l="1"/>
  <c r="Y2677" i="8"/>
  <c r="B2673" i="13" l="1"/>
  <c r="Y2678" i="8"/>
  <c r="B2674" i="13" l="1"/>
  <c r="Y2679" i="8"/>
  <c r="B2675" i="13" l="1"/>
  <c r="Y2680" i="8"/>
  <c r="B2676" i="13" l="1"/>
  <c r="Y2681" i="8"/>
  <c r="Y2682" l="1"/>
  <c r="B2677" i="13"/>
  <c r="B2678" l="1"/>
  <c r="Y2683" i="8"/>
  <c r="B2679" i="13" l="1"/>
  <c r="Y2684" i="8"/>
  <c r="B2680" i="13" l="1"/>
  <c r="Y2685" i="8"/>
  <c r="B2681" i="13" l="1"/>
  <c r="Y2686" i="8"/>
  <c r="B2682" i="13" l="1"/>
  <c r="Y2687" i="8"/>
  <c r="B2683" i="13" l="1"/>
  <c r="Y2688" i="8"/>
  <c r="B2684" i="13" l="1"/>
  <c r="Y2689" i="8"/>
  <c r="B2685" i="13" l="1"/>
  <c r="Y2690" i="8"/>
  <c r="B2686" i="13" l="1"/>
  <c r="Y2691" i="8"/>
  <c r="B2687" i="13" l="1"/>
  <c r="Y2692" i="8"/>
  <c r="B2688" i="13" l="1"/>
  <c r="Y2693" i="8"/>
  <c r="B2689" i="13" l="1"/>
  <c r="Y2694" i="8"/>
  <c r="B2690" i="13" l="1"/>
  <c r="Y2695" i="8"/>
  <c r="B2691" i="13" l="1"/>
  <c r="Y2696" i="8"/>
  <c r="B2692" i="13" l="1"/>
  <c r="Y2697" i="8"/>
  <c r="B2693" i="13" l="1"/>
  <c r="Y2698" i="8"/>
  <c r="B2694" i="13" l="1"/>
  <c r="Y2699" i="8"/>
  <c r="B2695" i="13" l="1"/>
  <c r="Y2700" i="8"/>
  <c r="B2696" i="13" l="1"/>
  <c r="Y2701" i="8"/>
  <c r="B2697" i="13" l="1"/>
  <c r="Y2702" i="8"/>
  <c r="B2698" i="13" l="1"/>
  <c r="Y2703" i="8"/>
  <c r="B2699" i="13" l="1"/>
  <c r="Y2704" i="8"/>
  <c r="B2700" i="13" l="1"/>
  <c r="Y2705" i="8"/>
  <c r="B2701" i="13" l="1"/>
  <c r="Y2706" i="8"/>
  <c r="B2702" i="13" l="1"/>
  <c r="Y2707" i="8"/>
  <c r="B2703" i="13" l="1"/>
  <c r="Y2708" i="8"/>
  <c r="B2704" i="13" l="1"/>
  <c r="Y2709" i="8"/>
  <c r="B2705" i="13" l="1"/>
  <c r="Y2710" i="8"/>
  <c r="B2706" i="13" l="1"/>
  <c r="Y2711" i="8"/>
  <c r="B2707" i="13" l="1"/>
  <c r="Y2712" i="8"/>
  <c r="B2708" i="13" l="1"/>
  <c r="Y2713" i="8"/>
  <c r="B2709" i="13" l="1"/>
  <c r="Y2714" i="8"/>
  <c r="B2710" i="13" l="1"/>
  <c r="Y2715" i="8"/>
  <c r="B2711" i="13" l="1"/>
  <c r="Y2716" i="8"/>
  <c r="B2712" i="13" l="1"/>
  <c r="Y2717" i="8"/>
  <c r="B2713" i="13" l="1"/>
  <c r="Y2718" i="8"/>
  <c r="B2714" i="13" l="1"/>
  <c r="Y2719" i="8"/>
  <c r="B2715" i="13" l="1"/>
  <c r="Y2720" i="8"/>
  <c r="B2716" i="13" l="1"/>
  <c r="Y2721" i="8"/>
  <c r="B2717" i="13" l="1"/>
  <c r="Y2722" i="8"/>
  <c r="B2718" i="13" l="1"/>
  <c r="Y2723" i="8"/>
  <c r="B2719" i="13" l="1"/>
  <c r="Y2724" i="8"/>
  <c r="B2720" i="13" l="1"/>
  <c r="Y2725" i="8"/>
  <c r="B2721" i="13" l="1"/>
  <c r="Y2726" i="8"/>
  <c r="B2722" i="13" l="1"/>
  <c r="Y2727" i="8"/>
  <c r="B2723" i="13" l="1"/>
  <c r="Y2728" i="8"/>
  <c r="B2724" i="13" l="1"/>
  <c r="Y2729" i="8"/>
  <c r="Y2730" l="1"/>
  <c r="B2725" i="13"/>
  <c r="B2726" l="1"/>
  <c r="Y2731" i="8"/>
  <c r="B2727" i="13" l="1"/>
  <c r="Y2732" i="8"/>
  <c r="Y2733" l="1"/>
  <c r="B2728" i="13"/>
  <c r="B2729" l="1"/>
  <c r="Y2734" i="8"/>
  <c r="B2730" i="13" l="1"/>
  <c r="Y2735" i="8"/>
  <c r="B2731" i="13" l="1"/>
  <c r="Y2736" i="8"/>
  <c r="B2732" i="13" l="1"/>
  <c r="Y2737" i="8"/>
  <c r="B2733" i="13" l="1"/>
  <c r="Y2738" i="8"/>
  <c r="B2734" i="13" l="1"/>
  <c r="Y2739" i="8"/>
  <c r="B2735" i="13" l="1"/>
  <c r="Y2740" i="8"/>
  <c r="B2736" i="13" l="1"/>
  <c r="Y2741" i="8"/>
  <c r="B2737" i="13" l="1"/>
  <c r="Y2742" i="8"/>
  <c r="B2738" i="13" l="1"/>
  <c r="Y2743" i="8"/>
  <c r="Y2744" l="1"/>
  <c r="B2739" i="13"/>
  <c r="Y2745" i="8" l="1"/>
  <c r="B2740" i="13"/>
  <c r="Y2746" i="8" l="1"/>
  <c r="B2741" i="13"/>
  <c r="B2742" l="1"/>
  <c r="Y2747" i="8"/>
  <c r="Y2748" l="1"/>
  <c r="B2743" i="13"/>
  <c r="Y2749" i="8" l="1"/>
  <c r="B2744" i="13"/>
  <c r="B2745" l="1"/>
  <c r="Y2750" i="8"/>
  <c r="B2746" i="13" l="1"/>
  <c r="Y2751" i="8"/>
  <c r="B2747" i="13" l="1"/>
  <c r="Y2752" i="8"/>
  <c r="Y2753" l="1"/>
  <c r="B2748" i="13"/>
  <c r="Y2754" i="8" l="1"/>
  <c r="B2749" i="13"/>
  <c r="B2750" l="1"/>
  <c r="Y2755" i="8"/>
  <c r="B2751" i="13" l="1"/>
  <c r="Y2756" i="8"/>
  <c r="Y2757" l="1"/>
  <c r="B2752" i="13"/>
  <c r="Y2758" i="8" l="1"/>
  <c r="B2753" i="13"/>
  <c r="Y2759" i="8" l="1"/>
  <c r="B2754" i="13"/>
  <c r="Y2760" i="8" l="1"/>
  <c r="B2755" i="13"/>
  <c r="B2756" l="1"/>
  <c r="Y2761" i="8"/>
  <c r="B2757" i="13" l="1"/>
  <c r="Y2762" i="8"/>
  <c r="B2758" i="13" l="1"/>
  <c r="Y2763" i="8"/>
  <c r="Y2764" l="1"/>
  <c r="B2759" i="13"/>
  <c r="Y2765" i="8" l="1"/>
  <c r="B2760" i="13"/>
  <c r="Y2766" i="8" l="1"/>
  <c r="B2761" i="13"/>
  <c r="Y2767" i="8" l="1"/>
  <c r="B2762" i="13"/>
  <c r="Y2768" i="8" l="1"/>
  <c r="B2763" i="13"/>
  <c r="Y2769" i="8" l="1"/>
  <c r="B2764" i="13"/>
  <c r="Y2770" i="8" l="1"/>
  <c r="B2765" i="13"/>
  <c r="Y2771" i="8" l="1"/>
  <c r="B2766" i="13"/>
  <c r="B2767" l="1"/>
  <c r="Y2772" i="8"/>
  <c r="B2768" i="13" l="1"/>
  <c r="Y2773" i="8"/>
  <c r="B2769" i="13" l="1"/>
  <c r="Y2774" i="8"/>
  <c r="Y2775" l="1"/>
  <c r="B2770" i="13"/>
  <c r="Y2776" i="8" l="1"/>
  <c r="B2771" i="13"/>
  <c r="Y2777" i="8" l="1"/>
  <c r="B2772" i="13"/>
  <c r="Y2778" i="8" l="1"/>
  <c r="B2773" i="13"/>
  <c r="B2774" l="1"/>
  <c r="Y2779" i="8"/>
  <c r="B2775" i="13" l="1"/>
  <c r="Y2780" i="8"/>
  <c r="B2776" i="13" l="1"/>
  <c r="Y2781" i="8"/>
  <c r="B2777" i="13" l="1"/>
  <c r="Y2782" i="8"/>
  <c r="Y2783" l="1"/>
  <c r="B2778" i="13"/>
  <c r="B2779" l="1"/>
  <c r="Y2784" i="8"/>
  <c r="Y2785" l="1"/>
  <c r="B2780" i="13"/>
  <c r="B2781" l="1"/>
  <c r="Y2786" i="8"/>
  <c r="B2782" i="13" l="1"/>
  <c r="Y2787" i="8"/>
  <c r="B2783" i="13" l="1"/>
  <c r="Y2788" i="8"/>
  <c r="B2784" i="13" l="1"/>
  <c r="Y2789" i="8"/>
  <c r="B2785" i="13" l="1"/>
  <c r="Y2790" i="8"/>
  <c r="B2786" i="13" l="1"/>
  <c r="Y2791" i="8"/>
  <c r="B2787" i="13" l="1"/>
  <c r="Y2792" i="8"/>
  <c r="B2788" i="13" l="1"/>
  <c r="Y2793" i="8"/>
  <c r="B2789" i="13" l="1"/>
  <c r="Y2794" i="8"/>
  <c r="B2790" i="13" l="1"/>
  <c r="Y2795" i="8"/>
  <c r="B2791" i="13" l="1"/>
  <c r="Y2796" i="8"/>
  <c r="B2792" i="13" l="1"/>
  <c r="Y2797" i="8"/>
  <c r="B2793" i="13" l="1"/>
  <c r="Y2798" i="8"/>
  <c r="B2794" i="13" l="1"/>
  <c r="Y2799" i="8"/>
  <c r="B2795" i="13" l="1"/>
  <c r="Y2800" i="8"/>
  <c r="B2796" i="13" l="1"/>
  <c r="Y2801" i="8"/>
  <c r="B2797" i="13" l="1"/>
  <c r="Y2802" i="8"/>
  <c r="B2798" i="13" l="1"/>
  <c r="Y2803" i="8"/>
  <c r="B2799" i="13" l="1"/>
  <c r="Y2804" i="8"/>
  <c r="B2800" i="13" l="1"/>
  <c r="Y2805" i="8"/>
  <c r="B2801" i="13" l="1"/>
  <c r="Y2806" i="8"/>
  <c r="B2802" i="13" l="1"/>
  <c r="Y2807" i="8"/>
  <c r="B2803" i="13" l="1"/>
  <c r="Y2808" i="8"/>
  <c r="B2804" i="13" l="1"/>
  <c r="Y2809" i="8"/>
  <c r="B2805" i="13" l="1"/>
  <c r="Y2810" i="8"/>
  <c r="B2806" i="13" l="1"/>
  <c r="Y2811" i="8"/>
  <c r="B2807" i="13" l="1"/>
  <c r="Y2812" i="8"/>
  <c r="B2808" i="13" l="1"/>
  <c r="Y2813" i="8"/>
  <c r="B2809" i="13" l="1"/>
  <c r="Y2814" i="8"/>
  <c r="B2810" i="13" l="1"/>
  <c r="Y2815" i="8"/>
  <c r="B2811" i="13" l="1"/>
  <c r="Y2816" i="8"/>
  <c r="B2812" i="13" l="1"/>
  <c r="Y2817" i="8"/>
  <c r="B2813" i="13" l="1"/>
  <c r="Y2818" i="8"/>
  <c r="B2814" i="13" l="1"/>
  <c r="Y2819" i="8"/>
  <c r="B2815" i="13" l="1"/>
  <c r="Y2820" i="8"/>
  <c r="B2816" i="13" l="1"/>
  <c r="Y2821" i="8"/>
  <c r="B2817" i="13" l="1"/>
  <c r="Y2822" i="8"/>
  <c r="B2818" i="13" l="1"/>
  <c r="Y2823" i="8"/>
  <c r="B2819" i="13" l="1"/>
  <c r="Y2824" i="8"/>
  <c r="B2820" i="13" l="1"/>
  <c r="Y2825" i="8"/>
  <c r="B2821" i="13" l="1"/>
  <c r="Y2826" i="8"/>
  <c r="B2822" i="13" l="1"/>
  <c r="Y2827" i="8"/>
  <c r="B2823" i="13" l="1"/>
  <c r="Y2828" i="8"/>
  <c r="B2824" i="13" l="1"/>
  <c r="Y2829" i="8"/>
  <c r="B2825" i="13" l="1"/>
  <c r="Y2830" i="8"/>
  <c r="B2826" i="13" l="1"/>
  <c r="Y2831" i="8"/>
  <c r="Y2832" l="1"/>
  <c r="B2827" i="13"/>
  <c r="B2828" l="1"/>
  <c r="Y2833" i="8"/>
  <c r="B2829" i="13" l="1"/>
  <c r="Y2834" i="8"/>
  <c r="B2830" i="13" l="1"/>
  <c r="Y2835" i="8"/>
  <c r="B2831" i="13" l="1"/>
  <c r="Y2836" i="8"/>
  <c r="B2832" i="13" l="1"/>
  <c r="Y2837" i="8"/>
  <c r="B2833" i="13" l="1"/>
  <c r="Y2838" i="8"/>
  <c r="B2834" i="13" l="1"/>
  <c r="Y2839" i="8"/>
  <c r="B2835" i="13" l="1"/>
  <c r="Y2840" i="8"/>
  <c r="B2836" i="13" l="1"/>
  <c r="Y2841" i="8"/>
  <c r="B2837" i="13" l="1"/>
  <c r="Y2842" i="8"/>
  <c r="B2838" i="13" l="1"/>
  <c r="Y2843" i="8"/>
  <c r="B2839" i="13" l="1"/>
  <c r="Y2844" i="8"/>
  <c r="B2840" i="13" l="1"/>
  <c r="Y2845" i="8"/>
  <c r="B2841" i="13" l="1"/>
  <c r="Y2846" i="8"/>
  <c r="B2842" i="13" l="1"/>
  <c r="Y2847" i="8"/>
  <c r="B2843" i="13" l="1"/>
  <c r="Y2848" i="8"/>
  <c r="B2844" i="13" l="1"/>
  <c r="Y2849" i="8"/>
  <c r="B2845" i="13" l="1"/>
  <c r="Y2850" i="8"/>
  <c r="B2846" i="13" l="1"/>
  <c r="Y2851" i="8"/>
  <c r="B2847" i="13" l="1"/>
  <c r="Y2852" i="8"/>
  <c r="B2848" i="13" l="1"/>
  <c r="Y2853" i="8"/>
  <c r="B2849" i="13" l="1"/>
  <c r="Y2854" i="8"/>
  <c r="B2850" i="13" l="1"/>
  <c r="Y2855" i="8"/>
  <c r="B2851" i="13" l="1"/>
  <c r="Y2856" i="8"/>
  <c r="B2852" i="13" l="1"/>
  <c r="Y2857" i="8"/>
  <c r="B2853" i="13" l="1"/>
  <c r="Y2858" i="8"/>
  <c r="B2854" i="13" l="1"/>
  <c r="Y2859" i="8"/>
  <c r="B2855" i="13" l="1"/>
  <c r="Y2860" i="8"/>
  <c r="B2856" i="13" l="1"/>
  <c r="Y2861" i="8"/>
  <c r="Y2862" l="1"/>
  <c r="B2857" i="13"/>
  <c r="B2858" l="1"/>
  <c r="Y2863" i="8"/>
  <c r="B2859" i="13" l="1"/>
  <c r="Y2864" i="8"/>
  <c r="B2860" i="13" l="1"/>
  <c r="Y2865" i="8"/>
  <c r="B2861" i="13" l="1"/>
  <c r="Y2866" i="8"/>
  <c r="B2862" i="13" l="1"/>
  <c r="Y2867" i="8"/>
  <c r="B2863" i="13" l="1"/>
  <c r="Y2868" i="8"/>
  <c r="B2864" i="13" l="1"/>
  <c r="Y2869" i="8"/>
  <c r="B2865" i="13" l="1"/>
  <c r="Y2870" i="8"/>
  <c r="B2866" i="13" l="1"/>
  <c r="Y2871" i="8"/>
  <c r="B2867" i="13" l="1"/>
  <c r="Y2872" i="8"/>
  <c r="B2868" i="13" l="1"/>
  <c r="Y2873" i="8"/>
  <c r="B2869" i="13" l="1"/>
  <c r="Y2874" i="8"/>
  <c r="B2870" i="13" l="1"/>
  <c r="Y2875" i="8"/>
  <c r="B2871" i="13" l="1"/>
  <c r="Y2876" i="8"/>
  <c r="B2872" i="13" l="1"/>
  <c r="Y2877" i="8"/>
  <c r="B2873" i="13" l="1"/>
  <c r="Y2878" i="8"/>
  <c r="B2874" i="13" l="1"/>
  <c r="Y2879" i="8"/>
  <c r="B2875" i="13" l="1"/>
  <c r="Y2880" i="8"/>
  <c r="B2876" i="13" l="1"/>
  <c r="Y2881" i="8"/>
  <c r="B2877" i="13" l="1"/>
  <c r="Y2882" i="8"/>
  <c r="B2878" i="13" l="1"/>
  <c r="Y2883" i="8"/>
  <c r="B2879" i="13" l="1"/>
  <c r="Y2884" i="8"/>
  <c r="B2880" i="13" l="1"/>
  <c r="Y2885" i="8"/>
  <c r="B2881" i="13" l="1"/>
  <c r="Y2886" i="8"/>
  <c r="B2882" i="13" l="1"/>
  <c r="Y2887" i="8"/>
  <c r="Y2888" l="1"/>
  <c r="B2883" i="13"/>
  <c r="B2884" l="1"/>
  <c r="Y2889" i="8"/>
  <c r="B2885" i="13" l="1"/>
  <c r="Y2890" i="8"/>
  <c r="B2886" i="13" l="1"/>
  <c r="Y2891" i="8"/>
  <c r="B2887" i="13" l="1"/>
  <c r="Y2892" i="8"/>
  <c r="B2888" i="13" l="1"/>
  <c r="Y2893" i="8"/>
  <c r="B2889" i="13" l="1"/>
  <c r="Y2894" i="8"/>
  <c r="B2890" i="13" l="1"/>
  <c r="Y2895" i="8"/>
  <c r="B2891" i="13" l="1"/>
  <c r="Y2896" i="8"/>
  <c r="B2892" i="13" l="1"/>
  <c r="Y2897" i="8"/>
  <c r="B2893" i="13" l="1"/>
  <c r="Y2898" i="8"/>
  <c r="B2894" i="13" l="1"/>
  <c r="Y2899" i="8"/>
  <c r="B2895" i="13" l="1"/>
  <c r="Y2900" i="8"/>
  <c r="B2896" i="13" l="1"/>
  <c r="Y2901" i="8"/>
  <c r="B2897" i="13" l="1"/>
  <c r="Y2902" i="8"/>
  <c r="B2898" i="13" l="1"/>
  <c r="Y2903" i="8"/>
  <c r="B2899" i="13" l="1"/>
  <c r="Y2904" i="8"/>
  <c r="B2900" i="13" l="1"/>
  <c r="Y2905" i="8"/>
  <c r="B2901" i="13" l="1"/>
  <c r="Y2906" i="8"/>
  <c r="B2902" i="13" l="1"/>
  <c r="Y2907" i="8"/>
  <c r="B2903" i="13" l="1"/>
  <c r="Y2908" i="8"/>
  <c r="B2904" i="13" l="1"/>
  <c r="Y2909" i="8"/>
  <c r="B2905" i="13" l="1"/>
  <c r="Y2910" i="8"/>
  <c r="B2906" i="13" l="1"/>
  <c r="Y2911" i="8"/>
  <c r="B2907" i="13" l="1"/>
  <c r="Y2912" i="8"/>
  <c r="B2908" i="13" l="1"/>
  <c r="Y2913" i="8"/>
  <c r="B2909" i="13" l="1"/>
  <c r="Y2914" i="8"/>
  <c r="B2910" i="13" l="1"/>
  <c r="Y2915" i="8"/>
  <c r="B2911" i="13" l="1"/>
  <c r="Y2916" i="8"/>
  <c r="B2912" i="13" l="1"/>
  <c r="Y2917" i="8"/>
  <c r="B2913" i="13" l="1"/>
  <c r="Y2918" i="8"/>
  <c r="B2914" i="13" l="1"/>
  <c r="Y2919" i="8"/>
  <c r="B2915" i="13" l="1"/>
  <c r="Y2920" i="8"/>
  <c r="B2916" i="13" l="1"/>
  <c r="Y2921" i="8"/>
  <c r="B2917" i="13" l="1"/>
  <c r="Y2922" i="8"/>
  <c r="B2918" i="13" l="1"/>
  <c r="Y2923" i="8"/>
  <c r="B2919" i="13" l="1"/>
  <c r="Y2924" i="8"/>
  <c r="B2920" i="13" l="1"/>
  <c r="Y2925" i="8"/>
  <c r="B2921" i="13" l="1"/>
  <c r="Y2926" i="8"/>
  <c r="B2922" i="13" l="1"/>
  <c r="Y2927" i="8"/>
  <c r="B2923" i="13" l="1"/>
  <c r="Y2928" i="8"/>
  <c r="B2924" i="13" l="1"/>
  <c r="Y2929" i="8"/>
  <c r="B2925" i="13" l="1"/>
  <c r="Y2930" i="8"/>
  <c r="B2926" i="13" l="1"/>
  <c r="Y2931" i="8"/>
  <c r="B2927" i="13" l="1"/>
  <c r="Y2932" i="8"/>
  <c r="B2928" i="13" l="1"/>
  <c r="Y2933" i="8"/>
  <c r="B2929" i="13" l="1"/>
  <c r="Y2934" i="8"/>
  <c r="B2930" i="13" l="1"/>
  <c r="Y2935" i="8"/>
  <c r="B2931" i="13" l="1"/>
  <c r="Y2936" i="8"/>
  <c r="B2932" i="13" l="1"/>
  <c r="Y2937" i="8"/>
  <c r="B2933" i="13" l="1"/>
  <c r="Y2938" i="8"/>
  <c r="B2934" i="13" l="1"/>
  <c r="Y2939" i="8"/>
  <c r="B2935" i="13" l="1"/>
  <c r="Y2940" i="8"/>
  <c r="B2936" i="13" l="1"/>
  <c r="Y2941" i="8"/>
  <c r="B2937" i="13" l="1"/>
  <c r="Y2942" i="8"/>
  <c r="B2938" i="13" l="1"/>
  <c r="Y2943" i="8"/>
  <c r="B2939" i="13" l="1"/>
  <c r="Y2944" i="8"/>
  <c r="B2940" i="13" l="1"/>
  <c r="Y2945" i="8"/>
  <c r="B2941" i="13" l="1"/>
  <c r="Y2946" i="8"/>
  <c r="B2942" i="13" l="1"/>
  <c r="Y2947" i="8"/>
  <c r="B2943" i="13" l="1"/>
  <c r="Y2948" i="8"/>
  <c r="B2944" i="13" l="1"/>
  <c r="Y2949" i="8"/>
  <c r="B2945" i="13" l="1"/>
  <c r="Y2950" i="8"/>
  <c r="B2946" i="13" l="1"/>
  <c r="Y2951" i="8"/>
  <c r="B2947" i="13" l="1"/>
  <c r="Y2952" i="8"/>
  <c r="B2948" i="13" l="1"/>
  <c r="Y2953" i="8"/>
  <c r="B2949" i="13" l="1"/>
  <c r="Y2954" i="8"/>
  <c r="B2950" i="13" l="1"/>
  <c r="Y2955" i="8"/>
  <c r="B2951" i="13" l="1"/>
  <c r="Y2956" i="8"/>
  <c r="B2952" i="13" l="1"/>
  <c r="Y2957" i="8"/>
  <c r="B2953" i="13" l="1"/>
  <c r="Y2958" i="8"/>
  <c r="B2954" i="13" l="1"/>
  <c r="Y2959" i="8"/>
  <c r="B2955" i="13" l="1"/>
  <c r="Y2960" i="8"/>
  <c r="B2956" i="13" l="1"/>
  <c r="Y2961" i="8"/>
  <c r="B2957" i="13" l="1"/>
  <c r="Y2962" i="8"/>
  <c r="B2958" i="13" l="1"/>
  <c r="Y2963" i="8"/>
  <c r="B2959" i="13" l="1"/>
  <c r="Y2964" i="8"/>
  <c r="B2960" i="13" l="1"/>
  <c r="Y2965" i="8"/>
  <c r="B2961" i="13" l="1"/>
  <c r="Y2966" i="8"/>
  <c r="B2962" i="13" l="1"/>
  <c r="Y2967" i="8"/>
  <c r="B2963" i="13" l="1"/>
  <c r="Y2968" i="8"/>
  <c r="B2964" i="13" l="1"/>
  <c r="Y2969" i="8"/>
  <c r="B2965" i="13" l="1"/>
  <c r="Y2970" i="8"/>
  <c r="B2966" i="13" l="1"/>
  <c r="Y2971" i="8"/>
  <c r="B2967" i="13" l="1"/>
  <c r="Y2972" i="8"/>
  <c r="B2968" i="13" l="1"/>
  <c r="Y2973" i="8"/>
  <c r="B2969" i="13" l="1"/>
  <c r="Y2974" i="8"/>
  <c r="B2970" i="13" l="1"/>
  <c r="Y2975" i="8"/>
  <c r="B2971" i="13" l="1"/>
  <c r="Y2976" i="8"/>
  <c r="B2972" i="13" l="1"/>
  <c r="Y2977" i="8"/>
  <c r="B2973" i="13" l="1"/>
  <c r="Y2978" i="8"/>
  <c r="B2974" i="13" l="1"/>
  <c r="Y2979" i="8"/>
  <c r="B2975" i="13" l="1"/>
  <c r="Y2980" i="8"/>
  <c r="B2976" i="13" l="1"/>
  <c r="Y2981" i="8"/>
  <c r="B2977" i="13" l="1"/>
  <c r="Y2982" i="8"/>
  <c r="B2978" i="13" l="1"/>
  <c r="Y2983" i="8"/>
  <c r="B2979" i="13" l="1"/>
  <c r="Y2984" i="8"/>
  <c r="B2980" i="13" l="1"/>
  <c r="Y2985" i="8"/>
  <c r="B2981" i="13" l="1"/>
  <c r="Y2986" i="8"/>
  <c r="B2982" i="13" l="1"/>
  <c r="Y2987" i="8"/>
  <c r="B2983" i="13" l="1"/>
  <c r="Y2988" i="8"/>
  <c r="B2984" i="13" l="1"/>
  <c r="Y2989" i="8"/>
  <c r="B2985" i="13" l="1"/>
  <c r="Y2990" i="8"/>
  <c r="B2986" i="13" l="1"/>
  <c r="Y2991" i="8"/>
  <c r="B2987" i="13" l="1"/>
  <c r="Y2992" i="8"/>
  <c r="B2988" i="13" l="1"/>
  <c r="Y2993" i="8"/>
  <c r="B2989" i="13" l="1"/>
  <c r="Y2994" i="8"/>
  <c r="B2990" i="13" l="1"/>
  <c r="Y2995" i="8"/>
  <c r="B2991" i="13" l="1"/>
  <c r="Y2996" i="8"/>
  <c r="B2992" i="13" l="1"/>
  <c r="Y2997" i="8"/>
  <c r="B2993" i="13" l="1"/>
  <c r="Y2998" i="8"/>
  <c r="B2994" i="13" l="1"/>
  <c r="Y2999" i="8"/>
  <c r="B2995" i="13" l="1"/>
  <c r="Y3000" i="8"/>
  <c r="B2996" i="13" l="1"/>
  <c r="Y3001" i="8"/>
  <c r="B2997" i="13" l="1"/>
  <c r="Y3002" i="8"/>
  <c r="B2998" i="13" l="1"/>
  <c r="Y3003" i="8"/>
  <c r="B2999" i="13" l="1"/>
  <c r="Y3004" i="8"/>
  <c r="B3000" i="13" l="1"/>
  <c r="Y3005" i="8"/>
  <c r="B3001" i="13" l="1"/>
  <c r="Y3006" i="8"/>
  <c r="B3002" i="13" l="1"/>
  <c r="Y3007" i="8"/>
  <c r="B3003" i="13" l="1"/>
  <c r="Y3008" i="8"/>
  <c r="B3004" i="13" l="1"/>
  <c r="Y3009" i="8"/>
  <c r="B3005" i="13" l="1"/>
  <c r="Y3010" i="8"/>
  <c r="B3006" i="13" l="1"/>
  <c r="Y3011" i="8"/>
  <c r="B3007" i="13" l="1"/>
  <c r="Y3012" i="8"/>
  <c r="B3008" i="13" l="1"/>
  <c r="Y3013" i="8"/>
  <c r="B3009" i="13" l="1"/>
  <c r="Y3014" i="8"/>
  <c r="B3010" i="13" l="1"/>
  <c r="Y3015" i="8"/>
  <c r="B3011" i="13" l="1"/>
  <c r="Y3016" i="8"/>
  <c r="B3012" i="13" l="1"/>
  <c r="Y3017" i="8"/>
  <c r="B3013" i="13" l="1"/>
  <c r="Y3018" i="8"/>
  <c r="B3014" i="13" l="1"/>
  <c r="Y3019" i="8"/>
  <c r="B3015" i="13" l="1"/>
  <c r="Y3020" i="8"/>
  <c r="B3016" i="13" l="1"/>
  <c r="Y3021" i="8"/>
  <c r="B3017" i="13" l="1"/>
  <c r="Y3022" i="8"/>
  <c r="B3018" i="13" l="1"/>
  <c r="Y3023" i="8"/>
  <c r="B3019" i="13" l="1"/>
  <c r="Y3024" i="8"/>
  <c r="B3020" i="13" l="1"/>
  <c r="Y3025" i="8"/>
  <c r="B3021" i="13" l="1"/>
  <c r="Y3026" i="8"/>
  <c r="B3022" i="13" l="1"/>
  <c r="Y3027" i="8"/>
  <c r="B3023" i="13" l="1"/>
  <c r="Y3028" i="8"/>
  <c r="B3024" i="13" l="1"/>
  <c r="Y3029" i="8"/>
  <c r="B3025" i="13" l="1"/>
  <c r="Y3030" i="8"/>
  <c r="B3026" i="13" l="1"/>
  <c r="Y3031" i="8"/>
  <c r="B3027" i="13" l="1"/>
  <c r="Y3032" i="8"/>
  <c r="B3028" i="13" l="1"/>
  <c r="Y3033" i="8"/>
  <c r="B3029" i="13" l="1"/>
  <c r="Y3034" i="8"/>
  <c r="B3030" i="13" l="1"/>
  <c r="Y3035" i="8"/>
  <c r="B3031" i="13" l="1"/>
  <c r="Y3036" i="8"/>
  <c r="B3032" i="13" l="1"/>
  <c r="Y3037" i="8"/>
  <c r="B3033" i="13" l="1"/>
  <c r="Y3038" i="8"/>
  <c r="B3034" i="13" l="1"/>
  <c r="Y3039" i="8"/>
  <c r="B3035" i="13" l="1"/>
  <c r="Y3040" i="8"/>
  <c r="B3036" i="13" l="1"/>
  <c r="Y3041" i="8"/>
  <c r="B3037" i="13" l="1"/>
  <c r="Y3042" i="8"/>
  <c r="B3038" i="13" l="1"/>
  <c r="Y3043" i="8"/>
  <c r="B3039" i="13" l="1"/>
  <c r="Y3044" i="8"/>
  <c r="B3040" i="13" l="1"/>
  <c r="Y3045" i="8"/>
  <c r="B3041" i="13" l="1"/>
  <c r="Y3046" i="8"/>
  <c r="B3042" i="13" l="1"/>
  <c r="Y3047" i="8"/>
  <c r="B3043" i="13" l="1"/>
  <c r="Y3048" i="8"/>
  <c r="B3044" i="13" l="1"/>
  <c r="Y3049" i="8"/>
  <c r="B3045" i="13" l="1"/>
  <c r="Y3050" i="8"/>
  <c r="B3046" i="13" l="1"/>
  <c r="Y3051" i="8"/>
  <c r="B3047" i="13" l="1"/>
  <c r="Y3052" i="8"/>
  <c r="B3048" i="13" l="1"/>
  <c r="Y3053" i="8"/>
  <c r="B3049" i="13" l="1"/>
  <c r="Y3054" i="8"/>
  <c r="B3050" i="13" l="1"/>
  <c r="Y3055" i="8"/>
  <c r="B3051" i="13" l="1"/>
  <c r="Y3056" i="8"/>
  <c r="B3052" i="13" l="1"/>
  <c r="Y3057" i="8"/>
  <c r="B3053" i="13" l="1"/>
  <c r="Y3058" i="8"/>
  <c r="B3054" i="13" l="1"/>
  <c r="Y3059" i="8"/>
  <c r="B3055" i="13" l="1"/>
  <c r="Y3060" i="8"/>
  <c r="B3056" i="13" l="1"/>
  <c r="Y3061" i="8"/>
  <c r="B3057" i="13" l="1"/>
  <c r="Y3062" i="8"/>
  <c r="B3058" i="13" l="1"/>
  <c r="Y3063" i="8"/>
  <c r="B3059" i="13" l="1"/>
  <c r="Y3064" i="8"/>
  <c r="B3060" i="13" l="1"/>
  <c r="Y3065" i="8"/>
  <c r="B3061" i="13" l="1"/>
  <c r="Y3066" i="8"/>
  <c r="B3062" i="13" l="1"/>
  <c r="Y3067" i="8"/>
  <c r="B3063" i="13" l="1"/>
  <c r="Y3068" i="8"/>
  <c r="B3064" i="13" l="1"/>
  <c r="Y3069" i="8"/>
  <c r="B3065" i="13" l="1"/>
  <c r="Y3070" i="8"/>
  <c r="B3066" i="13" l="1"/>
  <c r="Y3071" i="8"/>
  <c r="B3067" i="13" l="1"/>
  <c r="Y3072" i="8"/>
  <c r="B3068" i="13" l="1"/>
  <c r="Y3073" i="8"/>
  <c r="B3069" i="13" l="1"/>
  <c r="Y3074" i="8"/>
  <c r="B3070" i="13" l="1"/>
  <c r="Y3075" i="8"/>
  <c r="B3071" i="13" l="1"/>
  <c r="Y3076" i="8"/>
  <c r="B3072" i="13" l="1"/>
  <c r="Y3077" i="8"/>
  <c r="B3073" i="13" l="1"/>
  <c r="Y3078" i="8"/>
  <c r="B3074" i="13" l="1"/>
  <c r="Y3079" i="8"/>
  <c r="B3075" i="13" l="1"/>
  <c r="Y3080" i="8"/>
  <c r="B3076" i="13" l="1"/>
  <c r="Y3081" i="8"/>
  <c r="B3077" i="13" l="1"/>
  <c r="Y3082" i="8"/>
  <c r="B3078" i="13" l="1"/>
  <c r="Y3083" i="8"/>
  <c r="B3079" i="13" l="1"/>
  <c r="Y3084" i="8"/>
  <c r="B3080" i="13" l="1"/>
  <c r="Y3085" i="8"/>
  <c r="B3081" i="13" l="1"/>
  <c r="Y3086" i="8"/>
  <c r="B3082" i="13" l="1"/>
  <c r="Y3087" i="8"/>
  <c r="B3083" i="13" l="1"/>
  <c r="Y3088" i="8"/>
  <c r="B3084" i="13" l="1"/>
  <c r="Y3089" i="8"/>
  <c r="B3085" i="13" l="1"/>
  <c r="Y3090" i="8"/>
  <c r="B3086" i="13" l="1"/>
  <c r="Y3091" i="8"/>
  <c r="B3087" i="13" l="1"/>
  <c r="Y3092" i="8"/>
  <c r="B3088" i="13" l="1"/>
  <c r="Y3093" i="8"/>
  <c r="B3089" i="13" l="1"/>
  <c r="Y3094" i="8"/>
  <c r="B3090" i="13" l="1"/>
  <c r="Y3095" i="8"/>
  <c r="B3091" i="13" l="1"/>
  <c r="Y3096" i="8"/>
  <c r="B3092" i="13" l="1"/>
  <c r="Y3097" i="8"/>
  <c r="B3093" i="13" l="1"/>
  <c r="Y3098" i="8"/>
  <c r="B3094" i="13" l="1"/>
  <c r="Y3099" i="8"/>
  <c r="B3095" i="13" l="1"/>
  <c r="Y3100" i="8"/>
  <c r="B3096" i="13" l="1"/>
  <c r="Y3101" i="8"/>
  <c r="B3097" i="13" l="1"/>
  <c r="Y3102" i="8"/>
  <c r="B3098" i="13" l="1"/>
  <c r="Y3103" i="8"/>
  <c r="B3099" i="13" l="1"/>
  <c r="Y3104" i="8"/>
  <c r="B3100" i="13" l="1"/>
  <c r="Y3105" i="8"/>
  <c r="B3101" i="13" l="1"/>
  <c r="Y3106" i="8"/>
  <c r="B3102" i="13" l="1"/>
  <c r="Y3107" i="8"/>
  <c r="B3103" i="13" l="1"/>
  <c r="Y3108" i="8"/>
  <c r="B3104" i="13" l="1"/>
  <c r="Y3109" i="8"/>
  <c r="B3105" i="13" l="1"/>
  <c r="Y3110" i="8"/>
  <c r="B3106" i="13" l="1"/>
  <c r="Y3111" i="8"/>
  <c r="B3107" i="13" l="1"/>
  <c r="Y3112" i="8"/>
  <c r="B3108" i="13" l="1"/>
  <c r="Y3113" i="8"/>
  <c r="B3109" i="13" l="1"/>
  <c r="Y3114" i="8"/>
  <c r="B3110" i="13" l="1"/>
  <c r="Y3115" i="8"/>
  <c r="B3111" i="13" l="1"/>
  <c r="Y3116" i="8"/>
  <c r="B3112" i="13" l="1"/>
  <c r="Y3117" i="8"/>
  <c r="B3113" i="13" l="1"/>
  <c r="Y3118" i="8"/>
  <c r="B3114" i="13" l="1"/>
  <c r="Y3119" i="8"/>
  <c r="B3115" i="13" l="1"/>
  <c r="Y3120" i="8"/>
  <c r="B3116" i="13" l="1"/>
  <c r="Y3121" i="8"/>
  <c r="B3117" i="13" l="1"/>
  <c r="Y3122" i="8"/>
  <c r="B3118" i="13" l="1"/>
  <c r="Y3123" i="8"/>
  <c r="B3119" i="13" l="1"/>
  <c r="Y3124" i="8"/>
  <c r="B3120" i="13" l="1"/>
  <c r="Y3125" i="8"/>
  <c r="B3121" i="13" l="1"/>
  <c r="Y3126" i="8"/>
  <c r="B3122" i="13" l="1"/>
  <c r="Y3127" i="8"/>
  <c r="B3123" i="13" l="1"/>
  <c r="Y3128" i="8"/>
  <c r="B3124" i="13" l="1"/>
  <c r="Y3129" i="8"/>
  <c r="B3125" i="13" l="1"/>
  <c r="Y3130" i="8"/>
  <c r="B3126" i="13" l="1"/>
  <c r="Y3131" i="8"/>
  <c r="B3127" i="13" l="1"/>
  <c r="Y3132" i="8"/>
  <c r="B3128" i="13" l="1"/>
  <c r="Y3133" i="8"/>
  <c r="B3129" i="13" l="1"/>
  <c r="Y3134" i="8"/>
  <c r="B3130" i="13" l="1"/>
  <c r="Y3135" i="8"/>
  <c r="B3131" i="13" l="1"/>
  <c r="Y3136" i="8"/>
  <c r="B3132" i="13" l="1"/>
  <c r="Y3137" i="8"/>
  <c r="B3133" i="13" l="1"/>
  <c r="Y3138" i="8"/>
  <c r="B3134" i="13" l="1"/>
  <c r="Y3139" i="8"/>
  <c r="B3135" i="13" l="1"/>
  <c r="Y3140" i="8"/>
  <c r="B3136" i="13" l="1"/>
  <c r="Y3141" i="8"/>
  <c r="B3137" i="13" l="1"/>
  <c r="Y3142" i="8"/>
  <c r="B3138" i="13" l="1"/>
  <c r="Y3143" i="8"/>
  <c r="B3139" i="13" l="1"/>
  <c r="Y3144" i="8"/>
  <c r="B3140" i="13" l="1"/>
  <c r="Y3145" i="8"/>
  <c r="B3141" i="13" l="1"/>
  <c r="Y3146" i="8"/>
  <c r="B3142" i="13" l="1"/>
  <c r="Y3147" i="8"/>
  <c r="B3143" i="13" l="1"/>
  <c r="Y3148" i="8"/>
  <c r="B3144" i="13" l="1"/>
  <c r="Y3149" i="8"/>
  <c r="B3145" i="13" l="1"/>
  <c r="Y3150" i="8"/>
  <c r="B3146" i="13" l="1"/>
  <c r="Y3151" i="8"/>
  <c r="B3147" i="13" l="1"/>
  <c r="Y3152" i="8"/>
  <c r="B3148" i="13" l="1"/>
  <c r="Y3153" i="8"/>
  <c r="B3149" i="13" l="1"/>
  <c r="Y3154" i="8"/>
  <c r="B3150" i="13" l="1"/>
  <c r="Y3155" i="8"/>
  <c r="B3151" i="13" l="1"/>
  <c r="Y3156" i="8"/>
  <c r="B3152" i="13" l="1"/>
  <c r="Y3157" i="8"/>
  <c r="B3153" i="13" l="1"/>
  <c r="Y3158" i="8"/>
  <c r="B3154" i="13" l="1"/>
  <c r="Y3159" i="8"/>
  <c r="Y3160" l="1"/>
  <c r="B3155" i="13"/>
  <c r="B3156" l="1"/>
  <c r="Y3161" i="8"/>
  <c r="B3157" i="13" l="1"/>
  <c r="Y3162" i="8"/>
  <c r="B3158" i="13" l="1"/>
  <c r="Y3163" i="8"/>
  <c r="B3159" i="13" l="1"/>
  <c r="Y3164" i="8"/>
  <c r="B3160" i="13" l="1"/>
  <c r="Y3165" i="8"/>
  <c r="B3161" i="13" l="1"/>
  <c r="Y3166" i="8"/>
  <c r="B3162" i="13" l="1"/>
  <c r="Y3167" i="8"/>
  <c r="B3163" i="13" l="1"/>
  <c r="Y3168" i="8"/>
  <c r="B3164" i="13" l="1"/>
  <c r="Y3169" i="8"/>
  <c r="B3165" i="13" l="1"/>
  <c r="Y3170" i="8"/>
  <c r="B3166" i="13" l="1"/>
  <c r="Y3171" i="8"/>
  <c r="B3167" i="13" l="1"/>
  <c r="Y3172" i="8"/>
  <c r="B3168" i="13" l="1"/>
  <c r="Y3173" i="8"/>
  <c r="B3169" i="13" l="1"/>
  <c r="Y3174" i="8"/>
  <c r="B3170" i="13" l="1"/>
  <c r="Y3175" i="8"/>
  <c r="B3171" i="13" l="1"/>
  <c r="Y3176" i="8"/>
  <c r="B3172" i="13" l="1"/>
  <c r="Y3177" i="8"/>
  <c r="B3173" i="13" l="1"/>
  <c r="Y3178" i="8"/>
  <c r="B3174" i="13" l="1"/>
  <c r="Y3179" i="8"/>
  <c r="B3175" i="13" l="1"/>
  <c r="Y3180" i="8"/>
  <c r="B3176" i="13" l="1"/>
  <c r="Y3181" i="8"/>
  <c r="B3177" i="13" l="1"/>
  <c r="Y3182" i="8"/>
  <c r="B3178" i="13" l="1"/>
  <c r="Y3183" i="8"/>
  <c r="B3179" i="13" l="1"/>
  <c r="Y3184" i="8"/>
  <c r="B3180" i="13" l="1"/>
  <c r="Y3185" i="8"/>
  <c r="B3181" i="13" l="1"/>
  <c r="Y3186" i="8"/>
  <c r="B3182" i="13" l="1"/>
  <c r="Y3187" i="8"/>
  <c r="B3183" i="13" l="1"/>
  <c r="Y3188" i="8"/>
  <c r="B3184" i="13" l="1"/>
  <c r="Y3189" i="8"/>
  <c r="B3185" i="13" l="1"/>
  <c r="Y3190" i="8"/>
  <c r="B3186" i="13" l="1"/>
  <c r="Y3191" i="8"/>
  <c r="B3187" i="13" l="1"/>
  <c r="Y3192" i="8"/>
  <c r="B3188" i="13" l="1"/>
  <c r="Y3193" i="8"/>
  <c r="B3189" i="13" l="1"/>
  <c r="Y3194" i="8"/>
  <c r="B3190" i="13" l="1"/>
  <c r="Y3195" i="8"/>
  <c r="B3191" i="13" l="1"/>
  <c r="Y3196" i="8"/>
  <c r="B3192" i="13" l="1"/>
  <c r="Y3197" i="8"/>
  <c r="Y3198" l="1"/>
  <c r="B3193" i="13"/>
  <c r="B3194" l="1"/>
  <c r="Y3199" i="8"/>
  <c r="B3195" i="13" l="1"/>
  <c r="Y3200" i="8"/>
  <c r="B3196" i="13" l="1"/>
  <c r="Y3201" i="8"/>
  <c r="B3197" i="13" l="1"/>
  <c r="Y3202" i="8"/>
  <c r="Y3203" l="1"/>
  <c r="B3198" i="13"/>
  <c r="B3199" l="1"/>
  <c r="Y3204" i="8"/>
  <c r="B3200" i="13" l="1"/>
  <c r="Y3205" i="8"/>
  <c r="B3201" i="13" l="1"/>
  <c r="Y3206" i="8"/>
  <c r="B3202" i="13" l="1"/>
  <c r="Y3207" i="8"/>
  <c r="B3203" i="13" l="1"/>
  <c r="Y3208" i="8"/>
  <c r="B3204" i="13" l="1"/>
  <c r="Y3209" i="8"/>
  <c r="B3205" i="13" l="1"/>
  <c r="Y3210" i="8"/>
  <c r="B3206" i="13" l="1"/>
  <c r="Y3211" i="8"/>
  <c r="B3207" i="13" l="1"/>
  <c r="Y3212" i="8"/>
  <c r="B3208" i="13" l="1"/>
  <c r="Y3213" i="8"/>
  <c r="B3209" i="13" l="1"/>
  <c r="Y3214" i="8"/>
  <c r="B3210" i="13" l="1"/>
  <c r="Y3215" i="8"/>
  <c r="B3211" i="13" l="1"/>
  <c r="Y3216" i="8"/>
  <c r="B3212" i="13" l="1"/>
  <c r="Y3217" i="8"/>
  <c r="B3213" i="13" l="1"/>
  <c r="Y3218" i="8"/>
  <c r="B3214" i="13" l="1"/>
  <c r="Y3219" i="8"/>
  <c r="B3215" i="13" l="1"/>
  <c r="Y3220" i="8"/>
  <c r="B3216" i="13" l="1"/>
  <c r="Y3221" i="8"/>
  <c r="B3217" i="13" l="1"/>
  <c r="Y3222" i="8"/>
  <c r="B3218" i="13" l="1"/>
  <c r="Y3223" i="8"/>
  <c r="B3219" i="13" l="1"/>
  <c r="Y3224" i="8"/>
  <c r="B3220" i="13" l="1"/>
  <c r="Y3225" i="8"/>
  <c r="B3221" i="13" l="1"/>
  <c r="Y3226" i="8"/>
  <c r="B3222" i="13" l="1"/>
  <c r="Y3227" i="8"/>
  <c r="B3223" i="13" l="1"/>
  <c r="Y3228" i="8"/>
  <c r="B3224" i="13" l="1"/>
  <c r="Y3229" i="8"/>
  <c r="B3225" i="13" l="1"/>
  <c r="Y3230" i="8"/>
  <c r="B3226" i="13" l="1"/>
  <c r="Y3231" i="8"/>
  <c r="B3227" i="13" l="1"/>
  <c r="Y3232" i="8"/>
  <c r="B3228" i="13" l="1"/>
  <c r="Y3233" i="8"/>
  <c r="B3229" i="13" l="1"/>
  <c r="Y3234" i="8"/>
  <c r="B3230" i="13" l="1"/>
  <c r="Y3235" i="8"/>
  <c r="B3231" i="13" l="1"/>
  <c r="Y3236" i="8"/>
  <c r="B3232" i="13" l="1"/>
  <c r="Y3237" i="8"/>
  <c r="B3233" i="13" l="1"/>
  <c r="Y3238" i="8"/>
  <c r="B3234" i="13" l="1"/>
  <c r="Y3239" i="8"/>
  <c r="B3235" i="13" l="1"/>
  <c r="Y3240" i="8"/>
  <c r="B3236" i="13" l="1"/>
  <c r="Y3241" i="8"/>
  <c r="B3237" i="13" l="1"/>
  <c r="Y3242" i="8"/>
  <c r="B3238" i="13" l="1"/>
  <c r="Y3243" i="8"/>
  <c r="B3239" i="13" l="1"/>
  <c r="Y3244" i="8"/>
  <c r="B3240" i="13" l="1"/>
  <c r="Y3245" i="8"/>
  <c r="B3241" i="13" l="1"/>
  <c r="Y3246" i="8"/>
  <c r="B3242" i="13" l="1"/>
  <c r="Y3247" i="8"/>
  <c r="B3243" i="13" l="1"/>
  <c r="Y3248" i="8"/>
  <c r="B3244" i="13" l="1"/>
  <c r="Y3249" i="8"/>
  <c r="B3245" i="13" l="1"/>
  <c r="Y3250" i="8"/>
  <c r="Y3251" l="1"/>
  <c r="B3246" i="13"/>
  <c r="Y3252" i="8" l="1"/>
  <c r="B3247" i="13"/>
  <c r="B3248" l="1"/>
  <c r="Y3253" i="8"/>
  <c r="B3249" i="13" l="1"/>
  <c r="Y3254" i="8"/>
  <c r="B3250" i="13" l="1"/>
  <c r="Y3255" i="8"/>
  <c r="B3251" i="13" l="1"/>
  <c r="Y3256" i="8"/>
  <c r="B3252" i="13" l="1"/>
  <c r="Y3257" i="8"/>
  <c r="B3253" i="13" l="1"/>
  <c r="Y3258" i="8"/>
  <c r="B3254" i="13" l="1"/>
  <c r="Y3259" i="8"/>
  <c r="B3255" i="13" l="1"/>
  <c r="Y3260" i="8"/>
  <c r="B3256" i="13" l="1"/>
  <c r="Y3261" i="8"/>
  <c r="B3257" i="13" l="1"/>
  <c r="Y3262" i="8"/>
  <c r="B3258" i="13" l="1"/>
  <c r="Y3263" i="8"/>
  <c r="B3259" i="13" l="1"/>
  <c r="Y3264" i="8"/>
  <c r="B3260" i="13" l="1"/>
  <c r="Y3265" i="8"/>
  <c r="B3261" i="13" l="1"/>
  <c r="Y3266" i="8"/>
  <c r="B3262" i="13" l="1"/>
  <c r="Y3267" i="8"/>
  <c r="B3263" i="13" l="1"/>
  <c r="Y3268" i="8"/>
  <c r="B3264" i="13" l="1"/>
  <c r="Y3269" i="8"/>
  <c r="B3265" i="13" l="1"/>
  <c r="Y3270" i="8"/>
  <c r="B3266" i="13" l="1"/>
  <c r="Y3271" i="8"/>
  <c r="B3267" i="13" l="1"/>
  <c r="Y3272" i="8"/>
  <c r="B3268" i="13" l="1"/>
  <c r="Y3273" i="8"/>
  <c r="B3269" i="13" l="1"/>
  <c r="Y3274" i="8"/>
  <c r="B3270" i="13" l="1"/>
  <c r="Y3275" i="8"/>
  <c r="B3271" i="13" l="1"/>
  <c r="Y3276" i="8"/>
  <c r="B3272" i="13" l="1"/>
  <c r="Y3277" i="8"/>
  <c r="B3273" i="13" l="1"/>
  <c r="Y3278" i="8"/>
  <c r="B3274" i="13" l="1"/>
  <c r="Y3279" i="8"/>
  <c r="B3275" i="13" l="1"/>
  <c r="Y3280" i="8"/>
  <c r="B3276" i="13" l="1"/>
  <c r="Y3281" i="8"/>
  <c r="B3277" i="13" l="1"/>
  <c r="Y3282" i="8"/>
  <c r="B3278" i="13" l="1"/>
  <c r="Y3283" i="8"/>
  <c r="B3279" i="13" l="1"/>
  <c r="Y3284" i="8"/>
  <c r="B3280" i="13" l="1"/>
  <c r="Y3285" i="8"/>
  <c r="B3281" i="13" l="1"/>
  <c r="Y3286" i="8"/>
  <c r="B3282" i="13" l="1"/>
  <c r="Y3287" i="8"/>
  <c r="B3283" i="13" l="1"/>
  <c r="Y3288" i="8"/>
  <c r="B3284" i="13" l="1"/>
  <c r="Y3289" i="8"/>
  <c r="B3285" i="13" l="1"/>
  <c r="Y3290" i="8"/>
  <c r="B3286" i="13" l="1"/>
  <c r="Y3291" i="8"/>
  <c r="B3287" i="13" l="1"/>
  <c r="Y3292" i="8"/>
  <c r="B3288" i="13" l="1"/>
  <c r="Y3293" i="8"/>
  <c r="B3289" i="13" l="1"/>
  <c r="Y3294" i="8"/>
  <c r="B3290" i="13" l="1"/>
  <c r="Y3295" i="8"/>
  <c r="B3291" i="13" l="1"/>
  <c r="Y3296" i="8"/>
  <c r="B3292" i="13" l="1"/>
  <c r="Y3297" i="8"/>
  <c r="B3293" i="13" l="1"/>
  <c r="Y3298" i="8"/>
  <c r="B3294" i="13" l="1"/>
  <c r="Y3299" i="8"/>
  <c r="B3295" i="13" l="1"/>
  <c r="Y3300" i="8"/>
  <c r="B3296" i="13" l="1"/>
  <c r="Y3301" i="8"/>
  <c r="B3297" i="13" l="1"/>
  <c r="Y3302" i="8"/>
  <c r="B3298" i="13" l="1"/>
  <c r="Y3303" i="8"/>
  <c r="B3299" i="13" l="1"/>
  <c r="Y3304" i="8"/>
  <c r="B3300" i="13" l="1"/>
  <c r="Y3305" i="8"/>
  <c r="B3301" i="13" l="1"/>
  <c r="Y3306" i="8"/>
  <c r="B3302" i="13" l="1"/>
  <c r="Y3307" i="8"/>
  <c r="B3303" i="13" l="1"/>
  <c r="Y3308" i="8"/>
  <c r="B3304" i="13" l="1"/>
  <c r="Y3309" i="8"/>
  <c r="B3305" i="13" l="1"/>
  <c r="Y3310" i="8"/>
  <c r="B3306" i="13" l="1"/>
  <c r="Y3311" i="8"/>
  <c r="B3307" i="13" l="1"/>
  <c r="Y3312" i="8"/>
  <c r="B3308" i="13" l="1"/>
  <c r="Y3313" i="8"/>
  <c r="B3309" i="13" l="1"/>
  <c r="Y3314" i="8"/>
  <c r="B3310" i="13" l="1"/>
  <c r="Y3315" i="8"/>
  <c r="B3311" i="13" l="1"/>
  <c r="Y3316" i="8"/>
  <c r="B3312" i="13" l="1"/>
  <c r="Y3317" i="8"/>
  <c r="B3313" i="13" l="1"/>
  <c r="Y3318" i="8"/>
  <c r="B3314" i="13" l="1"/>
  <c r="Y3319" i="8"/>
  <c r="B3315" i="13" l="1"/>
  <c r="Y3320" i="8"/>
  <c r="B3316" i="13" l="1"/>
  <c r="Y3321" i="8"/>
  <c r="B3317" i="13" l="1"/>
  <c r="Y3322" i="8"/>
  <c r="Y3323" l="1"/>
  <c r="B3318" i="13"/>
  <c r="B3319" l="1"/>
  <c r="Y3324" i="8"/>
  <c r="B3320" i="13" l="1"/>
  <c r="Y3325" i="8"/>
  <c r="B3321" i="13" l="1"/>
  <c r="Y3326" i="8"/>
  <c r="B3322" i="13" l="1"/>
  <c r="Y3327" i="8"/>
  <c r="B3323" i="13" l="1"/>
  <c r="Y3328" i="8"/>
  <c r="B3324" i="13" l="1"/>
  <c r="Y3329" i="8"/>
  <c r="B3325" i="13" l="1"/>
  <c r="Y3330" i="8"/>
  <c r="B3326" i="13" l="1"/>
  <c r="Y3331" i="8"/>
  <c r="B3327" i="13" l="1"/>
  <c r="Y3332" i="8"/>
  <c r="B3328" i="13" l="1"/>
  <c r="Y3333" i="8"/>
  <c r="B3329" i="13" l="1"/>
  <c r="Y3334" i="8"/>
  <c r="B3330" i="13" l="1"/>
  <c r="Y3335" i="8"/>
  <c r="B3331" i="13" l="1"/>
  <c r="Y3336" i="8"/>
  <c r="B3332" i="13" l="1"/>
  <c r="Y3337" i="8"/>
  <c r="B3333" i="13" l="1"/>
  <c r="Y3338" i="8"/>
  <c r="B3334" i="13" l="1"/>
  <c r="Y3339" i="8"/>
  <c r="B3335" i="13" l="1"/>
  <c r="Y3340" i="8"/>
  <c r="B3336" i="13" l="1"/>
  <c r="Y3341" i="8"/>
  <c r="B3337" i="13" l="1"/>
  <c r="Y3342" i="8"/>
  <c r="B3338" i="13" l="1"/>
  <c r="Y3343" i="8"/>
  <c r="B3339" i="13" l="1"/>
  <c r="Y3344" i="8"/>
  <c r="B3340" i="13" l="1"/>
  <c r="Y3345" i="8"/>
  <c r="B3341" i="13" l="1"/>
  <c r="Y3346" i="8"/>
  <c r="B3342" i="13" l="1"/>
  <c r="Y3347" i="8"/>
  <c r="B3343" i="13" l="1"/>
  <c r="Y3348" i="8"/>
  <c r="B3344" i="13" l="1"/>
  <c r="Y3349" i="8"/>
  <c r="B3345" i="13" l="1"/>
  <c r="Y3350" i="8"/>
  <c r="B3346" i="13" l="1"/>
  <c r="Y3351" i="8"/>
  <c r="B3347" i="13" l="1"/>
  <c r="Y3352" i="8"/>
  <c r="Y3353" l="1"/>
  <c r="B3348" i="13"/>
  <c r="B3349" l="1"/>
  <c r="Y3354" i="8"/>
  <c r="B3350" i="13" l="1"/>
  <c r="Y3355" i="8"/>
  <c r="B3351" i="13" l="1"/>
  <c r="Y3356" i="8"/>
  <c r="B3352" i="13" l="1"/>
  <c r="Y3357" i="8"/>
  <c r="B3353" i="13" l="1"/>
  <c r="Y3358" i="8"/>
  <c r="B3354" i="13" l="1"/>
  <c r="Y3359" i="8"/>
  <c r="B3355" i="13" l="1"/>
  <c r="Y3360" i="8"/>
  <c r="B3356" i="13" l="1"/>
  <c r="Y3361" i="8"/>
  <c r="B3357" i="13" l="1"/>
  <c r="Y3362" i="8"/>
  <c r="B3358" i="13" l="1"/>
  <c r="Y3363" i="8"/>
  <c r="B3359" i="13" l="1"/>
  <c r="Y3364" i="8"/>
  <c r="B3360" i="13" l="1"/>
  <c r="Y3365" i="8"/>
  <c r="B3361" i="13" l="1"/>
  <c r="Y3366" i="8"/>
  <c r="B3362" i="13" l="1"/>
  <c r="Y3367" i="8"/>
  <c r="B3363" i="13" l="1"/>
  <c r="Y3368" i="8"/>
  <c r="B3364" i="13" l="1"/>
  <c r="Y3369" i="8"/>
  <c r="B3365" i="13" l="1"/>
  <c r="Y3370" i="8"/>
  <c r="B3366" i="13" l="1"/>
  <c r="Y3371" i="8"/>
  <c r="B3367" i="13" l="1"/>
  <c r="Y3372" i="8"/>
  <c r="B3368" i="13" l="1"/>
  <c r="Y3373" i="8"/>
  <c r="B3369" i="13" l="1"/>
  <c r="Y3374" i="8"/>
  <c r="B3370" i="13" l="1"/>
  <c r="Y3375" i="8"/>
  <c r="B3371" i="13" l="1"/>
  <c r="Y3376" i="8"/>
  <c r="B3372" i="13" l="1"/>
  <c r="Y3377" i="8"/>
  <c r="B3373" i="13" l="1"/>
  <c r="Y3378" i="8"/>
  <c r="B3374" i="13" l="1"/>
  <c r="Y3379" i="8"/>
  <c r="B3375" i="13" l="1"/>
  <c r="Y3380" i="8"/>
  <c r="B3376" i="13" l="1"/>
  <c r="Y3381" i="8"/>
  <c r="B3377" i="13" l="1"/>
  <c r="Y3382" i="8"/>
  <c r="B3378" i="13" l="1"/>
  <c r="Y3383" i="8"/>
  <c r="B3379" i="13" l="1"/>
  <c r="Y3384" i="8"/>
  <c r="B3380" i="13" l="1"/>
  <c r="Y3385" i="8"/>
  <c r="B3381" i="13" l="1"/>
  <c r="Y3386" i="8"/>
  <c r="B3382" i="13" l="1"/>
  <c r="Y3387" i="8"/>
  <c r="B3383" i="13" l="1"/>
  <c r="Y3388" i="8"/>
  <c r="B3384" i="13" l="1"/>
  <c r="Y3389" i="8"/>
  <c r="B3385" i="13" l="1"/>
  <c r="Y3390" i="8"/>
  <c r="B3386" i="13" l="1"/>
  <c r="Y3391" i="8"/>
  <c r="B3387" i="13" l="1"/>
  <c r="Y3392" i="8"/>
  <c r="B3388" i="13" l="1"/>
  <c r="Y3393" i="8"/>
  <c r="B3389" i="13" l="1"/>
  <c r="Y3394" i="8"/>
  <c r="B3390" i="13" l="1"/>
  <c r="Y3395" i="8"/>
  <c r="B3391" i="13" l="1"/>
  <c r="Y3396" i="8"/>
  <c r="B3392" i="13" l="1"/>
  <c r="Y3397" i="8"/>
  <c r="B3393" i="13" l="1"/>
  <c r="Y3398" i="8"/>
  <c r="B3394" i="13" l="1"/>
  <c r="Y3399" i="8"/>
  <c r="B3395" i="13" l="1"/>
  <c r="Y3400" i="8"/>
  <c r="B3396" i="13" l="1"/>
  <c r="Y3401" i="8"/>
  <c r="B3397" i="13" l="1"/>
  <c r="Y3402" i="8"/>
  <c r="B3398" i="13" l="1"/>
  <c r="Y3403" i="8"/>
  <c r="B3399" i="13" l="1"/>
  <c r="Y3404" i="8"/>
  <c r="B3400" i="13" l="1"/>
  <c r="Y3405" i="8"/>
  <c r="B3401" i="13" l="1"/>
  <c r="Y3406" i="8"/>
  <c r="B3402" i="13" l="1"/>
  <c r="Y3407" i="8"/>
  <c r="B3403" i="13" l="1"/>
  <c r="Y3408" i="8"/>
  <c r="B3404" i="13" l="1"/>
  <c r="Y3409" i="8"/>
  <c r="B3405" i="13" l="1"/>
  <c r="Y3410" i="8"/>
  <c r="B3406" i="13" l="1"/>
  <c r="Y3411" i="8"/>
  <c r="B3407" i="13" l="1"/>
  <c r="Y3412" i="8"/>
  <c r="B3408" i="13" l="1"/>
  <c r="Y3413" i="8"/>
  <c r="B3409" i="13" l="1"/>
  <c r="Y3414" i="8"/>
  <c r="B3410" i="13" l="1"/>
  <c r="Y3415" i="8"/>
  <c r="Y3416" l="1"/>
  <c r="B3411" i="13"/>
  <c r="B3412" l="1"/>
  <c r="Y3417" i="8"/>
  <c r="B3413" i="13" l="1"/>
  <c r="Y3418" i="8"/>
  <c r="B3414" i="13" l="1"/>
  <c r="Y3419" i="8"/>
  <c r="B3415" i="13" l="1"/>
  <c r="Y3420" i="8"/>
  <c r="B3416" i="13" l="1"/>
  <c r="Y3421" i="8"/>
  <c r="B3417" i="13" l="1"/>
  <c r="Y3422" i="8"/>
  <c r="B3418" i="13" l="1"/>
  <c r="Y3423" i="8"/>
  <c r="B3419" i="13" l="1"/>
  <c r="Y3424" i="8"/>
  <c r="B3420" i="13" l="1"/>
  <c r="Y3425" i="8"/>
  <c r="B3421" i="13" l="1"/>
  <c r="Y3426" i="8"/>
  <c r="B3422" i="13" l="1"/>
  <c r="Y3427" i="8"/>
  <c r="B3423" i="13" l="1"/>
  <c r="Y3428" i="8"/>
  <c r="B3424" i="13" l="1"/>
  <c r="Y3429" i="8"/>
  <c r="B3425" i="13" l="1"/>
  <c r="Y3430" i="8"/>
  <c r="B3426" i="13" l="1"/>
  <c r="Y3431" i="8"/>
  <c r="B3427" i="13" l="1"/>
  <c r="Y3432" i="8"/>
  <c r="B3428" i="13" l="1"/>
  <c r="Y3433" i="8"/>
  <c r="B3429" i="13" l="1"/>
  <c r="Y3434" i="8"/>
  <c r="B3430" i="13" l="1"/>
  <c r="Y3435" i="8"/>
  <c r="B3431" i="13" l="1"/>
  <c r="Y3436" i="8"/>
  <c r="B3432" i="13" l="1"/>
  <c r="Y3437" i="8"/>
  <c r="B3433" i="13" l="1"/>
  <c r="Y3438" i="8"/>
  <c r="B3434" i="13" l="1"/>
  <c r="Y3439" i="8"/>
  <c r="B3435" i="13" l="1"/>
  <c r="Y3440" i="8"/>
  <c r="Y3441" l="1"/>
  <c r="B3436" i="13"/>
  <c r="B3437" l="1"/>
  <c r="Y3442" i="8"/>
  <c r="B3438" i="13" l="1"/>
  <c r="Y3443" i="8"/>
  <c r="B3439" i="13" l="1"/>
  <c r="Y3444" i="8"/>
  <c r="Y3445" l="1"/>
  <c r="B3440" i="13"/>
  <c r="B3441" l="1"/>
  <c r="Y3446" i="8"/>
  <c r="B3442" i="13" l="1"/>
  <c r="Y3447" i="8"/>
  <c r="B3443" i="13" l="1"/>
  <c r="Y3448" i="8"/>
  <c r="B3444" i="13" l="1"/>
  <c r="Y3449" i="8"/>
  <c r="B3445" i="13" l="1"/>
  <c r="Y3450" i="8"/>
  <c r="B3446" i="13" l="1"/>
  <c r="Y3451" i="8"/>
  <c r="B3447" i="13" l="1"/>
  <c r="Y3452" i="8"/>
  <c r="B3448" i="13" l="1"/>
  <c r="Y3453" i="8"/>
  <c r="B3449" i="13" l="1"/>
  <c r="Y3454" i="8"/>
  <c r="B3450" i="13" l="1"/>
  <c r="Y3455" i="8"/>
  <c r="B3451" i="13" l="1"/>
  <c r="Y3456" i="8"/>
  <c r="B3452" i="13" l="1"/>
  <c r="Y3457" i="8"/>
  <c r="B3453" i="13" l="1"/>
  <c r="Y3458" i="8"/>
  <c r="B3454" i="13" l="1"/>
  <c r="Y3459" i="8"/>
  <c r="B3455" i="13" l="1"/>
  <c r="Y3460" i="8"/>
  <c r="B3456" i="13" l="1"/>
  <c r="Y3461" i="8"/>
  <c r="B3457" i="13" l="1"/>
  <c r="Y3462" i="8"/>
  <c r="B3458" i="13" l="1"/>
  <c r="Y3463" i="8"/>
  <c r="B3459" i="13" l="1"/>
  <c r="Y3464" i="8"/>
  <c r="B3460" i="13" l="1"/>
  <c r="Y3465" i="8"/>
  <c r="B3461" i="13" l="1"/>
  <c r="Y3466" i="8"/>
  <c r="B3462" i="13" l="1"/>
  <c r="Y3467" i="8"/>
  <c r="B3463" i="13" l="1"/>
  <c r="Y3468" i="8"/>
  <c r="B3464" i="13" l="1"/>
  <c r="Y3469" i="8"/>
  <c r="B3465" i="13" l="1"/>
  <c r="Y3470" i="8"/>
  <c r="B3466" i="13" l="1"/>
  <c r="Y3471" i="8"/>
  <c r="B3467" i="13" l="1"/>
  <c r="Y3472" i="8"/>
  <c r="B3468" i="13" l="1"/>
  <c r="Y3473" i="8"/>
  <c r="B3469" i="13" l="1"/>
  <c r="Y3474" i="8"/>
  <c r="B3470" i="13" l="1"/>
  <c r="Y3475" i="8"/>
  <c r="B3471" i="13" l="1"/>
  <c r="Y3476" i="8"/>
  <c r="B3472" i="13" l="1"/>
  <c r="Y3477" i="8"/>
  <c r="B3473" i="13" l="1"/>
  <c r="Y3478" i="8"/>
  <c r="B3474" i="13" l="1"/>
  <c r="Y3479" i="8"/>
  <c r="B3475" i="13" l="1"/>
  <c r="Y3480" i="8"/>
  <c r="B3476" i="13" l="1"/>
  <c r="Y3481" i="8"/>
  <c r="B3477" i="13" l="1"/>
  <c r="Y3482" i="8"/>
  <c r="B3478" i="13" l="1"/>
  <c r="Y3483" i="8"/>
  <c r="B3479" i="13" l="1"/>
  <c r="Y3484" i="8"/>
  <c r="B3480" i="13" l="1"/>
  <c r="Y3485" i="8"/>
  <c r="B3481" i="13" l="1"/>
  <c r="Y3486" i="8"/>
  <c r="B3482" i="13" l="1"/>
  <c r="Y3487" i="8"/>
  <c r="B3483" i="13" l="1"/>
  <c r="Y3488" i="8"/>
  <c r="B3484" i="13" l="1"/>
  <c r="Y3489" i="8"/>
  <c r="B3485" i="13" l="1"/>
  <c r="Y3490" i="8"/>
  <c r="B3486" i="13" l="1"/>
  <c r="Y3491" i="8"/>
  <c r="B3487" i="13" l="1"/>
  <c r="Y3492" i="8"/>
  <c r="B3488" i="13" l="1"/>
  <c r="Y3493" i="8"/>
  <c r="B3489" i="13" l="1"/>
  <c r="Y3494" i="8"/>
  <c r="B3490" i="13" l="1"/>
  <c r="Y3495" i="8"/>
  <c r="B3491" i="13" l="1"/>
  <c r="Y3496" i="8"/>
  <c r="B3492" i="13" l="1"/>
  <c r="Y3497" i="8"/>
  <c r="B3493" i="13" l="1"/>
  <c r="Y3498" i="8"/>
  <c r="B3494" i="13" l="1"/>
  <c r="Y3499" i="8"/>
  <c r="B3495" i="13" l="1"/>
  <c r="Y3500" i="8"/>
  <c r="B3496" i="13" l="1"/>
  <c r="Y3501" i="8"/>
  <c r="B3497" i="13" l="1"/>
  <c r="Y3502" i="8"/>
  <c r="B3498" i="13" l="1"/>
  <c r="Y3503" i="8"/>
  <c r="B3499" i="13" l="1"/>
  <c r="Y3504" i="8"/>
  <c r="B3500" i="13" l="1"/>
  <c r="Y3505" i="8"/>
  <c r="B3501" i="13" l="1"/>
  <c r="Y3506" i="8"/>
  <c r="B3502" i="13" l="1"/>
  <c r="Y3507" i="8"/>
  <c r="B3503" i="13" l="1"/>
  <c r="Y3508" i="8"/>
  <c r="B3504" i="13" l="1"/>
  <c r="Y3509" i="8"/>
  <c r="B3505" i="13" l="1"/>
  <c r="Y3510" i="8"/>
  <c r="B3506" i="13" l="1"/>
  <c r="Y3511" i="8"/>
  <c r="B3507" i="13" l="1"/>
  <c r="Y3512" i="8"/>
  <c r="B3508" i="13" l="1"/>
  <c r="Y3513" i="8"/>
  <c r="B3509" i="13" l="1"/>
  <c r="Y3514" i="8"/>
  <c r="B3510" i="13" l="1"/>
  <c r="Y3515" i="8"/>
  <c r="B3511" i="13" l="1"/>
  <c r="Y3516" i="8"/>
  <c r="B3512" i="13" l="1"/>
  <c r="Y3517" i="8"/>
  <c r="B3513" i="13" l="1"/>
  <c r="Y3518" i="8"/>
  <c r="B3514" i="13" l="1"/>
  <c r="Y3519" i="8"/>
  <c r="B3515" i="13" l="1"/>
  <c r="Y3520" i="8"/>
  <c r="B3516" i="13" l="1"/>
  <c r="Y3521" i="8"/>
  <c r="B3517" i="13" l="1"/>
  <c r="Y3522" i="8"/>
  <c r="B3518" i="13" l="1"/>
  <c r="Y3523" i="8"/>
  <c r="B3519" i="13" l="1"/>
  <c r="Y3524" i="8"/>
  <c r="B3520" i="13" l="1"/>
  <c r="Y3525" i="8"/>
  <c r="B3521" i="13" l="1"/>
  <c r="Y3526" i="8"/>
  <c r="B3522" i="13" l="1"/>
  <c r="Y3527" i="8"/>
  <c r="B3523" i="13" l="1"/>
  <c r="Y3528" i="8"/>
  <c r="B3524" i="13" l="1"/>
  <c r="Y3529" i="8"/>
  <c r="B3525" i="13" l="1"/>
  <c r="Y3530" i="8"/>
  <c r="B3526" i="13" l="1"/>
  <c r="Y3531" i="8"/>
  <c r="B3527" i="13" l="1"/>
  <c r="Y3532" i="8"/>
  <c r="B3528" i="13" l="1"/>
  <c r="Y3533" i="8"/>
  <c r="B3529" i="13" l="1"/>
  <c r="Y3534" i="8"/>
  <c r="B3530" i="13" l="1"/>
  <c r="Y3535" i="8"/>
  <c r="B3531" i="13" l="1"/>
  <c r="Y3536" i="8"/>
  <c r="B3532" i="13" l="1"/>
  <c r="Y3537" i="8"/>
  <c r="B3533" i="13" l="1"/>
  <c r="Y3538" i="8"/>
  <c r="B3534" i="13" l="1"/>
  <c r="Y3539" i="8"/>
  <c r="B3535" i="13" l="1"/>
  <c r="Y3540" i="8"/>
  <c r="B3536" i="13" l="1"/>
  <c r="Y3541" i="8"/>
  <c r="B3537" i="13" l="1"/>
  <c r="Y3542" i="8"/>
  <c r="B3538" i="13" l="1"/>
  <c r="Y3543" i="8"/>
  <c r="B3539" i="13" l="1"/>
  <c r="Y3544" i="8"/>
  <c r="B3540" i="13" l="1"/>
  <c r="Y3545" i="8"/>
  <c r="Y3546" l="1"/>
  <c r="B3541" i="13"/>
  <c r="B3542" l="1"/>
  <c r="Y3547" i="8"/>
  <c r="B3543" i="13" l="1"/>
  <c r="Y3548" i="8"/>
  <c r="B3544" i="13" l="1"/>
  <c r="Y3549" i="8"/>
  <c r="B3545" i="13" l="1"/>
  <c r="Y3550" i="8"/>
  <c r="B3546" i="13" l="1"/>
  <c r="Y3551" i="8"/>
  <c r="B3547" i="13" l="1"/>
  <c r="Y3552" i="8"/>
  <c r="B3548" i="13" l="1"/>
  <c r="Y3553" i="8"/>
  <c r="B3549" i="13" l="1"/>
  <c r="Y3554" i="8"/>
  <c r="B3550" i="13" l="1"/>
  <c r="Y3555" i="8"/>
  <c r="B3551" i="13" l="1"/>
  <c r="Y3556" i="8"/>
  <c r="B3552" i="13" l="1"/>
  <c r="Y3557" i="8"/>
  <c r="B3553" i="13" l="1"/>
  <c r="Y3558" i="8"/>
  <c r="B3554" i="13" l="1"/>
  <c r="Y3559" i="8"/>
  <c r="B3555" i="13" l="1"/>
  <c r="Y3560" i="8"/>
  <c r="B3556" i="13" l="1"/>
  <c r="Y3561" i="8"/>
  <c r="B3557" i="13" l="1"/>
  <c r="Y3562" i="8"/>
  <c r="B3558" i="13" l="1"/>
  <c r="Y3563" i="8"/>
  <c r="B3559" i="13" l="1"/>
  <c r="Y3564" i="8"/>
  <c r="B3560" i="13" l="1"/>
  <c r="Y3565" i="8"/>
  <c r="B3561" i="13" l="1"/>
  <c r="Y3566" i="8"/>
  <c r="B3562" i="13" l="1"/>
  <c r="Y3567" i="8"/>
  <c r="B3563" i="13" l="1"/>
  <c r="Y3568" i="8"/>
  <c r="B3564" i="13" l="1"/>
  <c r="Y3569" i="8"/>
  <c r="B3565" i="13" l="1"/>
  <c r="Y3570" i="8"/>
  <c r="B3566" i="13" l="1"/>
  <c r="Y3571" i="8"/>
  <c r="B3567" i="13" l="1"/>
  <c r="Y3572" i="8"/>
  <c r="B3568" i="13" l="1"/>
  <c r="Y3573" i="8"/>
  <c r="B3569" i="13" l="1"/>
  <c r="Y3574" i="8"/>
  <c r="B3570" i="13" l="1"/>
  <c r="Y3575" i="8"/>
  <c r="B3571" i="13" l="1"/>
  <c r="Y3576" i="8"/>
  <c r="B3572" i="13" l="1"/>
  <c r="Y3577" i="8"/>
  <c r="B3573" i="13" l="1"/>
  <c r="Y3578" i="8"/>
  <c r="B3574" i="13" l="1"/>
  <c r="Y3579" i="8"/>
  <c r="B3575" i="13" l="1"/>
  <c r="Y3580" i="8"/>
  <c r="B3576" i="13" l="1"/>
  <c r="Y3581" i="8"/>
  <c r="B3577" i="13" l="1"/>
  <c r="Y3582" i="8"/>
  <c r="B3578" i="13" l="1"/>
  <c r="Y3583" i="8"/>
  <c r="B3579" i="13" l="1"/>
  <c r="Y3584" i="8"/>
  <c r="B3580" i="13" l="1"/>
  <c r="Y3585" i="8"/>
  <c r="B3581" i="13" l="1"/>
  <c r="Y3586" i="8"/>
  <c r="B3582" i="13" l="1"/>
  <c r="Y3587" i="8"/>
  <c r="B3583" i="13" l="1"/>
  <c r="Y3588" i="8"/>
  <c r="B3584" i="13" l="1"/>
  <c r="Y3589" i="8"/>
  <c r="B3585" i="13" l="1"/>
  <c r="Y3590" i="8"/>
  <c r="B3586" i="13" l="1"/>
  <c r="Y3591" i="8"/>
  <c r="B3587" i="13" l="1"/>
  <c r="Y3592" i="8"/>
  <c r="B3588" i="13" l="1"/>
  <c r="Y3593" i="8"/>
  <c r="B3589" i="13" l="1"/>
  <c r="Y3594" i="8"/>
  <c r="B3590" i="13" l="1"/>
  <c r="Y3595" i="8"/>
  <c r="B3591" i="13" l="1"/>
  <c r="Y3596" i="8"/>
  <c r="B3592" i="13" l="1"/>
  <c r="Y3597" i="8"/>
  <c r="B3593" i="13" l="1"/>
  <c r="Y3598" i="8"/>
  <c r="B3594" i="13" l="1"/>
  <c r="Y3599" i="8"/>
  <c r="B3595" i="13" l="1"/>
  <c r="Y3600" i="8"/>
  <c r="B3596" i="13" l="1"/>
  <c r="Y3601" i="8"/>
  <c r="B3597" i="13" l="1"/>
  <c r="Y3602" i="8"/>
  <c r="B3598" i="13" l="1"/>
  <c r="Y3603" i="8"/>
  <c r="B3599" i="13" l="1"/>
  <c r="Y3604" i="8"/>
  <c r="B3600" i="13" l="1"/>
  <c r="Y3605" i="8"/>
  <c r="B3601" i="13" l="1"/>
  <c r="Y3606" i="8"/>
  <c r="Y3607" l="1"/>
  <c r="B3602" i="13"/>
  <c r="B3603" l="1"/>
  <c r="Y3608" i="8"/>
  <c r="B3604" i="13" l="1"/>
  <c r="Y3609" i="8"/>
  <c r="B3605" i="13" l="1"/>
  <c r="Y3610" i="8"/>
  <c r="B3606" i="13" l="1"/>
  <c r="Y3611" i="8"/>
  <c r="B3607" i="13" l="1"/>
  <c r="Y3612" i="8"/>
  <c r="B3608" i="13" l="1"/>
  <c r="Y3613" i="8"/>
  <c r="B3609" i="13" l="1"/>
  <c r="Y3614" i="8"/>
  <c r="B3610" i="13" l="1"/>
  <c r="Y3615" i="8"/>
  <c r="B3611" i="13" l="1"/>
  <c r="Y3616" i="8"/>
  <c r="B3612" i="13" l="1"/>
  <c r="Y3617" i="8"/>
  <c r="B3613" i="13" l="1"/>
  <c r="Y3618" i="8"/>
  <c r="B3614" i="13" l="1"/>
  <c r="Y3619" i="8"/>
  <c r="B3615" i="13" l="1"/>
  <c r="Y3620" i="8"/>
  <c r="B3616" i="13" l="1"/>
  <c r="Y3621" i="8"/>
  <c r="B3617" i="13" l="1"/>
  <c r="Y3622" i="8"/>
  <c r="B3618" i="13" l="1"/>
  <c r="Y3623" i="8"/>
  <c r="B3619" i="13" l="1"/>
  <c r="Y3624" i="8"/>
  <c r="B3620" i="13" l="1"/>
  <c r="Y3625" i="8"/>
  <c r="B3621" i="13" l="1"/>
  <c r="Y3626" i="8"/>
  <c r="B3622" i="13" l="1"/>
  <c r="Y3627" i="8"/>
  <c r="B3623" i="13" l="1"/>
  <c r="Y3628" i="8"/>
  <c r="B3624" i="13" l="1"/>
  <c r="Y3629" i="8"/>
  <c r="B3625" i="13" l="1"/>
  <c r="Y3630" i="8"/>
  <c r="B3626" i="13" l="1"/>
  <c r="Y3631" i="8"/>
  <c r="B3627" i="13" l="1"/>
  <c r="Y3632" i="8"/>
  <c r="B3628" i="13" l="1"/>
  <c r="Y3633" i="8"/>
  <c r="B3629" i="13" l="1"/>
  <c r="Y3634" i="8"/>
  <c r="B3630" i="13" l="1"/>
  <c r="Y3635" i="8"/>
  <c r="B3631" i="13" l="1"/>
  <c r="Y3636" i="8"/>
  <c r="B3632" i="13" l="1"/>
  <c r="Y3637" i="8"/>
  <c r="B3633" i="13" l="1"/>
  <c r="Y3638" i="8"/>
  <c r="B3634" i="13" l="1"/>
  <c r="Y3639" i="8"/>
  <c r="B3635" i="13" l="1"/>
  <c r="Y3640" i="8"/>
  <c r="B3636" i="13" l="1"/>
  <c r="Y3641" i="8"/>
  <c r="B3637" i="13" l="1"/>
  <c r="Y3642" i="8"/>
  <c r="B3638" i="13" l="1"/>
  <c r="Y3643" i="8"/>
  <c r="B3639" i="13" l="1"/>
  <c r="Y3644" i="8"/>
  <c r="B3640" i="13" l="1"/>
  <c r="Y3645" i="8"/>
  <c r="B3641" i="13" l="1"/>
  <c r="Y3646" i="8"/>
  <c r="B3642" i="13" l="1"/>
  <c r="Y3647" i="8"/>
  <c r="B3643" i="13" l="1"/>
  <c r="Y3648" i="8"/>
  <c r="B3644" i="13" l="1"/>
  <c r="Y3649" i="8"/>
  <c r="B3645" i="13" l="1"/>
  <c r="Y3650" i="8"/>
  <c r="B3646" i="13" l="1"/>
  <c r="Y3651" i="8"/>
  <c r="B3647" i="13" l="1"/>
  <c r="Y3652" i="8"/>
  <c r="B3648" i="13" l="1"/>
  <c r="Y3653" i="8"/>
  <c r="B3649" i="13" l="1"/>
  <c r="Y3654" i="8"/>
  <c r="B3650" i="13" l="1"/>
  <c r="Y3655" i="8"/>
  <c r="B3651" i="13" l="1"/>
  <c r="Y3656" i="8"/>
  <c r="B3652" i="13" l="1"/>
  <c r="Y3657" i="8"/>
  <c r="B3653" i="13" l="1"/>
  <c r="Y3658" i="8"/>
  <c r="B3654" i="13" l="1"/>
  <c r="Y3659" i="8"/>
  <c r="B3655" i="13" l="1"/>
  <c r="Y3660" i="8"/>
  <c r="B3656" i="13" l="1"/>
  <c r="Y3661" i="8"/>
  <c r="B3657" i="13" l="1"/>
  <c r="Y3662" i="8"/>
  <c r="B3658" i="13" l="1"/>
  <c r="Y3663" i="8"/>
  <c r="B3659" i="13" l="1"/>
  <c r="Y3664" i="8"/>
  <c r="B3660" i="13" l="1"/>
  <c r="Y3665" i="8"/>
  <c r="B3661" i="13" l="1"/>
  <c r="Y3666" i="8"/>
  <c r="B3662" i="13" l="1"/>
  <c r="Y3667" i="8"/>
  <c r="B3663" i="13" l="1"/>
  <c r="Y3668" i="8"/>
  <c r="B3664" i="13" l="1"/>
  <c r="Y3669" i="8"/>
  <c r="B3665" i="13" l="1"/>
  <c r="Y3670" i="8"/>
  <c r="B3666" i="13" l="1"/>
  <c r="Y3671" i="8"/>
  <c r="B3667" i="13" l="1"/>
  <c r="Y3672" i="8"/>
  <c r="B3668" i="13" l="1"/>
  <c r="Y3673" i="8"/>
  <c r="B3669" i="13" l="1"/>
  <c r="Y3674" i="8"/>
  <c r="B3670" i="13" l="1"/>
  <c r="Y3675" i="8"/>
  <c r="B3671" i="13" l="1"/>
  <c r="Y3676" i="8"/>
  <c r="B3672" i="13" l="1"/>
  <c r="Y3677" i="8"/>
  <c r="B3673" i="13" l="1"/>
  <c r="Y3678" i="8"/>
  <c r="B3674" i="13" l="1"/>
  <c r="Y3679" i="8"/>
  <c r="B3675" i="13" l="1"/>
  <c r="Y3680" i="8"/>
  <c r="B3676" i="13" l="1"/>
  <c r="Y3681" i="8"/>
  <c r="B3677" i="13" l="1"/>
  <c r="Y3682" i="8"/>
  <c r="B3678" i="13" l="1"/>
  <c r="Y3683" i="8"/>
  <c r="B3679" i="13" l="1"/>
  <c r="Y3684" i="8"/>
  <c r="B3680" i="13" l="1"/>
  <c r="Y3685" i="8"/>
  <c r="B3681" i="13" l="1"/>
  <c r="Y3686" i="8"/>
  <c r="B3682" i="13" l="1"/>
  <c r="Y3687" i="8"/>
  <c r="B3683" i="13" l="1"/>
  <c r="Y3688" i="8"/>
  <c r="B3684" i="13" l="1"/>
  <c r="Y3689" i="8"/>
  <c r="B3685" i="13" l="1"/>
  <c r="Y3690" i="8"/>
  <c r="B3686" i="13" l="1"/>
  <c r="Y3691" i="8"/>
  <c r="B3687" i="13" l="1"/>
  <c r="Y3692" i="8"/>
  <c r="B3688" i="13" l="1"/>
  <c r="Y3693" i="8"/>
  <c r="B3689" i="13" l="1"/>
  <c r="Y3694" i="8"/>
  <c r="B3690" i="13" l="1"/>
  <c r="Y3695" i="8"/>
  <c r="B3691" i="13" l="1"/>
  <c r="Y3696" i="8"/>
  <c r="B3692" i="13" l="1"/>
  <c r="Y3697" i="8"/>
  <c r="B3693" i="13" l="1"/>
  <c r="Y3698" i="8"/>
  <c r="B3694" i="13" l="1"/>
  <c r="Y3699" i="8"/>
  <c r="B3695" i="13" l="1"/>
  <c r="Y3700" i="8"/>
  <c r="B3696" i="13" l="1"/>
  <c r="Y3701" i="8"/>
  <c r="B3697" i="13" l="1"/>
  <c r="Y3702" i="8"/>
  <c r="B3698" i="13" l="1"/>
  <c r="Y3703" i="8"/>
  <c r="B3699" i="13" l="1"/>
  <c r="Y3704" i="8"/>
  <c r="B3700" i="13" l="1"/>
  <c r="Y3705" i="8"/>
  <c r="B3701" i="13" l="1"/>
  <c r="Y3706" i="8"/>
  <c r="B3702" i="13" l="1"/>
  <c r="Y3707" i="8"/>
  <c r="B3703" i="13" l="1"/>
  <c r="Y3708" i="8"/>
  <c r="B3704" i="13" l="1"/>
  <c r="Y3709" i="8"/>
  <c r="B3705" i="13" l="1"/>
  <c r="Y3710" i="8"/>
  <c r="B3706" i="13" l="1"/>
  <c r="Y3711" i="8"/>
  <c r="B3707" i="13" l="1"/>
  <c r="Y3712" i="8"/>
  <c r="B3708" i="13" l="1"/>
  <c r="Y3713" i="8"/>
  <c r="B3709" i="13" l="1"/>
  <c r="Y3714" i="8"/>
  <c r="B3710" i="13" l="1"/>
  <c r="Y3715" i="8"/>
  <c r="B3711" i="13" l="1"/>
  <c r="Y3716" i="8"/>
  <c r="B3712" i="13" l="1"/>
  <c r="Y3717" i="8"/>
  <c r="B3713" i="13" l="1"/>
  <c r="Y3718" i="8"/>
  <c r="B3714" i="13" l="1"/>
  <c r="Y3719" i="8"/>
  <c r="B3715" i="13" l="1"/>
  <c r="Y3720" i="8"/>
  <c r="B3716" i="13" l="1"/>
  <c r="Y3721" i="8"/>
  <c r="B3717" i="13" l="1"/>
  <c r="Y3722" i="8"/>
  <c r="B3718" i="13" l="1"/>
  <c r="Y3723" i="8"/>
  <c r="B3719" i="13" l="1"/>
  <c r="Y3724" i="8"/>
  <c r="B3720" i="13" l="1"/>
  <c r="Y3725" i="8"/>
  <c r="B3721" i="13" l="1"/>
  <c r="Y3726" i="8"/>
  <c r="B3722" i="13" l="1"/>
  <c r="Y3727" i="8"/>
  <c r="B3723" i="13" l="1"/>
  <c r="Y3728" i="8"/>
  <c r="B3724" i="13" l="1"/>
  <c r="Y3729" i="8"/>
  <c r="B3725" i="13" l="1"/>
  <c r="Y3730" i="8"/>
  <c r="B3726" i="13" l="1"/>
  <c r="Y3731" i="8"/>
  <c r="B3727" i="13" l="1"/>
  <c r="Y3732" i="8"/>
  <c r="B3728" i="13" l="1"/>
  <c r="Y3733" i="8"/>
  <c r="B3729" i="13" l="1"/>
  <c r="Y3734" i="8"/>
  <c r="B3730" i="13" l="1"/>
  <c r="Y3735" i="8"/>
  <c r="B3731" i="13" l="1"/>
  <c r="Y3736" i="8"/>
  <c r="B3732" i="13" l="1"/>
  <c r="Y3737" i="8"/>
  <c r="B3733" i="13" l="1"/>
  <c r="Y3738" i="8"/>
  <c r="B3734" i="13" l="1"/>
  <c r="Y3739" i="8"/>
  <c r="B3735" i="13" l="1"/>
  <c r="Y3740" i="8"/>
  <c r="B3736" i="13" l="1"/>
  <c r="Y3741" i="8"/>
  <c r="B3737" i="13" l="1"/>
  <c r="Y3742" i="8"/>
  <c r="B3738" i="13" l="1"/>
  <c r="Y3743" i="8"/>
  <c r="B3739" i="13" l="1"/>
  <c r="Y3744" i="8"/>
  <c r="B3740" i="13" l="1"/>
  <c r="Y3745" i="8"/>
  <c r="B3741" i="13" l="1"/>
  <c r="Y3746" i="8"/>
  <c r="B3742" i="13" l="1"/>
  <c r="Y3747" i="8"/>
  <c r="B3743" i="13" l="1"/>
  <c r="Y3748" i="8"/>
  <c r="B3744" i="13" l="1"/>
  <c r="Y3749" i="8"/>
  <c r="B3745" i="13" l="1"/>
  <c r="Y3750" i="8"/>
  <c r="B3746" i="13" l="1"/>
  <c r="Y3751" i="8"/>
  <c r="B3747" i="13" l="1"/>
  <c r="Y3752" i="8"/>
  <c r="B3748" i="13" l="1"/>
  <c r="Y3753" i="8"/>
  <c r="B3749" i="13" l="1"/>
  <c r="Y3754" i="8"/>
  <c r="B3750" i="13" l="1"/>
  <c r="Y3755" i="8"/>
  <c r="B3751" i="13" l="1"/>
  <c r="Y3756" i="8"/>
  <c r="B3752" i="13" l="1"/>
  <c r="Y3757" i="8"/>
  <c r="B3753" i="13" l="1"/>
  <c r="Y3758" i="8"/>
  <c r="B3754" i="13" l="1"/>
  <c r="Y3759" i="8"/>
  <c r="B3755" i="13" l="1"/>
  <c r="Y3760" i="8"/>
  <c r="B3756" i="13" l="1"/>
  <c r="Y3761" i="8"/>
  <c r="B3757" i="13" l="1"/>
  <c r="Y3762" i="8"/>
  <c r="B3758" i="13" l="1"/>
  <c r="Y3763" i="8"/>
  <c r="B3759" i="13" l="1"/>
  <c r="Y3764" i="8"/>
  <c r="B3760" i="13" l="1"/>
  <c r="Y3765" i="8"/>
  <c r="B3761" i="13" l="1"/>
  <c r="Y3766" i="8"/>
  <c r="B3762" i="13" l="1"/>
  <c r="Y3767" i="8"/>
  <c r="B3763" i="13" l="1"/>
  <c r="Y3768" i="8"/>
  <c r="B3764" i="13" l="1"/>
  <c r="Y3769" i="8"/>
  <c r="B3765" i="13" l="1"/>
  <c r="Y3770" i="8"/>
  <c r="B3766" i="13" l="1"/>
  <c r="Y3771" i="8"/>
  <c r="B3767" i="13" l="1"/>
  <c r="Y3772" i="8"/>
  <c r="B3768" i="13" l="1"/>
  <c r="Y3773" i="8"/>
  <c r="B3769" i="13" l="1"/>
  <c r="Y3774" i="8"/>
  <c r="B3770" i="13" l="1"/>
  <c r="Y3775" i="8"/>
  <c r="B3771" i="13" l="1"/>
  <c r="Y3776" i="8"/>
  <c r="B3772" i="13" l="1"/>
  <c r="Y3777" i="8"/>
  <c r="B3773" i="13" l="1"/>
  <c r="Y3778" i="8"/>
  <c r="B3774" i="13" l="1"/>
  <c r="Y3779" i="8"/>
  <c r="B3775" i="13" l="1"/>
  <c r="Y3780" i="8"/>
  <c r="B3776" i="13" l="1"/>
  <c r="Y3781" i="8"/>
  <c r="B3777" i="13" l="1"/>
  <c r="Y3782" i="8"/>
  <c r="B3778" i="13" l="1"/>
  <c r="Y3783" i="8"/>
  <c r="B3779" i="13" l="1"/>
  <c r="Y3784" i="8"/>
  <c r="B3780" i="13" l="1"/>
  <c r="Y3785" i="8"/>
  <c r="B3781" i="13" l="1"/>
  <c r="Y3786" i="8"/>
  <c r="B3782" i="13" l="1"/>
  <c r="Y3787" i="8"/>
  <c r="B3783" i="13" l="1"/>
  <c r="Y3788" i="8"/>
  <c r="B3784" i="13" l="1"/>
  <c r="Y3789" i="8"/>
  <c r="B3785" i="13" l="1"/>
  <c r="Y3790" i="8"/>
  <c r="B3786" i="13" l="1"/>
  <c r="Y3791" i="8"/>
  <c r="B3787" i="13" l="1"/>
  <c r="Y3792" i="8"/>
  <c r="B3788" i="13" l="1"/>
  <c r="Y3793" i="8"/>
  <c r="B3789" i="13" l="1"/>
  <c r="Y3794" i="8"/>
  <c r="B3790" i="13" l="1"/>
  <c r="Y3795" i="8"/>
  <c r="B3791" i="13" l="1"/>
  <c r="Y3796" i="8"/>
  <c r="B3792" i="13" l="1"/>
  <c r="Y3797" i="8"/>
  <c r="B3793" i="13" l="1"/>
  <c r="Y3798" i="8"/>
  <c r="B3794" i="13" l="1"/>
  <c r="Y3799" i="8"/>
  <c r="B3795" i="13" l="1"/>
  <c r="Y3800" i="8"/>
  <c r="B3796" i="13" l="1"/>
  <c r="Y3801" i="8"/>
  <c r="B3797" i="13" l="1"/>
  <c r="Y3802" i="8"/>
  <c r="B3798" i="13" l="1"/>
  <c r="Y3803" i="8"/>
  <c r="B3799" i="13" l="1"/>
  <c r="Y3804" i="8"/>
  <c r="B3800" i="13" l="1"/>
  <c r="Y3805" i="8"/>
  <c r="B3801" i="13" l="1"/>
  <c r="Y3806" i="8"/>
  <c r="B3802" i="13" l="1"/>
  <c r="Y3807" i="8"/>
  <c r="B3803" i="13" l="1"/>
  <c r="Y3808" i="8"/>
  <c r="B3804" i="13" l="1"/>
  <c r="Y3809" i="8"/>
  <c r="B3805" i="13" l="1"/>
  <c r="Y3810" i="8"/>
  <c r="B3806" i="13" l="1"/>
  <c r="Y3811" i="8"/>
  <c r="B3807" i="13" l="1"/>
  <c r="Y3812" i="8"/>
  <c r="B3808" i="13" l="1"/>
  <c r="Y3813" i="8"/>
  <c r="B3809" i="13" l="1"/>
  <c r="Y3814" i="8"/>
  <c r="B3810" i="13" l="1"/>
  <c r="Y3815" i="8"/>
  <c r="B3811" i="13" l="1"/>
  <c r="Y3816" i="8"/>
  <c r="B3812" i="13" l="1"/>
  <c r="Y3817" i="8"/>
  <c r="B3813" i="13" l="1"/>
  <c r="Y3818" i="8"/>
  <c r="B3814" i="13" l="1"/>
  <c r="Y3819" i="8"/>
  <c r="B3815" i="13" l="1"/>
  <c r="Y3820" i="8"/>
  <c r="B3816" i="13" l="1"/>
  <c r="Y3821" i="8"/>
  <c r="B3817" i="13" l="1"/>
  <c r="Y3822" i="8"/>
  <c r="B3818" i="13" l="1"/>
  <c r="Y3823" i="8"/>
  <c r="B3819" i="13" l="1"/>
  <c r="Y3824" i="8"/>
  <c r="B3820" i="13" l="1"/>
  <c r="Y3825" i="8"/>
  <c r="B3821" i="13" l="1"/>
  <c r="Y3826" i="8"/>
  <c r="B3822" i="13" l="1"/>
  <c r="Y3827" i="8"/>
  <c r="B3823" i="13" l="1"/>
  <c r="Y3828" i="8"/>
  <c r="B3824" i="13" l="1"/>
  <c r="Y3829" i="8"/>
  <c r="B3825" i="13" l="1"/>
  <c r="Y3830" i="8"/>
  <c r="B3826" i="13" l="1"/>
  <c r="Y3831" i="8"/>
  <c r="B3827" i="13" l="1"/>
  <c r="Y3832" i="8"/>
  <c r="B3828" i="13" l="1"/>
  <c r="Y3833" i="8"/>
  <c r="B3829" i="13" l="1"/>
  <c r="Y3834" i="8"/>
  <c r="B3830" i="13" l="1"/>
  <c r="Y3835" i="8"/>
  <c r="B3831" i="13" l="1"/>
  <c r="Y3836" i="8"/>
  <c r="B3832" i="13" l="1"/>
  <c r="Y3837" i="8"/>
  <c r="B3833" i="13" l="1"/>
  <c r="Y3838" i="8"/>
  <c r="B3834" i="13" l="1"/>
  <c r="Y3839" i="8"/>
  <c r="B3835" i="13" l="1"/>
  <c r="Y3840" i="8"/>
  <c r="B3836" i="13" l="1"/>
  <c r="Y3841" i="8"/>
  <c r="B3837" i="13" l="1"/>
  <c r="Y3842" i="8"/>
  <c r="B3838" i="13" l="1"/>
  <c r="Y3843" i="8"/>
  <c r="B3839" i="13" l="1"/>
  <c r="Y3844" i="8"/>
  <c r="B3840" i="13" l="1"/>
  <c r="Y3845" i="8"/>
  <c r="B3841" i="13" l="1"/>
  <c r="Y3846" i="8"/>
  <c r="B3842" i="13" l="1"/>
  <c r="Y3847" i="8"/>
  <c r="B3843" i="13" l="1"/>
  <c r="Y3848" i="8"/>
  <c r="B3844" i="13" l="1"/>
  <c r="Y3849" i="8"/>
  <c r="B3845" i="13" l="1"/>
  <c r="Y3850" i="8"/>
  <c r="B3846" i="13" l="1"/>
  <c r="Y3851" i="8"/>
  <c r="B3847" i="13" l="1"/>
  <c r="Y3852" i="8"/>
  <c r="B3848" i="13" l="1"/>
  <c r="Y3853" i="8"/>
  <c r="B3849" i="13" l="1"/>
  <c r="Y3854" i="8"/>
  <c r="B3850" i="13" l="1"/>
  <c r="Y3855" i="8"/>
  <c r="B3851" i="13" l="1"/>
  <c r="Y3856" i="8"/>
  <c r="B3852" i="13" l="1"/>
  <c r="Y3857" i="8"/>
  <c r="B3853" i="13" l="1"/>
  <c r="Y3858" i="8"/>
  <c r="B3854" i="13" l="1"/>
  <c r="Y3859" i="8"/>
  <c r="B3855" i="13" l="1"/>
  <c r="Y3860" i="8"/>
  <c r="B3856" i="13" l="1"/>
  <c r="Y3861" i="8"/>
  <c r="B3857" i="13" l="1"/>
  <c r="Y3862" i="8"/>
  <c r="B3858" i="13" l="1"/>
  <c r="Y3863" i="8"/>
  <c r="B3859" i="13" l="1"/>
  <c r="Y3864" i="8"/>
  <c r="B3860" i="13" l="1"/>
  <c r="Y3865" i="8"/>
  <c r="B3861" i="13" l="1"/>
  <c r="Y3866" i="8"/>
  <c r="B3862" i="13" l="1"/>
  <c r="Y3867" i="8"/>
  <c r="B3863" i="13" l="1"/>
  <c r="Y3868" i="8"/>
  <c r="B3864" i="13" l="1"/>
  <c r="Y3869" i="8"/>
  <c r="B3865" i="13" l="1"/>
  <c r="Y3870" i="8"/>
  <c r="B3866" i="13" l="1"/>
  <c r="Y3871" i="8"/>
  <c r="B3867" i="13" l="1"/>
  <c r="Y3872" i="8"/>
  <c r="B3868" i="13" l="1"/>
  <c r="Y3873" i="8"/>
  <c r="B3869" i="13" l="1"/>
  <c r="Y3874" i="8"/>
  <c r="B3870" i="13" l="1"/>
  <c r="Y3875" i="8"/>
  <c r="B3871" i="13" l="1"/>
  <c r="Y3876" i="8"/>
  <c r="B3872" i="13" l="1"/>
  <c r="Y3877" i="8"/>
  <c r="B3873" i="13" l="1"/>
  <c r="Y3878" i="8"/>
  <c r="B3874" i="13" l="1"/>
  <c r="Y3879" i="8"/>
  <c r="B3875" i="13" l="1"/>
  <c r="Y3880" i="8"/>
  <c r="B3876" i="13" l="1"/>
  <c r="Y3881" i="8"/>
  <c r="B3877" i="13" l="1"/>
  <c r="Y3882" i="8"/>
  <c r="B3878" i="13" l="1"/>
  <c r="Y3883" i="8"/>
  <c r="B3879" i="13" l="1"/>
  <c r="Y3884" i="8"/>
  <c r="B3880" i="13" l="1"/>
  <c r="Y3885" i="8"/>
  <c r="B3881" i="13" l="1"/>
  <c r="Y3886" i="8"/>
  <c r="B3882" i="13" l="1"/>
  <c r="Y3887" i="8"/>
  <c r="B3883" i="13" l="1"/>
  <c r="Y3888" i="8"/>
  <c r="B3884" i="13" l="1"/>
  <c r="Y3889" i="8"/>
  <c r="B3885" i="13" l="1"/>
  <c r="Y3890" i="8"/>
  <c r="B3886" i="13" l="1"/>
  <c r="Y3891" i="8"/>
  <c r="B3887" i="13" l="1"/>
  <c r="Y3892" i="8"/>
  <c r="B3888" i="13" l="1"/>
  <c r="Y3893" i="8"/>
  <c r="B3889" i="13" l="1"/>
  <c r="Y3894" i="8"/>
  <c r="B3890" i="13" l="1"/>
  <c r="Y3895" i="8"/>
  <c r="B3891" i="13" l="1"/>
  <c r="Y3896" i="8"/>
  <c r="B3892" i="13" l="1"/>
  <c r="Y3897" i="8"/>
  <c r="B3893" i="13" l="1"/>
  <c r="Y3898" i="8"/>
  <c r="B3894" i="13" l="1"/>
  <c r="Y3899" i="8"/>
  <c r="B3895" i="13" l="1"/>
  <c r="Y3900" i="8"/>
  <c r="B3896" i="13" l="1"/>
  <c r="Y3901" i="8"/>
  <c r="B3897" i="13" l="1"/>
  <c r="Y3902" i="8"/>
  <c r="B3898" i="13" l="1"/>
  <c r="Y3903" i="8"/>
  <c r="B3899" i="13" l="1"/>
  <c r="Y3904" i="8"/>
  <c r="B3900" i="13" l="1"/>
  <c r="Y3905" i="8"/>
  <c r="B3901" i="13" l="1"/>
  <c r="Y3906" i="8"/>
  <c r="B3902" i="13" l="1"/>
  <c r="Y3907" i="8"/>
  <c r="B3903" i="13" l="1"/>
  <c r="Y3908" i="8"/>
  <c r="B3904" i="13" l="1"/>
  <c r="Y3909" i="8"/>
  <c r="B3905" i="13" l="1"/>
  <c r="Y3910" i="8"/>
  <c r="B3906" i="13" l="1"/>
  <c r="Y3911" i="8"/>
  <c r="B3907" i="13" l="1"/>
  <c r="Y3912" i="8"/>
  <c r="B3908" i="13" l="1"/>
  <c r="Y3913" i="8"/>
  <c r="B3909" i="13" l="1"/>
  <c r="Y3914" i="8"/>
  <c r="B3910" i="13" l="1"/>
  <c r="Y3915" i="8"/>
  <c r="B3911" i="13" l="1"/>
  <c r="Y3916" i="8"/>
  <c r="B3912" i="13" l="1"/>
  <c r="Y3917" i="8"/>
  <c r="B3913" i="13" l="1"/>
  <c r="Y3918" i="8"/>
  <c r="B3914" i="13" l="1"/>
  <c r="Y3919" i="8"/>
  <c r="B3915" i="13" l="1"/>
  <c r="Y3920" i="8"/>
  <c r="B3916" i="13" l="1"/>
  <c r="Y3921" i="8"/>
  <c r="B3917" i="13" l="1"/>
  <c r="Y3922" i="8"/>
  <c r="B3918" i="13" l="1"/>
  <c r="Y3923" i="8"/>
  <c r="B3919" i="13" l="1"/>
  <c r="Y3924" i="8"/>
  <c r="B3920" i="13" l="1"/>
  <c r="Y3925" i="8"/>
  <c r="B3921" i="13" l="1"/>
  <c r="Y3926" i="8"/>
  <c r="B3922" i="13" l="1"/>
  <c r="Y3927" i="8"/>
  <c r="B3923" i="13" l="1"/>
  <c r="Y3928" i="8"/>
  <c r="B3924" i="13" l="1"/>
  <c r="Y3929" i="8"/>
  <c r="B3925" i="13" l="1"/>
  <c r="Y3930" i="8"/>
  <c r="B3926" i="13" l="1"/>
  <c r="Y3931" i="8"/>
  <c r="B3927" i="13" l="1"/>
  <c r="Y3932" i="8"/>
  <c r="B3928" i="13" l="1"/>
  <c r="Y3933" i="8"/>
  <c r="B3929" i="13" l="1"/>
  <c r="Y3934" i="8"/>
  <c r="B3930" i="13" l="1"/>
  <c r="Y3935" i="8"/>
  <c r="B3931" i="13" l="1"/>
  <c r="Y3936" i="8"/>
  <c r="B3932" i="13" l="1"/>
  <c r="Y3937" i="8"/>
  <c r="B3933" i="13" l="1"/>
  <c r="Y3938" i="8"/>
  <c r="B3934" i="13" l="1"/>
  <c r="Y3939" i="8"/>
  <c r="B3935" i="13" l="1"/>
  <c r="Y3940" i="8"/>
  <c r="B3936" i="13" l="1"/>
  <c r="Y3941" i="8"/>
  <c r="B3937" i="13" l="1"/>
  <c r="Y3942" i="8"/>
  <c r="B3938" i="13" l="1"/>
  <c r="Y3943" i="8"/>
  <c r="B3939" i="13" l="1"/>
  <c r="Y3944" i="8"/>
  <c r="B3940" i="13" l="1"/>
  <c r="Y3945" i="8"/>
  <c r="B3941" i="13" l="1"/>
  <c r="Y3946" i="8"/>
  <c r="B3942" i="13" l="1"/>
  <c r="Y3947" i="8"/>
  <c r="B3943" i="13" l="1"/>
  <c r="Y3948" i="8"/>
  <c r="B3944" i="13" l="1"/>
  <c r="Y3949" i="8"/>
  <c r="B3945" i="13" l="1"/>
  <c r="Y3950" i="8"/>
  <c r="B3946" i="13" l="1"/>
  <c r="Y3951" i="8"/>
  <c r="B3947" i="13" l="1"/>
  <c r="Y3952" i="8"/>
  <c r="B3948" i="13" l="1"/>
  <c r="Y3953" i="8"/>
  <c r="B3949" i="13" l="1"/>
  <c r="Y3954" i="8"/>
  <c r="B3950" i="13" l="1"/>
  <c r="Y3955" i="8"/>
  <c r="B3951" i="13" l="1"/>
  <c r="Y3956" i="8"/>
  <c r="B3952" i="13" l="1"/>
  <c r="Y3957" i="8"/>
  <c r="B3953" i="13" l="1"/>
  <c r="Y3958" i="8"/>
  <c r="B3954" i="13" l="1"/>
  <c r="Y3959" i="8"/>
  <c r="B3955" i="13" l="1"/>
  <c r="Y3960" i="8"/>
  <c r="B3956" i="13" l="1"/>
  <c r="Y3961" i="8"/>
  <c r="B3957" i="13" l="1"/>
  <c r="Y3962" i="8"/>
  <c r="B3958" i="13" l="1"/>
  <c r="Y3963" i="8"/>
  <c r="B3959" i="13" l="1"/>
  <c r="Y3964" i="8"/>
  <c r="B3960" i="13" l="1"/>
  <c r="Y3965" i="8"/>
  <c r="B3961" i="13" l="1"/>
  <c r="Y3966" i="8"/>
  <c r="B3962" i="13" l="1"/>
  <c r="Y3967" i="8"/>
  <c r="B3963" i="13" l="1"/>
  <c r="Y3968" i="8"/>
  <c r="B3964" i="13" l="1"/>
  <c r="Y3969" i="8"/>
  <c r="B3965" i="13" l="1"/>
  <c r="Y3970" i="8"/>
  <c r="B3966" i="13" l="1"/>
  <c r="Y3971" i="8"/>
  <c r="B3967" i="13" l="1"/>
  <c r="Y3972" i="8"/>
  <c r="B3968" i="13" l="1"/>
  <c r="Y3973" i="8"/>
  <c r="B3969" i="13" l="1"/>
  <c r="Y3974" i="8"/>
  <c r="B3970" i="13" l="1"/>
  <c r="Y3975" i="8"/>
  <c r="B3971" i="13" l="1"/>
  <c r="Y3976" i="8"/>
  <c r="B3972" i="13" l="1"/>
  <c r="Y3977" i="8"/>
  <c r="B3973" i="13" l="1"/>
  <c r="Y3978" i="8"/>
  <c r="B3974" i="13" l="1"/>
  <c r="Y3979" i="8"/>
  <c r="B3975" i="13" l="1"/>
  <c r="Y3980" i="8"/>
  <c r="B3976" i="13" l="1"/>
  <c r="Y3981" i="8"/>
  <c r="B3977" i="13" l="1"/>
  <c r="Y3982" i="8"/>
  <c r="B3978" i="13" l="1"/>
  <c r="Y3983" i="8"/>
  <c r="B3979" i="13" l="1"/>
  <c r="Y3984" i="8"/>
  <c r="B3980" i="13" l="1"/>
  <c r="Y3985" i="8"/>
  <c r="B3981" i="13" l="1"/>
  <c r="Y3986" i="8"/>
  <c r="B3982" i="13" l="1"/>
  <c r="Y3987" i="8"/>
  <c r="B3983" i="13" l="1"/>
  <c r="Y3988" i="8"/>
  <c r="B3984" i="13" l="1"/>
  <c r="Y3989" i="8"/>
  <c r="B3985" i="13" l="1"/>
  <c r="Y3990" i="8"/>
  <c r="B3986" i="13" l="1"/>
  <c r="Y3991" i="8"/>
  <c r="B3987" i="13" l="1"/>
  <c r="Y3992" i="8"/>
  <c r="B3988" i="13" l="1"/>
  <c r="Y3993" i="8"/>
  <c r="B3989" i="13" l="1"/>
  <c r="Y3994" i="8"/>
  <c r="B3990" i="13" l="1"/>
  <c r="Y3995" i="8"/>
  <c r="B3991" i="13" l="1"/>
  <c r="Y3996" i="8"/>
  <c r="B3992" i="13" l="1"/>
  <c r="Y3997" i="8"/>
  <c r="B3993" i="13" l="1"/>
  <c r="Y3998" i="8"/>
  <c r="B3994" i="13" l="1"/>
  <c r="Y3999" i="8"/>
  <c r="B3995" i="13" l="1"/>
  <c r="Y4000" i="8"/>
  <c r="B3996" i="13" l="1"/>
  <c r="Y4001" i="8"/>
  <c r="B3997" i="13" l="1"/>
  <c r="Y4002" i="8"/>
  <c r="B3998" i="13" l="1"/>
  <c r="Y4003" i="8"/>
  <c r="B3999" i="13" l="1"/>
  <c r="Y4004" i="8"/>
  <c r="B4000" i="13" l="1"/>
  <c r="Y4005" i="8"/>
  <c r="B4001" i="13" l="1"/>
  <c r="Y4006" i="8"/>
  <c r="B4002" i="13" l="1"/>
  <c r="Y4007" i="8"/>
  <c r="B4003" i="13" l="1"/>
  <c r="Y4008" i="8"/>
  <c r="B4004" i="13" l="1"/>
  <c r="Y4009" i="8"/>
  <c r="B4005" i="13" l="1"/>
  <c r="Y4010" i="8"/>
  <c r="B4006" i="13" l="1"/>
  <c r="Y4011" i="8"/>
  <c r="B4007" i="13" l="1"/>
  <c r="Y4012" i="8"/>
  <c r="B4008" i="13" l="1"/>
  <c r="Y4013" i="8"/>
  <c r="B4009" i="13" l="1"/>
  <c r="Y4014" i="8"/>
  <c r="B4010" i="13" l="1"/>
  <c r="Y4015" i="8"/>
  <c r="B4011" i="13" l="1"/>
  <c r="Y4016" i="8"/>
  <c r="B4012" i="13" l="1"/>
  <c r="Y4017" i="8"/>
  <c r="B4013" i="13" l="1"/>
  <c r="Y4018" i="8"/>
  <c r="B4014" i="13" l="1"/>
  <c r="Y4019" i="8"/>
  <c r="B4015" i="13" l="1"/>
  <c r="Y4020" i="8"/>
  <c r="B4016" i="13" l="1"/>
  <c r="Y4021" i="8"/>
  <c r="B4017" i="13" l="1"/>
  <c r="Y4022" i="8"/>
  <c r="B4018" i="13" l="1"/>
  <c r="Y4023" i="8"/>
  <c r="B4019" i="13" l="1"/>
  <c r="Y4024" i="8"/>
  <c r="B4020" i="13" l="1"/>
  <c r="Y4025" i="8"/>
  <c r="B4021" i="13" l="1"/>
  <c r="Y4026" i="8"/>
  <c r="B4022" i="13" l="1"/>
  <c r="Y4027" i="8"/>
  <c r="B4023" i="13" l="1"/>
  <c r="Y4028" i="8"/>
  <c r="B4024" i="13" l="1"/>
  <c r="Y4029" i="8"/>
  <c r="B4025" i="13" l="1"/>
  <c r="Y4030" i="8"/>
  <c r="B4026" i="13" l="1"/>
  <c r="Y4031" i="8"/>
  <c r="B4027" i="13" l="1"/>
  <c r="Y4032" i="8"/>
  <c r="B4028" i="13" l="1"/>
  <c r="Y4033" i="8"/>
  <c r="B4029" i="13" l="1"/>
  <c r="Y4034" i="8"/>
  <c r="B4030" i="13" l="1"/>
  <c r="Y4035" i="8"/>
  <c r="B4031" i="13" l="1"/>
  <c r="Y4036" i="8"/>
  <c r="B4032" i="13" l="1"/>
  <c r="Y4037" i="8"/>
  <c r="B4033" i="13" l="1"/>
  <c r="Y4038" i="8"/>
  <c r="B4034" i="13" l="1"/>
  <c r="Y4039" i="8"/>
  <c r="B4035" i="13" l="1"/>
  <c r="Y4040" i="8"/>
  <c r="B4036" i="13" l="1"/>
  <c r="Y4041" i="8"/>
  <c r="B4037" i="13" l="1"/>
  <c r="Y4042" i="8"/>
  <c r="B4038" i="13" l="1"/>
  <c r="Y4043" i="8"/>
  <c r="B4039" i="13" l="1"/>
  <c r="Y4044" i="8"/>
  <c r="B4040" i="13" l="1"/>
  <c r="Y4045" i="8"/>
  <c r="B4041" i="13" l="1"/>
  <c r="Y4046" i="8"/>
  <c r="B4042" i="13" l="1"/>
  <c r="Y4047" i="8"/>
  <c r="B4043" i="13" l="1"/>
  <c r="Y4048" i="8"/>
  <c r="B4044" i="13" l="1"/>
  <c r="Y4049" i="8"/>
  <c r="B4045" i="13" l="1"/>
  <c r="Y4050" i="8"/>
  <c r="B4046" i="13" l="1"/>
  <c r="Y4051" i="8"/>
  <c r="B4047" i="13" l="1"/>
  <c r="Y4052" i="8"/>
  <c r="B4048" i="13" l="1"/>
  <c r="Y4053" i="8"/>
  <c r="B4049" i="13" l="1"/>
  <c r="Y4054" i="8"/>
  <c r="B4050" i="13" l="1"/>
  <c r="Y4055" i="8"/>
  <c r="B4051" i="13" l="1"/>
  <c r="Y4056" i="8"/>
  <c r="B4052" i="13" l="1"/>
  <c r="Y4057" i="8"/>
  <c r="B4053" i="13" l="1"/>
  <c r="Y4058" i="8"/>
  <c r="B4054" i="13" l="1"/>
  <c r="Y4059" i="8"/>
  <c r="B4055" i="13" l="1"/>
  <c r="Y4060" i="8"/>
  <c r="B4056" i="13" l="1"/>
  <c r="Y4061" i="8"/>
  <c r="B4057" i="13" l="1"/>
  <c r="Y4062" i="8"/>
  <c r="B4058" i="13" l="1"/>
  <c r="Y4063" i="8"/>
  <c r="B4059" i="13" l="1"/>
  <c r="Y4064" i="8"/>
  <c r="B4060" i="13" l="1"/>
  <c r="Y4065" i="8"/>
  <c r="B4061" i="13" l="1"/>
  <c r="Y4066" i="8"/>
  <c r="B4062" i="13" l="1"/>
  <c r="Y4067" i="8"/>
  <c r="B4063" i="13" l="1"/>
  <c r="Y4068" i="8"/>
  <c r="B4064" i="13" l="1"/>
  <c r="Y4069" i="8"/>
  <c r="B4065" i="13" l="1"/>
  <c r="Y4070" i="8"/>
  <c r="B4066" i="13" l="1"/>
  <c r="Y4071" i="8"/>
  <c r="B4067" i="13" l="1"/>
  <c r="Y4072" i="8"/>
  <c r="B4068" i="13" l="1"/>
  <c r="Y4073" i="8"/>
  <c r="B4069" i="13" l="1"/>
  <c r="Y4074" i="8"/>
  <c r="B4070" i="13" l="1"/>
  <c r="Y4075" i="8"/>
  <c r="B4071" i="13" l="1"/>
  <c r="Y4076" i="8"/>
  <c r="B4072" i="13" l="1"/>
  <c r="Y4077" i="8"/>
  <c r="B4073" i="13" l="1"/>
  <c r="Y4078" i="8"/>
  <c r="B4074" i="13" l="1"/>
  <c r="Y4079" i="8"/>
  <c r="B4075" i="13" l="1"/>
  <c r="Y4080" i="8"/>
  <c r="B4076" i="13" l="1"/>
  <c r="Y4081" i="8"/>
  <c r="B4077" i="13" l="1"/>
  <c r="Y4082" i="8"/>
  <c r="B4078" i="13" l="1"/>
  <c r="Y4083" i="8"/>
  <c r="B4079" i="13" l="1"/>
  <c r="Y4084" i="8"/>
  <c r="B4080" i="13" l="1"/>
  <c r="Y4085" i="8"/>
  <c r="B4081" i="13" l="1"/>
  <c r="Y4086" i="8"/>
  <c r="B4082" i="13" l="1"/>
  <c r="Y4087" i="8"/>
  <c r="B4083" i="13" l="1"/>
  <c r="Y4088" i="8"/>
  <c r="B4084" i="13" l="1"/>
  <c r="Y4089" i="8"/>
  <c r="B4085" i="13" l="1"/>
  <c r="Y4090" i="8"/>
  <c r="B4086" i="13" l="1"/>
  <c r="Y4091" i="8"/>
  <c r="B4087" i="13" l="1"/>
  <c r="Y4092" i="8"/>
  <c r="B4088" i="13" l="1"/>
  <c r="Y4093" i="8"/>
  <c r="B4089" i="13" l="1"/>
  <c r="Y4094" i="8"/>
  <c r="B4090" i="13" l="1"/>
  <c r="Y4095" i="8"/>
  <c r="B4091" i="13" l="1"/>
  <c r="Y4096" i="8"/>
  <c r="B4092" i="13" l="1"/>
  <c r="Y4097" i="8"/>
  <c r="B4093" i="13" l="1"/>
  <c r="Y4098" i="8"/>
  <c r="B4094" i="13" l="1"/>
  <c r="Y4099" i="8"/>
  <c r="B4095" i="13" l="1"/>
  <c r="Y4100" i="8"/>
  <c r="B4096" i="13" l="1"/>
  <c r="Y4101" i="8"/>
  <c r="B4097" i="13" l="1"/>
  <c r="Y4102" i="8"/>
  <c r="B4098" i="13" l="1"/>
  <c r="Y4103" i="8"/>
  <c r="B4099" i="13" l="1"/>
  <c r="Y4104" i="8"/>
  <c r="B4100" i="13" l="1"/>
  <c r="Y4105" i="8"/>
  <c r="B4101" i="13" l="1"/>
  <c r="Y4106" i="8"/>
  <c r="B4102" i="13" l="1"/>
  <c r="Y4107" i="8"/>
  <c r="B4103" i="13" l="1"/>
  <c r="Y4108" i="8"/>
  <c r="B4104" i="13" l="1"/>
  <c r="Y4109" i="8"/>
  <c r="B4105" i="13" l="1"/>
  <c r="Y4110" i="8"/>
  <c r="B4106" i="13" l="1"/>
  <c r="Y4111" i="8"/>
  <c r="B4107" i="13" l="1"/>
  <c r="Y4112" i="8"/>
  <c r="B4108" i="13" l="1"/>
  <c r="Y4113" i="8"/>
  <c r="B4109" i="13" l="1"/>
  <c r="Y4114" i="8"/>
  <c r="B4110" i="13" l="1"/>
  <c r="Y4115" i="8"/>
  <c r="B4111" i="13" l="1"/>
  <c r="Y4116" i="8"/>
  <c r="B4112" i="13" l="1"/>
  <c r="Y4117" i="8"/>
  <c r="B4113" i="13" l="1"/>
  <c r="Y4118" i="8"/>
  <c r="B4114" i="13" l="1"/>
  <c r="Y4119" i="8"/>
  <c r="B4115" i="13" l="1"/>
  <c r="Y4120" i="8"/>
  <c r="B4116" i="13" l="1"/>
  <c r="Y4121" i="8"/>
  <c r="B4117" i="13" l="1"/>
  <c r="Y4122" i="8"/>
  <c r="B4118" i="13" l="1"/>
  <c r="Y4123" i="8"/>
  <c r="B4119" i="13" l="1"/>
  <c r="Y4124" i="8"/>
  <c r="B4120" i="13" l="1"/>
  <c r="Y4125" i="8"/>
  <c r="B4121" i="13" l="1"/>
  <c r="Y4126" i="8"/>
  <c r="B4122" i="13" l="1"/>
  <c r="Y4127" i="8"/>
  <c r="B4123" i="13" l="1"/>
  <c r="Y4128" i="8"/>
  <c r="B4124" i="13" l="1"/>
  <c r="Y4129" i="8"/>
  <c r="B4125" i="13" l="1"/>
  <c r="Y4130" i="8"/>
  <c r="B4126" i="13" l="1"/>
  <c r="Y4131" i="8"/>
  <c r="B4127" i="13" l="1"/>
  <c r="Y4132" i="8"/>
  <c r="B4128" i="13" l="1"/>
  <c r="Y4133" i="8"/>
  <c r="B4129" i="13" l="1"/>
  <c r="Y4134" i="8"/>
  <c r="B4130" i="13" l="1"/>
  <c r="Y4135" i="8"/>
  <c r="B4131" i="13" l="1"/>
  <c r="Y4136" i="8"/>
  <c r="B4132" i="13" l="1"/>
  <c r="Y4137" i="8"/>
  <c r="B4133" i="13" l="1"/>
  <c r="Y4138" i="8"/>
  <c r="B4134" i="13" l="1"/>
  <c r="Y4139" i="8"/>
  <c r="B4135" i="13" l="1"/>
  <c r="Y4140" i="8"/>
  <c r="B4136" i="13" l="1"/>
  <c r="Y4141" i="8"/>
  <c r="B4137" i="13" l="1"/>
  <c r="Y4142" i="8"/>
  <c r="B4138" i="13" l="1"/>
  <c r="Y4143" i="8"/>
  <c r="B4139" i="13" l="1"/>
  <c r="Y4144" i="8"/>
  <c r="B4140" i="13" l="1"/>
  <c r="Y4145" i="8"/>
  <c r="B4141" i="13" l="1"/>
  <c r="Y4146" i="8"/>
  <c r="B4142" i="13" l="1"/>
  <c r="Y4147" i="8"/>
  <c r="B4143" i="13" l="1"/>
  <c r="Y4148" i="8"/>
  <c r="B4144" i="13" l="1"/>
  <c r="Y4149" i="8"/>
  <c r="B4145" i="13" l="1"/>
  <c r="Y4150" i="8"/>
  <c r="B4146" i="13" l="1"/>
  <c r="Y4151" i="8"/>
  <c r="B4147" i="13" l="1"/>
  <c r="Y4152" i="8"/>
  <c r="B4148" i="13" l="1"/>
  <c r="Y4153" i="8"/>
  <c r="B4149" i="13" l="1"/>
  <c r="Y4154" i="8"/>
  <c r="B4150" i="13" l="1"/>
  <c r="Y4155" i="8"/>
  <c r="B4151" i="13" l="1"/>
  <c r="Y4156" i="8"/>
  <c r="B4152" i="13" l="1"/>
  <c r="Y4157" i="8"/>
  <c r="B4153" i="13" l="1"/>
  <c r="Y4158" i="8"/>
  <c r="B4154" i="13" l="1"/>
  <c r="Y4159" i="8"/>
  <c r="B4155" i="13" l="1"/>
  <c r="Y4160" i="8"/>
  <c r="B4156" i="13" l="1"/>
  <c r="Y4161" i="8"/>
  <c r="B4157" i="13" l="1"/>
  <c r="Y4162" i="8"/>
  <c r="B4158" i="13" l="1"/>
  <c r="Y4163" i="8"/>
  <c r="B4159" i="13" l="1"/>
  <c r="Y4164" i="8"/>
  <c r="B4160" i="13" l="1"/>
  <c r="Y4165" i="8"/>
  <c r="B4161" i="13" l="1"/>
  <c r="Y4166" i="8"/>
  <c r="B4162" i="13" l="1"/>
  <c r="Y4167" i="8"/>
  <c r="B4163" i="13" l="1"/>
  <c r="Y4168" i="8"/>
  <c r="B4164" i="13" l="1"/>
  <c r="Y4169" i="8"/>
  <c r="B4165" i="13" l="1"/>
  <c r="Y4170" i="8"/>
  <c r="B4166" i="13" l="1"/>
  <c r="Y4171" i="8"/>
  <c r="B4167" i="13" l="1"/>
  <c r="Y4172" i="8"/>
  <c r="B4168" i="13" l="1"/>
  <c r="Y4173" i="8"/>
  <c r="B4169" i="13" l="1"/>
  <c r="Y4174" i="8"/>
  <c r="B4170" i="13" l="1"/>
  <c r="Y4175" i="8"/>
  <c r="B4171" i="13" l="1"/>
  <c r="Y4176" i="8"/>
  <c r="B4172" i="13" l="1"/>
  <c r="Y4177" i="8"/>
  <c r="B4173" i="13" l="1"/>
  <c r="Y4178" i="8"/>
  <c r="B4174" i="13" l="1"/>
  <c r="Y4179" i="8"/>
  <c r="B4175" i="13" l="1"/>
  <c r="Y4180" i="8"/>
  <c r="B4176" i="13" l="1"/>
  <c r="Y4181" i="8"/>
  <c r="B4177" i="13" l="1"/>
  <c r="Y4182" i="8"/>
  <c r="B4178" i="13" l="1"/>
  <c r="Y4183" i="8"/>
  <c r="B4179" i="13" l="1"/>
  <c r="Y4184" i="8"/>
  <c r="B4180" i="13" l="1"/>
  <c r="Y4185" i="8"/>
  <c r="B4181" i="13" l="1"/>
  <c r="Y4186" i="8"/>
  <c r="B4182" i="13" l="1"/>
  <c r="Y4187" i="8"/>
  <c r="B4183" i="13" l="1"/>
  <c r="Y4188" i="8"/>
  <c r="B4184" i="13" l="1"/>
  <c r="Y4189" i="8"/>
  <c r="B4185" i="13" l="1"/>
  <c r="Y4190" i="8"/>
  <c r="B4186" i="13" l="1"/>
  <c r="Y4191" i="8"/>
  <c r="B4187" i="13" l="1"/>
  <c r="Y4192" i="8"/>
  <c r="B4188" i="13" l="1"/>
  <c r="Y4193" i="8"/>
  <c r="B4189" i="13" l="1"/>
  <c r="Y4194" i="8"/>
  <c r="B4190" i="13" l="1"/>
  <c r="Y4195" i="8"/>
  <c r="B4191" i="13" l="1"/>
  <c r="Y4196" i="8"/>
  <c r="B4192" i="13" l="1"/>
  <c r="Y4197" i="8"/>
  <c r="B4193" i="13" l="1"/>
  <c r="Y4198" i="8"/>
  <c r="B4194" i="13" l="1"/>
  <c r="Y4199" i="8"/>
  <c r="B4195" i="13" l="1"/>
  <c r="Y4200" i="8"/>
  <c r="B4196" i="13" l="1"/>
  <c r="Y4201" i="8"/>
  <c r="Y4202" l="1"/>
  <c r="B4197" i="13"/>
  <c r="B4198" l="1"/>
  <c r="Y4203" i="8"/>
  <c r="B4199" i="13" l="1"/>
  <c r="Y4204" i="8"/>
  <c r="B4200" i="13" l="1"/>
  <c r="Y4205" i="8"/>
  <c r="B4201" i="13" l="1"/>
  <c r="Y4206" i="8"/>
  <c r="B4202" i="13" l="1"/>
  <c r="Y4207" i="8"/>
  <c r="B4203" i="13" l="1"/>
  <c r="Y4208" i="8"/>
  <c r="B4204" i="13" l="1"/>
  <c r="Y4209" i="8"/>
  <c r="B4205" i="13" l="1"/>
  <c r="Y4210" i="8"/>
  <c r="B4206" i="13" l="1"/>
  <c r="Y4211" i="8"/>
  <c r="B4207" i="13" l="1"/>
  <c r="Y4212" i="8"/>
  <c r="B4208" i="13" l="1"/>
  <c r="Y4213" i="8"/>
  <c r="B4209" i="13" l="1"/>
  <c r="Y4214" i="8"/>
  <c r="B4210" i="13" l="1"/>
  <c r="Y4215" i="8"/>
  <c r="B4211" i="13" l="1"/>
  <c r="Y4216" i="8"/>
  <c r="B4212" i="13" l="1"/>
  <c r="Y4217" i="8"/>
  <c r="B4213" i="13" l="1"/>
  <c r="Y4218" i="8"/>
  <c r="B4214" i="13" l="1"/>
  <c r="Y4219" i="8"/>
  <c r="B4215" i="13" l="1"/>
  <c r="Y4220" i="8"/>
  <c r="B4216" i="13" l="1"/>
  <c r="Y4221" i="8"/>
  <c r="B4217" i="13" l="1"/>
  <c r="Y4222" i="8"/>
  <c r="B4218" i="13" l="1"/>
  <c r="Y4223" i="8"/>
  <c r="B4219" i="13" l="1"/>
  <c r="Y4224" i="8"/>
  <c r="B4220" i="13" l="1"/>
  <c r="Y4225" i="8"/>
  <c r="B4221" i="13" l="1"/>
  <c r="Y4226" i="8"/>
  <c r="B4222" i="13" l="1"/>
  <c r="Y4227" i="8"/>
  <c r="B4223" i="13" l="1"/>
  <c r="Y4228" i="8"/>
  <c r="B4224" i="13" l="1"/>
  <c r="Y4229" i="8"/>
  <c r="B4225" i="13" l="1"/>
  <c r="Y4230" i="8"/>
  <c r="B4226" i="13" l="1"/>
  <c r="Y4231" i="8"/>
  <c r="B4227" i="13" l="1"/>
  <c r="Y4232" i="8"/>
  <c r="B4228" i="13" l="1"/>
  <c r="Y4233" i="8"/>
  <c r="B4229" i="13" l="1"/>
  <c r="Y4234" i="8"/>
  <c r="B4230" i="13" l="1"/>
  <c r="Y4235" i="8"/>
  <c r="B4231" i="13" l="1"/>
  <c r="Y4236" i="8"/>
  <c r="B4232" i="13" l="1"/>
  <c r="Y4237" i="8"/>
  <c r="B4233" i="13" l="1"/>
  <c r="Y4238" i="8"/>
  <c r="B4234" i="13" l="1"/>
  <c r="Y4239" i="8"/>
  <c r="B4235" i="13" l="1"/>
  <c r="Y4240" i="8"/>
  <c r="B4236" i="13" l="1"/>
  <c r="Y4241" i="8"/>
  <c r="B4237" i="13" l="1"/>
  <c r="Y4242" i="8"/>
  <c r="B4238" i="13" l="1"/>
  <c r="Y4243" i="8"/>
  <c r="B4239" i="13" l="1"/>
  <c r="Y4244" i="8"/>
  <c r="B4240" i="13" l="1"/>
  <c r="Y4245" i="8"/>
  <c r="B4241" i="13" l="1"/>
  <c r="Y4246" i="8"/>
  <c r="B4242" i="13" l="1"/>
  <c r="Y4247" i="8"/>
  <c r="B4243" i="13" l="1"/>
  <c r="Y4248" i="8"/>
  <c r="B4244" i="13" l="1"/>
  <c r="Y4249" i="8"/>
  <c r="B4245" i="13" l="1"/>
  <c r="Y4250" i="8"/>
  <c r="B4246" i="13" l="1"/>
  <c r="Y4251" i="8"/>
  <c r="B4247" i="13" l="1"/>
  <c r="Y4252" i="8"/>
  <c r="B4248" i="13" l="1"/>
  <c r="Y4253" i="8"/>
  <c r="B4249" i="13" l="1"/>
  <c r="Y4254" i="8"/>
  <c r="B4250" i="13" l="1"/>
  <c r="Y4255" i="8"/>
  <c r="B4251" i="13" l="1"/>
  <c r="Y4256" i="8"/>
  <c r="B4252" i="13" l="1"/>
  <c r="Y4257" i="8"/>
  <c r="B4253" i="13" l="1"/>
  <c r="Y4258" i="8"/>
  <c r="B4254" i="13" l="1"/>
  <c r="Y4259" i="8"/>
  <c r="B4255" i="13" l="1"/>
  <c r="Y4260" i="8"/>
  <c r="B4256" i="13" l="1"/>
  <c r="Y4261" i="8"/>
  <c r="B4257" i="13" l="1"/>
  <c r="Y4262" i="8"/>
  <c r="B4258" i="13" l="1"/>
  <c r="Y4263" i="8"/>
  <c r="B4259" i="13" l="1"/>
  <c r="Y4264" i="8"/>
  <c r="B4260" i="13" l="1"/>
  <c r="Y4265" i="8"/>
  <c r="B4261" i="13" l="1"/>
  <c r="Y4266" i="8"/>
  <c r="B4262" i="13" l="1"/>
  <c r="Y4267" i="8"/>
  <c r="B4263" i="13" l="1"/>
  <c r="Y4268" i="8"/>
  <c r="B4264" i="13" l="1"/>
  <c r="Y4269" i="8"/>
  <c r="B4265" i="13" l="1"/>
  <c r="Y4270" i="8"/>
  <c r="B4266" i="13" l="1"/>
  <c r="Y4271" i="8"/>
  <c r="B4267" i="13" l="1"/>
  <c r="Y4272" i="8"/>
  <c r="B4268" i="13" l="1"/>
  <c r="Y4273" i="8"/>
  <c r="B4269" i="13" l="1"/>
  <c r="Y4274" i="8"/>
  <c r="B4270" i="13" l="1"/>
  <c r="Y4275" i="8"/>
  <c r="B4271" i="13" l="1"/>
  <c r="Y4276" i="8"/>
  <c r="B4272" i="13" l="1"/>
  <c r="Y4277" i="8"/>
  <c r="B4273" i="13" l="1"/>
  <c r="Y4278" i="8"/>
  <c r="B4274" i="13" l="1"/>
  <c r="Y4279" i="8"/>
  <c r="B4275" i="13" l="1"/>
  <c r="Y4280" i="8"/>
  <c r="B4276" i="13" l="1"/>
  <c r="Y4281" i="8"/>
  <c r="B4277" i="13" l="1"/>
  <c r="Y4282" i="8"/>
  <c r="B4278" i="13" l="1"/>
  <c r="Y4283" i="8"/>
  <c r="B4279" i="13" l="1"/>
  <c r="Y4284" i="8"/>
  <c r="B4280" i="13" l="1"/>
  <c r="Y4285" i="8"/>
  <c r="B4281" i="13" l="1"/>
  <c r="Y4286" i="8"/>
  <c r="B4282" i="13" l="1"/>
  <c r="Y4287" i="8"/>
  <c r="B4283" i="13" l="1"/>
  <c r="Y4288" i="8"/>
  <c r="B4284" i="13" l="1"/>
  <c r="Y4289" i="8"/>
  <c r="B4285" i="13" l="1"/>
  <c r="Y4290" i="8"/>
  <c r="B4286" i="13" l="1"/>
  <c r="Y4291" i="8"/>
  <c r="B4287" i="13" l="1"/>
  <c r="Y4292" i="8"/>
  <c r="B4288" i="13" l="1"/>
  <c r="Y4293" i="8"/>
  <c r="B4289" i="13" l="1"/>
  <c r="Y4294" i="8"/>
  <c r="B4290" i="13" l="1"/>
  <c r="Y4295" i="8"/>
  <c r="B4291" i="13" l="1"/>
  <c r="Y4296" i="8"/>
  <c r="B4292" i="13" l="1"/>
  <c r="Y4297" i="8"/>
  <c r="B4293" i="13" l="1"/>
  <c r="Y4298" i="8"/>
  <c r="B4294" i="13" l="1"/>
  <c r="Y4299" i="8"/>
  <c r="B4295" i="13" l="1"/>
  <c r="Y4300" i="8"/>
  <c r="B4296" i="13" l="1"/>
  <c r="Y4301" i="8"/>
  <c r="B4297" i="13" l="1"/>
  <c r="Y4302" i="8"/>
  <c r="B4298" i="13" l="1"/>
  <c r="Y4303" i="8"/>
  <c r="B4299" i="13" l="1"/>
  <c r="Y4304" i="8"/>
  <c r="B4300" i="13" l="1"/>
  <c r="Y4305" i="8"/>
  <c r="B4301" i="13" l="1"/>
  <c r="Y4306" i="8"/>
  <c r="B4302" i="13" l="1"/>
  <c r="Y4307" i="8"/>
  <c r="B4303" i="13" l="1"/>
  <c r="Y4308" i="8"/>
  <c r="B4304" i="13" l="1"/>
  <c r="Y4309" i="8"/>
  <c r="B4305" i="13" l="1"/>
  <c r="Y4310" i="8"/>
  <c r="B4306" i="13" l="1"/>
  <c r="Y4311" i="8"/>
  <c r="B4307" i="13" l="1"/>
  <c r="Y4312" i="8"/>
  <c r="B4308" i="13" l="1"/>
  <c r="Y4313" i="8"/>
  <c r="B4309" i="13" l="1"/>
  <c r="Y4314" i="8"/>
  <c r="B4310" i="13" l="1"/>
  <c r="Y4315" i="8"/>
  <c r="B4311" i="13" l="1"/>
  <c r="Y4316" i="8"/>
  <c r="B4312" i="13" l="1"/>
  <c r="Y4317" i="8"/>
  <c r="B4313" i="13" l="1"/>
  <c r="Y4318" i="8"/>
  <c r="B4314" i="13" l="1"/>
  <c r="Y4319" i="8"/>
  <c r="B4315" i="13" l="1"/>
  <c r="Y4320" i="8"/>
  <c r="B4316" i="13" l="1"/>
  <c r="Y4321" i="8"/>
  <c r="B4317" i="13" l="1"/>
  <c r="Y4322" i="8"/>
  <c r="B4318" i="13" l="1"/>
  <c r="Y4323" i="8"/>
  <c r="B4319" i="13" l="1"/>
  <c r="Y4324" i="8"/>
  <c r="B4320" i="13" l="1"/>
  <c r="Y4325" i="8"/>
  <c r="B4321" i="13" l="1"/>
  <c r="Y4326" i="8"/>
  <c r="B4322" i="13" l="1"/>
  <c r="Y4327" i="8"/>
  <c r="B4323" i="13" l="1"/>
  <c r="Y4328" i="8"/>
  <c r="B4324" i="13" l="1"/>
  <c r="Y4329" i="8"/>
  <c r="B4325" i="13" l="1"/>
  <c r="Y4330" i="8"/>
  <c r="B4326" i="13" l="1"/>
  <c r="Y4331" i="8"/>
  <c r="B4327" i="13" l="1"/>
  <c r="Y4332" i="8"/>
  <c r="B4328" i="13" l="1"/>
  <c r="Y4333" i="8"/>
  <c r="B4329" i="13" l="1"/>
  <c r="Y4334" i="8"/>
  <c r="B4330" i="13" l="1"/>
  <c r="Y4335" i="8"/>
  <c r="B4331" i="13" l="1"/>
  <c r="Y4336" i="8"/>
  <c r="B4332" i="13" l="1"/>
  <c r="Y4337" i="8"/>
  <c r="B4333" i="13" l="1"/>
  <c r="Y4338" i="8"/>
  <c r="B4334" i="13" l="1"/>
  <c r="Y4339" i="8"/>
  <c r="B4335" i="13" l="1"/>
  <c r="Y4340" i="8"/>
  <c r="B4336" i="13" l="1"/>
  <c r="Y4341" i="8"/>
  <c r="B4337" i="13" l="1"/>
  <c r="Y4342" i="8"/>
  <c r="B4338" i="13" l="1"/>
  <c r="Y4343" i="8"/>
  <c r="B4339" i="13" l="1"/>
  <c r="Y4344" i="8"/>
  <c r="B4340" i="13" l="1"/>
  <c r="Y4345" i="8"/>
  <c r="B4341" i="13" l="1"/>
  <c r="Y4346" i="8"/>
  <c r="B4342" i="13" l="1"/>
  <c r="Y4347" i="8"/>
  <c r="B4343" i="13" l="1"/>
  <c r="Y4348" i="8"/>
  <c r="B4344" i="13" l="1"/>
  <c r="Y4349" i="8"/>
  <c r="B4345" i="13" s="1"/>
</calcChain>
</file>

<file path=xl/sharedStrings.xml><?xml version="1.0" encoding="utf-8"?>
<sst xmlns="http://schemas.openxmlformats.org/spreadsheetml/2006/main" count="13088" uniqueCount="7925">
  <si>
    <t>INV. TOT.</t>
  </si>
  <si>
    <t>Max nr gain consecutivi</t>
  </si>
  <si>
    <t>perdita media</t>
  </si>
  <si>
    <t>guadagno medio</t>
  </si>
  <si>
    <t>totale operazioni</t>
  </si>
  <si>
    <t>operazioni in guadagno</t>
  </si>
  <si>
    <t>operazioni in perdita</t>
  </si>
  <si>
    <t>Max gain consecutivi</t>
  </si>
  <si>
    <t>perdita massima singolo trade</t>
  </si>
  <si>
    <t>guadagno massimo singolo trade</t>
  </si>
  <si>
    <t>profitto lordo</t>
  </si>
  <si>
    <t>perdita lorda</t>
  </si>
  <si>
    <t>operazioni in pareggio</t>
  </si>
  <si>
    <t>Max loss consecutivi</t>
  </si>
  <si>
    <t>Capitale investito</t>
  </si>
  <si>
    <t>Max nr loss consecutive</t>
  </si>
  <si>
    <t>Inserisci data</t>
  </si>
  <si>
    <t>Data di uscita</t>
  </si>
  <si>
    <t>Tipo</t>
  </si>
  <si>
    <t>Nm barre</t>
  </si>
  <si>
    <t>Abs Perf</t>
  </si>
  <si>
    <t>Relat Perf(%)</t>
  </si>
  <si>
    <t>Spese brokeraggio</t>
  </si>
  <si>
    <t>MFE</t>
  </si>
  <si>
    <t>MAE</t>
  </si>
  <si>
    <t>Long</t>
  </si>
  <si>
    <t>22-mag-2019 13.30.00</t>
  </si>
  <si>
    <t>8-mag-2019 17.30.00</t>
  </si>
  <si>
    <t>27-mar-2019 13.30.00</t>
  </si>
  <si>
    <t>12-mar-2019 13.30.00</t>
  </si>
  <si>
    <t>13-nov-2018 17.30.00</t>
  </si>
  <si>
    <t>31-ago-2018 17.30.00</t>
  </si>
  <si>
    <t>4-mag-2017 17.30.00</t>
  </si>
  <si>
    <t>25-gen-2017 17.30.00</t>
  </si>
  <si>
    <t>12-lug-2016 13.30.00</t>
  </si>
  <si>
    <t>12-mag-2016 17.30.00</t>
  </si>
  <si>
    <t>9-mar-2016 13.30.00</t>
  </si>
  <si>
    <t>8-dic-2015 13.30.00</t>
  </si>
  <si>
    <t>3-dic-2015 13.30.00</t>
  </si>
  <si>
    <t>23-lug-2015 13.30.00</t>
  </si>
  <si>
    <t>19-giu-2015 13.30.00</t>
  </si>
  <si>
    <t>12-dic-2014 17.30.00</t>
  </si>
  <si>
    <t>anno</t>
  </si>
  <si>
    <t>Mese</t>
  </si>
  <si>
    <t>Data</t>
  </si>
  <si>
    <t>Ora Entrata</t>
  </si>
  <si>
    <t>Ora Uscita</t>
  </si>
  <si>
    <t>Anno</t>
  </si>
  <si>
    <t>Importo</t>
  </si>
  <si>
    <t>2-mag-2006 16.00.00</t>
  </si>
  <si>
    <t>3-mag-2006 12.00.00</t>
  </si>
  <si>
    <t>4-mag-2006 16.00.00</t>
  </si>
  <si>
    <t>8-mag-2006 17.00.00</t>
  </si>
  <si>
    <t>11-mag-2006 16.00.00</t>
  </si>
  <si>
    <t>15-mag-2006 12.00.00</t>
  </si>
  <si>
    <t>Short</t>
  </si>
  <si>
    <t>15-mag-2006 16.00.00</t>
  </si>
  <si>
    <t>16-mag-2006 9.00.00</t>
  </si>
  <si>
    <t>16-mag-2006 16.00.00</t>
  </si>
  <si>
    <t>17-mag-2006 14.00.00</t>
  </si>
  <si>
    <t>18-mag-2006 16.00.00</t>
  </si>
  <si>
    <t>18-mag-2006 17.00.00</t>
  </si>
  <si>
    <t>23-mag-2006 10.00.00</t>
  </si>
  <si>
    <t>23-mag-2006 21.00.00</t>
  </si>
  <si>
    <t>26-mag-2006 17.00.00</t>
  </si>
  <si>
    <t>29-mag-2006 18.00.00</t>
  </si>
  <si>
    <t>31-mag-2006 10.00.00</t>
  </si>
  <si>
    <t>1-giu-2006 17.00.00</t>
  </si>
  <si>
    <t>2-giu-2006 15.00.00</t>
  </si>
  <si>
    <t>2-giu-2006 16.00.00</t>
  </si>
  <si>
    <t>5-giu-2006 13.00.00</t>
  </si>
  <si>
    <t>6-giu-2006 16.00.00</t>
  </si>
  <si>
    <t>7-giu-2006 13.00.00</t>
  </si>
  <si>
    <t>8-giu-2006 8.00.00</t>
  </si>
  <si>
    <t>9-giu-2006 9.00.00</t>
  </si>
  <si>
    <t>9-giu-2006 17.00.00</t>
  </si>
  <si>
    <t>13-giu-2006 17.00.00</t>
  </si>
  <si>
    <t>14-giu-2006 8.00.00</t>
  </si>
  <si>
    <t>16-giu-2006 16.00.00</t>
  </si>
  <si>
    <t>19-giu-2006 9.00.00</t>
  </si>
  <si>
    <t>19-giu-2006 20.00.00</t>
  </si>
  <si>
    <t>20-giu-2006 15.00.00</t>
  </si>
  <si>
    <t>21-giu-2006 13.00.00</t>
  </si>
  <si>
    <t>21-giu-2006 17.00.00</t>
  </si>
  <si>
    <t>21-giu-2006 18.00.00</t>
  </si>
  <si>
    <t>22-giu-2006 16.00.00</t>
  </si>
  <si>
    <t>22-giu-2006 17.00.00</t>
  </si>
  <si>
    <t>26-giu-2006 9.00.00</t>
  </si>
  <si>
    <t>26-giu-2006 14.00.00</t>
  </si>
  <si>
    <t>27-giu-2006 8.00.00</t>
  </si>
  <si>
    <t>27-giu-2006 13.00.00</t>
  </si>
  <si>
    <t>28-giu-2006 14.00.00</t>
  </si>
  <si>
    <t>28-giu-2006 15.00.00</t>
  </si>
  <si>
    <t>3-lug-2006 10.00.00</t>
  </si>
  <si>
    <t>4-lug-2006 11.00.00</t>
  </si>
  <si>
    <t>4-lug-2006 18.00.00</t>
  </si>
  <si>
    <t>5-lug-2006 9.00.00</t>
  </si>
  <si>
    <t>6-lug-2006 10.00.00</t>
  </si>
  <si>
    <t>7-lug-2006 15.00.00</t>
  </si>
  <si>
    <t>7-lug-2006 21.00.00</t>
  </si>
  <si>
    <t>10-lug-2006 15.00.00</t>
  </si>
  <si>
    <t>12-lug-2006 17.00.00</t>
  </si>
  <si>
    <t>13-lug-2006 19.00.00</t>
  </si>
  <si>
    <t>13-lug-2006 21.00.00</t>
  </si>
  <si>
    <t>17-lug-2006 9.00.00</t>
  </si>
  <si>
    <t>17-lug-2006 21.00.00</t>
  </si>
  <si>
    <t>18-lug-2006 17.00.00</t>
  </si>
  <si>
    <t>19-lug-2006 9.00.00</t>
  </si>
  <si>
    <t>20-lug-2006 17.00.00</t>
  </si>
  <si>
    <t>26-lug-2006 11.00.00</t>
  </si>
  <si>
    <t>27-lug-2006 9.00.00</t>
  </si>
  <si>
    <t>27-lug-2006 21.00.00</t>
  </si>
  <si>
    <t>28-lug-2006 16.00.00</t>
  </si>
  <si>
    <t>1-ago-2006 9.00.00</t>
  </si>
  <si>
    <t>2-ago-2006 9.00.00</t>
  </si>
  <si>
    <t>8-ago-2006 9.00.00</t>
  </si>
  <si>
    <t>8-ago-2006 20.00.00</t>
  </si>
  <si>
    <t>9-ago-2006 10.00.00</t>
  </si>
  <si>
    <t>10-ago-2006 8.00.00</t>
  </si>
  <si>
    <t>11-ago-2006 16.00.00</t>
  </si>
  <si>
    <t>14-ago-2006 8.00.00</t>
  </si>
  <si>
    <t>14-ago-2006 9.00.00</t>
  </si>
  <si>
    <t>15-ago-2006 8.00.00</t>
  </si>
  <si>
    <t>15-ago-2006 14.00.00</t>
  </si>
  <si>
    <t>15-ago-2006 15.00.00</t>
  </si>
  <si>
    <t>17-ago-2006 9.00.00</t>
  </si>
  <si>
    <t>22-ago-2006 9.00.00</t>
  </si>
  <si>
    <t>22-ago-2006 12.00.00</t>
  </si>
  <si>
    <t>23-ago-2006 10.00.00</t>
  </si>
  <si>
    <t>23-ago-2006 18.00.00</t>
  </si>
  <si>
    <t>1-set-2006 11.00.00</t>
  </si>
  <si>
    <t>5-set-2006 10.00.00</t>
  </si>
  <si>
    <t>5-set-2006 18.00.00</t>
  </si>
  <si>
    <t>7-set-2006 18.00.00</t>
  </si>
  <si>
    <t>8-set-2006 17.00.00</t>
  </si>
  <si>
    <t>12-set-2006 16.00.00</t>
  </si>
  <si>
    <t>14-set-2006 14.00.00</t>
  </si>
  <si>
    <t>19-set-2006 11.00.00</t>
  </si>
  <si>
    <t>20-set-2006 10.00.00</t>
  </si>
  <si>
    <t>21-set-2006 12.00.00</t>
  </si>
  <si>
    <t>21-set-2006 17.00.00</t>
  </si>
  <si>
    <t>2-ott-2006 14.00.00</t>
  </si>
  <si>
    <t>3-ott-2006 17.00.00</t>
  </si>
  <si>
    <t>6-ott-2006 10.00.00</t>
  </si>
  <si>
    <t>6-ott-2006 18.00.00</t>
  </si>
  <si>
    <t>10-ott-2006 18.00.00</t>
  </si>
  <si>
    <t>11-ott-2006 10.00.00</t>
  </si>
  <si>
    <t>11-ott-2006 17.00.00</t>
  </si>
  <si>
    <t>16-ott-2006 11.00.00</t>
  </si>
  <si>
    <t>16-ott-2006 13.00.00</t>
  </si>
  <si>
    <t>19-ott-2006 17.00.00</t>
  </si>
  <si>
    <t>20-ott-2006 16.00.00</t>
  </si>
  <si>
    <t>23-ott-2006 9.00.00</t>
  </si>
  <si>
    <t>24-ott-2006 15.00.00</t>
  </si>
  <si>
    <t>25-ott-2006 10.00.00</t>
  </si>
  <si>
    <t>25-ott-2006 12.00.00</t>
  </si>
  <si>
    <t>27-ott-2006 15.00.00</t>
  </si>
  <si>
    <t>30-ott-2006 14.00.00</t>
  </si>
  <si>
    <t>31-ott-2006 19.00.00</t>
  </si>
  <si>
    <t>1-nov-2006 10.00.00</t>
  </si>
  <si>
    <t>1-nov-2006 21.00.00</t>
  </si>
  <si>
    <t>3-nov-2006 9.00.00</t>
  </si>
  <si>
    <t>7-nov-2006 17.00.00</t>
  </si>
  <si>
    <t>8-nov-2006 9.00.00</t>
  </si>
  <si>
    <t>8-nov-2006 17.00.00</t>
  </si>
  <si>
    <t>14-nov-2006 17.00.00</t>
  </si>
  <si>
    <t>14-nov-2006 21.00.00</t>
  </si>
  <si>
    <t>16-nov-2006 9.00.00</t>
  </si>
  <si>
    <t>17-nov-2006 15.00.00</t>
  </si>
  <si>
    <t>20-nov-2006 15.00.00</t>
  </si>
  <si>
    <t>22-nov-2006 9.00.00</t>
  </si>
  <si>
    <t>22-nov-2006 17.00.00</t>
  </si>
  <si>
    <t>23-nov-2006 9.00.00</t>
  </si>
  <si>
    <t>28-nov-2006 12.00.00</t>
  </si>
  <si>
    <t>28-nov-2006 15.00.00</t>
  </si>
  <si>
    <t>30-nov-2006 12.00.00</t>
  </si>
  <si>
    <t>30-nov-2006 16.00.00</t>
  </si>
  <si>
    <t>30-nov-2006 17.00.00</t>
  </si>
  <si>
    <t>4-dic-2006 9.00.00</t>
  </si>
  <si>
    <t>8-dic-2006 9.00.00</t>
  </si>
  <si>
    <t>8-dic-2006 15.00.00</t>
  </si>
  <si>
    <t>8-dic-2006 19.00.00</t>
  </si>
  <si>
    <t>12-dic-2006 16.00.00</t>
  </si>
  <si>
    <t>13-dic-2006 10.00.00</t>
  </si>
  <si>
    <t>15-dic-2006 14.00.00</t>
  </si>
  <si>
    <t>18-dic-2006 19.00.00</t>
  </si>
  <si>
    <t>20-dic-2006 20.00.00</t>
  </si>
  <si>
    <t>22-dic-2006 15.00.00</t>
  </si>
  <si>
    <t>22-dic-2006 16.00.00</t>
  </si>
  <si>
    <t>27-dic-2006 9.00.00</t>
  </si>
  <si>
    <t>29-dic-2006 12.00.00</t>
  </si>
  <si>
    <t>2-gen-2007 9.00.00</t>
  </si>
  <si>
    <t>3-gen-2007 13.00.00</t>
  </si>
  <si>
    <t>3-gen-2007 17.00.00</t>
  </si>
  <si>
    <t>3-gen-2007 21.00.00</t>
  </si>
  <si>
    <t>5-gen-2007 8.00.00</t>
  </si>
  <si>
    <t>5-gen-2007 10.00.00</t>
  </si>
  <si>
    <t>8-gen-2007 21.00.00</t>
  </si>
  <si>
    <t>9-gen-2007 17.00.00</t>
  </si>
  <si>
    <t>9-gen-2007 18.00.00</t>
  </si>
  <si>
    <t>10-gen-2007 17.00.00</t>
  </si>
  <si>
    <t>17-gen-2007 15.00.00</t>
  </si>
  <si>
    <t>17-gen-2007 20.00.00</t>
  </si>
  <si>
    <t>18-gen-2007 17.00.00</t>
  </si>
  <si>
    <t>19-gen-2007 16.00.00</t>
  </si>
  <si>
    <t>19-gen-2007 17.00.00</t>
  </si>
  <si>
    <t>22-gen-2007 16.00.00</t>
  </si>
  <si>
    <t>22-gen-2007 17.00.00</t>
  </si>
  <si>
    <t>23-gen-2007 18.00.00</t>
  </si>
  <si>
    <t>29-gen-2007 16.00.00</t>
  </si>
  <si>
    <t>31-gen-2007 12.00.00</t>
  </si>
  <si>
    <t>31-gen-2007 17.00.00</t>
  </si>
  <si>
    <t>6-feb-2007 17.00.00</t>
  </si>
  <si>
    <t>7-feb-2007 10.00.00</t>
  </si>
  <si>
    <t>9-feb-2007 19.00.00</t>
  </si>
  <si>
    <t>13-feb-2007 9.00.00</t>
  </si>
  <si>
    <t>15-feb-2007 11.00.00</t>
  </si>
  <si>
    <t>16-feb-2007 17.00.00</t>
  </si>
  <si>
    <t>19-feb-2007 9.00.00</t>
  </si>
  <si>
    <t>20-feb-2007 10.00.00</t>
  </si>
  <si>
    <t>20-feb-2007 18.00.00</t>
  </si>
  <si>
    <t>21-feb-2007 15.00.00</t>
  </si>
  <si>
    <t>22-feb-2007 9.00.00</t>
  </si>
  <si>
    <t>23-feb-2007 18.00.00</t>
  </si>
  <si>
    <t>26-feb-2007 19.00.00</t>
  </si>
  <si>
    <t>2-mar-2007 9.00.00</t>
  </si>
  <si>
    <t>2-mar-2007 10.00.00</t>
  </si>
  <si>
    <t>5-mar-2007 17.00.00</t>
  </si>
  <si>
    <t>5-mar-2007 18.00.00</t>
  </si>
  <si>
    <t>8-mar-2007 9.00.00</t>
  </si>
  <si>
    <t>9-mar-2007 10.00.00</t>
  </si>
  <si>
    <t>9-mar-2007 15.00.00</t>
  </si>
  <si>
    <t>13-mar-2007 13.00.00</t>
  </si>
  <si>
    <t>14-mar-2007 18.00.00</t>
  </si>
  <si>
    <t>20-mar-2007 11.00.00</t>
  </si>
  <si>
    <t>20-mar-2007 17.00.00</t>
  </si>
  <si>
    <t>23-mar-2007 10.00.00</t>
  </si>
  <si>
    <t>23-mar-2007 13.00.00</t>
  </si>
  <si>
    <t>10-apr-2007 17.00.00</t>
  </si>
  <si>
    <t>11-apr-2007 17.00.00</t>
  </si>
  <si>
    <t>18-apr-2007 10.00.00</t>
  </si>
  <si>
    <t>18-apr-2007 21.00.00</t>
  </si>
  <si>
    <t>27-apr-2007 10.00.00</t>
  </si>
  <si>
    <t>27-apr-2007 19.00.00</t>
  </si>
  <si>
    <t>7-mag-2007 15.00.00</t>
  </si>
  <si>
    <t>8-mag-2007 19.00.00</t>
  </si>
  <si>
    <t>9-mag-2007 14.00.00</t>
  </si>
  <si>
    <t>9-mag-2007 19.00.00</t>
  </si>
  <si>
    <t>10-mag-2007 12.00.00</t>
  </si>
  <si>
    <t>11-mag-2007 14.00.00</t>
  </si>
  <si>
    <t>17-mag-2007 8.00.00</t>
  </si>
  <si>
    <t>17-mag-2007 17.00.00</t>
  </si>
  <si>
    <t>18-mag-2007 9.00.00</t>
  </si>
  <si>
    <t>18-mag-2007 10.00.00</t>
  </si>
  <si>
    <t>21-mag-2007 11.00.00</t>
  </si>
  <si>
    <t>21-mag-2007 14.00.00</t>
  </si>
  <si>
    <t>22-mag-2007 8.00.00</t>
  </si>
  <si>
    <t>22-mag-2007 12.00.00</t>
  </si>
  <si>
    <t>24-mag-2007 19.00.00</t>
  </si>
  <si>
    <t>25-mag-2007 16.00.00</t>
  </si>
  <si>
    <t>25-mag-2007 17.00.00</t>
  </si>
  <si>
    <t>29-mag-2007 20.00.00</t>
  </si>
  <si>
    <t>30-mag-2007 17.00.00</t>
  </si>
  <si>
    <t>1-giu-2007 8.00.00</t>
  </si>
  <si>
    <t>1-giu-2007 9.00.00</t>
  </si>
  <si>
    <t>5-giu-2007 15.00.00</t>
  </si>
  <si>
    <t>7-giu-2007 8.00.00</t>
  </si>
  <si>
    <t>11-giu-2007 18.00.00</t>
  </si>
  <si>
    <t>12-giu-2007 8.00.00</t>
  </si>
  <si>
    <t>13-giu-2007 17.00.00</t>
  </si>
  <si>
    <t>18-giu-2007 14.00.00</t>
  </si>
  <si>
    <t>19-giu-2007 15.00.00</t>
  </si>
  <si>
    <t>20-giu-2007 8.00.00</t>
  </si>
  <si>
    <t>22-giu-2007 12.00.00</t>
  </si>
  <si>
    <t>25-giu-2007 17.00.00</t>
  </si>
  <si>
    <t>27-giu-2007 21.00.00</t>
  </si>
  <si>
    <t>29-giu-2007 11.00.00</t>
  </si>
  <si>
    <t>2-lug-2007 8.00.00</t>
  </si>
  <si>
    <t>3-lug-2007 8.00.00</t>
  </si>
  <si>
    <t>3-lug-2007 9.00.00</t>
  </si>
  <si>
    <t>4-lug-2007 18.00.00</t>
  </si>
  <si>
    <t>5-lug-2007 9.00.00</t>
  </si>
  <si>
    <t>16-lug-2007 16.00.00</t>
  </si>
  <si>
    <t>17-lug-2007 21.00.00</t>
  </si>
  <si>
    <t>19-lug-2007 10.00.00</t>
  </si>
  <si>
    <t>20-lug-2007 9.00.00</t>
  </si>
  <si>
    <t>30-lug-2007 19.00.00</t>
  </si>
  <si>
    <t>31-lug-2007 16.00.00</t>
  </si>
  <si>
    <t>15-ago-2007 8.00.00</t>
  </si>
  <si>
    <t>15-ago-2007 15.00.00</t>
  </si>
  <si>
    <t>23-ago-2007 17.00.00</t>
  </si>
  <si>
    <t>24-ago-2007 17.00.00</t>
  </si>
  <si>
    <t>27-ago-2007 13.00.00</t>
  </si>
  <si>
    <t>29-ago-2007 11.00.00</t>
  </si>
  <si>
    <t>29-ago-2007 15.00.00</t>
  </si>
  <si>
    <t>30-ago-2007 11.00.00</t>
  </si>
  <si>
    <t>30-ago-2007 18.00.00</t>
  </si>
  <si>
    <t>3-set-2007 13.00.00</t>
  </si>
  <si>
    <t>4-set-2007 11.00.00</t>
  </si>
  <si>
    <t>7-set-2007 15.00.00</t>
  </si>
  <si>
    <t>10-set-2007 20.00.00</t>
  </si>
  <si>
    <t>12-set-2007 18.00.00</t>
  </si>
  <si>
    <t>13-set-2007 11.00.00</t>
  </si>
  <si>
    <t>13-set-2007 14.00.00</t>
  </si>
  <si>
    <t>13-set-2007 15.00.00</t>
  </si>
  <si>
    <t>14-set-2007 10.00.00</t>
  </si>
  <si>
    <t>14-set-2007 11.00.00</t>
  </si>
  <si>
    <t>14-set-2007 16.00.00</t>
  </si>
  <si>
    <t>17-set-2007 16.00.00</t>
  </si>
  <si>
    <t>17-set-2007 17.00.00</t>
  </si>
  <si>
    <t>18-set-2007 9.00.00</t>
  </si>
  <si>
    <t>18-set-2007 14.00.00</t>
  </si>
  <si>
    <t>18-set-2007 15.00.00</t>
  </si>
  <si>
    <t>19-set-2007 20.00.00</t>
  </si>
  <si>
    <t>28-set-2007 17.00.00</t>
  </si>
  <si>
    <t>28-set-2007 18.00.00</t>
  </si>
  <si>
    <t>8-ott-2007 12.00.00</t>
  </si>
  <si>
    <t>9-ott-2007 9.00.00</t>
  </si>
  <si>
    <t>10-ott-2007 16.00.00</t>
  </si>
  <si>
    <t>11-ott-2007 8.00.00</t>
  </si>
  <si>
    <t>11-ott-2007 21.00.00</t>
  </si>
  <si>
    <t>12-ott-2007 17.00.00</t>
  </si>
  <si>
    <t>12-ott-2007 18.00.00</t>
  </si>
  <si>
    <t>15-ott-2007 17.00.00</t>
  </si>
  <si>
    <t>16-ott-2007 18.00.00</t>
  </si>
  <si>
    <t>18-ott-2007 13.00.00</t>
  </si>
  <si>
    <t>18-ott-2007 14.00.00</t>
  </si>
  <si>
    <t>19-ott-2007 12.00.00</t>
  </si>
  <si>
    <t>24-ott-2007 8.00.00</t>
  </si>
  <si>
    <t>24-ott-2007 10.00.00</t>
  </si>
  <si>
    <t>24-ott-2007 21.00.00</t>
  </si>
  <si>
    <t>25-ott-2007 19.00.00</t>
  </si>
  <si>
    <t>26-ott-2007 9.00.00</t>
  </si>
  <si>
    <t>30-ott-2007 12.00.00</t>
  </si>
  <si>
    <t>31-ott-2007 12.00.00</t>
  </si>
  <si>
    <t>7-nov-2007 11.00.00</t>
  </si>
  <si>
    <t>8-nov-2007 10.00.00</t>
  </si>
  <si>
    <t>8-nov-2007 13.00.00</t>
  </si>
  <si>
    <t>9-nov-2007 12.00.00</t>
  </si>
  <si>
    <t>9-nov-2007 16.00.00</t>
  </si>
  <si>
    <t>9-nov-2007 20.00.00</t>
  </si>
  <si>
    <t>22-nov-2007 16.00.00</t>
  </si>
  <si>
    <t>26-nov-2007 13.00.00</t>
  </si>
  <si>
    <t>27-nov-2007 15.00.00</t>
  </si>
  <si>
    <t>27-nov-2007 17.00.00</t>
  </si>
  <si>
    <t>10-dic-2007 9.00.00</t>
  </si>
  <si>
    <t>10-dic-2007 11.00.00</t>
  </si>
  <si>
    <t>12-dic-2007 15.00.00</t>
  </si>
  <si>
    <t>12-dic-2007 18.00.00</t>
  </si>
  <si>
    <t>13-dic-2007 14.00.00</t>
  </si>
  <si>
    <t>13-dic-2007 16.00.00</t>
  </si>
  <si>
    <t>17-dic-2007 8.00.00</t>
  </si>
  <si>
    <t>18-dic-2007 9.00.00</t>
  </si>
  <si>
    <t>19-dic-2007 16.00.00</t>
  </si>
  <si>
    <t>27-dic-2007 8.00.00</t>
  </si>
  <si>
    <t>27-dic-2007 15.00.00</t>
  </si>
  <si>
    <t>28-dic-2007 12.00.00</t>
  </si>
  <si>
    <t>2-gen-2008 17.00.00</t>
  </si>
  <si>
    <t>4-gen-2008 9.00.00</t>
  </si>
  <si>
    <t>4-gen-2008 14.00.00</t>
  </si>
  <si>
    <t>4-gen-2008 15.00.00</t>
  </si>
  <si>
    <t>7-gen-2008 11.00.00</t>
  </si>
  <si>
    <t>7-gen-2008 12.00.00</t>
  </si>
  <si>
    <t>7-gen-2008 16.00.00</t>
  </si>
  <si>
    <t>8-gen-2008 9.00.00</t>
  </si>
  <si>
    <t>8-gen-2008 17.00.00</t>
  </si>
  <si>
    <t>8-gen-2008 21.00.00</t>
  </si>
  <si>
    <t>9-gen-2008 8.00.00</t>
  </si>
  <si>
    <t>14-gen-2008 10.00.00</t>
  </si>
  <si>
    <t>15-gen-2008 9.00.00</t>
  </si>
  <si>
    <t>17-gen-2008 10.00.00</t>
  </si>
  <si>
    <t>17-gen-2008 14.00.00</t>
  </si>
  <si>
    <t>18-gen-2008 12.00.00</t>
  </si>
  <si>
    <t>18-gen-2008 15.00.00</t>
  </si>
  <si>
    <t>18-gen-2008 18.00.00</t>
  </si>
  <si>
    <t>21-gen-2008 13.00.00</t>
  </si>
  <si>
    <t>25-gen-2008 17.00.00</t>
  </si>
  <si>
    <t>31-gen-2008 8.00.00</t>
  </si>
  <si>
    <t>31-gen-2008 11.00.00</t>
  </si>
  <si>
    <t>31-gen-2008 18.00.00</t>
  </si>
  <si>
    <t>1-feb-2008 14.00.00</t>
  </si>
  <si>
    <t>7-feb-2008 19.00.00</t>
  </si>
  <si>
    <t>7-feb-2008 21.00.00</t>
  </si>
  <si>
    <t>11-feb-2008 14.00.00</t>
  </si>
  <si>
    <t>11-feb-2008 15.00.00</t>
  </si>
  <si>
    <t>12-feb-2008 9.00.00</t>
  </si>
  <si>
    <t>12-feb-2008 10.00.00</t>
  </si>
  <si>
    <t>14-feb-2008 15.00.00</t>
  </si>
  <si>
    <t>15-feb-2008 9.00.00</t>
  </si>
  <si>
    <t>15-feb-2008 14.00.00</t>
  </si>
  <si>
    <t>15-feb-2008 19.00.00</t>
  </si>
  <si>
    <t>18-feb-2008 11.00.00</t>
  </si>
  <si>
    <t>19-feb-2008 10.00.00</t>
  </si>
  <si>
    <t>19-feb-2008 11.00.00</t>
  </si>
  <si>
    <t>19-feb-2008 12.00.00</t>
  </si>
  <si>
    <t>20-feb-2008 8.00.00</t>
  </si>
  <si>
    <t>20-feb-2008 11.00.00</t>
  </si>
  <si>
    <t>27-feb-2008 11.00.00</t>
  </si>
  <si>
    <t>27-feb-2008 16.00.00</t>
  </si>
  <si>
    <t>28-feb-2008 15.00.00</t>
  </si>
  <si>
    <t>3-mar-2008 15.00.00</t>
  </si>
  <si>
    <t>27-mar-2008 21.00.00</t>
  </si>
  <si>
    <t>28-mar-2008 9.00.00</t>
  </si>
  <si>
    <t>28-mar-2008 11.00.00</t>
  </si>
  <si>
    <t>28-mar-2008 19.00.00</t>
  </si>
  <si>
    <t>28-mar-2008 20.00.00</t>
  </si>
  <si>
    <t>31-mar-2008 13.00.00</t>
  </si>
  <si>
    <t>2-apr-2008 15.00.00</t>
  </si>
  <si>
    <t>3-apr-2008 8.00.00</t>
  </si>
  <si>
    <t>4-apr-2008 15.00.00</t>
  </si>
  <si>
    <t>4-apr-2008 17.00.00</t>
  </si>
  <si>
    <t>7-apr-2008 9.00.00</t>
  </si>
  <si>
    <t>8-apr-2008 8.00.00</t>
  </si>
  <si>
    <t>8-apr-2008 9.00.00</t>
  </si>
  <si>
    <t>9-apr-2008 13.00.00</t>
  </si>
  <si>
    <t>9-apr-2008 18.00.00</t>
  </si>
  <si>
    <t>10-apr-2008 17.00.00</t>
  </si>
  <si>
    <t>14-apr-2008 17.00.00</t>
  </si>
  <si>
    <t>15-apr-2008 12.00.00</t>
  </si>
  <si>
    <t>29-apr-2008 8.00.00</t>
  </si>
  <si>
    <t>29-apr-2008 20.00.00</t>
  </si>
  <si>
    <t>30-apr-2008 12.00.00</t>
  </si>
  <si>
    <t>30-apr-2008 14.00.00</t>
  </si>
  <si>
    <t>6-mag-2008 11.00.00</t>
  </si>
  <si>
    <t>6-mag-2008 18.00.00</t>
  </si>
  <si>
    <t>7-mag-2008 21.00.00</t>
  </si>
  <si>
    <t>8-mag-2008 18.00.00</t>
  </si>
  <si>
    <t>9-mag-2008 8.00.00</t>
  </si>
  <si>
    <t>12-mag-2008 8.00.00</t>
  </si>
  <si>
    <t>13-mag-2008 11.00.00</t>
  </si>
  <si>
    <t>14-mag-2008 14.00.00</t>
  </si>
  <si>
    <t>14-mag-2008 16.00.00</t>
  </si>
  <si>
    <t>14-mag-2008 17.00.00</t>
  </si>
  <si>
    <t>16-mag-2008 17.00.00</t>
  </si>
  <si>
    <t>19-mag-2008 8.00.00</t>
  </si>
  <si>
    <t>20-mag-2008 9.00.00</t>
  </si>
  <si>
    <t>21-mag-2008 10.00.00</t>
  </si>
  <si>
    <t>22-mag-2008 15.00.00</t>
  </si>
  <si>
    <t>23-mag-2008 14.00.00</t>
  </si>
  <si>
    <t>26-mag-2008 17.00.00</t>
  </si>
  <si>
    <t>27-mag-2008 11.00.00</t>
  </si>
  <si>
    <t>29-mag-2008 11.00.00</t>
  </si>
  <si>
    <t>29-mag-2008 15.00.00</t>
  </si>
  <si>
    <t>29-mag-2008 16.00.00</t>
  </si>
  <si>
    <t>29-mag-2008 18.00.00</t>
  </si>
  <si>
    <t>29-mag-2008 19.00.00</t>
  </si>
  <si>
    <t>2-giu-2008 9.00.00</t>
  </si>
  <si>
    <t>2-giu-2008 10.00.00</t>
  </si>
  <si>
    <t>3-giu-2008 15.00.00</t>
  </si>
  <si>
    <t>3-giu-2008 20.00.00</t>
  </si>
  <si>
    <t>6-giu-2008 9.00.00</t>
  </si>
  <si>
    <t>6-giu-2008 14.00.00</t>
  </si>
  <si>
    <t>6-giu-2008 15.00.00</t>
  </si>
  <si>
    <t>9-giu-2008 12.00.00</t>
  </si>
  <si>
    <t>10-giu-2008 17.00.00</t>
  </si>
  <si>
    <t>11-giu-2008 15.00.00</t>
  </si>
  <si>
    <t>12-giu-2008 14.00.00</t>
  </si>
  <si>
    <t>13-giu-2008 8.00.00</t>
  </si>
  <si>
    <t>13-giu-2008 16.00.00</t>
  </si>
  <si>
    <t>16-giu-2008 14.00.00</t>
  </si>
  <si>
    <t>16-giu-2008 15.00.00</t>
  </si>
  <si>
    <t>16-giu-2008 19.00.00</t>
  </si>
  <si>
    <t>17-giu-2008 10.00.00</t>
  </si>
  <si>
    <t>17-giu-2008 18.00.00</t>
  </si>
  <si>
    <t>18-giu-2008 8.00.00</t>
  </si>
  <si>
    <t>19-giu-2008 12.00.00</t>
  </si>
  <si>
    <t>23-giu-2008 13.00.00</t>
  </si>
  <si>
    <t>24-giu-2008 11.00.00</t>
  </si>
  <si>
    <t>25-giu-2008 10.00.00</t>
  </si>
  <si>
    <t>26-giu-2008 8.00.00</t>
  </si>
  <si>
    <t>27-giu-2008 15.00.00</t>
  </si>
  <si>
    <t>27-giu-2008 19.00.00</t>
  </si>
  <si>
    <t>30-giu-2008 17.00.00</t>
  </si>
  <si>
    <t>1-lug-2008 10.00.00</t>
  </si>
  <si>
    <t>1-lug-2008 11.00.00</t>
  </si>
  <si>
    <t>1-lug-2008 16.00.00</t>
  </si>
  <si>
    <t>2-lug-2008 9.00.00</t>
  </si>
  <si>
    <t>2-lug-2008 16.00.00</t>
  </si>
  <si>
    <t>3-lug-2008 15.00.00</t>
  </si>
  <si>
    <t>3-lug-2008 16.00.00</t>
  </si>
  <si>
    <t>4-lug-2008 15.00.00</t>
  </si>
  <si>
    <t>7-lug-2008 9.00.00</t>
  </si>
  <si>
    <t>7-lug-2008 10.00.00</t>
  </si>
  <si>
    <t>7-lug-2008 18.00.00</t>
  </si>
  <si>
    <t>8-lug-2008 20.00.00</t>
  </si>
  <si>
    <t>9-lug-2008 20.00.00</t>
  </si>
  <si>
    <t>10-lug-2008 13.00.00</t>
  </si>
  <si>
    <t>10-lug-2008 17.00.00</t>
  </si>
  <si>
    <t>11-lug-2008 8.00.00</t>
  </si>
  <si>
    <t>15-lug-2008 19.00.00</t>
  </si>
  <si>
    <t>16-lug-2008 9.00.00</t>
  </si>
  <si>
    <t>16-lug-2008 17.00.00</t>
  </si>
  <si>
    <t>18-lug-2008 8.00.00</t>
  </si>
  <si>
    <t>29-lug-2008 15.00.00</t>
  </si>
  <si>
    <t>30-lug-2008 18.00.00</t>
  </si>
  <si>
    <t>31-lug-2008 13.00.00</t>
  </si>
  <si>
    <t>31-lug-2008 14.00.00</t>
  </si>
  <si>
    <t>4-ago-2008 21.00.00</t>
  </si>
  <si>
    <t>6-ago-2008 12.00.00</t>
  </si>
  <si>
    <t>6-ago-2008 13.00.00</t>
  </si>
  <si>
    <t>6-ago-2008 17.00.00</t>
  </si>
  <si>
    <t>8-ago-2008 15.00.00</t>
  </si>
  <si>
    <t>8-ago-2008 16.00.00</t>
  </si>
  <si>
    <t>13-ago-2008 8.00.00</t>
  </si>
  <si>
    <t>14-ago-2008 10.00.00</t>
  </si>
  <si>
    <t>14-ago-2008 15.00.00</t>
  </si>
  <si>
    <t>14-ago-2008 17.00.00</t>
  </si>
  <si>
    <t>14-ago-2008 19.00.00</t>
  </si>
  <si>
    <t>15-ago-2008 13.00.00</t>
  </si>
  <si>
    <t>18-ago-2008 15.00.00</t>
  </si>
  <si>
    <t>18-ago-2008 16.00.00</t>
  </si>
  <si>
    <t>18-ago-2008 19.00.00</t>
  </si>
  <si>
    <t>20-ago-2008 9.00.00</t>
  </si>
  <si>
    <t>22-ago-2008 12.00.00</t>
  </si>
  <si>
    <t>25-ago-2008 15.00.00</t>
  </si>
  <si>
    <t>27-ago-2008 17.00.00</t>
  </si>
  <si>
    <t>28-ago-2008 9.00.00</t>
  </si>
  <si>
    <t>28-ago-2008 10.00.00</t>
  </si>
  <si>
    <t>28-ago-2008 14.00.00</t>
  </si>
  <si>
    <t>28-ago-2008 15.00.00</t>
  </si>
  <si>
    <t>1-set-2008 8.00.00</t>
  </si>
  <si>
    <t>1-set-2008 13.00.00</t>
  </si>
  <si>
    <t>2-set-2008 20.00.00</t>
  </si>
  <si>
    <t>3-set-2008 16.00.00</t>
  </si>
  <si>
    <t>5-set-2008 17.00.00</t>
  </si>
  <si>
    <t>5-set-2008 21.00.00</t>
  </si>
  <si>
    <t>8-set-2008 15.00.00</t>
  </si>
  <si>
    <t>9-set-2008 13.00.00</t>
  </si>
  <si>
    <t>9-set-2008 16.00.00</t>
  </si>
  <si>
    <t>9-set-2008 17.00.00</t>
  </si>
  <si>
    <t>10-set-2008 8.00.00</t>
  </si>
  <si>
    <t>15-set-2008 8.00.00</t>
  </si>
  <si>
    <t>15-set-2008 9.00.00</t>
  </si>
  <si>
    <t>18-set-2008 12.00.00</t>
  </si>
  <si>
    <t>18-set-2008 14.00.00</t>
  </si>
  <si>
    <t>22-set-2008 13.00.00</t>
  </si>
  <si>
    <t>23-set-2008 15.00.00</t>
  </si>
  <si>
    <t>23-set-2008 20.00.00</t>
  </si>
  <si>
    <t>24-set-2008 8.00.00</t>
  </si>
  <si>
    <t>25-set-2008 10.00.00</t>
  </si>
  <si>
    <t>26-set-2008 8.00.00</t>
  </si>
  <si>
    <t>2-ott-2008 11.00.00</t>
  </si>
  <si>
    <t>2-ott-2008 14.00.00</t>
  </si>
  <si>
    <t>2-ott-2008 16.00.00</t>
  </si>
  <si>
    <t>3-ott-2008 9.00.00</t>
  </si>
  <si>
    <t>3-ott-2008 17.00.00</t>
  </si>
  <si>
    <t>3-ott-2008 18.00.00</t>
  </si>
  <si>
    <t>17-ott-2008 8.00.00</t>
  </si>
  <si>
    <t>17-ott-2008 9.00.00</t>
  </si>
  <si>
    <t>21-ott-2008 14.00.00</t>
  </si>
  <si>
    <t>21-ott-2008 16.00.00</t>
  </si>
  <si>
    <t>23-ott-2008 18.00.00</t>
  </si>
  <si>
    <t>24-ott-2008 18.00.00</t>
  </si>
  <si>
    <t>30-ott-2008 18.00.00</t>
  </si>
  <si>
    <t>30-ott-2008 20.00.00</t>
  </si>
  <si>
    <t>3-nov-2008 15.00.00</t>
  </si>
  <si>
    <t>3-nov-2008 17.00.00</t>
  </si>
  <si>
    <t>6-nov-2008 17.00.00</t>
  </si>
  <si>
    <t>7-nov-2008 8.00.00</t>
  </si>
  <si>
    <t>13-nov-2008 16.00.00</t>
  </si>
  <si>
    <t>13-nov-2008 17.00.00</t>
  </si>
  <si>
    <t>14-nov-2008 19.00.00</t>
  </si>
  <si>
    <t>14-nov-2008 20.00.00</t>
  </si>
  <si>
    <t>19-nov-2008 14.00.00</t>
  </si>
  <si>
    <t>19-nov-2008 15.00.00</t>
  </si>
  <si>
    <t>3-dic-2008 17.00.00</t>
  </si>
  <si>
    <t>3-dic-2008 19.00.00</t>
  </si>
  <si>
    <t>9-dic-2008 21.00.00</t>
  </si>
  <si>
    <t>10-dic-2008 8.00.00</t>
  </si>
  <si>
    <t>11-dic-2008 10.00.00</t>
  </si>
  <si>
    <t>11-dic-2008 11.00.00</t>
  </si>
  <si>
    <t>16-dic-2008 11.00.00</t>
  </si>
  <si>
    <t>16-dic-2008 15.00.00</t>
  </si>
  <si>
    <t>17-dic-2008 21.00.00</t>
  </si>
  <si>
    <t>18-dic-2008 20.00.00</t>
  </si>
  <si>
    <t>19-dic-2008 15.00.00</t>
  </si>
  <si>
    <t>19-dic-2008 17.00.00</t>
  </si>
  <si>
    <t>16-gen-2009 10.00.00</t>
  </si>
  <si>
    <t>16-gen-2009 16.00.00</t>
  </si>
  <si>
    <t>19-gen-2009 10.00.00</t>
  </si>
  <si>
    <t>19-gen-2009 14.00.00</t>
  </si>
  <si>
    <t>19-gen-2009 16.00.00</t>
  </si>
  <si>
    <t>19-gen-2009 17.00.00</t>
  </si>
  <si>
    <t>23-gen-2009 20.00.00</t>
  </si>
  <si>
    <t>26-gen-2009 8.00.00</t>
  </si>
  <si>
    <t>30-gen-2009 17.00.00</t>
  </si>
  <si>
    <t>30-gen-2009 19.00.00</t>
  </si>
  <si>
    <t>3-feb-2009 16.00.00</t>
  </si>
  <si>
    <t>4-feb-2009 18.00.00</t>
  </si>
  <si>
    <t>10-feb-2009 10.00.00</t>
  </si>
  <si>
    <t>10-feb-2009 15.00.00</t>
  </si>
  <si>
    <t>16-feb-2009 15.00.00</t>
  </si>
  <si>
    <t>16-feb-2009 19.00.00</t>
  </si>
  <si>
    <t>16-feb-2009 20.00.00</t>
  </si>
  <si>
    <t>18-feb-2009 10.00.00</t>
  </si>
  <si>
    <t>18-feb-2009 11.00.00</t>
  </si>
  <si>
    <t>19-feb-2009 9.00.00</t>
  </si>
  <si>
    <t>19-feb-2009 17.00.00</t>
  </si>
  <si>
    <t>24-feb-2009 17.00.00</t>
  </si>
  <si>
    <t>25-feb-2009 13.00.00</t>
  </si>
  <si>
    <t>26-feb-2009 10.00.00</t>
  </si>
  <si>
    <t>26-feb-2009 11.00.00</t>
  </si>
  <si>
    <t>27-feb-2009 10.00.00</t>
  </si>
  <si>
    <t>27-feb-2009 16.00.00</t>
  </si>
  <si>
    <t>2-mar-2009 8.00.00</t>
  </si>
  <si>
    <t>2-mar-2009 9.00.00</t>
  </si>
  <si>
    <t>4-mar-2009 9.00.00</t>
  </si>
  <si>
    <t>5-mar-2009 8.00.00</t>
  </si>
  <si>
    <t>6-mar-2009 19.00.00</t>
  </si>
  <si>
    <t>9-mar-2009 14.00.00</t>
  </si>
  <si>
    <t>11-mar-2009 20.00.00</t>
  </si>
  <si>
    <t>12-mar-2009 13.00.00</t>
  </si>
  <si>
    <t>13-mar-2009 16.00.00</t>
  </si>
  <si>
    <t>16-mar-2009 8.00.00</t>
  </si>
  <si>
    <t>17-mar-2009 10.00.00</t>
  </si>
  <si>
    <t>17-mar-2009 18.00.00</t>
  </si>
  <si>
    <t>18-mar-2009 15.00.00</t>
  </si>
  <si>
    <t>18-mar-2009 19.00.00</t>
  </si>
  <si>
    <t>18-mar-2009 20.00.00</t>
  </si>
  <si>
    <t>19-mar-2009 9.00.00</t>
  </si>
  <si>
    <t>19-mar-2009 21.00.00</t>
  </si>
  <si>
    <t>20-mar-2009 12.00.00</t>
  </si>
  <si>
    <t>20-mar-2009 18.00.00</t>
  </si>
  <si>
    <t>24-mar-2009 11.00.00</t>
  </si>
  <si>
    <t>25-mar-2009 13.00.00</t>
  </si>
  <si>
    <t>25-mar-2009 15.00.00</t>
  </si>
  <si>
    <t>27-mar-2009 13.00.00</t>
  </si>
  <si>
    <t>31-mar-2009 9.00.00</t>
  </si>
  <si>
    <t>1-apr-2009 17.00.00</t>
  </si>
  <si>
    <t>3-apr-2009 8.00.00</t>
  </si>
  <si>
    <t>3-apr-2009 17.00.00</t>
  </si>
  <si>
    <t>6-apr-2009 8.00.00</t>
  </si>
  <si>
    <t>6-apr-2009 15.00.00</t>
  </si>
  <si>
    <t>6-apr-2009 21.00.00</t>
  </si>
  <si>
    <t>8-apr-2009 9.00.00</t>
  </si>
  <si>
    <t>8-apr-2009 12.00.00</t>
  </si>
  <si>
    <t>8-apr-2009 14.00.00</t>
  </si>
  <si>
    <t>14-apr-2009 9.00.00</t>
  </si>
  <si>
    <t>14-apr-2009 10.00.00</t>
  </si>
  <si>
    <t>14-apr-2009 19.00.00</t>
  </si>
  <si>
    <t>16-apr-2009 11.00.00</t>
  </si>
  <si>
    <t>16-apr-2009 13.00.00</t>
  </si>
  <si>
    <t>17-apr-2009 20.00.00</t>
  </si>
  <si>
    <t>20-apr-2009 10.00.00</t>
  </si>
  <si>
    <t>22-apr-2009 17.00.00</t>
  </si>
  <si>
    <t>22-apr-2009 21.00.00</t>
  </si>
  <si>
    <t>24-apr-2009 11.00.00</t>
  </si>
  <si>
    <t>27-apr-2009 8.00.00</t>
  </si>
  <si>
    <t>28-apr-2009 10.00.00</t>
  </si>
  <si>
    <t>28-apr-2009 16.00.00</t>
  </si>
  <si>
    <t>29-apr-2009 9.00.00</t>
  </si>
  <si>
    <t>30-apr-2009 16.00.00</t>
  </si>
  <si>
    <t>8-mag-2009 12.00.00</t>
  </si>
  <si>
    <t>8-mag-2009 16.00.00</t>
  </si>
  <si>
    <t>12-mag-2009 11.00.00</t>
  </si>
  <si>
    <t>12-mag-2009 16.00.00</t>
  </si>
  <si>
    <t>18-mag-2009 12.00.00</t>
  </si>
  <si>
    <t>19-mag-2009 16.00.00</t>
  </si>
  <si>
    <t>21-mag-2009 8.00.00</t>
  </si>
  <si>
    <t>22-mag-2009 9.00.00</t>
  </si>
  <si>
    <t>25-mag-2009 17.00.00</t>
  </si>
  <si>
    <t>26-mag-2009 9.00.00</t>
  </si>
  <si>
    <t>26-mag-2009 10.00.00</t>
  </si>
  <si>
    <t>26-mag-2009 16.00.00</t>
  </si>
  <si>
    <t>26-mag-2009 17.00.00</t>
  </si>
  <si>
    <t>27-mag-2009 15.00.00</t>
  </si>
  <si>
    <t>28-mag-2009 17.00.00</t>
  </si>
  <si>
    <t>29-mag-2009 8.00.00</t>
  </si>
  <si>
    <t>29-mag-2009 9.00.00</t>
  </si>
  <si>
    <t>29-mag-2009 15.00.00</t>
  </si>
  <si>
    <t>29-mag-2009 18.00.00</t>
  </si>
  <si>
    <t>1-giu-2009 8.00.00</t>
  </si>
  <si>
    <t>1-giu-2009 9.00.00</t>
  </si>
  <si>
    <t>1-giu-2009 13.00.00</t>
  </si>
  <si>
    <t>3-giu-2009 10.00.00</t>
  </si>
  <si>
    <t>4-giu-2009 9.00.00</t>
  </si>
  <si>
    <t>9-giu-2009 8.00.00</t>
  </si>
  <si>
    <t>9-giu-2009 12.00.00</t>
  </si>
  <si>
    <t>10-giu-2009 9.00.00</t>
  </si>
  <si>
    <t>10-giu-2009 16.00.00</t>
  </si>
  <si>
    <t>12-giu-2009 14.00.00</t>
  </si>
  <si>
    <t>16-giu-2009 13.00.00</t>
  </si>
  <si>
    <t>19-giu-2009 21.00.00</t>
  </si>
  <si>
    <t>23-giu-2009 10.00.00</t>
  </si>
  <si>
    <t>23-giu-2009 11.00.00</t>
  </si>
  <si>
    <t>23-giu-2009 12.00.00</t>
  </si>
  <si>
    <t>24-giu-2009 10.00.00</t>
  </si>
  <si>
    <t>24-giu-2009 12.00.00</t>
  </si>
  <si>
    <t>25-giu-2009 12.00.00</t>
  </si>
  <si>
    <t>26-giu-2009 15.00.00</t>
  </si>
  <si>
    <t>29-giu-2009 10.00.00</t>
  </si>
  <si>
    <t>2-lug-2009 10.00.00</t>
  </si>
  <si>
    <t>6-lug-2009 8.00.00</t>
  </si>
  <si>
    <t>6-lug-2009 9.00.00</t>
  </si>
  <si>
    <t>6-lug-2009 17.00.00</t>
  </si>
  <si>
    <t>7-lug-2009 16.00.00</t>
  </si>
  <si>
    <t>8-lug-2009 16.00.00</t>
  </si>
  <si>
    <t>8-lug-2009 18.00.00</t>
  </si>
  <si>
    <t>9-lug-2009 10.00.00</t>
  </si>
  <si>
    <t>10-lug-2009 8.00.00</t>
  </si>
  <si>
    <t>10-lug-2009 9.00.00</t>
  </si>
  <si>
    <t>13-lug-2009 12.00.00</t>
  </si>
  <si>
    <t>16-lug-2009 11.00.00</t>
  </si>
  <si>
    <t>16-lug-2009 13.00.00</t>
  </si>
  <si>
    <t>17-lug-2009 14.00.00</t>
  </si>
  <si>
    <t>20-lug-2009 8.00.00</t>
  </si>
  <si>
    <t>23-lug-2009 13.00.00</t>
  </si>
  <si>
    <t>23-lug-2009 15.00.00</t>
  </si>
  <si>
    <t>27-lug-2009 17.00.00</t>
  </si>
  <si>
    <t>29-lug-2009 9.00.00</t>
  </si>
  <si>
    <t>30-lug-2009 16.00.00</t>
  </si>
  <si>
    <t>31-lug-2009 14.00.00</t>
  </si>
  <si>
    <t>31-lug-2009 17.00.00</t>
  </si>
  <si>
    <t>3-ago-2009 10.00.00</t>
  </si>
  <si>
    <t>3-ago-2009 11.00.00</t>
  </si>
  <si>
    <t>4-ago-2009 9.00.00</t>
  </si>
  <si>
    <t>4-ago-2009 10.00.00</t>
  </si>
  <si>
    <t>4-ago-2009 19.00.00</t>
  </si>
  <si>
    <t>5-ago-2009 17.00.00</t>
  </si>
  <si>
    <t>6-ago-2009 9.00.00</t>
  </si>
  <si>
    <t>7-ago-2009 15.00.00</t>
  </si>
  <si>
    <t>10-ago-2009 9.00.00</t>
  </si>
  <si>
    <t>14-ago-2009 10.00.00</t>
  </si>
  <si>
    <t>14-ago-2009 15.00.00</t>
  </si>
  <si>
    <t>14-ago-2009 16.00.00</t>
  </si>
  <si>
    <t>18-ago-2009 9.00.00</t>
  </si>
  <si>
    <t>18-ago-2009 16.00.00</t>
  </si>
  <si>
    <t>18-ago-2009 20.00.00</t>
  </si>
  <si>
    <t>19-ago-2009 8.00.00</t>
  </si>
  <si>
    <t>19-ago-2009 17.00.00</t>
  </si>
  <si>
    <t>20-ago-2009 16.00.00</t>
  </si>
  <si>
    <t>20-ago-2009 20.00.00</t>
  </si>
  <si>
    <t>24-ago-2009 19.00.00</t>
  </si>
  <si>
    <t>26-ago-2009 10.00.00</t>
  </si>
  <si>
    <t>27-ago-2009 10.00.00</t>
  </si>
  <si>
    <t>27-ago-2009 13.00.00</t>
  </si>
  <si>
    <t>27-ago-2009 15.00.00</t>
  </si>
  <si>
    <t>27-ago-2009 16.00.00</t>
  </si>
  <si>
    <t>27-ago-2009 19.00.00</t>
  </si>
  <si>
    <t>28-ago-2009 19.00.00</t>
  </si>
  <si>
    <t>1-set-2009 8.00.00</t>
  </si>
  <si>
    <t>1-set-2009 9.00.00</t>
  </si>
  <si>
    <t>1-set-2009 10.00.00</t>
  </si>
  <si>
    <t>3-set-2009 9.00.00</t>
  </si>
  <si>
    <t>3-set-2009 16.00.00</t>
  </si>
  <si>
    <t>4-set-2009 10.00.00</t>
  </si>
  <si>
    <t>8-set-2009 8.00.00</t>
  </si>
  <si>
    <t>8-set-2009 9.00.00</t>
  </si>
  <si>
    <t>11-set-2009 19.00.00</t>
  </si>
  <si>
    <t>14-set-2009 16.00.00</t>
  </si>
  <si>
    <t>15-set-2009 15.00.00</t>
  </si>
  <si>
    <t>17-set-2009 11.00.00</t>
  </si>
  <si>
    <t>23-set-2009 10.00.00</t>
  </si>
  <si>
    <t>23-set-2009 16.00.00</t>
  </si>
  <si>
    <t>23-set-2009 21.00.00</t>
  </si>
  <si>
    <t>24-set-2009 15.00.00</t>
  </si>
  <si>
    <t>24-set-2009 16.00.00</t>
  </si>
  <si>
    <t>28-set-2009 9.00.00</t>
  </si>
  <si>
    <t>28-set-2009 14.00.00</t>
  </si>
  <si>
    <t>29-set-2009 12.00.00</t>
  </si>
  <si>
    <t>30-set-2009 15.00.00</t>
  </si>
  <si>
    <t>30-set-2009 18.00.00</t>
  </si>
  <si>
    <t>1-ott-2009 17.00.00</t>
  </si>
  <si>
    <t>5-ott-2009 11.00.00</t>
  </si>
  <si>
    <t>6-ott-2009 21.00.00</t>
  </si>
  <si>
    <t>7-ott-2009 10.00.00</t>
  </si>
  <si>
    <t>7-ott-2009 15.00.00</t>
  </si>
  <si>
    <t>8-ott-2009 8.00.00</t>
  </si>
  <si>
    <t>12-ott-2009 21.00.00</t>
  </si>
  <si>
    <t>14-ott-2009 8.00.00</t>
  </si>
  <si>
    <t>15-ott-2009 14.00.00</t>
  </si>
  <si>
    <t>15-ott-2009 21.00.00</t>
  </si>
  <si>
    <t>16-ott-2009 14.00.00</t>
  </si>
  <si>
    <t>19-ott-2009 9.00.00</t>
  </si>
  <si>
    <t>19-ott-2009 14.00.00</t>
  </si>
  <si>
    <t>20-ott-2009 10.00.00</t>
  </si>
  <si>
    <t>22-ott-2009 9.00.00</t>
  </si>
  <si>
    <t>22-ott-2009 20.00.00</t>
  </si>
  <si>
    <t>22-ott-2009 21.00.00</t>
  </si>
  <si>
    <t>23-ott-2009 16.00.00</t>
  </si>
  <si>
    <t>26-ott-2009 17.00.00</t>
  </si>
  <si>
    <t>29-ott-2009 10.00.00</t>
  </si>
  <si>
    <t>2-nov-2009 19.00.00</t>
  </si>
  <si>
    <t>3-nov-2009 15.00.00</t>
  </si>
  <si>
    <t>3-nov-2009 21.00.00</t>
  </si>
  <si>
    <t>4-nov-2009 20.00.00</t>
  </si>
  <si>
    <t>5-nov-2009 15.00.00</t>
  </si>
  <si>
    <t>6-nov-2009 14.00.00</t>
  </si>
  <si>
    <t>6-nov-2009 15.00.00</t>
  </si>
  <si>
    <t>10-nov-2009 18.00.00</t>
  </si>
  <si>
    <t>11-nov-2009 9.00.00</t>
  </si>
  <si>
    <t>12-nov-2009 9.00.00</t>
  </si>
  <si>
    <t>12-nov-2009 15.00.00</t>
  </si>
  <si>
    <t>12-nov-2009 21.00.00</t>
  </si>
  <si>
    <t>13-nov-2009 16.00.00</t>
  </si>
  <si>
    <t>17-nov-2009 17.00.00</t>
  </si>
  <si>
    <t>18-nov-2009 8.00.00</t>
  </si>
  <si>
    <t>23-nov-2009 9.00.00</t>
  </si>
  <si>
    <t>24-nov-2009 8.00.00</t>
  </si>
  <si>
    <t>25-nov-2009 9.00.00</t>
  </si>
  <si>
    <t>25-nov-2009 15.00.00</t>
  </si>
  <si>
    <t>25-nov-2009 16.00.00</t>
  </si>
  <si>
    <t>27-nov-2009 9.00.00</t>
  </si>
  <si>
    <t>2-dic-2009 13.00.00</t>
  </si>
  <si>
    <t>2-dic-2009 17.00.00</t>
  </si>
  <si>
    <t>3-dic-2009 17.00.00</t>
  </si>
  <si>
    <t>4-dic-2009 14.00.00</t>
  </si>
  <si>
    <t>7-dic-2009 10.00.00</t>
  </si>
  <si>
    <t>8-dic-2009 11.00.00</t>
  </si>
  <si>
    <t>9-dic-2009 14.00.00</t>
  </si>
  <si>
    <t>9-dic-2009 15.00.00</t>
  </si>
  <si>
    <t>10-dic-2009 14.00.00</t>
  </si>
  <si>
    <t>10-dic-2009 16.00.00</t>
  </si>
  <si>
    <t>14-dic-2009 8.00.00</t>
  </si>
  <si>
    <t>14-dic-2009 9.00.00</t>
  </si>
  <si>
    <t>15-dic-2009 14.00.00</t>
  </si>
  <si>
    <t>16-dic-2009 9.00.00</t>
  </si>
  <si>
    <t>17-dic-2009 9.00.00</t>
  </si>
  <si>
    <t>18-dic-2009 10.00.00</t>
  </si>
  <si>
    <t>18-dic-2009 18.00.00</t>
  </si>
  <si>
    <t>21-dic-2009 15.00.00</t>
  </si>
  <si>
    <t>23-dic-2009 13.00.00</t>
  </si>
  <si>
    <t>7-gen-2010 10.00.00</t>
  </si>
  <si>
    <t>7-gen-2010 16.00.00</t>
  </si>
  <si>
    <t>7-gen-2010 17.00.00</t>
  </si>
  <si>
    <t>8-gen-2010 14.00.00</t>
  </si>
  <si>
    <t>8-gen-2010 15.00.00</t>
  </si>
  <si>
    <t>11-gen-2010 8.00.00</t>
  </si>
  <si>
    <t>11-gen-2010 18.00.00</t>
  </si>
  <si>
    <t>13-gen-2010 11.00.00</t>
  </si>
  <si>
    <t>14-gen-2010 13.00.00</t>
  </si>
  <si>
    <t>20-gen-2010 14.00.00</t>
  </si>
  <si>
    <t>21-gen-2010 14.00.00</t>
  </si>
  <si>
    <t>21-gen-2010 17.00.00</t>
  </si>
  <si>
    <t>25-gen-2010 8.00.00</t>
  </si>
  <si>
    <t>25-gen-2010 12.00.00</t>
  </si>
  <si>
    <t>25-gen-2010 17.00.00</t>
  </si>
  <si>
    <t>26-gen-2010 17.00.00</t>
  </si>
  <si>
    <t>27-gen-2010 8.00.00</t>
  </si>
  <si>
    <t>28-gen-2010 8.00.00</t>
  </si>
  <si>
    <t>28-gen-2010 12.00.00</t>
  </si>
  <si>
    <t>28-gen-2010 16.00.00</t>
  </si>
  <si>
    <t>29-gen-2010 14.00.00</t>
  </si>
  <si>
    <t>29-gen-2010 15.00.00</t>
  </si>
  <si>
    <t>29-gen-2010 20.00.00</t>
  </si>
  <si>
    <t>1-feb-2010 16.00.00</t>
  </si>
  <si>
    <t>3-feb-2010 15.00.00</t>
  </si>
  <si>
    <t>5-feb-2010 15.00.00</t>
  </si>
  <si>
    <t>5-feb-2010 18.00.00</t>
  </si>
  <si>
    <t>5-feb-2010 21.00.00</t>
  </si>
  <si>
    <t>8-feb-2010 10.00.00</t>
  </si>
  <si>
    <t>8-feb-2010 21.00.00</t>
  </si>
  <si>
    <t>9-feb-2010 19.00.00</t>
  </si>
  <si>
    <t>10-feb-2010 16.00.00</t>
  </si>
  <si>
    <t>12-feb-2010 9.00.00</t>
  </si>
  <si>
    <t>12-feb-2010 15.00.00</t>
  </si>
  <si>
    <t>12-feb-2010 16.00.00</t>
  </si>
  <si>
    <t>15-feb-2010 9.00.00</t>
  </si>
  <si>
    <t>15-feb-2010 10.00.00</t>
  </si>
  <si>
    <t>16-feb-2010 13.00.00</t>
  </si>
  <si>
    <t>18-feb-2010 9.00.00</t>
  </si>
  <si>
    <t>18-feb-2010 12.00.00</t>
  </si>
  <si>
    <t>24-feb-2010 16.00.00</t>
  </si>
  <si>
    <t>25-feb-2010 9.00.00</t>
  </si>
  <si>
    <t>25-feb-2010 11.00.00</t>
  </si>
  <si>
    <t>25-feb-2010 14.00.00</t>
  </si>
  <si>
    <t>4-mar-2010 8.00.00</t>
  </si>
  <si>
    <t>4-mar-2010 15.00.00</t>
  </si>
  <si>
    <t>8-mar-2010 13.00.00</t>
  </si>
  <si>
    <t>9-mar-2010 17.00.00</t>
  </si>
  <si>
    <t>11-mar-2010 11.00.00</t>
  </si>
  <si>
    <t>11-mar-2010 16.00.00</t>
  </si>
  <si>
    <t>12-mar-2010 9.00.00</t>
  </si>
  <si>
    <t>24-mar-2010 18.00.00</t>
  </si>
  <si>
    <t>26-mar-2010 8.00.00</t>
  </si>
  <si>
    <t>29-mar-2010 16.00.00</t>
  </si>
  <si>
    <t>30-mar-2010 9.00.00</t>
  </si>
  <si>
    <t>30-mar-2010 17.00.00</t>
  </si>
  <si>
    <t>31-mar-2010 18.00.00</t>
  </si>
  <si>
    <t>6-apr-2010 16.00.00</t>
  </si>
  <si>
    <t>6-apr-2010 21.00.00</t>
  </si>
  <si>
    <t>7-apr-2010 15.00.00</t>
  </si>
  <si>
    <t>8-apr-2010 18.00.00</t>
  </si>
  <si>
    <t>12-apr-2010 8.00.00</t>
  </si>
  <si>
    <t>12-apr-2010 14.00.00</t>
  </si>
  <si>
    <t>23-apr-2010 8.00.00</t>
  </si>
  <si>
    <t>27-apr-2010 10.00.00</t>
  </si>
  <si>
    <t>28-apr-2010 13.00.00</t>
  </si>
  <si>
    <t>29-apr-2010 15.00.00</t>
  </si>
  <si>
    <t>30-apr-2010 13.00.00</t>
  </si>
  <si>
    <t>30-apr-2010 16.00.00</t>
  </si>
  <si>
    <t>3-mag-2010 16.00.00</t>
  </si>
  <si>
    <t>3-mag-2010 17.00.00</t>
  </si>
  <si>
    <t>4-mag-2010 10.00.00</t>
  </si>
  <si>
    <t>5-mag-2010 16.00.00</t>
  </si>
  <si>
    <t>6-mag-2010 10.00.00</t>
  </si>
  <si>
    <t>6-mag-2010 13.00.00</t>
  </si>
  <si>
    <t>6-mag-2010 16.00.00</t>
  </si>
  <si>
    <t>10-mag-2010 8.00.00</t>
  </si>
  <si>
    <t>10-mag-2010 9.00.00</t>
  </si>
  <si>
    <t>14-mag-2010 8.00.00</t>
  </si>
  <si>
    <t>14-mag-2010 19.00.00</t>
  </si>
  <si>
    <t>17-mag-2010 19.00.00</t>
  </si>
  <si>
    <t>17-mag-2010 21.00.00</t>
  </si>
  <si>
    <t>18-mag-2010 9.00.00</t>
  </si>
  <si>
    <t>18-mag-2010 20.00.00</t>
  </si>
  <si>
    <t>19-mag-2010 8.00.00</t>
  </si>
  <si>
    <t>19-mag-2010 14.00.00</t>
  </si>
  <si>
    <t>20-mag-2010 10.00.00</t>
  </si>
  <si>
    <t>20-mag-2010 12.00.00</t>
  </si>
  <si>
    <t>20-mag-2010 13.00.00</t>
  </si>
  <si>
    <t>20-mag-2010 17.00.00</t>
  </si>
  <si>
    <t>26-mag-2010 8.00.00</t>
  </si>
  <si>
    <t>26-mag-2010 17.00.00</t>
  </si>
  <si>
    <t>28-mag-2010 18.00.00</t>
  </si>
  <si>
    <t>31-mag-2010 8.00.00</t>
  </si>
  <si>
    <t>1-giu-2010 9.00.00</t>
  </si>
  <si>
    <t>1-giu-2010 15.00.00</t>
  </si>
  <si>
    <t>3-giu-2010 19.00.00</t>
  </si>
  <si>
    <t>4-giu-2010 10.00.00</t>
  </si>
  <si>
    <t>7-giu-2010 15.00.00</t>
  </si>
  <si>
    <t>7-giu-2010 21.00.00</t>
  </si>
  <si>
    <t>8-giu-2010 11.00.00</t>
  </si>
  <si>
    <t>8-giu-2010 17.00.00</t>
  </si>
  <si>
    <t>9-giu-2010 8.00.00</t>
  </si>
  <si>
    <t>9-giu-2010 11.00.00</t>
  </si>
  <si>
    <t>10-giu-2010 11.00.00</t>
  </si>
  <si>
    <t>11-giu-2010 14.00.00</t>
  </si>
  <si>
    <t>11-giu-2010 15.00.00</t>
  </si>
  <si>
    <t>11-giu-2010 16.00.00</t>
  </si>
  <si>
    <t>14-giu-2010 21.00.00</t>
  </si>
  <si>
    <t>15-giu-2010 11.00.00</t>
  </si>
  <si>
    <t>16-giu-2010 14.00.00</t>
  </si>
  <si>
    <t>16-giu-2010 20.00.00</t>
  </si>
  <si>
    <t>22-giu-2010 8.00.00</t>
  </si>
  <si>
    <t>23-giu-2010 13.00.00</t>
  </si>
  <si>
    <t>28-giu-2010 18.00.00</t>
  </si>
  <si>
    <t>29-giu-2010 8.00.00</t>
  </si>
  <si>
    <t>2-lug-2010 18.00.00</t>
  </si>
  <si>
    <t>6-lug-2010 9.00.00</t>
  </si>
  <si>
    <t>6-lug-2010 10.00.00</t>
  </si>
  <si>
    <t>6-lug-2010 17.00.00</t>
  </si>
  <si>
    <t>8-lug-2010 18.00.00</t>
  </si>
  <si>
    <t>9-lug-2010 8.00.00</t>
  </si>
  <si>
    <t>26-lug-2010 13.00.00</t>
  </si>
  <si>
    <t>26-lug-2010 20.00.00</t>
  </si>
  <si>
    <t>28-lug-2010 13.00.00</t>
  </si>
  <si>
    <t>29-lug-2010 9.00.00</t>
  </si>
  <si>
    <t>30-lug-2010 17.00.00</t>
  </si>
  <si>
    <t>3-ago-2010 4.00.00</t>
  </si>
  <si>
    <t>4-ago-2010 9.00.00</t>
  </si>
  <si>
    <t>4-ago-2010 14.00.00</t>
  </si>
  <si>
    <t>5-ago-2010 6.00.00</t>
  </si>
  <si>
    <t>5-ago-2010 13.00.00</t>
  </si>
  <si>
    <t>5-ago-2010 16.00.00</t>
  </si>
  <si>
    <t>6-ago-2010 15.00.00</t>
  </si>
  <si>
    <t>9-ago-2010 0.00.00</t>
  </si>
  <si>
    <t>9-ago-2010 5.00.00</t>
  </si>
  <si>
    <t>10-ago-2010 3.00.00</t>
  </si>
  <si>
    <t>10-ago-2010 15.00.00</t>
  </si>
  <si>
    <t>10-ago-2010 20.00.00</t>
  </si>
  <si>
    <t>11-ago-2010 9.00.00</t>
  </si>
  <si>
    <t>12-ago-2010 4.00.00</t>
  </si>
  <si>
    <t>13-ago-2010 8.00.00</t>
  </si>
  <si>
    <t>13-ago-2010 11.00.00</t>
  </si>
  <si>
    <t>17-ago-2010 4.00.00</t>
  </si>
  <si>
    <t>17-ago-2010 23.00.00</t>
  </si>
  <si>
    <t>19-ago-2010 17.00.00</t>
  </si>
  <si>
    <t>23-ago-2010 1.00.00</t>
  </si>
  <si>
    <t>23-ago-2010 10.00.00</t>
  </si>
  <si>
    <t>23-ago-2010 12.00.00</t>
  </si>
  <si>
    <t>23-ago-2010 17.00.00</t>
  </si>
  <si>
    <t>25-ago-2010 15.00.00</t>
  </si>
  <si>
    <t>25-ago-2010 17.00.00</t>
  </si>
  <si>
    <t>25-ago-2010 22.00.00</t>
  </si>
  <si>
    <t>26-ago-2010 15.00.00</t>
  </si>
  <si>
    <t>27-ago-2010 7.00.00</t>
  </si>
  <si>
    <t>27-ago-2010 18.00.00</t>
  </si>
  <si>
    <t>30-ago-2010 10.00.00</t>
  </si>
  <si>
    <t>31-ago-2010 11.00.00</t>
  </si>
  <si>
    <t>1-set-2010 12.00.00</t>
  </si>
  <si>
    <t>2-set-2010 10.00.00</t>
  </si>
  <si>
    <t>2-set-2010 12.00.00</t>
  </si>
  <si>
    <t>3-set-2010 7.00.00</t>
  </si>
  <si>
    <t>3-set-2010 11.00.00</t>
  </si>
  <si>
    <t>7-set-2010 9.00.00</t>
  </si>
  <si>
    <t>8-set-2010 3.00.00</t>
  </si>
  <si>
    <t>8-set-2010 8.00.00</t>
  </si>
  <si>
    <t>8-set-2010 13.00.00</t>
  </si>
  <si>
    <t>9-set-2010 5.00.00</t>
  </si>
  <si>
    <t>9-set-2010 11.00.00</t>
  </si>
  <si>
    <t>10-set-2010 10.00.00</t>
  </si>
  <si>
    <t>13-set-2010 10.00.00</t>
  </si>
  <si>
    <t>13-set-2010 19.00.00</t>
  </si>
  <si>
    <t>14-set-2010 10.00.00</t>
  </si>
  <si>
    <t>14-set-2010 11.00.00</t>
  </si>
  <si>
    <t>14-set-2010 15.00.00</t>
  </si>
  <si>
    <t>14-set-2010 16.00.00</t>
  </si>
  <si>
    <t>14-set-2010 18.00.00</t>
  </si>
  <si>
    <t>15-set-2010 13.00.00</t>
  </si>
  <si>
    <t>15-set-2010 23.00.00</t>
  </si>
  <si>
    <t>16-set-2010 11.00.00</t>
  </si>
  <si>
    <t>16-set-2010 22.00.00</t>
  </si>
  <si>
    <t>17-set-2010 14.00.00</t>
  </si>
  <si>
    <t>20-set-2010 9.00.00</t>
  </si>
  <si>
    <t>21-set-2010 7.00.00</t>
  </si>
  <si>
    <t>21-set-2010 11.00.00</t>
  </si>
  <si>
    <t>21-set-2010 18.00.00</t>
  </si>
  <si>
    <t>22-set-2010 8.00.00</t>
  </si>
  <si>
    <t>23-set-2010 8.00.00</t>
  </si>
  <si>
    <t>23-set-2010 10.00.00</t>
  </si>
  <si>
    <t>24-set-2010 7.00.00</t>
  </si>
  <si>
    <t>27-set-2010 9.00.00</t>
  </si>
  <si>
    <t>28-set-2010 5.00.00</t>
  </si>
  <si>
    <t>29-set-2010 3.00.00</t>
  </si>
  <si>
    <t>29-set-2010 10.00.00</t>
  </si>
  <si>
    <t>29-set-2010 17.00.00</t>
  </si>
  <si>
    <t>30-set-2010 14.00.00</t>
  </si>
  <si>
    <t>30-set-2010 15.00.00</t>
  </si>
  <si>
    <t>30-set-2010 17.00.00</t>
  </si>
  <si>
    <t>4-ott-2010 10.00.00</t>
  </si>
  <si>
    <t>5-ott-2010 7.00.00</t>
  </si>
  <si>
    <t>6-ott-2010 9.00.00</t>
  </si>
  <si>
    <t>7-ott-2010 10.00.00</t>
  </si>
  <si>
    <t>7-ott-2010 11.00.00</t>
  </si>
  <si>
    <t>7-ott-2010 19.00.00</t>
  </si>
  <si>
    <t>8-ott-2010 18.00.00</t>
  </si>
  <si>
    <t>11-ott-2010 22.00.00</t>
  </si>
  <si>
    <t>12-ott-2010 14.00.00</t>
  </si>
  <si>
    <t>14-ott-2010 1.00.00</t>
  </si>
  <si>
    <t>14-ott-2010 5.00.00</t>
  </si>
  <si>
    <t>15-ott-2010 22.00.00</t>
  </si>
  <si>
    <t>18-ott-2010 9.00.00</t>
  </si>
  <si>
    <t>18-ott-2010 12.00.00</t>
  </si>
  <si>
    <t>19-ott-2010 5.00.00</t>
  </si>
  <si>
    <t>19-ott-2010 12.00.00</t>
  </si>
  <si>
    <t>19-ott-2010 14.00.00</t>
  </si>
  <si>
    <t>20-ott-2010 7.00.00</t>
  </si>
  <si>
    <t>21-ott-2010 3.00.00</t>
  </si>
  <si>
    <t>26-ott-2010 22.00.00</t>
  </si>
  <si>
    <t>27-ott-2010 7.00.00</t>
  </si>
  <si>
    <t>27-ott-2010 13.00.00</t>
  </si>
  <si>
    <t>27-ott-2010 17.00.00</t>
  </si>
  <si>
    <t>28-ott-2010 6.00.00</t>
  </si>
  <si>
    <t>28-ott-2010 17.00.00</t>
  </si>
  <si>
    <t>2-nov-2010 6.00.00</t>
  </si>
  <si>
    <t>3-nov-2010 3.00.00</t>
  </si>
  <si>
    <t>8-nov-2010 8.00.00</t>
  </si>
  <si>
    <t>8-nov-2010 17.00.00</t>
  </si>
  <si>
    <t>9-nov-2010 2.00.00</t>
  </si>
  <si>
    <t>9-nov-2010 10.00.00</t>
  </si>
  <si>
    <t>11-nov-2010 20.00.00</t>
  </si>
  <si>
    <t>12-nov-2010 4.00.00</t>
  </si>
  <si>
    <t>12-nov-2010 11.00.00</t>
  </si>
  <si>
    <t>15-nov-2010 13.00.00</t>
  </si>
  <si>
    <t>16-nov-2010 2.00.00</t>
  </si>
  <si>
    <t>17-nov-2010 2.00.00</t>
  </si>
  <si>
    <t>19-nov-2010 5.00.00</t>
  </si>
  <si>
    <t>19-nov-2010 10.00.00</t>
  </si>
  <si>
    <t>22-nov-2010 13.00.00</t>
  </si>
  <si>
    <t>22-nov-2010 22.00.00</t>
  </si>
  <si>
    <t>23-nov-2010 8.00.00</t>
  </si>
  <si>
    <t>23-nov-2010 12.00.00</t>
  </si>
  <si>
    <t>26-nov-2010 7.00.00</t>
  </si>
  <si>
    <t>26-nov-2010 16.00.00</t>
  </si>
  <si>
    <t>30-nov-2010 4.00.00</t>
  </si>
  <si>
    <t>30-nov-2010 10.00.00</t>
  </si>
  <si>
    <t>30-nov-2010 12.00.00</t>
  </si>
  <si>
    <t>30-nov-2010 14.00.00</t>
  </si>
  <si>
    <t>1-dic-2010 7.00.00</t>
  </si>
  <si>
    <t>2-dic-2010 9.00.00</t>
  </si>
  <si>
    <t>6-dic-2010 11.00.00</t>
  </si>
  <si>
    <t>7-dic-2010 2.00.00</t>
  </si>
  <si>
    <t>9-dic-2010 11.00.00</t>
  </si>
  <si>
    <t>10-dic-2010 1.00.00</t>
  </si>
  <si>
    <t>13-dic-2010 7.00.00</t>
  </si>
  <si>
    <t>13-dic-2010 22.00.00</t>
  </si>
  <si>
    <t>14-dic-2010 10.00.00</t>
  </si>
  <si>
    <t>15-dic-2010 4.00.00</t>
  </si>
  <si>
    <t>15-dic-2010 16.00.00</t>
  </si>
  <si>
    <t>16-dic-2010 20.00.00</t>
  </si>
  <si>
    <t>17-dic-2010 12.00.00</t>
  </si>
  <si>
    <t>20-dic-2010 10.00.00</t>
  </si>
  <si>
    <t>20-dic-2010 23.00.00</t>
  </si>
  <si>
    <t>21-dic-2010 10.00.00</t>
  </si>
  <si>
    <t>22-dic-2010 11.00.00</t>
  </si>
  <si>
    <t>23-dic-2010 3.00.00</t>
  </si>
  <si>
    <t>27-dic-2010 9.00.00</t>
  </si>
  <si>
    <t>29-dic-2010 23.00.00</t>
  </si>
  <si>
    <t>31-dic-2010 8.00.00</t>
  </si>
  <si>
    <t>31-dic-2010 21.00.00</t>
  </si>
  <si>
    <t>3-gen-2011 16.00.00</t>
  </si>
  <si>
    <t>4-gen-2011 18.00.00</t>
  </si>
  <si>
    <t>5-gen-2011 16.00.00</t>
  </si>
  <si>
    <t>7-gen-2011 18.00.00</t>
  </si>
  <si>
    <t>11-gen-2011 2.00.00</t>
  </si>
  <si>
    <t>12-gen-2011 8.00.00</t>
  </si>
  <si>
    <t>12-gen-2011 9.00.00</t>
  </si>
  <si>
    <t>13-gen-2011 6.00.00</t>
  </si>
  <si>
    <t>13-gen-2011 14.00.00</t>
  </si>
  <si>
    <t>13-gen-2011 17.00.00</t>
  </si>
  <si>
    <t>14-gen-2011 10.00.00</t>
  </si>
  <si>
    <t>14-gen-2011 14.00.00</t>
  </si>
  <si>
    <t>14-gen-2011 17.00.00</t>
  </si>
  <si>
    <t>17-gen-2011 7.00.00</t>
  </si>
  <si>
    <t>17-gen-2011 18.00.00</t>
  </si>
  <si>
    <t>20-gen-2011 9.00.00</t>
  </si>
  <si>
    <t>20-gen-2011 21.00.00</t>
  </si>
  <si>
    <t>21-gen-2011 18.00.00</t>
  </si>
  <si>
    <t>26-gen-2011 7.00.00</t>
  </si>
  <si>
    <t>27-gen-2011 4.00.00</t>
  </si>
  <si>
    <t>27-gen-2011 12.00.00</t>
  </si>
  <si>
    <t>28-gen-2011 3.00.00</t>
  </si>
  <si>
    <t>28-gen-2011 11.00.00</t>
  </si>
  <si>
    <t>31-gen-2011 14.00.00</t>
  </si>
  <si>
    <t>1-feb-2011 11.00.00</t>
  </si>
  <si>
    <t>1-feb-2011 12.00.00</t>
  </si>
  <si>
    <t>2-feb-2011 1.00.00</t>
  </si>
  <si>
    <t>2-feb-2011 3.00.00</t>
  </si>
  <si>
    <t>2-feb-2011 12.00.00</t>
  </si>
  <si>
    <t>3-feb-2011 9.00.00</t>
  </si>
  <si>
    <t>9-feb-2011 7.00.00</t>
  </si>
  <si>
    <t>9-feb-2011 10.00.00</t>
  </si>
  <si>
    <t>10-feb-2011 9.00.00</t>
  </si>
  <si>
    <t>10-feb-2011 17.00.00</t>
  </si>
  <si>
    <t>11-feb-2011 14.00.00</t>
  </si>
  <si>
    <t>14-feb-2011 12.00.00</t>
  </si>
  <si>
    <t>16-feb-2011 16.00.00</t>
  </si>
  <si>
    <t>16-feb-2011 18.00.00</t>
  </si>
  <si>
    <t>16-feb-2011 19.00.00</t>
  </si>
  <si>
    <t>17-feb-2011 15.00.00</t>
  </si>
  <si>
    <t>18-feb-2011 9.00.00</t>
  </si>
  <si>
    <t>21-feb-2011 9.00.00</t>
  </si>
  <si>
    <t>21-feb-2011 10.00.00</t>
  </si>
  <si>
    <t>21-feb-2011 11.00.00</t>
  </si>
  <si>
    <t>23-feb-2011 9.00.00</t>
  </si>
  <si>
    <t>23-feb-2011 15.00.00</t>
  </si>
  <si>
    <t>23-feb-2011 16.00.00</t>
  </si>
  <si>
    <t>24-feb-2011 16.00.00</t>
  </si>
  <si>
    <t>25-feb-2011 5.00.00</t>
  </si>
  <si>
    <t>28-feb-2011 1.00.00</t>
  </si>
  <si>
    <t>3-mar-2011 3.00.00</t>
  </si>
  <si>
    <t>3-mar-2011 16.00.00</t>
  </si>
  <si>
    <t>4-mar-2011 1.00.00</t>
  </si>
  <si>
    <t>4-mar-2011 14.00.00</t>
  </si>
  <si>
    <t>4-mar-2011 15.00.00</t>
  </si>
  <si>
    <t>7-mar-2011 11.00.00</t>
  </si>
  <si>
    <t>7-mar-2011 12.00.00</t>
  </si>
  <si>
    <t>7-mar-2011 16.00.00</t>
  </si>
  <si>
    <t>8-mar-2011 10.00.00</t>
  </si>
  <si>
    <t>8-mar-2011 12.00.00</t>
  </si>
  <si>
    <t>8-mar-2011 14.00.00</t>
  </si>
  <si>
    <t>8-mar-2011 16.00.00</t>
  </si>
  <si>
    <t>9-mar-2011 17.00.00</t>
  </si>
  <si>
    <t>10-mar-2011 10.00.00</t>
  </si>
  <si>
    <t>17-mar-2011 15.00.00</t>
  </si>
  <si>
    <t>18-mar-2011 12.00.00</t>
  </si>
  <si>
    <t>23-mar-2011 7.00.00</t>
  </si>
  <si>
    <t>23-mar-2011 10.00.00</t>
  </si>
  <si>
    <t>24-mar-2011 10.00.00</t>
  </si>
  <si>
    <t>25-mar-2011 9.00.00</t>
  </si>
  <si>
    <t>28-mar-2011 9.00.00</t>
  </si>
  <si>
    <t>28-mar-2011 10.00.00</t>
  </si>
  <si>
    <t>28-mar-2011 21.00.00</t>
  </si>
  <si>
    <t>29-mar-2011 9.00.00</t>
  </si>
  <si>
    <t>29-mar-2011 10.00.00</t>
  </si>
  <si>
    <t>31-mar-2011 1.00.00</t>
  </si>
  <si>
    <t>31-mar-2011 8.00.00</t>
  </si>
  <si>
    <t>31-mar-2011 18.00.00</t>
  </si>
  <si>
    <t>1-apr-2011 1.00.00</t>
  </si>
  <si>
    <t>4-apr-2011 20.00.00</t>
  </si>
  <si>
    <t>5-apr-2011 17.00.00</t>
  </si>
  <si>
    <t>6-apr-2011 14.00.00</t>
  </si>
  <si>
    <t>7-apr-2011 7.00.00</t>
  </si>
  <si>
    <t>7-apr-2011 15.00.00</t>
  </si>
  <si>
    <t>7-apr-2011 17.00.00</t>
  </si>
  <si>
    <t>8-apr-2011 6.00.00</t>
  </si>
  <si>
    <t>8-apr-2011 16.00.00</t>
  </si>
  <si>
    <t>11-apr-2011 6.00.00</t>
  </si>
  <si>
    <t>12-apr-2011 5.00.00</t>
  </si>
  <si>
    <t>13-apr-2011 2.00.00</t>
  </si>
  <si>
    <t>15-apr-2011 10.00.00</t>
  </si>
  <si>
    <t>15-apr-2011 13.00.00</t>
  </si>
  <si>
    <t>18-apr-2011 9.00.00</t>
  </si>
  <si>
    <t>19-apr-2011 23.00.00</t>
  </si>
  <si>
    <t>21-apr-2011 9.00.00</t>
  </si>
  <si>
    <t>21-apr-2011 17.00.00</t>
  </si>
  <si>
    <t>25-apr-2011 3.00.00</t>
  </si>
  <si>
    <t>25-apr-2011 17.00.00</t>
  </si>
  <si>
    <t>25-apr-2011 21.00.00</t>
  </si>
  <si>
    <t>26-apr-2011 4.00.00</t>
  </si>
  <si>
    <t>26-apr-2011 11.00.00</t>
  </si>
  <si>
    <t>27-apr-2011 7.00.00</t>
  </si>
  <si>
    <t>27-apr-2011 11.00.00</t>
  </si>
  <si>
    <t>29-apr-2011 8.00.00</t>
  </si>
  <si>
    <t>29-apr-2011 12.00.00</t>
  </si>
  <si>
    <t>2-mag-2011 16.00.00</t>
  </si>
  <si>
    <t>3-mag-2011 9.00.00</t>
  </si>
  <si>
    <t>3-mag-2011 18.00.00</t>
  </si>
  <si>
    <t>3-mag-2011 21.00.00</t>
  </si>
  <si>
    <t>4-mag-2011 9.00.00</t>
  </si>
  <si>
    <t>5-mag-2011 8.00.00</t>
  </si>
  <si>
    <t>5-mag-2011 12.00.00</t>
  </si>
  <si>
    <t>5-mag-2011 18.00.00</t>
  </si>
  <si>
    <t>5-mag-2011 21.00.00</t>
  </si>
  <si>
    <t>9-mag-2011 10.00.00</t>
  </si>
  <si>
    <t>9-mag-2011 11.00.00</t>
  </si>
  <si>
    <t>9-mag-2011 15.00.00</t>
  </si>
  <si>
    <t>10-mag-2011 9.00.00</t>
  </si>
  <si>
    <t>16-mag-2011 10.00.00</t>
  </si>
  <si>
    <t>16-mag-2011 11.00.00</t>
  </si>
  <si>
    <t>16-mag-2011 17.00.00</t>
  </si>
  <si>
    <t>16-mag-2011 21.00.00</t>
  </si>
  <si>
    <t>18-mag-2011 3.00.00</t>
  </si>
  <si>
    <t>18-mag-2011 13.00.00</t>
  </si>
  <si>
    <t>18-mag-2011 20.00.00</t>
  </si>
  <si>
    <t>19-mag-2011 17.00.00</t>
  </si>
  <si>
    <t>25-mag-2011 11.00.00</t>
  </si>
  <si>
    <t>26-mag-2011 11.00.00</t>
  </si>
  <si>
    <t>27-mag-2011 11.00.00</t>
  </si>
  <si>
    <t>30-mag-2011 2.00.00</t>
  </si>
  <si>
    <t>30-mag-2011 17.00.00</t>
  </si>
  <si>
    <t>31-mag-2011 3.00.00</t>
  </si>
  <si>
    <t>31-mag-2011 18.00.00</t>
  </si>
  <si>
    <t>31-mag-2011 22.00.00</t>
  </si>
  <si>
    <t>1-giu-2011 10.00.00</t>
  </si>
  <si>
    <t>2-giu-2011 9.00.00</t>
  </si>
  <si>
    <t>2-giu-2011 13.00.00</t>
  </si>
  <si>
    <t>2-giu-2011 16.00.00</t>
  </si>
  <si>
    <t>6-giu-2011 9.00.00</t>
  </si>
  <si>
    <t>7-giu-2011 5.00.00</t>
  </si>
  <si>
    <t>9-giu-2011 16.00.00</t>
  </si>
  <si>
    <t>10-giu-2011 9.00.00</t>
  </si>
  <si>
    <t>10-giu-2011 15.00.00</t>
  </si>
  <si>
    <t>13-giu-2011 15.00.00</t>
  </si>
  <si>
    <t>13-giu-2011 20.00.00</t>
  </si>
  <si>
    <t>14-giu-2011 6.00.00</t>
  </si>
  <si>
    <t>15-giu-2011 3.00.00</t>
  </si>
  <si>
    <t>16-giu-2011 1.00.00</t>
  </si>
  <si>
    <t>20-giu-2011 1.00.00</t>
  </si>
  <si>
    <t>20-giu-2011 15.00.00</t>
  </si>
  <si>
    <t>21-giu-2011 17.00.00</t>
  </si>
  <si>
    <t>22-giu-2011 15.00.00</t>
  </si>
  <si>
    <t>27-giu-2011 10.00.00</t>
  </si>
  <si>
    <t>27-giu-2011 11.00.00</t>
  </si>
  <si>
    <t>27-giu-2011 12.00.00</t>
  </si>
  <si>
    <t>28-giu-2011 9.00.00</t>
  </si>
  <si>
    <t>28-giu-2011 11.00.00</t>
  </si>
  <si>
    <t>28-giu-2011 16.00.00</t>
  </si>
  <si>
    <t>28-giu-2011 17.00.00</t>
  </si>
  <si>
    <t>29-giu-2011 15.00.00</t>
  </si>
  <si>
    <t>30-giu-2011 13.00.00</t>
  </si>
  <si>
    <t>30-giu-2011 16.00.00</t>
  </si>
  <si>
    <t>1-lug-2011 10.00.00</t>
  </si>
  <si>
    <t>1-lug-2011 12.00.00</t>
  </si>
  <si>
    <t>5-lug-2011 9.00.00</t>
  </si>
  <si>
    <t>5-lug-2011 10.00.00</t>
  </si>
  <si>
    <t>5-lug-2011 18.00.00</t>
  </si>
  <si>
    <t>6-lug-2011 6.00.00</t>
  </si>
  <si>
    <t>6-lug-2011 10.00.00</t>
  </si>
  <si>
    <t>8-lug-2011 15.00.00</t>
  </si>
  <si>
    <t>12-lug-2011 10.00.00</t>
  </si>
  <si>
    <t>13-lug-2011 10.00.00</t>
  </si>
  <si>
    <t>13-lug-2011 23.00.00</t>
  </si>
  <si>
    <t>14-lug-2011 0.00.00</t>
  </si>
  <si>
    <t>14-lug-2011 11.00.00</t>
  </si>
  <si>
    <t>14-lug-2011 19.00.00</t>
  </si>
  <si>
    <t>15-lug-2011 14.00.00</t>
  </si>
  <si>
    <t>15-lug-2011 15.00.00</t>
  </si>
  <si>
    <t>15-lug-2011 16.00.00</t>
  </si>
  <si>
    <t>19-lug-2011 2.00.00</t>
  </si>
  <si>
    <t>19-lug-2011 15.00.00</t>
  </si>
  <si>
    <t>19-lug-2011 20.00.00</t>
  </si>
  <si>
    <t>20-lug-2011 11.00.00</t>
  </si>
  <si>
    <t>20-lug-2011 12.00.00</t>
  </si>
  <si>
    <t>20-lug-2011 23.00.00</t>
  </si>
  <si>
    <t>22-lug-2011 15.00.00</t>
  </si>
  <si>
    <t>25-lug-2011 0.00.00</t>
  </si>
  <si>
    <t>25-lug-2011 11.00.00</t>
  </si>
  <si>
    <t>26-lug-2011 11.00.00</t>
  </si>
  <si>
    <t>28-lug-2011 12.00.00</t>
  </si>
  <si>
    <t>28-lug-2011 17.00.00</t>
  </si>
  <si>
    <t>28-lug-2011 18.00.00</t>
  </si>
  <si>
    <t>28-lug-2011 21.00.00</t>
  </si>
  <si>
    <t>29-lug-2011 11.00.00</t>
  </si>
  <si>
    <t>29-lug-2011 14.00.00</t>
  </si>
  <si>
    <t>3-ago-2011 9.00.00</t>
  </si>
  <si>
    <t>3-ago-2011 10.00.00</t>
  </si>
  <si>
    <t>3-ago-2011 11.00.00</t>
  </si>
  <si>
    <t>3-ago-2011 15.00.00</t>
  </si>
  <si>
    <t>4-ago-2011 2.00.00</t>
  </si>
  <si>
    <t>4-ago-2011 10.00.00</t>
  </si>
  <si>
    <t>4-ago-2011 13.00.00</t>
  </si>
  <si>
    <t>4-ago-2011 15.00.00</t>
  </si>
  <si>
    <t>9-ago-2011 19.00.00</t>
  </si>
  <si>
    <t>10-ago-2011 15.00.00</t>
  </si>
  <si>
    <t>10-ago-2011 16.00.00</t>
  </si>
  <si>
    <t>12-ago-2011 10.00.00</t>
  </si>
  <si>
    <t>12-ago-2011 12.00.00</t>
  </si>
  <si>
    <t>16-ago-2011 9.00.00</t>
  </si>
  <si>
    <t>16-ago-2011 15.00.00</t>
  </si>
  <si>
    <t>16-ago-2011 18.00.00</t>
  </si>
  <si>
    <t>17-ago-2011 17.00.00</t>
  </si>
  <si>
    <t>17-ago-2011 18.00.00</t>
  </si>
  <si>
    <t>17-ago-2011 20.00.00</t>
  </si>
  <si>
    <t>18-ago-2011 10.00.00</t>
  </si>
  <si>
    <t>19-ago-2011 17.00.00</t>
  </si>
  <si>
    <t>22-ago-2011 14.00.00</t>
  </si>
  <si>
    <t>22-ago-2011 16.00.00</t>
  </si>
  <si>
    <t>22-ago-2011 23.00.00</t>
  </si>
  <si>
    <t>23-ago-2011 8.00.00</t>
  </si>
  <si>
    <t>23-ago-2011 10.00.00</t>
  </si>
  <si>
    <t>23-ago-2011 11.00.00</t>
  </si>
  <si>
    <t>23-ago-2011 22.00.00</t>
  </si>
  <si>
    <t>2-set-2011 10.00.00</t>
  </si>
  <si>
    <t>2-set-2011 11.00.00</t>
  </si>
  <si>
    <t>2-set-2011 14.00.00</t>
  </si>
  <si>
    <t>6-set-2011 6.00.00</t>
  </si>
  <si>
    <t>6-set-2011 7.00.00</t>
  </si>
  <si>
    <t>6-set-2011 23.00.00</t>
  </si>
  <si>
    <t>8-set-2011 4.00.00</t>
  </si>
  <si>
    <t>9-set-2011 16.00.00</t>
  </si>
  <si>
    <t>12-set-2011 10.00.00</t>
  </si>
  <si>
    <t>14-set-2011 8.00.00</t>
  </si>
  <si>
    <t>14-set-2011 9.00.00</t>
  </si>
  <si>
    <t>21-set-2011 1.00.00</t>
  </si>
  <si>
    <t>21-set-2011 9.00.00</t>
  </si>
  <si>
    <t>22-set-2011 17.00.00</t>
  </si>
  <si>
    <t>22-set-2011 22.00.00</t>
  </si>
  <si>
    <t>23-set-2011 3.00.00</t>
  </si>
  <si>
    <t>23-set-2011 8.00.00</t>
  </si>
  <si>
    <t>28-set-2011 11.00.00</t>
  </si>
  <si>
    <t>28-set-2011 12.00.00</t>
  </si>
  <si>
    <t>30-set-2011 11.00.00</t>
  </si>
  <si>
    <t>30-set-2011 16.00.00</t>
  </si>
  <si>
    <t>4-ott-2011 9.00.00</t>
  </si>
  <si>
    <t>5-ott-2011 13.00.00</t>
  </si>
  <si>
    <t>6-ott-2011 13.00.00</t>
  </si>
  <si>
    <t>7-ott-2011 12.00.00</t>
  </si>
  <si>
    <t>7-ott-2011 14.00.00</t>
  </si>
  <si>
    <t>11-ott-2011 9.00.00</t>
  </si>
  <si>
    <t>11-ott-2011 16.00.00</t>
  </si>
  <si>
    <t>12-ott-2011 11.00.00</t>
  </si>
  <si>
    <t>13-ott-2011 3.00.00</t>
  </si>
  <si>
    <t>13-ott-2011 9.00.00</t>
  </si>
  <si>
    <t>13-ott-2011 11.00.00</t>
  </si>
  <si>
    <t>13-ott-2011 19.00.00</t>
  </si>
  <si>
    <t>14-ott-2011 11.00.00</t>
  </si>
  <si>
    <t>14-ott-2011 17.00.00</t>
  </si>
  <si>
    <t>17-ott-2011 10.00.00</t>
  </si>
  <si>
    <t>17-ott-2011 12.00.00</t>
  </si>
  <si>
    <t>18-ott-2011 9.00.00</t>
  </si>
  <si>
    <t>18-ott-2011 10.00.00</t>
  </si>
  <si>
    <t>19-ott-2011 17.00.00</t>
  </si>
  <si>
    <t>20-ott-2011 11.00.00</t>
  </si>
  <si>
    <t>20-ott-2011 12.00.00</t>
  </si>
  <si>
    <t>20-ott-2011 15.00.00</t>
  </si>
  <si>
    <t>26-ott-2011 15.00.00</t>
  </si>
  <si>
    <t>26-ott-2011 16.00.00</t>
  </si>
  <si>
    <t>27-ott-2011 5.00.00</t>
  </si>
  <si>
    <t>28-ott-2011 4.00.00</t>
  </si>
  <si>
    <t>28-ott-2011 12.00.00</t>
  </si>
  <si>
    <t>1-nov-2011 10.00.00</t>
  </si>
  <si>
    <t>2-nov-2011 16.00.00</t>
  </si>
  <si>
    <t>2-nov-2011 18.00.00</t>
  </si>
  <si>
    <t>3-nov-2011 3.00.00</t>
  </si>
  <si>
    <t>3-nov-2011 9.00.00</t>
  </si>
  <si>
    <t>4-nov-2011 14.00.00</t>
  </si>
  <si>
    <t>4-nov-2011 18.00.00</t>
  </si>
  <si>
    <t>8-nov-2011 22.00.00</t>
  </si>
  <si>
    <t>9-nov-2011 9.00.00</t>
  </si>
  <si>
    <t>9-nov-2011 11.00.00</t>
  </si>
  <si>
    <t>9-nov-2011 16.00.00</t>
  </si>
  <si>
    <t>11-nov-2011 10.00.00</t>
  </si>
  <si>
    <t>14-nov-2011 9.00.00</t>
  </si>
  <si>
    <t>14-nov-2011 10.00.00</t>
  </si>
  <si>
    <t>14-nov-2011 17.00.00</t>
  </si>
  <si>
    <t>15-nov-2011 9.00.00</t>
  </si>
  <si>
    <t>16-nov-2011 7.00.00</t>
  </si>
  <si>
    <t>16-nov-2011 9.00.00</t>
  </si>
  <si>
    <t>16-nov-2011 14.00.00</t>
  </si>
  <si>
    <t>16-nov-2011 17.00.00</t>
  </si>
  <si>
    <t>17-nov-2011 9.00.00</t>
  </si>
  <si>
    <t>17-nov-2011 10.00.00</t>
  </si>
  <si>
    <t>17-nov-2011 17.00.00</t>
  </si>
  <si>
    <t>17-nov-2011 18.00.00</t>
  </si>
  <si>
    <t>18-nov-2011 14.00.00</t>
  </si>
  <si>
    <t>18-nov-2011 15.00.00</t>
  </si>
  <si>
    <t>21-nov-2011 1.00.00</t>
  </si>
  <si>
    <t>21-nov-2011 14.00.00</t>
  </si>
  <si>
    <t>22-nov-2011 9.00.00</t>
  </si>
  <si>
    <t>22-nov-2011 10.00.00</t>
  </si>
  <si>
    <t>22-nov-2011 15.00.00</t>
  </si>
  <si>
    <t>23-nov-2011 9.00.00</t>
  </si>
  <si>
    <t>24-nov-2011 9.00.00</t>
  </si>
  <si>
    <t>24-nov-2011 15.00.00</t>
  </si>
  <si>
    <t>25-nov-2011 16.00.00</t>
  </si>
  <si>
    <t>25-nov-2011 19.00.00</t>
  </si>
  <si>
    <t>30-nov-2011 9.00.00</t>
  </si>
  <si>
    <t>30-nov-2011 12.00.00</t>
  </si>
  <si>
    <t>30-nov-2011 13.00.00</t>
  </si>
  <si>
    <t>1-dic-2011 9.00.00</t>
  </si>
  <si>
    <t>1-dic-2011 10.00.00</t>
  </si>
  <si>
    <t>1-dic-2011 16.00.00</t>
  </si>
  <si>
    <t>2-dic-2011 9.00.00</t>
  </si>
  <si>
    <t>2-dic-2011 15.00.00</t>
  </si>
  <si>
    <t>2-dic-2011 18.00.00</t>
  </si>
  <si>
    <t>5-dic-2011 7.00.00</t>
  </si>
  <si>
    <t>5-dic-2011 8.00.00</t>
  </si>
  <si>
    <t>5-dic-2011 19.00.00</t>
  </si>
  <si>
    <t>5-dic-2011 20.00.00</t>
  </si>
  <si>
    <t>6-dic-2011 11.00.00</t>
  </si>
  <si>
    <t>8-dic-2011 12.00.00</t>
  </si>
  <si>
    <t>8-dic-2011 14.00.00</t>
  </si>
  <si>
    <t>13-dic-2011 13.00.00</t>
  </si>
  <si>
    <t>13-dic-2011 16.00.00</t>
  </si>
  <si>
    <t>14-dic-2011 10.00.00</t>
  </si>
  <si>
    <t>14-dic-2011 13.00.00</t>
  </si>
  <si>
    <t>16-dic-2011 9.00.00</t>
  </si>
  <si>
    <t>16-dic-2011 14.00.00</t>
  </si>
  <si>
    <t>19-dic-2011 9.00.00</t>
  </si>
  <si>
    <t>20-dic-2011 11.00.00</t>
  </si>
  <si>
    <t>21-dic-2011 10.00.00</t>
  </si>
  <si>
    <t>27-dic-2011 18.00.00</t>
  </si>
  <si>
    <t>28-dic-2011 8.00.00</t>
  </si>
  <si>
    <t>29-dic-2011 17.00.00</t>
  </si>
  <si>
    <t>30-dic-2011 10.00.00</t>
  </si>
  <si>
    <t>30-dic-2011 14.00.00</t>
  </si>
  <si>
    <t>3-gen-2012 14.00.00</t>
  </si>
  <si>
    <t>3-gen-2012 17.00.00</t>
  </si>
  <si>
    <t>4-gen-2012 9.00.00</t>
  </si>
  <si>
    <t>5-gen-2012 4.00.00</t>
  </si>
  <si>
    <t>5-gen-2012 10.00.00</t>
  </si>
  <si>
    <t>5-gen-2012 14.00.00</t>
  </si>
  <si>
    <t>6-gen-2012 14.00.00</t>
  </si>
  <si>
    <t>6-gen-2012 15.00.00</t>
  </si>
  <si>
    <t>6-gen-2012 16.00.00</t>
  </si>
  <si>
    <t>10-gen-2012 2.00.00</t>
  </si>
  <si>
    <t>10-gen-2012 18.00.00</t>
  </si>
  <si>
    <t>13-gen-2012 15.00.00</t>
  </si>
  <si>
    <t>13-gen-2012 17.00.00</t>
  </si>
  <si>
    <t>19-gen-2012 10.00.00</t>
  </si>
  <si>
    <t>19-gen-2012 14.00.00</t>
  </si>
  <si>
    <t>24-gen-2012 3.00.00</t>
  </si>
  <si>
    <t>24-gen-2012 17.00.00</t>
  </si>
  <si>
    <t>25-gen-2012 11.00.00</t>
  </si>
  <si>
    <t>25-gen-2012 19.00.00</t>
  </si>
  <si>
    <t>25-gen-2012 20.00.00</t>
  </si>
  <si>
    <t>26-gen-2012 21.00.00</t>
  </si>
  <si>
    <t>30-gen-2012 20.00.00</t>
  </si>
  <si>
    <t>31-gen-2012 16.00.00</t>
  </si>
  <si>
    <t>2-feb-2012 11.00.00</t>
  </si>
  <si>
    <t>2-feb-2012 17.00.00</t>
  </si>
  <si>
    <t>6-feb-2012 4.00.00</t>
  </si>
  <si>
    <t>6-feb-2012 14.00.00</t>
  </si>
  <si>
    <t>7-feb-2012 9.00.00</t>
  </si>
  <si>
    <t>7-feb-2012 17.00.00</t>
  </si>
  <si>
    <t>14-feb-2012 16.00.00</t>
  </si>
  <si>
    <t>15-feb-2012 4.00.00</t>
  </si>
  <si>
    <t>15-feb-2012 15.00.00</t>
  </si>
  <si>
    <t>21-feb-2012 12.00.00</t>
  </si>
  <si>
    <t>22-feb-2012 7.00.00</t>
  </si>
  <si>
    <t>22-feb-2012 10.00.00</t>
  </si>
  <si>
    <t>23-feb-2012 9.00.00</t>
  </si>
  <si>
    <t>23-feb-2012 11.00.00</t>
  </si>
  <si>
    <t>24-feb-2012 3.00.00</t>
  </si>
  <si>
    <t>24-feb-2012 21.00.00</t>
  </si>
  <si>
    <t>28-feb-2012 15.00.00</t>
  </si>
  <si>
    <t>28-feb-2012 16.00.00</t>
  </si>
  <si>
    <t>28-feb-2012 18.00.00</t>
  </si>
  <si>
    <t>29-feb-2012 16.00.00</t>
  </si>
  <si>
    <t>29-feb-2012 17.00.00</t>
  </si>
  <si>
    <t>1-mar-2012 11.00.00</t>
  </si>
  <si>
    <t>2-mar-2012 7.00.00</t>
  </si>
  <si>
    <t>2-mar-2012 16.00.00</t>
  </si>
  <si>
    <t>2-mar-2012 18.00.00</t>
  </si>
  <si>
    <t>5-mar-2012 14.00.00</t>
  </si>
  <si>
    <t>6-mar-2012 9.00.00</t>
  </si>
  <si>
    <t>7-mar-2012 3.00.00</t>
  </si>
  <si>
    <t>7-mar-2012 16.00.00</t>
  </si>
  <si>
    <t>7-mar-2012 18.00.00</t>
  </si>
  <si>
    <t>8-mar-2012 16.00.00</t>
  </si>
  <si>
    <t>8-mar-2012 18.00.00</t>
  </si>
  <si>
    <t>9-mar-2012 10.00.00</t>
  </si>
  <si>
    <t>9-mar-2012 15.00.00</t>
  </si>
  <si>
    <t>12-mar-2012 6.00.00</t>
  </si>
  <si>
    <t>12-mar-2012 11.00.00</t>
  </si>
  <si>
    <t>14-mar-2012 20.00.00</t>
  </si>
  <si>
    <t>15-mar-2012 2.00.00</t>
  </si>
  <si>
    <t>15-mar-2012 9.00.00</t>
  </si>
  <si>
    <t>15-mar-2012 16.00.00</t>
  </si>
  <si>
    <t>19-mar-2012 9.00.00</t>
  </si>
  <si>
    <t>19-mar-2012 18.00.00</t>
  </si>
  <si>
    <t>19-mar-2012 19.00.00</t>
  </si>
  <si>
    <t>20-mar-2012 10.00.00</t>
  </si>
  <si>
    <t>21-mar-2012 2.00.00</t>
  </si>
  <si>
    <t>21-mar-2012 21.00.00</t>
  </si>
  <si>
    <t>22-mar-2012 9.00.00</t>
  </si>
  <si>
    <t>22-mar-2012 10.00.00</t>
  </si>
  <si>
    <t>23-mar-2012 9.00.00</t>
  </si>
  <si>
    <t>23-mar-2012 13.00.00</t>
  </si>
  <si>
    <t>23-mar-2012 16.00.00</t>
  </si>
  <si>
    <t>23-mar-2012 21.00.00</t>
  </si>
  <si>
    <t>26-mar-2012 9.00.00</t>
  </si>
  <si>
    <t>26-mar-2012 10.00.00</t>
  </si>
  <si>
    <t>26-mar-2012 12.00.00</t>
  </si>
  <si>
    <t>27-mar-2012 9.00.00</t>
  </si>
  <si>
    <t>27-mar-2012 11.00.00</t>
  </si>
  <si>
    <t>29-mar-2012 12.00.00</t>
  </si>
  <si>
    <t>29-mar-2012 22.00.00</t>
  </si>
  <si>
    <t>2-apr-2012 11.00.00</t>
  </si>
  <si>
    <t>2-apr-2012 16.00.00</t>
  </si>
  <si>
    <t>3-apr-2012 11.00.00</t>
  </si>
  <si>
    <t>4-apr-2012 9.00.00</t>
  </si>
  <si>
    <t>4-apr-2012 10.00.00</t>
  </si>
  <si>
    <t>5-apr-2012 3.00.00</t>
  </si>
  <si>
    <t>10-apr-2012 9.00.00</t>
  </si>
  <si>
    <t>10-apr-2012 16.00.00</t>
  </si>
  <si>
    <t>11-apr-2012 7.00.00</t>
  </si>
  <si>
    <t>11-apr-2012 18.00.00</t>
  </si>
  <si>
    <t>12-apr-2012 9.00.00</t>
  </si>
  <si>
    <t>12-apr-2012 11.00.00</t>
  </si>
  <si>
    <t>12-apr-2012 17.00.00</t>
  </si>
  <si>
    <t>13-apr-2012 9.00.00</t>
  </si>
  <si>
    <t>16-apr-2012 9.00.00</t>
  </si>
  <si>
    <t>18-apr-2012 12.00.00</t>
  </si>
  <si>
    <t>19-apr-2012 8.00.00</t>
  </si>
  <si>
    <t>19-apr-2012 13.00.00</t>
  </si>
  <si>
    <t>20-apr-2012 9.00.00</t>
  </si>
  <si>
    <t>20-apr-2012 22.00.00</t>
  </si>
  <si>
    <t>27-apr-2012 8.00.00</t>
  </si>
  <si>
    <t>27-apr-2012 9.00.00</t>
  </si>
  <si>
    <t>27-apr-2012 14.00.00</t>
  </si>
  <si>
    <t>30-apr-2012 14.00.00</t>
  </si>
  <si>
    <t>1-mag-2012 4.00.00</t>
  </si>
  <si>
    <t>1-mag-2012 17.00.00</t>
  </si>
  <si>
    <t>2-mag-2012 9.00.00</t>
  </si>
  <si>
    <t>8-mag-2012 17.00.00</t>
  </si>
  <si>
    <t>8-mag-2012 21.00.00</t>
  </si>
  <si>
    <t>9-mag-2012 13.00.00</t>
  </si>
  <si>
    <t>9-mag-2012 17.00.00</t>
  </si>
  <si>
    <t>11-mag-2012 0.00.00</t>
  </si>
  <si>
    <t>11-mag-2012 10.00.00</t>
  </si>
  <si>
    <t>11-mag-2012 11.00.00</t>
  </si>
  <si>
    <t>14-mag-2012 0.00.00</t>
  </si>
  <si>
    <t>14-mag-2012 1.00.00</t>
  </si>
  <si>
    <t>15-mag-2012 6.00.00</t>
  </si>
  <si>
    <t>15-mag-2012 14.00.00</t>
  </si>
  <si>
    <t>16-mag-2012 14.00.00</t>
  </si>
  <si>
    <t>16-mag-2012 17.00.00</t>
  </si>
  <si>
    <t>17-mag-2012 9.00.00</t>
  </si>
  <si>
    <t>17-mag-2012 11.00.00</t>
  </si>
  <si>
    <t>21-mag-2012 8.00.00</t>
  </si>
  <si>
    <t>22-mag-2012 4.00.00</t>
  </si>
  <si>
    <t>22-mag-2012 22.00.00</t>
  </si>
  <si>
    <t>23-mag-2012 16.00.00</t>
  </si>
  <si>
    <t>23-mag-2012 22.00.00</t>
  </si>
  <si>
    <t>24-mag-2012 9.00.00</t>
  </si>
  <si>
    <t>24-mag-2012 10.00.00</t>
  </si>
  <si>
    <t>24-mag-2012 11.00.00</t>
  </si>
  <si>
    <t>24-mag-2012 21.00.00</t>
  </si>
  <si>
    <t>25-mag-2012 9.00.00</t>
  </si>
  <si>
    <t>28-mag-2012 4.00.00</t>
  </si>
  <si>
    <t>28-mag-2012 15.00.00</t>
  </si>
  <si>
    <t>28-mag-2012 16.00.00</t>
  </si>
  <si>
    <t>29-mag-2012 9.00.00</t>
  </si>
  <si>
    <t>29-mag-2012 11.00.00</t>
  </si>
  <si>
    <t>30-mag-2012 3.00.00</t>
  </si>
  <si>
    <t>30-mag-2012 13.00.00</t>
  </si>
  <si>
    <t>30-mag-2012 17.00.00</t>
  </si>
  <si>
    <t>31-mag-2012 10.00.00</t>
  </si>
  <si>
    <t>31-mag-2012 15.00.00</t>
  </si>
  <si>
    <t>31-mag-2012 22.00.00</t>
  </si>
  <si>
    <t>1-giu-2012 10.00.00</t>
  </si>
  <si>
    <t>1-giu-2012 15.00.00</t>
  </si>
  <si>
    <t>5-giu-2012 9.00.00</t>
  </si>
  <si>
    <t>5-giu-2012 10.00.00</t>
  </si>
  <si>
    <t>6-giu-2012 11.00.00</t>
  </si>
  <si>
    <t>6-giu-2012 14.00.00</t>
  </si>
  <si>
    <t>6-giu-2012 18.00.00</t>
  </si>
  <si>
    <t>7-giu-2012 9.00.00</t>
  </si>
  <si>
    <t>7-giu-2012 13.00.00</t>
  </si>
  <si>
    <t>7-giu-2012 22.00.00</t>
  </si>
  <si>
    <t>8-giu-2012 14.00.00</t>
  </si>
  <si>
    <t>12-giu-2012 22.00.00</t>
  </si>
  <si>
    <t>13-giu-2012 10.00.00</t>
  </si>
  <si>
    <t>13-giu-2012 12.00.00</t>
  </si>
  <si>
    <t>13-giu-2012 16.00.00</t>
  </si>
  <si>
    <t>14-giu-2012 5.00.00</t>
  </si>
  <si>
    <t>14-giu-2012 10.00.00</t>
  </si>
  <si>
    <t>14-giu-2012 22.00.00</t>
  </si>
  <si>
    <t>15-giu-2012 16.00.00</t>
  </si>
  <si>
    <t>15-giu-2012 21.00.00</t>
  </si>
  <si>
    <t>18-giu-2012 7.00.00</t>
  </si>
  <si>
    <t>18-giu-2012 10.00.00</t>
  </si>
  <si>
    <t>19-giu-2012 9.00.00</t>
  </si>
  <si>
    <t>20-giu-2012 20.00.00</t>
  </si>
  <si>
    <t>21-giu-2012 7.00.00</t>
  </si>
  <si>
    <t>21-giu-2012 13.00.00</t>
  </si>
  <si>
    <t>26-giu-2012 19.00.00</t>
  </si>
  <si>
    <t>27-giu-2012 11.00.00</t>
  </si>
  <si>
    <t>28-giu-2012 22.00.00</t>
  </si>
  <si>
    <t>29-giu-2012 11.00.00</t>
  </si>
  <si>
    <t>2-lug-2012 7.00.00</t>
  </si>
  <si>
    <t>2-lug-2012 10.00.00</t>
  </si>
  <si>
    <t>4-lug-2012 8.00.00</t>
  </si>
  <si>
    <t>4-lug-2012 17.00.00</t>
  </si>
  <si>
    <t>5-lug-2012 5.00.00</t>
  </si>
  <si>
    <t>5-lug-2012 10.00.00</t>
  </si>
  <si>
    <t>5-lug-2012 13.00.00</t>
  </si>
  <si>
    <t>6-lug-2012 15.00.00</t>
  </si>
  <si>
    <t>9-lug-2012 13.00.00</t>
  </si>
  <si>
    <t>10-lug-2012 11.00.00</t>
  </si>
  <si>
    <t>10-lug-2012 20.00.00</t>
  </si>
  <si>
    <t>10-lug-2012 21.00.00</t>
  </si>
  <si>
    <t>11-lug-2012 11.00.00</t>
  </si>
  <si>
    <t>11-lug-2012 21.00.00</t>
  </si>
  <si>
    <t>17-lug-2012 20.00.00</t>
  </si>
  <si>
    <t>19-lug-2012 17.00.00</t>
  </si>
  <si>
    <t>20-lug-2012 8.00.00</t>
  </si>
  <si>
    <t>20-lug-2012 10.00.00</t>
  </si>
  <si>
    <t>23-lug-2012 12.00.00</t>
  </si>
  <si>
    <t>23-lug-2012 17.00.00</t>
  </si>
  <si>
    <t>24-lug-2012 8.00.00</t>
  </si>
  <si>
    <t>24-lug-2012 17.00.00</t>
  </si>
  <si>
    <t>25-lug-2012 10.00.00</t>
  </si>
  <si>
    <t>25-lug-2012 16.00.00</t>
  </si>
  <si>
    <t>2-ago-2012 2.00.00</t>
  </si>
  <si>
    <t>2-ago-2012 11.00.00</t>
  </si>
  <si>
    <t>2-ago-2012 12.00.00</t>
  </si>
  <si>
    <t>3-ago-2012 10.00.00</t>
  </si>
  <si>
    <t>6-ago-2012 8.00.00</t>
  </si>
  <si>
    <t>6-ago-2012 11.00.00</t>
  </si>
  <si>
    <t>6-ago-2012 23.00.00</t>
  </si>
  <si>
    <t>7-ago-2012 9.00.00</t>
  </si>
  <si>
    <t>9-ago-2012 11.00.00</t>
  </si>
  <si>
    <t>9-ago-2012 16.00.00</t>
  </si>
  <si>
    <t>10-ago-2012 14.00.00</t>
  </si>
  <si>
    <t>10-ago-2012 17.00.00</t>
  </si>
  <si>
    <t>13-ago-2012 9.00.00</t>
  </si>
  <si>
    <t>13-ago-2012 12.00.00</t>
  </si>
  <si>
    <t>13-ago-2012 17.00.00</t>
  </si>
  <si>
    <t>14-ago-2012 3.00.00</t>
  </si>
  <si>
    <t>14-ago-2012 4.00.00</t>
  </si>
  <si>
    <t>14-ago-2012 22.00.00</t>
  </si>
  <si>
    <t>15-ago-2012 16.00.00</t>
  </si>
  <si>
    <t>16-ago-2012 10.00.00</t>
  </si>
  <si>
    <t>16-ago-2012 17.00.00</t>
  </si>
  <si>
    <t>17-ago-2012 7.00.00</t>
  </si>
  <si>
    <t>17-ago-2012 9.00.00</t>
  </si>
  <si>
    <t>20-ago-2012 8.00.00</t>
  </si>
  <si>
    <t>20-ago-2012 12.00.00</t>
  </si>
  <si>
    <t>20-ago-2012 16.00.00</t>
  </si>
  <si>
    <t>21-ago-2012 9.00.00</t>
  </si>
  <si>
    <t>21-ago-2012 22.00.00</t>
  </si>
  <si>
    <t>22-ago-2012 21.00.00</t>
  </si>
  <si>
    <t>23-ago-2012 11.00.00</t>
  </si>
  <si>
    <t>24-ago-2012 8.00.00</t>
  </si>
  <si>
    <t>28-ago-2012 15.00.00</t>
  </si>
  <si>
    <t>29-ago-2012 9.00.00</t>
  </si>
  <si>
    <t>29-ago-2012 10.00.00</t>
  </si>
  <si>
    <t>30-ago-2012 3.00.00</t>
  </si>
  <si>
    <t>30-ago-2012 22.00.00</t>
  </si>
  <si>
    <t>3-set-2012 10.00.00</t>
  </si>
  <si>
    <t>4-set-2012 10.00.00</t>
  </si>
  <si>
    <t>4-set-2012 23.00.00</t>
  </si>
  <si>
    <t>5-set-2012 10.00.00</t>
  </si>
  <si>
    <t>5-set-2012 11.00.00</t>
  </si>
  <si>
    <t>10-set-2012 6.00.00</t>
  </si>
  <si>
    <t>11-set-2012 9.00.00</t>
  </si>
  <si>
    <t>12-set-2012 11.00.00</t>
  </si>
  <si>
    <t>13-set-2012 9.00.00</t>
  </si>
  <si>
    <t>13-set-2012 19.00.00</t>
  </si>
  <si>
    <t>14-set-2012 15.00.00</t>
  </si>
  <si>
    <t>14-set-2012 17.00.00</t>
  </si>
  <si>
    <t>14-set-2012 20.00.00</t>
  </si>
  <si>
    <t>17-set-2012 10.00.00</t>
  </si>
  <si>
    <t>18-set-2012 4.00.00</t>
  </si>
  <si>
    <t>18-set-2012 18.00.00</t>
  </si>
  <si>
    <t>19-set-2012 20.00.00</t>
  </si>
  <si>
    <t>20-set-2012 9.00.00</t>
  </si>
  <si>
    <t>20-set-2012 17.00.00</t>
  </si>
  <si>
    <t>24-set-2012 4.00.00</t>
  </si>
  <si>
    <t>24-set-2012 21.00.00</t>
  </si>
  <si>
    <t>25-set-2012 9.00.00</t>
  </si>
  <si>
    <t>25-set-2012 17.00.00</t>
  </si>
  <si>
    <t>25-set-2012 21.00.00</t>
  </si>
  <si>
    <t>26-set-2012 20.00.00</t>
  </si>
  <si>
    <t>27-set-2012 19.00.00</t>
  </si>
  <si>
    <t>28-set-2012 11.00.00</t>
  </si>
  <si>
    <t>1-ott-2012 9.00.00</t>
  </si>
  <si>
    <t>2-ott-2012 18.00.00</t>
  </si>
  <si>
    <t>3-ott-2012 16.00.00</t>
  </si>
  <si>
    <t>4-ott-2012 10.00.00</t>
  </si>
  <si>
    <t>4-ott-2012 11.00.00</t>
  </si>
  <si>
    <t>5-ott-2012 12.00.00</t>
  </si>
  <si>
    <t>5-ott-2012 22.00.00</t>
  </si>
  <si>
    <t>9-ott-2012 3.00.00</t>
  </si>
  <si>
    <t>10-ott-2012 8.00.00</t>
  </si>
  <si>
    <t>10-ott-2012 18.00.00</t>
  </si>
  <si>
    <t>11-ott-2012 6.00.00</t>
  </si>
  <si>
    <t>11-ott-2012 20.00.00</t>
  </si>
  <si>
    <t>15-ott-2012 10.00.00</t>
  </si>
  <si>
    <t>16-ott-2012 11.00.00</t>
  </si>
  <si>
    <t>16-ott-2012 13.00.00</t>
  </si>
  <si>
    <t>16-ott-2012 14.00.00</t>
  </si>
  <si>
    <t>17-ott-2012 10.00.00</t>
  </si>
  <si>
    <t>17-ott-2012 17.00.00</t>
  </si>
  <si>
    <t>18-ott-2012 18.00.00</t>
  </si>
  <si>
    <t>19-ott-2012 9.00.00</t>
  </si>
  <si>
    <t>22-ott-2012 5.00.00</t>
  </si>
  <si>
    <t>23-ott-2012 10.00.00</t>
  </si>
  <si>
    <t>24-ott-2012 3.00.00</t>
  </si>
  <si>
    <t>24-ott-2012 10.00.00</t>
  </si>
  <si>
    <t>24-ott-2012 16.00.00</t>
  </si>
  <si>
    <t>25-ott-2012 18.00.00</t>
  </si>
  <si>
    <t>29-ott-2012 7.00.00</t>
  </si>
  <si>
    <t>29-ott-2012 17.00.00</t>
  </si>
  <si>
    <t>30-ott-2012 0.00.00</t>
  </si>
  <si>
    <t>30-ott-2012 9.00.00</t>
  </si>
  <si>
    <t>31-ott-2012 15.00.00</t>
  </si>
  <si>
    <t>2-nov-2012 20.00.00</t>
  </si>
  <si>
    <t>5-nov-2012 13.00.00</t>
  </si>
  <si>
    <t>7-nov-2012 3.00.00</t>
  </si>
  <si>
    <t>7-nov-2012 7.00.00</t>
  </si>
  <si>
    <t>7-nov-2012 14.00.00</t>
  </si>
  <si>
    <t>8-nov-2012 7.00.00</t>
  </si>
  <si>
    <t>9-nov-2012 8.00.00</t>
  </si>
  <si>
    <t>9-nov-2012 9.00.00</t>
  </si>
  <si>
    <t>16-nov-2012 8.00.00</t>
  </si>
  <si>
    <t>16-nov-2012 10.00.00</t>
  </si>
  <si>
    <t>19-nov-2012 0.00.00</t>
  </si>
  <si>
    <t>20-nov-2012 0.00.00</t>
  </si>
  <si>
    <t>26-nov-2012 8.00.00</t>
  </si>
  <si>
    <t>26-nov-2012 21.00.00</t>
  </si>
  <si>
    <t>27-nov-2012 9.00.00</t>
  </si>
  <si>
    <t>27-nov-2012 12.00.00</t>
  </si>
  <si>
    <t>27-nov-2012 18.00.00</t>
  </si>
  <si>
    <t>28-nov-2012 1.00.00</t>
  </si>
  <si>
    <t>28-nov-2012 17.00.00</t>
  </si>
  <si>
    <t>29-nov-2012 15.00.00</t>
  </si>
  <si>
    <t>29-nov-2012 17.00.00</t>
  </si>
  <si>
    <t>30-nov-2012 10.00.00</t>
  </si>
  <si>
    <t>30-nov-2012 21.00.00</t>
  </si>
  <si>
    <t>3-dic-2012 3.00.00</t>
  </si>
  <si>
    <t>3-dic-2012 18.00.00</t>
  </si>
  <si>
    <t>5-dic-2012 4.00.00</t>
  </si>
  <si>
    <t>5-dic-2012 11.00.00</t>
  </si>
  <si>
    <t>7-dic-2012 13.00.00</t>
  </si>
  <si>
    <t>7-dic-2012 22.00.00</t>
  </si>
  <si>
    <t>10-dic-2012 9.00.00</t>
  </si>
  <si>
    <t>10-dic-2012 16.00.00</t>
  </si>
  <si>
    <t>11-dic-2012 10.00.00</t>
  </si>
  <si>
    <t>12-dic-2012 8.00.00</t>
  </si>
  <si>
    <t>12-dic-2012 14.00.00</t>
  </si>
  <si>
    <t>12-dic-2012 23.00.00</t>
  </si>
  <si>
    <t>13-dic-2012 17.00.00</t>
  </si>
  <si>
    <t>13-dic-2012 21.00.00</t>
  </si>
  <si>
    <t>14-dic-2012 5.00.00</t>
  </si>
  <si>
    <t>14-dic-2012 15.00.00</t>
  </si>
  <si>
    <t>17-dic-2012 1.00.00</t>
  </si>
  <si>
    <t>17-dic-2012 11.00.00</t>
  </si>
  <si>
    <t>17-dic-2012 23.00.00</t>
  </si>
  <si>
    <t>19-dic-2012 2.00.00</t>
  </si>
  <si>
    <t>19-dic-2012 3.00.00</t>
  </si>
  <si>
    <t>19-dic-2012 10.00.00</t>
  </si>
  <si>
    <t>19-dic-2012 17.00.00</t>
  </si>
  <si>
    <t>20-dic-2012 10.00.00</t>
  </si>
  <si>
    <t>27-dic-2012 9.00.00</t>
  </si>
  <si>
    <t>27-dic-2012 18.00.00</t>
  </si>
  <si>
    <t>3-gen-2013 10.00.00</t>
  </si>
  <si>
    <t>4-gen-2013 2.00.00</t>
  </si>
  <si>
    <t>4-gen-2013 9.00.00</t>
  </si>
  <si>
    <t>4-gen-2013 15.00.00</t>
  </si>
  <si>
    <t>7-gen-2013 5.00.00</t>
  </si>
  <si>
    <t>7-gen-2013 21.00.00</t>
  </si>
  <si>
    <t>8-gen-2013 12.00.00</t>
  </si>
  <si>
    <t>8-gen-2013 17.00.00</t>
  </si>
  <si>
    <t>9-gen-2013 4.00.00</t>
  </si>
  <si>
    <t>9-gen-2013 13.00.00</t>
  </si>
  <si>
    <t>9-gen-2013 17.00.00</t>
  </si>
  <si>
    <t>10-gen-2013 17.00.00</t>
  </si>
  <si>
    <t>16-gen-2013 0.00.00</t>
  </si>
  <si>
    <t>16-gen-2013 10.00.00</t>
  </si>
  <si>
    <t>17-gen-2013 2.00.00</t>
  </si>
  <si>
    <t>23-gen-2013 10.00.00</t>
  </si>
  <si>
    <t>23-gen-2013 17.00.00</t>
  </si>
  <si>
    <t>24-gen-2013 1.00.00</t>
  </si>
  <si>
    <t>24-gen-2013 15.00.00</t>
  </si>
  <si>
    <t>28-gen-2013 8.00.00</t>
  </si>
  <si>
    <t>30-gen-2013 11.00.00</t>
  </si>
  <si>
    <t>31-gen-2013 7.00.00</t>
  </si>
  <si>
    <t>1-feb-2013 10.00.00</t>
  </si>
  <si>
    <t>4-feb-2013 8.00.00</t>
  </si>
  <si>
    <t>5-feb-2013 2.00.00</t>
  </si>
  <si>
    <t>5-feb-2013 13.00.00</t>
  </si>
  <si>
    <t>5-feb-2013 23.00.00</t>
  </si>
  <si>
    <t>6-feb-2013 9.00.00</t>
  </si>
  <si>
    <t>6-feb-2013 11.00.00</t>
  </si>
  <si>
    <t>7-feb-2013 3.00.00</t>
  </si>
  <si>
    <t>7-feb-2013 16.00.00</t>
  </si>
  <si>
    <t>14-feb-2013 1.00.00</t>
  </si>
  <si>
    <t>15-feb-2013 9.00.00</t>
  </si>
  <si>
    <t>15-feb-2013 10.00.00</t>
  </si>
  <si>
    <t>15-feb-2013 15.00.00</t>
  </si>
  <si>
    <t>15-feb-2013 18.00.00</t>
  </si>
  <si>
    <t>18-feb-2013 9.00.00</t>
  </si>
  <si>
    <t>18-feb-2013 10.00.00</t>
  </si>
  <si>
    <t>18-feb-2013 11.00.00</t>
  </si>
  <si>
    <t>19-feb-2013 9.00.00</t>
  </si>
  <si>
    <t>20-feb-2013 11.00.00</t>
  </si>
  <si>
    <t>21-feb-2013 22.00.00</t>
  </si>
  <si>
    <t>22-feb-2013 16.00.00</t>
  </si>
  <si>
    <t>22-feb-2013 19.00.00</t>
  </si>
  <si>
    <t>25-feb-2013 16.00.00</t>
  </si>
  <si>
    <t>26-feb-2013 14.00.00</t>
  </si>
  <si>
    <t>26-feb-2013 17.00.00</t>
  </si>
  <si>
    <t>27-feb-2013 16.00.00</t>
  </si>
  <si>
    <t>28-feb-2013 11.00.00</t>
  </si>
  <si>
    <t>28-feb-2013 16.00.00</t>
  </si>
  <si>
    <t>4-mar-2013 7.00.00</t>
  </si>
  <si>
    <t>4-mar-2013 15.00.00</t>
  </si>
  <si>
    <t>5-mar-2013 21.00.00</t>
  </si>
  <si>
    <t>7-mar-2013 3.00.00</t>
  </si>
  <si>
    <t>7-mar-2013 15.00.00</t>
  </si>
  <si>
    <t>11-mar-2013 11.00.00</t>
  </si>
  <si>
    <t>11-mar-2013 18.00.00</t>
  </si>
  <si>
    <t>12-mar-2013 8.00.00</t>
  </si>
  <si>
    <t>12-mar-2013 11.00.00</t>
  </si>
  <si>
    <t>13-mar-2013 17.00.00</t>
  </si>
  <si>
    <t>14-mar-2013 16.00.00</t>
  </si>
  <si>
    <t>15-mar-2013 2.00.00</t>
  </si>
  <si>
    <t>15-mar-2013 14.00.00</t>
  </si>
  <si>
    <t>18-mar-2013 9.00.00</t>
  </si>
  <si>
    <t>19-mar-2013 10.00.00</t>
  </si>
  <si>
    <t>20-mar-2013 5.00.00</t>
  </si>
  <si>
    <t>20-mar-2013 17.00.00</t>
  </si>
  <si>
    <t>22-mar-2013 6.00.00</t>
  </si>
  <si>
    <t>22-mar-2013 10.00.00</t>
  </si>
  <si>
    <t>22-mar-2013 12.00.00</t>
  </si>
  <si>
    <t>26-mar-2013 16.00.00</t>
  </si>
  <si>
    <t>27-mar-2013 10.00.00</t>
  </si>
  <si>
    <t>1-apr-2013 16.00.00</t>
  </si>
  <si>
    <t>1-apr-2013 18.00.00</t>
  </si>
  <si>
    <t>2-apr-2013 10.00.00</t>
  </si>
  <si>
    <t>3-apr-2013 6.00.00</t>
  </si>
  <si>
    <t>3-apr-2013 12.00.00</t>
  </si>
  <si>
    <t>3-apr-2013 17.00.00</t>
  </si>
  <si>
    <t>4-apr-2013 9.00.00</t>
  </si>
  <si>
    <t>4-apr-2013 14.00.00</t>
  </si>
  <si>
    <t>8-apr-2013 23.00.00</t>
  </si>
  <si>
    <t>9-apr-2013 12.00.00</t>
  </si>
  <si>
    <t>10-apr-2013 5.00.00</t>
  </si>
  <si>
    <t>11-apr-2013 8.00.00</t>
  </si>
  <si>
    <t>11-apr-2013 10.00.00</t>
  </si>
  <si>
    <t>12-apr-2013 3.00.00</t>
  </si>
  <si>
    <t>12-apr-2013 20.00.00</t>
  </si>
  <si>
    <t>15-apr-2013 7.00.00</t>
  </si>
  <si>
    <t>16-apr-2013 3.00.00</t>
  </si>
  <si>
    <t>17-apr-2013 6.00.00</t>
  </si>
  <si>
    <t>17-apr-2013 9.00.00</t>
  </si>
  <si>
    <t>27-apr-2006 13.00.00</t>
  </si>
  <si>
    <t>27-apr-2006 21.00.00</t>
  </si>
  <si>
    <t>3-mag-2006 13.00.00</t>
  </si>
  <si>
    <t>3-mag-2006 21.00.00</t>
  </si>
  <si>
    <t>31-mag-2006 12.00.00</t>
  </si>
  <si>
    <t>31-mag-2006 21.00.00</t>
  </si>
  <si>
    <t>15-giu-2006 12.00.00</t>
  </si>
  <si>
    <t>15-giu-2006 21.00.00</t>
  </si>
  <si>
    <t>19-giu-2006 12.00.00</t>
  </si>
  <si>
    <t>19-giu-2006 21.00.00</t>
  </si>
  <si>
    <t>23-gen-2007 13.00.00</t>
  </si>
  <si>
    <t>23-gen-2007 21.00.00</t>
  </si>
  <si>
    <t>23-mag-2007 12.00.00</t>
  </si>
  <si>
    <t>23-mag-2007 21.00.00</t>
  </si>
  <si>
    <t>6-giu-2007 13.00.00</t>
  </si>
  <si>
    <t>6-giu-2007 21.00.00</t>
  </si>
  <si>
    <t>26-lug-2007 13.00.00</t>
  </si>
  <si>
    <t>26-lug-2007 18.00.00</t>
  </si>
  <si>
    <t>1-ago-2007 12.00.00</t>
  </si>
  <si>
    <t>1-ago-2007 21.00.00</t>
  </si>
  <si>
    <t>9-ago-2007 13.00.00</t>
  </si>
  <si>
    <t>9-ago-2007 21.00.00</t>
  </si>
  <si>
    <t>14-ago-2007 12.00.00</t>
  </si>
  <si>
    <t>14-ago-2007 21.00.00</t>
  </si>
  <si>
    <t>16-ago-2007 13.00.00</t>
  </si>
  <si>
    <t>16-ago-2007 15.00.00</t>
  </si>
  <si>
    <t>17-ago-2007 13.00.00</t>
  </si>
  <si>
    <t>17-ago-2007 14.00.00</t>
  </si>
  <si>
    <t>22-ago-2007 12.00.00</t>
  </si>
  <si>
    <t>22-ago-2007 21.00.00</t>
  </si>
  <si>
    <t>6-set-2007 13.00.00</t>
  </si>
  <si>
    <t>6-set-2007 21.00.00</t>
  </si>
  <si>
    <t>7-nov-2007 13.00.00</t>
  </si>
  <si>
    <t>7-nov-2007 21.00.00</t>
  </si>
  <si>
    <t>8-nov-2007 12.00.00</t>
  </si>
  <si>
    <t>8-nov-2007 21.00.00</t>
  </si>
  <si>
    <t>9-nov-2007 13.00.00</t>
  </si>
  <si>
    <t>9-nov-2007 21.00.00</t>
  </si>
  <si>
    <t>15-nov-2007 13.00.00</t>
  </si>
  <si>
    <t>15-nov-2007 21.00.00</t>
  </si>
  <si>
    <t>19-nov-2007 13.00.00</t>
  </si>
  <si>
    <t>19-nov-2007 21.00.00</t>
  </si>
  <si>
    <t>30-nov-2007 12.00.00</t>
  </si>
  <si>
    <t>30-nov-2007 21.00.00</t>
  </si>
  <si>
    <t>10-dic-2007 12.00.00</t>
  </si>
  <si>
    <t>10-dic-2007 21.00.00</t>
  </si>
  <si>
    <t>18-dic-2007 12.00.00</t>
  </si>
  <si>
    <t>18-dic-2007 18.00.00</t>
  </si>
  <si>
    <t>10-gen-2008 13.00.00</t>
  </si>
  <si>
    <t>10-gen-2008 21.00.00</t>
  </si>
  <si>
    <t>22-gen-2008 12.00.00</t>
  </si>
  <si>
    <t>22-gen-2008 14.00.00</t>
  </si>
  <si>
    <t>23-gen-2008 13.00.00</t>
  </si>
  <si>
    <t>23-gen-2008 18.00.00</t>
  </si>
  <si>
    <t>24-gen-2008 12.00.00</t>
  </si>
  <si>
    <t>24-gen-2008 21.00.00</t>
  </si>
  <si>
    <t>29-gen-2008 12.00.00</t>
  </si>
  <si>
    <t>29-gen-2008 21.00.00</t>
  </si>
  <si>
    <t>8-feb-2008 13.00.00</t>
  </si>
  <si>
    <t>8-feb-2008 21.00.00</t>
  </si>
  <si>
    <t>15-feb-2008 13.00.00</t>
  </si>
  <si>
    <t>15-feb-2008 21.00.00</t>
  </si>
  <si>
    <t>18-feb-2008 12.00.00</t>
  </si>
  <si>
    <t>18-feb-2008 21.00.00</t>
  </si>
  <si>
    <t>26-feb-2008 12.00.00</t>
  </si>
  <si>
    <t>26-feb-2008 21.00.00</t>
  </si>
  <si>
    <t>29-feb-2008 13.00.00</t>
  </si>
  <si>
    <t>29-feb-2008 21.00.00</t>
  </si>
  <si>
    <t>4-mar-2008 13.00.00</t>
  </si>
  <si>
    <t>4-mar-2008 21.00.00</t>
  </si>
  <si>
    <t>19-mar-2008 13.00.00</t>
  </si>
  <si>
    <t>19-mar-2008 21.00.00</t>
  </si>
  <si>
    <t>20-mar-2008 12.00.00</t>
  </si>
  <si>
    <t>20-mar-2008 21.00.00</t>
  </si>
  <si>
    <t>27-mar-2008 12.00.00</t>
  </si>
  <si>
    <t>1-apr-2008 12.00.00</t>
  </si>
  <si>
    <t>1-apr-2008 21.00.00</t>
  </si>
  <si>
    <t>11-apr-2008 13.00.00</t>
  </si>
  <si>
    <t>11-apr-2008 21.00.00</t>
  </si>
  <si>
    <t>25-apr-2008 12.00.00</t>
  </si>
  <si>
    <t>25-apr-2008 21.00.00</t>
  </si>
  <si>
    <t>16-mag-2008 12.00.00</t>
  </si>
  <si>
    <t>16-mag-2008 21.00.00</t>
  </si>
  <si>
    <t>17-giu-2008 12.00.00</t>
  </si>
  <si>
    <t>17-giu-2008 21.00.00</t>
  </si>
  <si>
    <t>20-giu-2008 13.00.00</t>
  </si>
  <si>
    <t>20-giu-2008 21.00.00</t>
  </si>
  <si>
    <t>16-lug-2008 13.00.00</t>
  </si>
  <si>
    <t>16-lug-2008 16.00.00</t>
  </si>
  <si>
    <t>25-lug-2008 13.00.00</t>
  </si>
  <si>
    <t>25-lug-2008 16.00.00</t>
  </si>
  <si>
    <t>7-ago-2008 12.00.00</t>
  </si>
  <si>
    <t>7-ago-2008 21.00.00</t>
  </si>
  <si>
    <t>2-set-2008 12.00.00</t>
  </si>
  <si>
    <t>2-set-2008 21.00.00</t>
  </si>
  <si>
    <t>9-set-2008 12.00.00</t>
  </si>
  <si>
    <t>18-set-2008 17.00.00</t>
  </si>
  <si>
    <t>25-set-2008 12.00.00</t>
  </si>
  <si>
    <t>25-set-2008 21.00.00</t>
  </si>
  <si>
    <t>30-set-2008 12.00.00</t>
  </si>
  <si>
    <t>30-set-2008 21.00.00</t>
  </si>
  <si>
    <t>22-ott-2008 13.00.00</t>
  </si>
  <si>
    <t>22-ott-2008 21.00.00</t>
  </si>
  <si>
    <t>23-ott-2008 13.00.00</t>
  </si>
  <si>
    <t>23-ott-2008 15.00.00</t>
  </si>
  <si>
    <t>4-nov-2008 12.00.00</t>
  </si>
  <si>
    <t>4-nov-2008 17.00.00</t>
  </si>
  <si>
    <t>17-nov-2008 13.00.00</t>
  </si>
  <si>
    <t>17-nov-2008 21.00.00</t>
  </si>
  <si>
    <t>2-dic-2008 12.00.00</t>
  </si>
  <si>
    <t>2-dic-2008 21.00.00</t>
  </si>
  <si>
    <t>16-dic-2008 12.00.00</t>
  </si>
  <si>
    <t>16-dic-2008 21.00.00</t>
  </si>
  <si>
    <t>14-gen-2009 13.00.00</t>
  </si>
  <si>
    <t>14-gen-2009 21.00.00</t>
  </si>
  <si>
    <t>27-gen-2009 13.00.00</t>
  </si>
  <si>
    <t>27-gen-2009 21.00.00</t>
  </si>
  <si>
    <t>30-gen-2009 13.00.00</t>
  </si>
  <si>
    <t>30-gen-2009 21.00.00</t>
  </si>
  <si>
    <t>5-feb-2009 12.00.00</t>
  </si>
  <si>
    <t>6-feb-2009 8.00.00</t>
  </si>
  <si>
    <t>27-mar-2009 21.00.00</t>
  </si>
  <si>
    <t>2-apr-2009 12.00.00</t>
  </si>
  <si>
    <t>2-apr-2009 21.00.00</t>
  </si>
  <si>
    <t>3-apr-2009 12.00.00</t>
  </si>
  <si>
    <t>3-apr-2009 21.00.00</t>
  </si>
  <si>
    <t>14-apr-2009 12.00.00</t>
  </si>
  <si>
    <t>14-apr-2009 21.00.00</t>
  </si>
  <si>
    <t>30-apr-2009 12.00.00</t>
  </si>
  <si>
    <t>30-apr-2009 21.00.00</t>
  </si>
  <si>
    <t>8-mag-2009 21.00.00</t>
  </si>
  <si>
    <t>18-mag-2009 21.00.00</t>
  </si>
  <si>
    <t>19-mag-2009 12.00.00</t>
  </si>
  <si>
    <t>19-mag-2009 21.00.00</t>
  </si>
  <si>
    <t>22-mag-2009 12.00.00</t>
  </si>
  <si>
    <t>22-mag-2009 21.00.00</t>
  </si>
  <si>
    <t>9-giu-2009 13.00.00</t>
  </si>
  <si>
    <t>9-giu-2009 21.00.00</t>
  </si>
  <si>
    <t>25-giu-2009 13.00.00</t>
  </si>
  <si>
    <t>25-giu-2009 21.00.00</t>
  </si>
  <si>
    <t>29-giu-2009 12.00.00</t>
  </si>
  <si>
    <t>29-giu-2009 21.00.00</t>
  </si>
  <si>
    <t>15-lug-2009 12.00.00</t>
  </si>
  <si>
    <t>15-lug-2009 21.00.00</t>
  </si>
  <si>
    <t>24-lug-2009 12.00.00</t>
  </si>
  <si>
    <t>24-lug-2009 21.00.00</t>
  </si>
  <si>
    <t>3-ago-2009 12.00.00</t>
  </si>
  <si>
    <t>3-ago-2009 21.00.00</t>
  </si>
  <si>
    <t>11-ago-2009 13.00.00</t>
  </si>
  <si>
    <t>11-ago-2009 21.00.00</t>
  </si>
  <si>
    <t>13-ago-2009 12.00.00</t>
  </si>
  <si>
    <t>13-ago-2009 21.00.00</t>
  </si>
  <si>
    <t>21-ago-2009 12.00.00</t>
  </si>
  <si>
    <t>21-ago-2009 21.00.00</t>
  </si>
  <si>
    <t>25-ago-2009 12.00.00</t>
  </si>
  <si>
    <t>25-ago-2009 21.00.00</t>
  </si>
  <si>
    <t>1-set-2009 13.00.00</t>
  </si>
  <si>
    <t>1-set-2009 21.00.00</t>
  </si>
  <si>
    <t>7-set-2009 12.00.00</t>
  </si>
  <si>
    <t>7-set-2009 21.00.00</t>
  </si>
  <si>
    <t>9-set-2009 12.00.00</t>
  </si>
  <si>
    <t>9-set-2009 21.00.00</t>
  </si>
  <si>
    <t>1-ott-2009 13.00.00</t>
  </si>
  <si>
    <t>1-ott-2009 21.00.00</t>
  </si>
  <si>
    <t>6-ott-2009 12.00.00</t>
  </si>
  <si>
    <t>21-ott-2009 13.00.00</t>
  </si>
  <si>
    <t>21-ott-2009 16.00.00</t>
  </si>
  <si>
    <t>24-nov-2009 12.00.00</t>
  </si>
  <si>
    <t>24-nov-2009 21.00.00</t>
  </si>
  <si>
    <t>3-dic-2009 13.00.00</t>
  </si>
  <si>
    <t>3-dic-2009 21.00.00</t>
  </si>
  <si>
    <t>16-dic-2009 12.00.00</t>
  </si>
  <si>
    <t>16-dic-2009 21.00.00</t>
  </si>
  <si>
    <t>28-gen-2010 13.00.00</t>
  </si>
  <si>
    <t>28-gen-2010 21.00.00</t>
  </si>
  <si>
    <t>23-feb-2010 13.00.00</t>
  </si>
  <si>
    <t>23-feb-2010 21.00.00</t>
  </si>
  <si>
    <t>25-mar-2010 12.00.00</t>
  </si>
  <si>
    <t>25-mar-2010 21.00.00</t>
  </si>
  <si>
    <t>30-apr-2010 21.00.00</t>
  </si>
  <si>
    <t>10-mag-2010 12.00.00</t>
  </si>
  <si>
    <t>10-mag-2010 21.00.00</t>
  </si>
  <si>
    <t>17-mag-2010 12.00.00</t>
  </si>
  <si>
    <t>17-mag-2010 18.00.00</t>
  </si>
  <si>
    <t>20-mag-2010 21.00.00</t>
  </si>
  <si>
    <t>24-mag-2010 13.00.00</t>
  </si>
  <si>
    <t>24-mag-2010 21.00.00</t>
  </si>
  <si>
    <t>27-mag-2010 12.00.00</t>
  </si>
  <si>
    <t>27-mag-2010 21.00.00</t>
  </si>
  <si>
    <t>7-giu-2010 12.00.00</t>
  </si>
  <si>
    <t>15-giu-2010 12.00.00</t>
  </si>
  <si>
    <t>15-giu-2010 21.00.00</t>
  </si>
  <si>
    <t>18-giu-2010 13.00.00</t>
  </si>
  <si>
    <t>18-giu-2010 21.00.00</t>
  </si>
  <si>
    <t>6-lug-2010 12.00.00</t>
  </si>
  <si>
    <t>6-lug-2010 21.00.00</t>
  </si>
  <si>
    <t>13-lug-2010 12.00.00</t>
  </si>
  <si>
    <t>13-lug-2010 21.00.00</t>
  </si>
  <si>
    <t>22-lug-2010 12.00.00</t>
  </si>
  <si>
    <t>22-lug-2010 21.00.00</t>
  </si>
  <si>
    <t>28-lug-2010 21.00.00</t>
  </si>
  <si>
    <t>2-ago-2010 12.00.00</t>
  </si>
  <si>
    <t>2-ago-2010 21.00.00</t>
  </si>
  <si>
    <t>11-ago-2010 13.00.00</t>
  </si>
  <si>
    <t>11-ago-2010 21.00.00</t>
  </si>
  <si>
    <t>20-ago-2010 13.00.00</t>
  </si>
  <si>
    <t>20-ago-2010 21.00.00</t>
  </si>
  <si>
    <t>31-ago-2010 12.00.00</t>
  </si>
  <si>
    <t>31-ago-2010 21.00.00</t>
  </si>
  <si>
    <t>21-set-2010 12.00.00</t>
  </si>
  <si>
    <t>21-set-2010 21.00.00</t>
  </si>
  <si>
    <t>13-ott-2010 12.00.00</t>
  </si>
  <si>
    <t>13-ott-2010 21.00.00</t>
  </si>
  <si>
    <t>18-ott-2010 21.00.00</t>
  </si>
  <si>
    <t>21-ott-2010 12.00.00</t>
  </si>
  <si>
    <t>21-ott-2010 21.00.00</t>
  </si>
  <si>
    <t>1-nov-2010 13.00.00</t>
  </si>
  <si>
    <t>1-nov-2010 21.00.00</t>
  </si>
  <si>
    <t>4-nov-2010 12.00.00</t>
  </si>
  <si>
    <t>4-nov-2010 21.00.00</t>
  </si>
  <si>
    <t>9-nov-2010 12.00.00</t>
  </si>
  <si>
    <t>9-nov-2010 21.00.00</t>
  </si>
  <si>
    <t>12-nov-2010 12.00.00</t>
  </si>
  <si>
    <t>12-nov-2010 21.00.00</t>
  </si>
  <si>
    <t>17-nov-2010 12.00.00</t>
  </si>
  <si>
    <t>17-nov-2010 21.00.00</t>
  </si>
  <si>
    <t>30-dic-2010 13.00.00</t>
  </si>
  <si>
    <t>30-dic-2010 21.00.00</t>
  </si>
  <si>
    <t>3-gen-2011 12.00.00</t>
  </si>
  <si>
    <t>3-gen-2011 21.00.00</t>
  </si>
  <si>
    <t>6-gen-2011 12.00.00</t>
  </si>
  <si>
    <t>6-gen-2011 21.00.00</t>
  </si>
  <si>
    <t>18-gen-2011 12.00.00</t>
  </si>
  <si>
    <t>18-gen-2011 21.00.00</t>
  </si>
  <si>
    <t>26-gen-2011 12.00.00</t>
  </si>
  <si>
    <t>26-gen-2011 21.00.00</t>
  </si>
  <si>
    <t>8-mar-2011 13.00.00</t>
  </si>
  <si>
    <t>8-mar-2011 21.00.00</t>
  </si>
  <si>
    <t>24-mar-2011 12.00.00</t>
  </si>
  <si>
    <t>24-mar-2011 21.00.00</t>
  </si>
  <si>
    <t>14-apr-2011 13.00.00</t>
  </si>
  <si>
    <t>14-apr-2011 21.00.00</t>
  </si>
  <si>
    <t>20-apr-2011 12.00.00</t>
  </si>
  <si>
    <t>20-apr-2011 21.00.00</t>
  </si>
  <si>
    <t>5-mag-2011 13.00.00</t>
  </si>
  <si>
    <t>9-mag-2011 13.00.00</t>
  </si>
  <si>
    <t>9-mag-2011 21.00.00</t>
  </si>
  <si>
    <t>10-mag-2011 12.00.00</t>
  </si>
  <si>
    <t>10-mag-2011 21.00.00</t>
  </si>
  <si>
    <t>24-mag-2011 12.00.00</t>
  </si>
  <si>
    <t>24-mag-2011 21.00.00</t>
  </si>
  <si>
    <t>25-mag-2011 12.00.00</t>
  </si>
  <si>
    <t>25-mag-2011 21.00.00</t>
  </si>
  <si>
    <t>31-mag-2011 12.00.00</t>
  </si>
  <si>
    <t>31-mag-2011 21.00.00</t>
  </si>
  <si>
    <t>14-giu-2011 12.00.00</t>
  </si>
  <si>
    <t>14-giu-2011 21.00.00</t>
  </si>
  <si>
    <t>28-giu-2011 13.00.00</t>
  </si>
  <si>
    <t>28-giu-2011 18.00.00</t>
  </si>
  <si>
    <t>29-giu-2011 12.00.00</t>
  </si>
  <si>
    <t>29-giu-2011 21.00.00</t>
  </si>
  <si>
    <t>13-lug-2011 12.00.00</t>
  </si>
  <si>
    <t>13-lug-2011 21.00.00</t>
  </si>
  <si>
    <t>12-ago-2011 21.00.00</t>
  </si>
  <si>
    <t>18-ago-2011 13.00.00</t>
  </si>
  <si>
    <t>18-ago-2011 21.00.00</t>
  </si>
  <si>
    <t>23-ago-2011 13.00.00</t>
  </si>
  <si>
    <t>23-ago-2011 21.00.00</t>
  </si>
  <si>
    <t>2-set-2011 13.00.00</t>
  </si>
  <si>
    <t>2-set-2011 21.00.00</t>
  </si>
  <si>
    <t>5-set-2011 13.00.00</t>
  </si>
  <si>
    <t>5-set-2011 21.00.00</t>
  </si>
  <si>
    <t>22-set-2011 13.00.00</t>
  </si>
  <si>
    <t>22-set-2011 21.00.00</t>
  </si>
  <si>
    <t>26-set-2011 12.00.00</t>
  </si>
  <si>
    <t>26-set-2011 21.00.00</t>
  </si>
  <si>
    <t>30-set-2011 13.00.00</t>
  </si>
  <si>
    <t>30-set-2011 21.00.00</t>
  </si>
  <si>
    <t>17-ott-2011 13.00.00</t>
  </si>
  <si>
    <t>17-ott-2011 21.00.00</t>
  </si>
  <si>
    <t>1-nov-2011 13.00.00</t>
  </si>
  <si>
    <t>1-nov-2011 15.00.00</t>
  </si>
  <si>
    <t>3-nov-2011 12.00.00</t>
  </si>
  <si>
    <t>3-nov-2011 21.00.00</t>
  </si>
  <si>
    <t>8-nov-2011 12.00.00</t>
  </si>
  <si>
    <t>8-nov-2011 21.00.00</t>
  </si>
  <si>
    <t>15-nov-2011 13.00.00</t>
  </si>
  <si>
    <t>15-nov-2011 14.00.00</t>
  </si>
  <si>
    <t>16-nov-2011 13.00.00</t>
  </si>
  <si>
    <t>16-nov-2011 21.00.00</t>
  </si>
  <si>
    <t>28-nov-2011 12.00.00</t>
  </si>
  <si>
    <t>28-nov-2011 21.00.00</t>
  </si>
  <si>
    <t>7-dic-2011 13.00.00</t>
  </si>
  <si>
    <t>7-dic-2011 21.00.00</t>
  </si>
  <si>
    <t>19-dic-2011 12.00.00</t>
  </si>
  <si>
    <t>19-dic-2011 17.00.00</t>
  </si>
  <si>
    <t>20-dic-2011 12.00.00</t>
  </si>
  <si>
    <t>20-dic-2011 21.00.00</t>
  </si>
  <si>
    <t>2-gen-2012 12.00.00</t>
  </si>
  <si>
    <t>2-gen-2012 21.00.00</t>
  </si>
  <si>
    <t>10-gen-2012 12.00.00</t>
  </si>
  <si>
    <t>10-gen-2012 21.00.00</t>
  </si>
  <si>
    <t>12-gen-2012 12.00.00</t>
  </si>
  <si>
    <t>12-gen-2012 21.00.00</t>
  </si>
  <si>
    <t>25-gen-2012 13.00.00</t>
  </si>
  <si>
    <t>25-gen-2012 21.00.00</t>
  </si>
  <si>
    <t>27-gen-2012 12.00.00</t>
  </si>
  <si>
    <t>27-gen-2012 21.00.00</t>
  </si>
  <si>
    <t>14-feb-2012 12.00.00</t>
  </si>
  <si>
    <t>14-feb-2012 21.00.00</t>
  </si>
  <si>
    <t>21-feb-2012 13.00.00</t>
  </si>
  <si>
    <t>21-feb-2012 21.00.00</t>
  </si>
  <si>
    <t>23-feb-2012 13.00.00</t>
  </si>
  <si>
    <t>23-feb-2012 21.00.00</t>
  </si>
  <si>
    <t>8-mar-2012 12.00.00</t>
  </si>
  <si>
    <t>8-mar-2012 21.00.00</t>
  </si>
  <si>
    <t>14-mar-2012 12.00.00</t>
  </si>
  <si>
    <t>14-mar-2012 21.00.00</t>
  </si>
  <si>
    <t>29-mar-2012 13.00.00</t>
  </si>
  <si>
    <t>29-mar-2012 21.00.00</t>
  </si>
  <si>
    <t>10-apr-2012 12.00.00</t>
  </si>
  <si>
    <t>10-apr-2012 17.00.00</t>
  </si>
  <si>
    <t>16-apr-2012 12.00.00</t>
  </si>
  <si>
    <t>16-apr-2012 21.00.00</t>
  </si>
  <si>
    <t>17-apr-2012 12.00.00</t>
  </si>
  <si>
    <t>17-apr-2012 21.00.00</t>
  </si>
  <si>
    <t>23-apr-2012 13.00.00</t>
  </si>
  <si>
    <t>23-apr-2012 21.00.00</t>
  </si>
  <si>
    <t>27-apr-2012 12.00.00</t>
  </si>
  <si>
    <t>27-apr-2012 21.00.00</t>
  </si>
  <si>
    <t>2-mag-2012 13.00.00</t>
  </si>
  <si>
    <t>2-mag-2012 21.00.00</t>
  </si>
  <si>
    <t>7-mag-2012 12.00.00</t>
  </si>
  <si>
    <t>7-mag-2012 21.00.00</t>
  </si>
  <si>
    <t>18-mag-2012 12.00.00</t>
  </si>
  <si>
    <t>18-mag-2012 21.00.00</t>
  </si>
  <si>
    <t>21-mag-2012 12.00.00</t>
  </si>
  <si>
    <t>21-mag-2012 21.00.00</t>
  </si>
  <si>
    <t>30-mag-2012 21.00.00</t>
  </si>
  <si>
    <t>1-giu-2012 13.00.00</t>
  </si>
  <si>
    <t>1-giu-2012 21.00.00</t>
  </si>
  <si>
    <t>25-lug-2012 12.00.00</t>
  </si>
  <si>
    <t>25-lug-2012 21.00.00</t>
  </si>
  <si>
    <t>3-ago-2012 12.00.00</t>
  </si>
  <si>
    <t>3-ago-2012 21.00.00</t>
  </si>
  <si>
    <t>6-ago-2012 12.00.00</t>
  </si>
  <si>
    <t>6-ago-2012 21.00.00</t>
  </si>
  <si>
    <t>20-ago-2012 21.00.00</t>
  </si>
  <si>
    <t>7-set-2012 12.00.00</t>
  </si>
  <si>
    <t>7-set-2012 21.00.00</t>
  </si>
  <si>
    <t>12-set-2012 12.00.00</t>
  </si>
  <si>
    <t>12-set-2012 21.00.00</t>
  </si>
  <si>
    <t>28-set-2012 13.00.00</t>
  </si>
  <si>
    <t>28-set-2012 21.00.00</t>
  </si>
  <si>
    <t>11-ott-2012 12.00.00</t>
  </si>
  <si>
    <t>11-ott-2012 21.00.00</t>
  </si>
  <si>
    <t>15-ott-2012 12.00.00</t>
  </si>
  <si>
    <t>15-ott-2012 21.00.00</t>
  </si>
  <si>
    <t>20-nov-2012 12.00.00</t>
  </si>
  <si>
    <t>20-nov-2012 21.00.00</t>
  </si>
  <si>
    <t>14-feb-2013 13.00.00</t>
  </si>
  <si>
    <t>14-feb-2013 21.00.00</t>
  </si>
  <si>
    <t>25-feb-2013 12.00.00</t>
  </si>
  <si>
    <t>25-feb-2013 17.00.00</t>
  </si>
  <si>
    <t>1-mar-2013 13.00.00</t>
  </si>
  <si>
    <t>1-mar-2013 21.00.00</t>
  </si>
  <si>
    <t>27-mar-2013 13.00.00</t>
  </si>
  <si>
    <t>27-mar-2013 21.00.00</t>
  </si>
  <si>
    <t>2-apr-2013 12.00.00</t>
  </si>
  <si>
    <t>2-apr-2013 21.00.00</t>
  </si>
  <si>
    <t>5-apr-2013 13.00.00</t>
  </si>
  <si>
    <t>5-apr-2013 21.00.00</t>
  </si>
  <si>
    <t>10-apr-2013 12.00.00</t>
  </si>
  <si>
    <t>10-apr-2013 21.00.00</t>
  </si>
  <si>
    <t>15-apr-2013 13.00.00</t>
  </si>
  <si>
    <t>15-apr-2013 21.00.00</t>
  </si>
  <si>
    <t>24-apr-2013 12.00.00</t>
  </si>
  <si>
    <t>24-apr-2013 21.00.00</t>
  </si>
  <si>
    <t>4-giu-2013 13.00.00</t>
  </si>
  <si>
    <t>4-giu-2013 21.00.00</t>
  </si>
  <si>
    <t>7-giu-2013 13.00.00</t>
  </si>
  <si>
    <t>7-giu-2013 15.00.00</t>
  </si>
  <si>
    <t>10-giu-2013 12.00.00</t>
  </si>
  <si>
    <t>10-giu-2013 21.00.00</t>
  </si>
  <si>
    <t>11-giu-2013 13.00.00</t>
  </si>
  <si>
    <t>11-giu-2013 21.00.00</t>
  </si>
  <si>
    <t>20-giu-2013 13.00.00</t>
  </si>
  <si>
    <t>20-giu-2013 21.00.00</t>
  </si>
  <si>
    <t>26-giu-2013 12.00.00</t>
  </si>
  <si>
    <t>26-giu-2013 21.00.00</t>
  </si>
  <si>
    <t>5-lug-2013 13.00.00</t>
  </si>
  <si>
    <t>5-lug-2013 21.00.00</t>
  </si>
  <si>
    <t>8-lug-2013 12.00.00</t>
  </si>
  <si>
    <t>8-lug-2013 21.00.00</t>
  </si>
  <si>
    <t>12-lug-2013 12.00.00</t>
  </si>
  <si>
    <t>12-lug-2013 21.00.00</t>
  </si>
  <si>
    <t>15-lug-2013 13.00.00</t>
  </si>
  <si>
    <t>15-lug-2013 21.00.00</t>
  </si>
  <si>
    <t>22-ago-2013 12.00.00</t>
  </si>
  <si>
    <t>22-ago-2013 21.00.00</t>
  </si>
  <si>
    <t>28-ago-2013 13.00.00</t>
  </si>
  <si>
    <t>28-ago-2013 21.00.00</t>
  </si>
  <si>
    <t>10-set-2013 12.00.00</t>
  </si>
  <si>
    <t>10-set-2013 21.00.00</t>
  </si>
  <si>
    <t>10-ott-2013 12.00.00</t>
  </si>
  <si>
    <t>10-ott-2013 21.00.00</t>
  </si>
  <si>
    <t>25-nov-2013 12.00.00</t>
  </si>
  <si>
    <t>25-nov-2013 21.00.00</t>
  </si>
  <si>
    <t>3-dic-2013 13.00.00</t>
  </si>
  <si>
    <t>3-dic-2013 21.00.00</t>
  </si>
  <si>
    <t>16-dic-2013 12.00.00</t>
  </si>
  <si>
    <t>16-dic-2013 21.00.00</t>
  </si>
  <si>
    <t>17-gen-2014 12.00.00</t>
  </si>
  <si>
    <t>17-gen-2014 21.00.00</t>
  </si>
  <si>
    <t>29-gen-2014 13.00.00</t>
  </si>
  <si>
    <t>29-gen-2014 15.00.00</t>
  </si>
  <si>
    <t>31-gen-2014 13.00.00</t>
  </si>
  <si>
    <t>31-gen-2014 17.00.00</t>
  </si>
  <si>
    <t>11-feb-2014 12.00.00</t>
  </si>
  <si>
    <t>11-feb-2014 21.00.00</t>
  </si>
  <si>
    <t>27-feb-2014 13.00.00</t>
  </si>
  <si>
    <t>27-feb-2014 21.00.00</t>
  </si>
  <si>
    <t>28-feb-2014 13.00.00</t>
  </si>
  <si>
    <t>28-feb-2014 16.00.00</t>
  </si>
  <si>
    <t>3-mar-2014 13.00.00</t>
  </si>
  <si>
    <t>3-mar-2014 21.00.00</t>
  </si>
  <si>
    <t>14-mar-2014 12.00.00</t>
  </si>
  <si>
    <t>14-mar-2014 21.00.00</t>
  </si>
  <si>
    <t>26-mar-2014 12.00.00</t>
  </si>
  <si>
    <t>26-mar-2014 21.00.00</t>
  </si>
  <si>
    <t>8-apr-2014 13.00.00</t>
  </si>
  <si>
    <t>8-apr-2014 21.00.00</t>
  </si>
  <si>
    <t>22-apr-2014 12.00.00</t>
  </si>
  <si>
    <t>22-apr-2014 21.00.00</t>
  </si>
  <si>
    <t>25-apr-2014 13.00.00</t>
  </si>
  <si>
    <t>25-apr-2014 21.00.00</t>
  </si>
  <si>
    <t>28-apr-2014 12.00.00</t>
  </si>
  <si>
    <t>28-apr-2014 19.00.00</t>
  </si>
  <si>
    <t>5-mag-2014 13.00.00</t>
  </si>
  <si>
    <t>5-mag-2014 16.00.00</t>
  </si>
  <si>
    <t>21-mag-2014 12.00.00</t>
  </si>
  <si>
    <t>21-mag-2014 21.00.00</t>
  </si>
  <si>
    <t>27-mag-2014 12.00.00</t>
  </si>
  <si>
    <t>27-mag-2014 21.00.00</t>
  </si>
  <si>
    <t>20-giu-2014 12.00.00</t>
  </si>
  <si>
    <t>20-giu-2014 21.00.00</t>
  </si>
  <si>
    <t>30-giu-2014 13.00.00</t>
  </si>
  <si>
    <t>30-giu-2014 21.00.00</t>
  </si>
  <si>
    <t>10-lug-2014 13.00.00</t>
  </si>
  <si>
    <t>10-lug-2014 21.00.00</t>
  </si>
  <si>
    <t>6-ago-2014 13.00.00</t>
  </si>
  <si>
    <t>6-ago-2014 17.00.00</t>
  </si>
  <si>
    <t>8-ago-2014 12.00.00</t>
  </si>
  <si>
    <t>8-ago-2014 21.00.00</t>
  </si>
  <si>
    <t>15-ago-2014 12.00.00</t>
  </si>
  <si>
    <t>15-ago-2014 16.00.00</t>
  </si>
  <si>
    <t>22-ago-2014 13.00.00</t>
  </si>
  <si>
    <t>22-ago-2014 21.00.00</t>
  </si>
  <si>
    <t>18-set-2014 12.00.00</t>
  </si>
  <si>
    <t>18-set-2014 21.00.00</t>
  </si>
  <si>
    <t>9-ott-2014 13.00.00</t>
  </si>
  <si>
    <t>9-ott-2014 21.00.00</t>
  </si>
  <si>
    <t>21-ott-2014 12.00.00</t>
  </si>
  <si>
    <t>21-ott-2014 21.00.00</t>
  </si>
  <si>
    <t>23-ott-2014 12.00.00</t>
  </si>
  <si>
    <t>23-ott-2014 21.00.00</t>
  </si>
  <si>
    <t>30-ott-2014 13.00.00</t>
  </si>
  <si>
    <t>30-ott-2014 14.00.00</t>
  </si>
  <si>
    <t>7-nov-2014 13.00.00</t>
  </si>
  <si>
    <t>7-nov-2014 21.00.00</t>
  </si>
  <si>
    <t>17-nov-2014 12.00.00</t>
  </si>
  <si>
    <t>17-nov-2014 21.00.00</t>
  </si>
  <si>
    <t>18-nov-2014 12.00.00</t>
  </si>
  <si>
    <t>18-nov-2014 21.00.00</t>
  </si>
  <si>
    <t>21-nov-2014 12.00.00</t>
  </si>
  <si>
    <t>21-nov-2014 21.00.00</t>
  </si>
  <si>
    <t>24-nov-2014 12.00.00</t>
  </si>
  <si>
    <t>24-nov-2014 21.00.00</t>
  </si>
  <si>
    <t>25-nov-2014 12.00.00</t>
  </si>
  <si>
    <t>25-nov-2014 21.00.00</t>
  </si>
  <si>
    <t>5-dic-2014 12.00.00</t>
  </si>
  <si>
    <t>5-dic-2014 21.00.00</t>
  </si>
  <si>
    <t>8-dic-2014 13.00.00</t>
  </si>
  <si>
    <t>8-dic-2014 21.00.00</t>
  </si>
  <si>
    <t>11-dic-2014 13.00.00</t>
  </si>
  <si>
    <t>11-dic-2014 16.00.00</t>
  </si>
  <si>
    <t>17-dic-2014 12.00.00</t>
  </si>
  <si>
    <t>17-dic-2014 21.00.00</t>
  </si>
  <si>
    <t>22-dic-2014 12.00.00</t>
  </si>
  <si>
    <t>22-dic-2014 21.00.00</t>
  </si>
  <si>
    <t>5-gen-2015 13.00.00</t>
  </si>
  <si>
    <t>5-gen-2015 15.00.00</t>
  </si>
  <si>
    <t>9-gen-2015 13.00.00</t>
  </si>
  <si>
    <t>9-gen-2015 21.00.00</t>
  </si>
  <si>
    <t>12-gen-2015 12.00.00</t>
  </si>
  <si>
    <t>12-gen-2015 15.00.00</t>
  </si>
  <si>
    <t>27-gen-2015 13.00.00</t>
  </si>
  <si>
    <t>27-gen-2015 21.00.00</t>
  </si>
  <si>
    <t>12-feb-2015 12.00.00</t>
  </si>
  <si>
    <t>12-feb-2015 21.00.00</t>
  </si>
  <si>
    <t>10-mar-2015 13.00.00</t>
  </si>
  <si>
    <t>10-mar-2015 21.00.00</t>
  </si>
  <si>
    <t>11-mar-2015 12.00.00</t>
  </si>
  <si>
    <t>11-mar-2015 21.00.00</t>
  </si>
  <si>
    <t>16-mar-2015 12.00.00</t>
  </si>
  <si>
    <t>16-mar-2015 21.00.00</t>
  </si>
  <si>
    <t>17-mar-2015 13.00.00</t>
  </si>
  <si>
    <t>17-mar-2015 21.00.00</t>
  </si>
  <si>
    <t>20-mar-2015 12.00.00</t>
  </si>
  <si>
    <t>20-mar-2015 21.00.00</t>
  </si>
  <si>
    <t>25-mar-2015 13.00.00</t>
  </si>
  <si>
    <t>25-mar-2015 21.00.00</t>
  </si>
  <si>
    <t>31-mar-2015 13.00.00</t>
  </si>
  <si>
    <t>31-mar-2015 21.00.00</t>
  </si>
  <si>
    <t>1-apr-2015 12.00.00</t>
  </si>
  <si>
    <t>1-apr-2015 15.00.00</t>
  </si>
  <si>
    <t>10-apr-2015 12.00.00</t>
  </si>
  <si>
    <t>10-apr-2015 21.00.00</t>
  </si>
  <si>
    <t>21-apr-2015 13.00.00</t>
  </si>
  <si>
    <t>21-apr-2015 15.00.00</t>
  </si>
  <si>
    <t>22-apr-2015 13.00.00</t>
  </si>
  <si>
    <t>22-apr-2015 14.00.00</t>
  </si>
  <si>
    <t>10-giu-2015 12.00.00</t>
  </si>
  <si>
    <t>10-giu-2015 17.00.00</t>
  </si>
  <si>
    <t>22-giu-2015 12.00.00</t>
  </si>
  <si>
    <t>22-giu-2015 14.00.00</t>
  </si>
  <si>
    <t>25-giu-2015 12.00.00</t>
  </si>
  <si>
    <t>25-giu-2015 15.00.00</t>
  </si>
  <si>
    <t>6-lug-2015 12.00.00</t>
  </si>
  <si>
    <t>6-lug-2015 15.00.00</t>
  </si>
  <si>
    <t>7-lug-2015 13.00.00</t>
  </si>
  <si>
    <t>7-lug-2015 21.00.00</t>
  </si>
  <si>
    <t>9-lug-2015 12.00.00</t>
  </si>
  <si>
    <t>9-lug-2015 21.00.00</t>
  </si>
  <si>
    <t>16-lug-2015 12.00.00</t>
  </si>
  <si>
    <t>16-lug-2015 21.00.00</t>
  </si>
  <si>
    <t>20-lug-2015 12.00.00</t>
  </si>
  <si>
    <t>20-lug-2015 21.00.00</t>
  </si>
  <si>
    <t>22-lug-2015 13.00.00</t>
  </si>
  <si>
    <t>22-lug-2015 21.00.00</t>
  </si>
  <si>
    <t>5-ago-2015 12.00.00</t>
  </si>
  <si>
    <t>5-ago-2015 21.00.00</t>
  </si>
  <si>
    <t>14-ago-2015 13.00.00</t>
  </si>
  <si>
    <t>14-ago-2015 21.00.00</t>
  </si>
  <si>
    <t>24-ago-2015 13.00.00</t>
  </si>
  <si>
    <t>25-ago-2015 12.00.00</t>
  </si>
  <si>
    <t>25-ago-2015 17.00.00</t>
  </si>
  <si>
    <t>4-set-2015 13.00.00</t>
  </si>
  <si>
    <t>4-set-2015 21.00.00</t>
  </si>
  <si>
    <t>8-set-2015 12.00.00</t>
  </si>
  <si>
    <t>8-set-2015 21.00.00</t>
  </si>
  <si>
    <t>25-set-2015 12.00.00</t>
  </si>
  <si>
    <t>25-set-2015 20.00.00</t>
  </si>
  <si>
    <t>28-set-2015 13.00.00</t>
  </si>
  <si>
    <t>28-set-2015 21.00.00</t>
  </si>
  <si>
    <t>1-ott-2015 13.00.00</t>
  </si>
  <si>
    <t>1-ott-2015 17.00.00</t>
  </si>
  <si>
    <t>5-ott-2015 12.00.00</t>
  </si>
  <si>
    <t>5-ott-2015 21.00.00</t>
  </si>
  <si>
    <t>15-ott-2015 12.00.00</t>
  </si>
  <si>
    <t>15-ott-2015 21.00.00</t>
  </si>
  <si>
    <t>22-ott-2015 12.00.00</t>
  </si>
  <si>
    <t>22-ott-2015 15.00.00</t>
  </si>
  <si>
    <t>29-ott-2015 13.00.00</t>
  </si>
  <si>
    <t>29-ott-2015 21.00.00</t>
  </si>
  <si>
    <t>30-ott-2015 13.00.00</t>
  </si>
  <si>
    <t>30-ott-2015 17.00.00</t>
  </si>
  <si>
    <t>2-nov-2015 12.00.00</t>
  </si>
  <si>
    <t>2-nov-2015 21.00.00</t>
  </si>
  <si>
    <t>4-nov-2015 13.00.00</t>
  </si>
  <si>
    <t>4-nov-2015 21.00.00</t>
  </si>
  <si>
    <t>13-nov-2015 13.00.00</t>
  </si>
  <si>
    <t>13-nov-2015 21.00.00</t>
  </si>
  <si>
    <t>16-nov-2015 12.00.00</t>
  </si>
  <si>
    <t>16-nov-2015 21.00.00</t>
  </si>
  <si>
    <t>17-nov-2015 12.00.00</t>
  </si>
  <si>
    <t>17-nov-2015 21.00.00</t>
  </si>
  <si>
    <t>25-nov-2015 12.00.00</t>
  </si>
  <si>
    <t>25-nov-2015 21.00.00</t>
  </si>
  <si>
    <t>26-nov-2015 12.00.00</t>
  </si>
  <si>
    <t>26-nov-2015 21.00.00</t>
  </si>
  <si>
    <t>27-nov-2015 12.00.00</t>
  </si>
  <si>
    <t>27-nov-2015 21.00.00</t>
  </si>
  <si>
    <t>30-nov-2015 12.00.00</t>
  </si>
  <si>
    <t>30-nov-2015 21.00.00</t>
  </si>
  <si>
    <t>3-dic-2015 12.00.00</t>
  </si>
  <si>
    <t>3-dic-2015 13.00.00</t>
  </si>
  <si>
    <t>7-dic-2015 12.00.00</t>
  </si>
  <si>
    <t>7-dic-2015 16.00.00</t>
  </si>
  <si>
    <t>10-dic-2015 12.00.00</t>
  </si>
  <si>
    <t>10-dic-2015 21.00.00</t>
  </si>
  <si>
    <t>18-dic-2015 12.00.00</t>
  </si>
  <si>
    <t>18-dic-2015 13.00.00</t>
  </si>
  <si>
    <t>21-dic-2015 13.00.00</t>
  </si>
  <si>
    <t>21-dic-2015 17.00.00</t>
  </si>
  <si>
    <t>4-gen-2016 13.00.00</t>
  </si>
  <si>
    <t>4-gen-2016 21.00.00</t>
  </si>
  <si>
    <t>8-gen-2016 13.00.00</t>
  </si>
  <si>
    <t>8-gen-2016 14.00.00</t>
  </si>
  <si>
    <t>12-gen-2016 12.00.00</t>
  </si>
  <si>
    <t>12-gen-2016 17.00.00</t>
  </si>
  <si>
    <t>26-gen-2016 12.00.00</t>
  </si>
  <si>
    <t>26-gen-2016 21.00.00</t>
  </si>
  <si>
    <t>28-gen-2016 13.00.00</t>
  </si>
  <si>
    <t>28-gen-2016 15.00.00</t>
  </si>
  <si>
    <t>29-gen-2016 13.00.00</t>
  </si>
  <si>
    <t>29-gen-2016 15.00.00</t>
  </si>
  <si>
    <t>10-feb-2016 12.00.00</t>
  </si>
  <si>
    <t>10-feb-2016 17.00.00</t>
  </si>
  <si>
    <t>17-feb-2016 12.00.00</t>
  </si>
  <si>
    <t>17-feb-2016 21.00.00</t>
  </si>
  <si>
    <t>19-feb-2016 13.00.00</t>
  </si>
  <si>
    <t>19-feb-2016 21.00.00</t>
  </si>
  <si>
    <t>24-feb-2016 13.00.00</t>
  </si>
  <si>
    <t>24-feb-2016 21.00.00</t>
  </si>
  <si>
    <t>9-mar-2016 12.00.00</t>
  </si>
  <si>
    <t>9-mar-2016 21.00.00</t>
  </si>
  <si>
    <t>11-mar-2016 12.00.00</t>
  </si>
  <si>
    <t>11-mar-2016 21.00.00</t>
  </si>
  <si>
    <t>17-mar-2016 13.00.00</t>
  </si>
  <si>
    <t>17-mar-2016 16.00.00</t>
  </si>
  <si>
    <t>23-mar-2016 12.00.00</t>
  </si>
  <si>
    <t>23-mar-2016 16.00.00</t>
  </si>
  <si>
    <t>28-mar-2016 13.00.00</t>
  </si>
  <si>
    <t>28-mar-2016 21.00.00</t>
  </si>
  <si>
    <t>4-apr-2016 12.00.00</t>
  </si>
  <si>
    <t>4-apr-2016 16.00.00</t>
  </si>
  <si>
    <t>13-apr-2016 12.00.00</t>
  </si>
  <si>
    <t>13-apr-2016 21.00.00</t>
  </si>
  <si>
    <t>18-apr-2016 12.00.00</t>
  </si>
  <si>
    <t>18-apr-2016 21.00.00</t>
  </si>
  <si>
    <t>19-apr-2016 12.00.00</t>
  </si>
  <si>
    <t>19-apr-2016 21.00.00</t>
  </si>
  <si>
    <t>26-apr-2016 13.00.00</t>
  </si>
  <si>
    <t>26-apr-2016 21.00.00</t>
  </si>
  <si>
    <t>4-mag-2016 13.00.00</t>
  </si>
  <si>
    <t>4-mag-2016 21.00.00</t>
  </si>
  <si>
    <t>11-mag-2016 13.00.00</t>
  </si>
  <si>
    <t>11-mag-2016 21.00.00</t>
  </si>
  <si>
    <t>13-mag-2016 12.00.00</t>
  </si>
  <si>
    <t>13-mag-2016 21.00.00</t>
  </si>
  <si>
    <t>17-mag-2016 13.00.00</t>
  </si>
  <si>
    <t>17-mag-2016 21.00.00</t>
  </si>
  <si>
    <t>18-mag-2016 12.00.00</t>
  </si>
  <si>
    <t>18-mag-2016 21.00.00</t>
  </si>
  <si>
    <t>24-mag-2016 12.00.00</t>
  </si>
  <si>
    <t>24-mag-2016 21.00.00</t>
  </si>
  <si>
    <t>7-giu-2016 12.00.00</t>
  </si>
  <si>
    <t>7-giu-2016 21.00.00</t>
  </si>
  <si>
    <t>10-giu-2016 13.00.00</t>
  </si>
  <si>
    <t>10-giu-2016 21.00.00</t>
  </si>
  <si>
    <t>23-giu-2016 12.00.00</t>
  </si>
  <si>
    <t>23-giu-2016 15.00.00</t>
  </si>
  <si>
    <t>27-giu-2016 13.00.00</t>
  </si>
  <si>
    <t>27-giu-2016 21.00.00</t>
  </si>
  <si>
    <t>8-lug-2016 12.00.00</t>
  </si>
  <si>
    <t>8-lug-2016 21.00.00</t>
  </si>
  <si>
    <t>12-lug-2016 12.00.00</t>
  </si>
  <si>
    <t>12-lug-2016 21.00.00</t>
  </si>
  <si>
    <t>15-lug-2016 13.00.00</t>
  </si>
  <si>
    <t>15-lug-2016 21.00.00</t>
  </si>
  <si>
    <t>20-lug-2016 12.00.00</t>
  </si>
  <si>
    <t>20-lug-2016 21.00.00</t>
  </si>
  <si>
    <t>25-lug-2016 12.00.00</t>
  </si>
  <si>
    <t>25-lug-2016 21.00.00</t>
  </si>
  <si>
    <t>1-ago-2016 13.00.00</t>
  </si>
  <si>
    <t>1-ago-2016 21.00.00</t>
  </si>
  <si>
    <t>9-ago-2016 12.00.00</t>
  </si>
  <si>
    <t>9-ago-2016 17.00.00</t>
  </si>
  <si>
    <t>10-ago-2016 13.00.00</t>
  </si>
  <si>
    <t>10-ago-2016 21.00.00</t>
  </si>
  <si>
    <t>22-ago-2016 13.00.00</t>
  </si>
  <si>
    <t>22-ago-2016 21.00.00</t>
  </si>
  <si>
    <t>23-ago-2016 12.00.00</t>
  </si>
  <si>
    <t>23-ago-2016 21.00.00</t>
  </si>
  <si>
    <t>30-ago-2016 12.00.00</t>
  </si>
  <si>
    <t>30-ago-2016 21.00.00</t>
  </si>
  <si>
    <t>29-set-2016 13.00.00</t>
  </si>
  <si>
    <t>29-set-2016 19.00.00</t>
  </si>
  <si>
    <t>4-ott-2016 12.00.00</t>
  </si>
  <si>
    <t>4-ott-2016 21.00.00</t>
  </si>
  <si>
    <t>14-ott-2016 12.00.00</t>
  </si>
  <si>
    <t>14-ott-2016 21.00.00</t>
  </si>
  <si>
    <t>18-ott-2016 12.00.00</t>
  </si>
  <si>
    <t>18-ott-2016 21.00.00</t>
  </si>
  <si>
    <t>26-ott-2016 13.00.00</t>
  </si>
  <si>
    <t>26-ott-2016 21.00.00</t>
  </si>
  <si>
    <t>14-nov-2016 13.00.00</t>
  </si>
  <si>
    <t>14-nov-2016 21.00.00</t>
  </si>
  <si>
    <t>23-nov-2016 13.00.00</t>
  </si>
  <si>
    <t>23-nov-2016 21.00.00</t>
  </si>
  <si>
    <t>1-dic-2016 13.00.00</t>
  </si>
  <si>
    <t>1-dic-2016 21.00.00</t>
  </si>
  <si>
    <t>13-dic-2016 12.00.00</t>
  </si>
  <si>
    <t>13-dic-2016 21.00.00</t>
  </si>
  <si>
    <t>21-feb-2017 12.00.00</t>
  </si>
  <si>
    <t>21-feb-2017 21.00.00</t>
  </si>
  <si>
    <t>24-feb-2017 13.00.00</t>
  </si>
  <si>
    <t>24-feb-2017 21.00.00</t>
  </si>
  <si>
    <t>1-mar-2017 12.00.00</t>
  </si>
  <si>
    <t>1-mar-2017 21.00.00</t>
  </si>
  <si>
    <t>17-mar-2017 12.00.00</t>
  </si>
  <si>
    <t>17-mar-2017 21.00.00</t>
  </si>
  <si>
    <t>12-apr-2017 13.00.00</t>
  </si>
  <si>
    <t>12-apr-2017 21.00.00</t>
  </si>
  <si>
    <t>20-apr-2017 12.00.00</t>
  </si>
  <si>
    <t>20-apr-2017 21.00.00</t>
  </si>
  <si>
    <t>24-apr-2017 12.00.00</t>
  </si>
  <si>
    <t>24-apr-2017 21.00.00</t>
  </si>
  <si>
    <t>28-apr-2017 12.00.00</t>
  </si>
  <si>
    <t>28-apr-2017 21.00.00</t>
  </si>
  <si>
    <t>4-mag-2017 12.00.00</t>
  </si>
  <si>
    <t>4-mag-2017 21.00.00</t>
  </si>
  <si>
    <t>2-giu-2017 12.00.00</t>
  </si>
  <si>
    <t>2-giu-2017 21.00.00</t>
  </si>
  <si>
    <t>6-giu-2017 13.00.00</t>
  </si>
  <si>
    <t>6-giu-2017 21.00.00</t>
  </si>
  <si>
    <t>15-giu-2017 13.00.00</t>
  </si>
  <si>
    <t>15-giu-2017 21.00.00</t>
  </si>
  <si>
    <t>23-giu-2017 13.00.00</t>
  </si>
  <si>
    <t>23-giu-2017 21.00.00</t>
  </si>
  <si>
    <t>26-giu-2017 12.00.00</t>
  </si>
  <si>
    <t>26-giu-2017 21.00.00</t>
  </si>
  <si>
    <t>29-giu-2017 13.00.00</t>
  </si>
  <si>
    <t>29-giu-2017 16.00.00</t>
  </si>
  <si>
    <t>12-lug-2017 12.00.00</t>
  </si>
  <si>
    <t>12-lug-2017 21.00.00</t>
  </si>
  <si>
    <t>2-ago-2017 13.00.00</t>
  </si>
  <si>
    <t>2-ago-2017 21.00.00</t>
  </si>
  <si>
    <t>11-set-2017 12.00.00</t>
  </si>
  <si>
    <t>11-set-2017 21.00.00</t>
  </si>
  <si>
    <t>13-set-2017 12.00.00</t>
  </si>
  <si>
    <t>13-set-2017 21.00.00</t>
  </si>
  <si>
    <t>22-set-2017 12.00.00</t>
  </si>
  <si>
    <t>22-set-2017 21.00.00</t>
  </si>
  <si>
    <t>26-set-2017 12.00.00</t>
  </si>
  <si>
    <t>26-set-2017 21.00.00</t>
  </si>
  <si>
    <t>27-ott-2017 12.00.00</t>
  </si>
  <si>
    <t>27-ott-2017 21.00.00</t>
  </si>
  <si>
    <t>13-nov-2017 13.00.00</t>
  </si>
  <si>
    <t>13-nov-2017 21.00.00</t>
  </si>
  <si>
    <t>23-nov-2017 12.00.00</t>
  </si>
  <si>
    <t>23-nov-2017 21.00.00</t>
  </si>
  <si>
    <t>30-nov-2017 12.00.00</t>
  </si>
  <si>
    <t>30-nov-2017 16.00.00</t>
  </si>
  <si>
    <t>8-dic-2017 12.00.00</t>
  </si>
  <si>
    <t>8-dic-2017 21.00.00</t>
  </si>
  <si>
    <t>14-dic-2017 13.00.00</t>
  </si>
  <si>
    <t>14-dic-2017 16.00.00</t>
  </si>
  <si>
    <t>18-dic-2017 12.00.00</t>
  </si>
  <si>
    <t>18-dic-2017 21.00.00</t>
  </si>
  <si>
    <t>20-dic-2017 13.00.00</t>
  </si>
  <si>
    <t>20-dic-2017 21.00.00</t>
  </si>
  <si>
    <t>29-dic-2017 13.00.00</t>
  </si>
  <si>
    <t>29-dic-2017 21.00.00</t>
  </si>
  <si>
    <t>5-gen-2018 12.00.00</t>
  </si>
  <si>
    <t>5-gen-2018 21.00.00</t>
  </si>
  <si>
    <t>10-gen-2018 13.00.00</t>
  </si>
  <si>
    <t>10-gen-2018 21.00.00</t>
  </si>
  <si>
    <t>16-gen-2018 12.00.00</t>
  </si>
  <si>
    <t>16-gen-2018 16.00.00</t>
  </si>
  <si>
    <t>19-gen-2018 12.00.00</t>
  </si>
  <si>
    <t>19-gen-2018 21.00.00</t>
  </si>
  <si>
    <t>8-feb-2018 13.00.00</t>
  </si>
  <si>
    <t>8-feb-2018 17.00.00</t>
  </si>
  <si>
    <t>9-feb-2018 13.00.00</t>
  </si>
  <si>
    <t>9-feb-2018 15.00.00</t>
  </si>
  <si>
    <t>26-feb-2018 13.00.00</t>
  </si>
  <si>
    <t>26-feb-2018 21.00.00</t>
  </si>
  <si>
    <t>2-mar-2018 13.00.00</t>
  </si>
  <si>
    <t>2-mar-2018 21.00.00</t>
  </si>
  <si>
    <t>5-mar-2018 12.00.00</t>
  </si>
  <si>
    <t>5-mar-2018 21.00.00</t>
  </si>
  <si>
    <t>29-mar-2018 12.00.00</t>
  </si>
  <si>
    <t>29-mar-2018 21.00.00</t>
  </si>
  <si>
    <t>4-apr-2018 13.00.00</t>
  </si>
  <si>
    <t>4-apr-2018 15.00.00</t>
  </si>
  <si>
    <t>17-apr-2018 12.00.00</t>
  </si>
  <si>
    <t>17-apr-2018 21.00.00</t>
  </si>
  <si>
    <t>25-apr-2018 13.00.00</t>
  </si>
  <si>
    <t>25-apr-2018 19.00.00</t>
  </si>
  <si>
    <t>9-mag-2018 12.00.00</t>
  </si>
  <si>
    <t>9-mag-2018 21.00.00</t>
  </si>
  <si>
    <t>10-mag-2018 13.00.00</t>
  </si>
  <si>
    <t>10-mag-2018 21.00.00</t>
  </si>
  <si>
    <t>17-mag-2018 12.00.00</t>
  </si>
  <si>
    <t>17-mag-2018 21.00.00</t>
  </si>
  <si>
    <t>25-mag-2018 12.00.00</t>
  </si>
  <si>
    <t>25-mag-2018 15.00.00</t>
  </si>
  <si>
    <t>1-giu-2018 12.00.00</t>
  </si>
  <si>
    <t>1-giu-2018 21.00.00</t>
  </si>
  <si>
    <t>5-giu-2018 12.00.00</t>
  </si>
  <si>
    <t>5-giu-2018 17.00.00</t>
  </si>
  <si>
    <t>6-giu-2018 12.00.00</t>
  </si>
  <si>
    <t>6-giu-2018 15.00.00</t>
  </si>
  <si>
    <t>14-giu-2018 12.00.00</t>
  </si>
  <si>
    <t>14-giu-2018 15.00.00</t>
  </si>
  <si>
    <t>15-giu-2018 13.00.00</t>
  </si>
  <si>
    <t>15-giu-2018 21.00.00</t>
  </si>
  <si>
    <t>18-giu-2018 13.00.00</t>
  </si>
  <si>
    <t>18-giu-2018 21.00.00</t>
  </si>
  <si>
    <t>28-giu-2018 13.00.00</t>
  </si>
  <si>
    <t>28-giu-2018 21.00.00</t>
  </si>
  <si>
    <t>27-lug-2018 12.00.00</t>
  </si>
  <si>
    <t>27-lug-2018 21.00.00</t>
  </si>
  <si>
    <t>1-ago-2018 13.00.00</t>
  </si>
  <si>
    <t>1-ago-2018 21.00.00</t>
  </si>
  <si>
    <t>3-ago-2018 12.00.00</t>
  </si>
  <si>
    <t>3-ago-2018 21.00.00</t>
  </si>
  <si>
    <t>14-ago-2018 13.00.00</t>
  </si>
  <si>
    <t>14-ago-2018 21.00.00</t>
  </si>
  <si>
    <t>15-ago-2018 13.00.00</t>
  </si>
  <si>
    <t>15-ago-2018 21.00.00</t>
  </si>
  <si>
    <t>21-ago-2018 12.00.00</t>
  </si>
  <si>
    <t>21-ago-2018 21.00.00</t>
  </si>
  <si>
    <t>4-set-2018 13.00.00</t>
  </si>
  <si>
    <t>4-set-2018 21.00.00</t>
  </si>
  <si>
    <t>18-set-2018 13.00.00</t>
  </si>
  <si>
    <t>18-set-2018 21.00.00</t>
  </si>
  <si>
    <t>20-set-2018 12.00.00</t>
  </si>
  <si>
    <t>20-set-2018 21.00.00</t>
  </si>
  <si>
    <t>17-ott-2018 13.00.00</t>
  </si>
  <si>
    <t>17-ott-2018 21.00.00</t>
  </si>
  <si>
    <t>25-ott-2018 12.00.00</t>
  </si>
  <si>
    <t>25-ott-2018 15.00.00</t>
  </si>
  <si>
    <t>19-nov-2018 13.00.00</t>
  </si>
  <si>
    <t>19-nov-2018 21.00.00</t>
  </si>
  <si>
    <t>29-nov-2018 13.00.00</t>
  </si>
  <si>
    <t>29-nov-2018 21.00.00</t>
  </si>
  <si>
    <t>17-dic-2018 13.00.00</t>
  </si>
  <si>
    <t>17-dic-2018 21.00.00</t>
  </si>
  <si>
    <t>28-dic-2018 12.00.00</t>
  </si>
  <si>
    <t>28-dic-2018 21.00.00</t>
  </si>
  <si>
    <t>3-gen-2019 13.00.00</t>
  </si>
  <si>
    <t>3-gen-2019 21.00.00</t>
  </si>
  <si>
    <t>11-gen-2019 13.00.00</t>
  </si>
  <si>
    <t>11-gen-2019 21.00.00</t>
  </si>
  <si>
    <t>1-feb-2019 13.00.00</t>
  </si>
  <si>
    <t>1-feb-2019 21.00.00</t>
  </si>
  <si>
    <t>5-feb-2019 12.00.00</t>
  </si>
  <si>
    <t>5-feb-2019 21.00.00</t>
  </si>
  <si>
    <t>8-feb-2019 13.00.00</t>
  </si>
  <si>
    <t>8-feb-2019 21.00.00</t>
  </si>
  <si>
    <t>15-feb-2019 12.00.00</t>
  </si>
  <si>
    <t>15-feb-2019 21.00.00</t>
  </si>
  <si>
    <t>26-feb-2019 12.00.00</t>
  </si>
  <si>
    <t>26-feb-2019 21.00.00</t>
  </si>
  <si>
    <t>19-mar-2019 12.00.00</t>
  </si>
  <si>
    <t>19-mar-2019 21.00.00</t>
  </si>
  <si>
    <t>29-apr-2019 13.00.00</t>
  </si>
  <si>
    <t>29-apr-2019 21.00.00</t>
  </si>
  <si>
    <t>7-mag-2019 13.00.00</t>
  </si>
  <si>
    <t>7-mag-2019 21.00.00</t>
  </si>
  <si>
    <t>31-mag-2019 13.00.00</t>
  </si>
  <si>
    <t>31-mag-2019 21.00.00</t>
  </si>
  <si>
    <t>4-giu-2019 12.00.00</t>
  </si>
  <si>
    <t>4-giu-2019 21.00.00</t>
  </si>
  <si>
    <t>6-giu-2019 12.00.00</t>
  </si>
  <si>
    <t>6-giu-2019 14.00.00</t>
  </si>
  <si>
    <t>7-giu-2019 12.00.00</t>
  </si>
  <si>
    <t>7-giu-2019 21.00.00</t>
  </si>
  <si>
    <t>10-giu-2019 13.00.00</t>
  </si>
  <si>
    <t>10-giu-2019 21.00.00</t>
  </si>
  <si>
    <t>11-giu-2019 12.00.00</t>
  </si>
  <si>
    <t>11-giu-2019 21.00.00</t>
  </si>
  <si>
    <t>13-giu-2019 12.00.00</t>
  </si>
  <si>
    <t>13-giu-2019 21.00.00</t>
  </si>
  <si>
    <t>25-giu-2019 12.00.00</t>
  </si>
  <si>
    <t>25-giu-2019 21.00.00</t>
  </si>
  <si>
    <t>26-giu-2019 12.00.00</t>
  </si>
  <si>
    <t>26-giu-2019 21.00.00</t>
  </si>
  <si>
    <t>27-giu-2019 13.00.00</t>
  </si>
  <si>
    <t>27-giu-2019 21.00.00</t>
  </si>
  <si>
    <t>3-lug-2019 12.00.00</t>
  </si>
  <si>
    <t>3-lug-2019 21.00.00</t>
  </si>
  <si>
    <t>10-lug-2019 13.00.00</t>
  </si>
  <si>
    <t>10-lug-2019 21.00.00</t>
  </si>
  <si>
    <t>12-ago-2019 13.00.00</t>
  </si>
  <si>
    <t>12-ago-2019 21.00.00</t>
  </si>
  <si>
    <t>14-ago-2019 13.00.00</t>
  </si>
  <si>
    <t>14-ago-2019 21.00.00</t>
  </si>
  <si>
    <t>15-ago-2019 13.00.00</t>
  </si>
  <si>
    <t>29-ago-2019 12.00.00</t>
  </si>
  <si>
    <t>29-ago-2019 21.00.00</t>
  </si>
  <si>
    <t>30-ago-2019 12.00.00</t>
  </si>
  <si>
    <t>30-ago-2019 21.00.00</t>
  </si>
  <si>
    <t>4-set-2019 13.00.00</t>
  </si>
  <si>
    <t>4-set-2019 21.00.00</t>
  </si>
  <si>
    <t>27-set-2019 12.00.00</t>
  </si>
  <si>
    <t>27-set-2019 21.00.00</t>
  </si>
  <si>
    <t>1-ott-2019 13.00.00</t>
  </si>
  <si>
    <t>1-ott-2019 21.00.00</t>
  </si>
  <si>
    <t>2-ott-2019 13.00.00</t>
  </si>
  <si>
    <t>2-ott-2019 21.00.00</t>
  </si>
  <si>
    <t>9-ott-2019 12.00.00</t>
  </si>
  <si>
    <t>9-ott-2019 21.00.00</t>
  </si>
  <si>
    <t>11-ott-2019 12.00.00</t>
  </si>
  <si>
    <t>11-ott-2019 21.00.00</t>
  </si>
  <si>
    <t>17-ott-2019 12.00.00</t>
  </si>
  <si>
    <t>17-ott-2019 14.00.00</t>
  </si>
  <si>
    <t>23-ott-2019 12.00.00</t>
  </si>
  <si>
    <t>23-ott-2019 21.00.00</t>
  </si>
  <si>
    <t>28-ott-2019 12.00.00</t>
  </si>
  <si>
    <t>28-ott-2019 21.00.00</t>
  </si>
  <si>
    <t>4-nov-2019 12.00.00</t>
  </si>
  <si>
    <t>4-nov-2019 21.00.00</t>
  </si>
  <si>
    <t>11-nov-2019 13.00.00</t>
  </si>
  <si>
    <t>11-nov-2019 21.00.00</t>
  </si>
  <si>
    <t>22-nov-2019 13.00.00</t>
  </si>
  <si>
    <t>22-nov-2019 21.00.00</t>
  </si>
  <si>
    <t>29-nov-2019 12.00.00</t>
  </si>
  <si>
    <t>29-nov-2019 21.00.00</t>
  </si>
  <si>
    <t>3-gen-2020 13.00.00</t>
  </si>
  <si>
    <t>3-gen-2020 15.00.00</t>
  </si>
  <si>
    <t>16-gen-2020 13.00.00</t>
  </si>
  <si>
    <t>16-gen-2020 21.00.00</t>
  </si>
  <si>
    <t>31-gen-2020 13.00.00</t>
  </si>
  <si>
    <t>31-gen-2020 21.00.00</t>
  </si>
  <si>
    <t>3-mar-2020 12.00.00</t>
  </si>
  <si>
    <t>4-mar-2020 12.00.00</t>
  </si>
  <si>
    <t>4-mar-2020 16.00.00</t>
  </si>
  <si>
    <t>5-mar-2020 13.00.00</t>
  </si>
  <si>
    <t>5-mar-2020 21.00.00</t>
  </si>
  <si>
    <t>6-mar-2020 13.00.00</t>
  </si>
  <si>
    <t>6-mar-2020 16.00.00</t>
  </si>
  <si>
    <t>11-mar-2020 13.00.00</t>
  </si>
  <si>
    <t>11-mar-2020 18.00.00</t>
  </si>
  <si>
    <t>23-mar-2020 12.00.00</t>
  </si>
  <si>
    <t>23-mar-2020 13.00.00</t>
  </si>
  <si>
    <t>26-mar-2020 13.00.00</t>
  </si>
  <si>
    <t>26-mar-2020 14.00.00</t>
  </si>
  <si>
    <t>27-mar-2020 13.00.00</t>
  </si>
  <si>
    <t>27-mar-2020 21.00.00</t>
  </si>
  <si>
    <t>31-mar-2020 13.00.00</t>
  </si>
  <si>
    <t>31-mar-2020 21.00.00</t>
  </si>
  <si>
    <t>20-apr-2020 13.00.00</t>
  </si>
  <si>
    <t>20-apr-2020 16.00.00</t>
  </si>
  <si>
    <t>7-mag-2020 12.00.00</t>
  </si>
  <si>
    <t>7-mag-2020 21.00.00</t>
  </si>
  <si>
    <t>11-mag-2020 13.00.00</t>
  </si>
  <si>
    <t>11-mag-2020 21.00.00</t>
  </si>
  <si>
    <t>22-mag-2006 12.00.00</t>
  </si>
  <si>
    <t>20-giu-2006 8.00.00</t>
  </si>
  <si>
    <t>27-giu-2006 15.00.00</t>
  </si>
  <si>
    <t>27-giu-2006 17.00.00</t>
  </si>
  <si>
    <t>10-lug-2006 9.00.00</t>
  </si>
  <si>
    <t>11-lug-2006 16.00.00</t>
  </si>
  <si>
    <t>7-set-2006 12.00.00</t>
  </si>
  <si>
    <t>11-set-2006 10.00.00</t>
  </si>
  <si>
    <t>18-set-2006 17.00.00</t>
  </si>
  <si>
    <t>19-set-2006 14.00.00</t>
  </si>
  <si>
    <t>19-set-2006 15.00.00</t>
  </si>
  <si>
    <t>19-set-2006 20.00.00</t>
  </si>
  <si>
    <t>20-set-2006 8.00.00</t>
  </si>
  <si>
    <t>28-set-2006 18.00.00</t>
  </si>
  <si>
    <t>29-set-2006 9.00.00</t>
  </si>
  <si>
    <t>6-ott-2006 11.00.00</t>
  </si>
  <si>
    <t>6-ott-2006 15.00.00</t>
  </si>
  <si>
    <t>24-nov-2006 13.00.00</t>
  </si>
  <si>
    <t>27-nov-2006 11.00.00</t>
  </si>
  <si>
    <t>19-dic-2006 12.00.00</t>
  </si>
  <si>
    <t>23-gen-2007 15.00.00</t>
  </si>
  <si>
    <t>24-gen-2007 11.00.00</t>
  </si>
  <si>
    <t>30-gen-2007 8.00.00</t>
  </si>
  <si>
    <t>30-gen-2007 13.00.00</t>
  </si>
  <si>
    <t>9-feb-2007 18.00.00</t>
  </si>
  <si>
    <t>27-feb-2007 12.00.00</t>
  </si>
  <si>
    <t>27-feb-2007 14.00.00</t>
  </si>
  <si>
    <t>28-feb-2007 9.00.00</t>
  </si>
  <si>
    <t>1-mar-2007 15.00.00</t>
  </si>
  <si>
    <t>5-mar-2007 10.00.00</t>
  </si>
  <si>
    <t>8-mar-2007 8.00.00</t>
  </si>
  <si>
    <t>20-mar-2007 16.00.00</t>
  </si>
  <si>
    <t>21-mar-2007 18.00.00</t>
  </si>
  <si>
    <t>26-mar-2007 19.00.00</t>
  </si>
  <si>
    <t>2-apr-2007 21.00.00</t>
  </si>
  <si>
    <t>11-apr-2007 19.00.00</t>
  </si>
  <si>
    <t>12-apr-2007 10.00.00</t>
  </si>
  <si>
    <t>24-apr-2007 13.00.00</t>
  </si>
  <si>
    <t>24-apr-2007 16.00.00</t>
  </si>
  <si>
    <t>17-mag-2007 18.00.00</t>
  </si>
  <si>
    <t>22-mag-2007 11.00.00</t>
  </si>
  <si>
    <t>23-mag-2007 11.00.00</t>
  </si>
  <si>
    <t>24-mag-2007 11.00.00</t>
  </si>
  <si>
    <t>30-mag-2007 20.00.00</t>
  </si>
  <si>
    <t>5-giu-2007 20.00.00</t>
  </si>
  <si>
    <t>6-giu-2007 11.00.00</t>
  </si>
  <si>
    <t>2-lug-2007 9.00.00</t>
  </si>
  <si>
    <t>5-lug-2007 8.00.00</t>
  </si>
  <si>
    <t>16-lug-2007 15.00.00</t>
  </si>
  <si>
    <t>16-lug-2007 20.00.00</t>
  </si>
  <si>
    <t>17-lug-2007 14.00.00</t>
  </si>
  <si>
    <t>18-lug-2007 8.00.00</t>
  </si>
  <si>
    <t>24-lug-2007 17.00.00</t>
  </si>
  <si>
    <t>24-lug-2007 20.00.00</t>
  </si>
  <si>
    <t>9-ago-2007 17.00.00</t>
  </si>
  <si>
    <t>10-ago-2007 8.00.00</t>
  </si>
  <si>
    <t>10-ago-2007 11.00.00</t>
  </si>
  <si>
    <t>13-ago-2007 16.00.00</t>
  </si>
  <si>
    <t>15-ago-2007 10.00.00</t>
  </si>
  <si>
    <t>20-ago-2007 20.00.00</t>
  </si>
  <si>
    <t>20-ago-2007 21.00.00</t>
  </si>
  <si>
    <t>27-ago-2007 14.00.00</t>
  </si>
  <si>
    <t>27-ago-2007 17.00.00</t>
  </si>
  <si>
    <t>28-ago-2007 19.00.00</t>
  </si>
  <si>
    <t>28-ago-2007 21.00.00</t>
  </si>
  <si>
    <t>30-ago-2007 17.00.00</t>
  </si>
  <si>
    <t>31-ago-2007 15.00.00</t>
  </si>
  <si>
    <t>20-set-2007 11.00.00</t>
  </si>
  <si>
    <t>21-set-2007 9.00.00</t>
  </si>
  <si>
    <t>21-set-2007 10.00.00</t>
  </si>
  <si>
    <t>21-set-2007 13.00.00</t>
  </si>
  <si>
    <t>12-ott-2007 10.00.00</t>
  </si>
  <si>
    <t>15-ott-2007 21.00.00</t>
  </si>
  <si>
    <t>19-ott-2007 21.00.00</t>
  </si>
  <si>
    <t>22-ott-2007 10.00.00</t>
  </si>
  <si>
    <t>21-nov-2007 10.00.00</t>
  </si>
  <si>
    <t>21-nov-2007 11.00.00</t>
  </si>
  <si>
    <t>6-dic-2007 17.00.00</t>
  </si>
  <si>
    <t>10-dic-2007 10.00.00</t>
  </si>
  <si>
    <t>18-dic-2007 20.00.00</t>
  </si>
  <si>
    <t>21-dic-2007 8.00.00</t>
  </si>
  <si>
    <t>14-gen-2008 9.00.00</t>
  </si>
  <si>
    <t>15-gen-2008 16.00.00</t>
  </si>
  <si>
    <t>18-gen-2008 9.00.00</t>
  </si>
  <si>
    <t>21-gen-2008 8.00.00</t>
  </si>
  <si>
    <t>31-gen-2008 12.00.00</t>
  </si>
  <si>
    <t>31-gen-2008 21.00.00</t>
  </si>
  <si>
    <t>5-feb-2008 12.00.00</t>
  </si>
  <si>
    <t>5-feb-2008 14.00.00</t>
  </si>
  <si>
    <t>6-feb-2008 10.00.00</t>
  </si>
  <si>
    <t>13-feb-2008 21.00.00</t>
  </si>
  <si>
    <t>20-mar-2008 9.00.00</t>
  </si>
  <si>
    <t>25-mar-2008 8.00.00</t>
  </si>
  <si>
    <t>31-mar-2008 12.00.00</t>
  </si>
  <si>
    <t>31-mar-2008 19.00.00</t>
  </si>
  <si>
    <t>9-apr-2008 11.00.00</t>
  </si>
  <si>
    <t>11-apr-2008 18.00.00</t>
  </si>
  <si>
    <t>14-apr-2008 8.00.00</t>
  </si>
  <si>
    <t>23-apr-2008 15.00.00</t>
  </si>
  <si>
    <t>23-apr-2008 16.00.00</t>
  </si>
  <si>
    <t>24-apr-2008 15.00.00</t>
  </si>
  <si>
    <t>28-apr-2008 12.00.00</t>
  </si>
  <si>
    <t>6-mag-2008 17.00.00</t>
  </si>
  <si>
    <t>16-mag-2008 10.00.00</t>
  </si>
  <si>
    <t>27-mag-2008 9.00.00</t>
  </si>
  <si>
    <t>27-mag-2008 10.00.00</t>
  </si>
  <si>
    <t>29-mag-2008 17.00.00</t>
  </si>
  <si>
    <t>2-giu-2008 18.00.00</t>
  </si>
  <si>
    <t>17-giu-2008 20.00.00</t>
  </si>
  <si>
    <t>18-giu-2008 10.00.00</t>
  </si>
  <si>
    <t>27-giu-2008 9.00.00</t>
  </si>
  <si>
    <t>2-lug-2008 20.00.00</t>
  </si>
  <si>
    <t>2-lug-2008 21.00.00</t>
  </si>
  <si>
    <t>30-lug-2008 21.00.00</t>
  </si>
  <si>
    <t>8-ago-2008 17.00.00</t>
  </si>
  <si>
    <t>19-ago-2008 9.00.00</t>
  </si>
  <si>
    <t>25-ago-2008 11.00.00</t>
  </si>
  <si>
    <t>25-ago-2008 17.00.00</t>
  </si>
  <si>
    <t>3-set-2008 15.00.00</t>
  </si>
  <si>
    <t>4-set-2008 10.00.00</t>
  </si>
  <si>
    <t>6-ott-2008 8.00.00</t>
  </si>
  <si>
    <t>10-ott-2008 11.00.00</t>
  </si>
  <si>
    <t>13-ott-2008 8.00.00</t>
  </si>
  <si>
    <t>15-ott-2008 13.00.00</t>
  </si>
  <si>
    <t>15-ott-2008 15.00.00</t>
  </si>
  <si>
    <t>22-ott-2008 10.00.00</t>
  </si>
  <si>
    <t>22-ott-2008 16.00.00</t>
  </si>
  <si>
    <t>30-ott-2008 19.00.00</t>
  </si>
  <si>
    <t>31-ott-2008 16.00.00</t>
  </si>
  <si>
    <t>7-nov-2008 9.00.00</t>
  </si>
  <si>
    <t>12-nov-2008 16.00.00</t>
  </si>
  <si>
    <t>17-nov-2008 8.00.00</t>
  </si>
  <si>
    <t>19-nov-2008 19.00.00</t>
  </si>
  <si>
    <t>19-nov-2008 21.00.00</t>
  </si>
  <si>
    <t>5-dic-2008 18.00.00</t>
  </si>
  <si>
    <t>8-dic-2008 8.00.00</t>
  </si>
  <si>
    <t>12-dic-2008 10.00.00</t>
  </si>
  <si>
    <t>15-dic-2008 8.00.00</t>
  </si>
  <si>
    <t>14-gen-2009 19.00.00</t>
  </si>
  <si>
    <t>15-gen-2009 9.00.00</t>
  </si>
  <si>
    <t>16-gen-2009 20.00.00</t>
  </si>
  <si>
    <t>29-gen-2009 21.00.00</t>
  </si>
  <si>
    <t>2-feb-2009 8.00.00</t>
  </si>
  <si>
    <t>12-feb-2009 18.00.00</t>
  </si>
  <si>
    <t>13-feb-2009 8.00.00</t>
  </si>
  <si>
    <t>13-feb-2009 20.00.00</t>
  </si>
  <si>
    <t>16-feb-2009 8.00.00</t>
  </si>
  <si>
    <t>17-feb-2009 17.00.00</t>
  </si>
  <si>
    <t>18-feb-2009 18.00.00</t>
  </si>
  <si>
    <t>20-feb-2009 8.00.00</t>
  </si>
  <si>
    <t>27-feb-2009 12.00.00</t>
  </si>
  <si>
    <t>27-feb-2009 13.00.00</t>
  </si>
  <si>
    <t>5-mar-2009 20.00.00</t>
  </si>
  <si>
    <t>9-mar-2009 10.00.00</t>
  </si>
  <si>
    <t>16-mar-2009 17.00.00</t>
  </si>
  <si>
    <t>19-mar-2009 13.00.00</t>
  </si>
  <si>
    <t>27-mar-2009 17.00.00</t>
  </si>
  <si>
    <t>30-mar-2009 8.00.00</t>
  </si>
  <si>
    <t>31-mar-2009 8.00.00</t>
  </si>
  <si>
    <t>31-mar-2009 14.00.00</t>
  </si>
  <si>
    <t>15-apr-2009 10.00.00</t>
  </si>
  <si>
    <t>16-apr-2009 12.00.00</t>
  </si>
  <si>
    <t>27-apr-2009 11.00.00</t>
  </si>
  <si>
    <t>29-apr-2009 20.00.00</t>
  </si>
  <si>
    <t>12-mag-2009 10.00.00</t>
  </si>
  <si>
    <t>13-mag-2009 13.00.00</t>
  </si>
  <si>
    <t>3-giu-2009 13.00.00</t>
  </si>
  <si>
    <t>3-giu-2009 15.00.00</t>
  </si>
  <si>
    <t>22-giu-2009 8.00.00</t>
  </si>
  <si>
    <t>22-giu-2009 9.00.00</t>
  </si>
  <si>
    <t>24-giu-2009 15.00.00</t>
  </si>
  <si>
    <t>25-giu-2009 14.00.00</t>
  </si>
  <si>
    <t>12-ago-2009 11.00.00</t>
  </si>
  <si>
    <t>13-ago-2009 11.00.00</t>
  </si>
  <si>
    <t>18-ago-2009 17.00.00</t>
  </si>
  <si>
    <t>19-ago-2009 9.00.00</t>
  </si>
  <si>
    <t>25-ago-2009 10.00.00</t>
  </si>
  <si>
    <t>25-ago-2009 15.00.00</t>
  </si>
  <si>
    <t>10-set-2009 17.00.00</t>
  </si>
  <si>
    <t>16-set-2009 9.00.00</t>
  </si>
  <si>
    <t>21-set-2009 13.00.00</t>
  </si>
  <si>
    <t>22-set-2009 8.00.00</t>
  </si>
  <si>
    <t>25-set-2009 12.00.00</t>
  </si>
  <si>
    <t>28-set-2009 15.00.00</t>
  </si>
  <si>
    <t>2-ott-2009 11.00.00</t>
  </si>
  <si>
    <t>2-ott-2009 14.00.00</t>
  </si>
  <si>
    <t>8-ott-2009 18.00.00</t>
  </si>
  <si>
    <t>13-ott-2009 13.00.00</t>
  </si>
  <si>
    <t>13-ott-2009 18.00.00</t>
  </si>
  <si>
    <t>14-ott-2009 12.00.00</t>
  </si>
  <si>
    <t>21-ott-2009 15.00.00</t>
  </si>
  <si>
    <t>26-ott-2009 9.00.00</t>
  </si>
  <si>
    <t>26-ott-2009 16.00.00</t>
  </si>
  <si>
    <t>13-nov-2009 9.00.00</t>
  </si>
  <si>
    <t>13-nov-2009 15.00.00</t>
  </si>
  <si>
    <t>17-nov-2009 18.00.00</t>
  </si>
  <si>
    <t>19-nov-2009 12.00.00</t>
  </si>
  <si>
    <t>17-dic-2009 10.00.00</t>
  </si>
  <si>
    <t>22-dic-2009 16.00.00</t>
  </si>
  <si>
    <t>12-gen-2010 12.00.00</t>
  </si>
  <si>
    <t>12-gen-2010 14.00.00</t>
  </si>
  <si>
    <t>1-feb-2010 9.00.00</t>
  </si>
  <si>
    <t>2-feb-2010 11.00.00</t>
  </si>
  <si>
    <t>4-feb-2010 13.00.00</t>
  </si>
  <si>
    <t>4-feb-2010 15.00.00</t>
  </si>
  <si>
    <t>4-mar-2010 10.00.00</t>
  </si>
  <si>
    <t>5-mar-2010 14.00.00</t>
  </si>
  <si>
    <t>15-mar-2010 10.00.00</t>
  </si>
  <si>
    <t>15-mar-2010 16.00.00</t>
  </si>
  <si>
    <t>31-mar-2010 17.00.00</t>
  </si>
  <si>
    <t>1-apr-2010 9.00.00</t>
  </si>
  <si>
    <t>13-apr-2010 10.00.00</t>
  </si>
  <si>
    <t>13-apr-2010 16.00.00</t>
  </si>
  <si>
    <t>16-apr-2010 10.00.00</t>
  </si>
  <si>
    <t>16-apr-2010 16.00.00</t>
  </si>
  <si>
    <t>22-apr-2010 10.00.00</t>
  </si>
  <si>
    <t>22-apr-2010 11.00.00</t>
  </si>
  <si>
    <t>22-apr-2010 15.00.00</t>
  </si>
  <si>
    <t>7-giu-2010 10.00.00</t>
  </si>
  <si>
    <t>7-giu-2010 14.00.00</t>
  </si>
  <si>
    <t>8-giu-2010 13.00.00</t>
  </si>
  <si>
    <t>10-giu-2010 15.00.00</t>
  </si>
  <si>
    <t>24-giu-2010 19.00.00</t>
  </si>
  <si>
    <t>25-giu-2010 11.00.00</t>
  </si>
  <si>
    <t>7-lug-2010 13.00.00</t>
  </si>
  <si>
    <t>7-lug-2010 16.00.00</t>
  </si>
  <si>
    <t>15-lug-2010 19.00.00</t>
  </si>
  <si>
    <t>16-lug-2010 12.00.00</t>
  </si>
  <si>
    <t>20-lug-2010 14.00.00</t>
  </si>
  <si>
    <t>21-lug-2010 9.00.00</t>
  </si>
  <si>
    <t>26-lug-2010 16.00.00</t>
  </si>
  <si>
    <t>27-lug-2010 9.00.00</t>
  </si>
  <si>
    <t>3-ago-2010 11.00.00</t>
  </si>
  <si>
    <t>3-ago-2010 23.00.00</t>
  </si>
  <si>
    <t>6-ago-2010 13.00.00</t>
  </si>
  <si>
    <t>6-ago-2010 14.00.00</t>
  </si>
  <si>
    <t>24-ago-2010 18.00.00</t>
  </si>
  <si>
    <t>24-ago-2010 23.00.00</t>
  </si>
  <si>
    <t>25-ago-2010 10.00.00</t>
  </si>
  <si>
    <t>25-ago-2010 14.00.00</t>
  </si>
  <si>
    <t>30-ago-2010 0.00.00</t>
  </si>
  <si>
    <t>6-set-2010 12.00.00</t>
  </si>
  <si>
    <t>7-set-2010 0.00.00</t>
  </si>
  <si>
    <t>8-set-2010 23.00.00</t>
  </si>
  <si>
    <t>24-set-2010 12.00.00</t>
  </si>
  <si>
    <t>24-set-2010 14.00.00</t>
  </si>
  <si>
    <t>30-set-2010 10.00.00</t>
  </si>
  <si>
    <t>5-ott-2010 11.00.00</t>
  </si>
  <si>
    <t>5-ott-2010 16.00.00</t>
  </si>
  <si>
    <t>6-ott-2010 10.00.00</t>
  </si>
  <si>
    <t>6-ott-2010 23.00.00</t>
  </si>
  <si>
    <t>15-ott-2010 18.00.00</t>
  </si>
  <si>
    <t>18-ott-2010 0.00.00</t>
  </si>
  <si>
    <t>19-ott-2010 9.00.00</t>
  </si>
  <si>
    <t>19-ott-2010 15.00.00</t>
  </si>
  <si>
    <t>27-ott-2010 11.00.00</t>
  </si>
  <si>
    <t>27-ott-2010 23.00.00</t>
  </si>
  <si>
    <t>29-ott-2010 10.00.00</t>
  </si>
  <si>
    <t>31-ott-2010 23.00.00</t>
  </si>
  <si>
    <t>3-nov-2010 19.00.00</t>
  </si>
  <si>
    <t>3-nov-2010 23.00.00</t>
  </si>
  <si>
    <t>5-nov-2010 14.00.00</t>
  </si>
  <si>
    <t>8-nov-2010 1.00.00</t>
  </si>
  <si>
    <t>8-nov-2010 10.00.00</t>
  </si>
  <si>
    <t>8-nov-2010 23.00.00</t>
  </si>
  <si>
    <t>23-nov-2010 11.00.00</t>
  </si>
  <si>
    <t>23-nov-2010 23.00.00</t>
  </si>
  <si>
    <t>24-nov-2010 12.00.00</t>
  </si>
  <si>
    <t>24-nov-2010 22.00.00</t>
  </si>
  <si>
    <t>26-nov-2010 14.00.00</t>
  </si>
  <si>
    <t>29-nov-2010 0.00.00</t>
  </si>
  <si>
    <t>30-nov-2010 17.00.00</t>
  </si>
  <si>
    <t>30-nov-2010 23.00.00</t>
  </si>
  <si>
    <t>2-dic-2010 14.00.00</t>
  </si>
  <si>
    <t>2-dic-2010 17.00.00</t>
  </si>
  <si>
    <t>22-dic-2010 19.00.00</t>
  </si>
  <si>
    <t>22-dic-2010 23.00.00</t>
  </si>
  <si>
    <t>23-dic-2010 12.00.00</t>
  </si>
  <si>
    <t>23-dic-2010 14.00.00</t>
  </si>
  <si>
    <t>5-gen-2011 15.00.00</t>
  </si>
  <si>
    <t>5-gen-2011 23.00.00</t>
  </si>
  <si>
    <t>13-gen-2011 18.00.00</t>
  </si>
  <si>
    <t>13-gen-2011 23.00.00</t>
  </si>
  <si>
    <t>17-gen-2011 13.00.00</t>
  </si>
  <si>
    <t>18-gen-2011 0.00.00</t>
  </si>
  <si>
    <t>21-gen-2011 12.00.00</t>
  </si>
  <si>
    <t>24-gen-2011 0.00.00</t>
  </si>
  <si>
    <t>24-gen-2011 12.00.00</t>
  </si>
  <si>
    <t>24-gen-2011 23.00.00</t>
  </si>
  <si>
    <t>11-feb-2011 9.00.00</t>
  </si>
  <si>
    <t>11-feb-2011 17.00.00</t>
  </si>
  <si>
    <t>16-feb-2011 20.00.00</t>
  </si>
  <si>
    <t>16-feb-2011 23.00.00</t>
  </si>
  <si>
    <t>18-feb-2011 13.00.00</t>
  </si>
  <si>
    <t>21-feb-2011 0.00.00</t>
  </si>
  <si>
    <t>22-feb-2011 9.00.00</t>
  </si>
  <si>
    <t>10-mar-2011 18.00.00</t>
  </si>
  <si>
    <t>10-mar-2011 23.00.00</t>
  </si>
  <si>
    <t>14-mar-2011 11.00.00</t>
  </si>
  <si>
    <t>15-mar-2011 9.00.00</t>
  </si>
  <si>
    <t>31-mar-2011 17.00.00</t>
  </si>
  <si>
    <t>31-mar-2011 23.00.00</t>
  </si>
  <si>
    <t>14-apr-2011 17.00.00</t>
  </si>
  <si>
    <t>14-apr-2011 23.00.00</t>
  </si>
  <si>
    <t>27-apr-2011 21.00.00</t>
  </si>
  <si>
    <t>3-mag-2011 14.00.00</t>
  </si>
  <si>
    <t>3-mag-2011 15.00.00</t>
  </si>
  <si>
    <t>11-mag-2011 21.00.00</t>
  </si>
  <si>
    <t>11-mag-2011 23.00.00</t>
  </si>
  <si>
    <t>20-mag-2011 19.00.00</t>
  </si>
  <si>
    <t>23-mag-2011 0.00.00</t>
  </si>
  <si>
    <t>15-giu-2011 13.00.00</t>
  </si>
  <si>
    <t>15-giu-2011 14.00.00</t>
  </si>
  <si>
    <t>5-lug-2011 23.00.00</t>
  </si>
  <si>
    <t>15-lug-2011 11.00.00</t>
  </si>
  <si>
    <t>18-lug-2011 0.00.00</t>
  </si>
  <si>
    <t>18-lug-2011 19.00.00</t>
  </si>
  <si>
    <t>18-lug-2011 23.00.00</t>
  </si>
  <si>
    <t>29-lug-2011 10.00.00</t>
  </si>
  <si>
    <t>1-ago-2011 0.00.00</t>
  </si>
  <si>
    <t>4-ago-2011 19.00.00</t>
  </si>
  <si>
    <t>4-ago-2011 21.00.00</t>
  </si>
  <si>
    <t>8-ago-2011 10.00.00</t>
  </si>
  <si>
    <t>8-ago-2011 16.00.00</t>
  </si>
  <si>
    <t>12-ago-2011 11.00.00</t>
  </si>
  <si>
    <t>15-ago-2011 0.00.00</t>
  </si>
  <si>
    <t>15-ago-2011 16.00.00</t>
  </si>
  <si>
    <t>15-ago-2011 23.00.00</t>
  </si>
  <si>
    <t>17-ago-2011 21.00.00</t>
  </si>
  <si>
    <t>17-ago-2011 23.00.00</t>
  </si>
  <si>
    <t>23-ago-2011 17.00.00</t>
  </si>
  <si>
    <t>23-ago-2011 23.00.00</t>
  </si>
  <si>
    <t>5-set-2011 22.00.00</t>
  </si>
  <si>
    <t>6-set-2011 0.00.00</t>
  </si>
  <si>
    <t>6-set-2011 18.00.00</t>
  </si>
  <si>
    <t>6-set-2011 20.00.00</t>
  </si>
  <si>
    <t>20-set-2011 10.00.00</t>
  </si>
  <si>
    <t>20-set-2011 23.00.00</t>
  </si>
  <si>
    <t>22-set-2011 19.00.00</t>
  </si>
  <si>
    <t>22-set-2011 23.00.00</t>
  </si>
  <si>
    <t>13-ott-2011 10.00.00</t>
  </si>
  <si>
    <t>13-ott-2011 16.00.00</t>
  </si>
  <si>
    <t>17-ott-2011 0.00.00</t>
  </si>
  <si>
    <t>18-ott-2011 11.00.00</t>
  </si>
  <si>
    <t>18-ott-2011 21.00.00</t>
  </si>
  <si>
    <t>19-ott-2011 12.00.00</t>
  </si>
  <si>
    <t>19-ott-2011 23.00.00</t>
  </si>
  <si>
    <t>3-nov-2011 10.00.00</t>
  </si>
  <si>
    <t>3-nov-2011 13.00.00</t>
  </si>
  <si>
    <t>7-nov-2011 0.00.00</t>
  </si>
  <si>
    <t>10-nov-2011 10.00.00</t>
  </si>
  <si>
    <t>10-nov-2011 23.00.00</t>
  </si>
  <si>
    <t>30-nov-2011 10.00.00</t>
  </si>
  <si>
    <t>7-dic-2011 17.00.00</t>
  </si>
  <si>
    <t>7-dic-2011 23.00.00</t>
  </si>
  <si>
    <t>13-dic-2011 19.00.00</t>
  </si>
  <si>
    <t>13-dic-2011 23.00.00</t>
  </si>
  <si>
    <t>14-dic-2011 19.00.00</t>
  </si>
  <si>
    <t>14-dic-2011 23.00.00</t>
  </si>
  <si>
    <t>16-dic-2011 15.00.00</t>
  </si>
  <si>
    <t>16-dic-2011 18.00.00</t>
  </si>
  <si>
    <t>13-gen-2012 18.00.00</t>
  </si>
  <si>
    <t>16-gen-2012 0.00.00</t>
  </si>
  <si>
    <t>16-gen-2012 10.00.00</t>
  </si>
  <si>
    <t>17-gen-2012 0.00.00</t>
  </si>
  <si>
    <t>18-gen-2012 11.00.00</t>
  </si>
  <si>
    <t>18-gen-2012 23.00.00</t>
  </si>
  <si>
    <t>23-gen-2012 12.00.00</t>
  </si>
  <si>
    <t>23-gen-2012 23.00.00</t>
  </si>
  <si>
    <t>25-gen-2012 14.00.00</t>
  </si>
  <si>
    <t>31-gen-2012 19.00.00</t>
  </si>
  <si>
    <t>31-gen-2012 23.00.00</t>
  </si>
  <si>
    <t>2-feb-2012 12.00.00</t>
  </si>
  <si>
    <t>2-feb-2012 23.00.00</t>
  </si>
  <si>
    <t>6-feb-2012 12.00.00</t>
  </si>
  <si>
    <t>6-feb-2012 15.00.00</t>
  </si>
  <si>
    <t>14-feb-2012 10.00.00</t>
  </si>
  <si>
    <t>14-feb-2012 23.00.00</t>
  </si>
  <si>
    <t>2-mar-2012 13.00.00</t>
  </si>
  <si>
    <t>9-mar-2012 11.00.00</t>
  </si>
  <si>
    <t>9-mar-2012 16.00.00</t>
  </si>
  <si>
    <t>14-mar-2012 9.00.00</t>
  </si>
  <si>
    <t>14-mar-2012 11.00.00</t>
  </si>
  <si>
    <t>20-mar-2012 16.00.00</t>
  </si>
  <si>
    <t>20-mar-2012 23.00.00</t>
  </si>
  <si>
    <t>28-mar-2012 13.00.00</t>
  </si>
  <si>
    <t>28-mar-2012 16.00.00</t>
  </si>
  <si>
    <t>29-mar-2012 18.00.00</t>
  </si>
  <si>
    <t>29-mar-2012 23.00.00</t>
  </si>
  <si>
    <t>3-apr-2012 20.00.00</t>
  </si>
  <si>
    <t>13-apr-2012 18.00.00</t>
  </si>
  <si>
    <t>16-apr-2012 0.00.00</t>
  </si>
  <si>
    <t>26-apr-2012 9.00.00</t>
  </si>
  <si>
    <t>26-apr-2012 11.00.00</t>
  </si>
  <si>
    <t>1-mag-2012 10.00.00</t>
  </si>
  <si>
    <t>1-mag-2012 11.00.00</t>
  </si>
  <si>
    <t>3-mag-2012 10.00.00</t>
  </si>
  <si>
    <t>3-mag-2012 16.00.00</t>
  </si>
  <si>
    <t>9-mag-2012 18.00.00</t>
  </si>
  <si>
    <t>9-mag-2012 23.00.00</t>
  </si>
  <si>
    <t>22-mag-2012 13.00.00</t>
  </si>
  <si>
    <t>22-mag-2012 16.00.00</t>
  </si>
  <si>
    <t>29-mag-2012 13.00.00</t>
  </si>
  <si>
    <t>29-mag-2012 23.00.00</t>
  </si>
  <si>
    <t>5-giu-2012 13.00.00</t>
  </si>
  <si>
    <t>5-giu-2012 14.00.00</t>
  </si>
  <si>
    <t>28-giu-2012 14.00.00</t>
  </si>
  <si>
    <t>28-giu-2012 23.00.00</t>
  </si>
  <si>
    <t>6-lug-2012 22.00.00</t>
  </si>
  <si>
    <t>9-lug-2012 0.00.00</t>
  </si>
  <si>
    <t>17-lug-2012 14.00.00</t>
  </si>
  <si>
    <t>17-lug-2012 16.00.00</t>
  </si>
  <si>
    <t>1-ago-2012 19.00.00</t>
  </si>
  <si>
    <t>1-ago-2012 23.00.00</t>
  </si>
  <si>
    <t>9-ago-2012 15.00.00</t>
  </si>
  <si>
    <t>9-ago-2012 23.00.00</t>
  </si>
  <si>
    <t>13-ago-2012 0.00.00</t>
  </si>
  <si>
    <t>13-ago-2012 19.00.00</t>
  </si>
  <si>
    <t>13-ago-2012 23.00.00</t>
  </si>
  <si>
    <t>20-ago-2012 18.00.00</t>
  </si>
  <si>
    <t>20-ago-2012 23.00.00</t>
  </si>
  <si>
    <t>24-set-2012 10.00.00</t>
  </si>
  <si>
    <t>24-set-2012 13.00.00</t>
  </si>
  <si>
    <t>27-set-2012 18.00.00</t>
  </si>
  <si>
    <t>27-set-2012 23.00.00</t>
  </si>
  <si>
    <t>28-set-2012 19.00.00</t>
  </si>
  <si>
    <t>1-ott-2012 0.00.00</t>
  </si>
  <si>
    <t>10-ott-2012 21.00.00</t>
  </si>
  <si>
    <t>10-ott-2012 23.00.00</t>
  </si>
  <si>
    <t>17-ott-2012 23.00.00</t>
  </si>
  <si>
    <t>23-ott-2012 12.00.00</t>
  </si>
  <si>
    <t>24-ott-2012 12.00.00</t>
  </si>
  <si>
    <t>24-ott-2012 23.00.00</t>
  </si>
  <si>
    <t>26-ott-2012 9.00.00</t>
  </si>
  <si>
    <t>26-ott-2012 14.00.00</t>
  </si>
  <si>
    <t>7-nov-2012 19.00.00</t>
  </si>
  <si>
    <t>7-nov-2012 23.00.00</t>
  </si>
  <si>
    <t>9-nov-2012 16.00.00</t>
  </si>
  <si>
    <t>12-nov-2012 0.00.00</t>
  </si>
  <si>
    <t>15-nov-2012 16.00.00</t>
  </si>
  <si>
    <t>15-nov-2012 23.00.00</t>
  </si>
  <si>
    <t>16-nov-2012 13.00.00</t>
  </si>
  <si>
    <t>20-nov-2012 10.00.00</t>
  </si>
  <si>
    <t>20-nov-2012 11.00.00</t>
  </si>
  <si>
    <t>3-dic-2012 10.00.00</t>
  </si>
  <si>
    <t>3-dic-2012 13.00.00</t>
  </si>
  <si>
    <t>17-dic-2012 13.00.00</t>
  </si>
  <si>
    <t>26-dic-2012 19.00.00</t>
  </si>
  <si>
    <t>26-dic-2012 23.00.00</t>
  </si>
  <si>
    <t>31-dic-2012 15.00.00</t>
  </si>
  <si>
    <t>31-dic-2012 23.00.00</t>
  </si>
  <si>
    <t>9-gen-2013 14.00.00</t>
  </si>
  <si>
    <t>9-gen-2013 23.00.00</t>
  </si>
  <si>
    <t>10-gen-2013 19.00.00</t>
  </si>
  <si>
    <t>10-gen-2013 23.00.00</t>
  </si>
  <si>
    <t>22-gen-2013 12.00.00</t>
  </si>
  <si>
    <t>22-gen-2013 23.00.00</t>
  </si>
  <si>
    <t>28-gen-2013 12.00.00</t>
  </si>
  <si>
    <t>28-gen-2013 16.00.00</t>
  </si>
  <si>
    <t>30-gen-2013 18.00.00</t>
  </si>
  <si>
    <t>30-gen-2013 23.00.00</t>
  </si>
  <si>
    <t>4-feb-2013 20.00.00</t>
  </si>
  <si>
    <t>4-feb-2013 23.00.00</t>
  </si>
  <si>
    <t>14-feb-2013 14.00.00</t>
  </si>
  <si>
    <t>14-feb-2013 23.00.00</t>
  </si>
  <si>
    <t>20-feb-2013 19.00.00</t>
  </si>
  <si>
    <t>20-feb-2013 23.00.00</t>
  </si>
  <si>
    <t>26-feb-2013 10.00.00</t>
  </si>
  <si>
    <t>26-feb-2013 23.00.00</t>
  </si>
  <si>
    <t>1-mar-2013 10.00.00</t>
  </si>
  <si>
    <t>1-mar-2013 11.00.00</t>
  </si>
  <si>
    <t>8-mar-2013 20.00.00</t>
  </si>
  <si>
    <t>8-mar-2013 23.00.00</t>
  </si>
  <si>
    <t>11-mar-2013 13.00.00</t>
  </si>
  <si>
    <t>11-mar-2013 21.00.00</t>
  </si>
  <si>
    <t>15-mar-2013 17.00.00</t>
  </si>
  <si>
    <t>17-mar-2013 23.00.00</t>
  </si>
  <si>
    <t>18-mar-2013 10.00.00</t>
  </si>
  <si>
    <t>18-mar-2013 23.00.00</t>
  </si>
  <si>
    <t>26-mar-2013 17.00.00</t>
  </si>
  <si>
    <t>26-mar-2013 23.00.00</t>
  </si>
  <si>
    <t>1-apr-2013 19.00.00</t>
  </si>
  <si>
    <t>1-apr-2013 23.00.00</t>
  </si>
  <si>
    <t>5-apr-2013 17.00.00</t>
  </si>
  <si>
    <t>5-apr-2013 23.00.00</t>
  </si>
  <si>
    <t>9-apr-2013 18.00.00</t>
  </si>
  <si>
    <t>9-apr-2013 23.00.00</t>
  </si>
  <si>
    <t>19-apr-2013 18.00.00</t>
  </si>
  <si>
    <t>19-apr-2013 23.00.00</t>
  </si>
  <si>
    <t>22-apr-2013 18.00.00</t>
  </si>
  <si>
    <t>22-apr-2013 23.00.00</t>
  </si>
  <si>
    <t>23-apr-2013 12.00.00</t>
  </si>
  <si>
    <t>23-apr-2013 23.00.00</t>
  </si>
  <si>
    <t>10-mag-2013 9.00.00</t>
  </si>
  <si>
    <t>15-mag-2013 17.00.00</t>
  </si>
  <si>
    <t>15-mag-2013 23.00.00</t>
  </si>
  <si>
    <t>21-mag-2013 13.00.00</t>
  </si>
  <si>
    <t>21-mag-2013 23.00.00</t>
  </si>
  <si>
    <t>29-mag-2013 15.00.00</t>
  </si>
  <si>
    <t>29-mag-2013 23.00.00</t>
  </si>
  <si>
    <t>4-giu-2013 15.00.00</t>
  </si>
  <si>
    <t>4-giu-2013 17.00.00</t>
  </si>
  <si>
    <t>17-giu-2013 20.00.00</t>
  </si>
  <si>
    <t>24-giu-2013 15.00.00</t>
  </si>
  <si>
    <t>24-giu-2013 23.00.00</t>
  </si>
  <si>
    <t>25-giu-2013 9.00.00</t>
  </si>
  <si>
    <t>25-giu-2013 23.00.00</t>
  </si>
  <si>
    <t>28-giu-2013 14.00.00</t>
  </si>
  <si>
    <t>2-lug-2013 16.00.00</t>
  </si>
  <si>
    <t>2-lug-2013 23.00.00</t>
  </si>
  <si>
    <t>18-lug-2013 11.00.00</t>
  </si>
  <si>
    <t>18-lug-2013 23.00.00</t>
  </si>
  <si>
    <t>13-ago-2013 18.00.00</t>
  </si>
  <si>
    <t>13-ago-2013 23.00.00</t>
  </si>
  <si>
    <t>15-ago-2013 18.00.00</t>
  </si>
  <si>
    <t>15-ago-2013 23.00.00</t>
  </si>
  <si>
    <t>29-ago-2013 17.00.00</t>
  </si>
  <si>
    <t>29-ago-2013 23.00.00</t>
  </si>
  <si>
    <t>3-set-2013 21.00.00</t>
  </si>
  <si>
    <t>3-set-2013 23.00.00</t>
  </si>
  <si>
    <t>13-set-2013 12.00.00</t>
  </si>
  <si>
    <t>13-set-2013 23.00.00</t>
  </si>
  <si>
    <t>19-set-2013 18.00.00</t>
  </si>
  <si>
    <t>19-set-2013 23.00.00</t>
  </si>
  <si>
    <t>30-set-2013 17.00.00</t>
  </si>
  <si>
    <t>30-set-2013 23.00.00</t>
  </si>
  <si>
    <t>22-ott-2013 11.00.00</t>
  </si>
  <si>
    <t>22-ott-2013 14.00.00</t>
  </si>
  <si>
    <t>25-ott-2013 10.00.00</t>
  </si>
  <si>
    <t>25-ott-2013 23.00.00</t>
  </si>
  <si>
    <t>6-nov-2013 19.00.00</t>
  </si>
  <si>
    <t>6-nov-2013 23.00.00</t>
  </si>
  <si>
    <t>8-nov-2013 16.00.00</t>
  </si>
  <si>
    <t>8-nov-2013 23.00.00</t>
  </si>
  <si>
    <t>14-nov-2013 17.00.00</t>
  </si>
  <si>
    <t>14-nov-2013 23.00.00</t>
  </si>
  <si>
    <t>21-nov-2013 11.00.00</t>
  </si>
  <si>
    <t>21-nov-2013 23.00.00</t>
  </si>
  <si>
    <t>12-dic-2013 15.00.00</t>
  </si>
  <si>
    <t>12-dic-2013 23.00.00</t>
  </si>
  <si>
    <t>18-dic-2013 22.00.00</t>
  </si>
  <si>
    <t>18-dic-2013 23.00.00</t>
  </si>
  <si>
    <t>27-dic-2013 10.00.00</t>
  </si>
  <si>
    <t>27-dic-2013 23.00.00</t>
  </si>
  <si>
    <t>2-gen-2014 22.00.00</t>
  </si>
  <si>
    <t>2-gen-2014 23.00.00</t>
  </si>
  <si>
    <t>3-gen-2014 9.00.00</t>
  </si>
  <si>
    <t>3-gen-2014 23.00.00</t>
  </si>
  <si>
    <t>8-gen-2014 13.00.00</t>
  </si>
  <si>
    <t>8-gen-2014 23.00.00</t>
  </si>
  <si>
    <t>29-gen-2014 17.00.00</t>
  </si>
  <si>
    <t>29-gen-2014 23.00.00</t>
  </si>
  <si>
    <t>30-gen-2014 12.00.00</t>
  </si>
  <si>
    <t>30-gen-2014 15.00.00</t>
  </si>
  <si>
    <t>4-feb-2014 9.00.00</t>
  </si>
  <si>
    <t>4-feb-2014 23.00.00</t>
  </si>
  <si>
    <t>18-feb-2014 18.00.00</t>
  </si>
  <si>
    <t>18-feb-2014 23.00.00</t>
  </si>
  <si>
    <t>19-feb-2014 15.00.00</t>
  </si>
  <si>
    <t>19-feb-2014 23.00.00</t>
  </si>
  <si>
    <t>11-mar-2014 12.00.00</t>
  </si>
  <si>
    <t>11-mar-2014 15.00.00</t>
  </si>
  <si>
    <t>19-mar-2014 11.00.00</t>
  </si>
  <si>
    <t>19-mar-2014 20.00.00</t>
  </si>
  <si>
    <t>27-mar-2014 15.00.00</t>
  </si>
  <si>
    <t>27-mar-2014 23.00.00</t>
  </si>
  <si>
    <t>24-apr-2014 9.00.00</t>
  </si>
  <si>
    <t>30-apr-2014 10.00.00</t>
  </si>
  <si>
    <t>30-apr-2014 22.00.00</t>
  </si>
  <si>
    <t>5-mag-2014 14.00.00</t>
  </si>
  <si>
    <t>9-mag-2014 13.00.00</t>
  </si>
  <si>
    <t>9-mag-2014 23.00.00</t>
  </si>
  <si>
    <t>16-mag-2014 14.00.00</t>
  </si>
  <si>
    <t>16-mag-2014 23.00.00</t>
  </si>
  <si>
    <t>28-mag-2014 13.00.00</t>
  </si>
  <si>
    <t>28-mag-2014 16.00.00</t>
  </si>
  <si>
    <t>28-mag-2014 18.00.00</t>
  </si>
  <si>
    <t>28-mag-2014 23.00.00</t>
  </si>
  <si>
    <t>2-giu-2014 18.00.00</t>
  </si>
  <si>
    <t>2-giu-2014 23.00.00</t>
  </si>
  <si>
    <t>20-giu-2014 10.00.00</t>
  </si>
  <si>
    <t>20-giu-2014 11.00.00</t>
  </si>
  <si>
    <t>25-giu-2014 17.00.00</t>
  </si>
  <si>
    <t>25-giu-2014 23.00.00</t>
  </si>
  <si>
    <t>30-giu-2014 15.00.00</t>
  </si>
  <si>
    <t>30-giu-2014 23.00.00</t>
  </si>
  <si>
    <t>4-lug-2014 14.00.00</t>
  </si>
  <si>
    <t>7-lug-2014 0.00.00</t>
  </si>
  <si>
    <t>8-lug-2014 13.00.00</t>
  </si>
  <si>
    <t>8-lug-2014 15.00.00</t>
  </si>
  <si>
    <t>11-lug-2014 17.00.00</t>
  </si>
  <si>
    <t>11-lug-2014 23.00.00</t>
  </si>
  <si>
    <t>15-lug-2014 14.00.00</t>
  </si>
  <si>
    <t>15-lug-2014 23.00.00</t>
  </si>
  <si>
    <t>17-lug-2014 15.00.00</t>
  </si>
  <si>
    <t>17-lug-2014 21.00.00</t>
  </si>
  <si>
    <t>21-lug-2014 12.00.00</t>
  </si>
  <si>
    <t>21-lug-2014 23.00.00</t>
  </si>
  <si>
    <t>28-lug-2014 12.00.00</t>
  </si>
  <si>
    <t>28-lug-2014 15.00.00</t>
  </si>
  <si>
    <t>31-lug-2014 13.00.00</t>
  </si>
  <si>
    <t>31-lug-2014 15.00.00</t>
  </si>
  <si>
    <t>4-ago-2014 12.00.00</t>
  </si>
  <si>
    <t>4-ago-2014 23.00.00</t>
  </si>
  <si>
    <t>6-ago-2014 14.00.00</t>
  </si>
  <si>
    <t>8-ago-2014 11.00.00</t>
  </si>
  <si>
    <t>8-ago-2014 20.00.00</t>
  </si>
  <si>
    <t>12-ago-2014 19.00.00</t>
  </si>
  <si>
    <t>12-ago-2014 23.00.00</t>
  </si>
  <si>
    <t>15-ago-2014 11.00.00</t>
  </si>
  <si>
    <t>22-ago-2014 14.00.00</t>
  </si>
  <si>
    <t>22-ago-2014 23.00.00</t>
  </si>
  <si>
    <t>27-ago-2014 12.00.00</t>
  </si>
  <si>
    <t>27-ago-2014 16.00.00</t>
  </si>
  <si>
    <t>29-ago-2014 18.00.00</t>
  </si>
  <si>
    <t>29-ago-2014 23.00.00</t>
  </si>
  <si>
    <t>19-set-2014 21.00.00</t>
  </si>
  <si>
    <t>19-set-2014 23.00.00</t>
  </si>
  <si>
    <t>22-set-2014 22.00.00</t>
  </si>
  <si>
    <t>22-set-2014 23.00.00</t>
  </si>
  <si>
    <t>23-set-2014 16.00.00</t>
  </si>
  <si>
    <t>23-set-2014 23.00.00</t>
  </si>
  <si>
    <t>26-set-2014 11.00.00</t>
  </si>
  <si>
    <t>26-set-2014 23.00.00</t>
  </si>
  <si>
    <t>2-ott-2014 12.00.00</t>
  </si>
  <si>
    <t>2-ott-2014 16.00.00</t>
  </si>
  <si>
    <t>8-ott-2014 13.00.00</t>
  </si>
  <si>
    <t>8-ott-2014 23.00.00</t>
  </si>
  <si>
    <t>15-ott-2014 21.00.00</t>
  </si>
  <si>
    <t>15-ott-2014 23.00.00</t>
  </si>
  <si>
    <t>20-ott-2014 15.00.00</t>
  </si>
  <si>
    <t>20-ott-2014 23.00.00</t>
  </si>
  <si>
    <t>30-ott-2014 23.00.00</t>
  </si>
  <si>
    <t>17-nov-2014 10.00.00</t>
  </si>
  <si>
    <t>17-nov-2014 23.00.00</t>
  </si>
  <si>
    <t>5-dic-2014 9.00.00</t>
  </si>
  <si>
    <t>5-dic-2014 14.00.00</t>
  </si>
  <si>
    <t>19-dic-2014 17.00.00</t>
  </si>
  <si>
    <t>19-dic-2014 23.00.00</t>
  </si>
  <si>
    <t>24-dic-2014 17.00.00</t>
  </si>
  <si>
    <t>26-dic-2014 1.00.00</t>
  </si>
  <si>
    <t>7-gen-2015 12.00.00</t>
  </si>
  <si>
    <t>7-gen-2015 23.00.00</t>
  </si>
  <si>
    <t>13-gen-2015 22.00.00</t>
  </si>
  <si>
    <t>13-gen-2015 23.00.00</t>
  </si>
  <si>
    <t>19-gen-2015 13.00.00</t>
  </si>
  <si>
    <t>19-gen-2015 14.00.00</t>
  </si>
  <si>
    <t>20-gen-2015 13.00.00</t>
  </si>
  <si>
    <t>20-gen-2015 23.00.00</t>
  </si>
  <si>
    <t>22-gen-2015 15.00.00</t>
  </si>
  <si>
    <t>22-gen-2015 21.00.00</t>
  </si>
  <si>
    <t>27-gen-2015 18.00.00</t>
  </si>
  <si>
    <t>27-gen-2015 23.00.00</t>
  </si>
  <si>
    <t>13-feb-2015 10.00.00</t>
  </si>
  <si>
    <t>13-feb-2015 23.00.00</t>
  </si>
  <si>
    <t>24-feb-2015 12.00.00</t>
  </si>
  <si>
    <t>24-feb-2015 17.00.00</t>
  </si>
  <si>
    <t>25-feb-2015 18.00.00</t>
  </si>
  <si>
    <t>25-feb-2015 23.00.00</t>
  </si>
  <si>
    <t>27-feb-2015 13.00.00</t>
  </si>
  <si>
    <t>27-feb-2015 23.00.00</t>
  </si>
  <si>
    <t>12-mar-2015 12.00.00</t>
  </si>
  <si>
    <t>12-mar-2015 23.00.00</t>
  </si>
  <si>
    <t>26-mar-2015 12.00.00</t>
  </si>
  <si>
    <t>26-mar-2015 18.00.00</t>
  </si>
  <si>
    <t>31-mar-2015 20.00.00</t>
  </si>
  <si>
    <t>31-mar-2015 23.00.00</t>
  </si>
  <si>
    <t>2-apr-2015 20.00.00</t>
  </si>
  <si>
    <t>2-apr-2015 23.00.00</t>
  </si>
  <si>
    <t>23-apr-2015 12.00.00</t>
  </si>
  <si>
    <t>23-apr-2015 23.00.00</t>
  </si>
  <si>
    <t>29-apr-2015 11.00.00</t>
  </si>
  <si>
    <t>29-apr-2015 14.00.00</t>
  </si>
  <si>
    <t>20-mag-2015 13.00.00</t>
  </si>
  <si>
    <t>20-mag-2015 23.00.00</t>
  </si>
  <si>
    <t>29-giu-2015 10.00.00</t>
  </si>
  <si>
    <t>29-giu-2015 23.00.00</t>
  </si>
  <si>
    <t>3-lug-2015 13.00.00</t>
  </si>
  <si>
    <t>3-lug-2015 15.00.00</t>
  </si>
  <si>
    <t>6-lug-2015 22.00.00</t>
  </si>
  <si>
    <t>6-lug-2015 23.00.00</t>
  </si>
  <si>
    <t>7-lug-2015 19.00.00</t>
  </si>
  <si>
    <t>7-lug-2015 23.00.00</t>
  </si>
  <si>
    <t>24-lug-2015 10.00.00</t>
  </si>
  <si>
    <t>24-lug-2015 16.00.00</t>
  </si>
  <si>
    <t>29-lug-2015 12.00.00</t>
  </si>
  <si>
    <t>29-lug-2015 23.00.00</t>
  </si>
  <si>
    <t>6-ago-2015 20.00.00</t>
  </si>
  <si>
    <t>6-ago-2015 23.00.00</t>
  </si>
  <si>
    <t>11-ago-2015 19.00.00</t>
  </si>
  <si>
    <t>11-ago-2015 23.00.00</t>
  </si>
  <si>
    <t>14-ago-2015 15.00.00</t>
  </si>
  <si>
    <t>14-ago-2015 23.00.00</t>
  </si>
  <si>
    <t>17-ago-2015 12.00.00</t>
  </si>
  <si>
    <t>17-ago-2015 14.00.00</t>
  </si>
  <si>
    <t>19-ago-2015 19.00.00</t>
  </si>
  <si>
    <t>19-ago-2015 23.00.00</t>
  </si>
  <si>
    <t>26-ago-2015 20.00.00</t>
  </si>
  <si>
    <t>26-ago-2015 23.00.00</t>
  </si>
  <si>
    <t>2-set-2015 13.00.00</t>
  </si>
  <si>
    <t>2-set-2015 23.00.00</t>
  </si>
  <si>
    <t>4-set-2015 14.00.00</t>
  </si>
  <si>
    <t>4-set-2015 17.00.00</t>
  </si>
  <si>
    <t>4-set-2015 23.00.00</t>
  </si>
  <si>
    <t>10-set-2015 16.00.00</t>
  </si>
  <si>
    <t>15-set-2015 13.00.00</t>
  </si>
  <si>
    <t>15-set-2015 23.00.00</t>
  </si>
  <si>
    <t>16-set-2015 18.00.00</t>
  </si>
  <si>
    <t>16-set-2015 23.00.00</t>
  </si>
  <si>
    <t>17-set-2015 12.00.00</t>
  </si>
  <si>
    <t>17-set-2015 20.00.00</t>
  </si>
  <si>
    <t>20-ott-2015 10.00.00</t>
  </si>
  <si>
    <t>2-nov-2015 10.00.00</t>
  </si>
  <si>
    <t>2-nov-2015 23.00.00</t>
  </si>
  <si>
    <t>13-nov-2015 18.00.00</t>
  </si>
  <si>
    <t>13-nov-2015 23.00.00</t>
  </si>
  <si>
    <t>2-dic-2015 12.00.00</t>
  </si>
  <si>
    <t>2-dic-2015 13.00.00</t>
  </si>
  <si>
    <t>4-dic-2015 17.00.00</t>
  </si>
  <si>
    <t>7-dic-2015 0.00.00</t>
  </si>
  <si>
    <t>6-gen-2016 17.00.00</t>
  </si>
  <si>
    <t>6-gen-2016 23.00.00</t>
  </si>
  <si>
    <t>8-gen-2016 19.00.00</t>
  </si>
  <si>
    <t>8-gen-2016 21.00.00</t>
  </si>
  <si>
    <t>14-gen-2016 14.00.00</t>
  </si>
  <si>
    <t>14-gen-2016 23.00.00</t>
  </si>
  <si>
    <t>20-gen-2016 20.00.00</t>
  </si>
  <si>
    <t>20-gen-2016 23.00.00</t>
  </si>
  <si>
    <t>27-gen-2016 14.00.00</t>
  </si>
  <si>
    <t>27-gen-2016 18.00.00</t>
  </si>
  <si>
    <t>1-feb-2016 16.00.00</t>
  </si>
  <si>
    <t>5-feb-2016 16.00.00</t>
  </si>
  <si>
    <t>8-feb-2016 0.00.00</t>
  </si>
  <si>
    <t>8-feb-2016 22.00.00</t>
  </si>
  <si>
    <t>8-feb-2016 23.00.00</t>
  </si>
  <si>
    <t>11-feb-2016 12.00.00</t>
  </si>
  <si>
    <t>11-feb-2016 23.00.00</t>
  </si>
  <si>
    <t>12-feb-2016 10.00.00</t>
  </si>
  <si>
    <t>12-feb-2016 21.00.00</t>
  </si>
  <si>
    <t>19-feb-2016 18.00.00</t>
  </si>
  <si>
    <t>22-feb-2016 0.00.00</t>
  </si>
  <si>
    <t>7-mar-2016 13.00.00</t>
  </si>
  <si>
    <t>7-mar-2016 17.00.00</t>
  </si>
  <si>
    <t>8-mar-2016 13.00.00</t>
  </si>
  <si>
    <t>8-mar-2016 23.00.00</t>
  </si>
  <si>
    <t>15-mar-2016 17.00.00</t>
  </si>
  <si>
    <t>15-mar-2016 23.00.00</t>
  </si>
  <si>
    <t>23-mar-2016 18.00.00</t>
  </si>
  <si>
    <t>23-mar-2016 23.00.00</t>
  </si>
  <si>
    <t>5-apr-2016 13.00.00</t>
  </si>
  <si>
    <t>5-apr-2016 23.00.00</t>
  </si>
  <si>
    <t>6-apr-2016 12.00.00</t>
  </si>
  <si>
    <t>6-apr-2016 23.00.00</t>
  </si>
  <si>
    <t>7-apr-2016 15.00.00</t>
  </si>
  <si>
    <t>7-apr-2016 16.00.00</t>
  </si>
  <si>
    <t>18-apr-2016 10.00.00</t>
  </si>
  <si>
    <t>18-apr-2016 23.00.00</t>
  </si>
  <si>
    <t>20-apr-2016 10.00.00</t>
  </si>
  <si>
    <t>20-apr-2016 23.00.00</t>
  </si>
  <si>
    <t>21-apr-2016 17.00.00</t>
  </si>
  <si>
    <t>21-apr-2016 23.00.00</t>
  </si>
  <si>
    <t>22-apr-2016 13.00.00</t>
  </si>
  <si>
    <t>25-apr-2016 0.00.00</t>
  </si>
  <si>
    <t>26-apr-2016 14.00.00</t>
  </si>
  <si>
    <t>26-apr-2016 15.00.00</t>
  </si>
  <si>
    <t>29-apr-2016 19.00.00</t>
  </si>
  <si>
    <t>2-mag-2016 0.00.00</t>
  </si>
  <si>
    <t>4-mag-2016 22.00.00</t>
  </si>
  <si>
    <t>4-mag-2016 23.00.00</t>
  </si>
  <si>
    <t>6-mag-2016 16.00.00</t>
  </si>
  <si>
    <t>9-mag-2016 0.00.00</t>
  </si>
  <si>
    <t>18-mag-2016 10.00.00</t>
  </si>
  <si>
    <t>18-mag-2016 23.00.00</t>
  </si>
  <si>
    <t>1-giu-2016 17.00.00</t>
  </si>
  <si>
    <t>1-giu-2016 23.00.00</t>
  </si>
  <si>
    <t>14-giu-2016 12.00.00</t>
  </si>
  <si>
    <t>14-giu-2016 23.00.00</t>
  </si>
  <si>
    <t>28-giu-2016 19.00.00</t>
  </si>
  <si>
    <t>29-giu-2016 0.00.00</t>
  </si>
  <si>
    <t>5-lug-2016 12.00.00</t>
  </si>
  <si>
    <t>5-lug-2016 14.00.00</t>
  </si>
  <si>
    <t>5-lug-2016 22.00.00</t>
  </si>
  <si>
    <t>5-lug-2016 23.00.00</t>
  </si>
  <si>
    <t>22-lug-2016 9.00.00</t>
  </si>
  <si>
    <t>22-lug-2016 10.00.00</t>
  </si>
  <si>
    <t>3-ago-2016 12.00.00</t>
  </si>
  <si>
    <t>3-ago-2016 23.00.00</t>
  </si>
  <si>
    <t>12-ago-2016 12.00.00</t>
  </si>
  <si>
    <t>15-ago-2016 0.00.00</t>
  </si>
  <si>
    <t>16-ago-2016 12.00.00</t>
  </si>
  <si>
    <t>16-ago-2016 23.00.00</t>
  </si>
  <si>
    <t>22-ago-2016 15.00.00</t>
  </si>
  <si>
    <t>22-ago-2016 23.00.00</t>
  </si>
  <si>
    <t>1-set-2016 19.00.00</t>
  </si>
  <si>
    <t>1-set-2016 23.00.00</t>
  </si>
  <si>
    <t>5-set-2016 19.00.00</t>
  </si>
  <si>
    <t>6-set-2016 0.00.00</t>
  </si>
  <si>
    <t>8-set-2016 17.00.00</t>
  </si>
  <si>
    <t>8-set-2016 23.00.00</t>
  </si>
  <si>
    <t>16-set-2016 15.00.00</t>
  </si>
  <si>
    <t>19-set-2016 0.00.00</t>
  </si>
  <si>
    <t>5-ott-2016 11.00.00</t>
  </si>
  <si>
    <t>5-ott-2016 23.00.00</t>
  </si>
  <si>
    <t>17-ott-2016 13.00.00</t>
  </si>
  <si>
    <t>17-ott-2016 23.00.00</t>
  </si>
  <si>
    <t>1-nov-2016 21.00.00</t>
  </si>
  <si>
    <t>1-nov-2016 23.00.00</t>
  </si>
  <si>
    <t>24-nov-2016 14.00.00</t>
  </si>
  <si>
    <t>24-nov-2016 23.00.00</t>
  </si>
  <si>
    <t>1-dic-2016 15.00.00</t>
  </si>
  <si>
    <t>1-dic-2016 19.00.00</t>
  </si>
  <si>
    <t>14-dic-2016 16.00.00</t>
  </si>
  <si>
    <t>14-dic-2016 23.00.00</t>
  </si>
  <si>
    <t>22-dic-2016 18.00.00</t>
  </si>
  <si>
    <t>22-dic-2016 23.00.00</t>
  </si>
  <si>
    <t>3-gen-2017 19.00.00</t>
  </si>
  <si>
    <t>3-gen-2017 21.00.00</t>
  </si>
  <si>
    <t>6-gen-2017 12.00.00</t>
  </si>
  <si>
    <t>6-gen-2017 19.00.00</t>
  </si>
  <si>
    <t>17-gen-2017 14.00.00</t>
  </si>
  <si>
    <t>17-gen-2017 23.00.00</t>
  </si>
  <si>
    <t>2-mar-2017 12.00.00</t>
  </si>
  <si>
    <t>2-mar-2017 23.00.00</t>
  </si>
  <si>
    <t>3-mar-2017 10.00.00</t>
  </si>
  <si>
    <t>3-mar-2017 12.00.00</t>
  </si>
  <si>
    <t>14-mar-2017 15.00.00</t>
  </si>
  <si>
    <t>14-mar-2017 23.00.00</t>
  </si>
  <si>
    <t>20-mar-2017 10.00.00</t>
  </si>
  <si>
    <t>20-mar-2017 23.00.00</t>
  </si>
  <si>
    <t>24-mar-2017 14.00.00</t>
  </si>
  <si>
    <t>24-mar-2017 15.00.00</t>
  </si>
  <si>
    <t>27-mar-2017 17.00.00</t>
  </si>
  <si>
    <t>27-mar-2017 23.00.00</t>
  </si>
  <si>
    <t>31-mar-2017 10.00.00</t>
  </si>
  <si>
    <t>31-mar-2017 17.00.00</t>
  </si>
  <si>
    <t>5-apr-2017 12.00.00</t>
  </si>
  <si>
    <t>5-apr-2017 13.00.00</t>
  </si>
  <si>
    <t>5-apr-2017 15.00.00</t>
  </si>
  <si>
    <t>5-apr-2017 21.00.00</t>
  </si>
  <si>
    <t>7-apr-2017 16.00.00</t>
  </si>
  <si>
    <t>10-apr-2017 0.00.00</t>
  </si>
  <si>
    <t>13-apr-2017 21.00.00</t>
  </si>
  <si>
    <t>13-apr-2017 23.00.00</t>
  </si>
  <si>
    <t>18-apr-2017 20.00.00</t>
  </si>
  <si>
    <t>18-apr-2017 23.00.00</t>
  </si>
  <si>
    <t>8-mag-2017 13.00.00</t>
  </si>
  <si>
    <t>8-mag-2017 23.00.00</t>
  </si>
  <si>
    <t>22-mag-2017 14.00.00</t>
  </si>
  <si>
    <t>22-mag-2017 23.00.00</t>
  </si>
  <si>
    <t>23-mag-2017 10.00.00</t>
  </si>
  <si>
    <t>24-mag-2017 0.00.00</t>
  </si>
  <si>
    <t>25-mag-2017 12.00.00</t>
  </si>
  <si>
    <t>26-mag-2017 0.00.00</t>
  </si>
  <si>
    <t>29-mag-2017 11.00.00</t>
  </si>
  <si>
    <t>30-mag-2017 0.00.00</t>
  </si>
  <si>
    <t>15-giu-2017 17.00.00</t>
  </si>
  <si>
    <t>15-giu-2017 23.00.00</t>
  </si>
  <si>
    <t>26-giu-2017 19.00.00</t>
  </si>
  <si>
    <t>27-giu-2017 0.00.00</t>
  </si>
  <si>
    <t>28-giu-2017 12.00.00</t>
  </si>
  <si>
    <t>28-giu-2017 23.00.00</t>
  </si>
  <si>
    <t>29-giu-2017 21.00.00</t>
  </si>
  <si>
    <t>29-giu-2017 23.00.00</t>
  </si>
  <si>
    <t>24-lug-2017 13.00.00</t>
  </si>
  <si>
    <t>25-lug-2017 0.00.00</t>
  </si>
  <si>
    <t>27-lug-2017 13.00.00</t>
  </si>
  <si>
    <t>27-lug-2017 15.00.00</t>
  </si>
  <si>
    <t>31-lug-2017 10.00.00</t>
  </si>
  <si>
    <t>31-lug-2017 18.00.00</t>
  </si>
  <si>
    <t>31-lug-2017 20.00.00</t>
  </si>
  <si>
    <t>1-ago-2017 0.00.00</t>
  </si>
  <si>
    <t>15-set-2017 14.00.00</t>
  </si>
  <si>
    <t>18-set-2017 0.00.00</t>
  </si>
  <si>
    <t>10-ott-2017 18.00.00</t>
  </si>
  <si>
    <t>11-ott-2017 0.00.00</t>
  </si>
  <si>
    <t>25-ott-2017 20.00.00</t>
  </si>
  <si>
    <t>25-ott-2017 23.00.00</t>
  </si>
  <si>
    <t>2-nov-2017 14.00.00</t>
  </si>
  <si>
    <t>2-nov-2017 15.00.00</t>
  </si>
  <si>
    <t>17-nov-2017 12.00.00</t>
  </si>
  <si>
    <t>17-nov-2017 17.00.00</t>
  </si>
  <si>
    <t>27-nov-2017 17.00.00</t>
  </si>
  <si>
    <t>27-nov-2017 23.00.00</t>
  </si>
  <si>
    <t>7-dic-2017 16.00.00</t>
  </si>
  <si>
    <t>7-dic-2017 23.00.00</t>
  </si>
  <si>
    <t>22-dic-2017 10.00.00</t>
  </si>
  <si>
    <t>26-dic-2017 0.00.00</t>
  </si>
  <si>
    <t>26-dic-2017 16.00.00</t>
  </si>
  <si>
    <t>26-dic-2017 23.00.00</t>
  </si>
  <si>
    <t>27-dic-2017 10.00.00</t>
  </si>
  <si>
    <t>28-dic-2017 0.00.00</t>
  </si>
  <si>
    <t>11-gen-2018 18.00.00</t>
  </si>
  <si>
    <t>11-gen-2018 23.00.00</t>
  </si>
  <si>
    <t>12-gen-2018 16.00.00</t>
  </si>
  <si>
    <t>15-gen-2018 0.00.00</t>
  </si>
  <si>
    <t>22-gen-2018 12.00.00</t>
  </si>
  <si>
    <t>22-gen-2018 18.00.00</t>
  </si>
  <si>
    <t>24-gen-2018 21.00.00</t>
  </si>
  <si>
    <t>24-gen-2018 23.00.00</t>
  </si>
  <si>
    <t>13-feb-2018 11.00.00</t>
  </si>
  <si>
    <t>13-feb-2018 23.00.00</t>
  </si>
  <si>
    <t>6-mar-2018 19.00.00</t>
  </si>
  <si>
    <t>6-mar-2018 23.00.00</t>
  </si>
  <si>
    <t>19-mar-2018 21.00.00</t>
  </si>
  <si>
    <t>19-mar-2018 23.00.00</t>
  </si>
  <si>
    <t>21-mar-2018 16.00.00</t>
  </si>
  <si>
    <t>21-mar-2018 19.00.00</t>
  </si>
  <si>
    <t>11-apr-2018 12.00.00</t>
  </si>
  <si>
    <t>11-apr-2018 13.00.00</t>
  </si>
  <si>
    <t>11-apr-2018 16.00.00</t>
  </si>
  <si>
    <t>11-apr-2018 23.00.00</t>
  </si>
  <si>
    <t>19-apr-2018 21.00.00</t>
  </si>
  <si>
    <t>19-apr-2018 23.00.00</t>
  </si>
  <si>
    <t>24-apr-2018 18.00.00</t>
  </si>
  <si>
    <t>24-apr-2018 19.00.00</t>
  </si>
  <si>
    <t>1-mag-2018 19.00.00</t>
  </si>
  <si>
    <t>1-mag-2018 21.00.00</t>
  </si>
  <si>
    <t>8-mag-2018 18.00.00</t>
  </si>
  <si>
    <t>8-mag-2018 23.00.00</t>
  </si>
  <si>
    <t>9-mag-2018 16.00.00</t>
  </si>
  <si>
    <t>9-mag-2018 23.00.00</t>
  </si>
  <si>
    <t>11-mag-2018 13.00.00</t>
  </si>
  <si>
    <t>14-mag-2018 0.00.00</t>
  </si>
  <si>
    <t>14-mag-2018 17.00.00</t>
  </si>
  <si>
    <t>14-mag-2018 23.00.00</t>
  </si>
  <si>
    <t>29-mag-2018 12.00.00</t>
  </si>
  <si>
    <t>29-mag-2018 23.00.00</t>
  </si>
  <si>
    <t>4-giu-2018 15.00.00</t>
  </si>
  <si>
    <t>4-giu-2018 23.00.00</t>
  </si>
  <si>
    <t>7-giu-2018 14.00.00</t>
  </si>
  <si>
    <t>7-giu-2018 15.00.00</t>
  </si>
  <si>
    <t>12-giu-2018 14.00.00</t>
  </si>
  <si>
    <t>12-giu-2018 23.00.00</t>
  </si>
  <si>
    <t>20-giu-2018 18.00.00</t>
  </si>
  <si>
    <t>20-giu-2018 23.00.00</t>
  </si>
  <si>
    <t>22-giu-2018 18.00.00</t>
  </si>
  <si>
    <t>25-giu-2018 0.00.00</t>
  </si>
  <si>
    <t>25-giu-2018 20.00.00</t>
  </si>
  <si>
    <t>25-giu-2018 23.00.00</t>
  </si>
  <si>
    <t>11-lug-2018 22.00.00</t>
  </si>
  <si>
    <t>11-lug-2018 23.00.00</t>
  </si>
  <si>
    <t>16-lug-2018 15.00.00</t>
  </si>
  <si>
    <t>16-lug-2018 23.00.00</t>
  </si>
  <si>
    <t>2-ago-2018 14.00.00</t>
  </si>
  <si>
    <t>2-ago-2018 23.00.00</t>
  </si>
  <si>
    <t>9-ago-2018 15.00.00</t>
  </si>
  <si>
    <t>9-ago-2018 23.00.00</t>
  </si>
  <si>
    <t>17-ago-2018 16.00.00</t>
  </si>
  <si>
    <t>20-ago-2018 0.00.00</t>
  </si>
  <si>
    <t>24-ago-2018 17.00.00</t>
  </si>
  <si>
    <t>27-ago-2018 0.00.00</t>
  </si>
  <si>
    <t>3-set-2018 10.00.00</t>
  </si>
  <si>
    <t>3-set-2018 23.00.00</t>
  </si>
  <si>
    <t>7-set-2018 13.00.00</t>
  </si>
  <si>
    <t>10-set-2018 0.00.00</t>
  </si>
  <si>
    <t>12-set-2018 18.00.00</t>
  </si>
  <si>
    <t>12-set-2018 23.00.00</t>
  </si>
  <si>
    <t>11-ott-2018 9.00.00</t>
  </si>
  <si>
    <t>11-ott-2018 23.00.00</t>
  </si>
  <si>
    <t>12-ott-2018 14.00.00</t>
  </si>
  <si>
    <t>12-ott-2018 17.00.00</t>
  </si>
  <si>
    <t>15-ott-2018 10.00.00</t>
  </si>
  <si>
    <t>15-ott-2018 11.00.00</t>
  </si>
  <si>
    <t>8-nov-2018 22.00.00</t>
  </si>
  <si>
    <t>8-nov-2018 23.00.00</t>
  </si>
  <si>
    <t>27-nov-2018 18.00.00</t>
  </si>
  <si>
    <t>27-nov-2018 23.00.00</t>
  </si>
  <si>
    <t>4-dic-2018 21.00.00</t>
  </si>
  <si>
    <t>4-dic-2018 23.00.00</t>
  </si>
  <si>
    <t>5-dic-2018 11.00.00</t>
  </si>
  <si>
    <t>5-dic-2018 23.00.00</t>
  </si>
  <si>
    <t>10-dic-2018 19.00.00</t>
  </si>
  <si>
    <t>10-dic-2018 23.00.00</t>
  </si>
  <si>
    <t>20-dic-2018 11.00.00</t>
  </si>
  <si>
    <t>20-dic-2018 23.00.00</t>
  </si>
  <si>
    <t>21-dic-2018 13.00.00</t>
  </si>
  <si>
    <t>24-dic-2018 0.00.00</t>
  </si>
  <si>
    <t>11-gen-2019 16.00.00</t>
  </si>
  <si>
    <t>14-gen-2019 0.00.00</t>
  </si>
  <si>
    <t>22-gen-2019 18.00.00</t>
  </si>
  <si>
    <t>22-gen-2019 20.00.00</t>
  </si>
  <si>
    <t>30-gen-2019 13.00.00</t>
  </si>
  <si>
    <t>30-gen-2019 16.00.00</t>
  </si>
  <si>
    <t>30-gen-2019 18.00.00</t>
  </si>
  <si>
    <t>30-gen-2019 23.00.00</t>
  </si>
  <si>
    <t>6-feb-2019 14.00.00</t>
  </si>
  <si>
    <t>6-feb-2019 23.00.00</t>
  </si>
  <si>
    <t>15-feb-2019 11.00.00</t>
  </si>
  <si>
    <t>15-feb-2019 14.00.00</t>
  </si>
  <si>
    <t>21-feb-2019 12.00.00</t>
  </si>
  <si>
    <t>21-feb-2019 23.00.00</t>
  </si>
  <si>
    <t>20-mar-2019 19.00.00</t>
  </si>
  <si>
    <t>20-mar-2019 23.00.00</t>
  </si>
  <si>
    <t>27-mar-2019 13.00.00</t>
  </si>
  <si>
    <t>27-mar-2019 14.00.00</t>
  </si>
  <si>
    <t>29-mar-2019 13.00.00</t>
  </si>
  <si>
    <t>1-apr-2019 1.00.00</t>
  </si>
  <si>
    <t>8-apr-2019 19.00.00</t>
  </si>
  <si>
    <t>8-apr-2019 23.00.00</t>
  </si>
  <si>
    <t>23-apr-2019 15.00.00</t>
  </si>
  <si>
    <t>23-apr-2019 23.00.00</t>
  </si>
  <si>
    <t>30-apr-2019 17.00.00</t>
  </si>
  <si>
    <t>30-apr-2019 22.00.00</t>
  </si>
  <si>
    <t>7-mag-2019 15.00.00</t>
  </si>
  <si>
    <t>7-mag-2019 19.00.00</t>
  </si>
  <si>
    <t>7-mag-2019 20.00.00</t>
  </si>
  <si>
    <t>7-mag-2019 22.00.00</t>
  </si>
  <si>
    <t>7-mag-2019 23.00.00</t>
  </si>
  <si>
    <t>17-mag-2019 16.00.00</t>
  </si>
  <si>
    <t>17-mag-2019 17.00.00</t>
  </si>
  <si>
    <t>22-mag-2019 16.00.00</t>
  </si>
  <si>
    <t>22-mag-2019 23.00.00</t>
  </si>
  <si>
    <t>30-mag-2019 16.00.00</t>
  </si>
  <si>
    <t>30-mag-2019 23.00.00</t>
  </si>
  <si>
    <t>7-giu-2019 16.00.00</t>
  </si>
  <si>
    <t>10-giu-2019 0.00.00</t>
  </si>
  <si>
    <t>27-giu-2019 14.00.00</t>
  </si>
  <si>
    <t>27-giu-2019 23.00.00</t>
  </si>
  <si>
    <t>1-lug-2019 21.00.00</t>
  </si>
  <si>
    <t>5-lug-2019 18.00.00</t>
  </si>
  <si>
    <t>8-lug-2019 0.00.00</t>
  </si>
  <si>
    <t>10-lug-2019 14.00.00</t>
  </si>
  <si>
    <t>19-lug-2019 15.00.00</t>
  </si>
  <si>
    <t>22-lug-2019 0.00.00</t>
  </si>
  <si>
    <t>12-set-2019 13.00.00</t>
  </si>
  <si>
    <t>18-set-2019 11.00.00</t>
  </si>
  <si>
    <t>18-set-2019 23.00.00</t>
  </si>
  <si>
    <t>24-set-2019 12.00.00</t>
  </si>
  <si>
    <t>24-set-2019 16.00.00</t>
  </si>
  <si>
    <t>3-ott-2019 15.00.00</t>
  </si>
  <si>
    <t>3-ott-2019 16.00.00</t>
  </si>
  <si>
    <t>3-ott-2019 18.00.00</t>
  </si>
  <si>
    <t>3-ott-2019 23.00.00</t>
  </si>
  <si>
    <t>18-ott-2019 20.00.00</t>
  </si>
  <si>
    <t>21-ott-2019 0.00.00</t>
  </si>
  <si>
    <t>30-ott-2019 9.00.00</t>
  </si>
  <si>
    <t>30-ott-2019 14.00.00</t>
  </si>
  <si>
    <t>30-ott-2019 17.00.00</t>
  </si>
  <si>
    <t>30-ott-2019 23.00.00</t>
  </si>
  <si>
    <t>14-nov-2019 19.00.00</t>
  </si>
  <si>
    <t>14-nov-2019 23.00.00</t>
  </si>
  <si>
    <t>22-nov-2019 10.00.00</t>
  </si>
  <si>
    <t>25-nov-2019 0.00.00</t>
  </si>
  <si>
    <t>29-nov-2019 11.00.00</t>
  </si>
  <si>
    <t>2-dic-2019 0.00.00</t>
  </si>
  <si>
    <t>6-dic-2019 11.00.00</t>
  </si>
  <si>
    <t>6-dic-2019 17.00.00</t>
  </si>
  <si>
    <t>9-dic-2019 12.00.00</t>
  </si>
  <si>
    <t>9-dic-2019 17.00.00</t>
  </si>
  <si>
    <t>31-dic-2019 11.00.00</t>
  </si>
  <si>
    <t>31-dic-2019 14.00.00</t>
  </si>
  <si>
    <t>13-gen-2020 17.00.00</t>
  </si>
  <si>
    <t>13-gen-2020 23.00.00</t>
  </si>
  <si>
    <t>27-gen-2020 14.00.00</t>
  </si>
  <si>
    <t>27-gen-2020 15.00.00</t>
  </si>
  <si>
    <t>28-feb-2020 12.00.00</t>
  </si>
  <si>
    <t>2-mar-2020 0.00.00</t>
  </si>
  <si>
    <t>5-mar-2020 17.00.00</t>
  </si>
  <si>
    <t>5-mar-2020 18.00.00</t>
  </si>
  <si>
    <t>18-mar-2020 9.00.00</t>
  </si>
  <si>
    <t>18-mar-2020 18.00.00</t>
  </si>
  <si>
    <t>26-mar-2020 10.00.00</t>
  </si>
  <si>
    <t>26-mar-2020 23.00.00</t>
  </si>
  <si>
    <t>31-mar-2020 9.00.00</t>
  </si>
  <si>
    <t>31-mar-2020 23.00.00</t>
  </si>
  <si>
    <t>1-apr-2020 16.00.00</t>
  </si>
  <si>
    <t>1-apr-2020 18.00.00</t>
  </si>
  <si>
    <t>23-apr-2020 12.00.00</t>
  </si>
  <si>
    <t>23-apr-2020 23.00.00</t>
  </si>
  <si>
    <t>24-apr-2020 9.00.00</t>
  </si>
  <si>
    <t>27-apr-2020 0.00.00</t>
  </si>
  <si>
    <t>4-apr-2016 20.00.00</t>
  </si>
  <si>
    <t>5-apr-2016 17.00.00</t>
  </si>
  <si>
    <t>5-apr-2016 18.00.00</t>
  </si>
  <si>
    <t>6-apr-2016 4.00.00</t>
  </si>
  <si>
    <t>6-apr-2016 5.00.00</t>
  </si>
  <si>
    <t>6-apr-2016 10.00.00</t>
  </si>
  <si>
    <t>6-apr-2016 18.00.00</t>
  </si>
  <si>
    <t>7-apr-2016 11.00.00</t>
  </si>
  <si>
    <t>7-apr-2016 12.00.00</t>
  </si>
  <si>
    <t>8-apr-2016 6.00.00</t>
  </si>
  <si>
    <t>8-apr-2016 7.00.00</t>
  </si>
  <si>
    <t>8-apr-2016 17.00.00</t>
  </si>
  <si>
    <t>11-apr-2016 10.00.00</t>
  </si>
  <si>
    <t>11-apr-2016 16.00.00</t>
  </si>
  <si>
    <t>12-apr-2016 13.00.00</t>
  </si>
  <si>
    <t>12-apr-2016 16.00.00</t>
  </si>
  <si>
    <t>13-apr-2016 17.00.00</t>
  </si>
  <si>
    <t>15-apr-2016 1.00.00</t>
  </si>
  <si>
    <t>15-apr-2016 6.00.00</t>
  </si>
  <si>
    <t>15-apr-2016 15.00.00</t>
  </si>
  <si>
    <t>18-apr-2016 1.00.00</t>
  </si>
  <si>
    <t>18-apr-2016 9.00.00</t>
  </si>
  <si>
    <t>20-apr-2016 6.00.00</t>
  </si>
  <si>
    <t>22-apr-2016 10.00.00</t>
  </si>
  <si>
    <t>22-apr-2016 12.00.00</t>
  </si>
  <si>
    <t>25-apr-2016 7.00.00</t>
  </si>
  <si>
    <t>25-apr-2016 11.00.00</t>
  </si>
  <si>
    <t>25-apr-2016 22.00.00</t>
  </si>
  <si>
    <t>26-apr-2016 11.00.00</t>
  </si>
  <si>
    <t>26-apr-2016 23.00.00</t>
  </si>
  <si>
    <t>27-apr-2016 10.00.00</t>
  </si>
  <si>
    <t>27-apr-2016 13.00.00</t>
  </si>
  <si>
    <t>28-apr-2016 5.00.00</t>
  </si>
  <si>
    <t>28-apr-2016 17.00.00</t>
  </si>
  <si>
    <t>28-apr-2016 21.00.00</t>
  </si>
  <si>
    <t>29-apr-2016 7.00.00</t>
  </si>
  <si>
    <t>2-mag-2016 7.00.00</t>
  </si>
  <si>
    <t>2-mag-2016 22.00.00</t>
  </si>
  <si>
    <t>3-mag-2016 9.00.00</t>
  </si>
  <si>
    <t>4-mag-2016 3.00.00</t>
  </si>
  <si>
    <t>5-mag-2016 3.00.00</t>
  </si>
  <si>
    <t>5-mag-2016 9.00.00</t>
  </si>
  <si>
    <t>9-mag-2016 11.00.00</t>
  </si>
  <si>
    <t>9-mag-2016 16.00.00</t>
  </si>
  <si>
    <t>10-mag-2016 9.00.00</t>
  </si>
  <si>
    <t>10-mag-2016 13.00.00</t>
  </si>
  <si>
    <t>11-mag-2016 7.00.00</t>
  </si>
  <si>
    <t>12-mag-2016 4.00.00</t>
  </si>
  <si>
    <t>12-mag-2016 11.00.00</t>
  </si>
  <si>
    <t>12-mag-2016 14.00.00</t>
  </si>
  <si>
    <t>13-mag-2016 13.00.00</t>
  </si>
  <si>
    <t>13-mag-2016 19.00.00</t>
  </si>
  <si>
    <t>16-mag-2016 17.00.00</t>
  </si>
  <si>
    <t>17-mag-2016 11.00.00</t>
  </si>
  <si>
    <t>20-mag-2016 1.00.00</t>
  </si>
  <si>
    <t>20-mag-2016 12.00.00</t>
  </si>
  <si>
    <t>20-mag-2016 18.00.00</t>
  </si>
  <si>
    <t>23-mag-2016 9.00.00</t>
  </si>
  <si>
    <t>23-mag-2016 22.00.00</t>
  </si>
  <si>
    <t>24-mag-2016 9.00.00</t>
  </si>
  <si>
    <t>26-mag-2016 8.00.00</t>
  </si>
  <si>
    <t>26-mag-2016 9.00.00</t>
  </si>
  <si>
    <t>27-mag-2016 9.00.00</t>
  </si>
  <si>
    <t>27-mag-2016 22.00.00</t>
  </si>
  <si>
    <t>1-giu-2016 4.00.00</t>
  </si>
  <si>
    <t>1-giu-2016 9.00.00</t>
  </si>
  <si>
    <t>1-giu-2016 22.00.00</t>
  </si>
  <si>
    <t>2-giu-2016 5.00.00</t>
  </si>
  <si>
    <t>2-giu-2016 11.00.00</t>
  </si>
  <si>
    <t>2-giu-2016 14.00.00</t>
  </si>
  <si>
    <t>2-giu-2016 20.00.00</t>
  </si>
  <si>
    <t>3-giu-2016 10.00.00</t>
  </si>
  <si>
    <t>3-giu-2016 16.00.00</t>
  </si>
  <si>
    <t>7-giu-2016 8.00.00</t>
  </si>
  <si>
    <t>7-giu-2016 22.00.00</t>
  </si>
  <si>
    <t>8-giu-2016 14.00.00</t>
  </si>
  <si>
    <t>14-giu-2016 7.00.00</t>
  </si>
  <si>
    <t>14-giu-2016 9.00.00</t>
  </si>
  <si>
    <t>14-giu-2016 16.00.00</t>
  </si>
  <si>
    <t>15-giu-2016 9.00.00</t>
  </si>
  <si>
    <t>15-giu-2016 13.00.00</t>
  </si>
  <si>
    <t>16-giu-2016 17.00.00</t>
  </si>
  <si>
    <t>22-giu-2016 22.00.00</t>
  </si>
  <si>
    <t>23-giu-2016 0.00.00</t>
  </si>
  <si>
    <t>23-giu-2016 22.00.00</t>
  </si>
  <si>
    <t>24-giu-2016 0.00.00</t>
  </si>
  <si>
    <t>27-giu-2016 10.00.00</t>
  </si>
  <si>
    <t>28-giu-2016 6.00.00</t>
  </si>
  <si>
    <t>28-giu-2016 16.00.00</t>
  </si>
  <si>
    <t>29-giu-2016 6.00.00</t>
  </si>
  <si>
    <t>29-giu-2016 9.00.00</t>
  </si>
  <si>
    <t>30-giu-2016 8.00.00</t>
  </si>
  <si>
    <t>30-giu-2016 9.00.00</t>
  </si>
  <si>
    <t>7-lug-2016 0.00.00</t>
  </si>
  <si>
    <t>7-lug-2016 13.00.00</t>
  </si>
  <si>
    <t>7-lug-2016 19.00.00</t>
  </si>
  <si>
    <t>8-lug-2016 9.00.00</t>
  </si>
  <si>
    <t>12-lug-2016 2.00.00</t>
  </si>
  <si>
    <t>12-lug-2016 9.00.00</t>
  </si>
  <si>
    <t>13-lug-2016 0.00.00</t>
  </si>
  <si>
    <t>13-lug-2016 10.00.00</t>
  </si>
  <si>
    <t>13-lug-2016 11.00.00</t>
  </si>
  <si>
    <t>13-lug-2016 13.00.00</t>
  </si>
  <si>
    <t>13-lug-2016 18.00.00</t>
  </si>
  <si>
    <t>14-lug-2016 8.00.00</t>
  </si>
  <si>
    <t>14-lug-2016 9.00.00</t>
  </si>
  <si>
    <t>14-lug-2016 13.00.00</t>
  </si>
  <si>
    <t>15-lug-2016 3.00.00</t>
  </si>
  <si>
    <t>15-lug-2016 10.00.00</t>
  </si>
  <si>
    <t>15-lug-2016 12.00.00</t>
  </si>
  <si>
    <t>20-lug-2016 9.00.00</t>
  </si>
  <si>
    <t>21-lug-2016 10.00.00</t>
  </si>
  <si>
    <t>22-lug-2016 11.00.00</t>
  </si>
  <si>
    <t>25-lug-2016 7.00.00</t>
  </si>
  <si>
    <t>25-lug-2016 8.00.00</t>
  </si>
  <si>
    <t>25-lug-2016 9.00.00</t>
  </si>
  <si>
    <t>25-lug-2016 11.00.00</t>
  </si>
  <si>
    <t>25-lug-2016 16.00.00</t>
  </si>
  <si>
    <t>26-lug-2016 3.00.00</t>
  </si>
  <si>
    <t>26-lug-2016 11.00.00</t>
  </si>
  <si>
    <t>26-lug-2016 15.00.00</t>
  </si>
  <si>
    <t>27-lug-2016 17.00.00</t>
  </si>
  <si>
    <t>29-lug-2016 2.00.00</t>
  </si>
  <si>
    <t>29-lug-2016 5.00.00</t>
  </si>
  <si>
    <t>29-lug-2016 15.00.00</t>
  </si>
  <si>
    <t>1-ago-2016 0.00.00</t>
  </si>
  <si>
    <t>1-ago-2016 10.00.00</t>
  </si>
  <si>
    <t>1-ago-2016 12.00.00</t>
  </si>
  <si>
    <t>2-ago-2016 5.00.00</t>
  </si>
  <si>
    <t>2-ago-2016 9.00.00</t>
  </si>
  <si>
    <t>2-ago-2016 10.00.00</t>
  </si>
  <si>
    <t>3-ago-2016 9.00.00</t>
  </si>
  <si>
    <t>3-ago-2016 17.00.00</t>
  </si>
  <si>
    <t>4-ago-2016 14.00.00</t>
  </si>
  <si>
    <t>5-ago-2016 11.00.00</t>
  </si>
  <si>
    <t>5-ago-2016 14.00.00</t>
  </si>
  <si>
    <t>5-ago-2016 15.00.00</t>
  </si>
  <si>
    <t>8-ago-2016 15.00.00</t>
  </si>
  <si>
    <t>10-ago-2016 11.00.00</t>
  </si>
  <si>
    <t>11-ago-2016 7.00.00</t>
  </si>
  <si>
    <t>11-ago-2016 13.00.00</t>
  </si>
  <si>
    <t>12-ago-2016 10.00.00</t>
  </si>
  <si>
    <t>15-ago-2016 4.00.00</t>
  </si>
  <si>
    <t>15-ago-2016 11.00.00</t>
  </si>
  <si>
    <t>19-ago-2016 1.00.00</t>
  </si>
  <si>
    <t>19-ago-2016 9.00.00</t>
  </si>
  <si>
    <t>22-ago-2016 0.00.00</t>
  </si>
  <si>
    <t>22-ago-2016 11.00.00</t>
  </si>
  <si>
    <t>23-ago-2016 7.00.00</t>
  </si>
  <si>
    <t>24-ago-2016 4.00.00</t>
  </si>
  <si>
    <t>25-ago-2016 1.00.00</t>
  </si>
  <si>
    <t>25-ago-2016 11.00.00</t>
  </si>
  <si>
    <t>26-ago-2016 17.00.00</t>
  </si>
  <si>
    <t>29-ago-2016 16.00.00</t>
  </si>
  <si>
    <t>1-set-2016 3.00.00</t>
  </si>
  <si>
    <t>6-set-2016 12.00.00</t>
  </si>
  <si>
    <t>6-set-2016 16.00.00</t>
  </si>
  <si>
    <t>7-set-2016 9.00.00</t>
  </si>
  <si>
    <t>8-set-2016 10.00.00</t>
  </si>
  <si>
    <t>9-set-2016 15.00.00</t>
  </si>
  <si>
    <t>12-set-2016 7.00.00</t>
  </si>
  <si>
    <t>14-set-2016 10.00.00</t>
  </si>
  <si>
    <t>15-set-2016 7.00.00</t>
  </si>
  <si>
    <t>19-set-2016 2.00.00</t>
  </si>
  <si>
    <t>20-set-2016 2.00.00</t>
  </si>
  <si>
    <t>20-set-2016 4.00.00</t>
  </si>
  <si>
    <t>20-set-2016 17.00.00</t>
  </si>
  <si>
    <t>26-set-2016 4.00.00</t>
  </si>
  <si>
    <t>27-set-2016 3.00.00</t>
  </si>
  <si>
    <t>27-set-2016 20.00.00</t>
  </si>
  <si>
    <t>28-set-2016 11.00.00</t>
  </si>
  <si>
    <t>3-ott-2016 15.00.00</t>
  </si>
  <si>
    <t>4-ott-2016 3.00.00</t>
  </si>
  <si>
    <t>4-ott-2016 20.00.00</t>
  </si>
  <si>
    <t>5-ott-2016 7.00.00</t>
  </si>
  <si>
    <t>5-ott-2016 8.00.00</t>
  </si>
  <si>
    <t>10-ott-2016 1.00.00</t>
  </si>
  <si>
    <t>10-ott-2016 10.00.00</t>
  </si>
  <si>
    <t>11-ott-2016 6.00.00</t>
  </si>
  <si>
    <t>11-ott-2016 11.00.00</t>
  </si>
  <si>
    <t>12-ott-2016 10.00.00</t>
  </si>
  <si>
    <t>13-ott-2016 17.00.00</t>
  </si>
  <si>
    <t>17-ott-2016 4.00.00</t>
  </si>
  <si>
    <t>18-ott-2016 2.00.00</t>
  </si>
  <si>
    <t>20-ott-2016 10.00.00</t>
  </si>
  <si>
    <t>20-ott-2016 15.00.00</t>
  </si>
  <si>
    <t>21-ott-2016 15.00.00</t>
  </si>
  <si>
    <t>24-ott-2016 0.00.00</t>
  </si>
  <si>
    <t>24-ott-2016 18.00.00</t>
  </si>
  <si>
    <t>25-ott-2016 16.00.00</t>
  </si>
  <si>
    <t>26-ott-2016 9.00.00</t>
  </si>
  <si>
    <t>26-ott-2016 10.00.00</t>
  </si>
  <si>
    <t>26-ott-2016 17.00.00</t>
  </si>
  <si>
    <t>27-ott-2016 4.00.00</t>
  </si>
  <si>
    <t>27-ott-2016 10.00.00</t>
  </si>
  <si>
    <t>1-nov-2016 0.00.00</t>
  </si>
  <si>
    <t>1-nov-2016 9.00.00</t>
  </si>
  <si>
    <t>3-nov-2016 2.00.00</t>
  </si>
  <si>
    <t>3-nov-2016 4.00.00</t>
  </si>
  <si>
    <t>3-nov-2016 12.00.00</t>
  </si>
  <si>
    <t>3-nov-2016 17.00.00</t>
  </si>
  <si>
    <t>4-nov-2016 21.00.00</t>
  </si>
  <si>
    <t>7-nov-2016 0.00.00</t>
  </si>
  <si>
    <t>8-nov-2016 12.00.00</t>
  </si>
  <si>
    <t>8-nov-2016 17.00.00</t>
  </si>
  <si>
    <t>11-nov-2016 12.00.00</t>
  </si>
  <si>
    <t>11-nov-2016 13.00.00</t>
  </si>
  <si>
    <t>14-nov-2016 0.00.00</t>
  </si>
  <si>
    <t>14-nov-2016 12.00.00</t>
  </si>
  <si>
    <t>15-nov-2016 4.00.00</t>
  </si>
  <si>
    <t>15-nov-2016 5.00.00</t>
  </si>
  <si>
    <t>15-nov-2016 9.00.00</t>
  </si>
  <si>
    <t>15-nov-2016 10.00.00</t>
  </si>
  <si>
    <t>15-nov-2016 17.00.00</t>
  </si>
  <si>
    <t>15-nov-2016 18.00.00</t>
  </si>
  <si>
    <t>16-nov-2016 9.00.00</t>
  </si>
  <si>
    <t>16-nov-2016 16.00.00</t>
  </si>
  <si>
    <t>17-nov-2016 17.00.00</t>
  </si>
  <si>
    <t>18-nov-2016 10.00.00</t>
  </si>
  <si>
    <t>21-nov-2016 4.00.00</t>
  </si>
  <si>
    <t>21-nov-2016 10.00.00</t>
  </si>
  <si>
    <t>23-nov-2016 10.00.00</t>
  </si>
  <si>
    <t>23-nov-2016 16.00.00</t>
  </si>
  <si>
    <t>23-nov-2016 22.00.00</t>
  </si>
  <si>
    <t>25-nov-2016 4.00.00</t>
  </si>
  <si>
    <t>28-nov-2016 4.00.00</t>
  </si>
  <si>
    <t>28-nov-2016 11.00.00</t>
  </si>
  <si>
    <t>29-nov-2016 8.00.00</t>
  </si>
  <si>
    <t>29-nov-2016 10.00.00</t>
  </si>
  <si>
    <t>29-nov-2016 11.00.00</t>
  </si>
  <si>
    <t>30-nov-2016 18.00.00</t>
  </si>
  <si>
    <t>2-dic-2016 10.00.00</t>
  </si>
  <si>
    <t>2-dic-2016 15.00.00</t>
  </si>
  <si>
    <t>15-dic-2016 10.00.00</t>
  </si>
  <si>
    <t>16-dic-2016 9.00.00</t>
  </si>
  <si>
    <t>16-dic-2016 11.00.00</t>
  </si>
  <si>
    <t>16-dic-2016 21.00.00</t>
  </si>
  <si>
    <t>19-dic-2016 18.00.00</t>
  </si>
  <si>
    <t>21-dic-2016 6.00.00</t>
  </si>
  <si>
    <t>21-dic-2016 10.00.00</t>
  </si>
  <si>
    <t>23-dic-2016 3.00.00</t>
  </si>
  <si>
    <t>23-dic-2016 13.00.00</t>
  </si>
  <si>
    <t>23-dic-2016 14.00.00</t>
  </si>
  <si>
    <t>27-dic-2016 9.00.00</t>
  </si>
  <si>
    <t>28-dic-2016 16.00.00</t>
  </si>
  <si>
    <t>29-dic-2016 5.00.00</t>
  </si>
  <si>
    <t>29-dic-2016 9.00.00</t>
  </si>
  <si>
    <t>29-dic-2016 12.00.00</t>
  </si>
  <si>
    <t>30-dic-2016 2.00.00</t>
  </si>
  <si>
    <t>30-dic-2016 6.00.00</t>
  </si>
  <si>
    <t>30-dic-2016 10.00.00</t>
  </si>
  <si>
    <t>2-gen-2017 8.00.00</t>
  </si>
  <si>
    <t>2-gen-2017 9.00.00</t>
  </si>
  <si>
    <t>4-gen-2017 10.00.00</t>
  </si>
  <si>
    <t>4-gen-2017 19.00.00</t>
  </si>
  <si>
    <t>5-gen-2017 8.00.00</t>
  </si>
  <si>
    <t>5-gen-2017 11.00.00</t>
  </si>
  <si>
    <t>6-gen-2017 10.00.00</t>
  </si>
  <si>
    <t>6-gen-2017 15.00.00</t>
  </si>
  <si>
    <t>9-gen-2017 9.00.00</t>
  </si>
  <si>
    <t>10-gen-2017 8.00.00</t>
  </si>
  <si>
    <t>11-gen-2017 3.00.00</t>
  </si>
  <si>
    <t>11-gen-2017 10.00.00</t>
  </si>
  <si>
    <t>11-gen-2017 11.00.00</t>
  </si>
  <si>
    <t>11-gen-2017 18.00.00</t>
  </si>
  <si>
    <t>12-gen-2017 5.00.00</t>
  </si>
  <si>
    <t>12-gen-2017 20.00.00</t>
  </si>
  <si>
    <t>19-gen-2017 10.00.00</t>
  </si>
  <si>
    <t>19-gen-2017 15.00.00</t>
  </si>
  <si>
    <t>20-gen-2017 10.00.00</t>
  </si>
  <si>
    <t>23-gen-2017 1.00.00</t>
  </si>
  <si>
    <t>23-gen-2017 10.00.00</t>
  </si>
  <si>
    <t>26-gen-2017 15.00.00</t>
  </si>
  <si>
    <t>27-gen-2017 9.00.00</t>
  </si>
  <si>
    <t>31-gen-2017 10.00.00</t>
  </si>
  <si>
    <t>31-gen-2017 15.00.00</t>
  </si>
  <si>
    <t>1-feb-2017 8.00.00</t>
  </si>
  <si>
    <t>1-feb-2017 16.00.00</t>
  </si>
  <si>
    <t>2-feb-2017 14.00.00</t>
  </si>
  <si>
    <t>3-feb-2017 4.00.00</t>
  </si>
  <si>
    <t>3-feb-2017 10.00.00</t>
  </si>
  <si>
    <t>6-feb-2017 2.00.00</t>
  </si>
  <si>
    <t>8-feb-2017 15.00.00</t>
  </si>
  <si>
    <t>8-feb-2017 19.00.00</t>
  </si>
  <si>
    <t>16-feb-2017 11.00.00</t>
  </si>
  <si>
    <t>16-feb-2017 22.00.00</t>
  </si>
  <si>
    <t>17-feb-2017 8.00.00</t>
  </si>
  <si>
    <t>17-feb-2017 18.00.00</t>
  </si>
  <si>
    <t>20-feb-2017 14.00.00</t>
  </si>
  <si>
    <t>22-feb-2017 12.00.00</t>
  </si>
  <si>
    <t>22-feb-2017 23.00.00</t>
  </si>
  <si>
    <t>23-feb-2017 14.00.00</t>
  </si>
  <si>
    <t>24-feb-2017 15.00.00</t>
  </si>
  <si>
    <t>27-feb-2017 21.00.00</t>
  </si>
  <si>
    <t>28-feb-2017 10.00.00</t>
  </si>
  <si>
    <t>28-feb-2017 17.00.00</t>
  </si>
  <si>
    <t>2-mar-2017 3.00.00</t>
  </si>
  <si>
    <t>2-mar-2017 15.00.00</t>
  </si>
  <si>
    <t>3-mar-2017 17.00.00</t>
  </si>
  <si>
    <t>6-mar-2017 12.00.00</t>
  </si>
  <si>
    <t>7-mar-2017 6.00.00</t>
  </si>
  <si>
    <t>7-mar-2017 16.00.00</t>
  </si>
  <si>
    <t>8-mar-2017 10.00.00</t>
  </si>
  <si>
    <t>8-mar-2017 12.00.00</t>
  </si>
  <si>
    <t>8-mar-2017 22.00.00</t>
  </si>
  <si>
    <t>9-mar-2017 15.00.00</t>
  </si>
  <si>
    <t>10-mar-2017 3.00.00</t>
  </si>
  <si>
    <t>10-mar-2017 15.00.00</t>
  </si>
  <si>
    <t>13-mar-2017 9.00.00</t>
  </si>
  <si>
    <t>14-mar-2017 7.00.00</t>
  </si>
  <si>
    <t>15-mar-2017 12.00.00</t>
  </si>
  <si>
    <t>15-mar-2017 20.00.00</t>
  </si>
  <si>
    <t>16-mar-2017 9.00.00</t>
  </si>
  <si>
    <t>20-mar-2017 2.00.00</t>
  </si>
  <si>
    <t>20-mar-2017 16.00.00</t>
  </si>
  <si>
    <t>21-mar-2017 11.00.00</t>
  </si>
  <si>
    <t>21-mar-2017 15.00.00</t>
  </si>
  <si>
    <t>21-mar-2017 16.00.00</t>
  </si>
  <si>
    <t>24-mar-2017 9.00.00</t>
  </si>
  <si>
    <t>24-mar-2017 16.00.00</t>
  </si>
  <si>
    <t>31-mar-2017 7.00.00</t>
  </si>
  <si>
    <t>31-mar-2017 15.00.00</t>
  </si>
  <si>
    <t>4-apr-2017 9.00.00</t>
  </si>
  <si>
    <t>4-apr-2017 17.00.00</t>
  </si>
  <si>
    <t>5-apr-2017 10.00.00</t>
  </si>
  <si>
    <t>6-apr-2017 9.00.00</t>
  </si>
  <si>
    <t>6-apr-2017 10.00.00</t>
  </si>
  <si>
    <t>6-apr-2017 11.00.00</t>
  </si>
  <si>
    <t>7-apr-2017 18.00.00</t>
  </si>
  <si>
    <t>10-apr-2017 10.00.00</t>
  </si>
  <si>
    <t>11-apr-2017 9.00.00</t>
  </si>
  <si>
    <t>12-apr-2017 9.00.00</t>
  </si>
  <si>
    <t>12-apr-2017 12.00.00</t>
  </si>
  <si>
    <t>17-apr-2017 9.00.00</t>
  </si>
  <si>
    <t>18-apr-2017 3.00.00</t>
  </si>
  <si>
    <t>18-apr-2017 10.00.00</t>
  </si>
  <si>
    <t>19-apr-2017 7.00.00</t>
  </si>
  <si>
    <t>19-apr-2017 19.00.00</t>
  </si>
  <si>
    <t>20-apr-2017 8.00.00</t>
  </si>
  <si>
    <t>21-apr-2017 10.00.00</t>
  </si>
  <si>
    <t>21-apr-2017 14.00.00</t>
  </si>
  <si>
    <t>24-apr-2017 0.00.00</t>
  </si>
  <si>
    <t>26-apr-2017 13.00.00</t>
  </si>
  <si>
    <t>26-apr-2017 18.00.00</t>
  </si>
  <si>
    <t>26-apr-2017 22.00.00</t>
  </si>
  <si>
    <t>27-apr-2017 15.00.00</t>
  </si>
  <si>
    <t>28-apr-2017 1.00.00</t>
  </si>
  <si>
    <t>1-mag-2017 1.00.00</t>
  </si>
  <si>
    <t>1-mag-2017 9.00.00</t>
  </si>
  <si>
    <t>1-mag-2017 19.00.00</t>
  </si>
  <si>
    <t>1-mag-2017 21.00.00</t>
  </si>
  <si>
    <t>2-mag-2017 10.00.00</t>
  </si>
  <si>
    <t>2-mag-2017 16.00.00</t>
  </si>
  <si>
    <t>3-mag-2017 9.00.00</t>
  </si>
  <si>
    <t>3-mag-2017 16.00.00</t>
  </si>
  <si>
    <t>5-mag-2017 6.00.00</t>
  </si>
  <si>
    <t>5-mag-2017 15.00.00</t>
  </si>
  <si>
    <t>11-mag-2017 14.00.00</t>
  </si>
  <si>
    <t>11-mag-2017 21.00.00</t>
  </si>
  <si>
    <t>16-mag-2017 9.00.00</t>
  </si>
  <si>
    <t>16-mag-2017 10.00.00</t>
  </si>
  <si>
    <t>17-mag-2017 16.00.00</t>
  </si>
  <si>
    <t>18-mag-2017 8.00.00</t>
  </si>
  <si>
    <t>18-mag-2017 9.00.00</t>
  </si>
  <si>
    <t>18-mag-2017 10.00.00</t>
  </si>
  <si>
    <t>18-mag-2017 21.00.00</t>
  </si>
  <si>
    <t>22-mag-2017 9.00.00</t>
  </si>
  <si>
    <t>23-mag-2017 15.00.00</t>
  </si>
  <si>
    <t>24-mag-2017 8.00.00</t>
  </si>
  <si>
    <t>25-mag-2017 1.00.00</t>
  </si>
  <si>
    <t>25-mag-2017 9.00.00</t>
  </si>
  <si>
    <t>26-mag-2017 14.00.00</t>
  </si>
  <si>
    <t>26-mag-2017 22.00.00</t>
  </si>
  <si>
    <t>30-mag-2017 4.00.00</t>
  </si>
  <si>
    <t>31-mag-2017 0.00.00</t>
  </si>
  <si>
    <t>31-mag-2017 12.00.00</t>
  </si>
  <si>
    <t>31-mag-2017 13.00.00</t>
  </si>
  <si>
    <t>31-mag-2017 16.00.00</t>
  </si>
  <si>
    <t>1-giu-2017 4.00.00</t>
  </si>
  <si>
    <t>1-giu-2017 16.00.00</t>
  </si>
  <si>
    <t>2-giu-2017 14.00.00</t>
  </si>
  <si>
    <t>7-giu-2017 3.00.00</t>
  </si>
  <si>
    <t>7-giu-2017 9.00.00</t>
  </si>
  <si>
    <t>7-giu-2017 10.00.00</t>
  </si>
  <si>
    <t>7-giu-2017 16.00.00</t>
  </si>
  <si>
    <t>8-giu-2017 10.00.00</t>
  </si>
  <si>
    <t>9-giu-2017 0.00.00</t>
  </si>
  <si>
    <t>9-giu-2017 5.00.00</t>
  </si>
  <si>
    <t>9-giu-2017 10.00.00</t>
  </si>
  <si>
    <t>12-giu-2017 9.00.00</t>
  </si>
  <si>
    <t>13-giu-2017 3.00.00</t>
  </si>
  <si>
    <t>14-giu-2017 4.00.00</t>
  </si>
  <si>
    <t>20-giu-2017 14.00.00</t>
  </si>
  <si>
    <t>21-giu-2017 14.00.00</t>
  </si>
  <si>
    <t>22-giu-2017 16.00.00</t>
  </si>
  <si>
    <t>23-giu-2017 9.00.00</t>
  </si>
  <si>
    <t>3-lug-2017 2.00.00</t>
  </si>
  <si>
    <t>4-lug-2017 1.00.00</t>
  </si>
  <si>
    <t>5-lug-2017 10.00.00</t>
  </si>
  <si>
    <t>6-lug-2017 10.00.00</t>
  </si>
  <si>
    <t>6-lug-2017 17.00.00</t>
  </si>
  <si>
    <t>10-lug-2017 11.00.00</t>
  </si>
  <si>
    <t>10-lug-2017 12.00.00</t>
  </si>
  <si>
    <t>12-lug-2017 2.00.00</t>
  </si>
  <si>
    <t>13-lug-2017 9.00.00</t>
  </si>
  <si>
    <t>14-lug-2017 12.00.00</t>
  </si>
  <si>
    <t>14-lug-2017 15.00.00</t>
  </si>
  <si>
    <t>14-lug-2017 22.00.00</t>
  </si>
  <si>
    <t>17-lug-2017 10.00.00</t>
  </si>
  <si>
    <t>17-lug-2017 11.00.00</t>
  </si>
  <si>
    <t>17-lug-2017 12.00.00</t>
  </si>
  <si>
    <t>20-lug-2017 17.00.00</t>
  </si>
  <si>
    <t>24-lug-2017 8.00.00</t>
  </si>
  <si>
    <t>26-lug-2017 10.00.00</t>
  </si>
  <si>
    <t>26-lug-2017 21.00.00</t>
  </si>
  <si>
    <t>28-lug-2017 14.00.00</t>
  </si>
  <si>
    <t>31-lug-2017 9.00.00</t>
  </si>
  <si>
    <t>1-ago-2017 9.00.00</t>
  </si>
  <si>
    <t>1-ago-2017 23.00.00</t>
  </si>
  <si>
    <t>2-ago-2017 17.00.00</t>
  </si>
  <si>
    <t>3-ago-2017 11.00.00</t>
  </si>
  <si>
    <t>9-ago-2017 2.00.00</t>
  </si>
  <si>
    <t>9-ago-2017 15.00.00</t>
  </si>
  <si>
    <t>9-ago-2017 22.00.00</t>
  </si>
  <si>
    <t>10-ago-2017 10.00.00</t>
  </si>
  <si>
    <t>11-ago-2017 9.00.00</t>
  </si>
  <si>
    <t>14-ago-2017 3.00.00</t>
  </si>
  <si>
    <t>15-ago-2017 8.00.00</t>
  </si>
  <si>
    <t>16-ago-2017 21.00.00</t>
  </si>
  <si>
    <t>17-ago-2017 10.00.00</t>
  </si>
  <si>
    <t>17-ago-2017 14.00.00</t>
  </si>
  <si>
    <t>17-ago-2017 17.00.00</t>
  </si>
  <si>
    <t>18-ago-2017 8.00.00</t>
  </si>
  <si>
    <t>18-ago-2017 10.00.00</t>
  </si>
  <si>
    <t>23-ago-2017 11.00.00</t>
  </si>
  <si>
    <t>24-ago-2017 5.00.00</t>
  </si>
  <si>
    <t>25-ago-2017 10.00.00</t>
  </si>
  <si>
    <t>25-ago-2017 17.00.00</t>
  </si>
  <si>
    <t>25-ago-2017 18.00.00</t>
  </si>
  <si>
    <t>28-ago-2017 13.00.00</t>
  </si>
  <si>
    <t>29-ago-2017 20.00.00</t>
  </si>
  <si>
    <t>30-ago-2017 12.00.00</t>
  </si>
  <si>
    <t>4-set-2017 0.00.00</t>
  </si>
  <si>
    <t>4-set-2017 12.00.00</t>
  </si>
  <si>
    <t>5-set-2017 17.00.00</t>
  </si>
  <si>
    <t>6-set-2017 10.00.00</t>
  </si>
  <si>
    <t>8-set-2017 17.00.00</t>
  </si>
  <si>
    <t>12-set-2017 5.00.00</t>
  </si>
  <si>
    <t>12-set-2017 9.00.00</t>
  </si>
  <si>
    <t>14-set-2017 1.00.00</t>
  </si>
  <si>
    <t>14-set-2017 17.00.00</t>
  </si>
  <si>
    <t>19-set-2017 10.00.00</t>
  </si>
  <si>
    <t>20-set-2017 9.00.00</t>
  </si>
  <si>
    <t>20-set-2017 11.00.00</t>
  </si>
  <si>
    <t>20-set-2017 21.00.00</t>
  </si>
  <si>
    <t>21-set-2017 10.00.00</t>
  </si>
  <si>
    <t>22-set-2017 10.00.00</t>
  </si>
  <si>
    <t>25-set-2017 19.00.00</t>
  </si>
  <si>
    <t>26-set-2017 11.00.00</t>
  </si>
  <si>
    <t>29-set-2017 1.00.00</t>
  </si>
  <si>
    <t>29-set-2017 9.00.00</t>
  </si>
  <si>
    <t>4-ott-2017 4.00.00</t>
  </si>
  <si>
    <t>4-ott-2017 6.00.00</t>
  </si>
  <si>
    <t>5-ott-2017 19.00.00</t>
  </si>
  <si>
    <t>6-ott-2017 15.00.00</t>
  </si>
  <si>
    <t>9-ott-2017 4.00.00</t>
  </si>
  <si>
    <t>9-ott-2017 12.00.00</t>
  </si>
  <si>
    <t>10-ott-2017 10.00.00</t>
  </si>
  <si>
    <t>10-ott-2017 11.00.00</t>
  </si>
  <si>
    <t>11-ott-2017 14.00.00</t>
  </si>
  <si>
    <t>11-ott-2017 17.00.00</t>
  </si>
  <si>
    <t>12-ott-2017 11.00.00</t>
  </si>
  <si>
    <t>12-ott-2017 16.00.00</t>
  </si>
  <si>
    <t>13-ott-2017 15.00.00</t>
  </si>
  <si>
    <t>16-ott-2017 18.00.00</t>
  </si>
  <si>
    <t>17-ott-2017 8.00.00</t>
  </si>
  <si>
    <t>17-ott-2017 10.00.00</t>
  </si>
  <si>
    <t>17-ott-2017 12.00.00</t>
  </si>
  <si>
    <t>18-ott-2017 12.00.00</t>
  </si>
  <si>
    <t>19-ott-2017 9.00.00</t>
  </si>
  <si>
    <t>19-ott-2017 11.00.00</t>
  </si>
  <si>
    <t>19-ott-2017 22.00.00</t>
  </si>
  <si>
    <t>20-ott-2017 14.00.00</t>
  </si>
  <si>
    <t>20-ott-2017 15.00.00</t>
  </si>
  <si>
    <t>23-ott-2017 9.00.00</t>
  </si>
  <si>
    <t>23-ott-2017 21.00.00</t>
  </si>
  <si>
    <t>24-ott-2017 10.00.00</t>
  </si>
  <si>
    <t>25-ott-2017 11.00.00</t>
  </si>
  <si>
    <t>26-ott-2017 3.00.00</t>
  </si>
  <si>
    <t>27-ott-2017 8.00.00</t>
  </si>
  <si>
    <t>30-ott-2017 2.00.00</t>
  </si>
  <si>
    <t>30-ott-2017 11.00.00</t>
  </si>
  <si>
    <t>31-ott-2017 9.00.00</t>
  </si>
  <si>
    <t>1-nov-2017 0.00.00</t>
  </si>
  <si>
    <t>1-nov-2017 2.00.00</t>
  </si>
  <si>
    <t>1-nov-2017 19.00.00</t>
  </si>
  <si>
    <t>2-nov-2017 16.00.00</t>
  </si>
  <si>
    <t>2-nov-2017 21.00.00</t>
  </si>
  <si>
    <t>3-nov-2017 14.00.00</t>
  </si>
  <si>
    <t>6-nov-2017 1.00.00</t>
  </si>
  <si>
    <t>9-nov-2017 2.00.00</t>
  </si>
  <si>
    <t>9-nov-2017 9.00.00</t>
  </si>
  <si>
    <t>9-nov-2017 10.00.00</t>
  </si>
  <si>
    <t>9-nov-2017 21.00.00</t>
  </si>
  <si>
    <t>10-nov-2017 3.00.00</t>
  </si>
  <si>
    <t>10-nov-2017 10.00.00</t>
  </si>
  <si>
    <t>14-nov-2017 14.00.00</t>
  </si>
  <si>
    <t>15-nov-2017 16.00.00</t>
  </si>
  <si>
    <t>22-nov-2017 2.00.00</t>
  </si>
  <si>
    <t>23-nov-2017 9.00.00</t>
  </si>
  <si>
    <t>23-nov-2017 10.00.00</t>
  </si>
  <si>
    <t>23-nov-2017 14.00.00</t>
  </si>
  <si>
    <t>24-nov-2017 9.00.00</t>
  </si>
  <si>
    <t>24-nov-2017 10.00.00</t>
  </si>
  <si>
    <t>27-nov-2017 3.00.00</t>
  </si>
  <si>
    <t>27-nov-2017 9.00.00</t>
  </si>
  <si>
    <t>28-nov-2017 12.00.00</t>
  </si>
  <si>
    <t>29-nov-2017 16.00.00</t>
  </si>
  <si>
    <t>30-nov-2017 10.00.00</t>
  </si>
  <si>
    <t>30-nov-2017 13.00.00</t>
  </si>
  <si>
    <t>1-dic-2017 8.00.00</t>
  </si>
  <si>
    <t>1-dic-2017 9.00.00</t>
  </si>
  <si>
    <t>1-dic-2017 17.00.00</t>
  </si>
  <si>
    <t>4-dic-2017 23.00.00</t>
  </si>
  <si>
    <t>5-dic-2017 13.00.00</t>
  </si>
  <si>
    <t>11-dic-2017 13.00.00</t>
  </si>
  <si>
    <t>11-dic-2017 23.00.00</t>
  </si>
  <si>
    <t>12-dic-2017 9.00.00</t>
  </si>
  <si>
    <t>12-dic-2017 10.00.00</t>
  </si>
  <si>
    <t>13-dic-2017 5.00.00</t>
  </si>
  <si>
    <t>13-dic-2017 8.00.00</t>
  </si>
  <si>
    <t>13-dic-2017 17.00.00</t>
  </si>
  <si>
    <t>14-dic-2017 15.00.00</t>
  </si>
  <si>
    <t>14-dic-2017 21.00.00</t>
  </si>
  <si>
    <t>15-dic-2017 14.00.00</t>
  </si>
  <si>
    <t>15-dic-2017 15.00.00</t>
  </si>
  <si>
    <t>19-dic-2017 12.00.00</t>
  </si>
  <si>
    <t>20-dic-2017 2.00.00</t>
  </si>
  <si>
    <t>20-dic-2017 10.00.00</t>
  </si>
  <si>
    <t>20-dic-2017 18.00.00</t>
  </si>
  <si>
    <t>21-dic-2017 13.00.00</t>
  </si>
  <si>
    <t>21-dic-2017 21.00.00</t>
  </si>
  <si>
    <t>27-dic-2017 13.00.00</t>
  </si>
  <si>
    <t>27-dic-2017 16.00.00</t>
  </si>
  <si>
    <t>28-dic-2017 18.00.00</t>
  </si>
  <si>
    <t>2-gen-2018 0.00.00</t>
  </si>
  <si>
    <t>2-gen-2018 17.00.00</t>
  </si>
  <si>
    <t>4-gen-2018 22.00.00</t>
  </si>
  <si>
    <t>11-gen-2018 22.00.00</t>
  </si>
  <si>
    <t>12-gen-2018 13.00.00</t>
  </si>
  <si>
    <t>12-gen-2018 14.00.00</t>
  </si>
  <si>
    <t>15-gen-2018 10.00.00</t>
  </si>
  <si>
    <t>16-gen-2018 8.00.00</t>
  </si>
  <si>
    <t>17-gen-2018 10.00.00</t>
  </si>
  <si>
    <t>17-gen-2018 15.00.00</t>
  </si>
  <si>
    <t>17-gen-2018 21.00.00</t>
  </si>
  <si>
    <t>18-gen-2018 9.00.00</t>
  </si>
  <si>
    <t>18-gen-2018 15.00.00</t>
  </si>
  <si>
    <t>18-gen-2018 19.00.00</t>
  </si>
  <si>
    <t>22-gen-2018 7.00.00</t>
  </si>
  <si>
    <t>24-gen-2018 17.00.00</t>
  </si>
  <si>
    <t>25-gen-2018 2.00.00</t>
  </si>
  <si>
    <t>25-gen-2018 13.00.00</t>
  </si>
  <si>
    <t>25-gen-2018 14.00.00</t>
  </si>
  <si>
    <t>26-gen-2018 15.00.00</t>
  </si>
  <si>
    <t>29-gen-2018 9.00.00</t>
  </si>
  <si>
    <t>29-gen-2018 12.00.00</t>
  </si>
  <si>
    <t>30-gen-2018 5.00.00</t>
  </si>
  <si>
    <t>30-gen-2018 7.00.00</t>
  </si>
  <si>
    <t>30-gen-2018 16.00.00</t>
  </si>
  <si>
    <t>31-gen-2018 4.00.00</t>
  </si>
  <si>
    <t>31-gen-2018 5.00.00</t>
  </si>
  <si>
    <t>31-gen-2018 15.00.00</t>
  </si>
  <si>
    <t>1-feb-2018 3.00.00</t>
  </si>
  <si>
    <t>1-feb-2018 10.00.00</t>
  </si>
  <si>
    <t>1-feb-2018 13.00.00</t>
  </si>
  <si>
    <t>1-feb-2018 16.00.00</t>
  </si>
  <si>
    <t>7-feb-2018 23.00.00</t>
  </si>
  <si>
    <t>8-feb-2018 1.00.00</t>
  </si>
  <si>
    <t>12-feb-2018 20.00.00</t>
  </si>
  <si>
    <t>12-feb-2018 21.00.00</t>
  </si>
  <si>
    <t>13-feb-2018 8.00.00</t>
  </si>
  <si>
    <t>13-feb-2018 10.00.00</t>
  </si>
  <si>
    <t>14-feb-2018 15.00.00</t>
  </si>
  <si>
    <t>14-feb-2018 17.00.00</t>
  </si>
  <si>
    <t>15-feb-2018 9.00.00</t>
  </si>
  <si>
    <t>15-feb-2018 14.00.00</t>
  </si>
  <si>
    <t>15-feb-2018 17.00.00</t>
  </si>
  <si>
    <t>16-feb-2018 18.00.00</t>
  </si>
  <si>
    <t>16-feb-2018 19.00.00</t>
  </si>
  <si>
    <t>19-feb-2018 10.00.00</t>
  </si>
  <si>
    <t>20-feb-2018 1.00.00</t>
  </si>
  <si>
    <t>20-feb-2018 9.00.00</t>
  </si>
  <si>
    <t>20-feb-2018 10.00.00</t>
  </si>
  <si>
    <t>20-feb-2018 16.00.00</t>
  </si>
  <si>
    <t>20-feb-2018 21.00.00</t>
  </si>
  <si>
    <t>27-feb-2018 8.00.00</t>
  </si>
  <si>
    <t>27-feb-2018 15.00.00</t>
  </si>
  <si>
    <t>27-feb-2018 19.00.00</t>
  </si>
  <si>
    <t>28-feb-2018 10.00.00</t>
  </si>
  <si>
    <t>2-mar-2018 19.00.00</t>
  </si>
  <si>
    <t>5-mar-2018 0.00.00</t>
  </si>
  <si>
    <t>5-mar-2018 11.00.00</t>
  </si>
  <si>
    <t>5-mar-2018 15.00.00</t>
  </si>
  <si>
    <t>6-mar-2018 14.00.00</t>
  </si>
  <si>
    <t>7-mar-2018 2.00.00</t>
  </si>
  <si>
    <t>8-mar-2018 5.00.00</t>
  </si>
  <si>
    <t>8-mar-2018 10.00.00</t>
  </si>
  <si>
    <t>8-mar-2018 15.00.00</t>
  </si>
  <si>
    <t>12-mar-2018 15.00.00</t>
  </si>
  <si>
    <t>12-mar-2018 17.00.00</t>
  </si>
  <si>
    <t>13-mar-2018 14.00.00</t>
  </si>
  <si>
    <t>14-mar-2018 8.00.00</t>
  </si>
  <si>
    <t>14-mar-2018 15.00.00</t>
  </si>
  <si>
    <t>15-mar-2018 9.00.00</t>
  </si>
  <si>
    <t>15-mar-2018 11.00.00</t>
  </si>
  <si>
    <t>16-mar-2018 9.00.00</t>
  </si>
  <si>
    <t>16-mar-2018 10.00.00</t>
  </si>
  <si>
    <t>19-mar-2018 7.00.00</t>
  </si>
  <si>
    <t>19-mar-2018 13.00.00</t>
  </si>
  <si>
    <t>20-mar-2018 2.00.00</t>
  </si>
  <si>
    <t>20-mar-2018 10.00.00</t>
  </si>
  <si>
    <t>20-mar-2018 16.00.00</t>
  </si>
  <si>
    <t>21-mar-2018 9.00.00</t>
  </si>
  <si>
    <t>22-mar-2018 9.00.00</t>
  </si>
  <si>
    <t>23-mar-2018 8.00.00</t>
  </si>
  <si>
    <t>23-mar-2018 9.00.00</t>
  </si>
  <si>
    <t>26-mar-2018 8.00.00</t>
  </si>
  <si>
    <t>26-mar-2018 15.00.00</t>
  </si>
  <si>
    <t>26-mar-2018 17.00.00</t>
  </si>
  <si>
    <t>26-mar-2018 18.00.00</t>
  </si>
  <si>
    <t>27-mar-2018 3.00.00</t>
  </si>
  <si>
    <t>27-mar-2018 9.00.00</t>
  </si>
  <si>
    <t>29-mar-2018 10.00.00</t>
  </si>
  <si>
    <t>2-apr-2018 1.00.00</t>
  </si>
  <si>
    <t>6-apr-2018 1.00.00</t>
  </si>
  <si>
    <t>6-apr-2018 21.00.00</t>
  </si>
  <si>
    <t>9-apr-2018 1.00.00</t>
  </si>
  <si>
    <t>9-apr-2018 15.00.00</t>
  </si>
  <si>
    <t>9-apr-2018 17.00.00</t>
  </si>
  <si>
    <t>11-apr-2018 2.00.00</t>
  </si>
  <si>
    <t>12-apr-2018 2.00.00</t>
  </si>
  <si>
    <t>12-apr-2018 13.00.00</t>
  </si>
  <si>
    <t>13-apr-2018 16.00.00</t>
  </si>
  <si>
    <t>16-apr-2018 14.00.00</t>
  </si>
  <si>
    <t>17-apr-2018 2.00.00</t>
  </si>
  <si>
    <t>17-apr-2018 3.00.00</t>
  </si>
  <si>
    <t>18-apr-2018 1.00.00</t>
  </si>
  <si>
    <t>18-apr-2018 7.00.00</t>
  </si>
  <si>
    <t>18-apr-2018 11.00.00</t>
  </si>
  <si>
    <t>18-apr-2018 12.00.00</t>
  </si>
  <si>
    <t>19-apr-2018 1.00.00</t>
  </si>
  <si>
    <t>19-apr-2018 10.00.00</t>
  </si>
  <si>
    <t>20-apr-2018 4.00.00</t>
  </si>
  <si>
    <t>20-apr-2018 10.00.00</t>
  </si>
  <si>
    <t>20-apr-2018 11.00.00</t>
  </si>
  <si>
    <t>20-apr-2018 14.00.00</t>
  </si>
  <si>
    <t>23-apr-2018 1.00.00</t>
  </si>
  <si>
    <t>23-apr-2018 9.00.00</t>
  </si>
  <si>
    <t>23-apr-2018 18.00.00</t>
  </si>
  <si>
    <t>24-apr-2018 14.00.00</t>
  </si>
  <si>
    <t>24-apr-2018 15.00.00</t>
  </si>
  <si>
    <t>24-apr-2018 22.00.00</t>
  </si>
  <si>
    <t>25-apr-2018 11.00.00</t>
  </si>
  <si>
    <t>25-apr-2018 14.00.00</t>
  </si>
  <si>
    <t>25-apr-2018 20.00.00</t>
  </si>
  <si>
    <t>26-apr-2018 8.00.00</t>
  </si>
  <si>
    <t>26-apr-2018 9.00.00</t>
  </si>
  <si>
    <t>27-apr-2018 10.00.00</t>
  </si>
  <si>
    <t>27-apr-2018 12.00.00</t>
  </si>
  <si>
    <t>30-apr-2018 19.00.00</t>
  </si>
  <si>
    <t>1-mag-2018 8.00.00</t>
  </si>
  <si>
    <t>1-mag-2018 16.00.00</t>
  </si>
  <si>
    <t>3-mag-2018 14.00.00</t>
  </si>
  <si>
    <t>3-mag-2018 18.00.00</t>
  </si>
  <si>
    <t>4-mag-2018 11.00.00</t>
  </si>
  <si>
    <t>4-mag-2018 16.00.00</t>
  </si>
  <si>
    <t>7-mag-2018 9.00.00</t>
  </si>
  <si>
    <t>8-mag-2018 1.00.00</t>
  </si>
  <si>
    <t>9-mag-2018 11.00.00</t>
  </si>
  <si>
    <t>9-mag-2018 13.00.00</t>
  </si>
  <si>
    <t>10-mag-2018 10.00.00</t>
  </si>
  <si>
    <t>10-mag-2018 14.00.00</t>
  </si>
  <si>
    <t>10-mag-2018 15.00.00</t>
  </si>
  <si>
    <t>10-mag-2018 17.00.00</t>
  </si>
  <si>
    <t>11-mag-2018 11.00.00</t>
  </si>
  <si>
    <t>14-mag-2018 1.00.00</t>
  </si>
  <si>
    <t>14-mag-2018 10.00.00</t>
  </si>
  <si>
    <t>15-mag-2018 3.00.00</t>
  </si>
  <si>
    <t>15-mag-2018 14.00.00</t>
  </si>
  <si>
    <t>15-mag-2018 21.00.00</t>
  </si>
  <si>
    <t>16-mag-2018 18.00.00</t>
  </si>
  <si>
    <t>17-mag-2018 3.00.00</t>
  </si>
  <si>
    <t>17-mag-2018 9.00.00</t>
  </si>
  <si>
    <t>18-mag-2018 9.00.00</t>
  </si>
  <si>
    <t>21-mag-2018 0.00.00</t>
  </si>
  <si>
    <t>21-mag-2018 18.00.00</t>
  </si>
  <si>
    <t>22-mag-2018 9.00.00</t>
  </si>
  <si>
    <t>22-mag-2018 10.00.00</t>
  </si>
  <si>
    <t>22-mag-2018 13.00.00</t>
  </si>
  <si>
    <t>23-mag-2018 4.00.00</t>
  </si>
  <si>
    <t>23-mag-2018 21.00.00</t>
  </si>
  <si>
    <t>25-mag-2018 3.00.00</t>
  </si>
  <si>
    <t>25-mag-2018 14.00.00</t>
  </si>
  <si>
    <t>28-mag-2018 1.00.00</t>
  </si>
  <si>
    <t>28-mag-2018 10.00.00</t>
  </si>
  <si>
    <t>28-mag-2018 12.00.00</t>
  </si>
  <si>
    <t>29-mag-2018 11.00.00</t>
  </si>
  <si>
    <t>4-giu-2018 9.00.00</t>
  </si>
  <si>
    <t>4-giu-2018 10.00.00</t>
  </si>
  <si>
    <t>4-giu-2018 14.00.00</t>
  </si>
  <si>
    <t>4-giu-2018 18.00.00</t>
  </si>
  <si>
    <t>5-giu-2018 10.00.00</t>
  </si>
  <si>
    <t>5-giu-2018 14.00.00</t>
  </si>
  <si>
    <t>5-giu-2018 18.00.00</t>
  </si>
  <si>
    <t>6-giu-2018 8.00.00</t>
  </si>
  <si>
    <t>6-giu-2018 11.00.00</t>
  </si>
  <si>
    <t>6-giu-2018 16.00.00</t>
  </si>
  <si>
    <t>6-giu-2018 17.00.00</t>
  </si>
  <si>
    <t>6-giu-2018 19.00.00</t>
  </si>
  <si>
    <t>7-giu-2018 11.00.00</t>
  </si>
  <si>
    <t>7-giu-2018 17.00.00</t>
  </si>
  <si>
    <t>8-giu-2018 9.00.00</t>
  </si>
  <si>
    <t>8-giu-2018 11.00.00</t>
  </si>
  <si>
    <t>11-giu-2018 9.00.00</t>
  </si>
  <si>
    <t>11-giu-2018 13.00.00</t>
  </si>
  <si>
    <t>11-giu-2018 16.00.00</t>
  </si>
  <si>
    <t>11-giu-2018 17.00.00</t>
  </si>
  <si>
    <t>13-giu-2018 10.00.00</t>
  </si>
  <si>
    <t>13-giu-2018 12.00.00</t>
  </si>
  <si>
    <t>14-giu-2018 8.00.00</t>
  </si>
  <si>
    <t>14-giu-2018 11.00.00</t>
  </si>
  <si>
    <t>14-giu-2018 14.00.00</t>
  </si>
  <si>
    <t>15-giu-2018 9.00.00</t>
  </si>
  <si>
    <t>19-giu-2018 16.00.00</t>
  </si>
  <si>
    <t>20-giu-2018 4.00.00</t>
  </si>
  <si>
    <t>20-giu-2018 8.00.00</t>
  </si>
  <si>
    <t>20-giu-2018 13.00.00</t>
  </si>
  <si>
    <t>21-giu-2018 10.00.00</t>
  </si>
  <si>
    <t>21-giu-2018 13.00.00</t>
  </si>
  <si>
    <t>22-giu-2018 5.00.00</t>
  </si>
  <si>
    <t>22-giu-2018 16.00.00</t>
  </si>
  <si>
    <t>25-giu-2018 2.00.00</t>
  </si>
  <si>
    <t>25-giu-2018 3.00.00</t>
  </si>
  <si>
    <t>25-giu-2018 21.00.00</t>
  </si>
  <si>
    <t>26-giu-2018 2.00.00</t>
  </si>
  <si>
    <t>26-giu-2018 12.00.00</t>
  </si>
  <si>
    <t>26-giu-2018 21.00.00</t>
  </si>
  <si>
    <t>27-giu-2018 8.00.00</t>
  </si>
  <si>
    <t>27-giu-2018 10.00.00</t>
  </si>
  <si>
    <t>27-giu-2018 11.00.00</t>
  </si>
  <si>
    <t>27-giu-2018 14.00.00</t>
  </si>
  <si>
    <t>27-giu-2018 17.00.00</t>
  </si>
  <si>
    <t>28-giu-2018 1.00.00</t>
  </si>
  <si>
    <t>28-giu-2018 9.00.00</t>
  </si>
  <si>
    <t>4-lug-2018 21.00.00</t>
  </si>
  <si>
    <t>5-lug-2018 15.00.00</t>
  </si>
  <si>
    <t>6-lug-2018 14.00.00</t>
  </si>
  <si>
    <t>6-lug-2018 17.00.00</t>
  </si>
  <si>
    <t>10-lug-2018 8.00.00</t>
  </si>
  <si>
    <t>10-lug-2018 13.00.00</t>
  </si>
  <si>
    <t>10-lug-2018 23.00.00</t>
  </si>
  <si>
    <t>11-lug-2018 4.00.00</t>
  </si>
  <si>
    <t>12-lug-2018 1.00.00</t>
  </si>
  <si>
    <t>12-lug-2018 10.00.00</t>
  </si>
  <si>
    <t>13-lug-2018 11.00.00</t>
  </si>
  <si>
    <t>16-lug-2018 0.00.00</t>
  </si>
  <si>
    <t>16-lug-2018 9.00.00</t>
  </si>
  <si>
    <t>16-lug-2018 14.00.00</t>
  </si>
  <si>
    <t>17-lug-2018 10.00.00</t>
  </si>
  <si>
    <t>17-lug-2018 11.00.00</t>
  </si>
  <si>
    <t>19-lug-2018 9.00.00</t>
  </si>
  <si>
    <t>20-lug-2018 1.00.00</t>
  </si>
  <si>
    <t>20-lug-2018 12.00.00</t>
  </si>
  <si>
    <t>23-lug-2018 10.00.00</t>
  </si>
  <si>
    <t>24-lug-2018 8.00.00</t>
  </si>
  <si>
    <t>25-lug-2018 1.00.00</t>
  </si>
  <si>
    <t>25-lug-2018 19.00.00</t>
  </si>
  <si>
    <t>27-lug-2018 9.00.00</t>
  </si>
  <si>
    <t>27-lug-2018 10.00.00</t>
  </si>
  <si>
    <t>27-lug-2018 19.00.00</t>
  </si>
  <si>
    <t>30-lug-2018 9.00.00</t>
  </si>
  <si>
    <t>30-lug-2018 19.00.00</t>
  </si>
  <si>
    <t>31-lug-2018 10.00.00</t>
  </si>
  <si>
    <t>6-ago-2018 9.00.00</t>
  </si>
  <si>
    <t>7-ago-2018 10.00.00</t>
  </si>
  <si>
    <t>7-ago-2018 17.00.00</t>
  </si>
  <si>
    <t>8-ago-2018 23.00.00</t>
  </si>
  <si>
    <t>9-ago-2018 12.00.00</t>
  </si>
  <si>
    <t>9-ago-2018 13.00.00</t>
  </si>
  <si>
    <t>9-ago-2018 14.00.00</t>
  </si>
  <si>
    <t>14-ago-2018 3.00.00</t>
  </si>
  <si>
    <t>14-ago-2018 11.00.00</t>
  </si>
  <si>
    <t>15-ago-2018 7.00.00</t>
  </si>
  <si>
    <t>15-ago-2018 10.00.00</t>
  </si>
  <si>
    <t>15-ago-2018 12.00.00</t>
  </si>
  <si>
    <t>22-ago-2018 10.00.00</t>
  </si>
  <si>
    <t>22-ago-2018 14.00.00</t>
  </si>
  <si>
    <t>22-ago-2018 23.00.00</t>
  </si>
  <si>
    <t>23-ago-2018 10.00.00</t>
  </si>
  <si>
    <t>23-ago-2018 18.00.00</t>
  </si>
  <si>
    <t>24-ago-2018 10.00.00</t>
  </si>
  <si>
    <t>24-ago-2018 16.00.00</t>
  </si>
  <si>
    <t>27-ago-2018 2.00.00</t>
  </si>
  <si>
    <t>28-ago-2018 7.00.00</t>
  </si>
  <si>
    <t>28-ago-2018 11.00.00</t>
  </si>
  <si>
    <t>29-ago-2018 5.00.00</t>
  </si>
  <si>
    <t>29-ago-2018 11.00.00</t>
  </si>
  <si>
    <t>29-ago-2018 17.00.00</t>
  </si>
  <si>
    <t>30-ago-2018 5.00.00</t>
  </si>
  <si>
    <t>30-ago-2018 12.00.00</t>
  </si>
  <si>
    <t>30-ago-2018 23.00.00</t>
  </si>
  <si>
    <t>4-set-2018 1.00.00</t>
  </si>
  <si>
    <t>4-set-2018 9.00.00</t>
  </si>
  <si>
    <t>5-set-2018 4.00.00</t>
  </si>
  <si>
    <t>5-set-2018 8.00.00</t>
  </si>
  <si>
    <t>5-set-2018 9.00.00</t>
  </si>
  <si>
    <t>5-set-2018 13.00.00</t>
  </si>
  <si>
    <t>7-set-2018 18.00.00</t>
  </si>
  <si>
    <t>10-set-2018 17.00.00</t>
  </si>
  <si>
    <t>11-set-2018 6.00.00</t>
  </si>
  <si>
    <t>11-set-2018 10.00.00</t>
  </si>
  <si>
    <t>11-set-2018 11.00.00</t>
  </si>
  <si>
    <t>11-set-2018 12.00.00</t>
  </si>
  <si>
    <t>17-set-2018 22.00.00</t>
  </si>
  <si>
    <t>18-set-2018 8.00.00</t>
  </si>
  <si>
    <t>18-set-2018 9.00.00</t>
  </si>
  <si>
    <t>18-set-2018 12.00.00</t>
  </si>
  <si>
    <t>20-set-2018 6.00.00</t>
  </si>
  <si>
    <t>20-set-2018 10.00.00</t>
  </si>
  <si>
    <t>21-set-2018 14.00.00</t>
  </si>
  <si>
    <t>24-set-2018 13.00.00</t>
  </si>
  <si>
    <t>25-set-2018 11.00.00</t>
  </si>
  <si>
    <t>25-set-2018 16.00.00</t>
  </si>
  <si>
    <t>26-set-2018 4.00.00</t>
  </si>
  <si>
    <t>26-set-2018 9.00.00</t>
  </si>
  <si>
    <t>26-set-2018 21.00.00</t>
  </si>
  <si>
    <t>26-set-2018 23.00.00</t>
  </si>
  <si>
    <t>28-set-2018 3.00.00</t>
  </si>
  <si>
    <t>28-set-2018 16.00.00</t>
  </si>
  <si>
    <t>3-ott-2018 13.00.00</t>
  </si>
  <si>
    <t>3-ott-2018 23.00.00</t>
  </si>
  <si>
    <t>4-ott-2018 10.00.00</t>
  </si>
  <si>
    <t>4-ott-2018 19.00.00</t>
  </si>
  <si>
    <t>8-ott-2018 1.00.00</t>
  </si>
  <si>
    <t>12-ott-2018 6.00.00</t>
  </si>
  <si>
    <t>12-ott-2018 10.00.00</t>
  </si>
  <si>
    <t>12-ott-2018 20.00.00</t>
  </si>
  <si>
    <t>17-ott-2018 10.00.00</t>
  </si>
  <si>
    <t>17-ott-2018 17.00.00</t>
  </si>
  <si>
    <t>18-ott-2018 5.00.00</t>
  </si>
  <si>
    <t>18-ott-2018 9.00.00</t>
  </si>
  <si>
    <t>18-ott-2018 16.00.00</t>
  </si>
  <si>
    <t>19-ott-2018 2.00.00</t>
  </si>
  <si>
    <t>19-ott-2018 5.00.00</t>
  </si>
  <si>
    <t>19-ott-2018 10.00.00</t>
  </si>
  <si>
    <t>19-ott-2018 18.00.00</t>
  </si>
  <si>
    <t>22-ott-2018 0.00.00</t>
  </si>
  <si>
    <t>22-ott-2018 1.00.00</t>
  </si>
  <si>
    <t>22-ott-2018 4.00.00</t>
  </si>
  <si>
    <t>22-ott-2018 7.00.00</t>
  </si>
  <si>
    <t>22-ott-2018 10.00.00</t>
  </si>
  <si>
    <t>24-ott-2018 15.00.00</t>
  </si>
  <si>
    <t>24-ott-2018 16.00.00</t>
  </si>
  <si>
    <t>25-ott-2018 11.00.00</t>
  </si>
  <si>
    <t>29-ott-2018 11.00.00</t>
  </si>
  <si>
    <t>29-ott-2018 16.00.00</t>
  </si>
  <si>
    <t>29-ott-2018 20.00.00</t>
  </si>
  <si>
    <t>30-ott-2018 15.00.00</t>
  </si>
  <si>
    <t>30-ott-2018 16.00.00</t>
  </si>
  <si>
    <t>31-ott-2018 3.00.00</t>
  </si>
  <si>
    <t>31-ott-2018 10.00.00</t>
  </si>
  <si>
    <t>31-ott-2018 21.00.00</t>
  </si>
  <si>
    <t>1-nov-2018 2.00.00</t>
  </si>
  <si>
    <t>1-nov-2018 8.00.00</t>
  </si>
  <si>
    <t>1-nov-2018 9.00.00</t>
  </si>
  <si>
    <t>2-nov-2018 6.00.00</t>
  </si>
  <si>
    <t>2-nov-2018 14.00.00</t>
  </si>
  <si>
    <t>6-nov-2018 2.00.00</t>
  </si>
  <si>
    <t>6-nov-2018 9.00.00</t>
  </si>
  <si>
    <t>6-nov-2018 20.00.00</t>
  </si>
  <si>
    <t>7-nov-2018 8.00.00</t>
  </si>
  <si>
    <t>7-nov-2018 17.00.00</t>
  </si>
  <si>
    <t>7-nov-2018 21.00.00</t>
  </si>
  <si>
    <t>7-nov-2018 22.00.00</t>
  </si>
  <si>
    <t>8-nov-2018 10.00.00</t>
  </si>
  <si>
    <t>8-nov-2018 11.00.00</t>
  </si>
  <si>
    <t>9-nov-2018 14.00.00</t>
  </si>
  <si>
    <t>9-nov-2018 15.00.00</t>
  </si>
  <si>
    <t>12-nov-2018 9.00.00</t>
  </si>
  <si>
    <t>12-nov-2018 10.00.00</t>
  </si>
  <si>
    <t>13-nov-2018 4.00.00</t>
  </si>
  <si>
    <t>13-nov-2018 18.00.00</t>
  </si>
  <si>
    <t>13-nov-2018 20.00.00</t>
  </si>
  <si>
    <t>14-nov-2018 9.00.00</t>
  </si>
  <si>
    <t>14-nov-2018 10.00.00</t>
  </si>
  <si>
    <t>14-nov-2018 20.00.00</t>
  </si>
  <si>
    <t>15-nov-2018 9.00.00</t>
  </si>
  <si>
    <t>15-nov-2018 15.00.00</t>
  </si>
  <si>
    <t>15-nov-2018 17.00.00</t>
  </si>
  <si>
    <t>15-nov-2018 21.00.00</t>
  </si>
  <si>
    <t>16-nov-2018 10.00.00</t>
  </si>
  <si>
    <t>16-nov-2018 12.00.00</t>
  </si>
  <si>
    <t>16-nov-2018 15.00.00</t>
  </si>
  <si>
    <t>19-nov-2018 0.00.00</t>
  </si>
  <si>
    <t>19-nov-2018 10.00.00</t>
  </si>
  <si>
    <t>19-nov-2018 17.00.00</t>
  </si>
  <si>
    <t>20-nov-2018 11.00.00</t>
  </si>
  <si>
    <t>20-nov-2018 15.00.00</t>
  </si>
  <si>
    <t>20-nov-2018 16.00.00</t>
  </si>
  <si>
    <t>21-nov-2018 4.00.00</t>
  </si>
  <si>
    <t>22-nov-2018 2.00.00</t>
  </si>
  <si>
    <t>23-nov-2018 15.00.00</t>
  </si>
  <si>
    <t>23-nov-2018 16.00.00</t>
  </si>
  <si>
    <t>26-nov-2018 1.00.00</t>
  </si>
  <si>
    <t>26-nov-2018 19.00.00</t>
  </si>
  <si>
    <t>27-nov-2018 2.00.00</t>
  </si>
  <si>
    <t>27-nov-2018 8.00.00</t>
  </si>
  <si>
    <t>27-nov-2018 13.00.00</t>
  </si>
  <si>
    <t>27-nov-2018 22.00.00</t>
  </si>
  <si>
    <t>28-nov-2018 6.00.00</t>
  </si>
  <si>
    <t>28-nov-2018 9.00.00</t>
  </si>
  <si>
    <t>29-nov-2018 8.00.00</t>
  </si>
  <si>
    <t>29-nov-2018 14.00.00</t>
  </si>
  <si>
    <t>30-nov-2018 20.00.00</t>
  </si>
  <si>
    <t>3-dic-2018 13.00.00</t>
  </si>
  <si>
    <t>4-dic-2018 11.00.00</t>
  </si>
  <si>
    <t>5-dic-2018 4.00.00</t>
  </si>
  <si>
    <t>6-dic-2018 21.00.00</t>
  </si>
  <si>
    <t>7-dic-2018 8.00.00</t>
  </si>
  <si>
    <t>10-dic-2018 9.00.00</t>
  </si>
  <si>
    <t>10-dic-2018 15.00.00</t>
  </si>
  <si>
    <t>10-dic-2018 21.00.00</t>
  </si>
  <si>
    <t>11-dic-2018 17.00.00</t>
  </si>
  <si>
    <t>12-dic-2018 3.00.00</t>
  </si>
  <si>
    <t>12-dic-2018 9.00.00</t>
  </si>
  <si>
    <t>14-dic-2018 2.00.00</t>
  </si>
  <si>
    <t>14-dic-2018 11.00.00</t>
  </si>
  <si>
    <t>14-dic-2018 14.00.00</t>
  </si>
  <si>
    <t>14-dic-2018 20.00.00</t>
  </si>
  <si>
    <t>17-dic-2018 7.00.00</t>
  </si>
  <si>
    <t>17-dic-2018 9.00.00</t>
  </si>
  <si>
    <t>17-dic-2018 17.00.00</t>
  </si>
  <si>
    <t>18-dic-2018 11.00.00</t>
  </si>
  <si>
    <t>18-dic-2018 16.00.00</t>
  </si>
  <si>
    <t>18-dic-2018 21.00.00</t>
  </si>
  <si>
    <t>19-dic-2018 8.00.00</t>
  </si>
  <si>
    <t>19-dic-2018 9.00.00</t>
  </si>
  <si>
    <t>19-dic-2018 17.00.00</t>
  </si>
  <si>
    <t>20-dic-2018 13.00.00</t>
  </si>
  <si>
    <t>20-dic-2018 14.00.00</t>
  </si>
  <si>
    <t>20-dic-2018 18.00.00</t>
  </si>
  <si>
    <t>20-dic-2018 21.00.00</t>
  </si>
  <si>
    <t>21-dic-2018 9.00.00</t>
  </si>
  <si>
    <t>21-dic-2018 17.00.00</t>
  </si>
  <si>
    <t>21-dic-2018 22.00.00</t>
  </si>
  <si>
    <t>26-dic-2018 18.00.00</t>
  </si>
  <si>
    <t>26-dic-2018 19.00.00</t>
  </si>
  <si>
    <t>31-dic-2018 1.00.00</t>
  </si>
  <si>
    <t>31-dic-2018 16.00.00</t>
  </si>
  <si>
    <t>31-dic-2018 17.00.00</t>
  </si>
  <si>
    <t>31-dic-2018 19.00.00</t>
  </si>
  <si>
    <t>8-gen-2019 9.00.00</t>
  </si>
  <si>
    <t>8-gen-2019 10.00.00</t>
  </si>
  <si>
    <t>9-gen-2019 2.00.00</t>
  </si>
  <si>
    <t>9-gen-2019 9.00.00</t>
  </si>
  <si>
    <t>10-gen-2019 15.00.00</t>
  </si>
  <si>
    <t>11-gen-2019 5.00.00</t>
  </si>
  <si>
    <t>14-gen-2019 3.00.00</t>
  </si>
  <si>
    <t>14-gen-2019 16.00.00</t>
  </si>
  <si>
    <t>15-gen-2019 9.00.00</t>
  </si>
  <si>
    <t>15-gen-2019 11.00.00</t>
  </si>
  <si>
    <t>15-gen-2019 16.00.00</t>
  </si>
  <si>
    <t>15-gen-2019 22.00.00</t>
  </si>
  <si>
    <t>16-gen-2019 10.00.00</t>
  </si>
  <si>
    <t>17-gen-2019 3.00.00</t>
  </si>
  <si>
    <t>17-gen-2019 11.00.00</t>
  </si>
  <si>
    <t>22-gen-2019 1.00.00</t>
  </si>
  <si>
    <t>22-gen-2019 10.00.00</t>
  </si>
  <si>
    <t>23-gen-2019 3.00.00</t>
  </si>
  <si>
    <t>23-gen-2019 9.00.00</t>
  </si>
  <si>
    <t>23-gen-2019 13.00.00</t>
  </si>
  <si>
    <t>23-gen-2019 16.00.00</t>
  </si>
  <si>
    <t>24-gen-2019 9.00.00</t>
  </si>
  <si>
    <t>24-gen-2019 14.00.00</t>
  </si>
  <si>
    <t>28-gen-2019 16.00.00</t>
  </si>
  <si>
    <t>28-gen-2019 22.00.00</t>
  </si>
  <si>
    <t>29-gen-2019 3.00.00</t>
  </si>
  <si>
    <t>29-gen-2019 13.00.00</t>
  </si>
  <si>
    <t>29-gen-2019 14.00.00</t>
  </si>
  <si>
    <t>29-gen-2019 22.00.00</t>
  </si>
  <si>
    <t>30-gen-2019 17.00.00</t>
  </si>
  <si>
    <t>30-gen-2019 21.00.00</t>
  </si>
  <si>
    <t>31-gen-2019 10.00.00</t>
  </si>
  <si>
    <t>31-gen-2019 23.00.00</t>
  </si>
  <si>
    <t>1-feb-2019 11.00.00</t>
  </si>
  <si>
    <t>4-feb-2019 10.00.00</t>
  </si>
  <si>
    <t>4-feb-2019 17.00.00</t>
  </si>
  <si>
    <t>4-feb-2019 21.00.00</t>
  </si>
  <si>
    <t>5-feb-2019 23.00.00</t>
  </si>
  <si>
    <t>8-feb-2019 4.00.00</t>
  </si>
  <si>
    <t>8-feb-2019 10.00.00</t>
  </si>
  <si>
    <t>8-feb-2019 12.00.00</t>
  </si>
  <si>
    <t>11-feb-2019 0.00.00</t>
  </si>
  <si>
    <t>11-feb-2019 18.00.00</t>
  </si>
  <si>
    <t>12-feb-2019 2.00.00</t>
  </si>
  <si>
    <t>12-feb-2019 18.00.00</t>
  </si>
  <si>
    <t>14-feb-2019 12.00.00</t>
  </si>
  <si>
    <t>14-feb-2019 16.00.00</t>
  </si>
  <si>
    <t>19-feb-2019 9.00.00</t>
  </si>
  <si>
    <t>19-feb-2019 13.00.00</t>
  </si>
  <si>
    <t>19-feb-2019 17.00.00</t>
  </si>
  <si>
    <t>20-feb-2019 9.00.00</t>
  </si>
  <si>
    <t>20-feb-2019 10.00.00</t>
  </si>
  <si>
    <t>22-feb-2019 21.00.00</t>
  </si>
  <si>
    <t>25-feb-2019 0.00.00</t>
  </si>
  <si>
    <t>25-feb-2019 1.00.00</t>
  </si>
  <si>
    <t>25-feb-2019 20.00.00</t>
  </si>
  <si>
    <t>26-feb-2019 10.00.00</t>
  </si>
  <si>
    <t>27-feb-2019 7.00.00</t>
  </si>
  <si>
    <t>27-feb-2019 8.00.00</t>
  </si>
  <si>
    <t>28-feb-2019 8.00.00</t>
  </si>
  <si>
    <t>28-feb-2019 10.00.00</t>
  </si>
  <si>
    <t>28-feb-2019 16.00.00</t>
  </si>
  <si>
    <t>1-mar-2019 16.00.00</t>
  </si>
  <si>
    <t>4-mar-2019 11.00.00</t>
  </si>
  <si>
    <t>5-mar-2019 8.00.00</t>
  </si>
  <si>
    <t>5-mar-2019 13.00.00</t>
  </si>
  <si>
    <t>6-mar-2019 15.00.00</t>
  </si>
  <si>
    <t>6-mar-2019 16.00.00</t>
  </si>
  <si>
    <t>11-mar-2019 16.00.00</t>
  </si>
  <si>
    <t>12-mar-2019 8.00.00</t>
  </si>
  <si>
    <t>12-mar-2019 9.00.00</t>
  </si>
  <si>
    <t>12-mar-2019 10.00.00</t>
  </si>
  <si>
    <t>13-mar-2019 9.00.00</t>
  </si>
  <si>
    <t>15-mar-2019 4.00.00</t>
  </si>
  <si>
    <t>15-mar-2019 15.00.00</t>
  </si>
  <si>
    <t>18-mar-2019 15.00.00</t>
  </si>
  <si>
    <t>19-mar-2019 9.00.00</t>
  </si>
  <si>
    <t>19-mar-2019 10.00.00</t>
  </si>
  <si>
    <t>19-mar-2019 17.00.00</t>
  </si>
  <si>
    <t>22-mar-2019 9.00.00</t>
  </si>
  <si>
    <t>26-mar-2019 14.00.00</t>
  </si>
  <si>
    <t>27-mar-2019 10.00.00</t>
  </si>
  <si>
    <t>27-mar-2019 11.00.00</t>
  </si>
  <si>
    <t>28-mar-2019 10.00.00</t>
  </si>
  <si>
    <t>28-mar-2019 12.00.00</t>
  </si>
  <si>
    <t>1-apr-2019 19.00.00</t>
  </si>
  <si>
    <t>2-apr-2019 6.00.00</t>
  </si>
  <si>
    <t>2-apr-2019 12.00.00</t>
  </si>
  <si>
    <t>5-apr-2019 1.00.00</t>
  </si>
  <si>
    <t>5-apr-2019 14.00.00</t>
  </si>
  <si>
    <t>8-apr-2019 1.00.00</t>
  </si>
  <si>
    <t>8-apr-2019 13.00.00</t>
  </si>
  <si>
    <t>10-apr-2019 10.00.00</t>
  </si>
  <si>
    <t>11-apr-2019 5.00.00</t>
  </si>
  <si>
    <t>12-apr-2019 10.00.00</t>
  </si>
  <si>
    <t>18-apr-2019 3.00.00</t>
  </si>
  <si>
    <t>18-apr-2019 11.00.00</t>
  </si>
  <si>
    <t>22-apr-2019 11.00.00</t>
  </si>
  <si>
    <t>22-apr-2019 17.00.00</t>
  </si>
  <si>
    <t>23-apr-2019 3.00.00</t>
  </si>
  <si>
    <t>23-apr-2019 17.00.00</t>
  </si>
  <si>
    <t>24-apr-2019 6.00.00</t>
  </si>
  <si>
    <t>24-apr-2019 9.00.00</t>
  </si>
  <si>
    <t>26-apr-2019 3.00.00</t>
  </si>
  <si>
    <t>26-apr-2019 11.00.00</t>
  </si>
  <si>
    <t>29-apr-2019 10.00.00</t>
  </si>
  <si>
    <t>30-apr-2019 13.00.00</t>
  </si>
  <si>
    <t>1-mag-2019 10.00.00</t>
  </si>
  <si>
    <t>1-mag-2019 19.00.00</t>
  </si>
  <si>
    <t>2-mag-2019 8.00.00</t>
  </si>
  <si>
    <t>3-mag-2019 11.00.00</t>
  </si>
  <si>
    <t>3-mag-2019 16.00.00</t>
  </si>
  <si>
    <t>6-mag-2019 17.00.00</t>
  </si>
  <si>
    <t>6-mag-2019 22.00.00</t>
  </si>
  <si>
    <t>8-mag-2019 17.00.00</t>
  </si>
  <si>
    <t>9-mag-2019 3.00.00</t>
  </si>
  <si>
    <t>10-mag-2019 13.00.00</t>
  </si>
  <si>
    <t>10-mag-2019 14.00.00</t>
  </si>
  <si>
    <t>15-mag-2019 8.00.00</t>
  </si>
  <si>
    <t>15-mag-2019 9.00.00</t>
  </si>
  <si>
    <t>17-mag-2019 6.00.00</t>
  </si>
  <si>
    <t>20-mag-2019 10.00.00</t>
  </si>
  <si>
    <t>20-mag-2019 16.00.00</t>
  </si>
  <si>
    <t>21-mag-2019 1.00.00</t>
  </si>
  <si>
    <t>21-mag-2019 16.00.00</t>
  </si>
  <si>
    <t>21-mag-2019 23.00.00</t>
  </si>
  <si>
    <t>22-mag-2019 9.00.00</t>
  </si>
  <si>
    <t>22-mag-2019 11.00.00</t>
  </si>
  <si>
    <t>27-mag-2019 2.00.00</t>
  </si>
  <si>
    <t>28-mag-2019 1.00.00</t>
  </si>
  <si>
    <t>28-mag-2019 9.00.00</t>
  </si>
  <si>
    <t>3-giu-2019 12.00.00</t>
  </si>
  <si>
    <t>3-giu-2019 21.00.00</t>
  </si>
  <si>
    <t>4-giu-2019 10.00.00</t>
  </si>
  <si>
    <t>5-giu-2019 6.00.00</t>
  </si>
  <si>
    <t>5-giu-2019 9.00.00</t>
  </si>
  <si>
    <t>7-giu-2019 5.00.00</t>
  </si>
  <si>
    <t>7-giu-2019 14.00.00</t>
  </si>
  <si>
    <t>10-giu-2019 1.00.00</t>
  </si>
  <si>
    <t>10-giu-2019 17.00.00</t>
  </si>
  <si>
    <t>13-giu-2019 10.00.00</t>
  </si>
  <si>
    <t>14-giu-2019 3.00.00</t>
  </si>
  <si>
    <t>14-giu-2019 22.00.00</t>
  </si>
  <si>
    <t>17-giu-2019 10.00.00</t>
  </si>
  <si>
    <t>18-giu-2019 0.00.00</t>
  </si>
  <si>
    <t>18-giu-2019 7.00.00</t>
  </si>
  <si>
    <t>18-giu-2019 10.00.00</t>
  </si>
  <si>
    <t>19-giu-2019 9.00.00</t>
  </si>
  <si>
    <t>19-giu-2019 21.00.00</t>
  </si>
  <si>
    <t>21-giu-2019 16.00.00</t>
  </si>
  <si>
    <t>24-giu-2019 9.00.00</t>
  </si>
  <si>
    <t>24-giu-2019 10.00.00</t>
  </si>
  <si>
    <t>25-giu-2019 3.00.00</t>
  </si>
  <si>
    <t>25-giu-2019 5.00.00</t>
  </si>
  <si>
    <t>26-giu-2019 11.00.00</t>
  </si>
  <si>
    <t>26-giu-2019 16.00.00</t>
  </si>
  <si>
    <t>26-giu-2019 23.00.00</t>
  </si>
  <si>
    <t>27-giu-2019 8.00.00</t>
  </si>
  <si>
    <t>27-giu-2019 9.00.00</t>
  </si>
  <si>
    <t>27-giu-2019 11.00.00</t>
  </si>
  <si>
    <t>28-giu-2019 1.00.00</t>
  </si>
  <si>
    <t>1-lug-2019 2.00.00</t>
  </si>
  <si>
    <t>5-lug-2019 4.00.00</t>
  </si>
  <si>
    <t>5-lug-2019 9.00.00</t>
  </si>
  <si>
    <t>8-lug-2019 4.00.00</t>
  </si>
  <si>
    <t>8-lug-2019 9.00.00</t>
  </si>
  <si>
    <t>9-lug-2019 17.00.00</t>
  </si>
  <si>
    <t>10-lug-2019 8.00.00</t>
  </si>
  <si>
    <t>11-lug-2019 8.00.00</t>
  </si>
  <si>
    <t>11-lug-2019 11.00.00</t>
  </si>
  <si>
    <t>12-lug-2019 3.00.00</t>
  </si>
  <si>
    <t>12-lug-2019 9.00.00</t>
  </si>
  <si>
    <t>15-lug-2019 23.00.00</t>
  </si>
  <si>
    <t>17-lug-2019 1.00.00</t>
  </si>
  <si>
    <t>17-lug-2019 12.00.00</t>
  </si>
  <si>
    <t>17-lug-2019 14.00.00</t>
  </si>
  <si>
    <t>18-lug-2019 13.00.00</t>
  </si>
  <si>
    <t>18-lug-2019 17.00.00</t>
  </si>
  <si>
    <t>19-lug-2019 1.00.00</t>
  </si>
  <si>
    <t>19-lug-2019 11.00.00</t>
  </si>
  <si>
    <t>22-lug-2019 8.00.00</t>
  </si>
  <si>
    <t>22-lug-2019 16.00.00</t>
  </si>
  <si>
    <t>23-lug-2019 4.00.00</t>
  </si>
  <si>
    <t>24-lug-2019 3.00.00</t>
  </si>
  <si>
    <t>24-lug-2019 13.00.00</t>
  </si>
  <si>
    <t>25-lug-2019 16.00.00</t>
  </si>
  <si>
    <t>30-lug-2019 9.00.00</t>
  </si>
  <si>
    <t>31-lug-2019 3.00.00</t>
  </si>
  <si>
    <t>31-lug-2019 9.00.00</t>
  </si>
  <si>
    <t>31-lug-2019 11.00.00</t>
  </si>
  <si>
    <t>31-lug-2019 20.00.00</t>
  </si>
  <si>
    <t>2-ago-2019 17.00.00</t>
  </si>
  <si>
    <t>2-ago-2019 21.00.00</t>
  </si>
  <si>
    <t>7-ago-2019 21.00.00</t>
  </si>
  <si>
    <t>8-ago-2019 2.00.00</t>
  </si>
  <si>
    <t>8-ago-2019 16.00.00</t>
  </si>
  <si>
    <t>9-ago-2019 0.00.00</t>
  </si>
  <si>
    <t>9-ago-2019 9.00.00</t>
  </si>
  <si>
    <t>9-ago-2019 11.00.00</t>
  </si>
  <si>
    <t>9-ago-2019 19.00.00</t>
  </si>
  <si>
    <t>13-ago-2019 3.00.00</t>
  </si>
  <si>
    <t>13-ago-2019 8.00.00</t>
  </si>
  <si>
    <t>14-ago-2019 11.00.00</t>
  </si>
  <si>
    <t>15-ago-2019 2.00.00</t>
  </si>
  <si>
    <t>20-ago-2019 15.00.00</t>
  </si>
  <si>
    <t>21-ago-2019 8.00.00</t>
  </si>
  <si>
    <t>22-ago-2019 3.00.00</t>
  </si>
  <si>
    <t>23-ago-2019 8.00.00</t>
  </si>
  <si>
    <t>23-ago-2019 14.00.00</t>
  </si>
  <si>
    <t>23-ago-2019 15.00.00</t>
  </si>
  <si>
    <t>23-ago-2019 16.00.00</t>
  </si>
  <si>
    <t>26-ago-2019 9.00.00</t>
  </si>
  <si>
    <t>26-ago-2019 16.00.00</t>
  </si>
  <si>
    <t>27-ago-2019 23.00.00</t>
  </si>
  <si>
    <t>28-ago-2019 15.00.00</t>
  </si>
  <si>
    <t>30-ago-2019 18.00.00</t>
  </si>
  <si>
    <t>2-set-2019 9.00.00</t>
  </si>
  <si>
    <t>2-set-2019 18.00.00</t>
  </si>
  <si>
    <t>3-set-2019 4.00.00</t>
  </si>
  <si>
    <t>3-set-2019 9.00.00</t>
  </si>
  <si>
    <t>3-set-2019 10.00.00</t>
  </si>
  <si>
    <t>3-set-2019 15.00.00</t>
  </si>
  <si>
    <t>5-set-2019 23.00.00</t>
  </si>
  <si>
    <t>6-set-2019 10.00.00</t>
  </si>
  <si>
    <t>9-set-2019 10.00.00</t>
  </si>
  <si>
    <t>9-set-2019 12.00.00</t>
  </si>
  <si>
    <t>9-set-2019 19.00.00</t>
  </si>
  <si>
    <t>10-set-2019 3.00.00</t>
  </si>
  <si>
    <t>10-set-2019 10.00.00</t>
  </si>
  <si>
    <t>10-set-2019 13.00.00</t>
  </si>
  <si>
    <t>10-set-2019 14.00.00</t>
  </si>
  <si>
    <t>11-set-2019 16.00.00</t>
  </si>
  <si>
    <t>12-set-2019 10.00.00</t>
  </si>
  <si>
    <t>16-set-2019 1.00.00</t>
  </si>
  <si>
    <t>16-set-2019 9.00.00</t>
  </si>
  <si>
    <t>16-set-2019 14.00.00</t>
  </si>
  <si>
    <t>17-set-2019 8.00.00</t>
  </si>
  <si>
    <t>17-set-2019 17.00.00</t>
  </si>
  <si>
    <t>17-set-2019 18.00.00</t>
  </si>
  <si>
    <t>18-set-2019 10.00.00</t>
  </si>
  <si>
    <t>18-set-2019 21.00.00</t>
  </si>
  <si>
    <t>19-set-2019 6.00.00</t>
  </si>
  <si>
    <t>19-set-2019 9.00.00</t>
  </si>
  <si>
    <t>19-set-2019 23.00.00</t>
  </si>
  <si>
    <t>20-set-2019 9.00.00</t>
  </si>
  <si>
    <t>20-set-2019 13.00.00</t>
  </si>
  <si>
    <t>20-set-2019 19.00.00</t>
  </si>
  <si>
    <t>23-set-2019 22.00.00</t>
  </si>
  <si>
    <t>24-set-2019 9.00.00</t>
  </si>
  <si>
    <t>25-set-2019 18.00.00</t>
  </si>
  <si>
    <t>26-set-2019 8.00.00</t>
  </si>
  <si>
    <t>27-set-2019 3.00.00</t>
  </si>
  <si>
    <t>27-set-2019 8.00.00</t>
  </si>
  <si>
    <t>1-ott-2019 4.00.00</t>
  </si>
  <si>
    <t>1-ott-2019 10.00.00</t>
  </si>
  <si>
    <t>1-ott-2019 11.00.00</t>
  </si>
  <si>
    <t>2-ott-2019 8.00.00</t>
  </si>
  <si>
    <t>2-ott-2019 9.00.00</t>
  </si>
  <si>
    <t>2-ott-2019 10.00.00</t>
  </si>
  <si>
    <t>3-ott-2019 3.00.00</t>
  </si>
  <si>
    <t>4-ott-2019 9.00.00</t>
  </si>
  <si>
    <t>8-ott-2019 2.00.00</t>
  </si>
  <si>
    <t>8-ott-2019 8.00.00</t>
  </si>
  <si>
    <t>8-ott-2019 9.00.00</t>
  </si>
  <si>
    <t>17-ott-2019 3.00.00</t>
  </si>
  <si>
    <t>17-ott-2019 10.00.00</t>
  </si>
  <si>
    <t>18-ott-2019 12.00.00</t>
  </si>
  <si>
    <t>18-ott-2019 16.00.00</t>
  </si>
  <si>
    <t>18-ott-2019 17.00.00</t>
  </si>
  <si>
    <t>21-ott-2019 3.00.00</t>
  </si>
  <si>
    <t>22-ott-2019 2.00.00</t>
  </si>
  <si>
    <t>22-ott-2019 3.00.00</t>
  </si>
  <si>
    <t>22-ott-2019 10.00.00</t>
  </si>
  <si>
    <t>23-ott-2019 9.00.00</t>
  </si>
  <si>
    <t>23-ott-2019 10.00.00</t>
  </si>
  <si>
    <t>23-ott-2019 13.00.00</t>
  </si>
  <si>
    <t>30-ott-2019 2.00.00</t>
  </si>
  <si>
    <t>30-ott-2019 10.00.00</t>
  </si>
  <si>
    <t>30-ott-2019 20.00.00</t>
  </si>
  <si>
    <t>31-ott-2019 10.00.00</t>
  </si>
  <si>
    <t>1-nov-2019 2.00.00</t>
  </si>
  <si>
    <t>4-nov-2019 19.00.00</t>
  </si>
  <si>
    <t>6-nov-2019 3.00.00</t>
  </si>
  <si>
    <t>6-nov-2019 10.00.00</t>
  </si>
  <si>
    <t>6-nov-2019 11.00.00</t>
  </si>
  <si>
    <t>6-nov-2019 15.00.00</t>
  </si>
  <si>
    <t>7-nov-2019 21.00.00</t>
  </si>
  <si>
    <t>11-nov-2019 4.00.00</t>
  </si>
  <si>
    <t>11-nov-2019 16.00.00</t>
  </si>
  <si>
    <t>13-nov-2019 11.00.00</t>
  </si>
  <si>
    <t>13-nov-2019 15.00.00</t>
  </si>
  <si>
    <t>13-nov-2019 22.00.00</t>
  </si>
  <si>
    <t>14-nov-2019 8.00.00</t>
  </si>
  <si>
    <t>14-nov-2019 10.00.00</t>
  </si>
  <si>
    <t>15-nov-2019 1.00.00</t>
  </si>
  <si>
    <t>15-nov-2019 2.00.00</t>
  </si>
  <si>
    <t>15-nov-2019 9.00.00</t>
  </si>
  <si>
    <t>15-nov-2019 22.00.00</t>
  </si>
  <si>
    <t>18-nov-2019 10.00.00</t>
  </si>
  <si>
    <t>18-nov-2019 11.00.00</t>
  </si>
  <si>
    <t>18-nov-2019 18.00.00</t>
  </si>
  <si>
    <t>21-nov-2019 9.00.00</t>
  </si>
  <si>
    <t>22-nov-2019 7.00.00</t>
  </si>
  <si>
    <t>22-nov-2019 22.00.00</t>
  </si>
  <si>
    <t>25-nov-2019 12.00.00</t>
  </si>
  <si>
    <t>25-nov-2019 21.00.00</t>
  </si>
  <si>
    <t>26-nov-2019 7.00.00</t>
  </si>
  <si>
    <t>26-nov-2019 17.00.00</t>
  </si>
  <si>
    <t>27-nov-2019 11.00.00</t>
  </si>
  <si>
    <t>28-nov-2019 3.00.00</t>
  </si>
  <si>
    <t>2-dic-2019 2.00.00</t>
  </si>
  <si>
    <t>2-dic-2019 12.00.00</t>
  </si>
  <si>
    <t>3-dic-2019 5.00.00</t>
  </si>
  <si>
    <t>3-dic-2019 11.00.00</t>
  </si>
  <si>
    <t>3-dic-2019 22.00.00</t>
  </si>
  <si>
    <t>5-dic-2019 10.00.00</t>
  </si>
  <si>
    <t>5-dic-2019 16.00.00</t>
  </si>
  <si>
    <t>6-dic-2019 3.00.00</t>
  </si>
  <si>
    <t>6-dic-2019 9.00.00</t>
  </si>
  <si>
    <t>10-dic-2019 9.00.00</t>
  </si>
  <si>
    <t>10-dic-2019 14.00.00</t>
  </si>
  <si>
    <t>12-dic-2019 10.00.00</t>
  </si>
  <si>
    <t>12-dic-2019 11.00.00</t>
  </si>
  <si>
    <t>13-dic-2019 14.00.00</t>
  </si>
  <si>
    <t>13-dic-2019 16.00.00</t>
  </si>
  <si>
    <t>17-dic-2019 2.00.00</t>
  </si>
  <si>
    <t>17-dic-2019 14.00.00</t>
  </si>
  <si>
    <t>19-dic-2019 3.00.00</t>
  </si>
  <si>
    <t>19-dic-2019 4.00.00</t>
  </si>
  <si>
    <t>19-dic-2019 11.00.00</t>
  </si>
  <si>
    <t>19-dic-2019 14.00.00</t>
  </si>
  <si>
    <t>19-dic-2019 17.00.00</t>
  </si>
  <si>
    <t>19-dic-2019 23.00.00</t>
  </si>
  <si>
    <t>23-dic-2019 7.00.00</t>
  </si>
  <si>
    <t>23-dic-2019 12.00.00</t>
  </si>
  <si>
    <t>26-dic-2019 2.00.00</t>
  </si>
  <si>
    <t>27-dic-2019 10.00.00</t>
  </si>
  <si>
    <t>30-dic-2019 10.00.00</t>
  </si>
  <si>
    <t>30-dic-2019 11.00.00</t>
  </si>
  <si>
    <t>31-dic-2019 12.00.00</t>
  </si>
  <si>
    <t>31-dic-2019 22.00.00</t>
  </si>
  <si>
    <t>3-gen-2020 2.00.00</t>
  </si>
  <si>
    <t>6-gen-2020 1.00.00</t>
  </si>
  <si>
    <t>6-gen-2020 13.00.00</t>
  </si>
  <si>
    <t>6-gen-2020 16.00.00</t>
  </si>
  <si>
    <t>7-gen-2020 8.00.00</t>
  </si>
  <si>
    <t>7-gen-2020 10.00.00</t>
  </si>
  <si>
    <t>7-gen-2020 15.00.00</t>
  </si>
  <si>
    <t>10-gen-2020 18.00.00</t>
  </si>
  <si>
    <t>13-gen-2020 2.00.00</t>
  </si>
  <si>
    <t>13-gen-2020 13.00.00</t>
  </si>
  <si>
    <t>13-gen-2020 22.00.00</t>
  </si>
  <si>
    <t>14-gen-2020 1.00.00</t>
  </si>
  <si>
    <t>14-gen-2020 9.00.00</t>
  </si>
  <si>
    <t>14-gen-2020 10.00.00</t>
  </si>
  <si>
    <t>15-gen-2020 10.00.00</t>
  </si>
  <si>
    <t>16-gen-2020 11.00.00</t>
  </si>
  <si>
    <t>16-gen-2020 22.00.00</t>
  </si>
  <si>
    <t>17-gen-2020 14.00.00</t>
  </si>
  <si>
    <t>20-gen-2020 10.00.00</t>
  </si>
  <si>
    <t>20-gen-2020 13.00.00</t>
  </si>
  <si>
    <t>21-gen-2020 3.00.00</t>
  </si>
  <si>
    <t>21-gen-2020 12.00.00</t>
  </si>
  <si>
    <t>23-gen-2020 7.00.00</t>
  </si>
  <si>
    <t>23-gen-2020 11.00.00</t>
  </si>
  <si>
    <t>23-gen-2020 22.00.00</t>
  </si>
  <si>
    <t>24-gen-2020 18.00.00</t>
  </si>
  <si>
    <t>27-gen-2020 23.00.00</t>
  </si>
  <si>
    <t>28-gen-2020 6.00.00</t>
  </si>
  <si>
    <t>28-gen-2020 9.00.00</t>
  </si>
  <si>
    <t>29-gen-2020 23.00.00</t>
  </si>
  <si>
    <t>30-gen-2020 10.00.00</t>
  </si>
  <si>
    <t>7-feb-2020 21.00.00</t>
  </si>
  <si>
    <t>10-feb-2020 2.00.00</t>
  </si>
  <si>
    <t>10-feb-2020 4.00.00</t>
  </si>
  <si>
    <t>11-feb-2020 10.00.00</t>
  </si>
  <si>
    <t>11-feb-2020 16.00.00</t>
  </si>
  <si>
    <t>13-feb-2020 1.00.00</t>
  </si>
  <si>
    <t>14-feb-2020 10.00.00</t>
  </si>
  <si>
    <t>17-feb-2020 0.00.00</t>
  </si>
  <si>
    <t>17-feb-2020 1.00.00</t>
  </si>
  <si>
    <t>17-feb-2020 23.00.00</t>
  </si>
  <si>
    <t>18-feb-2020 18.00.00</t>
  </si>
  <si>
    <t>19-feb-2020 0.00.00</t>
  </si>
  <si>
    <t>19-feb-2020 1.00.00</t>
  </si>
  <si>
    <t>19-feb-2020 22.00.00</t>
  </si>
  <si>
    <t>20-feb-2020 1.00.00</t>
  </si>
  <si>
    <t>20-feb-2020 3.00.00</t>
  </si>
  <si>
    <t>21-feb-2020 15.00.00</t>
  </si>
  <si>
    <t>26-feb-2020 4.00.00</t>
  </si>
  <si>
    <t>26-feb-2020 7.00.00</t>
  </si>
  <si>
    <t>26-feb-2020 14.00.00</t>
  </si>
  <si>
    <t>26-feb-2020 15.00.00</t>
  </si>
  <si>
    <t>26-feb-2020 23.00.00</t>
  </si>
  <si>
    <t>27-feb-2020 0.00.00</t>
  </si>
  <si>
    <t>27-feb-2020 22.00.00</t>
  </si>
  <si>
    <t>28-feb-2020 0.00.00</t>
  </si>
  <si>
    <t>2-mar-2020 4.00.00</t>
  </si>
  <si>
    <t>2-mar-2020 5.00.00</t>
  </si>
  <si>
    <t>2-mar-2020 13.00.00</t>
  </si>
  <si>
    <t>2-mar-2020 22.00.00</t>
  </si>
  <si>
    <t>3-mar-2020 18.00.00</t>
  </si>
  <si>
    <t>3-mar-2020 20.00.00</t>
  </si>
  <si>
    <t>4-mar-2020 8.00.00</t>
  </si>
  <si>
    <t>4-mar-2020 9.00.00</t>
  </si>
  <si>
    <t>5-mar-2020 19.00.00</t>
  </si>
  <si>
    <t>6-mar-2020 11.00.00</t>
  </si>
  <si>
    <t>9-mar-2020 19.00.00</t>
  </si>
  <si>
    <t>10-mar-2020 2.00.00</t>
  </si>
  <si>
    <t>11-mar-2020 16.00.00</t>
  </si>
  <si>
    <t>11-mar-2020 17.00.00</t>
  </si>
  <si>
    <t>17-mar-2020 18.00.00</t>
  </si>
  <si>
    <t>19-mar-2020 0.00.00</t>
  </si>
  <si>
    <t>20-mar-2020 6.00.00</t>
  </si>
  <si>
    <t>20-mar-2020 8.00.00</t>
  </si>
  <si>
    <t>20-mar-2020 18.00.00</t>
  </si>
  <si>
    <t>20-mar-2020 20.00.00</t>
  </si>
  <si>
    <t>24-mar-2020 1.00.00</t>
  </si>
  <si>
    <t>26-mar-2020 16.00.00</t>
  </si>
  <si>
    <t>26-mar-2020 18.00.00</t>
  </si>
  <si>
    <t>30-mar-2020 8.00.00</t>
  </si>
  <si>
    <t>1-apr-2020 20.00.00</t>
  </si>
  <si>
    <t>2-apr-2020 5.00.00</t>
  </si>
  <si>
    <t>2-apr-2020 7.00.00</t>
  </si>
  <si>
    <t>3-apr-2020 20.00.00</t>
  </si>
  <si>
    <t>3-apr-2020 21.00.00</t>
  </si>
  <si>
    <t>6-apr-2020 1.00.00</t>
  </si>
  <si>
    <t>6-apr-2020 3.00.00</t>
  </si>
  <si>
    <t>7-apr-2020 17.00.00</t>
  </si>
  <si>
    <t>14-apr-2020 1.00.00</t>
  </si>
  <si>
    <t>14-apr-2020 2.00.00</t>
  </si>
  <si>
    <t>14-apr-2020 15.00.00</t>
  </si>
  <si>
    <t>20-apr-2020 10.00.00</t>
  </si>
  <si>
    <t>20-apr-2020 15.00.00</t>
  </si>
  <si>
    <t>22-apr-2020 8.00.00</t>
  </si>
  <si>
    <t>23-apr-2020 16.00.00</t>
  </si>
  <si>
    <t>23-apr-2020 17.00.00</t>
  </si>
  <si>
    <t>24-apr-2020 1.00.00</t>
  </si>
  <si>
    <t>24-apr-2020 8.00.00</t>
  </si>
  <si>
    <t>24-apr-2020 12.00.00</t>
  </si>
  <si>
    <t>24-apr-2020 15.00.00</t>
  </si>
  <si>
    <t>27-apr-2020 15.00.00</t>
  </si>
  <si>
    <t>28-apr-2020 3.00.00</t>
  </si>
  <si>
    <t>1-mag-2020 16.00.00</t>
  </si>
  <si>
    <t>1-mag-2020 17.00.00</t>
  </si>
  <si>
    <t>4-mag-2020 9.00.00</t>
  </si>
  <si>
    <t>5-mag-2020 17.00.00</t>
  </si>
  <si>
    <t>5-mag-2020 21.00.00</t>
  </si>
  <si>
    <t>6-mag-2020 3.00.00</t>
  </si>
  <si>
    <t>6-mag-2020 5.00.00</t>
  </si>
  <si>
    <t>6-mag-2020 9.00.00</t>
  </si>
  <si>
    <t>6-mag-2020 17.00.00</t>
  </si>
  <si>
    <t>7-mag-2020 2.00.00</t>
  </si>
  <si>
    <t>7-mag-2020 6.00.00</t>
  </si>
  <si>
    <t>7-mag-2020 20.00.00</t>
  </si>
  <si>
    <t>8-mag-2020 3.00.00</t>
  </si>
  <si>
    <t>8-mag-2020 10.00.00</t>
  </si>
  <si>
    <t>12-mag-2020 3.00.00</t>
  </si>
  <si>
    <t>12-mag-2020 7.00.00</t>
  </si>
  <si>
    <t>19-apr-2013 9.00.00</t>
  </si>
  <si>
    <t>19-apr-2013 14.00.00</t>
  </si>
  <si>
    <t>22-apr-2013 3.00.00</t>
  </si>
  <si>
    <t>22-apr-2013 16.00.00</t>
  </si>
  <si>
    <t>25-apr-2013 3.00.00</t>
  </si>
  <si>
    <t>25-apr-2013 10.00.00</t>
  </si>
  <si>
    <t>26-apr-2013 2.00.00</t>
  </si>
  <si>
    <t>26-apr-2013 10.00.00</t>
  </si>
  <si>
    <t>26-apr-2013 11.00.00</t>
  </si>
  <si>
    <t>26-apr-2013 17.00.00</t>
  </si>
  <si>
    <t>30-apr-2013 12.00.00</t>
  </si>
  <si>
    <t>30-apr-2013 22.00.00</t>
  </si>
  <si>
    <t>2-mag-2013 9.00.00</t>
  </si>
  <si>
    <t>2-mag-2013 15.00.00</t>
  </si>
  <si>
    <t>6-mag-2013 10.00.00</t>
  </si>
  <si>
    <t>6-mag-2013 11.00.00</t>
  </si>
  <si>
    <t>16-mag-2013 10.00.00</t>
  </si>
  <si>
    <t>16-mag-2013 13.00.00</t>
  </si>
  <si>
    <t>21-mag-2013 16.00.00</t>
  </si>
  <si>
    <t>22-mag-2013 12.00.00</t>
  </si>
  <si>
    <t>22-mag-2013 15.00.00</t>
  </si>
  <si>
    <t>24-mag-2013 21.00.00</t>
  </si>
  <si>
    <t>28-mag-2013 8.00.00</t>
  </si>
  <si>
    <t>28-mag-2013 9.00.00</t>
  </si>
  <si>
    <t>28-mag-2013 20.00.00</t>
  </si>
  <si>
    <t>28-mag-2013 21.00.00</t>
  </si>
  <si>
    <t>29-mag-2013 21.00.00</t>
  </si>
  <si>
    <t>30-mag-2013 13.00.00</t>
  </si>
  <si>
    <t>31-mag-2013 9.00.00</t>
  </si>
  <si>
    <t>31-mag-2013 15.00.00</t>
  </si>
  <si>
    <t>31-mag-2013 22.00.00</t>
  </si>
  <si>
    <t>3-giu-2013 11.00.00</t>
  </si>
  <si>
    <t>5-giu-2013 8.00.00</t>
  </si>
  <si>
    <t>5-giu-2013 10.00.00</t>
  </si>
  <si>
    <t>6-giu-2013 9.00.00</t>
  </si>
  <si>
    <t>6-giu-2013 15.00.00</t>
  </si>
  <si>
    <t>7-giu-2013 11.00.00</t>
  </si>
  <si>
    <t>7-giu-2013 14.00.00</t>
  </si>
  <si>
    <t>17-giu-2013 7.00.00</t>
  </si>
  <si>
    <t>17-giu-2013 21.00.00</t>
  </si>
  <si>
    <t>18-giu-2013 15.00.00</t>
  </si>
  <si>
    <t>19-giu-2013 7.00.00</t>
  </si>
  <si>
    <t>19-giu-2013 9.00.00</t>
  </si>
  <si>
    <t>19-giu-2013 21.00.00</t>
  </si>
  <si>
    <t>20-giu-2013 11.00.00</t>
  </si>
  <si>
    <t>21-giu-2013 3.00.00</t>
  </si>
  <si>
    <t>21-giu-2013 14.00.00</t>
  </si>
  <si>
    <t>24-giu-2013 11.00.00</t>
  </si>
  <si>
    <t>24-giu-2013 14.00.00</t>
  </si>
  <si>
    <t>25-giu-2013 4.00.00</t>
  </si>
  <si>
    <t>25-giu-2013 16.00.00</t>
  </si>
  <si>
    <t>28-giu-2013 2.00.00</t>
  </si>
  <si>
    <t>28-giu-2013 9.00.00</t>
  </si>
  <si>
    <t>28-giu-2013 12.00.00</t>
  </si>
  <si>
    <t>28-giu-2013 13.00.00</t>
  </si>
  <si>
    <t>28-giu-2013 17.00.00</t>
  </si>
  <si>
    <t>1-lug-2013 9.00.00</t>
  </si>
  <si>
    <t>1-lug-2013 10.00.00</t>
  </si>
  <si>
    <t>1-lug-2013 13.00.00</t>
  </si>
  <si>
    <t>1-lug-2013 21.00.00</t>
  </si>
  <si>
    <t>1-lug-2013 23.00.00</t>
  </si>
  <si>
    <t>3-lug-2013 2.00.00</t>
  </si>
  <si>
    <t>3-lug-2013 9.00.00</t>
  </si>
  <si>
    <t>3-lug-2013 11.00.00</t>
  </si>
  <si>
    <t>3-lug-2013 18.00.00</t>
  </si>
  <si>
    <t>5-lug-2013 11.00.00</t>
  </si>
  <si>
    <t>9-lug-2013 8.00.00</t>
  </si>
  <si>
    <t>10-lug-2013 5.00.00</t>
  </si>
  <si>
    <t>18-lug-2013 15.00.00</t>
  </si>
  <si>
    <t>19-lug-2013 7.00.00</t>
  </si>
  <si>
    <t>19-lug-2013 14.00.00</t>
  </si>
  <si>
    <t>19-lug-2013 21.00.00</t>
  </si>
  <si>
    <t>22-lug-2013 10.00.00</t>
  </si>
  <si>
    <t>23-lug-2013 1.00.00</t>
  </si>
  <si>
    <t>26-lug-2013 10.00.00</t>
  </si>
  <si>
    <t>26-lug-2013 20.00.00</t>
  </si>
  <si>
    <t>30-lug-2013 6.00.00</t>
  </si>
  <si>
    <t>30-lug-2013 10.00.00</t>
  </si>
  <si>
    <t>5-ago-2013 13.00.00</t>
  </si>
  <si>
    <t>6-ago-2013 7.00.00</t>
  </si>
  <si>
    <t>7-ago-2013 14.00.00</t>
  </si>
  <si>
    <t>8-ago-2013 10.00.00</t>
  </si>
  <si>
    <t>8-ago-2013 13.00.00</t>
  </si>
  <si>
    <t>9-ago-2013 10.00.00</t>
  </si>
  <si>
    <t>9-ago-2013 15.00.00</t>
  </si>
  <si>
    <t>12-ago-2013 11.00.00</t>
  </si>
  <si>
    <t>12-ago-2013 13.00.00</t>
  </si>
  <si>
    <t>12-ago-2013 17.00.00</t>
  </si>
  <si>
    <t>13-ago-2013 16.00.00</t>
  </si>
  <si>
    <t>13-ago-2013 20.00.00</t>
  </si>
  <si>
    <t>14-ago-2013 10.00.00</t>
  </si>
  <si>
    <t>15-ago-2013 1.00.00</t>
  </si>
  <si>
    <t>15-ago-2013 17.00.00</t>
  </si>
  <si>
    <t>19-ago-2013 10.00.00</t>
  </si>
  <si>
    <t>20-ago-2013 14.00.00</t>
  </si>
  <si>
    <t>20-ago-2013 19.00.00</t>
  </si>
  <si>
    <t>21-ago-2013 22.00.00</t>
  </si>
  <si>
    <t>22-ago-2013 9.00.00</t>
  </si>
  <si>
    <t>23-ago-2013 8.00.00</t>
  </si>
  <si>
    <t>26-ago-2013 10.00.00</t>
  </si>
  <si>
    <t>26-ago-2013 19.00.00</t>
  </si>
  <si>
    <t>27-ago-2013 7.00.00</t>
  </si>
  <si>
    <t>28-ago-2013 4.00.00</t>
  </si>
  <si>
    <t>28-ago-2013 19.00.00</t>
  </si>
  <si>
    <t>29-ago-2013 16.00.00</t>
  </si>
  <si>
    <t>2-set-2013 1.00.00</t>
  </si>
  <si>
    <t>3-set-2013 0.00.00</t>
  </si>
  <si>
    <t>3-set-2013 8.00.00</t>
  </si>
  <si>
    <t>5-set-2013 23.00.00</t>
  </si>
  <si>
    <t>6-set-2013 15.00.00</t>
  </si>
  <si>
    <t>9-set-2013 1.00.00</t>
  </si>
  <si>
    <t>11-set-2013 3.00.00</t>
  </si>
  <si>
    <t>11-set-2013 9.00.00</t>
  </si>
  <si>
    <t>11-set-2013 10.00.00</t>
  </si>
  <si>
    <t>12-set-2013 7.00.00</t>
  </si>
  <si>
    <t>12-set-2013 14.00.00</t>
  </si>
  <si>
    <t>13-set-2013 8.00.00</t>
  </si>
  <si>
    <t>13-set-2013 14.00.00</t>
  </si>
  <si>
    <t>16-set-2013 9.00.00</t>
  </si>
  <si>
    <t>17-set-2013 23.00.00</t>
  </si>
  <si>
    <t>18-set-2013 17.00.00</t>
  </si>
  <si>
    <t>18-set-2013 20.00.00</t>
  </si>
  <si>
    <t>18-set-2013 21.00.00</t>
  </si>
  <si>
    <t>19-set-2013 15.00.00</t>
  </si>
  <si>
    <t>19-set-2013 16.00.00</t>
  </si>
  <si>
    <t>20-set-2013 14.00.00</t>
  </si>
  <si>
    <t>20-set-2013 16.00.00</t>
  </si>
  <si>
    <t>23-set-2013 11.00.00</t>
  </si>
  <si>
    <t>23-set-2013 14.00.00</t>
  </si>
  <si>
    <t>24-set-2013 9.00.00</t>
  </si>
  <si>
    <t>25-set-2013 2.00.00</t>
  </si>
  <si>
    <t>25-set-2013 12.00.00</t>
  </si>
  <si>
    <t>27-set-2013 10.00.00</t>
  </si>
  <si>
    <t>27-set-2013 18.00.00</t>
  </si>
  <si>
    <t>2-ott-2013 9.00.00</t>
  </si>
  <si>
    <t>2-ott-2013 22.00.00</t>
  </si>
  <si>
    <t>3-ott-2013 2.00.00</t>
  </si>
  <si>
    <t>3-ott-2013 10.00.00</t>
  </si>
  <si>
    <t>3-ott-2013 17.00.00</t>
  </si>
  <si>
    <t>4-ott-2013 11.00.00</t>
  </si>
  <si>
    <t>7-ott-2013 1.00.00</t>
  </si>
  <si>
    <t>7-ott-2013 17.00.00</t>
  </si>
  <si>
    <t>8-ott-2013 17.00.00</t>
  </si>
  <si>
    <t>9-ott-2013 7.00.00</t>
  </si>
  <si>
    <t>9-ott-2013 16.00.00</t>
  </si>
  <si>
    <t>11-ott-2013 3.00.00</t>
  </si>
  <si>
    <t>11-ott-2013 15.00.00</t>
  </si>
  <si>
    <t>14-ott-2013 18.00.00</t>
  </si>
  <si>
    <t>15-ott-2013 9.00.00</t>
  </si>
  <si>
    <t>15-ott-2013 10.00.00</t>
  </si>
  <si>
    <t>16-ott-2013 9.00.00</t>
  </si>
  <si>
    <t>16-ott-2013 16.00.00</t>
  </si>
  <si>
    <t>17-ott-2013 9.00.00</t>
  </si>
  <si>
    <t>17-ott-2013 22.00.00</t>
  </si>
  <si>
    <t>21-ott-2013 9.00.00</t>
  </si>
  <si>
    <t>25-ott-2013 7.00.00</t>
  </si>
  <si>
    <t>25-ott-2013 13.00.00</t>
  </si>
  <si>
    <t>28-ott-2013 10.00.00</t>
  </si>
  <si>
    <t>28-ott-2013 23.00.00</t>
  </si>
  <si>
    <t>29-ott-2013 10.00.00</t>
  </si>
  <si>
    <t>30-ott-2013 14.00.00</t>
  </si>
  <si>
    <t>1-nov-2013 9.00.00</t>
  </si>
  <si>
    <t>1-nov-2013 10.00.00</t>
  </si>
  <si>
    <t>1-nov-2013 18.00.00</t>
  </si>
  <si>
    <t>4-nov-2013 3.00.00</t>
  </si>
  <si>
    <t>5-nov-2013 10.00.00</t>
  </si>
  <si>
    <t>7-nov-2013 10.00.00</t>
  </si>
  <si>
    <t>7-nov-2013 15.00.00</t>
  </si>
  <si>
    <t>11-nov-2013 6.00.00</t>
  </si>
  <si>
    <t>11-nov-2013 9.00.00</t>
  </si>
  <si>
    <t>11-nov-2013 14.00.00</t>
  </si>
  <si>
    <t>12-nov-2013 9.00.00</t>
  </si>
  <si>
    <t>13-nov-2013 11.00.00</t>
  </si>
  <si>
    <t>13-nov-2013 16.00.00</t>
  </si>
  <si>
    <t>13-nov-2013 19.00.00</t>
  </si>
  <si>
    <t>14-nov-2013 15.00.00</t>
  </si>
  <si>
    <t>14-nov-2013 18.00.00</t>
  </si>
  <si>
    <t>18-nov-2013 10.00.00</t>
  </si>
  <si>
    <t>18-nov-2013 11.00.00</t>
  </si>
  <si>
    <t>18-nov-2013 22.00.00</t>
  </si>
  <si>
    <t>19-nov-2013 16.00.00</t>
  </si>
  <si>
    <t>20-nov-2013 17.00.00</t>
  </si>
  <si>
    <t>20-nov-2013 22.00.00</t>
  </si>
  <si>
    <t>21-nov-2013 14.00.00</t>
  </si>
  <si>
    <t>21-nov-2013 15.00.00</t>
  </si>
  <si>
    <t>22-nov-2013 10.00.00</t>
  </si>
  <si>
    <t>22-nov-2013 15.00.00</t>
  </si>
  <si>
    <t>26-nov-2013 17.00.00</t>
  </si>
  <si>
    <t>27-nov-2013 5.00.00</t>
  </si>
  <si>
    <t>28-nov-2013 9.00.00</t>
  </si>
  <si>
    <t>28-nov-2013 10.00.00</t>
  </si>
  <si>
    <t>29-nov-2013 9.00.00</t>
  </si>
  <si>
    <t>29-nov-2013 14.00.00</t>
  </si>
  <si>
    <t>2-dic-2013 6.00.00</t>
  </si>
  <si>
    <t>2-dic-2013 10.00.00</t>
  </si>
  <si>
    <t>6-dic-2013 8.00.00</t>
  </si>
  <si>
    <t>9-dic-2013 12.00.00</t>
  </si>
  <si>
    <t>10-dic-2013 10.00.00</t>
  </si>
  <si>
    <t>13-dic-2013 23.00.00</t>
  </si>
  <si>
    <t>16-dic-2013 4.00.00</t>
  </si>
  <si>
    <t>16-dic-2013 5.00.00</t>
  </si>
  <si>
    <t>16-dic-2013 10.00.00</t>
  </si>
  <si>
    <t>18-dic-2013 9.00.00</t>
  </si>
  <si>
    <t>18-dic-2013 20.00.00</t>
  </si>
  <si>
    <t>19-dic-2013 16.00.00</t>
  </si>
  <si>
    <t>19-dic-2013 20.00.00</t>
  </si>
  <si>
    <t>20-dic-2013 23.00.00</t>
  </si>
  <si>
    <t>24-dic-2013 9.00.00</t>
  </si>
  <si>
    <t>24-dic-2013 10.00.00</t>
  </si>
  <si>
    <t>6-gen-2014 10.00.00</t>
  </si>
  <si>
    <t>7-gen-2014 10.00.00</t>
  </si>
  <si>
    <t>7-gen-2014 12.00.00</t>
  </si>
  <si>
    <t>8-gen-2014 10.00.00</t>
  </si>
  <si>
    <t>9-gen-2014 17.00.00</t>
  </si>
  <si>
    <t>10-gen-2014 8.00.00</t>
  </si>
  <si>
    <t>10-gen-2014 10.00.00</t>
  </si>
  <si>
    <t>10-gen-2014 14.00.00</t>
  </si>
  <si>
    <t>13-gen-2014 21.00.00</t>
  </si>
  <si>
    <t>14-gen-2014 10.00.00</t>
  </si>
  <si>
    <t>14-gen-2014 13.00.00</t>
  </si>
  <si>
    <t>16-gen-2014 7.00.00</t>
  </si>
  <si>
    <t>20-gen-2014 12.00.00</t>
  </si>
  <si>
    <t>21-gen-2014 9.00.00</t>
  </si>
  <si>
    <t>21-gen-2014 14.00.00</t>
  </si>
  <si>
    <t>21-gen-2014 16.00.00</t>
  </si>
  <si>
    <t>23-gen-2014 5.00.00</t>
  </si>
  <si>
    <t>24-gen-2014 2.00.00</t>
  </si>
  <si>
    <t>24-gen-2014 9.00.00</t>
  </si>
  <si>
    <t>27-gen-2014 6.00.00</t>
  </si>
  <si>
    <t>27-gen-2014 16.00.00</t>
  </si>
  <si>
    <t>28-gen-2014 5.00.00</t>
  </si>
  <si>
    <t>28-gen-2014 14.00.00</t>
  </si>
  <si>
    <t>29-gen-2014 9.00.00</t>
  </si>
  <si>
    <t>29-gen-2014 11.00.00</t>
  </si>
  <si>
    <t>4-feb-2014 10.00.00</t>
  </si>
  <si>
    <t>4-feb-2014 13.00.00</t>
  </si>
  <si>
    <t>5-feb-2014 11.00.00</t>
  </si>
  <si>
    <t>5-feb-2014 15.00.00</t>
  </si>
  <si>
    <t>5-feb-2014 17.00.00</t>
  </si>
  <si>
    <t>6-feb-2014 13.00.00</t>
  </si>
  <si>
    <t>6-feb-2014 17.00.00</t>
  </si>
  <si>
    <t>7-feb-2014 9.00.00</t>
  </si>
  <si>
    <t>11-feb-2014 17.00.00</t>
  </si>
  <si>
    <t>12-feb-2014 17.00.00</t>
  </si>
  <si>
    <t>14-feb-2014 6.00.00</t>
  </si>
  <si>
    <t>14-feb-2014 10.00.00</t>
  </si>
  <si>
    <t>18-feb-2014 17.00.00</t>
  </si>
  <si>
    <t>19-feb-2014 10.00.00</t>
  </si>
  <si>
    <t>19-feb-2014 13.00.00</t>
  </si>
  <si>
    <t>19-feb-2014 16.00.00</t>
  </si>
  <si>
    <t>19-feb-2014 17.00.00</t>
  </si>
  <si>
    <t>19-feb-2014 21.00.00</t>
  </si>
  <si>
    <t>19-feb-2014 22.00.00</t>
  </si>
  <si>
    <t>20-feb-2014 15.00.00</t>
  </si>
  <si>
    <t>20-feb-2014 16.00.00</t>
  </si>
  <si>
    <t>21-feb-2014 10.00.00</t>
  </si>
  <si>
    <t>24-feb-2014 4.00.00</t>
  </si>
  <si>
    <t>24-feb-2014 10.00.00</t>
  </si>
  <si>
    <t>25-feb-2014 7.00.00</t>
  </si>
  <si>
    <t>25-feb-2014 17.00.00</t>
  </si>
  <si>
    <t>26-feb-2014 14.00.00</t>
  </si>
  <si>
    <t>27-feb-2014 9.00.00</t>
  </si>
  <si>
    <t>27-feb-2014 10.00.00</t>
  </si>
  <si>
    <t>27-feb-2014 20.00.00</t>
  </si>
  <si>
    <t>28-feb-2014 21.00.00</t>
  </si>
  <si>
    <t>4-mar-2014 2.00.00</t>
  </si>
  <si>
    <t>4-mar-2014 21.00.00</t>
  </si>
  <si>
    <t>5-mar-2014 17.00.00</t>
  </si>
  <si>
    <t>6-mar-2014 5.00.00</t>
  </si>
  <si>
    <t>6-mar-2014 15.00.00</t>
  </si>
  <si>
    <t>7-mar-2014 14.00.00</t>
  </si>
  <si>
    <t>7-mar-2014 16.00.00</t>
  </si>
  <si>
    <t>10-mar-2014 9.00.00</t>
  </si>
  <si>
    <t>10-mar-2014 21.00.00</t>
  </si>
  <si>
    <t>11-mar-2014 10.00.00</t>
  </si>
  <si>
    <t>11-mar-2014 14.00.00</t>
  </si>
  <si>
    <t>11-mar-2014 17.00.00</t>
  </si>
  <si>
    <t>14-mar-2014 15.00.00</t>
  </si>
  <si>
    <t>16-mar-2014 23.00.00</t>
  </si>
  <si>
    <t>20-mar-2014 9.00.00</t>
  </si>
  <si>
    <t>25-mar-2014 6.00.00</t>
  </si>
  <si>
    <t>26-mar-2014 19.00.00</t>
  </si>
  <si>
    <t>27-mar-2014 9.00.00</t>
  </si>
  <si>
    <t>31-mar-2014 8.00.00</t>
  </si>
  <si>
    <t>31-mar-2014 15.00.00</t>
  </si>
  <si>
    <t>1-apr-2014 9.00.00</t>
  </si>
  <si>
    <t>2-apr-2014 9.00.00</t>
  </si>
  <si>
    <t>2-apr-2014 14.00.00</t>
  </si>
  <si>
    <t>2-apr-2014 22.00.00</t>
  </si>
  <si>
    <t>3-apr-2014 10.00.00</t>
  </si>
  <si>
    <t>3-apr-2014 15.00.00</t>
  </si>
  <si>
    <t>4-apr-2014 9.00.00</t>
  </si>
  <si>
    <t>4-apr-2014 15.00.00</t>
  </si>
  <si>
    <t>4-apr-2014 19.00.00</t>
  </si>
  <si>
    <t>4-apr-2014 21.00.00</t>
  </si>
  <si>
    <t>8-apr-2014 1.00.00</t>
  </si>
  <si>
    <t>8-apr-2014 18.00.00</t>
  </si>
  <si>
    <t>10-apr-2014 5.00.00</t>
  </si>
  <si>
    <t>14-apr-2014 10.00.00</t>
  </si>
  <si>
    <t>15-apr-2014 9.00.00</t>
  </si>
  <si>
    <t>15-apr-2014 13.00.00</t>
  </si>
  <si>
    <t>16-apr-2014 3.00.00</t>
  </si>
  <si>
    <t>17-apr-2014 1.00.00</t>
  </si>
  <si>
    <t>17-apr-2014 15.00.00</t>
  </si>
  <si>
    <t>21-apr-2014 15.00.00</t>
  </si>
  <si>
    <t>28-apr-2014 1.00.00</t>
  </si>
  <si>
    <t>28-apr-2014 14.00.00</t>
  </si>
  <si>
    <t>28-apr-2014 20.00.00</t>
  </si>
  <si>
    <t>28-apr-2014 21.00.00</t>
  </si>
  <si>
    <t>29-apr-2014 1.00.00</t>
  </si>
  <si>
    <t>29-apr-2014 23.00.00</t>
  </si>
  <si>
    <t>1-mag-2014 7.00.00</t>
  </si>
  <si>
    <t>1-mag-2014 17.00.00</t>
  </si>
  <si>
    <t>2-mag-2014 9.00.00</t>
  </si>
  <si>
    <t>5-mag-2014 3.00.00</t>
  </si>
  <si>
    <t>5-mag-2014 9.00.00</t>
  </si>
  <si>
    <t>8-mag-2014 10.00.00</t>
  </si>
  <si>
    <t>8-mag-2014 14.00.00</t>
  </si>
  <si>
    <t>9-mag-2014 12.00.00</t>
  </si>
  <si>
    <t>9-mag-2014 19.00.00</t>
  </si>
  <si>
    <t>13-mag-2014 16.00.00</t>
  </si>
  <si>
    <t>14-mag-2014 9.00.00</t>
  </si>
  <si>
    <t>14-mag-2014 12.00.00</t>
  </si>
  <si>
    <t>15-mag-2014 9.00.00</t>
  </si>
  <si>
    <t>20-mag-2014 16.00.00</t>
  </si>
  <si>
    <t>21-mag-2014 9.00.00</t>
  </si>
  <si>
    <t>21-mag-2014 11.00.00</t>
  </si>
  <si>
    <t>22-mag-2014 10.00.00</t>
  </si>
  <si>
    <t>29-mag-2014 21.00.00</t>
  </si>
  <si>
    <t>30-mag-2014 9.00.00</t>
  </si>
  <si>
    <t>30-mag-2014 12.00.00</t>
  </si>
  <si>
    <t>2-giu-2014 4.00.00</t>
  </si>
  <si>
    <t>2-giu-2014 15.00.00</t>
  </si>
  <si>
    <t>3-giu-2014 12.00.00</t>
  </si>
  <si>
    <t>4-giu-2014 10.00.00</t>
  </si>
  <si>
    <t>4-giu-2014 11.00.00</t>
  </si>
  <si>
    <t>4-giu-2014 17.00.00</t>
  </si>
  <si>
    <t>5-giu-2014 10.00.00</t>
  </si>
  <si>
    <t>5-giu-2014 13.00.00</t>
  </si>
  <si>
    <t>5-giu-2014 14.00.00</t>
  </si>
  <si>
    <t>5-giu-2014 15.00.00</t>
  </si>
  <si>
    <t>6-giu-2014 10.00.00</t>
  </si>
  <si>
    <t>6-giu-2014 19.00.00</t>
  </si>
  <si>
    <t>9-giu-2014 10.00.00</t>
  </si>
  <si>
    <t>9-giu-2014 18.00.00</t>
  </si>
  <si>
    <t>10-giu-2014 7.00.00</t>
  </si>
  <si>
    <t>10-giu-2014 11.00.00</t>
  </si>
  <si>
    <t>11-giu-2014 10.00.00</t>
  </si>
  <si>
    <t>12-giu-2014 8.00.00</t>
  </si>
  <si>
    <t>12-giu-2014 16.00.00</t>
  </si>
  <si>
    <t>13-giu-2014 7.00.00</t>
  </si>
  <si>
    <t>13-giu-2014 10.00.00</t>
  </si>
  <si>
    <t>13-giu-2014 17.00.00</t>
  </si>
  <si>
    <t>16-giu-2014 2.00.00</t>
  </si>
  <si>
    <t>16-giu-2014 17.00.00</t>
  </si>
  <si>
    <t>17-giu-2014 12.00.00</t>
  </si>
  <si>
    <t>20-giu-2014 18.00.00</t>
  </si>
  <si>
    <t>23-giu-2014 11.00.00</t>
  </si>
  <si>
    <t>24-giu-2014 9.00.00</t>
  </si>
  <si>
    <t>24-giu-2014 21.00.00</t>
  </si>
  <si>
    <t>25-giu-2014 11.00.00</t>
  </si>
  <si>
    <t>25-giu-2014 16.00.00</t>
  </si>
  <si>
    <t>26-giu-2014 8.00.00</t>
  </si>
  <si>
    <t>26-giu-2014 15.00.00</t>
  </si>
  <si>
    <t>26-giu-2014 16.00.00</t>
  </si>
  <si>
    <t>26-giu-2014 21.00.00</t>
  </si>
  <si>
    <t>27-giu-2014 22.00.00</t>
  </si>
  <si>
    <t>30-giu-2014 14.00.00</t>
  </si>
  <si>
    <t>1-lug-2014 10.00.00</t>
  </si>
  <si>
    <t>2-lug-2014 8.00.00</t>
  </si>
  <si>
    <t>3-lug-2014 10.00.00</t>
  </si>
  <si>
    <t>4-lug-2014 9.00.00</t>
  </si>
  <si>
    <t>7-lug-2014 8.00.00</t>
  </si>
  <si>
    <t>8-lug-2014 8.00.00</t>
  </si>
  <si>
    <t>9-lug-2014 5.00.00</t>
  </si>
  <si>
    <t>9-lug-2014 11.00.00</t>
  </si>
  <si>
    <t>14-lug-2014 1.00.00</t>
  </si>
  <si>
    <t>14-lug-2014 22.00.00</t>
  </si>
  <si>
    <t>15-lug-2014 11.00.00</t>
  </si>
  <si>
    <t>18-lug-2014 9.00.00</t>
  </si>
  <si>
    <t>21-lug-2014 8.00.00</t>
  </si>
  <si>
    <t>28-lug-2014 9.00.00</t>
  </si>
  <si>
    <t>28-lug-2014 10.00.00</t>
  </si>
  <si>
    <t>28-lug-2014 20.00.00</t>
  </si>
  <si>
    <t>29-lug-2014 22.00.00</t>
  </si>
  <si>
    <t>30-lug-2014 17.00.00</t>
  </si>
  <si>
    <t>1-ago-2014 3.00.00</t>
  </si>
  <si>
    <t>4-ago-2014 4.00.00</t>
  </si>
  <si>
    <t>4-ago-2014 10.00.00</t>
  </si>
  <si>
    <t>4-ago-2014 22.00.00</t>
  </si>
  <si>
    <t>5-ago-2014 15.00.00</t>
  </si>
  <si>
    <t>5-ago-2014 16.00.00</t>
  </si>
  <si>
    <t>6-ago-2014 15.00.00</t>
  </si>
  <si>
    <t>7-ago-2014 15.00.00</t>
  </si>
  <si>
    <t>7-ago-2014 16.00.00</t>
  </si>
  <si>
    <t>7-ago-2014 17.00.00</t>
  </si>
  <si>
    <t>8-ago-2014 10.00.00</t>
  </si>
  <si>
    <t>11-ago-2014 21.00.00</t>
  </si>
  <si>
    <t>25-ago-2014 5.00.00</t>
  </si>
  <si>
    <t>26-ago-2014 1.00.00</t>
  </si>
  <si>
    <t>26-ago-2014 13.00.00</t>
  </si>
  <si>
    <t>27-ago-2014 17.00.00</t>
  </si>
  <si>
    <t>28-ago-2014 23.00.00</t>
  </si>
  <si>
    <t>29-ago-2014 14.00.00</t>
  </si>
  <si>
    <t>1-set-2014 4.00.00</t>
  </si>
  <si>
    <t>1-set-2014 10.00.00</t>
  </si>
  <si>
    <t>2-set-2014 9.00.00</t>
  </si>
  <si>
    <t>2-set-2014 13.00.00</t>
  </si>
  <si>
    <t>2-set-2014 16.00.00</t>
  </si>
  <si>
    <t>3-set-2014 8.00.00</t>
  </si>
  <si>
    <t>3-set-2014 12.00.00</t>
  </si>
  <si>
    <t>4-set-2014 2.00.00</t>
  </si>
  <si>
    <t>4-set-2014 12.00.00</t>
  </si>
  <si>
    <t>8-set-2014 9.00.00</t>
  </si>
  <si>
    <t>9-set-2014 9.00.00</t>
  </si>
  <si>
    <t>15-set-2014 10.00.00</t>
  </si>
  <si>
    <t>16-set-2014 5.00.00</t>
  </si>
  <si>
    <t>23-set-2014 7.00.00</t>
  </si>
  <si>
    <t>23-set-2014 9.00.00</t>
  </si>
  <si>
    <t>24-set-2014 5.00.00</t>
  </si>
  <si>
    <t>24-set-2014 9.00.00</t>
  </si>
  <si>
    <t>24-set-2014 13.00.00</t>
  </si>
  <si>
    <t>25-set-2014 9.00.00</t>
  </si>
  <si>
    <t>25-set-2014 10.00.00</t>
  </si>
  <si>
    <t>26-set-2014 12.00.00</t>
  </si>
  <si>
    <t>26-set-2014 15.00.00</t>
  </si>
  <si>
    <t>30-set-2014 18.00.00</t>
  </si>
  <si>
    <t>1-ott-2014 14.00.00</t>
  </si>
  <si>
    <t>2-ott-2014 9.00.00</t>
  </si>
  <si>
    <t>2-ott-2014 10.00.00</t>
  </si>
  <si>
    <t>2-ott-2014 15.00.00</t>
  </si>
  <si>
    <t>3-ott-2014 8.00.00</t>
  </si>
  <si>
    <t>6-ott-2014 10.00.00</t>
  </si>
  <si>
    <t>7-ott-2014 15.00.00</t>
  </si>
  <si>
    <t>8-ott-2014 8.00.00</t>
  </si>
  <si>
    <t>8-ott-2014 11.00.00</t>
  </si>
  <si>
    <t>8-ott-2014 21.00.00</t>
  </si>
  <si>
    <t>9-ott-2014 12.00.00</t>
  </si>
  <si>
    <t>14-ott-2014 10.00.00</t>
  </si>
  <si>
    <t>14-ott-2014 11.00.00</t>
  </si>
  <si>
    <t>14-ott-2014 16.00.00</t>
  </si>
  <si>
    <t>14-ott-2014 21.00.00</t>
  </si>
  <si>
    <t>16-ott-2014 12.00.00</t>
  </si>
  <si>
    <t>16-ott-2014 20.00.00</t>
  </si>
  <si>
    <t>17-ott-2014 9.00.00</t>
  </si>
  <si>
    <t>21-ott-2014 8.00.00</t>
  </si>
  <si>
    <t>21-ott-2014 9.00.00</t>
  </si>
  <si>
    <t>22-ott-2014 9.00.00</t>
  </si>
  <si>
    <t>22-ott-2014 14.00.00</t>
  </si>
  <si>
    <t>23-ott-2014 10.00.00</t>
  </si>
  <si>
    <t>24-ott-2014 3.00.00</t>
  </si>
  <si>
    <t>24-ott-2014 22.00.00</t>
  </si>
  <si>
    <t>28-ott-2014 0.00.00</t>
  </si>
  <si>
    <t>29-ott-2014 5.00.00</t>
  </si>
  <si>
    <t>3-nov-2014 11.00.00</t>
  </si>
  <si>
    <t>4-nov-2014 9.00.00</t>
  </si>
  <si>
    <t>4-nov-2014 10.00.00</t>
  </si>
  <si>
    <t>4-nov-2014 11.00.00</t>
  </si>
  <si>
    <t>5-nov-2014 4.00.00</t>
  </si>
  <si>
    <t>5-nov-2014 17.00.00</t>
  </si>
  <si>
    <t>10-nov-2014 6.00.00</t>
  </si>
  <si>
    <t>10-nov-2014 9.00.00</t>
  </si>
  <si>
    <t>10-nov-2014 10.00.00</t>
  </si>
  <si>
    <t>11-nov-2014 9.00.00</t>
  </si>
  <si>
    <t>11-nov-2014 10.00.00</t>
  </si>
  <si>
    <t>11-nov-2014 16.00.00</t>
  </si>
  <si>
    <t>12-nov-2014 22.00.00</t>
  </si>
  <si>
    <t>14-nov-2014 5.00.00</t>
  </si>
  <si>
    <t>14-nov-2014 11.00.00</t>
  </si>
  <si>
    <t>14-nov-2014 13.00.00</t>
  </si>
  <si>
    <t>17-nov-2014 9.00.00</t>
  </si>
  <si>
    <t>17-nov-2014 13.00.00</t>
  </si>
  <si>
    <t>19-nov-2014 5.00.00</t>
  </si>
  <si>
    <t>19-nov-2014 11.00.00</t>
  </si>
  <si>
    <t>20-nov-2014 10.00.00</t>
  </si>
  <si>
    <t>20-nov-2014 16.00.00</t>
  </si>
  <si>
    <t>20-nov-2014 18.00.00</t>
  </si>
  <si>
    <t>24-nov-2014 8.00.00</t>
  </si>
  <si>
    <t>25-nov-2014 5.00.00</t>
  </si>
  <si>
    <t>25-nov-2014 10.00.00</t>
  </si>
  <si>
    <t>26-nov-2014 22.00.00</t>
  </si>
  <si>
    <t>27-nov-2014 22.00.00</t>
  </si>
  <si>
    <t>28-nov-2014 9.00.00</t>
  </si>
  <si>
    <t>1-dic-2014 1.00.00</t>
  </si>
  <si>
    <t>1-dic-2014 9.00.00</t>
  </si>
  <si>
    <t>8-dic-2014 9.00.00</t>
  </si>
  <si>
    <t>9-dic-2014 1.00.00</t>
  </si>
  <si>
    <t>9-dic-2014 6.00.00</t>
  </si>
  <si>
    <t>9-dic-2014 19.00.00</t>
  </si>
  <si>
    <t>11-dic-2014 8.00.00</t>
  </si>
  <si>
    <t>11-dic-2014 12.00.00</t>
  </si>
  <si>
    <t>11-dic-2014 17.00.00</t>
  </si>
  <si>
    <t>11-dic-2014 20.00.00</t>
  </si>
  <si>
    <t>11-dic-2014 23.00.00</t>
  </si>
  <si>
    <t>12-dic-2014 9.00.00</t>
  </si>
  <si>
    <t>16-dic-2014 11.00.00</t>
  </si>
  <si>
    <t>30-dic-2014 9.00.00</t>
  </si>
  <si>
    <t>31-dic-2014 5.00.00</t>
  </si>
  <si>
    <t>31-dic-2014 16.00.00</t>
  </si>
  <si>
    <t>2-gen-2015 6.00.00</t>
  </si>
  <si>
    <t>2-gen-2015 9.00.00</t>
  </si>
  <si>
    <t>6-gen-2015 13.00.00</t>
  </si>
  <si>
    <t>6-gen-2015 16.00.00</t>
  </si>
  <si>
    <t>7-gen-2015 17.00.00</t>
  </si>
  <si>
    <t>9-gen-2015 6.00.00</t>
  </si>
  <si>
    <t>9-gen-2015 11.00.00</t>
  </si>
  <si>
    <t>9-gen-2015 12.00.00</t>
  </si>
  <si>
    <t>9-gen-2015 14.00.00</t>
  </si>
  <si>
    <t>15-gen-2015 7.00.00</t>
  </si>
  <si>
    <t>15-gen-2015 10.00.00</t>
  </si>
  <si>
    <t>15-gen-2015 15.00.00</t>
  </si>
  <si>
    <t>15-gen-2015 18.00.00</t>
  </si>
  <si>
    <t>20-gen-2015 11.00.00</t>
  </si>
  <si>
    <t>20-gen-2015 20.00.00</t>
  </si>
  <si>
    <t>27-gen-2015 8.00.00</t>
  </si>
  <si>
    <t>28-gen-2015 16.00.00</t>
  </si>
  <si>
    <t>29-gen-2015 10.00.00</t>
  </si>
  <si>
    <t>29-gen-2015 14.00.00</t>
  </si>
  <si>
    <t>30-gen-2015 18.00.00</t>
  </si>
  <si>
    <t>2-feb-2015 8.00.00</t>
  </si>
  <si>
    <t>2-feb-2015 9.00.00</t>
  </si>
  <si>
    <t>2-feb-2015 11.00.00</t>
  </si>
  <si>
    <t>4-feb-2015 23.00.00</t>
  </si>
  <si>
    <t>5-feb-2015 9.00.00</t>
  </si>
  <si>
    <t>5-feb-2015 10.00.00</t>
  </si>
  <si>
    <t>5-feb-2015 15.00.00</t>
  </si>
  <si>
    <t>6-feb-2015 8.00.00</t>
  </si>
  <si>
    <t>9-feb-2015 8.00.00</t>
  </si>
  <si>
    <t>9-feb-2015 10.00.00</t>
  </si>
  <si>
    <t>9-feb-2015 11.00.00</t>
  </si>
  <si>
    <t>10-feb-2015 13.00.00</t>
  </si>
  <si>
    <t>10-feb-2015 16.00.00</t>
  </si>
  <si>
    <t>11-feb-2015 10.00.00</t>
  </si>
  <si>
    <t>11-feb-2015 15.00.00</t>
  </si>
  <si>
    <t>12-feb-2015 10.00.00</t>
  </si>
  <si>
    <t>13-feb-2015 9.00.00</t>
  </si>
  <si>
    <t>17-feb-2015 10.00.00</t>
  </si>
  <si>
    <t>18-feb-2015 10.00.00</t>
  </si>
  <si>
    <t>19-feb-2015 9.00.00</t>
  </si>
  <si>
    <t>20-feb-2015 7.00.00</t>
  </si>
  <si>
    <t>20-feb-2015 13.00.00</t>
  </si>
  <si>
    <t>20-feb-2015 14.00.00</t>
  </si>
  <si>
    <t>23-feb-2015 10.00.00</t>
  </si>
  <si>
    <t>25-feb-2015 16.00.00</t>
  </si>
  <si>
    <t>25-feb-2015 20.00.00</t>
  </si>
  <si>
    <t>26-feb-2015 11.00.00</t>
  </si>
  <si>
    <t>27-feb-2015 8.00.00</t>
  </si>
  <si>
    <t>27-feb-2015 11.00.00</t>
  </si>
  <si>
    <t>27-feb-2015 16.00.00</t>
  </si>
  <si>
    <t>3-mar-2015 13.00.00</t>
  </si>
  <si>
    <t>4-mar-2015 6.00.00</t>
  </si>
  <si>
    <t>4-mar-2015 15.00.00</t>
  </si>
  <si>
    <t>10-mar-2015 6.00.00</t>
  </si>
  <si>
    <t>10-mar-2015 14.00.00</t>
  </si>
  <si>
    <t>18-mar-2015 6.00.00</t>
  </si>
  <si>
    <t>18-mar-2015 9.00.00</t>
  </si>
  <si>
    <t>18-mar-2015 10.00.00</t>
  </si>
  <si>
    <t>18-mar-2015 12.00.00</t>
  </si>
  <si>
    <t>19-mar-2015 10.00.00</t>
  </si>
  <si>
    <t>19-mar-2015 13.00.00</t>
  </si>
  <si>
    <t>20-mar-2015 4.00.00</t>
  </si>
  <si>
    <t>22-mar-2015 23.00.00</t>
  </si>
  <si>
    <t>24-mar-2015 3.00.00</t>
  </si>
  <si>
    <t>24-mar-2015 12.00.00</t>
  </si>
  <si>
    <t>25-mar-2015 8.00.00</t>
  </si>
  <si>
    <t>25-mar-2015 9.00.00</t>
  </si>
  <si>
    <t>25-mar-2015 14.00.00</t>
  </si>
  <si>
    <t>31-mar-2015 4.00.00</t>
  </si>
  <si>
    <t>31-mar-2015 10.00.00</t>
  </si>
  <si>
    <t>3-apr-2015 9.00.00</t>
  </si>
  <si>
    <t>3-apr-2015 14.00.00</t>
  </si>
  <si>
    <t>6-apr-2015 16.00.00</t>
  </si>
  <si>
    <t>7-apr-2015 22.00.00</t>
  </si>
  <si>
    <t>13-apr-2015 17.00.00</t>
  </si>
  <si>
    <t>14-apr-2015 6.00.00</t>
  </si>
  <si>
    <t>14-apr-2015 23.00.00</t>
  </si>
  <si>
    <t>15-apr-2015 17.00.00</t>
  </si>
  <si>
    <t>17-apr-2015 13.00.00</t>
  </si>
  <si>
    <t>20-apr-2015 4.00.00</t>
  </si>
  <si>
    <t>20-apr-2015 8.00.00</t>
  </si>
  <si>
    <t>21-apr-2015 11.00.00</t>
  </si>
  <si>
    <t>22-apr-2015 11.00.00</t>
  </si>
  <si>
    <t>27-apr-2015 4.00.00</t>
  </si>
  <si>
    <t>27-apr-2015 9.00.00</t>
  </si>
  <si>
    <t>27-apr-2015 14.00.00</t>
  </si>
  <si>
    <t>28-apr-2015 9.00.00</t>
  </si>
  <si>
    <t>30-apr-2015 4.00.00</t>
  </si>
  <si>
    <t>30-apr-2015 9.00.00</t>
  </si>
  <si>
    <t>30-apr-2015 14.00.00</t>
  </si>
  <si>
    <t>30-apr-2015 16.00.00</t>
  </si>
  <si>
    <t>4-mag-2015 11.00.00</t>
  </si>
  <si>
    <t>4-mag-2015 15.00.00</t>
  </si>
  <si>
    <t>5-mag-2015 15.00.00</t>
  </si>
  <si>
    <t>6-mag-2015 9.00.00</t>
  </si>
  <si>
    <t>6-mag-2015 11.00.00</t>
  </si>
  <si>
    <t>6-mag-2015 14.00.00</t>
  </si>
  <si>
    <t>7-mag-2015 9.00.00</t>
  </si>
  <si>
    <t>8-mag-2015 15.00.00</t>
  </si>
  <si>
    <t>11-mag-2015 9.00.00</t>
  </si>
  <si>
    <t>12-mag-2015 8.00.00</t>
  </si>
  <si>
    <t>12-mag-2015 23.00.00</t>
  </si>
  <si>
    <t>13-mag-2015 9.00.00</t>
  </si>
  <si>
    <t>15-mag-2015 10.00.00</t>
  </si>
  <si>
    <t>15-mag-2015 17.00.00</t>
  </si>
  <si>
    <t>18-mag-2015 17.00.00</t>
  </si>
  <si>
    <t>19-mag-2015 15.00.00</t>
  </si>
  <si>
    <t>19-mag-2015 17.00.00</t>
  </si>
  <si>
    <t>20-mag-2015 3.00.00</t>
  </si>
  <si>
    <t>21-mag-2015 17.00.00</t>
  </si>
  <si>
    <t>22-mag-2015 10.00.00</t>
  </si>
  <si>
    <t>25-mag-2015 12.00.00</t>
  </si>
  <si>
    <t>26-mag-2015 8.00.00</t>
  </si>
  <si>
    <t>26-mag-2015 9.00.00</t>
  </si>
  <si>
    <t>28-mag-2015 9.00.00</t>
  </si>
  <si>
    <t>28-mag-2015 10.00.00</t>
  </si>
  <si>
    <t>29-mag-2015 3.00.00</t>
  </si>
  <si>
    <t>29-mag-2015 9.00.00</t>
  </si>
  <si>
    <t>29-mag-2015 10.00.00</t>
  </si>
  <si>
    <t>29-mag-2015 12.00.00</t>
  </si>
  <si>
    <t>1-giu-2015 8.00.00</t>
  </si>
  <si>
    <t>1-giu-2015 10.00.00</t>
  </si>
  <si>
    <t>1-giu-2015 21.00.00</t>
  </si>
  <si>
    <t>2-giu-2015 9.00.00</t>
  </si>
  <si>
    <t>2-giu-2015 10.00.00</t>
  </si>
  <si>
    <t>2-giu-2015 11.00.00</t>
  </si>
  <si>
    <t>3-giu-2015 9.00.00</t>
  </si>
  <si>
    <t>4-giu-2015 20.00.00</t>
  </si>
  <si>
    <t>5-giu-2015 14.00.00</t>
  </si>
  <si>
    <t>9-giu-2015 18.00.00</t>
  </si>
  <si>
    <t>10-giu-2015 9.00.00</t>
  </si>
  <si>
    <t>11-giu-2015 6.00.00</t>
  </si>
  <si>
    <t>11-giu-2015 9.00.00</t>
  </si>
  <si>
    <t>15-giu-2015 8.00.00</t>
  </si>
  <si>
    <t>15-giu-2015 9.00.00</t>
  </si>
  <si>
    <t>18-giu-2015 13.00.00</t>
  </si>
  <si>
    <t>18-giu-2015 18.00.00</t>
  </si>
  <si>
    <t>22-giu-2015 7.00.00</t>
  </si>
  <si>
    <t>24-giu-2015 10.00.00</t>
  </si>
  <si>
    <t>24-giu-2015 12.00.00</t>
  </si>
  <si>
    <t>26-giu-2015 16.00.00</t>
  </si>
  <si>
    <t>30-giu-2015 12.00.00</t>
  </si>
  <si>
    <t>1-lug-2015 12.00.00</t>
  </si>
  <si>
    <t>1-lug-2015 16.00.00</t>
  </si>
  <si>
    <t>6-lug-2015 0.00.00</t>
  </si>
  <si>
    <t>6-lug-2015 1.00.00</t>
  </si>
  <si>
    <t>7-lug-2015 8.00.00</t>
  </si>
  <si>
    <t>7-lug-2015 10.00.00</t>
  </si>
  <si>
    <t>7-lug-2015 17.00.00</t>
  </si>
  <si>
    <t>7-lug-2015 22.00.00</t>
  </si>
  <si>
    <t>8-lug-2015 3.00.00</t>
  </si>
  <si>
    <t>8-lug-2015 9.00.00</t>
  </si>
  <si>
    <t>8-lug-2015 10.00.00</t>
  </si>
  <si>
    <t>9-lug-2015 6.00.00</t>
  </si>
  <si>
    <t>9-lug-2015 16.00.00</t>
  </si>
  <si>
    <t>16-lug-2015 23.00.00</t>
  </si>
  <si>
    <t>17-lug-2015 9.00.00</t>
  </si>
  <si>
    <t>23-lug-2015 3.00.00</t>
  </si>
  <si>
    <t>23-lug-2015 9.00.00</t>
  </si>
  <si>
    <t>27-lug-2015 10.00.00</t>
  </si>
  <si>
    <t>28-lug-2015 5.00.00</t>
  </si>
  <si>
    <t>28-lug-2015 15.00.00</t>
  </si>
  <si>
    <t>31-lug-2015 18.00.00</t>
  </si>
  <si>
    <t>3-ago-2015 9.00.00</t>
  </si>
  <si>
    <t>6-ago-2015 16.00.00</t>
  </si>
  <si>
    <t>7-ago-2015 6.00.00</t>
  </si>
  <si>
    <t>7-ago-2015 10.00.00</t>
  </si>
  <si>
    <t>10-ago-2015 4.00.00</t>
  </si>
  <si>
    <t>10-ago-2015 9.00.00</t>
  </si>
  <si>
    <t>10-ago-2015 15.00.00</t>
  </si>
  <si>
    <t>11-ago-2015 7.00.00</t>
  </si>
  <si>
    <t>12-ago-2015 1.00.00</t>
  </si>
  <si>
    <t>12-ago-2015 21.00.00</t>
  </si>
  <si>
    <t>13-ago-2015 3.00.00</t>
  </si>
  <si>
    <t>13-ago-2015 13.00.00</t>
  </si>
  <si>
    <t>13-ago-2015 14.00.00</t>
  </si>
  <si>
    <t>14-ago-2015 22.00.00</t>
  </si>
  <si>
    <t>17-ago-2015 9.00.00</t>
  </si>
  <si>
    <t>17-ago-2015 10.00.00</t>
  </si>
  <si>
    <t>17-ago-2015 16.00.00</t>
  </si>
  <si>
    <t>18-ago-2015 3.00.00</t>
  </si>
  <si>
    <t>18-ago-2015 8.00.00</t>
  </si>
  <si>
    <t>20-ago-2015 16.00.00</t>
  </si>
  <si>
    <t>21-ago-2015 7.00.00</t>
  </si>
  <si>
    <t>24-ago-2015 19.00.00</t>
  </si>
  <si>
    <t>25-ago-2015 22.00.00</t>
  </si>
  <si>
    <t>26-ago-2015 8.00.00</t>
  </si>
  <si>
    <t>26-ago-2015 19.00.00</t>
  </si>
  <si>
    <t>26-ago-2015 22.00.00</t>
  </si>
  <si>
    <t>27-ago-2015 6.00.00</t>
  </si>
  <si>
    <t>28-ago-2015 10.00.00</t>
  </si>
  <si>
    <t>28-ago-2015 11.00.00</t>
  </si>
  <si>
    <t>31-ago-2015 13.00.00</t>
  </si>
  <si>
    <t>31-ago-2015 15.00.00</t>
  </si>
  <si>
    <t>1-set-2015 2.00.00</t>
  </si>
  <si>
    <t>1-set-2015 3.00.00</t>
  </si>
  <si>
    <t>2-set-2015 2.00.00</t>
  </si>
  <si>
    <t>2-set-2015 10.00.00</t>
  </si>
  <si>
    <t>2-set-2015 16.00.00</t>
  </si>
  <si>
    <t>8-set-2015 1.00.00</t>
  </si>
  <si>
    <t>8-set-2015 8.00.00</t>
  </si>
  <si>
    <t>11-set-2015 4.00.00</t>
  </si>
  <si>
    <t>11-set-2015 8.00.00</t>
  </si>
  <si>
    <t>11-set-2015 10.00.00</t>
  </si>
  <si>
    <t>11-set-2015 14.00.00</t>
  </si>
  <si>
    <t>11-set-2015 22.00.00</t>
  </si>
  <si>
    <t>14-set-2015 5.00.00</t>
  </si>
  <si>
    <t>14-set-2015 9.00.00</t>
  </si>
  <si>
    <t>15-set-2015 3.00.00</t>
  </si>
  <si>
    <t>15-set-2015 10.00.00</t>
  </si>
  <si>
    <t>15-set-2015 11.00.00</t>
  </si>
  <si>
    <t>15-set-2015 12.00.00</t>
  </si>
  <si>
    <t>15-set-2015 17.00.00</t>
  </si>
  <si>
    <t>16-set-2015 10.00.00</t>
  </si>
  <si>
    <t>16-set-2015 12.00.00</t>
  </si>
  <si>
    <t>16-set-2015 20.00.00</t>
  </si>
  <si>
    <t>21-set-2015 14.00.00</t>
  </si>
  <si>
    <t>21-set-2015 18.00.00</t>
  </si>
  <si>
    <t>22-set-2015 10.00.00</t>
  </si>
  <si>
    <t>22-set-2015 12.00.00</t>
  </si>
  <si>
    <t>24-set-2015 11.00.00</t>
  </si>
  <si>
    <t>24-set-2015 21.00.00</t>
  </si>
  <si>
    <t>25-set-2015 0.00.00</t>
  </si>
  <si>
    <t>1-ott-2015 20.00.00</t>
  </si>
  <si>
    <t>2-ott-2015 20.00.00</t>
  </si>
  <si>
    <t>5-ott-2015 9.00.00</t>
  </si>
  <si>
    <t>7-ott-2015 1.00.00</t>
  </si>
  <si>
    <t>7-ott-2015 8.00.00</t>
  </si>
  <si>
    <t>7-ott-2015 9.00.00</t>
  </si>
  <si>
    <t>7-ott-2015 12.00.00</t>
  </si>
  <si>
    <t>9-ott-2015 20.00.00</t>
  </si>
  <si>
    <t>12-ott-2015 7.00.00</t>
  </si>
  <si>
    <t>12-ott-2015 16.00.00</t>
  </si>
  <si>
    <t>13-ott-2015 2.00.00</t>
  </si>
  <si>
    <t>14-ott-2015 4.00.00</t>
  </si>
  <si>
    <t>14-ott-2015 10.00.00</t>
  </si>
  <si>
    <t>14-ott-2015 16.00.00</t>
  </si>
  <si>
    <t>15-ott-2015 9.00.00</t>
  </si>
  <si>
    <t>16-ott-2015 6.00.00</t>
  </si>
  <si>
    <t>19-ott-2015 10.00.00</t>
  </si>
  <si>
    <t>19-ott-2015 14.00.00</t>
  </si>
  <si>
    <t>21-ott-2015 13.00.00</t>
  </si>
  <si>
    <t>21-ott-2015 19.00.00</t>
  </si>
  <si>
    <t>21-ott-2015 23.00.00</t>
  </si>
  <si>
    <t>22-ott-2015 9.00.00</t>
  </si>
  <si>
    <t>23-ott-2015 8.00.00</t>
  </si>
  <si>
    <t>23-ott-2015 11.00.00</t>
  </si>
  <si>
    <t>26-ott-2015 5.00.00</t>
  </si>
  <si>
    <t>26-ott-2015 10.00.00</t>
  </si>
  <si>
    <t>29-ott-2015 9.00.00</t>
  </si>
  <si>
    <t>2-nov-2015 1.00.00</t>
  </si>
  <si>
    <t>2-nov-2015 9.00.00</t>
  </si>
  <si>
    <t>3-nov-2015 10.00.00</t>
  </si>
  <si>
    <t>3-nov-2015 17.00.00</t>
  </si>
  <si>
    <t>5-nov-2015 11.00.00</t>
  </si>
  <si>
    <t>5-nov-2015 16.00.00</t>
  </si>
  <si>
    <t>9-nov-2015 10.00.00</t>
  </si>
  <si>
    <t>10-nov-2015 3.00.00</t>
  </si>
  <si>
    <t>10-nov-2015 16.00.00</t>
  </si>
  <si>
    <t>11-nov-2015 9.00.00</t>
  </si>
  <si>
    <t>11-nov-2015 10.00.00</t>
  </si>
  <si>
    <t>11-nov-2015 15.00.00</t>
  </si>
  <si>
    <t>12-nov-2015 10.00.00</t>
  </si>
  <si>
    <t>12-nov-2015 11.00.00</t>
  </si>
  <si>
    <t>12-nov-2015 15.00.00</t>
  </si>
  <si>
    <t>12-nov-2015 16.00.00</t>
  </si>
  <si>
    <t>20-nov-2015 22.00.00</t>
  </si>
  <si>
    <t>23-nov-2015 16.00.00</t>
  </si>
  <si>
    <t>23-nov-2015 21.00.00</t>
  </si>
  <si>
    <t>24-nov-2015 10.00.00</t>
  </si>
  <si>
    <t>24-nov-2015 21.00.00</t>
  </si>
  <si>
    <t>26-nov-2015 0.00.00</t>
  </si>
  <si>
    <t>30-nov-2015 10.00.00</t>
  </si>
  <si>
    <t>30-nov-2015 16.00.00</t>
  </si>
  <si>
    <t>30-nov-2015 22.00.00</t>
  </si>
  <si>
    <t>1-dic-2015 3.00.00</t>
  </si>
  <si>
    <t>1-dic-2015 4.00.00</t>
  </si>
  <si>
    <t>1-dic-2015 9.00.00</t>
  </si>
  <si>
    <t>1-dic-2015 10.00.00</t>
  </si>
  <si>
    <t>2-dic-2015 6.00.00</t>
  </si>
  <si>
    <t>2-dic-2015 10.00.00</t>
  </si>
  <si>
    <t>2-dic-2015 14.00.00</t>
  </si>
  <si>
    <t>3-dic-2015 8.00.00</t>
  </si>
  <si>
    <t>3-dic-2015 9.00.00</t>
  </si>
  <si>
    <t>4-dic-2015 18.00.00</t>
  </si>
  <si>
    <t>7-dic-2015 9.00.00</t>
  </si>
  <si>
    <t>15-dic-2015 1.00.00</t>
  </si>
  <si>
    <t>15-dic-2015 8.00.00</t>
  </si>
  <si>
    <t>18-dic-2015 0.00.00</t>
  </si>
  <si>
    <t>18-dic-2015 4.00.00</t>
  </si>
  <si>
    <t>21-dic-2015 9.00.00</t>
  </si>
  <si>
    <t>21-dic-2015 11.00.00</t>
  </si>
  <si>
    <t>21-dic-2015 18.00.00</t>
  </si>
  <si>
    <t>21-dic-2015 22.00.00</t>
  </si>
  <si>
    <t>22-dic-2015 23.00.00</t>
  </si>
  <si>
    <t>24-dic-2015 4.00.00</t>
  </si>
  <si>
    <t>29-dic-2015 0.00.00</t>
  </si>
  <si>
    <t>30-dic-2015 4.00.00</t>
  </si>
  <si>
    <t>30-dic-2015 10.00.00</t>
  </si>
  <si>
    <t>31-dic-2015 8.00.00</t>
  </si>
  <si>
    <t>5-gen-2016 16.00.00</t>
  </si>
  <si>
    <t>5-gen-2016 18.00.00</t>
  </si>
  <si>
    <t>7-gen-2016 2.00.00</t>
  </si>
  <si>
    <t>11-gen-2016 9.00.00</t>
  </si>
  <si>
    <t>11-gen-2016 11.00.00</t>
  </si>
  <si>
    <t>12-gen-2016 21.00.00</t>
  </si>
  <si>
    <t>13-gen-2016 1.00.00</t>
  </si>
  <si>
    <t>13-gen-2016 3.00.00</t>
  </si>
  <si>
    <t>13-gen-2016 8.00.00</t>
  </si>
  <si>
    <t>13-gen-2016 16.00.00</t>
  </si>
  <si>
    <t>13-gen-2016 21.00.00</t>
  </si>
  <si>
    <t>14-gen-2016 17.00.00</t>
  </si>
  <si>
    <t>19-gen-2016 3.00.00</t>
  </si>
  <si>
    <t>20-gen-2016 22.00.00</t>
  </si>
  <si>
    <t>21-gen-2016 4.00.00</t>
  </si>
  <si>
    <t>21-gen-2016 15.00.00</t>
  </si>
  <si>
    <t>29-gen-2016 5.00.00</t>
  </si>
  <si>
    <t>29-gen-2016 18.00.00</t>
  </si>
  <si>
    <t>1-feb-2016 9.00.00</t>
  </si>
  <si>
    <t>2-feb-2016 5.00.00</t>
  </si>
  <si>
    <t>2-feb-2016 12.00.00</t>
  </si>
  <si>
    <t>4-feb-2016 1.00.00</t>
  </si>
  <si>
    <t>4-feb-2016 9.00.00</t>
  </si>
  <si>
    <t>5-feb-2016 7.00.00</t>
  </si>
  <si>
    <t>5-feb-2016 9.00.00</t>
  </si>
  <si>
    <t>5-feb-2016 18.00.00</t>
  </si>
  <si>
    <t>8-feb-2016 2.00.00</t>
  </si>
  <si>
    <t>9-feb-2016 10.00.00</t>
  </si>
  <si>
    <t>9-feb-2016 22.00.00</t>
  </si>
  <si>
    <t>10-feb-2016 2.00.00</t>
  </si>
  <si>
    <t>17-feb-2016 6.00.00</t>
  </si>
  <si>
    <t>17-feb-2016 10.00.00</t>
  </si>
  <si>
    <t>17-feb-2016 11.00.00</t>
  </si>
  <si>
    <t>18-feb-2016 8.00.00</t>
  </si>
  <si>
    <t>18-feb-2016 11.00.00</t>
  </si>
  <si>
    <t>22-feb-2016 3.00.00</t>
  </si>
  <si>
    <t>22-feb-2016 23.00.00</t>
  </si>
  <si>
    <t>24-feb-2016 10.00.00</t>
  </si>
  <si>
    <t>24-feb-2016 17.00.00</t>
  </si>
  <si>
    <t>25-feb-2016 7.00.00</t>
  </si>
  <si>
    <t>25-feb-2016 14.00.00</t>
  </si>
  <si>
    <t>25-feb-2016 16.00.00</t>
  </si>
  <si>
    <t>1-mar-2016 2.00.00</t>
  </si>
  <si>
    <t>1-mar-2016 7.00.00</t>
  </si>
  <si>
    <t>1-mar-2016 9.00.00</t>
  </si>
  <si>
    <t>1-mar-2016 10.00.00</t>
  </si>
  <si>
    <t>4-mar-2016 10.00.00</t>
  </si>
  <si>
    <t>4-mar-2016 12.00.00</t>
  </si>
  <si>
    <t>11-mar-2016 9.00.00</t>
  </si>
  <si>
    <t>14-mar-2016 7.00.00</t>
  </si>
  <si>
    <t>15-mar-2016 5.00.00</t>
  </si>
  <si>
    <t>15-mar-2016 10.00.00</t>
  </si>
  <si>
    <t>16-mar-2016 10.00.00</t>
  </si>
  <si>
    <t>16-mar-2016 13.00.00</t>
  </si>
  <si>
    <t>16-mar-2016 14.00.00</t>
  </si>
  <si>
    <t>16-mar-2016 15.00.00</t>
  </si>
  <si>
    <t>21-mar-2016 3.00.00</t>
  </si>
  <si>
    <t>21-mar-2016 9.00.00</t>
  </si>
  <si>
    <t>21-mar-2016 16.00.00</t>
  </si>
  <si>
    <t>22-mar-2016 9.00.00</t>
  </si>
  <si>
    <t>22-mar-2016 17.00.00</t>
  </si>
  <si>
    <t>23-mar-2016 14.00.00</t>
  </si>
  <si>
    <t>28-mar-2016 2.00.00</t>
  </si>
  <si>
    <t>28-mar-2016 14.00.00</t>
  </si>
  <si>
    <t>29-mar-2016 22.00.00</t>
  </si>
  <si>
    <t>30-mar-2016 18.00.00</t>
  </si>
  <si>
    <t>31-mar-2016 17.00.00</t>
  </si>
  <si>
    <t>1-apr-2016 16.00.00</t>
  </si>
  <si>
    <t>4-set-2017 9.50.00</t>
  </si>
  <si>
    <t>4-set-2017 17.25.00</t>
  </si>
  <si>
    <t>5-set-2017 16.45.00</t>
  </si>
  <si>
    <t>5-set-2017 17.25.00</t>
  </si>
  <si>
    <t>7-set-2017 9.00.00</t>
  </si>
  <si>
    <t>7-set-2017 14.10.00</t>
  </si>
  <si>
    <t>7-set-2017 16.40.00</t>
  </si>
  <si>
    <t>8-set-2017 10.20.00</t>
  </si>
  <si>
    <t>8-set-2017 17.25.00</t>
  </si>
  <si>
    <t>25-set-2017 9.50.00</t>
  </si>
  <si>
    <t>25-set-2017 17.25.00</t>
  </si>
  <si>
    <t>28-set-2017 11.00.00</t>
  </si>
  <si>
    <t>28-set-2017 17.25.00</t>
  </si>
  <si>
    <t>4-ott-2017 14.50.00</t>
  </si>
  <si>
    <t>4-ott-2017 17.25.00</t>
  </si>
  <si>
    <t>11-ott-2017 13.55.00</t>
  </si>
  <si>
    <t>11-ott-2017 17.25.00</t>
  </si>
  <si>
    <t>12-ott-2017 12.10.00</t>
  </si>
  <si>
    <t>12-ott-2017 17.25.00</t>
  </si>
  <si>
    <t>17-ott-2017 11.30.00</t>
  </si>
  <si>
    <t>17-ott-2017 17.25.00</t>
  </si>
  <si>
    <t>19-ott-2017 15.35.00</t>
  </si>
  <si>
    <t>19-ott-2017 17.25.00</t>
  </si>
  <si>
    <t>20-ott-2017 14.50.00</t>
  </si>
  <si>
    <t>20-ott-2017 17.25.00</t>
  </si>
  <si>
    <t>25-ott-2017 9.35.00</t>
  </si>
  <si>
    <t>25-ott-2017 17.25.00</t>
  </si>
  <si>
    <t>26-ott-2017 10.40.00</t>
  </si>
  <si>
    <t>26-ott-2017 17.25.00</t>
  </si>
  <si>
    <t>3-nov-2017 16.30.00</t>
  </si>
  <si>
    <t>3-nov-2017 17.25.00</t>
  </si>
  <si>
    <t>7-nov-2017 16.50.00</t>
  </si>
  <si>
    <t>7-nov-2017 17.25.00</t>
  </si>
  <si>
    <t>8-nov-2017 10.55.00</t>
  </si>
  <si>
    <t>8-nov-2017 17.25.00</t>
  </si>
  <si>
    <t>9-nov-2017 11.05.00</t>
  </si>
  <si>
    <t>9-nov-2017 17.25.00</t>
  </si>
  <si>
    <t>10-nov-2017 12.30.00</t>
  </si>
  <si>
    <t>10-nov-2017 17.25.00</t>
  </si>
  <si>
    <t>13-nov-2017 10.35.00</t>
  </si>
  <si>
    <t>13-nov-2017 15.40.00</t>
  </si>
  <si>
    <t>13-nov-2017 16.10.00</t>
  </si>
  <si>
    <t>13-nov-2017 17.25.00</t>
  </si>
  <si>
    <t>14-nov-2017 10.45.00</t>
  </si>
  <si>
    <t>14-nov-2017 16.50.00</t>
  </si>
  <si>
    <t>15-nov-2017 13.25.00</t>
  </si>
  <si>
    <t>15-nov-2017 17.25.00</t>
  </si>
  <si>
    <t>17-nov-2017 12.40.00</t>
  </si>
  <si>
    <t>17-nov-2017 15.05.00</t>
  </si>
  <si>
    <t>17-nov-2017 17.25.00</t>
  </si>
  <si>
    <t>20-nov-2017 9.15.00</t>
  </si>
  <si>
    <t>20-nov-2017 17.25.00</t>
  </si>
  <si>
    <t>22-nov-2017 13.25.00</t>
  </si>
  <si>
    <t>22-nov-2017 16.05.00</t>
  </si>
  <si>
    <t>22-nov-2017 17.25.00</t>
  </si>
  <si>
    <t>23-nov-2017 17.25.00</t>
  </si>
  <si>
    <t>24-nov-2017 15.00.00</t>
  </si>
  <si>
    <t>24-nov-2017 17.25.00</t>
  </si>
  <si>
    <t>27-nov-2017 9.55.00</t>
  </si>
  <si>
    <t>27-nov-2017 17.25.00</t>
  </si>
  <si>
    <t>29-nov-2017 10.30.00</t>
  </si>
  <si>
    <t>29-nov-2017 17.25.00</t>
  </si>
  <si>
    <t>1-dic-2017 9.35.00</t>
  </si>
  <si>
    <t>1-dic-2017 12.10.00</t>
  </si>
  <si>
    <t>1-dic-2017 13.10.00</t>
  </si>
  <si>
    <t>1-dic-2017 17.10.00</t>
  </si>
  <si>
    <t>5-dic-2017 13.45.00</t>
  </si>
  <si>
    <t>5-dic-2017 17.25.00</t>
  </si>
  <si>
    <t>6-dic-2017 11.00.00</t>
  </si>
  <si>
    <t>6-dic-2017 17.25.00</t>
  </si>
  <si>
    <t>7-dic-2017 12.30.00</t>
  </si>
  <si>
    <t>7-dic-2017 17.25.00</t>
  </si>
  <si>
    <t>11-dic-2017 16.25.00</t>
  </si>
  <si>
    <t>11-dic-2017 17.25.00</t>
  </si>
  <si>
    <t>12-dic-2017 10.50.00</t>
  </si>
  <si>
    <t>12-dic-2017 17.25.00</t>
  </si>
  <si>
    <t>14-dic-2017 15.05.00</t>
  </si>
  <si>
    <t>14-dic-2017 17.25.00</t>
  </si>
  <si>
    <t>19-dic-2017 15.10.00</t>
  </si>
  <si>
    <t>19-dic-2017 17.25.00</t>
  </si>
  <si>
    <t>20-dic-2017 16.00.00</t>
  </si>
  <si>
    <t>20-dic-2017 17.25.00</t>
  </si>
  <si>
    <t>21-dic-2017 11.50.00</t>
  </si>
  <si>
    <t>21-dic-2017 17.25.00</t>
  </si>
  <si>
    <t>27-dic-2017 9.20.00</t>
  </si>
  <si>
    <t>27-dic-2017 17.25.00</t>
  </si>
  <si>
    <t>29-dic-2017 16.30.00</t>
  </si>
  <si>
    <t>29-dic-2017 17.25.00</t>
  </si>
  <si>
    <t>2-gen-2018 12.25.00</t>
  </si>
  <si>
    <t>2-gen-2018 17.25.00</t>
  </si>
  <si>
    <t>8-gen-2018 15.45.00</t>
  </si>
  <si>
    <t>8-gen-2018 17.25.00</t>
  </si>
  <si>
    <t>9-gen-2018 16.00.00</t>
  </si>
  <si>
    <t>9-gen-2018 17.25.00</t>
  </si>
  <si>
    <t>10-gen-2018 17.15.00</t>
  </si>
  <si>
    <t>10-gen-2018 17.25.00</t>
  </si>
  <si>
    <t>11-gen-2018 13.20.00</t>
  </si>
  <si>
    <t>11-gen-2018 14.45.00</t>
  </si>
  <si>
    <t>11-gen-2018 17.20.00</t>
  </si>
  <si>
    <t>12-gen-2018 14.05.00</t>
  </si>
  <si>
    <t>12-gen-2018 16.10.00</t>
  </si>
  <si>
    <t>12-gen-2018 17.25.00</t>
  </si>
  <si>
    <t>18-gen-2018 11.10.00</t>
  </si>
  <si>
    <t>18-gen-2018 17.25.00</t>
  </si>
  <si>
    <t>22-gen-2018 12.50.00</t>
  </si>
  <si>
    <t>22-gen-2018 17.25.00</t>
  </si>
  <si>
    <t>23-gen-2018 14.35.00</t>
  </si>
  <si>
    <t>23-gen-2018 17.25.00</t>
  </si>
  <si>
    <t>24-gen-2018 12.10.00</t>
  </si>
  <si>
    <t>24-gen-2018 17.25.00</t>
  </si>
  <si>
    <t>25-gen-2018 10.30.00</t>
  </si>
  <si>
    <t>25-gen-2018 14.55.00</t>
  </si>
  <si>
    <t>25-gen-2018 16.10.00</t>
  </si>
  <si>
    <t>26-gen-2018 10.35.00</t>
  </si>
  <si>
    <t>26-gen-2018 12.40.00</t>
  </si>
  <si>
    <t>26-gen-2018 13.55.00</t>
  </si>
  <si>
    <t>26-gen-2018 17.25.00</t>
  </si>
  <si>
    <t>29-gen-2018 12.40.00</t>
  </si>
  <si>
    <t>29-gen-2018 17.25.00</t>
  </si>
  <si>
    <t>30-gen-2018 12.05.00</t>
  </si>
  <si>
    <t>30-gen-2018 17.25.00</t>
  </si>
  <si>
    <t>31-gen-2018 9.35.00</t>
  </si>
  <si>
    <t>31-gen-2018 11.45.00</t>
  </si>
  <si>
    <t>31-gen-2018 17.25.00</t>
  </si>
  <si>
    <t>1-feb-2018 11.00.00</t>
  </si>
  <si>
    <t>1-feb-2018 14.15.00</t>
  </si>
  <si>
    <t>2-feb-2018 12.35.00</t>
  </si>
  <si>
    <t>2-feb-2018 16.25.00</t>
  </si>
  <si>
    <t>2-feb-2018 17.25.00</t>
  </si>
  <si>
    <t>5-feb-2018 15.05.00</t>
  </si>
  <si>
    <t>5-feb-2018 17.25.00</t>
  </si>
  <si>
    <t>6-feb-2018 16.00.00</t>
  </si>
  <si>
    <t>6-feb-2018 17.25.00</t>
  </si>
  <si>
    <t>7-feb-2018 11.10.00</t>
  </si>
  <si>
    <t>7-feb-2018 17.25.00</t>
  </si>
  <si>
    <t>8-feb-2018 14.20.00</t>
  </si>
  <si>
    <t>8-feb-2018 16.30.00</t>
  </si>
  <si>
    <t>8-feb-2018 17.20.00</t>
  </si>
  <si>
    <t>9-feb-2018 9.40.00</t>
  </si>
  <si>
    <t>9-feb-2018 12.10.00</t>
  </si>
  <si>
    <t>9-feb-2018 12.45.00</t>
  </si>
  <si>
    <t>9-feb-2018 17.25.00</t>
  </si>
  <si>
    <t>12-feb-2018 12.25.00</t>
  </si>
  <si>
    <t>12-feb-2018 14.15.00</t>
  </si>
  <si>
    <t>12-feb-2018 16.25.00</t>
  </si>
  <si>
    <t>12-feb-2018 17.25.00</t>
  </si>
  <si>
    <t>13-feb-2018 14.05.00</t>
  </si>
  <si>
    <t>13-feb-2018 17.25.00</t>
  </si>
  <si>
    <t>14-feb-2018 16.10.00</t>
  </si>
  <si>
    <t>14-feb-2018 17.25.00</t>
  </si>
  <si>
    <t>15-feb-2018 11.05.00</t>
  </si>
  <si>
    <t>15-feb-2018 13.35.00</t>
  </si>
  <si>
    <t>15-feb-2018 17.10.00</t>
  </si>
  <si>
    <t>16-feb-2018 11.50.00</t>
  </si>
  <si>
    <t>16-feb-2018 16.30.00</t>
  </si>
  <si>
    <t>16-feb-2018 17.25.00</t>
  </si>
  <si>
    <t>20-feb-2018 10.50.00</t>
  </si>
  <si>
    <t>20-feb-2018 11.30.00</t>
  </si>
  <si>
    <t>20-feb-2018 13.50.00</t>
  </si>
  <si>
    <t>20-feb-2018 17.25.00</t>
  </si>
  <si>
    <t>21-feb-2018 10.05.00</t>
  </si>
  <si>
    <t>21-feb-2018 13.55.00</t>
  </si>
  <si>
    <t>21-feb-2018 17.25.00</t>
  </si>
  <si>
    <t>22-feb-2018 11.30.00</t>
  </si>
  <si>
    <t>22-feb-2018 17.25.00</t>
  </si>
  <si>
    <t>23-feb-2018 13.00.00</t>
  </si>
  <si>
    <t>23-feb-2018 17.25.00</t>
  </si>
  <si>
    <t>26-feb-2018 15.05.00</t>
  </si>
  <si>
    <t>26-feb-2018 16.30.00</t>
  </si>
  <si>
    <t>26-feb-2018 17.25.00</t>
  </si>
  <si>
    <t>27-feb-2018 15.15.00</t>
  </si>
  <si>
    <t>27-feb-2018 17.25.00</t>
  </si>
  <si>
    <t>1-mar-2018 10.15.00</t>
  </si>
  <si>
    <t>1-mar-2018 14.40.00</t>
  </si>
  <si>
    <t>1-mar-2018 15.00.00</t>
  </si>
  <si>
    <t>1-mar-2018 16.15.00</t>
  </si>
  <si>
    <t>1-mar-2018 17.25.00</t>
  </si>
  <si>
    <t>2-mar-2018 15.00.00</t>
  </si>
  <si>
    <t>2-mar-2018 17.20.00</t>
  </si>
  <si>
    <t>2-mar-2018 17.25.00</t>
  </si>
  <si>
    <t>5-mar-2018 9.45.00</t>
  </si>
  <si>
    <t>5-mar-2018 17.25.00</t>
  </si>
  <si>
    <t>7-mar-2018 9.00.00</t>
  </si>
  <si>
    <t>7-mar-2018 17.25.00</t>
  </si>
  <si>
    <t>8-mar-2018 13.20.00</t>
  </si>
  <si>
    <t>8-mar-2018 17.25.00</t>
  </si>
  <si>
    <t>9-mar-2018 9.15.00</t>
  </si>
  <si>
    <t>9-mar-2018 17.25.00</t>
  </si>
  <si>
    <t>12-mar-2018 9.55.00</t>
  </si>
  <si>
    <t>12-mar-2018 16.55.00</t>
  </si>
  <si>
    <t>15-mar-2018 14.25.00</t>
  </si>
  <si>
    <t>15-mar-2018 17.25.00</t>
  </si>
  <si>
    <t>16-mar-2018 15.30.00</t>
  </si>
  <si>
    <t>16-mar-2018 17.25.00</t>
  </si>
  <si>
    <t>19-mar-2018 15.15.00</t>
  </si>
  <si>
    <t>19-mar-2018 17.25.00</t>
  </si>
  <si>
    <t>20-mar-2018 11.55.00</t>
  </si>
  <si>
    <t>20-mar-2018 17.25.00</t>
  </si>
  <si>
    <t>21-mar-2018 12.00.00</t>
  </si>
  <si>
    <t>21-mar-2018 14.00.00</t>
  </si>
  <si>
    <t>21-mar-2018 16.40.00</t>
  </si>
  <si>
    <t>21-mar-2018 17.25.00</t>
  </si>
  <si>
    <t>23-mar-2018 10.25.00</t>
  </si>
  <si>
    <t>23-mar-2018 11.10.00</t>
  </si>
  <si>
    <t>27-mar-2018 9.55.00</t>
  </si>
  <si>
    <t>27-mar-2018 17.25.00</t>
  </si>
  <si>
    <t>28-mar-2018 9.00.00</t>
  </si>
  <si>
    <t>28-mar-2018 9.55.00</t>
  </si>
  <si>
    <t>28-mar-2018 12.35.00</t>
  </si>
  <si>
    <t>28-mar-2018 15.40.00</t>
  </si>
  <si>
    <t>28-mar-2018 15.45.00</t>
  </si>
  <si>
    <t>3-apr-2018 12.50.00</t>
  </si>
  <si>
    <t>3-apr-2018 17.25.00</t>
  </si>
  <si>
    <t>4-apr-2018 14.05.00</t>
  </si>
  <si>
    <t>4-apr-2018 17.25.00</t>
  </si>
  <si>
    <t>5-apr-2018 11.30.00</t>
  </si>
  <si>
    <t>5-apr-2018 17.25.00</t>
  </si>
  <si>
    <t>6-apr-2018 11.05.00</t>
  </si>
  <si>
    <t>6-apr-2018 17.25.00</t>
  </si>
  <si>
    <t>11-apr-2018 10.25.00</t>
  </si>
  <si>
    <t>11-apr-2018 15.55.00</t>
  </si>
  <si>
    <t>11-apr-2018 17.25.00</t>
  </si>
  <si>
    <t>16-apr-2018 12.00.00</t>
  </si>
  <si>
    <t>16-apr-2018 14.15.00</t>
  </si>
  <si>
    <t>16-apr-2018 17.25.00</t>
  </si>
  <si>
    <t>17-apr-2018 10.20.00</t>
  </si>
  <si>
    <t>17-apr-2018 17.25.00</t>
  </si>
  <si>
    <t>18-apr-2018 10.30.00</t>
  </si>
  <si>
    <t>18-apr-2018 17.25.00</t>
  </si>
  <si>
    <t>19-apr-2018 14.10.00</t>
  </si>
  <si>
    <t>19-apr-2018 17.25.00</t>
  </si>
  <si>
    <t>20-apr-2018 17.25.00</t>
  </si>
  <si>
    <t>23-apr-2018 11.55.00</t>
  </si>
  <si>
    <t>23-apr-2018 17.25.00</t>
  </si>
  <si>
    <t>25-apr-2018 14.20.00</t>
  </si>
  <si>
    <t>25-apr-2018 17.25.00</t>
  </si>
  <si>
    <t>26-apr-2018 10.15.00</t>
  </si>
  <si>
    <t>26-apr-2018 17.25.00</t>
  </si>
  <si>
    <t>30-apr-2018 17.05.00</t>
  </si>
  <si>
    <t>30-apr-2018 17.25.00</t>
  </si>
  <si>
    <t>4-mag-2018 12.20.00</t>
  </si>
  <si>
    <t>4-mag-2018 14.50.00</t>
  </si>
  <si>
    <t>4-mag-2018 16.05.00</t>
  </si>
  <si>
    <t>4-mag-2018 17.25.00</t>
  </si>
  <si>
    <t>7-mag-2018 10.50.00</t>
  </si>
  <si>
    <t>7-mag-2018 17.25.00</t>
  </si>
  <si>
    <t>9-mag-2018 10.50.00</t>
  </si>
  <si>
    <t>9-mag-2018 12.50.00</t>
  </si>
  <si>
    <t>9-mag-2018 16.05.00</t>
  </si>
  <si>
    <t>9-mag-2018 17.25.00</t>
  </si>
  <si>
    <t>10-mag-2018 9.55.00</t>
  </si>
  <si>
    <t>10-mag-2018 12.35.00</t>
  </si>
  <si>
    <t>10-mag-2018 15.50.00</t>
  </si>
  <si>
    <t>10-mag-2018 16.30.00</t>
  </si>
  <si>
    <t>10-mag-2018 17.25.00</t>
  </si>
  <si>
    <t>14-mag-2018 13.15.00</t>
  </si>
  <si>
    <t>14-mag-2018 16.25.00</t>
  </si>
  <si>
    <t>14-mag-2018 17.25.00</t>
  </si>
  <si>
    <t>16-mag-2018 12.35.00</t>
  </si>
  <si>
    <t>16-mag-2018 17.25.00</t>
  </si>
  <si>
    <t>18-mag-2018 12.15.00</t>
  </si>
  <si>
    <t>18-mag-2018 14.45.00</t>
  </si>
  <si>
    <t>18-mag-2018 17.25.00</t>
  </si>
  <si>
    <t>24-mag-2018 9.40.00</t>
  </si>
  <si>
    <t>24-mag-2018 17.25.00</t>
  </si>
  <si>
    <t>28-mag-2018 10.55.00</t>
  </si>
  <si>
    <t>28-mag-2018 13.05.00</t>
  </si>
  <si>
    <t>28-mag-2018 17.10.00</t>
  </si>
  <si>
    <t>28-mag-2018 17.25.00</t>
  </si>
  <si>
    <t>29-mag-2018 12.15.00</t>
  </si>
  <si>
    <t>29-mag-2018 17.25.00</t>
  </si>
  <si>
    <t>30-mag-2018 11.35.00</t>
  </si>
  <si>
    <t>30-mag-2018 17.25.00</t>
  </si>
  <si>
    <t>31-mag-2018 14.30.00</t>
  </si>
  <si>
    <t>31-mag-2018 15.45.00</t>
  </si>
  <si>
    <t>31-mag-2018 17.25.00</t>
  </si>
  <si>
    <t>4-giu-2018 10.10.00</t>
  </si>
  <si>
    <t>4-giu-2018 14.40.00</t>
  </si>
  <si>
    <t>4-giu-2018 17.25.00</t>
  </si>
  <si>
    <t>6-giu-2018 13.20.00</t>
  </si>
  <si>
    <t>6-giu-2018 16.55.00</t>
  </si>
  <si>
    <t>7-giu-2018 15.40.00</t>
  </si>
  <si>
    <t>7-giu-2018 17.25.00</t>
  </si>
  <si>
    <t>8-giu-2018 11.35.00</t>
  </si>
  <si>
    <t>8-giu-2018 17.25.00</t>
  </si>
  <si>
    <t>11-giu-2018 16.20.00</t>
  </si>
  <si>
    <t>11-giu-2018 17.25.00</t>
  </si>
  <si>
    <t>13-giu-2018 11.15.00</t>
  </si>
  <si>
    <t>13-giu-2018 17.25.00</t>
  </si>
  <si>
    <t>14-giu-2018 10.15.00</t>
  </si>
  <si>
    <t>14-giu-2018 17.25.00</t>
  </si>
  <si>
    <t>19-giu-2018 11.25.00</t>
  </si>
  <si>
    <t>19-giu-2018 17.25.00</t>
  </si>
  <si>
    <t>20-giu-2018 9.05.00</t>
  </si>
  <si>
    <t>20-giu-2018 14.20.00</t>
  </si>
  <si>
    <t>20-giu-2018 14.45.00</t>
  </si>
  <si>
    <t>20-giu-2018 17.05.00</t>
  </si>
  <si>
    <t>20-giu-2018 17.25.00</t>
  </si>
  <si>
    <t>21-giu-2018 13.25.00</t>
  </si>
  <si>
    <t>21-giu-2018 17.25.00</t>
  </si>
  <si>
    <t>26-giu-2018 15.15.00</t>
  </si>
  <si>
    <t>26-giu-2018 16.45.00</t>
  </si>
  <si>
    <t>26-giu-2018 17.25.00</t>
  </si>
  <si>
    <t>27-giu-2018 11.40.00</t>
  </si>
  <si>
    <t>27-giu-2018 17.05.00</t>
  </si>
  <si>
    <t>28-giu-2018 9.30.00</t>
  </si>
  <si>
    <t>28-giu-2018 10.50.00</t>
  </si>
  <si>
    <t>28-giu-2018 15.40.00</t>
  </si>
  <si>
    <t>29-giu-2018 11.45.00</t>
  </si>
  <si>
    <t>29-giu-2018 17.25.00</t>
  </si>
  <si>
    <t>2-lug-2018 9.55.00</t>
  </si>
  <si>
    <t>2-lug-2018 17.25.00</t>
  </si>
  <si>
    <t>6-lug-2018 17.10.00</t>
  </si>
  <si>
    <t>6-lug-2018 17.25.00</t>
  </si>
  <si>
    <t>9-lug-2018 12.30.00</t>
  </si>
  <si>
    <t>9-lug-2018 17.25.00</t>
  </si>
  <si>
    <t>10-lug-2018 12.10.00</t>
  </si>
  <si>
    <t>10-lug-2018 15.05.00</t>
  </si>
  <si>
    <t>10-lug-2018 17.25.00</t>
  </si>
  <si>
    <t>11-lug-2018 15.30.00</t>
  </si>
  <si>
    <t>11-lug-2018 17.05.00</t>
  </si>
  <si>
    <t>11-lug-2018 17.25.00</t>
  </si>
  <si>
    <t>12-lug-2018 12.15.00</t>
  </si>
  <si>
    <t>12-lug-2018 14.55.00</t>
  </si>
  <si>
    <t>12-lug-2018 17.25.00</t>
  </si>
  <si>
    <t>13-lug-2018 14.00.00</t>
  </si>
  <si>
    <t>13-lug-2018 17.25.00</t>
  </si>
  <si>
    <t>16-lug-2018 9.35.00</t>
  </si>
  <si>
    <t>16-lug-2018 17.25.00</t>
  </si>
  <si>
    <t>17-lug-2018 10.55.00</t>
  </si>
  <si>
    <t>17-lug-2018 12.50.00</t>
  </si>
  <si>
    <t>17-lug-2018 15.45.00</t>
  </si>
  <si>
    <t>17-lug-2018 17.25.00</t>
  </si>
  <si>
    <t>18-lug-2018 15.35.00</t>
  </si>
  <si>
    <t>18-lug-2018 17.25.00</t>
  </si>
  <si>
    <t>19-lug-2018 14.25.00</t>
  </si>
  <si>
    <t>19-lug-2018 17.25.00</t>
  </si>
  <si>
    <t>20-lug-2018 12.20.00</t>
  </si>
  <si>
    <t>20-lug-2018 16.20.00</t>
  </si>
  <si>
    <t>20-lug-2018 16.50.00</t>
  </si>
  <si>
    <t>20-lug-2018 17.25.00</t>
  </si>
  <si>
    <t>26-lug-2018 15.05.00</t>
  </si>
  <si>
    <t>26-lug-2018 17.25.00</t>
  </si>
  <si>
    <t>31-lug-2018 16.00.00</t>
  </si>
  <si>
    <t>31-lug-2018 17.25.00</t>
  </si>
  <si>
    <t>1-ago-2018 16.35.00</t>
  </si>
  <si>
    <t>1-ago-2018 17.25.00</t>
  </si>
  <si>
    <t>2-ago-2018 13.50.00</t>
  </si>
  <si>
    <t>2-ago-2018 17.25.00</t>
  </si>
  <si>
    <t>3-ago-2018 10.25.00</t>
  </si>
  <si>
    <t>3-ago-2018 17.25.00</t>
  </si>
  <si>
    <t>6-ago-2018 11.55.00</t>
  </si>
  <si>
    <t>6-ago-2018 14.40.00</t>
  </si>
  <si>
    <t>6-ago-2018 17.15.00</t>
  </si>
  <si>
    <t>6-ago-2018 17.20.00</t>
  </si>
  <si>
    <t>8-ago-2018 10.35.00</t>
  </si>
  <si>
    <t>8-ago-2018 14.55.00</t>
  </si>
  <si>
    <t>8-ago-2018 16.50.00</t>
  </si>
  <si>
    <t>9-ago-2018 14.50.00</t>
  </si>
  <si>
    <t>9-ago-2018 17.25.00</t>
  </si>
  <si>
    <t>14-ago-2018 10.40.00</t>
  </si>
  <si>
    <t>14-ago-2018 16.25.00</t>
  </si>
  <si>
    <t>14-ago-2018 17.20.00</t>
  </si>
  <si>
    <t>14-ago-2018 17.25.00</t>
  </si>
  <si>
    <t>15-ago-2018 11.15.00</t>
  </si>
  <si>
    <t>15-ago-2018 13.30.00</t>
  </si>
  <si>
    <t>16-ago-2018 14.50.00</t>
  </si>
  <si>
    <t>16-ago-2018 16.55.00</t>
  </si>
  <si>
    <t>16-ago-2018 17.25.00</t>
  </si>
  <si>
    <t>17-ago-2018 16.05.00</t>
  </si>
  <si>
    <t>17-ago-2018 17.25.00</t>
  </si>
  <si>
    <t>22-ago-2018 12.00.00</t>
  </si>
  <si>
    <t>22-ago-2018 17.25.00</t>
  </si>
  <si>
    <t>24-ago-2018 17.20.00</t>
  </si>
  <si>
    <t>24-ago-2018 17.25.00</t>
  </si>
  <si>
    <t>28-ago-2018 9.35.00</t>
  </si>
  <si>
    <t>28-ago-2018 10.20.00</t>
  </si>
  <si>
    <t>28-ago-2018 17.25.00</t>
  </si>
  <si>
    <t>29-ago-2018 13.20.00</t>
  </si>
  <si>
    <t>29-ago-2018 17.25.00</t>
  </si>
  <si>
    <t>30-ago-2018 9.05.00</t>
  </si>
  <si>
    <t>30-ago-2018 11.35.00</t>
  </si>
  <si>
    <t>30-ago-2018 12.40.00</t>
  </si>
  <si>
    <t>30-ago-2018 17.25.00</t>
  </si>
  <si>
    <t>31-ago-2018 13.10.00</t>
  </si>
  <si>
    <t>31-ago-2018 15.50.00</t>
  </si>
  <si>
    <t>31-ago-2018 17.25.00</t>
  </si>
  <si>
    <t>4-set-2018 16.30.00</t>
  </si>
  <si>
    <t>4-set-2018 17.25.00</t>
  </si>
  <si>
    <t>5-set-2018 12.45.00</t>
  </si>
  <si>
    <t>5-set-2018 15.35.00</t>
  </si>
  <si>
    <t>5-set-2018 17.25.00</t>
  </si>
  <si>
    <t>6-set-2018 10.30.00</t>
  </si>
  <si>
    <t>6-set-2018 13.10.00</t>
  </si>
  <si>
    <t>6-set-2018 17.25.00</t>
  </si>
  <si>
    <t>7-set-2018 16.05.00</t>
  </si>
  <si>
    <t>7-set-2018 17.25.00</t>
  </si>
  <si>
    <t>10-set-2018 9.55.00</t>
  </si>
  <si>
    <t>10-set-2018 11.15.00</t>
  </si>
  <si>
    <t>10-set-2018 17.25.00</t>
  </si>
  <si>
    <t>11-set-2018 13.00.00</t>
  </si>
  <si>
    <t>11-set-2018 17.25.00</t>
  </si>
  <si>
    <t>12-set-2018 16.55.00</t>
  </si>
  <si>
    <t>12-set-2018 17.25.00</t>
  </si>
  <si>
    <t>14-set-2018 15.05.00</t>
  </si>
  <si>
    <t>14-set-2018 17.25.00</t>
  </si>
  <si>
    <t>17-set-2018 10.30.00</t>
  </si>
  <si>
    <t>17-set-2018 17.25.00</t>
  </si>
  <si>
    <t>18-set-2018 16.30.00</t>
  </si>
  <si>
    <t>18-set-2018 17.25.00</t>
  </si>
  <si>
    <t>20-set-2018 9.50.00</t>
  </si>
  <si>
    <t>20-set-2018 17.25.00</t>
  </si>
  <si>
    <t>21-set-2018 15.35.00</t>
  </si>
  <si>
    <t>21-set-2018 17.25.00</t>
  </si>
  <si>
    <t>27-set-2018 11.10.00</t>
  </si>
  <si>
    <t>27-set-2018 17.25.00</t>
  </si>
  <si>
    <t>28-set-2018 16.15.00</t>
  </si>
  <si>
    <t>28-set-2018 17.25.00</t>
  </si>
  <si>
    <t>1-ott-2018 9.45.00</t>
  </si>
  <si>
    <t>1-ott-2018 17.25.00</t>
  </si>
  <si>
    <t>2-ott-2018 10.20.00</t>
  </si>
  <si>
    <t>2-ott-2018 17.25.00</t>
  </si>
  <si>
    <t>3-ott-2018 12.50.00</t>
  </si>
  <si>
    <t>3-ott-2018 17.25.00</t>
  </si>
  <si>
    <t>4-ott-2018 11.00.00</t>
  </si>
  <si>
    <t>4-ott-2018 16.10.00</t>
  </si>
  <si>
    <t>5-ott-2018 12.45.00</t>
  </si>
  <si>
    <t>5-ott-2018 15.15.00</t>
  </si>
  <si>
    <t>5-ott-2018 17.25.00</t>
  </si>
  <si>
    <t>9-ott-2018 9.55.00</t>
  </si>
  <si>
    <t>9-ott-2018 11.30.00</t>
  </si>
  <si>
    <t>9-ott-2018 14.15.00</t>
  </si>
  <si>
    <t>9-ott-2018 15.10.00</t>
  </si>
  <si>
    <t>9-ott-2018 17.25.00</t>
  </si>
  <si>
    <t>10-ott-2018 9.35.00</t>
  </si>
  <si>
    <t>10-ott-2018 16.00.00</t>
  </si>
  <si>
    <t>11-ott-2018 16.40.00</t>
  </si>
  <si>
    <t>11-ott-2018 17.20.00</t>
  </si>
  <si>
    <t>12-ott-2018 13.50.00</t>
  </si>
  <si>
    <t>12-ott-2018 16.20.00</t>
  </si>
  <si>
    <t>12-ott-2018 17.25.00</t>
  </si>
  <si>
    <t>15-ott-2018 10.15.00</t>
  </si>
  <si>
    <t>15-ott-2018 17.25.00</t>
  </si>
  <si>
    <t>16-ott-2018 9.10.00</t>
  </si>
  <si>
    <t>16-ott-2018 12.50.00</t>
  </si>
  <si>
    <t>16-ott-2018 17.25.00</t>
  </si>
  <si>
    <t>17-ott-2018 16.35.00</t>
  </si>
  <si>
    <t>17-ott-2018 17.25.00</t>
  </si>
  <si>
    <t>18-ott-2018 9.35.00</t>
  </si>
  <si>
    <t>18-ott-2018 17.25.00</t>
  </si>
  <si>
    <t>19-ott-2018 9.50.00</t>
  </si>
  <si>
    <t>19-ott-2018 12.20.00</t>
  </si>
  <si>
    <t>19-ott-2018 13.10.00</t>
  </si>
  <si>
    <t>19-ott-2018 15.30.00</t>
  </si>
  <si>
    <t>19-ott-2018 17.25.00</t>
  </si>
  <si>
    <t>22-ott-2018 13.45.00</t>
  </si>
  <si>
    <t>22-ott-2018 15.15.00</t>
  </si>
  <si>
    <t>22-ott-2018 16.45.00</t>
  </si>
  <si>
    <t>23-ott-2018 12.25.00</t>
  </si>
  <si>
    <t>23-ott-2018 15.20.00</t>
  </si>
  <si>
    <t>23-ott-2018 17.25.00</t>
  </si>
  <si>
    <t>24-ott-2018 12.05.00</t>
  </si>
  <si>
    <t>24-ott-2018 15.40.00</t>
  </si>
  <si>
    <t>24-ott-2018 17.05.00</t>
  </si>
  <si>
    <t>25-ott-2018 9.30.00</t>
  </si>
  <si>
    <t>25-ott-2018 15.10.00</t>
  </si>
  <si>
    <t>25-ott-2018 16.35.00</t>
  </si>
  <si>
    <t>25-ott-2018 17.25.00</t>
  </si>
  <si>
    <t>26-ott-2018 9.40.00</t>
  </si>
  <si>
    <t>26-ott-2018 12.05.00</t>
  </si>
  <si>
    <t>26-ott-2018 13.15.00</t>
  </si>
  <si>
    <t>26-ott-2018 16.00.00</t>
  </si>
  <si>
    <t>26-ott-2018 16.20.00</t>
  </si>
  <si>
    <t>26-ott-2018 17.15.00</t>
  </si>
  <si>
    <t>29-ott-2018 9.00.00</t>
  </si>
  <si>
    <t>29-ott-2018 17.00.00</t>
  </si>
  <si>
    <t>30-ott-2018 13.20.00</t>
  </si>
  <si>
    <t>30-ott-2018 14.20.00</t>
  </si>
  <si>
    <t>30-ott-2018 16.55.00</t>
  </si>
  <si>
    <t>30-ott-2018 17.25.00</t>
  </si>
  <si>
    <t>1-nov-2018 9.25.00</t>
  </si>
  <si>
    <t>1-nov-2018 13.35.00</t>
  </si>
  <si>
    <t>2-nov-2018 14.10.00</t>
  </si>
  <si>
    <t>2-nov-2018 17.25.00</t>
  </si>
  <si>
    <t>5-nov-2018 11.15.00</t>
  </si>
  <si>
    <t>5-nov-2018 17.25.00</t>
  </si>
  <si>
    <t>6-nov-2018 15.40.00</t>
  </si>
  <si>
    <t>6-nov-2018 17.25.00</t>
  </si>
  <si>
    <t>7-nov-2018 9.30.00</t>
  </si>
  <si>
    <t>7-nov-2018 12.25.00</t>
  </si>
  <si>
    <t>8-nov-2018 16.30.00</t>
  </si>
  <si>
    <t>8-nov-2018 17.25.00</t>
  </si>
  <si>
    <t>9-nov-2018 11.10.00</t>
  </si>
  <si>
    <t>9-nov-2018 17.25.00</t>
  </si>
  <si>
    <t>13-nov-2018 11.40.00</t>
  </si>
  <si>
    <t>13-nov-2018 16.40.00</t>
  </si>
  <si>
    <t>13-nov-2018 17.05.00</t>
  </si>
  <si>
    <t>13-nov-2018 17.25.00</t>
  </si>
  <si>
    <t>14-nov-2018 11.10.00</t>
  </si>
  <si>
    <t>14-nov-2018 15.50.00</t>
  </si>
  <si>
    <t>15-nov-2018 10.05.00</t>
  </si>
  <si>
    <t>15-nov-2018 11.35.00</t>
  </si>
  <si>
    <t>15-nov-2018 13.55.00</t>
  </si>
  <si>
    <t>15-nov-2018 15.05.00</t>
  </si>
  <si>
    <t>15-nov-2018 16.50.00</t>
  </si>
  <si>
    <t>16-nov-2018 9.20.00</t>
  </si>
  <si>
    <t>16-nov-2018 11.35.00</t>
  </si>
  <si>
    <t>16-nov-2018 14.30.00</t>
  </si>
  <si>
    <t>16-nov-2018 16.00.00</t>
  </si>
  <si>
    <t>16-nov-2018 17.25.00</t>
  </si>
  <si>
    <t>19-nov-2018 14.30.00</t>
  </si>
  <si>
    <t>19-nov-2018 16.25.00</t>
  </si>
  <si>
    <t>19-nov-2018 17.25.00</t>
  </si>
  <si>
    <t>20-nov-2018 9.05.00</t>
  </si>
  <si>
    <t>20-nov-2018 10.30.00</t>
  </si>
  <si>
    <t>20-nov-2018 12.10.00</t>
  </si>
  <si>
    <t>20-nov-2018 14.25.00</t>
  </si>
  <si>
    <t>20-nov-2018 15.20.00</t>
  </si>
  <si>
    <t>20-nov-2018 17.10.00</t>
  </si>
  <si>
    <t>20-nov-2018 17.25.00</t>
  </si>
  <si>
    <t>21-nov-2018 13.55.00</t>
  </si>
  <si>
    <t>21-nov-2018 17.25.00</t>
  </si>
  <si>
    <t>22-nov-2018 12.05.00</t>
  </si>
  <si>
    <t>22-nov-2018 15.10.00</t>
  </si>
  <si>
    <t>22-nov-2018 16.15.00</t>
  </si>
  <si>
    <t>22-nov-2018 17.25.00</t>
  </si>
  <si>
    <t>23-nov-2018 9.35.00</t>
  </si>
  <si>
    <t>23-nov-2018 12.15.00</t>
  </si>
  <si>
    <t>23-nov-2018 15.35.00</t>
  </si>
  <si>
    <t>23-nov-2018 16.10.00</t>
  </si>
  <si>
    <t>23-nov-2018 17.25.00</t>
  </si>
  <si>
    <t>27-nov-2018 16.45.00</t>
  </si>
  <si>
    <t>27-nov-2018 17.25.00</t>
  </si>
  <si>
    <t>29-nov-2018 15.25.00</t>
  </si>
  <si>
    <t>29-nov-2018 16.50.00</t>
  </si>
  <si>
    <t>29-nov-2018 17.25.00</t>
  </si>
  <si>
    <t>30-nov-2018 14.35.00</t>
  </si>
  <si>
    <t>30-nov-2018 17.25.00</t>
  </si>
  <si>
    <t>3-dic-2018 17.05.00</t>
  </si>
  <si>
    <t>3-dic-2018 17.25.00</t>
  </si>
  <si>
    <t>4-dic-2018 9.25.00</t>
  </si>
  <si>
    <t>4-dic-2018 10.50.00</t>
  </si>
  <si>
    <t>4-dic-2018 15.00.00</t>
  </si>
  <si>
    <t>4-dic-2018 16.05.00</t>
  </si>
  <si>
    <t>4-dic-2018 17.25.00</t>
  </si>
  <si>
    <t>6-dic-2018 9.35.00</t>
  </si>
  <si>
    <t>6-dic-2018 11.00.00</t>
  </si>
  <si>
    <t>7-dic-2018 10.40.00</t>
  </si>
  <si>
    <t>7-dic-2018 12.50.00</t>
  </si>
  <si>
    <t>7-dic-2018 14.50.00</t>
  </si>
  <si>
    <t>7-dic-2018 16.45.00</t>
  </si>
  <si>
    <t>7-dic-2018 17.25.00</t>
  </si>
  <si>
    <t>12-dic-2018 10.50.00</t>
  </si>
  <si>
    <t>12-dic-2018 17.25.00</t>
  </si>
  <si>
    <t>13-dic-2018 9.50.00</t>
  </si>
  <si>
    <t>13-dic-2018 11.15.00</t>
  </si>
  <si>
    <t>13-dic-2018 12.30.00</t>
  </si>
  <si>
    <t>13-dic-2018 17.25.00</t>
  </si>
  <si>
    <t>14-dic-2018 11.40.00</t>
  </si>
  <si>
    <t>14-dic-2018 17.25.00</t>
  </si>
  <si>
    <t>17-dic-2018 12.45.00</t>
  </si>
  <si>
    <t>17-dic-2018 16.40.00</t>
  </si>
  <si>
    <t>17-dic-2018 17.10.00</t>
  </si>
  <si>
    <t>17-dic-2018 17.25.00</t>
  </si>
  <si>
    <t>18-dic-2018 9.00.00</t>
  </si>
  <si>
    <t>18-dic-2018 16.40.00</t>
  </si>
  <si>
    <t>20-dic-2018 17.05.00</t>
  </si>
  <si>
    <t>20-dic-2018 17.25.00</t>
  </si>
  <si>
    <t>21-dic-2018 9.35.00</t>
  </si>
  <si>
    <t>21-dic-2018 12.20.00</t>
  </si>
  <si>
    <t>21-dic-2018 17.05.00</t>
  </si>
  <si>
    <t>28-dic-2018 9.40.00</t>
  </si>
  <si>
    <t>28-dic-2018 17.00.00</t>
  </si>
  <si>
    <t>31-dic-2018 14.35.00</t>
  </si>
  <si>
    <t>31-dic-2018 17.25.00</t>
  </si>
  <si>
    <t>2-gen-2019 9.30.00</t>
  </si>
  <si>
    <t>2-gen-2019 10.45.00</t>
  </si>
  <si>
    <t>2-gen-2019 14.40.00</t>
  </si>
  <si>
    <t>3-gen-2019 11.05.00</t>
  </si>
  <si>
    <t>3-gen-2019 13.05.00</t>
  </si>
  <si>
    <t>3-gen-2019 14.00.00</t>
  </si>
  <si>
    <t>3-gen-2019 16.35.00</t>
  </si>
  <si>
    <t>3-gen-2019 17.25.00</t>
  </si>
  <si>
    <t>8-gen-2019 9.40.00</t>
  </si>
  <si>
    <t>8-gen-2019 16.45.00</t>
  </si>
  <si>
    <t>9-gen-2019 10.25.00</t>
  </si>
  <si>
    <t>9-gen-2019 16.00.00</t>
  </si>
  <si>
    <t>9-gen-2019 17.00.00</t>
  </si>
  <si>
    <t>10-gen-2019 10.40.00</t>
  </si>
  <si>
    <t>10-gen-2019 17.25.00</t>
  </si>
  <si>
    <t>11-gen-2019 9.40.00</t>
  </si>
  <si>
    <t>11-gen-2019 15.05.00</t>
  </si>
  <si>
    <t>11-gen-2019 16.10.00</t>
  </si>
  <si>
    <t>11-gen-2019 17.25.00</t>
  </si>
  <si>
    <t>14-gen-2019 11.20.00</t>
  </si>
  <si>
    <t>14-gen-2019 13.50.00</t>
  </si>
  <si>
    <t>14-gen-2019 17.25.00</t>
  </si>
  <si>
    <t>15-gen-2019 15.50.00</t>
  </si>
  <si>
    <t>15-gen-2019 17.25.00</t>
  </si>
  <si>
    <t>17-gen-2019 10.35.00</t>
  </si>
  <si>
    <t>17-gen-2019 17.25.00</t>
  </si>
  <si>
    <t>22-gen-2019 9.40.00</t>
  </si>
  <si>
    <t>22-gen-2019 12.05.00</t>
  </si>
  <si>
    <t>22-gen-2019 17.15.00</t>
  </si>
  <si>
    <t>23-gen-2019 10.30.00</t>
  </si>
  <si>
    <t>23-gen-2019 17.25.00</t>
  </si>
  <si>
    <t>24-gen-2019 17.15.00</t>
  </si>
  <si>
    <t>24-gen-2019 17.25.00</t>
  </si>
  <si>
    <t>29-gen-2019 11.15.00</t>
  </si>
  <si>
    <t>29-gen-2019 17.25.00</t>
  </si>
  <si>
    <t>30-gen-2019 11.30.00</t>
  </si>
  <si>
    <t>30-gen-2019 17.25.00</t>
  </si>
  <si>
    <t>31-gen-2019 9.00.00</t>
  </si>
  <si>
    <t>31-gen-2019 10.45.00</t>
  </si>
  <si>
    <t>31-gen-2019 15.10.00</t>
  </si>
  <si>
    <t>31-gen-2019 16.50.00</t>
  </si>
  <si>
    <t>31-gen-2019 17.25.00</t>
  </si>
  <si>
    <t>1-feb-2019 11.10.00</t>
  </si>
  <si>
    <t>1-feb-2019 14.30.00</t>
  </si>
  <si>
    <t>1-feb-2019 15.00.00</t>
  </si>
  <si>
    <t>1-feb-2019 17.25.00</t>
  </si>
  <si>
    <t>4-feb-2019 11.15.00</t>
  </si>
  <si>
    <t>4-feb-2019 16.05.00</t>
  </si>
  <si>
    <t>4-feb-2019 17.25.00</t>
  </si>
  <si>
    <t>7-feb-2019 11.30.00</t>
  </si>
  <si>
    <t>7-feb-2019 16.30.00</t>
  </si>
  <si>
    <t>8-feb-2019 9.55.00</t>
  </si>
  <si>
    <t>8-feb-2019 17.25.00</t>
  </si>
  <si>
    <t>14-feb-2019 13.00.00</t>
  </si>
  <si>
    <t>14-feb-2019 14.55.00</t>
  </si>
  <si>
    <t>14-feb-2019 16.20.00</t>
  </si>
  <si>
    <t>15-feb-2019 10.30.00</t>
  </si>
  <si>
    <t>15-feb-2019 17.25.00</t>
  </si>
  <si>
    <t>19-feb-2019 9.55.00</t>
  </si>
  <si>
    <t>19-feb-2019 11.10.00</t>
  </si>
  <si>
    <t>19-feb-2019 17.25.00</t>
  </si>
  <si>
    <t>20-feb-2019 10.55.00</t>
  </si>
  <si>
    <t>20-feb-2019 17.25.00</t>
  </si>
  <si>
    <t>21-feb-2019 12.35.00</t>
  </si>
  <si>
    <t>21-feb-2019 17.25.00</t>
  </si>
  <si>
    <t>25-feb-2019 9.30.00</t>
  </si>
  <si>
    <t>25-feb-2019 17.25.00</t>
  </si>
  <si>
    <t>28-feb-2019 9.55.00</t>
  </si>
  <si>
    <t>28-feb-2019 17.25.00</t>
  </si>
  <si>
    <t>4-mar-2019 13.25.00</t>
  </si>
  <si>
    <t>4-mar-2019 17.25.00</t>
  </si>
  <si>
    <t>5-mar-2019 15.05.00</t>
  </si>
  <si>
    <t>5-mar-2019 17.25.00</t>
  </si>
  <si>
    <t>7-mar-2019 15.45.00</t>
  </si>
  <si>
    <t>7-mar-2019 17.25.00</t>
  </si>
  <si>
    <t>8-mar-2019 10.15.00</t>
  </si>
  <si>
    <t>8-mar-2019 17.25.00</t>
  </si>
  <si>
    <t>12-mar-2019 14.45.00</t>
  </si>
  <si>
    <t>12-mar-2019 17.25.00</t>
  </si>
  <si>
    <t>14-mar-2019 11.35.00</t>
  </si>
  <si>
    <t>14-mar-2019 14.05.00</t>
  </si>
  <si>
    <t>14-mar-2019 15.50.00</t>
  </si>
  <si>
    <t>14-mar-2019 17.25.00</t>
  </si>
  <si>
    <t>18-mar-2019 15.35.00</t>
  </si>
  <si>
    <t>18-mar-2019 17.25.00</t>
  </si>
  <si>
    <t>20-mar-2019 16.20.00</t>
  </si>
  <si>
    <t>20-mar-2019 17.25.00</t>
  </si>
  <si>
    <t>21-mar-2019 13.05.00</t>
  </si>
  <si>
    <t>21-mar-2019 15.25.00</t>
  </si>
  <si>
    <t>21-mar-2019 17.25.00</t>
  </si>
  <si>
    <t>22-mar-2019 9.50.00</t>
  </si>
  <si>
    <t>22-mar-2019 17.25.00</t>
  </si>
  <si>
    <t>25-mar-2019 9.10.00</t>
  </si>
  <si>
    <t>25-mar-2019 12.15.00</t>
  </si>
  <si>
    <t>25-mar-2019 16.35.00</t>
  </si>
  <si>
    <t>25-mar-2019 17.25.00</t>
  </si>
  <si>
    <t>26-mar-2019 11.15.00</t>
  </si>
  <si>
    <t>26-mar-2019 17.25.00</t>
  </si>
  <si>
    <t>27-mar-2019 16.10.00</t>
  </si>
  <si>
    <t>27-mar-2019 17.25.00</t>
  </si>
  <si>
    <t>28-mar-2019 15.00.00</t>
  </si>
  <si>
    <t>28-mar-2019 16.25.00</t>
  </si>
  <si>
    <t>28-mar-2019 17.25.00</t>
  </si>
  <si>
    <t>29-mar-2019 12.25.00</t>
  </si>
  <si>
    <t>29-mar-2019 17.25.00</t>
  </si>
  <si>
    <t>1-apr-2019 9.45.00</t>
  </si>
  <si>
    <t>1-apr-2019 12.30.00</t>
  </si>
  <si>
    <t>1-apr-2019 17.25.00</t>
  </si>
  <si>
    <t>4-apr-2019 17.20.00</t>
  </si>
  <si>
    <t>4-apr-2019 17.25.00</t>
  </si>
  <si>
    <t>8-apr-2019 9.30.00</t>
  </si>
  <si>
    <t>8-apr-2019 17.25.00</t>
  </si>
  <si>
    <t>11-apr-2019 9.55.00</t>
  </si>
  <si>
    <t>11-apr-2019 11.45.00</t>
  </si>
  <si>
    <t>11-apr-2019 17.25.00</t>
  </si>
  <si>
    <t>12-apr-2019 10.35.00</t>
  </si>
  <si>
    <t>12-apr-2019 17.25.00</t>
  </si>
  <si>
    <t>25-apr-2019 11.25.00</t>
  </si>
  <si>
    <t>25-apr-2019 17.25.00</t>
  </si>
  <si>
    <t>29-apr-2019 14.50.00</t>
  </si>
  <si>
    <t>29-apr-2019 17.25.00</t>
  </si>
  <si>
    <t>2-mag-2019 13.05.00</t>
  </si>
  <si>
    <t>2-mag-2019 17.25.00</t>
  </si>
  <si>
    <t>6-mag-2019 13.00.00</t>
  </si>
  <si>
    <t>6-mag-2019 17.25.00</t>
  </si>
  <si>
    <t>7-mag-2019 11.00.00</t>
  </si>
  <si>
    <t>7-mag-2019 16.35.00</t>
  </si>
  <si>
    <t>8-mag-2019 11.30.00</t>
  </si>
  <si>
    <t>8-mag-2019 14.20.00</t>
  </si>
  <si>
    <t>8-mag-2019 17.25.00</t>
  </si>
  <si>
    <t>9-mag-2019 11.35.00</t>
  </si>
  <si>
    <t>9-mag-2019 14.20.00</t>
  </si>
  <si>
    <t>9-mag-2019 17.25.00</t>
  </si>
  <si>
    <t>10-mag-2019 9.00.00</t>
  </si>
  <si>
    <t>10-mag-2019 17.25.00</t>
  </si>
  <si>
    <t>13-mag-2019 17.10.00</t>
  </si>
  <si>
    <t>13-mag-2019 17.25.00</t>
  </si>
  <si>
    <t>15-mag-2019 16.05.00</t>
  </si>
  <si>
    <t>15-mag-2019 16.20.00</t>
  </si>
  <si>
    <t>16-mag-2019 14.45.00</t>
  </si>
  <si>
    <t>16-mag-2019 17.25.00</t>
  </si>
  <si>
    <t>17-mag-2019 10.45.00</t>
  </si>
  <si>
    <t>17-mag-2019 14.40.00</t>
  </si>
  <si>
    <t>17-mag-2019 15.45.00</t>
  </si>
  <si>
    <t>17-mag-2019 17.25.00</t>
  </si>
  <si>
    <t>20-mag-2019 16.25.00</t>
  </si>
  <si>
    <t>20-mag-2019 17.25.00</t>
  </si>
  <si>
    <t>21-mag-2019 14.15.00</t>
  </si>
  <si>
    <t>21-mag-2019 17.25.00</t>
  </si>
  <si>
    <t>22-mag-2019 15.30.00</t>
  </si>
  <si>
    <t>22-mag-2019 16.20.00</t>
  </si>
  <si>
    <t>22-mag-2019 17.25.00</t>
  </si>
  <si>
    <t>23-mag-2019 13.25.00</t>
  </si>
  <si>
    <t>23-mag-2019 16.25.00</t>
  </si>
  <si>
    <t>23-mag-2019 17.25.00</t>
  </si>
  <si>
    <t>27-mag-2019 10.45.00</t>
  </si>
  <si>
    <t>27-mag-2019 17.25.00</t>
  </si>
  <si>
    <t>29-mag-2019 12.45.00</t>
  </si>
  <si>
    <t>29-mag-2019 17.25.00</t>
  </si>
  <si>
    <t>30-mag-2019 15.50.00</t>
  </si>
  <si>
    <t>30-mag-2019 17.25.00</t>
  </si>
  <si>
    <t>3-giu-2019 9.00.00</t>
  </si>
  <si>
    <t>3-giu-2019 17.25.00</t>
  </si>
  <si>
    <t>5-giu-2019 9.50.00</t>
  </si>
  <si>
    <t>5-giu-2019 17.25.00</t>
  </si>
  <si>
    <t>6-giu-2019 9.20.00</t>
  </si>
  <si>
    <t>6-giu-2019 17.25.00</t>
  </si>
  <si>
    <t>7-giu-2019 15.50.00</t>
  </si>
  <si>
    <t>7-giu-2019 17.25.00</t>
  </si>
  <si>
    <t>12-giu-2019 9.35.00</t>
  </si>
  <si>
    <t>12-giu-2019 14.10.00</t>
  </si>
  <si>
    <t>12-giu-2019 17.25.00</t>
  </si>
  <si>
    <t>14-giu-2019 14.45.00</t>
  </si>
  <si>
    <t>14-giu-2019 17.25.00</t>
  </si>
  <si>
    <t>17-giu-2019 11.50.00</t>
  </si>
  <si>
    <t>17-giu-2019 14.05.00</t>
  </si>
  <si>
    <t>17-giu-2019 16.50.00</t>
  </si>
  <si>
    <t>17-giu-2019 17.25.00</t>
  </si>
  <si>
    <t>18-giu-2019 9.20.00</t>
  </si>
  <si>
    <t>18-giu-2019 10.35.00</t>
  </si>
  <si>
    <t>18-giu-2019 17.25.00</t>
  </si>
  <si>
    <t>19-giu-2019 11.50.00</t>
  </si>
  <si>
    <t>19-giu-2019 17.25.00</t>
  </si>
  <si>
    <t>26-giu-2019 13.35.00</t>
  </si>
  <si>
    <t>26-giu-2019 17.25.00</t>
  </si>
  <si>
    <t>27-giu-2019 14.45.00</t>
  </si>
  <si>
    <t>27-giu-2019 17.25.00</t>
  </si>
  <si>
    <t>2-lug-2019 13.10.00</t>
  </si>
  <si>
    <t>2-lug-2019 17.25.00</t>
  </si>
  <si>
    <t>8-lug-2019 9.10.00</t>
  </si>
  <si>
    <t>8-lug-2019 17.25.00</t>
  </si>
  <si>
    <t>9-lug-2019 9.05.00</t>
  </si>
  <si>
    <t>9-lug-2019 12.05.00</t>
  </si>
  <si>
    <t>9-lug-2019 12.35.00</t>
  </si>
  <si>
    <t>9-lug-2019 17.25.00</t>
  </si>
  <si>
    <t>10-lug-2019 14.50.00</t>
  </si>
  <si>
    <t>10-lug-2019 16.55.00</t>
  </si>
  <si>
    <t>10-lug-2019 17.25.00</t>
  </si>
  <si>
    <t>11-lug-2019 15.20.00</t>
  </si>
  <si>
    <t>11-lug-2019 16.50.00</t>
  </si>
  <si>
    <t>11-lug-2019 17.25.00</t>
  </si>
  <si>
    <t>15-lug-2019 13.25.00</t>
  </si>
  <si>
    <t>15-lug-2019 17.25.00</t>
  </si>
  <si>
    <t>16-lug-2019 14.00.00</t>
  </si>
  <si>
    <t>16-lug-2019 17.25.00</t>
  </si>
  <si>
    <t>18-lug-2019 9.55.00</t>
  </si>
  <si>
    <t>18-lug-2019 17.25.00</t>
  </si>
  <si>
    <t>19-lug-2019 10.20.00</t>
  </si>
  <si>
    <t>19-lug-2019 17.25.00</t>
  </si>
  <si>
    <t>24-lug-2019 12.10.00</t>
  </si>
  <si>
    <t>24-lug-2019 17.25.00</t>
  </si>
  <si>
    <t>25-lug-2019 13.55.00</t>
  </si>
  <si>
    <t>25-lug-2019 15.30.00</t>
  </si>
  <si>
    <t>25-lug-2019 15.50.00</t>
  </si>
  <si>
    <t>29-lug-2019 11.40.00</t>
  </si>
  <si>
    <t>29-lug-2019 17.25.00</t>
  </si>
  <si>
    <t>31-lug-2019 10.30.00</t>
  </si>
  <si>
    <t>31-lug-2019 17.25.00</t>
  </si>
  <si>
    <t>1-ago-2019 9.40.00</t>
  </si>
  <si>
    <t>1-ago-2019 13.55.00</t>
  </si>
  <si>
    <t>1-ago-2019 15.40.00</t>
  </si>
  <si>
    <t>1-ago-2019 17.00.00</t>
  </si>
  <si>
    <t>1-ago-2019 17.25.00</t>
  </si>
  <si>
    <t>2-ago-2019 9.45.00</t>
  </si>
  <si>
    <t>2-ago-2019 11.20.00</t>
  </si>
  <si>
    <t>2-ago-2019 12.30.00</t>
  </si>
  <si>
    <t>2-ago-2019 17.25.00</t>
  </si>
  <si>
    <t>5-ago-2019 10.10.00</t>
  </si>
  <si>
    <t>5-ago-2019 14.35.00</t>
  </si>
  <si>
    <t>5-ago-2019 16.45.00</t>
  </si>
  <si>
    <t>5-ago-2019 17.25.00</t>
  </si>
  <si>
    <t>7-ago-2019 16.50.00</t>
  </si>
  <si>
    <t>7-ago-2019 17.25.00</t>
  </si>
  <si>
    <t>8-ago-2019 12.15.00</t>
  </si>
  <si>
    <t>8-ago-2019 17.25.00</t>
  </si>
  <si>
    <t>9-ago-2019 15.40.00</t>
  </si>
  <si>
    <t>9-ago-2019 17.25.00</t>
  </si>
  <si>
    <t>12-ago-2019 10.25.00</t>
  </si>
  <si>
    <t>12-ago-2019 14.50.00</t>
  </si>
  <si>
    <t>12-ago-2019 15.15.00</t>
  </si>
  <si>
    <t>12-ago-2019 17.25.00</t>
  </si>
  <si>
    <t>13-ago-2019 15.40.00</t>
  </si>
  <si>
    <t>13-ago-2019 17.25.00</t>
  </si>
  <si>
    <t>14-ago-2019 9.05.00</t>
  </si>
  <si>
    <t>14-ago-2019 12.05.00</t>
  </si>
  <si>
    <t>15-ago-2019 10.15.00</t>
  </si>
  <si>
    <t>15-ago-2019 12.10.00</t>
  </si>
  <si>
    <t>15-ago-2019 13.55.00</t>
  </si>
  <si>
    <t>15-ago-2019 17.25.00</t>
  </si>
  <si>
    <t>16-ago-2019 16.50.00</t>
  </si>
  <si>
    <t>16-ago-2019 17.25.00</t>
  </si>
  <si>
    <t>19-ago-2019 10.45.00</t>
  </si>
  <si>
    <t>19-ago-2019 17.25.00</t>
  </si>
  <si>
    <t>22-ago-2019 9.15.00</t>
  </si>
  <si>
    <t>22-ago-2019 17.25.00</t>
  </si>
  <si>
    <t>23-ago-2019 17.25.00</t>
  </si>
  <si>
    <t>26-ago-2019 9.05.00</t>
  </si>
  <si>
    <t>26-ago-2019 16.15.00</t>
  </si>
  <si>
    <t>27-ago-2019 11.10.00</t>
  </si>
  <si>
    <t>27-ago-2019 17.15.00</t>
  </si>
  <si>
    <t>28-ago-2019 12.55.00</t>
  </si>
  <si>
    <t>28-ago-2019 14.55.00</t>
  </si>
  <si>
    <t>28-ago-2019 15.15.00</t>
  </si>
  <si>
    <t>28-ago-2019 17.25.00</t>
  </si>
  <si>
    <t>30-ago-2019 9.40.00</t>
  </si>
  <si>
    <t>30-ago-2019 17.25.00</t>
  </si>
  <si>
    <t>4-set-2019 16.25.00</t>
  </si>
  <si>
    <t>4-set-2019 17.25.00</t>
  </si>
  <si>
    <t>5-set-2019 10.55.00</t>
  </si>
  <si>
    <t>5-set-2019 17.25.00</t>
  </si>
  <si>
    <t>6-set-2019 9.15.00</t>
  </si>
  <si>
    <t>6-set-2019 17.25.00</t>
  </si>
  <si>
    <t>10-set-2019 11.35.00</t>
  </si>
  <si>
    <t>10-set-2019 17.25.00</t>
  </si>
  <si>
    <t>12-set-2019 15.50.00</t>
  </si>
  <si>
    <t>12-set-2019 17.25.00</t>
  </si>
  <si>
    <t>17-set-2019 11.50.00</t>
  </si>
  <si>
    <t>17-set-2019 15.40.00</t>
  </si>
  <si>
    <t>17-set-2019 16.00.00</t>
  </si>
  <si>
    <t>17-set-2019 17.25.00</t>
  </si>
  <si>
    <t>19-set-2019 12.20.00</t>
  </si>
  <si>
    <t>19-set-2019 17.25.00</t>
  </si>
  <si>
    <t>23-set-2019 12.20.00</t>
  </si>
  <si>
    <t>23-set-2019 17.25.00</t>
  </si>
  <si>
    <t>1-ott-2019 16.10.00</t>
  </si>
  <si>
    <t>1-ott-2019 17.25.00</t>
  </si>
  <si>
    <t>3-ott-2019 9.00.00</t>
  </si>
  <si>
    <t>3-ott-2019 16.10.00</t>
  </si>
  <si>
    <t>3-ott-2019 17.25.00</t>
  </si>
  <si>
    <t>4-ott-2019 13.30.00</t>
  </si>
  <si>
    <t>4-ott-2019 17.25.00</t>
  </si>
  <si>
    <t>7-ott-2019 12.15.00</t>
  </si>
  <si>
    <t>7-ott-2019 14.45.00</t>
  </si>
  <si>
    <t>7-ott-2019 17.25.00</t>
  </si>
  <si>
    <t>8-ott-2019 15.15.00</t>
  </si>
  <si>
    <t>8-ott-2019 17.25.00</t>
  </si>
  <si>
    <t>9-ott-2019 13.05.00</t>
  </si>
  <si>
    <t>9-ott-2019 17.25.00</t>
  </si>
  <si>
    <t>10-ott-2019 10.50.00</t>
  </si>
  <si>
    <t>10-ott-2019 13.25.00</t>
  </si>
  <si>
    <t>10-ott-2019 16.00.00</t>
  </si>
  <si>
    <t>10-ott-2019 17.25.00</t>
  </si>
  <si>
    <t>14-ott-2019 13.15.00</t>
  </si>
  <si>
    <t>14-ott-2019 17.25.00</t>
  </si>
  <si>
    <t>15-ott-2019 10.40.00</t>
  </si>
  <si>
    <t>15-ott-2019 15.30.00</t>
  </si>
  <si>
    <t>15-ott-2019 17.25.00</t>
  </si>
  <si>
    <t>17-ott-2019 9.35.00</t>
  </si>
  <si>
    <t>17-ott-2019 13.00.00</t>
  </si>
  <si>
    <t>17-ott-2019 13.10.00</t>
  </si>
  <si>
    <t>17-ott-2019 17.25.00</t>
  </si>
  <si>
    <t>21-ott-2019 9.40.00</t>
  </si>
  <si>
    <t>21-ott-2019 17.25.00</t>
  </si>
  <si>
    <t>22-ott-2019 11.45.00</t>
  </si>
  <si>
    <t>22-ott-2019 14.25.00</t>
  </si>
  <si>
    <t>22-ott-2019 17.25.00</t>
  </si>
  <si>
    <t>23-ott-2019 16.05.00</t>
  </si>
  <si>
    <t>23-ott-2019 17.25.00</t>
  </si>
  <si>
    <t>24-ott-2019 10.40.00</t>
  </si>
  <si>
    <t>24-ott-2019 17.25.00</t>
  </si>
  <si>
    <t>30-ott-2019 10.55.00</t>
  </si>
  <si>
    <t>30-ott-2019 16.50.00</t>
  </si>
  <si>
    <t>30-ott-2019 17.25.00</t>
  </si>
  <si>
    <t>31-ott-2019 12.40.00</t>
  </si>
  <si>
    <t>31-ott-2019 15.35.00</t>
  </si>
  <si>
    <t>31-ott-2019 17.25.00</t>
  </si>
  <si>
    <t>5-nov-2019 10.55.00</t>
  </si>
  <si>
    <t>5-nov-2019 13.00.00</t>
  </si>
  <si>
    <t>5-nov-2019 17.25.00</t>
  </si>
  <si>
    <t>11-nov-2019 9.35.00</t>
  </si>
  <si>
    <t>11-nov-2019 12.05.00</t>
  </si>
  <si>
    <t>11-nov-2019 17.25.00</t>
  </si>
  <si>
    <t>12-nov-2019 9.00.00</t>
  </si>
  <si>
    <t>12-nov-2019 17.25.00</t>
  </si>
  <si>
    <t>13-nov-2019 10.10.00</t>
  </si>
  <si>
    <t>13-nov-2019 17.25.00</t>
  </si>
  <si>
    <t>14-nov-2019 11.20.00</t>
  </si>
  <si>
    <t>14-nov-2019 17.25.00</t>
  </si>
  <si>
    <t>15-nov-2019 13.50.00</t>
  </si>
  <si>
    <t>15-nov-2019 17.25.00</t>
  </si>
  <si>
    <t>18-nov-2019 10.20.00</t>
  </si>
  <si>
    <t>18-nov-2019 13.40.00</t>
  </si>
  <si>
    <t>18-nov-2019 14.30.00</t>
  </si>
  <si>
    <t>18-nov-2019 17.25.00</t>
  </si>
  <si>
    <t>19-nov-2019 12.50.00</t>
  </si>
  <si>
    <t>19-nov-2019 17.25.00</t>
  </si>
  <si>
    <t>20-nov-2019 13.00.00</t>
  </si>
  <si>
    <t>20-nov-2019 17.25.00</t>
  </si>
  <si>
    <t>21-nov-2019 10.55.00</t>
  </si>
  <si>
    <t>21-nov-2019 17.25.00</t>
  </si>
  <si>
    <t>22-nov-2019 9.20.00</t>
  </si>
  <si>
    <t>22-nov-2019 11.10.00</t>
  </si>
  <si>
    <t>22-nov-2019 13.35.00</t>
  </si>
  <si>
    <t>22-nov-2019 17.25.00</t>
  </si>
  <si>
    <t>27-nov-2019 13.15.00</t>
  </si>
  <si>
    <t>27-nov-2019 17.25.00</t>
  </si>
  <si>
    <t>29-nov-2019 10.20.00</t>
  </si>
  <si>
    <t>29-nov-2019 17.25.00</t>
  </si>
  <si>
    <t>2-dic-2019 9.30.00</t>
  </si>
  <si>
    <t>2-dic-2019 17.25.00</t>
  </si>
  <si>
    <t>3-dic-2019 11.30.00</t>
  </si>
  <si>
    <t>3-dic-2019 15.35.00</t>
  </si>
  <si>
    <t>3-dic-2019 16.45.00</t>
  </si>
  <si>
    <t>3-dic-2019 17.25.00</t>
  </si>
  <si>
    <t>4-dic-2019 10.10.00</t>
  </si>
  <si>
    <t>4-dic-2019 17.25.00</t>
  </si>
  <si>
    <t>5-dic-2019 11.40.00</t>
  </si>
  <si>
    <t>5-dic-2019 14.05.00</t>
  </si>
  <si>
    <t>5-dic-2019 17.25.00</t>
  </si>
  <si>
    <t>10-dic-2019 14.20.00</t>
  </si>
  <si>
    <t>10-dic-2019 17.25.00</t>
  </si>
  <si>
    <t>12-dic-2019 11.45.00</t>
  </si>
  <si>
    <t>12-dic-2019 15.50.00</t>
  </si>
  <si>
    <t>12-dic-2019 17.25.00</t>
  </si>
  <si>
    <t>13-dic-2019 12.50.00</t>
  </si>
  <si>
    <t>13-dic-2019 15.40.00</t>
  </si>
  <si>
    <t>17-dic-2019 13.35.00</t>
  </si>
  <si>
    <t>17-dic-2019 16.40.00</t>
  </si>
  <si>
    <t>17-dic-2019 17.25.00</t>
  </si>
  <si>
    <t>18-dic-2019 12.15.00</t>
  </si>
  <si>
    <t>18-dic-2019 17.25.00</t>
  </si>
  <si>
    <t>19-dic-2019 9.45.00</t>
  </si>
  <si>
    <t>19-dic-2019 15.55.00</t>
  </si>
  <si>
    <t>19-dic-2019 17.25.00</t>
  </si>
  <si>
    <t>20-dic-2019 9.40.00</t>
  </si>
  <si>
    <t>20-dic-2019 17.25.00</t>
  </si>
  <si>
    <t>23-dic-2019 9.40.00</t>
  </si>
  <si>
    <t>23-dic-2019 17.25.00</t>
  </si>
  <si>
    <t>27-dic-2019 12.15.00</t>
  </si>
  <si>
    <t>27-dic-2019 17.25.00</t>
  </si>
  <si>
    <t>3-gen-2020 14.10.00</t>
  </si>
  <si>
    <t>3-gen-2020 17.20.00</t>
  </si>
  <si>
    <t>3-gen-2020 17.25.00</t>
  </si>
  <si>
    <t>6-gen-2020 12.25.00</t>
  </si>
  <si>
    <t>6-gen-2020 17.25.00</t>
  </si>
  <si>
    <t>7-gen-2020 9.20.00</t>
  </si>
  <si>
    <t>7-gen-2020 17.25.00</t>
  </si>
  <si>
    <t>9-gen-2020 11.30.00</t>
  </si>
  <si>
    <t>9-gen-2020 17.25.00</t>
  </si>
  <si>
    <t>10-gen-2020 11.10.00</t>
  </si>
  <si>
    <t>10-gen-2020 17.25.00</t>
  </si>
  <si>
    <t>13-gen-2020 14.25.00</t>
  </si>
  <si>
    <t>13-gen-2020 16.45.00</t>
  </si>
  <si>
    <t>13-gen-2020 17.25.00</t>
  </si>
  <si>
    <t>14-gen-2020 10.35.00</t>
  </si>
  <si>
    <t>14-gen-2020 17.25.00</t>
  </si>
  <si>
    <t>17-gen-2020 15.20.00</t>
  </si>
  <si>
    <t>17-gen-2020 17.25.00</t>
  </si>
  <si>
    <t>20-gen-2020 11.30.00</t>
  </si>
  <si>
    <t>20-gen-2020 17.25.00</t>
  </si>
  <si>
    <t>21-gen-2020 11.10.00</t>
  </si>
  <si>
    <t>21-gen-2020 17.25.00</t>
  </si>
  <si>
    <t>22-gen-2020 13.30.00</t>
  </si>
  <si>
    <t>22-gen-2020 15.50.00</t>
  </si>
  <si>
    <t>22-gen-2020 17.25.00</t>
  </si>
  <si>
    <t>23-gen-2020 9.00.00</t>
  </si>
  <si>
    <t>23-gen-2020 17.25.00</t>
  </si>
  <si>
    <t>27-gen-2020 10.35.00</t>
  </si>
  <si>
    <t>27-gen-2020 15.45.00</t>
  </si>
  <si>
    <t>28-gen-2020 13.15.00</t>
  </si>
  <si>
    <t>28-gen-2020 17.25.00</t>
  </si>
  <si>
    <t>30-gen-2020 10.30.00</t>
  </si>
  <si>
    <t>30-gen-2020 13.10.00</t>
  </si>
  <si>
    <t>30-gen-2020 17.25.00</t>
  </si>
  <si>
    <t>31-gen-2020 16.10.00</t>
  </si>
  <si>
    <t>31-gen-2020 17.25.00</t>
  </si>
  <si>
    <t>3-feb-2020 11.05.00</t>
  </si>
  <si>
    <t>3-feb-2020 17.25.00</t>
  </si>
  <si>
    <t>7-feb-2020 16.15.00</t>
  </si>
  <si>
    <t>7-feb-2020 17.25.00</t>
  </si>
  <si>
    <t>10-feb-2020 9.25.00</t>
  </si>
  <si>
    <t>10-feb-2020 12.30.00</t>
  </si>
  <si>
    <t>10-feb-2020 17.25.00</t>
  </si>
  <si>
    <t>11-feb-2020 13.00.00</t>
  </si>
  <si>
    <t>11-feb-2020 17.25.00</t>
  </si>
  <si>
    <t>13-feb-2020 13.10.00</t>
  </si>
  <si>
    <t>13-feb-2020 17.25.00</t>
  </si>
  <si>
    <t>14-feb-2020 11.10.00</t>
  </si>
  <si>
    <t>14-feb-2020 17.25.00</t>
  </si>
  <si>
    <t>18-feb-2020 15.20.00</t>
  </si>
  <si>
    <t>18-feb-2020 17.20.00</t>
  </si>
  <si>
    <t>18-feb-2020 17.25.00</t>
  </si>
  <si>
    <t>20-feb-2020 10.00.00</t>
  </si>
  <si>
    <t>20-feb-2020 16.30.00</t>
  </si>
  <si>
    <t>20-feb-2020 17.25.00</t>
  </si>
  <si>
    <t>21-feb-2020 10.10.00</t>
  </si>
  <si>
    <t>21-feb-2020 17.25.00</t>
  </si>
  <si>
    <t>24-feb-2020 9.05.00</t>
  </si>
  <si>
    <t>24-feb-2020 10.10.00</t>
  </si>
  <si>
    <t>24-feb-2020 13.15.00</t>
  </si>
  <si>
    <t>24-feb-2020 17.25.00</t>
  </si>
  <si>
    <t>25-feb-2020 13.00.00</t>
  </si>
  <si>
    <t>25-feb-2020 16.05.00</t>
  </si>
  <si>
    <t>25-feb-2020 16.40.00</t>
  </si>
  <si>
    <t>26-feb-2020 11.30.00</t>
  </si>
  <si>
    <t>26-feb-2020 16.00.00</t>
  </si>
  <si>
    <t>27-feb-2020 17.10.00</t>
  </si>
  <si>
    <t>27-feb-2020 17.25.00</t>
  </si>
  <si>
    <t>28-feb-2020 9.00.00</t>
  </si>
  <si>
    <t>28-feb-2020 17.25.00</t>
  </si>
  <si>
    <t>2-mar-2020 10.10.00</t>
  </si>
  <si>
    <t>2-mar-2020 10.50.00</t>
  </si>
  <si>
    <t>2-mar-2020 14.15.00</t>
  </si>
  <si>
    <t>2-mar-2020 15.35.00</t>
  </si>
  <si>
    <t>2-mar-2020 15.40.00</t>
  </si>
  <si>
    <t>2-mar-2020 17.25.00</t>
  </si>
  <si>
    <t>3-mar-2020 9.00.00</t>
  </si>
  <si>
    <t>3-mar-2020 12.05.00</t>
  </si>
  <si>
    <t>3-mar-2020 15.30.00</t>
  </si>
  <si>
    <t>3-mar-2020 16.10.00</t>
  </si>
  <si>
    <t>3-mar-2020 16.15.00</t>
  </si>
  <si>
    <t>3-mar-2020 17.20.00</t>
  </si>
  <si>
    <t>3-mar-2020 17.25.00</t>
  </si>
  <si>
    <t>5-mar-2020 9.05.00</t>
  </si>
  <si>
    <t>5-mar-2020 9.50.00</t>
  </si>
  <si>
    <t>5-mar-2020 16.25.00</t>
  </si>
  <si>
    <t>5-mar-2020 17.25.00</t>
  </si>
  <si>
    <t>6-mar-2020 10.10.00</t>
  </si>
  <si>
    <t>6-mar-2020 11.05.00</t>
  </si>
  <si>
    <t>6-mar-2020 16.40.00</t>
  </si>
  <si>
    <t>6-mar-2020 17.25.00</t>
  </si>
  <si>
    <t>9-mar-2020 10.05.00</t>
  </si>
  <si>
    <t>9-mar-2020 10.30.00</t>
  </si>
  <si>
    <t>9-mar-2020 10.35.00</t>
  </si>
  <si>
    <t>9-mar-2020 12.50.00</t>
  </si>
  <si>
    <t>9-mar-2020 13.45.00</t>
  </si>
  <si>
    <t>9-mar-2020 15.20.00</t>
  </si>
  <si>
    <t>9-mar-2020 17.25.00</t>
  </si>
  <si>
    <t>10-mar-2020 10.35.00</t>
  </si>
  <si>
    <t>10-mar-2020 12.15.00</t>
  </si>
  <si>
    <t>10-mar-2020 13.00.00</t>
  </si>
  <si>
    <t>10-mar-2020 13.45.00</t>
  </si>
  <si>
    <t>11-mar-2020 9.00.00</t>
  </si>
  <si>
    <t>11-mar-2020 10.15.00</t>
  </si>
  <si>
    <t>11-mar-2020 11.40.00</t>
  </si>
  <si>
    <t>11-mar-2020 12.55.00</t>
  </si>
  <si>
    <t>11-mar-2020 15.20.00</t>
  </si>
  <si>
    <t>11-mar-2020 17.25.00</t>
  </si>
  <si>
    <t>12-mar-2020 11.05.00</t>
  </si>
  <si>
    <t>12-mar-2020 12.10.00</t>
  </si>
  <si>
    <t>12-mar-2020 13.45.00</t>
  </si>
  <si>
    <t>16-mar-2020 15.10.00</t>
  </si>
  <si>
    <t>16-mar-2020 15.50.00</t>
  </si>
  <si>
    <t>17-mar-2020 9.40.00</t>
  </si>
  <si>
    <t>17-mar-2020 9.50.00</t>
  </si>
  <si>
    <t>17-mar-2020 14.15.00</t>
  </si>
  <si>
    <t>17-mar-2020 15.35.00</t>
  </si>
  <si>
    <t>18-mar-2020 9.55.00</t>
  </si>
  <si>
    <t>18-mar-2020 10.00.00</t>
  </si>
  <si>
    <t>18-mar-2020 11.50.00</t>
  </si>
  <si>
    <t>18-mar-2020 12.25.00</t>
  </si>
  <si>
    <t>18-mar-2020 14.55.00</t>
  </si>
  <si>
    <t>18-mar-2020 17.25.00</t>
  </si>
  <si>
    <t>19-mar-2020 15.35.00</t>
  </si>
  <si>
    <t>19-mar-2020 16.55.00</t>
  </si>
  <si>
    <t>20-mar-2020 16.00.00</t>
  </si>
  <si>
    <t>20-mar-2020 17.25.00</t>
  </si>
  <si>
    <t>25-mar-2020 14.40.00</t>
  </si>
  <si>
    <t>25-mar-2020 17.25.00</t>
  </si>
  <si>
    <t>26-mar-2020 9.40.00</t>
  </si>
  <si>
    <t>26-mar-2020 10.10.00</t>
  </si>
  <si>
    <t>26-mar-2020 14.20.00</t>
  </si>
  <si>
    <t>26-mar-2020 15.40.00</t>
  </si>
  <si>
    <t>27-mar-2020 16.40.00</t>
  </si>
  <si>
    <t>27-mar-2020 17.25.00</t>
  </si>
  <si>
    <t>30-mar-2020 9.10.00</t>
  </si>
  <si>
    <t>30-mar-2020 9.20.00</t>
  </si>
  <si>
    <t>30-mar-2020 12.15.00</t>
  </si>
  <si>
    <t>30-mar-2020 15.40.00</t>
  </si>
  <si>
    <t>31-mar-2020 11.45.00</t>
  </si>
  <si>
    <t>31-mar-2020 11.55.00</t>
  </si>
  <si>
    <t>31-mar-2020 12.20.00</t>
  </si>
  <si>
    <t>31-mar-2020 15.30.00</t>
  </si>
  <si>
    <t>31-mar-2020 17.00.00</t>
  </si>
  <si>
    <t>1-apr-2020 10.10.00</t>
  </si>
  <si>
    <t>1-apr-2020 13.10.00</t>
  </si>
  <si>
    <t>1-apr-2020 15.15.00</t>
  </si>
  <si>
    <t>1-apr-2020 16.10.00</t>
  </si>
  <si>
    <t>1-apr-2020 17.25.00</t>
  </si>
  <si>
    <t>2-apr-2020 16.40.00</t>
  </si>
  <si>
    <t>2-apr-2020 17.25.00</t>
  </si>
  <si>
    <t>3-apr-2020 9.00.00</t>
  </si>
  <si>
    <t>3-apr-2020 11.40.00</t>
  </si>
  <si>
    <t>3-apr-2020 17.25.00</t>
  </si>
  <si>
    <t>7-apr-2020 11.10.00</t>
  </si>
  <si>
    <t>7-apr-2020 16.30.00</t>
  </si>
  <si>
    <t>8-apr-2020 12.10.00</t>
  </si>
  <si>
    <t>8-apr-2020 13.20.00</t>
  </si>
  <si>
    <t>8-apr-2020 16.05.00</t>
  </si>
  <si>
    <t>8-apr-2020 17.25.00</t>
  </si>
  <si>
    <t>9-apr-2020 10.50.00</t>
  </si>
  <si>
    <t>9-apr-2020 11.25.00</t>
  </si>
  <si>
    <t>9-apr-2020 14.50.00</t>
  </si>
  <si>
    <t>9-apr-2020 16.05.00</t>
  </si>
  <si>
    <t>13-apr-2020 10.25.00</t>
  </si>
  <si>
    <t>13-apr-2020 17.15.00</t>
  </si>
  <si>
    <t>17-apr-2020 9.10.00</t>
  </si>
  <si>
    <t>17-apr-2020 16.55.00</t>
  </si>
  <si>
    <t>20-apr-2020 15.25.00</t>
  </si>
  <si>
    <t>20-apr-2020 17.25.00</t>
  </si>
  <si>
    <t>21-apr-2020 10.25.00</t>
  </si>
  <si>
    <t>21-apr-2020 11.15.00</t>
  </si>
  <si>
    <t>21-apr-2020 17.25.00</t>
  </si>
  <si>
    <t>22-apr-2020 15.05.00</t>
  </si>
  <si>
    <t>22-apr-2020 17.25.00</t>
  </si>
  <si>
    <t>23-apr-2020 9.25.00</t>
  </si>
  <si>
    <t>23-apr-2020 12.15.00</t>
  </si>
  <si>
    <t>23-apr-2020 17.10.00</t>
  </si>
  <si>
    <t>27-apr-2020 11.55.00</t>
  </si>
  <si>
    <t>27-apr-2020 17.25.00</t>
  </si>
  <si>
    <t>29-apr-2020 11.30.00</t>
  </si>
  <si>
    <t>29-apr-2020 17.25.00</t>
  </si>
  <si>
    <t>30-apr-2020 12.15.00</t>
  </si>
  <si>
    <t>30-apr-2020 17.25.00</t>
  </si>
  <si>
    <t>1-mag-2020 10.50.00</t>
  </si>
  <si>
    <t>1-mag-2020 17.25.00</t>
  </si>
  <si>
    <t>4-mag-2020 11.05.00</t>
  </si>
  <si>
    <t>4-mag-2020 15.45.00</t>
  </si>
  <si>
    <t>4-mag-2020 16.20.00</t>
  </si>
  <si>
    <t>4-mag-2020 17.25.00</t>
  </si>
  <si>
    <t>8-mag-2020 12.40.00</t>
  </si>
  <si>
    <t>8-mag-2020 17.25.00</t>
  </si>
  <si>
    <t>11-mag-2020 16.00.00</t>
  </si>
  <si>
    <t>11-mag-2020 17.25.00</t>
  </si>
  <si>
    <t>12-mag-2020 15.15.00</t>
  </si>
  <si>
    <t>12-mag-2020 16.10.00</t>
  </si>
  <si>
    <t>22-mar-2012 9.45.00</t>
  </si>
  <si>
    <t>22-mar-2012 21.00.00</t>
  </si>
  <si>
    <t>2-mag-2012 10.00.00</t>
  </si>
  <si>
    <t>2-mag-2012 12.15.00</t>
  </si>
  <si>
    <t>24-mag-2012 9.45.00</t>
  </si>
  <si>
    <t>24-mag-2012 12.15.00</t>
  </si>
  <si>
    <t>27-lug-2012 13.00.00</t>
  </si>
  <si>
    <t>27-lug-2012 21.00.00</t>
  </si>
  <si>
    <t>7-ago-2012 10.15.00</t>
  </si>
  <si>
    <t>7-ago-2012 12.00.00</t>
  </si>
  <si>
    <t>7-ago-2012 21.00.00</t>
  </si>
  <si>
    <t>6-set-2012 12.30.00</t>
  </si>
  <si>
    <t>6-set-2012 21.00.00</t>
  </si>
  <si>
    <t>23-ott-2012 11.00.00</t>
  </si>
  <si>
    <t>23-ott-2012 18.00.00</t>
  </si>
  <si>
    <t>9-nov-2012 11.15.00</t>
  </si>
  <si>
    <t>9-nov-2012 14.15.00</t>
  </si>
  <si>
    <t>6-dic-2012 16.45.00</t>
  </si>
  <si>
    <t>6-dic-2012 21.00.00</t>
  </si>
  <si>
    <t>21-feb-2013 10.00.00</t>
  </si>
  <si>
    <t>21-feb-2013 12.00.00</t>
  </si>
  <si>
    <t>21-mar-2013 11.00.00</t>
  </si>
  <si>
    <t>21-mar-2013 14.45.00</t>
  </si>
  <si>
    <t>10-mag-2013 14.45.00</t>
  </si>
  <si>
    <t>10-mag-2013 21.00.00</t>
  </si>
  <si>
    <t>31-mag-2013 10.15.00</t>
  </si>
  <si>
    <t>31-mag-2013 15.30.00</t>
  </si>
  <si>
    <t>31-mag-2013 21.00.00</t>
  </si>
  <si>
    <t>19-giu-2013 9.45.00</t>
  </si>
  <si>
    <t>19-giu-2013 11.15.00</t>
  </si>
  <si>
    <t>19-giu-2013 12.15.00</t>
  </si>
  <si>
    <t>3-lug-2013 17.15.00</t>
  </si>
  <si>
    <t>3-lug-2013 21.00.00</t>
  </si>
  <si>
    <t>16-lug-2013 14.30.00</t>
  </si>
  <si>
    <t>16-lug-2013 21.00.00</t>
  </si>
  <si>
    <t>26-lug-2013 11.00.00</t>
  </si>
  <si>
    <t>26-lug-2013 15.45.00</t>
  </si>
  <si>
    <t>10-set-2013 15.45.00</t>
  </si>
  <si>
    <t>19-dic-2013 14.45.00</t>
  </si>
  <si>
    <t>19-dic-2013 21.00.00</t>
  </si>
  <si>
    <t>2-gen-2014 10.00.00</t>
  </si>
  <si>
    <t>2-gen-2014 12.30.00</t>
  </si>
  <si>
    <t>14-gen-2014 11.30.00</t>
  </si>
  <si>
    <t>14-gen-2014 15.45.00</t>
  </si>
  <si>
    <t>24-gen-2014 11.15.00</t>
  </si>
  <si>
    <t>24-gen-2014 14.00.00</t>
  </si>
  <si>
    <t>31-gen-2014 10.15.00</t>
  </si>
  <si>
    <t>31-gen-2014 13.15.00</t>
  </si>
  <si>
    <t>11-feb-2014 15.45.00</t>
  </si>
  <si>
    <t>7-mar-2014 10.15.00</t>
  </si>
  <si>
    <t>7-mar-2014 14.30.00</t>
  </si>
  <si>
    <t>7-mar-2014 21.00.00</t>
  </si>
  <si>
    <t>18-mar-2014 11.00.00</t>
  </si>
  <si>
    <t>18-mar-2014 12.30.00</t>
  </si>
  <si>
    <t>18-mar-2014 14.15.00</t>
  </si>
  <si>
    <t>22-apr-2014 11.15.00</t>
  </si>
  <si>
    <t>15-mag-2014 10.15.00</t>
  </si>
  <si>
    <t>15-mag-2014 16.15.00</t>
  </si>
  <si>
    <t>17-giu-2014 15.30.00</t>
  </si>
  <si>
    <t>23-lug-2014 10.15.00</t>
  </si>
  <si>
    <t>23-lug-2014 21.00.00</t>
  </si>
  <si>
    <t>24-lug-2014 10.00.00</t>
  </si>
  <si>
    <t>24-lug-2014 15.30.00</t>
  </si>
  <si>
    <t>31-lug-2014 9.45.00</t>
  </si>
  <si>
    <t>31-lug-2014 10.30.00</t>
  </si>
  <si>
    <t>24-set-2014 12.15.00</t>
  </si>
  <si>
    <t>24-set-2014 21.00.00</t>
  </si>
  <si>
    <t>1-ott-2014 13.45.00</t>
  </si>
  <si>
    <t>1-ott-2014 16.45.00</t>
  </si>
  <si>
    <t>16-ott-2014 10.00.00</t>
  </si>
  <si>
    <t>16-ott-2014 11.45.00</t>
  </si>
  <si>
    <t>28-ott-2014 10.15.00</t>
  </si>
  <si>
    <t>28-ott-2014 17.00.00</t>
  </si>
  <si>
    <t>31-ott-2014 12.45.00</t>
  </si>
  <si>
    <t>31-ott-2014 17.00.00</t>
  </si>
  <si>
    <t>4-nov-2014 11.30.00</t>
  </si>
  <si>
    <t>4-nov-2014 18.00.00</t>
  </si>
  <si>
    <t>12-nov-2014 12.30.00</t>
  </si>
  <si>
    <t>12-nov-2014 15.45.00</t>
  </si>
  <si>
    <t>11-dic-2014 11.15.00</t>
  </si>
  <si>
    <t>11-dic-2014 12.45.00</t>
  </si>
  <si>
    <t>11-dic-2014 21.00.00</t>
  </si>
  <si>
    <t>12-dic-2014 9.45.00</t>
  </si>
  <si>
    <t>16-gen-2015 10.30.00</t>
  </si>
  <si>
    <t>16-gen-2015 12.15.00</t>
  </si>
  <si>
    <t>16-gen-2015 13.00.00</t>
  </si>
  <si>
    <t>23-gen-2015 9.45.00</t>
  </si>
  <si>
    <t>23-gen-2015 13.45.00</t>
  </si>
  <si>
    <t>5-feb-2015 16.00.00</t>
  </si>
  <si>
    <t>5-feb-2015 21.00.00</t>
  </si>
  <si>
    <t>10-feb-2015 11.15.00</t>
  </si>
  <si>
    <t>10-feb-2015 13.15.00</t>
  </si>
  <si>
    <t>17-feb-2015 9.45.00</t>
  </si>
  <si>
    <t>17-feb-2015 10.30.00</t>
  </si>
  <si>
    <t>17-feb-2015 14.15.00</t>
  </si>
  <si>
    <t>19-feb-2015 9.30.00</t>
  </si>
  <si>
    <t>19-feb-2015 10.00.00</t>
  </si>
  <si>
    <t>19-feb-2015 11.15.00</t>
  </si>
  <si>
    <t>17-mar-2015 10.00.00</t>
  </si>
  <si>
    <t>17-mar-2015 12.30.00</t>
  </si>
  <si>
    <t>15-apr-2015 17.15.00</t>
  </si>
  <si>
    <t>15-apr-2015 21.00.00</t>
  </si>
  <si>
    <t>17-apr-2015 9.30.00</t>
  </si>
  <si>
    <t>17-apr-2015 11.45.00</t>
  </si>
  <si>
    <t>17-apr-2015 12.30.00</t>
  </si>
  <si>
    <t>21-apr-2015 9.30.00</t>
  </si>
  <si>
    <t>21-apr-2015 11.15.00</t>
  </si>
  <si>
    <t>21-apr-2015 11.45.00</t>
  </si>
  <si>
    <t>24-apr-2015 10.15.00</t>
  </si>
  <si>
    <t>24-apr-2015 11.00.00</t>
  </si>
  <si>
    <t>28-apr-2015 9.30.00</t>
  </si>
  <si>
    <t>28-apr-2015 10.00.00</t>
  </si>
  <si>
    <t>29-apr-2015 9.30.00</t>
  </si>
  <si>
    <t>29-apr-2015 13.30.00</t>
  </si>
  <si>
    <t>5-mag-2015 9.45.00</t>
  </si>
  <si>
    <t>5-mag-2015 10.30.00</t>
  </si>
  <si>
    <t>5-mag-2015 14.30.00</t>
  </si>
  <si>
    <t>8-mag-2015 9.30.00</t>
  </si>
  <si>
    <t>8-mag-2015 10.15.00</t>
  </si>
  <si>
    <t>8-mag-2015 14.30.00</t>
  </si>
  <si>
    <t>8-mag-2015 14.45.00</t>
  </si>
  <si>
    <t>12-mag-2015 9.45.00</t>
  </si>
  <si>
    <t>12-mag-2015 11.15.00</t>
  </si>
  <si>
    <t>13-mag-2015 9.30.00</t>
  </si>
  <si>
    <t>13-mag-2015 10.30.00</t>
  </si>
  <si>
    <t>13-mag-2015 14.45.00</t>
  </si>
  <si>
    <t>13-mag-2015 15.15.00</t>
  </si>
  <si>
    <t>14-mag-2015 9.30.00</t>
  </si>
  <si>
    <t>14-mag-2015 10.00.00</t>
  </si>
  <si>
    <t>21-mag-2015 15.00.00</t>
  </si>
  <si>
    <t>21-mag-2015 21.00.00</t>
  </si>
  <si>
    <t>3-giu-2015 9.30.00</t>
  </si>
  <si>
    <t>3-giu-2015 10.00.00</t>
  </si>
  <si>
    <t>5-giu-2015 10.00.00</t>
  </si>
  <si>
    <t>5-giu-2015 12.30.00</t>
  </si>
  <si>
    <t>10-giu-2015 9.30.00</t>
  </si>
  <si>
    <t>10-giu-2015 12.30.00</t>
  </si>
  <si>
    <t>17-giu-2015 9.45.00</t>
  </si>
  <si>
    <t>17-giu-2015 10.15.00</t>
  </si>
  <si>
    <t>19-giu-2015 10.15.00</t>
  </si>
  <si>
    <t>19-giu-2015 11.45.00</t>
  </si>
  <si>
    <t>19-giu-2015 16.00.00</t>
  </si>
  <si>
    <t>16-lug-2015 10.15.00</t>
  </si>
  <si>
    <t>16-lug-2015 15.15.00</t>
  </si>
  <si>
    <t>22-lug-2015 13.45.00</t>
  </si>
  <si>
    <t>22-lug-2015 15.30.00</t>
  </si>
  <si>
    <t>23-lug-2015 10.00.00</t>
  </si>
  <si>
    <t>5-ago-2015 10.30.00</t>
  </si>
  <si>
    <t>5-ago-2015 13.45.00</t>
  </si>
  <si>
    <t>14-ago-2015 11.45.00</t>
  </si>
  <si>
    <t>14-ago-2015 13.30.00</t>
  </si>
  <si>
    <t>19-ago-2015 10.00.00</t>
  </si>
  <si>
    <t>19-ago-2015 10.30.00</t>
  </si>
  <si>
    <t>25-ago-2015 9.30.00</t>
  </si>
  <si>
    <t>25-ago-2015 10.30.00</t>
  </si>
  <si>
    <t>27-ago-2015 9.45.00</t>
  </si>
  <si>
    <t>27-ago-2015 11.30.00</t>
  </si>
  <si>
    <t>3-set-2015 11.15.00</t>
  </si>
  <si>
    <t>3-set-2015 14.45.00</t>
  </si>
  <si>
    <t>10-set-2015 10.15.00</t>
  </si>
  <si>
    <t>10-set-2015 10.30.00</t>
  </si>
  <si>
    <t>10-set-2015 15.00.00</t>
  </si>
  <si>
    <t>11-set-2015 10.15.00</t>
  </si>
  <si>
    <t>11-set-2015 11.00.00</t>
  </si>
  <si>
    <t>18-set-2015 9.30.00</t>
  </si>
  <si>
    <t>18-set-2015 12.00.00</t>
  </si>
  <si>
    <t>23-set-2015 9.30.00</t>
  </si>
  <si>
    <t>23-set-2015 10.00.00</t>
  </si>
  <si>
    <t>25-set-2015 10.00.00</t>
  </si>
  <si>
    <t>25-set-2015 11.00.00</t>
  </si>
  <si>
    <t>6-ott-2015 9.45.00</t>
  </si>
  <si>
    <t>6-ott-2015 10.30.00</t>
  </si>
  <si>
    <t>6-ott-2015 11.45.00</t>
  </si>
  <si>
    <t>8-ott-2015 9.45.00</t>
  </si>
  <si>
    <t>8-ott-2015 10.15.00</t>
  </si>
  <si>
    <t>14-ott-2015 14.30.00</t>
  </si>
  <si>
    <t>21-ott-2015 11.15.00</t>
  </si>
  <si>
    <t>21-ott-2015 16.00.00</t>
  </si>
  <si>
    <t>22-ott-2015 10.00.00</t>
  </si>
  <si>
    <t>22-ott-2015 14.30.00</t>
  </si>
  <si>
    <t>28-ott-2015 10.45.00</t>
  </si>
  <si>
    <t>28-ott-2015 21.00.00</t>
  </si>
  <si>
    <t>12-nov-2015 9.30.00</t>
  </si>
  <si>
    <t>12-nov-2015 9.45.00</t>
  </si>
  <si>
    <t>12-nov-2015 14.00.00</t>
  </si>
  <si>
    <t>12-nov-2015 15.45.00</t>
  </si>
  <si>
    <t>17-nov-2015 10.00.00</t>
  </si>
  <si>
    <t>17-nov-2015 10.45.00</t>
  </si>
  <si>
    <t>19-nov-2015 9.30.00</t>
  </si>
  <si>
    <t>19-nov-2015 12.45.00</t>
  </si>
  <si>
    <t>19-nov-2015 16.45.00</t>
  </si>
  <si>
    <t>19-nov-2015 21.00.00</t>
  </si>
  <si>
    <t>24-nov-2015 9.30.00</t>
  </si>
  <si>
    <t>27-nov-2015 9.30.00</t>
  </si>
  <si>
    <t>3-dic-2015 10.15.00</t>
  </si>
  <si>
    <t>3-dic-2015 14.45.00</t>
  </si>
  <si>
    <t>8-dic-2015 9.30.00</t>
  </si>
  <si>
    <t>8-dic-2015 10.30.00</t>
  </si>
  <si>
    <t>10-dic-2015 10.15.00</t>
  </si>
  <si>
    <t>10-dic-2015 12.15.00</t>
  </si>
  <si>
    <t>18-dic-2015 10.15.00</t>
  </si>
  <si>
    <t>18-dic-2015 16.15.00</t>
  </si>
  <si>
    <t>22-dic-2015 9.45.00</t>
  </si>
  <si>
    <t>22-dic-2015 10.45.00</t>
  </si>
  <si>
    <t>23-dic-2015 13.00.00</t>
  </si>
  <si>
    <t>23-dic-2015 17.00.00</t>
  </si>
  <si>
    <t>29-dic-2015 9.45.00</t>
  </si>
  <si>
    <t>29-dic-2015 15.00.00</t>
  </si>
  <si>
    <t>30-dic-2015 10.15.00</t>
  </si>
  <si>
    <t>30-dic-2015 16.00.00</t>
  </si>
  <si>
    <t>5-gen-2016 9.45.00</t>
  </si>
  <si>
    <t>5-gen-2016 10.30.00</t>
  </si>
  <si>
    <t>6-gen-2016 11.15.00</t>
  </si>
  <si>
    <t>6-gen-2016 12.45.00</t>
  </si>
  <si>
    <t>8-gen-2016 10.15.00</t>
  </si>
  <si>
    <t>8-gen-2016 12.00.00</t>
  </si>
  <si>
    <t>8-gen-2016 13.15.00</t>
  </si>
  <si>
    <t>13-gen-2016 9.45.00</t>
  </si>
  <si>
    <t>13-gen-2016 12.00.00</t>
  </si>
  <si>
    <t>13-gen-2016 13.00.00</t>
  </si>
  <si>
    <t>14-gen-2016 9.45.00</t>
  </si>
  <si>
    <t>14-gen-2016 10.30.00</t>
  </si>
  <si>
    <t>14-gen-2016 16.45.00</t>
  </si>
  <si>
    <t>14-gen-2016 21.00.00</t>
  </si>
  <si>
    <t>15-gen-2016 9.45.00</t>
  </si>
  <si>
    <t>15-gen-2016 10.15.00</t>
  </si>
  <si>
    <t>20-gen-2016 9.30.00</t>
  </si>
  <si>
    <t>20-gen-2016 10.15.00</t>
  </si>
  <si>
    <t>20-gen-2016 14.30.00</t>
  </si>
  <si>
    <t>20-gen-2016 15.00.00</t>
  </si>
  <si>
    <t>21-gen-2016 9.45.00</t>
  </si>
  <si>
    <t>21-gen-2016 10.15.00</t>
  </si>
  <si>
    <t>21-gen-2016 12.00.00</t>
  </si>
  <si>
    <t>21-gen-2016 14.45.00</t>
  </si>
  <si>
    <t>28-gen-2016 9.45.00</t>
  </si>
  <si>
    <t>28-gen-2016 11.15.00</t>
  </si>
  <si>
    <t>29-gen-2016 11.00.00</t>
  </si>
  <si>
    <t>29-gen-2016 16.15.00</t>
  </si>
  <si>
    <t>29-gen-2016 21.00.00</t>
  </si>
  <si>
    <t>2-feb-2016 10.15.00</t>
  </si>
  <si>
    <t>2-feb-2016 16.30.00</t>
  </si>
  <si>
    <t>3-feb-2016 9.45.00</t>
  </si>
  <si>
    <t>3-feb-2016 10.45.00</t>
  </si>
  <si>
    <t>3-feb-2016 12.00.00</t>
  </si>
  <si>
    <t>4-feb-2016 9.45.00</t>
  </si>
  <si>
    <t>4-feb-2016 10.30.00</t>
  </si>
  <si>
    <t>5-feb-2016 9.30.00</t>
  </si>
  <si>
    <t>5-feb-2016 9.45.00</t>
  </si>
  <si>
    <t>5-feb-2016 10.45.00</t>
  </si>
  <si>
    <t>5-feb-2016 15.15.00</t>
  </si>
  <si>
    <t>10-feb-2016 9.30.00</t>
  </si>
  <si>
    <t>10-feb-2016 10.15.00</t>
  </si>
  <si>
    <t>18-feb-2016 12.45.00</t>
  </si>
  <si>
    <t>25-feb-2016 9.30.00</t>
  </si>
  <si>
    <t>25-feb-2016 12.30.00</t>
  </si>
  <si>
    <t>25-feb-2016 13.15.00</t>
  </si>
  <si>
    <t>3-mar-2016 9.45.00</t>
  </si>
  <si>
    <t>3-mar-2016 16.15.00</t>
  </si>
  <si>
    <t>8-mar-2016 9.45.00</t>
  </si>
  <si>
    <t>8-mar-2016 14.15.00</t>
  </si>
  <si>
    <t>9-mar-2016 10.15.00</t>
  </si>
  <si>
    <t>10-mar-2016 12.30.00</t>
  </si>
  <si>
    <t>10-mar-2016 14.00.00</t>
  </si>
  <si>
    <t>10-mar-2016 16.30.00</t>
  </si>
  <si>
    <t>10-mar-2016 17.00.00</t>
  </si>
  <si>
    <t>11-mar-2016 10.45.00</t>
  </si>
  <si>
    <t>11-mar-2016 12.45.00</t>
  </si>
  <si>
    <t>18-mar-2016 10.00.00</t>
  </si>
  <si>
    <t>18-mar-2016 10.15.00</t>
  </si>
  <si>
    <t>22-mar-2016 10.00.00</t>
  </si>
  <si>
    <t>22-mar-2016 11.15.00</t>
  </si>
  <si>
    <t>30-mar-2016 10.15.00</t>
  </si>
  <si>
    <t>30-mar-2016 16.00.00</t>
  </si>
  <si>
    <t>8-apr-2016 10.00.00</t>
  </si>
  <si>
    <t>8-apr-2016 15.15.00</t>
  </si>
  <si>
    <t>12-apr-2016 9.45.00</t>
  </si>
  <si>
    <t>12-apr-2016 11.30.00</t>
  </si>
  <si>
    <t>12-apr-2016 21.00.00</t>
  </si>
  <si>
    <t>27-apr-2016 9.45.00</t>
  </si>
  <si>
    <t>27-apr-2016 12.15.00</t>
  </si>
  <si>
    <t>27-apr-2016 21.00.00</t>
  </si>
  <si>
    <t>28-apr-2016 9.45.00</t>
  </si>
  <si>
    <t>28-apr-2016 11.00.00</t>
  </si>
  <si>
    <t>28-apr-2016 16.30.00</t>
  </si>
  <si>
    <t>29-apr-2016 12.30.00</t>
  </si>
  <si>
    <t>29-apr-2016 15.00.00</t>
  </si>
  <si>
    <t>6-mag-2016 12.15.00</t>
  </si>
  <si>
    <t>6-mag-2016 15.30.00</t>
  </si>
  <si>
    <t>6-mag-2016 16.15.00</t>
  </si>
  <si>
    <t>11-mag-2016 9.45.00</t>
  </si>
  <si>
    <t>12-mag-2016 9.45.00</t>
  </si>
  <si>
    <t>12-mag-2016 12.15.00</t>
  </si>
  <si>
    <t>12-mag-2016 16.30.00</t>
  </si>
  <si>
    <t>17-mag-2016 12.00.00</t>
  </si>
  <si>
    <t>18-mag-2016 16.30.00</t>
  </si>
  <si>
    <t>31-mag-2016 12.45.00</t>
  </si>
  <si>
    <t>31-mag-2016 21.00.00</t>
  </si>
  <si>
    <t>10-giu-2016 9.45.00</t>
  </si>
  <si>
    <t>17-giu-2016 11.30.00</t>
  </si>
  <si>
    <t>17-giu-2016 13.00.00</t>
  </si>
  <si>
    <t>17-giu-2016 14.00.00</t>
  </si>
  <si>
    <t>30-giu-2016 9.30.00</t>
  </si>
  <si>
    <t>30-giu-2016 10.30.00</t>
  </si>
  <si>
    <t>6-lug-2016 9.45.00</t>
  </si>
  <si>
    <t>6-lug-2016 11.30.00</t>
  </si>
  <si>
    <t>8-lug-2016 10.00.00</t>
  </si>
  <si>
    <t>8-lug-2016 12.15.00</t>
  </si>
  <si>
    <t>12-lug-2016 10.00.00</t>
  </si>
  <si>
    <t>2-ago-2016 9.30.00</t>
  </si>
  <si>
    <t>2-ago-2016 11.30.00</t>
  </si>
  <si>
    <t>24-ago-2016 10.45.00</t>
  </si>
  <si>
    <t>24-ago-2016 11.30.00</t>
  </si>
  <si>
    <t>26-ago-2016 10.15.00</t>
  </si>
  <si>
    <t>26-ago-2016 16.00.00</t>
  </si>
  <si>
    <t>26-ago-2016 16.30.00</t>
  </si>
  <si>
    <t>27-set-2016 10.45.00</t>
  </si>
  <si>
    <t>27-set-2016 11.15.00</t>
  </si>
  <si>
    <t>30-set-2016 10.15.00</t>
  </si>
  <si>
    <t>30-set-2016 12.00.00</t>
  </si>
  <si>
    <t>4-ott-2016 10.00.00</t>
  </si>
  <si>
    <t>4-ott-2016 16.00.00</t>
  </si>
  <si>
    <t>5-ott-2016 10.30.00</t>
  </si>
  <si>
    <t>5-ott-2016 16.15.00</t>
  </si>
  <si>
    <t>7-ott-2016 10.15.00</t>
  </si>
  <si>
    <t>7-ott-2016 12.15.00</t>
  </si>
  <si>
    <t>7-ott-2016 18.00.00</t>
  </si>
  <si>
    <t>13-ott-2016 9.45.00</t>
  </si>
  <si>
    <t>13-ott-2016 21.00.00</t>
  </si>
  <si>
    <t>18-ott-2016 13.30.00</t>
  </si>
  <si>
    <t>28-ott-2016 11.15.00</t>
  </si>
  <si>
    <t>28-ott-2016 14.30.00</t>
  </si>
  <si>
    <t>10-nov-2016 13.45.00</t>
  </si>
  <si>
    <t>10-nov-2016 16.15.00</t>
  </si>
  <si>
    <t>15-nov-2016 13.45.00</t>
  </si>
  <si>
    <t>15-nov-2016 17.15.00</t>
  </si>
  <si>
    <t>15-nov-2016 21.00.00</t>
  </si>
  <si>
    <t>18-nov-2016 11.45.00</t>
  </si>
  <si>
    <t>18-nov-2016 21.00.00</t>
  </si>
  <si>
    <t>25-gen-2017 11.30.00</t>
  </si>
  <si>
    <t>18-apr-2017 11.00.00</t>
  </si>
  <si>
    <t>18-apr-2017 13.00.00</t>
  </si>
  <si>
    <t>20-apr-2017 10.00.00</t>
  </si>
  <si>
    <t>20-apr-2017 12.15.00</t>
  </si>
  <si>
    <t>18-mag-2017 12.00.00</t>
  </si>
  <si>
    <t>23-mag-2017 9.45.00</t>
  </si>
  <si>
    <t>23-mag-2017 21.00.00</t>
  </si>
  <si>
    <t>2-giu-2017 9.30.00</t>
  </si>
  <si>
    <t>2-giu-2017 14.30.00</t>
  </si>
  <si>
    <t>9-giu-2017 17.00.00</t>
  </si>
  <si>
    <t>9-giu-2017 21.00.00</t>
  </si>
  <si>
    <t>15-giu-2017 9.30.00</t>
  </si>
  <si>
    <t>21-giu-2017 9.45.00</t>
  </si>
  <si>
    <t>21-giu-2017 16.30.00</t>
  </si>
  <si>
    <t>21-giu-2017 21.00.00</t>
  </si>
  <si>
    <t>5-lug-2017 10.15.00</t>
  </si>
  <si>
    <t>5-lug-2017 21.00.00</t>
  </si>
  <si>
    <t>25-ago-2017 9.45.00</t>
  </si>
  <si>
    <t>25-ago-2017 14.15.00</t>
  </si>
  <si>
    <t>4-ott-2017 17.15.00</t>
  </si>
  <si>
    <t>4-ott-2017 21.00.00</t>
  </si>
  <si>
    <t>10-nov-2017 16.30.00</t>
  </si>
  <si>
    <t>10-nov-2017 21.00.00</t>
  </si>
  <si>
    <t>23-nov-2017 12.30.00</t>
  </si>
  <si>
    <t>20-dic-2017 15.30.00</t>
  </si>
  <si>
    <t>20-dic-2017 16.45.00</t>
  </si>
  <si>
    <t>27-dic-2017 13.45.00</t>
  </si>
  <si>
    <t>16-gen-2018 10.45.00</t>
  </si>
  <si>
    <t>16-gen-2018 12.45.00</t>
  </si>
  <si>
    <t>16-gen-2018 17.00.00</t>
  </si>
  <si>
    <t>16-gen-2018 21.00.00</t>
  </si>
  <si>
    <t>26-gen-2018 14.00.00</t>
  </si>
  <si>
    <t>26-gen-2018 21.00.00</t>
  </si>
  <si>
    <t>30-gen-2018 10.00.00</t>
  </si>
  <si>
    <t>30-gen-2018 11.00.00</t>
  </si>
  <si>
    <t>30-gen-2018 12.45.00</t>
  </si>
  <si>
    <t>30-gen-2018 16.15.00</t>
  </si>
  <si>
    <t>1-feb-2018 9.45.00</t>
  </si>
  <si>
    <t>1-feb-2018 13.45.00</t>
  </si>
  <si>
    <t>2-feb-2018 9.45.00</t>
  </si>
  <si>
    <t>2-feb-2018 11.15.00</t>
  </si>
  <si>
    <t>7-feb-2018 11.00.00</t>
  </si>
  <si>
    <t>7-feb-2018 16.15.00</t>
  </si>
  <si>
    <t>9-feb-2018 9.30.00</t>
  </si>
  <si>
    <t>9-feb-2018 11.00.00</t>
  </si>
  <si>
    <t>9-feb-2018 13.15.00</t>
  </si>
  <si>
    <t>13-feb-2018 17.15.00</t>
  </si>
  <si>
    <t>13-feb-2018 21.00.00</t>
  </si>
  <si>
    <t>23-feb-2018 11.15.00</t>
  </si>
  <si>
    <t>23-feb-2018 14.45.00</t>
  </si>
  <si>
    <t>23-feb-2018 21.00.00</t>
  </si>
  <si>
    <t>7-mar-2018 10.15.00</t>
  </si>
  <si>
    <t>7-mar-2018 11.30.00</t>
  </si>
  <si>
    <t>22-mar-2018 10.15.00</t>
  </si>
  <si>
    <t>22-mar-2018 14.30.00</t>
  </si>
  <si>
    <t>27-mar-2018 11.15.00</t>
  </si>
  <si>
    <t>27-mar-2018 16.00.00</t>
  </si>
  <si>
    <t>27-mar-2018 21.00.00</t>
  </si>
  <si>
    <t>26-apr-2018 9.30.00</t>
  </si>
  <si>
    <t>26-apr-2018 21.00.00</t>
  </si>
  <si>
    <t>22-mag-2018 10.30.00</t>
  </si>
  <si>
    <t>22-mag-2018 13.15.00</t>
  </si>
  <si>
    <t>22-mag-2018 16.15.00</t>
  </si>
  <si>
    <t>5-giu-2018 10.45.00</t>
  </si>
  <si>
    <t>5-giu-2018 12.30.00</t>
  </si>
  <si>
    <t>5-giu-2018 21.00.00</t>
  </si>
  <si>
    <t>12-giu-2018 9.45.00</t>
  </si>
  <si>
    <t>12-giu-2018 10.30.00</t>
  </si>
  <si>
    <t>13-giu-2018 10.45.00</t>
  </si>
  <si>
    <t>13-giu-2018 14.15.00</t>
  </si>
  <si>
    <t>19-giu-2018 10.00.00</t>
  </si>
  <si>
    <t>19-giu-2018 12.00.00</t>
  </si>
  <si>
    <t>19-giu-2018 21.00.00</t>
  </si>
  <si>
    <t>28-giu-2018 10.00.00</t>
  </si>
  <si>
    <t>28-giu-2018 10.30.00</t>
  </si>
  <si>
    <t>28-giu-2018 12.30.00</t>
  </si>
  <si>
    <t>29-giu-2018 12.15.00</t>
  </si>
  <si>
    <t>29-giu-2018 21.00.00</t>
  </si>
  <si>
    <t>3-lug-2018 10.30.00</t>
  </si>
  <si>
    <t>3-lug-2018 12.45.00</t>
  </si>
  <si>
    <t>11-lug-2018 9.30.00</t>
  </si>
  <si>
    <t>26-lug-2018 15.30.00</t>
  </si>
  <si>
    <t>26-lug-2018 21.00.00</t>
  </si>
  <si>
    <t>2-ago-2018 10.30.00</t>
  </si>
  <si>
    <t>2-ago-2018 12.15.00</t>
  </si>
  <si>
    <t>22-ago-2018 14.15.00</t>
  </si>
  <si>
    <t>22-ago-2018 21.00.00</t>
  </si>
  <si>
    <t>31-ago-2018 9.45.00</t>
  </si>
  <si>
    <t>18-set-2018 15.00.00</t>
  </si>
  <si>
    <t>20-set-2018 12.30.00</t>
  </si>
  <si>
    <t>20-set-2018 15.45.00</t>
  </si>
  <si>
    <t>27-set-2018 10.15.00</t>
  </si>
  <si>
    <t>27-set-2018 15.15.00</t>
  </si>
  <si>
    <t>28-set-2018 12.00.00</t>
  </si>
  <si>
    <t>28-set-2018 12.45.00</t>
  </si>
  <si>
    <t>2-ott-2018 10.30.00</t>
  </si>
  <si>
    <t>2-ott-2018 21.00.00</t>
  </si>
  <si>
    <t>4-ott-2018 13.00.00</t>
  </si>
  <si>
    <t>4-ott-2018 14.30.00</t>
  </si>
  <si>
    <t>5-ott-2018 11.15.00</t>
  </si>
  <si>
    <t>5-ott-2018 16.15.00</t>
  </si>
  <si>
    <t>11-ott-2018 9.45.00</t>
  </si>
  <si>
    <t>11-ott-2018 12.45.00</t>
  </si>
  <si>
    <t>11-ott-2018 14.15.00</t>
  </si>
  <si>
    <t>11-ott-2018 15.30.00</t>
  </si>
  <si>
    <t>18-ott-2018 11.45.00</t>
  </si>
  <si>
    <t>18-ott-2018 14.00.00</t>
  </si>
  <si>
    <t>18-ott-2018 16.15.00</t>
  </si>
  <si>
    <t>30-ott-2018 9.30.00</t>
  </si>
  <si>
    <t>30-ott-2018 10.30.00</t>
  </si>
  <si>
    <t>1-nov-2018 9.45.00</t>
  </si>
  <si>
    <t>1-nov-2018 12.00.00</t>
  </si>
  <si>
    <t>1-nov-2018 15.00.00</t>
  </si>
  <si>
    <t>1-nov-2018 21.00.00</t>
  </si>
  <si>
    <t>7-nov-2018 10.45.00</t>
  </si>
  <si>
    <t>13-nov-2018 10.00.00</t>
  </si>
  <si>
    <t>13-nov-2018 13.15.00</t>
  </si>
  <si>
    <t>22-nov-2018 10.30.00</t>
  </si>
  <si>
    <t>22-nov-2018 21.00.00</t>
  </si>
  <si>
    <t>23-nov-2018 10.30.00</t>
  </si>
  <si>
    <t>23-nov-2018 13.00.00</t>
  </si>
  <si>
    <t>23-nov-2018 15.30.00</t>
  </si>
  <si>
    <t>13-dic-2018 10.45.00</t>
  </si>
  <si>
    <t>13-dic-2018 21.00.00</t>
  </si>
  <si>
    <t>20-dic-2018 9.45.00</t>
  </si>
  <si>
    <t>20-dic-2018 10.45.00</t>
  </si>
  <si>
    <t>20-dic-2018 17.45.00</t>
  </si>
  <si>
    <t>28-dic-2018 9.45.00</t>
  </si>
  <si>
    <t>3-gen-2019 10.15.00</t>
  </si>
  <si>
    <t>3-gen-2019 11.00.00</t>
  </si>
  <si>
    <t>8-gen-2019 11.00.00</t>
  </si>
  <si>
    <t>8-gen-2019 11.45.00</t>
  </si>
  <si>
    <t>8-gen-2019 15.45.00</t>
  </si>
  <si>
    <t>10-gen-2019 10.45.00</t>
  </si>
  <si>
    <t>10-gen-2019 15.15.00</t>
  </si>
  <si>
    <t>15-gen-2019 9.45.00</t>
  </si>
  <si>
    <t>31-gen-2019 11.30.00</t>
  </si>
  <si>
    <t>19-feb-2019 9.45.00</t>
  </si>
  <si>
    <t>19-feb-2019 10.45.00</t>
  </si>
  <si>
    <t>19-feb-2019 21.00.00</t>
  </si>
  <si>
    <t>20-feb-2019 10.45.00</t>
  </si>
  <si>
    <t>20-feb-2019 16.15.00</t>
  </si>
  <si>
    <t>20-feb-2019 16.45.00</t>
  </si>
  <si>
    <t>1-mar-2019 13.00.00</t>
  </si>
  <si>
    <t>1-mar-2019 16.30.00</t>
  </si>
  <si>
    <t>1-mar-2019 21.00.00</t>
  </si>
  <si>
    <t>12-mar-2019 10.15.00</t>
  </si>
  <si>
    <t>28-mar-2019 9.30.00</t>
  </si>
  <si>
    <t>28-mar-2019 21.00.00</t>
  </si>
  <si>
    <t>16-apr-2019 14.00.00</t>
  </si>
  <si>
    <t>16-apr-2019 21.00.00</t>
  </si>
  <si>
    <t>8-mag-2019 12.30.00</t>
  </si>
  <si>
    <t>8-mag-2019 14.45.00</t>
  </si>
  <si>
    <t>15-mag-2019 11.30.00</t>
  </si>
  <si>
    <t>15-mag-2019 15.00.00</t>
  </si>
  <si>
    <t>15-mag-2019 16.00.00</t>
  </si>
  <si>
    <t>15-mag-2019 16.15.00</t>
  </si>
  <si>
    <t>28-mag-2019 10.00.00</t>
  </si>
  <si>
    <t>28-mag-2019 11.00.00</t>
  </si>
  <si>
    <t>5-giu-2019 12.00.00</t>
  </si>
  <si>
    <t>5-giu-2019 14.30.00</t>
  </si>
  <si>
    <t>5-giu-2019 21.00.00</t>
  </si>
  <si>
    <t>11-giu-2019 11.15.00</t>
  </si>
  <si>
    <t>11-giu-2019 15.30.00</t>
  </si>
  <si>
    <t>18-giu-2019 10.15.00</t>
  </si>
  <si>
    <t>18-giu-2019 10.45.00</t>
  </si>
  <si>
    <t>18-lug-2019 12.30.00</t>
  </si>
  <si>
    <t>18-lug-2019 21.00.00</t>
  </si>
  <si>
    <t>1-ago-2019 9.30.00</t>
  </si>
  <si>
    <t>1-ago-2019 12.45.00</t>
  </si>
  <si>
    <t>2-ago-2019 10.45.00</t>
  </si>
  <si>
    <t>2-ago-2019 16.15.00</t>
  </si>
  <si>
    <t>14-ago-2019 10.30.00</t>
  </si>
  <si>
    <t>14-ago-2019 14.30.00</t>
  </si>
  <si>
    <t>16-ago-2019 10.15.00</t>
  </si>
  <si>
    <t>16-ago-2019 17.15.00</t>
  </si>
  <si>
    <t>22-ago-2019 9.30.00</t>
  </si>
  <si>
    <t>22-ago-2019 15.15.00</t>
  </si>
  <si>
    <t>22-ago-2019 16.15.00</t>
  </si>
  <si>
    <t>22-ago-2019 17.00.00</t>
  </si>
  <si>
    <t>3-set-2019 9.45.00</t>
  </si>
  <si>
    <t>3-set-2019 15.30.00</t>
  </si>
  <si>
    <t>3-set-2019 21.00.00</t>
  </si>
  <si>
    <t>2-ott-2019 9.45.00</t>
  </si>
  <si>
    <t>2-ott-2019 13.30.00</t>
  </si>
  <si>
    <t>8-ott-2019 11.15.00</t>
  </si>
  <si>
    <t>8-ott-2019 13.30.00</t>
  </si>
  <si>
    <t>9-ott-2019 10.00.00</t>
  </si>
  <si>
    <t>9-ott-2019 11.30.00</t>
  </si>
  <si>
    <t>10-ott-2019 10.15.00</t>
  </si>
  <si>
    <t>10-ott-2019 10.30.00</t>
  </si>
  <si>
    <t>22-nov-2019 10.15.00</t>
  </si>
  <si>
    <t>22-nov-2019 12.30.00</t>
  </si>
  <si>
    <t>27-nov-2019 10.15.00</t>
  </si>
  <si>
    <t>27-nov-2019 21.00.00</t>
  </si>
  <si>
    <t>11-dic-2019 9.45.00</t>
  </si>
  <si>
    <t>11-dic-2019 15.45.00</t>
  </si>
  <si>
    <t>11-dic-2019 21.00.00</t>
  </si>
  <si>
    <t>19-dic-2019 14.45.00</t>
  </si>
  <si>
    <t>2-gen-2020 9.30.00</t>
  </si>
  <si>
    <t>2-gen-2020 12.00.00</t>
  </si>
  <si>
    <t>7-gen-2020 9.45.00</t>
  </si>
  <si>
    <t>7-gen-2020 15.30.00</t>
  </si>
  <si>
    <t>7-gen-2020 21.00.00</t>
  </si>
  <si>
    <t>14-gen-2020 9.45.00</t>
  </si>
  <si>
    <t>14-gen-2020 11.45.00</t>
  </si>
  <si>
    <t>24-gen-2020 11.15.00</t>
  </si>
  <si>
    <t>24-gen-2020 15.45.00</t>
  </si>
  <si>
    <t>4-feb-2020 9.45.00</t>
  </si>
  <si>
    <t>4-feb-2020 21.00.00</t>
  </si>
  <si>
    <t>27-feb-2020 9.30.00</t>
  </si>
  <si>
    <t>27-feb-2020 10.00.00</t>
  </si>
  <si>
    <t>27-feb-2020 10.45.00</t>
  </si>
  <si>
    <t>3-apr-2020 9.30.00</t>
  </si>
  <si>
    <t>3-apr-2020 14.00.00</t>
  </si>
  <si>
    <t>7-apr-2020 9.30.00</t>
  </si>
  <si>
    <t>7-apr-2020 10.00.00</t>
  </si>
  <si>
    <t>7-apr-2020 11.00.00</t>
  </si>
  <si>
    <t>9-apr-2020 9.30.00</t>
  </si>
  <si>
    <t>9-apr-2020 10.00.00</t>
  </si>
  <si>
    <t>9-apr-2020 10.30.00</t>
  </si>
  <si>
    <t>9-apr-2020 11.15.00</t>
  </si>
  <si>
    <t>14-apr-2020 10.45.00</t>
  </si>
  <si>
    <t>14-apr-2020 15.15.00</t>
  </si>
  <si>
    <t>14-apr-2020 16.00.00</t>
  </si>
  <si>
    <t>16-apr-2020 10.30.00</t>
  </si>
  <si>
    <t>16-apr-2020 15.30.00</t>
  </si>
  <si>
    <t>16-apr-2020 16.15.00</t>
  </si>
  <si>
    <t>17-apr-2020 11.45.00</t>
  </si>
  <si>
    <t>17-apr-2020 12.45.00</t>
  </si>
  <si>
    <t>17-apr-2020 16.15.00</t>
  </si>
  <si>
    <t>17-apr-2020 21.00.00</t>
  </si>
  <si>
    <t>21-apr-2020 11.30.00</t>
  </si>
  <si>
    <t>21-apr-2020 12.30.00</t>
  </si>
  <si>
    <t>23-apr-2020 9.45.00</t>
  </si>
  <si>
    <t>23-apr-2020 15.30.00</t>
  </si>
  <si>
    <t>23-apr-2020 15.45.00</t>
  </si>
  <si>
    <t>7-mag-2020 10.45.00</t>
  </si>
  <si>
    <t>7-mag-2020 14.00.00</t>
  </si>
  <si>
    <t>12-mag-2020 9.45.00</t>
  </si>
  <si>
    <t>12-mag-2020 14.15.00</t>
  </si>
  <si>
    <t>Giorno</t>
  </si>
  <si>
    <t>Max Drow down</t>
  </si>
  <si>
    <t>Max run up</t>
  </si>
  <si>
    <t>Guadagno - Perdita totale</t>
  </si>
  <si>
    <t>Guadagno/Perdita</t>
  </si>
  <si>
    <t>guadagno/perdita in %</t>
  </si>
  <si>
    <t>Max drow down</t>
  </si>
  <si>
    <t>data prima operazione</t>
  </si>
  <si>
    <t>data ultima operazione</t>
  </si>
  <si>
    <t>Guadagno/Perdita media mensile</t>
  </si>
  <si>
    <t>guadagno/perdita media mensile in %</t>
  </si>
  <si>
    <t>Guadagno/Perdita media annuale</t>
  </si>
  <si>
    <t>guadagno/perdita media annuale in %</t>
  </si>
  <si>
    <t>mesi (periodo osservazione)</t>
  </si>
  <si>
    <t>anni (periodo osservazione)</t>
  </si>
  <si>
    <t>data da imputare manualmente</t>
  </si>
  <si>
    <t>formula nel foglio "grafico lineare" da sistemare</t>
  </si>
  <si>
    <t>Guadagni / Perdite</t>
  </si>
  <si>
    <t>% Trade vincenti</t>
  </si>
  <si>
    <t>profitto lordo / perdite</t>
  </si>
  <si>
    <t>perdita lorda / profitto</t>
  </si>
  <si>
    <t>RIGA SENZA DATI IMPORTATI E SENZA FORMULE</t>
  </si>
  <si>
    <t>RIGA SENZA DATI IMPORTATI</t>
  </si>
</sst>
</file>

<file path=xl/styles.xml><?xml version="1.0" encoding="utf-8"?>
<styleSheet xmlns="http://schemas.openxmlformats.org/spreadsheetml/2006/main">
  <numFmts count="11">
    <numFmt numFmtId="8" formatCode="&quot;€&quot;\ #,##0.00;[Red]\-&quot;€&quot;\ #,##0.00"/>
    <numFmt numFmtId="43" formatCode="_-* #,##0.00_-;\-* #,##0.00_-;_-* &quot;-&quot;??_-;_-@_-"/>
    <numFmt numFmtId="164" formatCode="\+&quot;€&quot;\ #,##0.00;[Red]\-&quot;€&quot;\ #,##0.00"/>
    <numFmt numFmtId="165" formatCode="#,##0.00_ ;[Red]\-#,##0.00\ "/>
    <numFmt numFmtId="166" formatCode="#,##0_ ;[Red]\-#,##0\ "/>
    <numFmt numFmtId="167" formatCode="0.00_ ;[Red]\-0.00\ "/>
    <numFmt numFmtId="168" formatCode="0_ ;[Red]\-0\ "/>
    <numFmt numFmtId="169" formatCode="0.0%"/>
    <numFmt numFmtId="170" formatCode="#,##0.0_ ;[Red]\-#,##0.0\ "/>
    <numFmt numFmtId="171" formatCode="_-* #,##0_-;\-* #,##0_-;_-* &quot;-&quot;??_-;_-@_-"/>
    <numFmt numFmtId="172" formatCode="0.0_ ;[Red]\-0.0\ 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7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Fill="1" applyAlignment="1">
      <alignment horizontal="right"/>
    </xf>
    <xf numFmtId="10" fontId="0" fillId="0" borderId="0" xfId="0" applyNumberFormat="1"/>
    <xf numFmtId="0" fontId="1" fillId="0" borderId="0" xfId="0" applyFon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1" applyNumberFormat="1" applyFont="1"/>
    <xf numFmtId="168" fontId="3" fillId="0" borderId="0" xfId="0" applyNumberFormat="1" applyFont="1"/>
    <xf numFmtId="167" fontId="3" fillId="0" borderId="0" xfId="0" applyNumberFormat="1" applyFont="1"/>
    <xf numFmtId="169" fontId="3" fillId="0" borderId="0" xfId="1" applyNumberFormat="1" applyFont="1"/>
    <xf numFmtId="8" fontId="3" fillId="0" borderId="0" xfId="0" applyNumberFormat="1" applyFont="1"/>
    <xf numFmtId="10" fontId="3" fillId="0" borderId="0" xfId="1" applyNumberFormat="1" applyFont="1"/>
    <xf numFmtId="168" fontId="4" fillId="0" borderId="0" xfId="0" applyNumberFormat="1" applyFont="1"/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1" fillId="0" borderId="0" xfId="0" applyFont="1" applyFill="1" applyAlignment="1">
      <alignment horizontal="right" vertical="top"/>
    </xf>
    <xf numFmtId="168" fontId="1" fillId="0" borderId="0" xfId="0" applyNumberFormat="1" applyFont="1" applyAlignment="1">
      <alignment vertical="top"/>
    </xf>
    <xf numFmtId="167" fontId="1" fillId="0" borderId="0" xfId="0" applyNumberFormat="1" applyFont="1" applyAlignment="1">
      <alignment vertical="top"/>
    </xf>
    <xf numFmtId="1" fontId="0" fillId="0" borderId="0" xfId="0" applyNumberFormat="1"/>
    <xf numFmtId="168" fontId="1" fillId="0" borderId="0" xfId="0" applyNumberFormat="1" applyFont="1"/>
    <xf numFmtId="0" fontId="1" fillId="0" borderId="0" xfId="0" applyFont="1" applyAlignment="1">
      <alignment horizontal="left" vertical="top"/>
    </xf>
    <xf numFmtId="8" fontId="0" fillId="0" borderId="0" xfId="0" applyNumberFormat="1"/>
    <xf numFmtId="0" fontId="1" fillId="0" borderId="0" xfId="0" applyFont="1" applyAlignment="1">
      <alignment horizontal="left" vertical="top" wrapText="1"/>
    </xf>
    <xf numFmtId="0" fontId="1" fillId="3" borderId="0" xfId="0" applyFont="1" applyFill="1" applyAlignment="1">
      <alignment horizontal="left" vertical="top"/>
    </xf>
    <xf numFmtId="0" fontId="1" fillId="3" borderId="0" xfId="0" applyFont="1" applyFill="1" applyAlignment="1">
      <alignment horizontal="right" vertical="top"/>
    </xf>
    <xf numFmtId="0" fontId="1" fillId="3" borderId="0" xfId="0" applyFont="1" applyFill="1" applyAlignment="1">
      <alignment horizontal="left" vertical="top" wrapText="1"/>
    </xf>
    <xf numFmtId="170" fontId="0" fillId="0" borderId="0" xfId="0" applyNumberFormat="1"/>
    <xf numFmtId="171" fontId="3" fillId="0" borderId="0" xfId="2" applyNumberFormat="1" applyFont="1"/>
    <xf numFmtId="165" fontId="1" fillId="0" borderId="0" xfId="2" applyNumberFormat="1" applyFont="1"/>
    <xf numFmtId="165" fontId="1" fillId="0" borderId="0" xfId="0" applyNumberFormat="1" applyFont="1"/>
    <xf numFmtId="164" fontId="0" fillId="0" borderId="0" xfId="0" applyNumberFormat="1" applyFill="1" applyAlignment="1"/>
    <xf numFmtId="164" fontId="1" fillId="3" borderId="0" xfId="0" applyNumberFormat="1" applyFont="1" applyFill="1" applyAlignment="1">
      <alignment vertical="top"/>
    </xf>
    <xf numFmtId="164" fontId="0" fillId="0" borderId="0" xfId="0" applyNumberFormat="1" applyAlignment="1"/>
    <xf numFmtId="164" fontId="1" fillId="0" borderId="0" xfId="0" applyNumberFormat="1" applyFont="1" applyAlignment="1">
      <alignment vertical="top"/>
    </xf>
    <xf numFmtId="8" fontId="0" fillId="0" borderId="0" xfId="0" applyNumberFormat="1" applyAlignmen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/>
    <xf numFmtId="169" fontId="3" fillId="0" borderId="0" xfId="1" applyNumberFormat="1" applyFont="1"/>
    <xf numFmtId="8" fontId="3" fillId="0" borderId="0" xfId="0" applyNumberFormat="1" applyFont="1"/>
    <xf numFmtId="168" fontId="4" fillId="0" borderId="0" xfId="0" applyNumberFormat="1" applyFont="1"/>
    <xf numFmtId="172" fontId="3" fillId="0" borderId="0" xfId="0" applyNumberFormat="1" applyFont="1"/>
    <xf numFmtId="14" fontId="5" fillId="0" borderId="0" xfId="0" applyNumberFormat="1" applyFont="1" applyAlignment="1">
      <alignment horizontal="center"/>
    </xf>
    <xf numFmtId="2" fontId="0" fillId="0" borderId="0" xfId="0" applyNumberFormat="1"/>
    <xf numFmtId="0" fontId="5" fillId="0" borderId="0" xfId="0" applyFont="1"/>
    <xf numFmtId="0" fontId="0" fillId="3" borderId="0" xfId="0" applyFill="1" applyAlignment="1">
      <alignment horizontal="right"/>
    </xf>
    <xf numFmtId="166" fontId="0" fillId="3" borderId="0" xfId="0" applyNumberFormat="1" applyFill="1"/>
    <xf numFmtId="165" fontId="0" fillId="3" borderId="0" xfId="0" applyNumberFormat="1" applyFill="1"/>
    <xf numFmtId="0" fontId="0" fillId="3" borderId="0" xfId="0" applyFill="1"/>
    <xf numFmtId="168" fontId="0" fillId="3" borderId="0" xfId="0" applyNumberFormat="1" applyFill="1"/>
    <xf numFmtId="167" fontId="0" fillId="3" borderId="0" xfId="0" applyNumberFormat="1" applyFill="1"/>
    <xf numFmtId="8" fontId="0" fillId="3" borderId="0" xfId="0" applyNumberFormat="1" applyFill="1"/>
  </cellXfs>
  <cellStyles count="3">
    <cellStyle name="Migliaia" xfId="2" builtinId="3"/>
    <cellStyle name="Normale" xfId="0" builtinId="0"/>
    <cellStyle name="Percentuale" xfId="1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autoTitleDeleted val="1"/>
    <c:plotArea>
      <c:layout/>
      <c:doughnutChart>
        <c:varyColors val="1"/>
        <c:ser>
          <c:idx val="0"/>
          <c:order val="0"/>
          <c:dLbls>
            <c:showPercent val="1"/>
            <c:showLeaderLines val="1"/>
          </c:dLbls>
          <c:cat>
            <c:strRef>
              <c:f>Riepilogo!$A$3:$A$4</c:f>
              <c:strCache>
                <c:ptCount val="2"/>
                <c:pt idx="0">
                  <c:v>operazioni in guadagno</c:v>
                </c:pt>
                <c:pt idx="1">
                  <c:v>operazioni in perdita</c:v>
                </c:pt>
              </c:strCache>
            </c:strRef>
          </c:cat>
          <c:val>
            <c:numRef>
              <c:f>Riepilogo!$B$3:$B$4</c:f>
              <c:numCache>
                <c:formatCode>0_ ;[Red]\-0\ </c:formatCode>
                <c:ptCount val="2"/>
                <c:pt idx="0">
                  <c:v>2062</c:v>
                </c:pt>
                <c:pt idx="1">
                  <c:v>2278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legend>
      <c:legendPos val="t"/>
      <c:layout/>
    </c:legend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/>
      <c:doughnutChart>
        <c:varyColors val="1"/>
        <c:ser>
          <c:idx val="0"/>
          <c:order val="0"/>
          <c:dLbls>
            <c:dLbl>
              <c:idx val="0"/>
              <c:layout/>
              <c:showVal val="1"/>
            </c:dLbl>
            <c:delete val="1"/>
          </c:dLbls>
          <c:cat>
            <c:strRef>
              <c:f>Riepilogo!$A$23:$A$24</c:f>
              <c:strCache>
                <c:ptCount val="2"/>
                <c:pt idx="0">
                  <c:v>profitto lordo / perdite</c:v>
                </c:pt>
                <c:pt idx="1">
                  <c:v>perdita lorda / profitto</c:v>
                </c:pt>
              </c:strCache>
            </c:strRef>
          </c:cat>
          <c:val>
            <c:numRef>
              <c:f>Riepilogo!$B$23:$B$24</c:f>
              <c:numCache>
                <c:formatCode>0.00_ ;[Red]\-0.00\ </c:formatCode>
                <c:ptCount val="2"/>
                <c:pt idx="0">
                  <c:v>1.3151509015048923</c:v>
                </c:pt>
                <c:pt idx="1">
                  <c:v>0.76036901838087667</c:v>
                </c:pt>
              </c:numCache>
            </c:numRef>
          </c:val>
        </c:ser>
        <c:firstSliceAng val="0"/>
        <c:holeSize val="50"/>
      </c:doughnutChart>
    </c:plotArea>
    <c:legend>
      <c:legendPos val="t"/>
      <c:layout/>
      <c:txPr>
        <a:bodyPr/>
        <a:lstStyle/>
        <a:p>
          <a:pPr rtl="0">
            <a:defRPr baseline="0"/>
          </a:pPr>
          <a:endParaRPr lang="it-IT"/>
        </a:p>
      </c:txPr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style val="3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'Grafico Anno'!$B$1</c:f>
              <c:strCache>
                <c:ptCount val="1"/>
                <c:pt idx="0">
                  <c:v>Importo</c:v>
                </c:pt>
              </c:strCache>
            </c:strRef>
          </c:tx>
          <c:cat>
            <c:numRef>
              <c:f>'Grafico Anno'!$A$18:$A$32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'Grafico Anno'!$B$18:$B$32</c:f>
              <c:numCache>
                <c:formatCode>#,##0.00_ ;[Red]\-#,##0.00\ </c:formatCode>
                <c:ptCount val="15"/>
                <c:pt idx="0">
                  <c:v>-366.30000000000024</c:v>
                </c:pt>
                <c:pt idx="1">
                  <c:v>1153.2000000000005</c:v>
                </c:pt>
                <c:pt idx="2">
                  <c:v>320.20000000000351</c:v>
                </c:pt>
                <c:pt idx="3">
                  <c:v>928.00000000000136</c:v>
                </c:pt>
                <c:pt idx="4">
                  <c:v>1217.5000000000011</c:v>
                </c:pt>
                <c:pt idx="5">
                  <c:v>1953.8000000000013</c:v>
                </c:pt>
                <c:pt idx="6">
                  <c:v>450.39999999999975</c:v>
                </c:pt>
                <c:pt idx="7">
                  <c:v>1912.8000000000025</c:v>
                </c:pt>
                <c:pt idx="8">
                  <c:v>2844.8999999999992</c:v>
                </c:pt>
                <c:pt idx="9">
                  <c:v>7753.3999999999833</c:v>
                </c:pt>
                <c:pt idx="10">
                  <c:v>3068.5999999999926</c:v>
                </c:pt>
                <c:pt idx="11">
                  <c:v>3870.899999999996</c:v>
                </c:pt>
                <c:pt idx="12">
                  <c:v>5643.9999999999809</c:v>
                </c:pt>
                <c:pt idx="13">
                  <c:v>1098.5000000000018</c:v>
                </c:pt>
                <c:pt idx="14">
                  <c:v>2699.399999999996</c:v>
                </c:pt>
              </c:numCache>
            </c:numRef>
          </c:val>
        </c:ser>
        <c:axId val="99669888"/>
        <c:axId val="99671424"/>
      </c:barChart>
      <c:catAx>
        <c:axId val="996698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 baseline="0"/>
            </a:pPr>
            <a:endParaRPr lang="it-IT"/>
          </a:p>
        </c:txPr>
        <c:crossAx val="99671424"/>
        <c:crosses val="autoZero"/>
        <c:auto val="1"/>
        <c:lblAlgn val="ctr"/>
        <c:lblOffset val="100"/>
      </c:catAx>
      <c:valAx>
        <c:axId val="99671424"/>
        <c:scaling>
          <c:orientation val="minMax"/>
        </c:scaling>
        <c:axPos val="l"/>
        <c:majorGridlines/>
        <c:numFmt formatCode="#,##0.00_ ;[Red]\-#,##0.00\ " sourceLinked="1"/>
        <c:majorTickMark val="none"/>
        <c:tickLblPos val="nextTo"/>
        <c:crossAx val="99669888"/>
        <c:crosses val="autoZero"/>
        <c:crossBetween val="between"/>
      </c:valAx>
    </c:plotArea>
    <c:legend>
      <c:legendPos val="r"/>
      <c:layout/>
    </c:legend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/>
      <c:lineChart>
        <c:grouping val="stacked"/>
        <c:ser>
          <c:idx val="0"/>
          <c:order val="0"/>
          <c:tx>
            <c:strRef>
              <c:f>'Grafico lineare'!$A$2</c:f>
              <c:strCache>
                <c:ptCount val="1"/>
                <c:pt idx="0">
                  <c:v>Data</c:v>
                </c:pt>
              </c:strCache>
            </c:strRef>
          </c:tx>
          <c:marker>
            <c:symbol val="none"/>
          </c:marker>
          <c:cat>
            <c:strRef>
              <c:f>'Grafico lineare'!$A:$A</c:f>
              <c:strCache>
                <c:ptCount val="4345"/>
                <c:pt idx="1">
                  <c:v>Data</c:v>
                </c:pt>
                <c:pt idx="2">
                  <c:v>27-apr-2006</c:v>
                </c:pt>
                <c:pt idx="3">
                  <c:v>2-mag-2006 </c:v>
                </c:pt>
                <c:pt idx="4">
                  <c:v>3-mag-2006 </c:v>
                </c:pt>
                <c:pt idx="5">
                  <c:v>4-mag-2006 </c:v>
                </c:pt>
                <c:pt idx="6">
                  <c:v>11-mag-2006</c:v>
                </c:pt>
                <c:pt idx="7">
                  <c:v>15-mag-2006</c:v>
                </c:pt>
                <c:pt idx="8">
                  <c:v>16-mag-2006</c:v>
                </c:pt>
                <c:pt idx="9">
                  <c:v>18-mag-2006</c:v>
                </c:pt>
                <c:pt idx="10">
                  <c:v>22-mag-2006</c:v>
                </c:pt>
                <c:pt idx="11">
                  <c:v>23-mag-2006</c:v>
                </c:pt>
                <c:pt idx="12">
                  <c:v>26-mag-2006</c:v>
                </c:pt>
                <c:pt idx="13">
                  <c:v>29-mag-2006</c:v>
                </c:pt>
                <c:pt idx="14">
                  <c:v>31-mag-2006</c:v>
                </c:pt>
                <c:pt idx="15">
                  <c:v>1-giu-2006 </c:v>
                </c:pt>
                <c:pt idx="16">
                  <c:v>2-giu-2006 </c:v>
                </c:pt>
                <c:pt idx="17">
                  <c:v>6-giu-2006 </c:v>
                </c:pt>
                <c:pt idx="18">
                  <c:v>7-giu-2006 </c:v>
                </c:pt>
                <c:pt idx="19">
                  <c:v>9-giu-2006 </c:v>
                </c:pt>
                <c:pt idx="20">
                  <c:v>13-giu-2006</c:v>
                </c:pt>
                <c:pt idx="21">
                  <c:v>15-giu-2006</c:v>
                </c:pt>
                <c:pt idx="22">
                  <c:v>16-giu-2006</c:v>
                </c:pt>
                <c:pt idx="23">
                  <c:v>19-giu-2006</c:v>
                </c:pt>
                <c:pt idx="24">
                  <c:v>19-giu-2006</c:v>
                </c:pt>
                <c:pt idx="25">
                  <c:v>20-giu-2006</c:v>
                </c:pt>
                <c:pt idx="26">
                  <c:v>21-giu-2006</c:v>
                </c:pt>
                <c:pt idx="27">
                  <c:v>21-giu-2006</c:v>
                </c:pt>
                <c:pt idx="28">
                  <c:v>22-giu-2006</c:v>
                </c:pt>
                <c:pt idx="29">
                  <c:v>26-giu-2006</c:v>
                </c:pt>
                <c:pt idx="30">
                  <c:v>27-giu-2006</c:v>
                </c:pt>
                <c:pt idx="31">
                  <c:v>27-giu-2006</c:v>
                </c:pt>
                <c:pt idx="32">
                  <c:v>27-giu-2006</c:v>
                </c:pt>
                <c:pt idx="33">
                  <c:v>28-giu-2006</c:v>
                </c:pt>
                <c:pt idx="34">
                  <c:v>4-lug-2006 </c:v>
                </c:pt>
                <c:pt idx="35">
                  <c:v>5-lug-2006 </c:v>
                </c:pt>
                <c:pt idx="36">
                  <c:v>7-lug-2006 </c:v>
                </c:pt>
                <c:pt idx="37">
                  <c:v>7-lug-2006 </c:v>
                </c:pt>
                <c:pt idx="38">
                  <c:v>10-lug-2006</c:v>
                </c:pt>
                <c:pt idx="39">
                  <c:v>12-lug-2006</c:v>
                </c:pt>
                <c:pt idx="40">
                  <c:v>13-lug-2006</c:v>
                </c:pt>
                <c:pt idx="41">
                  <c:v>17-lug-2006</c:v>
                </c:pt>
                <c:pt idx="42">
                  <c:v>19-lug-2006</c:v>
                </c:pt>
                <c:pt idx="43">
                  <c:v>26-lug-2006</c:v>
                </c:pt>
                <c:pt idx="44">
                  <c:v>27-lug-2006</c:v>
                </c:pt>
                <c:pt idx="45">
                  <c:v>27-lug-2006</c:v>
                </c:pt>
                <c:pt idx="46">
                  <c:v>1-ago-2006 </c:v>
                </c:pt>
                <c:pt idx="47">
                  <c:v>8-ago-2006 </c:v>
                </c:pt>
                <c:pt idx="48">
                  <c:v>9-ago-2006 </c:v>
                </c:pt>
                <c:pt idx="49">
                  <c:v>11-ago-2006</c:v>
                </c:pt>
                <c:pt idx="50">
                  <c:v>14-ago-2006</c:v>
                </c:pt>
                <c:pt idx="51">
                  <c:v>15-ago-2006</c:v>
                </c:pt>
                <c:pt idx="52">
                  <c:v>15-ago-2006</c:v>
                </c:pt>
                <c:pt idx="53">
                  <c:v>22-ago-2006</c:v>
                </c:pt>
                <c:pt idx="54">
                  <c:v>23-ago-2006</c:v>
                </c:pt>
                <c:pt idx="55">
                  <c:v>1-set-2006 </c:v>
                </c:pt>
                <c:pt idx="56">
                  <c:v>5-set-2006 </c:v>
                </c:pt>
                <c:pt idx="57">
                  <c:v>7-set-2006 </c:v>
                </c:pt>
                <c:pt idx="58">
                  <c:v>7-set-2006 </c:v>
                </c:pt>
                <c:pt idx="59">
                  <c:v>12-set-2006</c:v>
                </c:pt>
                <c:pt idx="60">
                  <c:v>18-set-2006</c:v>
                </c:pt>
                <c:pt idx="61">
                  <c:v>19-set-2006</c:v>
                </c:pt>
                <c:pt idx="62">
                  <c:v>19-set-2006</c:v>
                </c:pt>
                <c:pt idx="63">
                  <c:v>19-set-2006</c:v>
                </c:pt>
                <c:pt idx="64">
                  <c:v>21-set-2006</c:v>
                </c:pt>
                <c:pt idx="65">
                  <c:v>28-set-2006</c:v>
                </c:pt>
                <c:pt idx="66">
                  <c:v>2-ott-2006 </c:v>
                </c:pt>
                <c:pt idx="67">
                  <c:v>6-ott-2006 </c:v>
                </c:pt>
                <c:pt idx="68">
                  <c:v>6-ott-2006 </c:v>
                </c:pt>
                <c:pt idx="69">
                  <c:v>10-ott-2006</c:v>
                </c:pt>
                <c:pt idx="70">
                  <c:v>11-ott-2006</c:v>
                </c:pt>
                <c:pt idx="71">
                  <c:v>16-ott-2006</c:v>
                </c:pt>
                <c:pt idx="72">
                  <c:v>19-ott-2006</c:v>
                </c:pt>
                <c:pt idx="73">
                  <c:v>20-ott-2006</c:v>
                </c:pt>
                <c:pt idx="74">
                  <c:v>23-ott-2006</c:v>
                </c:pt>
                <c:pt idx="75">
                  <c:v>25-ott-2006</c:v>
                </c:pt>
                <c:pt idx="76">
                  <c:v>27-ott-2006</c:v>
                </c:pt>
                <c:pt idx="77">
                  <c:v>31-ott-2006</c:v>
                </c:pt>
                <c:pt idx="78">
                  <c:v>1-nov-2006 </c:v>
                </c:pt>
                <c:pt idx="79">
                  <c:v>1-nov-2006 </c:v>
                </c:pt>
                <c:pt idx="80">
                  <c:v>7-nov-2006 </c:v>
                </c:pt>
                <c:pt idx="81">
                  <c:v>8-nov-2006 </c:v>
                </c:pt>
                <c:pt idx="82">
                  <c:v>14-nov-2006</c:v>
                </c:pt>
                <c:pt idx="83">
                  <c:v>14-nov-2006</c:v>
                </c:pt>
                <c:pt idx="84">
                  <c:v>17-nov-2006</c:v>
                </c:pt>
                <c:pt idx="85">
                  <c:v>22-nov-2006</c:v>
                </c:pt>
                <c:pt idx="86">
                  <c:v>22-nov-2006</c:v>
                </c:pt>
                <c:pt idx="87">
                  <c:v>24-nov-2006</c:v>
                </c:pt>
                <c:pt idx="88">
                  <c:v>28-nov-2006</c:v>
                </c:pt>
                <c:pt idx="89">
                  <c:v>30-nov-2006</c:v>
                </c:pt>
                <c:pt idx="90">
                  <c:v>30-nov-2006</c:v>
                </c:pt>
                <c:pt idx="91">
                  <c:v>8-dic-2006 </c:v>
                </c:pt>
                <c:pt idx="92">
                  <c:v>8-dic-2006 </c:v>
                </c:pt>
                <c:pt idx="93">
                  <c:v>12-dic-2006</c:v>
                </c:pt>
                <c:pt idx="94">
                  <c:v>15-dic-2006</c:v>
                </c:pt>
                <c:pt idx="95">
                  <c:v>19-dic-2006</c:v>
                </c:pt>
                <c:pt idx="96">
                  <c:v>20-dic-2006</c:v>
                </c:pt>
                <c:pt idx="97">
                  <c:v>22-dic-2006</c:v>
                </c:pt>
                <c:pt idx="98">
                  <c:v>29-dic-2006</c:v>
                </c:pt>
                <c:pt idx="99">
                  <c:v>3-gen-2007 </c:v>
                </c:pt>
                <c:pt idx="100">
                  <c:v>3-gen-2007 </c:v>
                </c:pt>
                <c:pt idx="101">
                  <c:v>5-gen-2007 </c:v>
                </c:pt>
                <c:pt idx="102">
                  <c:v>8-gen-2007 </c:v>
                </c:pt>
                <c:pt idx="103">
                  <c:v>9-gen-2007 </c:v>
                </c:pt>
                <c:pt idx="104">
                  <c:v>17-gen-2007</c:v>
                </c:pt>
                <c:pt idx="105">
                  <c:v>18-gen-2007</c:v>
                </c:pt>
                <c:pt idx="106">
                  <c:v>19-gen-2007</c:v>
                </c:pt>
                <c:pt idx="107">
                  <c:v>22-gen-2007</c:v>
                </c:pt>
                <c:pt idx="108">
                  <c:v>23-gen-2007</c:v>
                </c:pt>
                <c:pt idx="109">
                  <c:v>23-gen-2007</c:v>
                </c:pt>
                <c:pt idx="110">
                  <c:v>29-gen-2007</c:v>
                </c:pt>
                <c:pt idx="111">
                  <c:v>30-gen-2007</c:v>
                </c:pt>
                <c:pt idx="112">
                  <c:v>31-gen-2007</c:v>
                </c:pt>
                <c:pt idx="113">
                  <c:v>6-feb-2007 </c:v>
                </c:pt>
                <c:pt idx="114">
                  <c:v>9-feb-2007 </c:v>
                </c:pt>
                <c:pt idx="115">
                  <c:v>9-feb-2007 </c:v>
                </c:pt>
                <c:pt idx="116">
                  <c:v>13-feb-2007</c:v>
                </c:pt>
                <c:pt idx="117">
                  <c:v>16-feb-2007</c:v>
                </c:pt>
                <c:pt idx="118">
                  <c:v>19-feb-2007</c:v>
                </c:pt>
                <c:pt idx="119">
                  <c:v>20-feb-2007</c:v>
                </c:pt>
                <c:pt idx="120">
                  <c:v>21-feb-2007</c:v>
                </c:pt>
                <c:pt idx="121">
                  <c:v>23-feb-2007</c:v>
                </c:pt>
                <c:pt idx="122">
                  <c:v>27-feb-2007</c:v>
                </c:pt>
                <c:pt idx="123">
                  <c:v>28-feb-2007</c:v>
                </c:pt>
                <c:pt idx="124">
                  <c:v>2-mar-2007 </c:v>
                </c:pt>
                <c:pt idx="125">
                  <c:v>5-mar-2007 </c:v>
                </c:pt>
                <c:pt idx="126">
                  <c:v>5-mar-2007 </c:v>
                </c:pt>
                <c:pt idx="127">
                  <c:v>8-mar-2007 </c:v>
                </c:pt>
                <c:pt idx="128">
                  <c:v>9-mar-2007 </c:v>
                </c:pt>
                <c:pt idx="129">
                  <c:v>13-mar-2007</c:v>
                </c:pt>
                <c:pt idx="130">
                  <c:v>20-mar-2007</c:v>
                </c:pt>
                <c:pt idx="131">
                  <c:v>20-mar-2007</c:v>
                </c:pt>
                <c:pt idx="132">
                  <c:v>23-mar-2007</c:v>
                </c:pt>
                <c:pt idx="133">
                  <c:v>26-mar-2007</c:v>
                </c:pt>
                <c:pt idx="134">
                  <c:v>10-apr-2007</c:v>
                </c:pt>
                <c:pt idx="135">
                  <c:v>11-apr-2007</c:v>
                </c:pt>
                <c:pt idx="136">
                  <c:v>18-apr-2007</c:v>
                </c:pt>
                <c:pt idx="137">
                  <c:v>24-apr-2007</c:v>
                </c:pt>
                <c:pt idx="138">
                  <c:v>27-apr-2007</c:v>
                </c:pt>
                <c:pt idx="139">
                  <c:v>7-mag-2007 </c:v>
                </c:pt>
                <c:pt idx="140">
                  <c:v>9-mag-2007 </c:v>
                </c:pt>
                <c:pt idx="141">
                  <c:v>9-mag-2007 </c:v>
                </c:pt>
                <c:pt idx="142">
                  <c:v>10-mag-2007</c:v>
                </c:pt>
                <c:pt idx="143">
                  <c:v>17-mag-2007</c:v>
                </c:pt>
                <c:pt idx="144">
                  <c:v>17-mag-2007</c:v>
                </c:pt>
                <c:pt idx="145">
                  <c:v>17-mag-2007</c:v>
                </c:pt>
                <c:pt idx="146">
                  <c:v>18-mag-2007</c:v>
                </c:pt>
                <c:pt idx="147">
                  <c:v>21-mag-2007</c:v>
                </c:pt>
                <c:pt idx="148">
                  <c:v>22-mag-2007</c:v>
                </c:pt>
                <c:pt idx="149">
                  <c:v>22-mag-2007</c:v>
                </c:pt>
                <c:pt idx="150">
                  <c:v>23-mag-2007</c:v>
                </c:pt>
                <c:pt idx="151">
                  <c:v>24-mag-2007</c:v>
                </c:pt>
                <c:pt idx="152">
                  <c:v>24-mag-2007</c:v>
                </c:pt>
                <c:pt idx="153">
                  <c:v>25-mag-2007</c:v>
                </c:pt>
                <c:pt idx="154">
                  <c:v>29-mag-2007</c:v>
                </c:pt>
                <c:pt idx="155">
                  <c:v>1-giu-2007 </c:v>
                </c:pt>
                <c:pt idx="156">
                  <c:v>5-giu-2007 </c:v>
                </c:pt>
                <c:pt idx="157">
                  <c:v>5-giu-2007 </c:v>
                </c:pt>
                <c:pt idx="158">
                  <c:v>6-giu-2007 </c:v>
                </c:pt>
                <c:pt idx="159">
                  <c:v>11-giu-2007</c:v>
                </c:pt>
                <c:pt idx="160">
                  <c:v>13-giu-2007</c:v>
                </c:pt>
                <c:pt idx="161">
                  <c:v>19-giu-2007</c:v>
                </c:pt>
                <c:pt idx="162">
                  <c:v>22-giu-2007</c:v>
                </c:pt>
                <c:pt idx="163">
                  <c:v>27-giu-2007</c:v>
                </c:pt>
                <c:pt idx="164">
                  <c:v>2-lug-2007 </c:v>
                </c:pt>
                <c:pt idx="165">
                  <c:v>2-lug-2007 </c:v>
                </c:pt>
                <c:pt idx="166">
                  <c:v>3-lug-2007 </c:v>
                </c:pt>
                <c:pt idx="167">
                  <c:v>4-lug-2007 </c:v>
                </c:pt>
                <c:pt idx="168">
                  <c:v>16-lug-2007</c:v>
                </c:pt>
                <c:pt idx="169">
                  <c:v>16-lug-2007</c:v>
                </c:pt>
                <c:pt idx="170">
                  <c:v>17-lug-2007</c:v>
                </c:pt>
                <c:pt idx="171">
                  <c:v>19-lug-2007</c:v>
                </c:pt>
                <c:pt idx="172">
                  <c:v>24-lug-2007</c:v>
                </c:pt>
                <c:pt idx="173">
                  <c:v>26-lug-2007</c:v>
                </c:pt>
                <c:pt idx="174">
                  <c:v>30-lug-2007</c:v>
                </c:pt>
                <c:pt idx="175">
                  <c:v>1-ago-2007 </c:v>
                </c:pt>
                <c:pt idx="176">
                  <c:v>9-ago-2007 </c:v>
                </c:pt>
                <c:pt idx="177">
                  <c:v>9-ago-2007 </c:v>
                </c:pt>
                <c:pt idx="178">
                  <c:v>10-ago-2007</c:v>
                </c:pt>
                <c:pt idx="179">
                  <c:v>14-ago-2007</c:v>
                </c:pt>
                <c:pt idx="180">
                  <c:v>15-ago-2007</c:v>
                </c:pt>
                <c:pt idx="181">
                  <c:v>15-ago-2007</c:v>
                </c:pt>
                <c:pt idx="182">
                  <c:v>16-ago-2007</c:v>
                </c:pt>
                <c:pt idx="183">
                  <c:v>17-ago-2007</c:v>
                </c:pt>
                <c:pt idx="184">
                  <c:v>20-ago-2007</c:v>
                </c:pt>
                <c:pt idx="185">
                  <c:v>22-ago-2007</c:v>
                </c:pt>
                <c:pt idx="186">
                  <c:v>23-ago-2007</c:v>
                </c:pt>
                <c:pt idx="187">
                  <c:v>27-ago-2007</c:v>
                </c:pt>
                <c:pt idx="188">
                  <c:v>27-ago-2007</c:v>
                </c:pt>
                <c:pt idx="189">
                  <c:v>28-ago-2007</c:v>
                </c:pt>
                <c:pt idx="190">
                  <c:v>29-ago-2007</c:v>
                </c:pt>
                <c:pt idx="191">
                  <c:v>30-ago-2007</c:v>
                </c:pt>
                <c:pt idx="192">
                  <c:v>30-ago-2007</c:v>
                </c:pt>
                <c:pt idx="193">
                  <c:v>3-set-2007 </c:v>
                </c:pt>
                <c:pt idx="194">
                  <c:v>6-set-2007 </c:v>
                </c:pt>
                <c:pt idx="195">
                  <c:v>7-set-2007 </c:v>
                </c:pt>
                <c:pt idx="196">
                  <c:v>12-set-2007</c:v>
                </c:pt>
                <c:pt idx="197">
                  <c:v>13-set-2007</c:v>
                </c:pt>
                <c:pt idx="198">
                  <c:v>13-set-2007</c:v>
                </c:pt>
                <c:pt idx="199">
                  <c:v>14-set-2007</c:v>
                </c:pt>
                <c:pt idx="200">
                  <c:v>17-set-2007</c:v>
                </c:pt>
                <c:pt idx="201">
                  <c:v>18-set-2007</c:v>
                </c:pt>
                <c:pt idx="202">
                  <c:v>18-set-2007</c:v>
                </c:pt>
                <c:pt idx="203">
                  <c:v>20-set-2007</c:v>
                </c:pt>
                <c:pt idx="204">
                  <c:v>21-set-2007</c:v>
                </c:pt>
                <c:pt idx="205">
                  <c:v>28-set-2007</c:v>
                </c:pt>
                <c:pt idx="206">
                  <c:v>8-ott-2007 </c:v>
                </c:pt>
                <c:pt idx="207">
                  <c:v>10-ott-2007</c:v>
                </c:pt>
                <c:pt idx="208">
                  <c:v>11-ott-2007</c:v>
                </c:pt>
                <c:pt idx="209">
                  <c:v>12-ott-2007</c:v>
                </c:pt>
                <c:pt idx="210">
                  <c:v>12-ott-2007</c:v>
                </c:pt>
                <c:pt idx="211">
                  <c:v>15-ott-2007</c:v>
                </c:pt>
                <c:pt idx="212">
                  <c:v>16-ott-2007</c:v>
                </c:pt>
                <c:pt idx="213">
                  <c:v>18-ott-2007</c:v>
                </c:pt>
                <c:pt idx="214">
                  <c:v>19-ott-2007</c:v>
                </c:pt>
                <c:pt idx="215">
                  <c:v>22-ott-2007</c:v>
                </c:pt>
                <c:pt idx="216">
                  <c:v>24-ott-2007</c:v>
                </c:pt>
                <c:pt idx="217">
                  <c:v>24-ott-2007</c:v>
                </c:pt>
                <c:pt idx="218">
                  <c:v>26-ott-2007</c:v>
                </c:pt>
                <c:pt idx="219">
                  <c:v>30-ott-2007</c:v>
                </c:pt>
                <c:pt idx="220">
                  <c:v>7-nov-2007 </c:v>
                </c:pt>
                <c:pt idx="221">
                  <c:v>7-nov-2007 </c:v>
                </c:pt>
                <c:pt idx="222">
                  <c:v>8-nov-2007 </c:v>
                </c:pt>
                <c:pt idx="223">
                  <c:v>8-nov-2007 </c:v>
                </c:pt>
                <c:pt idx="224">
                  <c:v>9-nov-2007 </c:v>
                </c:pt>
                <c:pt idx="225">
                  <c:v>9-nov-2007 </c:v>
                </c:pt>
                <c:pt idx="226">
                  <c:v>15-nov-2007</c:v>
                </c:pt>
                <c:pt idx="227">
                  <c:v>19-nov-2007</c:v>
                </c:pt>
                <c:pt idx="228">
                  <c:v>21-nov-2007</c:v>
                </c:pt>
                <c:pt idx="229">
                  <c:v>22-nov-2007</c:v>
                </c:pt>
                <c:pt idx="230">
                  <c:v>27-nov-2007</c:v>
                </c:pt>
                <c:pt idx="231">
                  <c:v>30-nov-2007</c:v>
                </c:pt>
                <c:pt idx="232">
                  <c:v>6-dic-2007 </c:v>
                </c:pt>
                <c:pt idx="233">
                  <c:v>10-dic-2007</c:v>
                </c:pt>
                <c:pt idx="234">
                  <c:v>10-dic-2007</c:v>
                </c:pt>
                <c:pt idx="235">
                  <c:v>12-dic-2007</c:v>
                </c:pt>
                <c:pt idx="236">
                  <c:v>13-dic-2007</c:v>
                </c:pt>
                <c:pt idx="237">
                  <c:v>17-dic-2007</c:v>
                </c:pt>
                <c:pt idx="238">
                  <c:v>18-dic-2007</c:v>
                </c:pt>
                <c:pt idx="239">
                  <c:v>18-dic-2007</c:v>
                </c:pt>
                <c:pt idx="240">
                  <c:v>19-dic-2007</c:v>
                </c:pt>
                <c:pt idx="241">
                  <c:v>27-dic-2007</c:v>
                </c:pt>
                <c:pt idx="242">
                  <c:v>2-gen-2008 </c:v>
                </c:pt>
                <c:pt idx="243">
                  <c:v>4-gen-2008 </c:v>
                </c:pt>
                <c:pt idx="244">
                  <c:v>4-gen-2008 </c:v>
                </c:pt>
                <c:pt idx="245">
                  <c:v>7-gen-2008 </c:v>
                </c:pt>
                <c:pt idx="246">
                  <c:v>8-gen-2008 </c:v>
                </c:pt>
                <c:pt idx="247">
                  <c:v>8-gen-2008 </c:v>
                </c:pt>
                <c:pt idx="248">
                  <c:v>10-gen-2008</c:v>
                </c:pt>
                <c:pt idx="249">
                  <c:v>14-gen-2008</c:v>
                </c:pt>
                <c:pt idx="250">
                  <c:v>14-gen-2008</c:v>
                </c:pt>
                <c:pt idx="251">
                  <c:v>17-gen-2008</c:v>
                </c:pt>
                <c:pt idx="252">
                  <c:v>18-gen-2008</c:v>
                </c:pt>
                <c:pt idx="253">
                  <c:v>18-gen-2008</c:v>
                </c:pt>
                <c:pt idx="254">
                  <c:v>18-gen-2008</c:v>
                </c:pt>
                <c:pt idx="255">
                  <c:v>22-gen-2008</c:v>
                </c:pt>
                <c:pt idx="256">
                  <c:v>23-gen-2008</c:v>
                </c:pt>
                <c:pt idx="257">
                  <c:v>24-gen-2008</c:v>
                </c:pt>
                <c:pt idx="258">
                  <c:v>25-gen-2008</c:v>
                </c:pt>
                <c:pt idx="259">
                  <c:v>29-gen-2008</c:v>
                </c:pt>
                <c:pt idx="260">
                  <c:v>31-gen-2008</c:v>
                </c:pt>
                <c:pt idx="261">
                  <c:v>31-gen-2008</c:v>
                </c:pt>
                <c:pt idx="262">
                  <c:v>31-gen-2008</c:v>
                </c:pt>
                <c:pt idx="263">
                  <c:v>5-feb-2008 </c:v>
                </c:pt>
                <c:pt idx="264">
                  <c:v>6-feb-2008 </c:v>
                </c:pt>
                <c:pt idx="265">
                  <c:v>7-feb-2008 </c:v>
                </c:pt>
                <c:pt idx="266">
                  <c:v>8-feb-2008 </c:v>
                </c:pt>
                <c:pt idx="267">
                  <c:v>11-feb-2008</c:v>
                </c:pt>
                <c:pt idx="268">
                  <c:v>12-feb-2008</c:v>
                </c:pt>
                <c:pt idx="269">
                  <c:v>14-feb-2008</c:v>
                </c:pt>
                <c:pt idx="270">
                  <c:v>15-feb-2008</c:v>
                </c:pt>
                <c:pt idx="271">
                  <c:v>15-feb-2008</c:v>
                </c:pt>
                <c:pt idx="272">
                  <c:v>18-feb-2008</c:v>
                </c:pt>
                <c:pt idx="273">
                  <c:v>18-feb-2008</c:v>
                </c:pt>
                <c:pt idx="274">
                  <c:v>19-feb-2008</c:v>
                </c:pt>
                <c:pt idx="275">
                  <c:v>20-feb-2008</c:v>
                </c:pt>
                <c:pt idx="276">
                  <c:v>26-feb-2008</c:v>
                </c:pt>
                <c:pt idx="277">
                  <c:v>27-feb-2008</c:v>
                </c:pt>
                <c:pt idx="278">
                  <c:v>28-feb-2008</c:v>
                </c:pt>
                <c:pt idx="279">
                  <c:v>29-feb-2008</c:v>
                </c:pt>
                <c:pt idx="280">
                  <c:v>4-mar-2008 </c:v>
                </c:pt>
                <c:pt idx="281">
                  <c:v>19-mar-2008</c:v>
                </c:pt>
                <c:pt idx="282">
                  <c:v>20-mar-2008</c:v>
                </c:pt>
                <c:pt idx="283">
                  <c:v>20-mar-2008</c:v>
                </c:pt>
                <c:pt idx="284">
                  <c:v>27-mar-2008</c:v>
                </c:pt>
                <c:pt idx="285">
                  <c:v>27-mar-2008</c:v>
                </c:pt>
                <c:pt idx="286">
                  <c:v>28-mar-2008</c:v>
                </c:pt>
                <c:pt idx="287">
                  <c:v>28-mar-2008</c:v>
                </c:pt>
                <c:pt idx="288">
                  <c:v>31-mar-2008</c:v>
                </c:pt>
                <c:pt idx="289">
                  <c:v>1-apr-2008 </c:v>
                </c:pt>
                <c:pt idx="290">
                  <c:v>2-apr-2008 </c:v>
                </c:pt>
                <c:pt idx="291">
                  <c:v>4-apr-2008 </c:v>
                </c:pt>
                <c:pt idx="292">
                  <c:v>7-apr-2008 </c:v>
                </c:pt>
                <c:pt idx="293">
                  <c:v>8-apr-2008 </c:v>
                </c:pt>
                <c:pt idx="294">
                  <c:v>9-apr-2008 </c:v>
                </c:pt>
                <c:pt idx="295">
                  <c:v>9-apr-2008 </c:v>
                </c:pt>
                <c:pt idx="296">
                  <c:v>11-apr-2008</c:v>
                </c:pt>
                <c:pt idx="297">
                  <c:v>11-apr-2008</c:v>
                </c:pt>
                <c:pt idx="298">
                  <c:v>14-apr-2008</c:v>
                </c:pt>
                <c:pt idx="299">
                  <c:v>23-apr-2008</c:v>
                </c:pt>
                <c:pt idx="300">
                  <c:v>24-apr-2008</c:v>
                </c:pt>
                <c:pt idx="301">
                  <c:v>25-apr-2008</c:v>
                </c:pt>
                <c:pt idx="302">
                  <c:v>29-apr-2008</c:v>
                </c:pt>
                <c:pt idx="303">
                  <c:v>30-apr-2008</c:v>
                </c:pt>
                <c:pt idx="304">
                  <c:v>6-mag-2008 </c:v>
                </c:pt>
                <c:pt idx="305">
                  <c:v>6-mag-2008 </c:v>
                </c:pt>
                <c:pt idx="306">
                  <c:v>7-mag-2008 </c:v>
                </c:pt>
                <c:pt idx="307">
                  <c:v>8-mag-2008 </c:v>
                </c:pt>
                <c:pt idx="308">
                  <c:v>12-mag-2008</c:v>
                </c:pt>
                <c:pt idx="309">
                  <c:v>14-mag-2008</c:v>
                </c:pt>
                <c:pt idx="310">
                  <c:v>14-mag-2008</c:v>
                </c:pt>
                <c:pt idx="311">
                  <c:v>16-mag-2008</c:v>
                </c:pt>
                <c:pt idx="312">
                  <c:v>19-mag-2008</c:v>
                </c:pt>
                <c:pt idx="313">
                  <c:v>20-mag-2008</c:v>
                </c:pt>
                <c:pt idx="314">
                  <c:v>22-mag-2008</c:v>
                </c:pt>
                <c:pt idx="315">
                  <c:v>26-mag-2008</c:v>
                </c:pt>
                <c:pt idx="316">
                  <c:v>27-mag-2008</c:v>
                </c:pt>
                <c:pt idx="317">
                  <c:v>29-mag-2008</c:v>
                </c:pt>
                <c:pt idx="318">
                  <c:v>29-mag-2008</c:v>
                </c:pt>
                <c:pt idx="319">
                  <c:v>29-mag-2008</c:v>
                </c:pt>
                <c:pt idx="320">
                  <c:v>29-mag-2008</c:v>
                </c:pt>
                <c:pt idx="321">
                  <c:v>2-giu-2008 </c:v>
                </c:pt>
                <c:pt idx="322">
                  <c:v>3-giu-2008 </c:v>
                </c:pt>
                <c:pt idx="323">
                  <c:v>6-giu-2008 </c:v>
                </c:pt>
                <c:pt idx="324">
                  <c:v>6-giu-2008 </c:v>
                </c:pt>
                <c:pt idx="325">
                  <c:v>10-giu-2008</c:v>
                </c:pt>
                <c:pt idx="326">
                  <c:v>12-giu-2008</c:v>
                </c:pt>
                <c:pt idx="327">
                  <c:v>13-giu-2008</c:v>
                </c:pt>
                <c:pt idx="328">
                  <c:v>16-giu-2008</c:v>
                </c:pt>
                <c:pt idx="329">
                  <c:v>17-giu-2008</c:v>
                </c:pt>
                <c:pt idx="330">
                  <c:v>17-giu-2008</c:v>
                </c:pt>
                <c:pt idx="331">
                  <c:v>17-giu-2008</c:v>
                </c:pt>
                <c:pt idx="332">
                  <c:v>18-giu-2008</c:v>
                </c:pt>
                <c:pt idx="333">
                  <c:v>20-giu-2008</c:v>
                </c:pt>
                <c:pt idx="334">
                  <c:v>23-giu-2008</c:v>
                </c:pt>
                <c:pt idx="335">
                  <c:v>25-giu-2008</c:v>
                </c:pt>
                <c:pt idx="336">
                  <c:v>27-giu-2008</c:v>
                </c:pt>
                <c:pt idx="337">
                  <c:v>27-giu-2008</c:v>
                </c:pt>
                <c:pt idx="338">
                  <c:v>30-giu-2008</c:v>
                </c:pt>
                <c:pt idx="339">
                  <c:v>1-lug-2008 </c:v>
                </c:pt>
                <c:pt idx="340">
                  <c:v>2-lug-2008 </c:v>
                </c:pt>
                <c:pt idx="341">
                  <c:v>2-lug-2008 </c:v>
                </c:pt>
                <c:pt idx="342">
                  <c:v>3-lug-2008 </c:v>
                </c:pt>
                <c:pt idx="343">
                  <c:v>4-lug-2008 </c:v>
                </c:pt>
                <c:pt idx="344">
                  <c:v>7-lug-2008 </c:v>
                </c:pt>
                <c:pt idx="345">
                  <c:v>8-lug-2008 </c:v>
                </c:pt>
                <c:pt idx="346">
                  <c:v>9-lug-2008 </c:v>
                </c:pt>
                <c:pt idx="347">
                  <c:v>10-lug-2008</c:v>
                </c:pt>
                <c:pt idx="348">
                  <c:v>15-lug-2008</c:v>
                </c:pt>
                <c:pt idx="349">
                  <c:v>16-lug-2008</c:v>
                </c:pt>
                <c:pt idx="350">
                  <c:v>16-lug-2008</c:v>
                </c:pt>
                <c:pt idx="351">
                  <c:v>25-lug-2008</c:v>
                </c:pt>
                <c:pt idx="352">
                  <c:v>29-lug-2008</c:v>
                </c:pt>
                <c:pt idx="353">
                  <c:v>30-lug-2008</c:v>
                </c:pt>
                <c:pt idx="354">
                  <c:v>31-lug-2008</c:v>
                </c:pt>
                <c:pt idx="355">
                  <c:v>4-ago-2008 </c:v>
                </c:pt>
                <c:pt idx="356">
                  <c:v>6-ago-2008 </c:v>
                </c:pt>
                <c:pt idx="357">
                  <c:v>7-ago-2008 </c:v>
                </c:pt>
                <c:pt idx="358">
                  <c:v>8-ago-2008 </c:v>
                </c:pt>
                <c:pt idx="359">
                  <c:v>8-ago-2008 </c:v>
                </c:pt>
                <c:pt idx="360">
                  <c:v>13-ago-2008</c:v>
                </c:pt>
                <c:pt idx="361">
                  <c:v>14-ago-2008</c:v>
                </c:pt>
                <c:pt idx="362">
                  <c:v>14-ago-2008</c:v>
                </c:pt>
                <c:pt idx="363">
                  <c:v>18-ago-2008</c:v>
                </c:pt>
                <c:pt idx="364">
                  <c:v>18-ago-2008</c:v>
                </c:pt>
                <c:pt idx="365">
                  <c:v>22-ago-2008</c:v>
                </c:pt>
                <c:pt idx="366">
                  <c:v>25-ago-2008</c:v>
                </c:pt>
                <c:pt idx="367">
                  <c:v>27-ago-2008</c:v>
                </c:pt>
                <c:pt idx="368">
                  <c:v>28-ago-2008</c:v>
                </c:pt>
                <c:pt idx="369">
                  <c:v>28-ago-2008</c:v>
                </c:pt>
                <c:pt idx="370">
                  <c:v>1-set-2008 </c:v>
                </c:pt>
                <c:pt idx="371">
                  <c:v>2-set-2008 </c:v>
                </c:pt>
                <c:pt idx="372">
                  <c:v>2-set-2008 </c:v>
                </c:pt>
                <c:pt idx="373">
                  <c:v>3-set-2008 </c:v>
                </c:pt>
                <c:pt idx="374">
                  <c:v>5-set-2008 </c:v>
                </c:pt>
                <c:pt idx="375">
                  <c:v>5-set-2008 </c:v>
                </c:pt>
                <c:pt idx="376">
                  <c:v>9-set-2008 </c:v>
                </c:pt>
                <c:pt idx="377">
                  <c:v>9-set-2008 </c:v>
                </c:pt>
                <c:pt idx="378">
                  <c:v>9-set-2008 </c:v>
                </c:pt>
                <c:pt idx="379">
                  <c:v>15-set-2008</c:v>
                </c:pt>
                <c:pt idx="380">
                  <c:v>18-set-2008</c:v>
                </c:pt>
                <c:pt idx="381">
                  <c:v>18-set-2008</c:v>
                </c:pt>
                <c:pt idx="382">
                  <c:v>22-set-2008</c:v>
                </c:pt>
                <c:pt idx="383">
                  <c:v>23-set-2008</c:v>
                </c:pt>
                <c:pt idx="384">
                  <c:v>25-set-2008</c:v>
                </c:pt>
                <c:pt idx="385">
                  <c:v>25-set-2008</c:v>
                </c:pt>
                <c:pt idx="386">
                  <c:v>30-set-2008</c:v>
                </c:pt>
                <c:pt idx="387">
                  <c:v>2-ott-2008 </c:v>
                </c:pt>
                <c:pt idx="388">
                  <c:v>2-ott-2008 </c:v>
                </c:pt>
                <c:pt idx="389">
                  <c:v>3-ott-2008 </c:v>
                </c:pt>
                <c:pt idx="390">
                  <c:v>3-ott-2008 </c:v>
                </c:pt>
                <c:pt idx="391">
                  <c:v>10-ott-2008</c:v>
                </c:pt>
                <c:pt idx="392">
                  <c:v>15-ott-2008</c:v>
                </c:pt>
                <c:pt idx="393">
                  <c:v>17-ott-2008</c:v>
                </c:pt>
                <c:pt idx="394">
                  <c:v>21-ott-2008</c:v>
                </c:pt>
                <c:pt idx="395">
                  <c:v>22-ott-2008</c:v>
                </c:pt>
                <c:pt idx="396">
                  <c:v>22-ott-2008</c:v>
                </c:pt>
                <c:pt idx="397">
                  <c:v>23-ott-2008</c:v>
                </c:pt>
                <c:pt idx="398">
                  <c:v>23-ott-2008</c:v>
                </c:pt>
                <c:pt idx="399">
                  <c:v>24-ott-2008</c:v>
                </c:pt>
                <c:pt idx="400">
                  <c:v>30-ott-2008</c:v>
                </c:pt>
                <c:pt idx="401">
                  <c:v>30-ott-2008</c:v>
                </c:pt>
                <c:pt idx="402">
                  <c:v>3-nov-2008 </c:v>
                </c:pt>
                <c:pt idx="403">
                  <c:v>4-nov-2008 </c:v>
                </c:pt>
                <c:pt idx="404">
                  <c:v>6-nov-2008 </c:v>
                </c:pt>
                <c:pt idx="405">
                  <c:v>7-nov-2008 </c:v>
                </c:pt>
                <c:pt idx="406">
                  <c:v>13-nov-2008</c:v>
                </c:pt>
                <c:pt idx="407">
                  <c:v>14-nov-2008</c:v>
                </c:pt>
                <c:pt idx="408">
                  <c:v>14-nov-2008</c:v>
                </c:pt>
                <c:pt idx="409">
                  <c:v>17-nov-2008</c:v>
                </c:pt>
                <c:pt idx="410">
                  <c:v>19-nov-2008</c:v>
                </c:pt>
                <c:pt idx="411">
                  <c:v>19-nov-2008</c:v>
                </c:pt>
                <c:pt idx="412">
                  <c:v>2-dic-2008 </c:v>
                </c:pt>
                <c:pt idx="413">
                  <c:v>3-dic-2008 </c:v>
                </c:pt>
                <c:pt idx="414">
                  <c:v>5-dic-2008 </c:v>
                </c:pt>
                <c:pt idx="415">
                  <c:v>9-dic-2008 </c:v>
                </c:pt>
                <c:pt idx="416">
                  <c:v>11-dic-2008</c:v>
                </c:pt>
                <c:pt idx="417">
                  <c:v>12-dic-2008</c:v>
                </c:pt>
                <c:pt idx="418">
                  <c:v>16-dic-2008</c:v>
                </c:pt>
                <c:pt idx="419">
                  <c:v>16-dic-2008</c:v>
                </c:pt>
                <c:pt idx="420">
                  <c:v>17-dic-2008</c:v>
                </c:pt>
                <c:pt idx="421">
                  <c:v>19-dic-2008</c:v>
                </c:pt>
                <c:pt idx="422">
                  <c:v>14-gen-2009</c:v>
                </c:pt>
                <c:pt idx="423">
                  <c:v>14-gen-2009</c:v>
                </c:pt>
                <c:pt idx="424">
                  <c:v>16-gen-2009</c:v>
                </c:pt>
                <c:pt idx="425">
                  <c:v>16-gen-2009</c:v>
                </c:pt>
                <c:pt idx="426">
                  <c:v>19-gen-2009</c:v>
                </c:pt>
                <c:pt idx="427">
                  <c:v>19-gen-2009</c:v>
                </c:pt>
                <c:pt idx="428">
                  <c:v>23-gen-2009</c:v>
                </c:pt>
                <c:pt idx="429">
                  <c:v>27-gen-2009</c:v>
                </c:pt>
                <c:pt idx="430">
                  <c:v>29-gen-2009</c:v>
                </c:pt>
                <c:pt idx="431">
                  <c:v>30-gen-2009</c:v>
                </c:pt>
                <c:pt idx="432">
                  <c:v>30-gen-2009</c:v>
                </c:pt>
                <c:pt idx="433">
                  <c:v>3-feb-2009 </c:v>
                </c:pt>
                <c:pt idx="434">
                  <c:v>5-feb-2009 </c:v>
                </c:pt>
                <c:pt idx="435">
                  <c:v>10-feb-2009</c:v>
                </c:pt>
                <c:pt idx="436">
                  <c:v>12-feb-2009</c:v>
                </c:pt>
                <c:pt idx="437">
                  <c:v>13-feb-2009</c:v>
                </c:pt>
                <c:pt idx="438">
                  <c:v>16-feb-2009</c:v>
                </c:pt>
                <c:pt idx="439">
                  <c:v>16-feb-2009</c:v>
                </c:pt>
                <c:pt idx="440">
                  <c:v>17-feb-2009</c:v>
                </c:pt>
                <c:pt idx="441">
                  <c:v>18-feb-2009</c:v>
                </c:pt>
                <c:pt idx="442">
                  <c:v>18-feb-2009</c:v>
                </c:pt>
                <c:pt idx="443">
                  <c:v>19-feb-2009</c:v>
                </c:pt>
                <c:pt idx="444">
                  <c:v>24-feb-2009</c:v>
                </c:pt>
                <c:pt idx="445">
                  <c:v>26-feb-2009</c:v>
                </c:pt>
                <c:pt idx="446">
                  <c:v>27-feb-2009</c:v>
                </c:pt>
                <c:pt idx="447">
                  <c:v>27-feb-2009</c:v>
                </c:pt>
                <c:pt idx="448">
                  <c:v>2-mar-2009 </c:v>
                </c:pt>
                <c:pt idx="449">
                  <c:v>4-mar-2009 </c:v>
                </c:pt>
                <c:pt idx="450">
                  <c:v>5-mar-2009 </c:v>
                </c:pt>
                <c:pt idx="451">
                  <c:v>6-mar-2009 </c:v>
                </c:pt>
                <c:pt idx="452">
                  <c:v>11-mar-2009</c:v>
                </c:pt>
                <c:pt idx="453">
                  <c:v>13-mar-2009</c:v>
                </c:pt>
                <c:pt idx="454">
                  <c:v>16-mar-2009</c:v>
                </c:pt>
                <c:pt idx="455">
                  <c:v>17-mar-2009</c:v>
                </c:pt>
                <c:pt idx="456">
                  <c:v>18-mar-2009</c:v>
                </c:pt>
                <c:pt idx="457">
                  <c:v>18-mar-2009</c:v>
                </c:pt>
                <c:pt idx="458">
                  <c:v>19-mar-2009</c:v>
                </c:pt>
                <c:pt idx="459">
                  <c:v>20-mar-2009</c:v>
                </c:pt>
                <c:pt idx="460">
                  <c:v>25-mar-2009</c:v>
                </c:pt>
                <c:pt idx="461">
                  <c:v>25-mar-2009</c:v>
                </c:pt>
                <c:pt idx="462">
                  <c:v>27-mar-2009</c:v>
                </c:pt>
                <c:pt idx="463">
                  <c:v>27-mar-2009</c:v>
                </c:pt>
                <c:pt idx="464">
                  <c:v>27-mar-2009</c:v>
                </c:pt>
                <c:pt idx="465">
                  <c:v>31-mar-2009</c:v>
                </c:pt>
                <c:pt idx="466">
                  <c:v>1-apr-2009 </c:v>
                </c:pt>
                <c:pt idx="467">
                  <c:v>2-apr-2009 </c:v>
                </c:pt>
                <c:pt idx="468">
                  <c:v>3-apr-2009 </c:v>
                </c:pt>
                <c:pt idx="469">
                  <c:v>3-apr-2009 </c:v>
                </c:pt>
                <c:pt idx="470">
                  <c:v>6-apr-2009 </c:v>
                </c:pt>
                <c:pt idx="471">
                  <c:v>8-apr-2009 </c:v>
                </c:pt>
                <c:pt idx="472">
                  <c:v>8-apr-2009 </c:v>
                </c:pt>
                <c:pt idx="473">
                  <c:v>14-apr-2009</c:v>
                </c:pt>
                <c:pt idx="474">
                  <c:v>14-apr-2009</c:v>
                </c:pt>
                <c:pt idx="475">
                  <c:v>15-apr-2009</c:v>
                </c:pt>
                <c:pt idx="476">
                  <c:v>16-apr-2009</c:v>
                </c:pt>
                <c:pt idx="477">
                  <c:v>17-apr-2009</c:v>
                </c:pt>
                <c:pt idx="478">
                  <c:v>22-apr-2009</c:v>
                </c:pt>
                <c:pt idx="479">
                  <c:v>24-apr-2009</c:v>
                </c:pt>
                <c:pt idx="480">
                  <c:v>27-apr-2009</c:v>
                </c:pt>
                <c:pt idx="481">
                  <c:v>28-apr-2009</c:v>
                </c:pt>
                <c:pt idx="482">
                  <c:v>29-apr-2009</c:v>
                </c:pt>
                <c:pt idx="483">
                  <c:v>30-apr-2009</c:v>
                </c:pt>
                <c:pt idx="484">
                  <c:v>8-mag-2009 </c:v>
                </c:pt>
                <c:pt idx="485">
                  <c:v>8-mag-2009 </c:v>
                </c:pt>
                <c:pt idx="486">
                  <c:v>12-mag-2009</c:v>
                </c:pt>
                <c:pt idx="487">
                  <c:v>12-mag-2009</c:v>
                </c:pt>
                <c:pt idx="488">
                  <c:v>18-mag-2009</c:v>
                </c:pt>
                <c:pt idx="489">
                  <c:v>18-mag-2009</c:v>
                </c:pt>
                <c:pt idx="490">
                  <c:v>19-mag-2009</c:v>
                </c:pt>
                <c:pt idx="491">
                  <c:v>21-mag-2009</c:v>
                </c:pt>
                <c:pt idx="492">
                  <c:v>22-mag-2009</c:v>
                </c:pt>
                <c:pt idx="493">
                  <c:v>25-mag-2009</c:v>
                </c:pt>
                <c:pt idx="494">
                  <c:v>26-mag-2009</c:v>
                </c:pt>
                <c:pt idx="495">
                  <c:v>26-mag-2009</c:v>
                </c:pt>
                <c:pt idx="496">
                  <c:v>28-mag-2009</c:v>
                </c:pt>
                <c:pt idx="497">
                  <c:v>29-mag-2009</c:v>
                </c:pt>
                <c:pt idx="498">
                  <c:v>29-mag-2009</c:v>
                </c:pt>
                <c:pt idx="499">
                  <c:v>1-giu-2009 </c:v>
                </c:pt>
                <c:pt idx="500">
                  <c:v>3-giu-2009 </c:v>
                </c:pt>
                <c:pt idx="501">
                  <c:v>3-giu-2009 </c:v>
                </c:pt>
                <c:pt idx="502">
                  <c:v>9-giu-2009 </c:v>
                </c:pt>
                <c:pt idx="503">
                  <c:v>9-giu-2009 </c:v>
                </c:pt>
                <c:pt idx="504">
                  <c:v>10-giu-2009</c:v>
                </c:pt>
                <c:pt idx="505">
                  <c:v>12-giu-2009</c:v>
                </c:pt>
                <c:pt idx="506">
                  <c:v>19-giu-2009</c:v>
                </c:pt>
                <c:pt idx="507">
                  <c:v>22-giu-2009</c:v>
                </c:pt>
                <c:pt idx="508">
                  <c:v>23-giu-2009</c:v>
                </c:pt>
                <c:pt idx="509">
                  <c:v>23-giu-2009</c:v>
                </c:pt>
                <c:pt idx="510">
                  <c:v>23-giu-2009</c:v>
                </c:pt>
                <c:pt idx="511">
                  <c:v>24-giu-2009</c:v>
                </c:pt>
                <c:pt idx="512">
                  <c:v>25-giu-2009</c:v>
                </c:pt>
                <c:pt idx="513">
                  <c:v>25-giu-2009</c:v>
                </c:pt>
                <c:pt idx="514">
                  <c:v>26-giu-2009</c:v>
                </c:pt>
                <c:pt idx="515">
                  <c:v>29-giu-2009</c:v>
                </c:pt>
                <c:pt idx="516">
                  <c:v>2-lug-2009 </c:v>
                </c:pt>
                <c:pt idx="517">
                  <c:v>6-lug-2009 </c:v>
                </c:pt>
                <c:pt idx="518">
                  <c:v>6-lug-2009 </c:v>
                </c:pt>
                <c:pt idx="519">
                  <c:v>8-lug-2009 </c:v>
                </c:pt>
                <c:pt idx="520">
                  <c:v>9-lug-2009 </c:v>
                </c:pt>
                <c:pt idx="521">
                  <c:v>10-lug-2009</c:v>
                </c:pt>
                <c:pt idx="522">
                  <c:v>15-lug-2009</c:v>
                </c:pt>
                <c:pt idx="523">
                  <c:v>16-lug-2009</c:v>
                </c:pt>
                <c:pt idx="524">
                  <c:v>17-lug-2009</c:v>
                </c:pt>
                <c:pt idx="525">
                  <c:v>23-lug-2009</c:v>
                </c:pt>
                <c:pt idx="526">
                  <c:v>24-lug-2009</c:v>
                </c:pt>
                <c:pt idx="527">
                  <c:v>27-lug-2009</c:v>
                </c:pt>
                <c:pt idx="528">
                  <c:v>30-lug-2009</c:v>
                </c:pt>
                <c:pt idx="529">
                  <c:v>31-lug-2009</c:v>
                </c:pt>
                <c:pt idx="530">
                  <c:v>3-ago-2009 </c:v>
                </c:pt>
                <c:pt idx="531">
                  <c:v>3-ago-2009 </c:v>
                </c:pt>
                <c:pt idx="532">
                  <c:v>4-ago-2009 </c:v>
                </c:pt>
                <c:pt idx="533">
                  <c:v>5-ago-2009 </c:v>
                </c:pt>
                <c:pt idx="534">
                  <c:v>7-ago-2009 </c:v>
                </c:pt>
                <c:pt idx="535">
                  <c:v>11-ago-2009</c:v>
                </c:pt>
                <c:pt idx="536">
                  <c:v>12-ago-2009</c:v>
                </c:pt>
                <c:pt idx="537">
                  <c:v>13-ago-2009</c:v>
                </c:pt>
                <c:pt idx="538">
                  <c:v>14-ago-2009</c:v>
                </c:pt>
                <c:pt idx="539">
                  <c:v>14-ago-2009</c:v>
                </c:pt>
                <c:pt idx="540">
                  <c:v>18-ago-2009</c:v>
                </c:pt>
                <c:pt idx="541">
                  <c:v>18-ago-2009</c:v>
                </c:pt>
                <c:pt idx="542">
                  <c:v>18-ago-2009</c:v>
                </c:pt>
                <c:pt idx="543">
                  <c:v>19-ago-2009</c:v>
                </c:pt>
                <c:pt idx="544">
                  <c:v>20-ago-2009</c:v>
                </c:pt>
                <c:pt idx="545">
                  <c:v>21-ago-2009</c:v>
                </c:pt>
                <c:pt idx="546">
                  <c:v>25-ago-2009</c:v>
                </c:pt>
                <c:pt idx="547">
                  <c:v>25-ago-2009</c:v>
                </c:pt>
                <c:pt idx="548">
                  <c:v>26-ago-2009</c:v>
                </c:pt>
                <c:pt idx="549">
                  <c:v>27-ago-2009</c:v>
                </c:pt>
                <c:pt idx="550">
                  <c:v>27-ago-2009</c:v>
                </c:pt>
                <c:pt idx="551">
                  <c:v>28-ago-2009</c:v>
                </c:pt>
                <c:pt idx="552">
                  <c:v>1-set-2009 </c:v>
                </c:pt>
                <c:pt idx="553">
                  <c:v>1-set-2009 </c:v>
                </c:pt>
                <c:pt idx="554">
                  <c:v>3-set-2009 </c:v>
                </c:pt>
                <c:pt idx="555">
                  <c:v>4-set-2009 </c:v>
                </c:pt>
                <c:pt idx="556">
                  <c:v>7-set-2009 </c:v>
                </c:pt>
                <c:pt idx="557">
                  <c:v>8-set-2009 </c:v>
                </c:pt>
                <c:pt idx="558">
                  <c:v>9-set-2009 </c:v>
                </c:pt>
                <c:pt idx="559">
                  <c:v>10-set-2009</c:v>
                </c:pt>
                <c:pt idx="560">
                  <c:v>11-set-2009</c:v>
                </c:pt>
                <c:pt idx="561">
                  <c:v>15-set-2009</c:v>
                </c:pt>
                <c:pt idx="562">
                  <c:v>21-set-2009</c:v>
                </c:pt>
                <c:pt idx="563">
                  <c:v>23-set-2009</c:v>
                </c:pt>
                <c:pt idx="564">
                  <c:v>23-set-2009</c:v>
                </c:pt>
                <c:pt idx="565">
                  <c:v>24-set-2009</c:v>
                </c:pt>
                <c:pt idx="566">
                  <c:v>25-set-2009</c:v>
                </c:pt>
                <c:pt idx="567">
                  <c:v>28-set-2009</c:v>
                </c:pt>
                <c:pt idx="568">
                  <c:v>28-set-2009</c:v>
                </c:pt>
                <c:pt idx="569">
                  <c:v>30-set-2009</c:v>
                </c:pt>
                <c:pt idx="570">
                  <c:v>30-set-2009</c:v>
                </c:pt>
                <c:pt idx="571">
                  <c:v>1-ott-2009 </c:v>
                </c:pt>
                <c:pt idx="572">
                  <c:v>1-ott-2009 </c:v>
                </c:pt>
                <c:pt idx="573">
                  <c:v>2-ott-2009 </c:v>
                </c:pt>
                <c:pt idx="574">
                  <c:v>5-ott-2009 </c:v>
                </c:pt>
                <c:pt idx="575">
                  <c:v>6-ott-2009 </c:v>
                </c:pt>
                <c:pt idx="576">
                  <c:v>7-ott-2009 </c:v>
                </c:pt>
                <c:pt idx="577">
                  <c:v>7-ott-2009 </c:v>
                </c:pt>
                <c:pt idx="578">
                  <c:v>8-ott-2009 </c:v>
                </c:pt>
                <c:pt idx="579">
                  <c:v>12-ott-2009</c:v>
                </c:pt>
                <c:pt idx="580">
                  <c:v>13-ott-2009</c:v>
                </c:pt>
                <c:pt idx="581">
                  <c:v>15-ott-2009</c:v>
                </c:pt>
                <c:pt idx="582">
                  <c:v>16-ott-2009</c:v>
                </c:pt>
                <c:pt idx="583">
                  <c:v>19-ott-2009</c:v>
                </c:pt>
                <c:pt idx="584">
                  <c:v>21-ott-2009</c:v>
                </c:pt>
                <c:pt idx="585">
                  <c:v>21-ott-2009</c:v>
                </c:pt>
                <c:pt idx="586">
                  <c:v>22-ott-2009</c:v>
                </c:pt>
                <c:pt idx="587">
                  <c:v>22-ott-2009</c:v>
                </c:pt>
                <c:pt idx="588">
                  <c:v>26-ott-2009</c:v>
                </c:pt>
                <c:pt idx="589">
                  <c:v>26-ott-2009</c:v>
                </c:pt>
                <c:pt idx="590">
                  <c:v>2-nov-2009 </c:v>
                </c:pt>
                <c:pt idx="591">
                  <c:v>3-nov-2009 </c:v>
                </c:pt>
                <c:pt idx="592">
                  <c:v>5-nov-2009 </c:v>
                </c:pt>
                <c:pt idx="593">
                  <c:v>6-nov-2009 </c:v>
                </c:pt>
                <c:pt idx="594">
                  <c:v>10-nov-2009</c:v>
                </c:pt>
                <c:pt idx="595">
                  <c:v>12-nov-2009</c:v>
                </c:pt>
                <c:pt idx="596">
                  <c:v>12-nov-2009</c:v>
                </c:pt>
                <c:pt idx="597">
                  <c:v>13-nov-2009</c:v>
                </c:pt>
                <c:pt idx="598">
                  <c:v>17-nov-2009</c:v>
                </c:pt>
                <c:pt idx="599">
                  <c:v>17-nov-2009</c:v>
                </c:pt>
                <c:pt idx="600">
                  <c:v>23-nov-2009</c:v>
                </c:pt>
                <c:pt idx="601">
                  <c:v>24-nov-2009</c:v>
                </c:pt>
                <c:pt idx="602">
                  <c:v>25-nov-2009</c:v>
                </c:pt>
                <c:pt idx="603">
                  <c:v>25-nov-2009</c:v>
                </c:pt>
                <c:pt idx="604">
                  <c:v>2-dic-2009 </c:v>
                </c:pt>
                <c:pt idx="605">
                  <c:v>3-dic-2009 </c:v>
                </c:pt>
                <c:pt idx="606">
                  <c:v>3-dic-2009 </c:v>
                </c:pt>
                <c:pt idx="607">
                  <c:v>7-dic-2009 </c:v>
                </c:pt>
                <c:pt idx="608">
                  <c:v>9-dic-2009 </c:v>
                </c:pt>
                <c:pt idx="609">
                  <c:v>10-dic-2009</c:v>
                </c:pt>
                <c:pt idx="610">
                  <c:v>14-dic-2009</c:v>
                </c:pt>
                <c:pt idx="611">
                  <c:v>15-dic-2009</c:v>
                </c:pt>
                <c:pt idx="612">
                  <c:v>16-dic-2009</c:v>
                </c:pt>
                <c:pt idx="613">
                  <c:v>17-dic-2009</c:v>
                </c:pt>
                <c:pt idx="614">
                  <c:v>17-dic-2009</c:v>
                </c:pt>
                <c:pt idx="615">
                  <c:v>18-dic-2009</c:v>
                </c:pt>
                <c:pt idx="616">
                  <c:v>21-dic-2009</c:v>
                </c:pt>
                <c:pt idx="617">
                  <c:v>7-gen-2010 </c:v>
                </c:pt>
                <c:pt idx="618">
                  <c:v>7-gen-2010 </c:v>
                </c:pt>
                <c:pt idx="619">
                  <c:v>8-gen-2010 </c:v>
                </c:pt>
                <c:pt idx="620">
                  <c:v>11-gen-2010</c:v>
                </c:pt>
                <c:pt idx="621">
                  <c:v>11-gen-2010</c:v>
                </c:pt>
                <c:pt idx="622">
                  <c:v>12-gen-2010</c:v>
                </c:pt>
                <c:pt idx="623">
                  <c:v>13-gen-2010</c:v>
                </c:pt>
                <c:pt idx="624">
                  <c:v>20-gen-2010</c:v>
                </c:pt>
                <c:pt idx="625">
                  <c:v>21-gen-2010</c:v>
                </c:pt>
                <c:pt idx="626">
                  <c:v>25-gen-2010</c:v>
                </c:pt>
                <c:pt idx="627">
                  <c:v>26-gen-2010</c:v>
                </c:pt>
                <c:pt idx="628">
                  <c:v>28-gen-2010</c:v>
                </c:pt>
                <c:pt idx="629">
                  <c:v>28-gen-2010</c:v>
                </c:pt>
                <c:pt idx="630">
                  <c:v>28-gen-2010</c:v>
                </c:pt>
                <c:pt idx="631">
                  <c:v>29-gen-2010</c:v>
                </c:pt>
                <c:pt idx="632">
                  <c:v>1-feb-2010 </c:v>
                </c:pt>
                <c:pt idx="633">
                  <c:v>1-feb-2010 </c:v>
                </c:pt>
                <c:pt idx="634">
                  <c:v>3-feb-2010 </c:v>
                </c:pt>
                <c:pt idx="635">
                  <c:v>4-feb-2010 </c:v>
                </c:pt>
                <c:pt idx="636">
                  <c:v>5-feb-2010 </c:v>
                </c:pt>
                <c:pt idx="637">
                  <c:v>8-feb-2010 </c:v>
                </c:pt>
                <c:pt idx="638">
                  <c:v>9-feb-2010 </c:v>
                </c:pt>
                <c:pt idx="639">
                  <c:v>12-feb-2010</c:v>
                </c:pt>
                <c:pt idx="640">
                  <c:v>12-feb-2010</c:v>
                </c:pt>
                <c:pt idx="641">
                  <c:v>15-feb-2010</c:v>
                </c:pt>
                <c:pt idx="642">
                  <c:v>18-feb-2010</c:v>
                </c:pt>
                <c:pt idx="643">
                  <c:v>23-feb-2010</c:v>
                </c:pt>
                <c:pt idx="644">
                  <c:v>24-feb-2010</c:v>
                </c:pt>
                <c:pt idx="645">
                  <c:v>25-feb-2010</c:v>
                </c:pt>
                <c:pt idx="646">
                  <c:v>4-mar-2010 </c:v>
                </c:pt>
                <c:pt idx="647">
                  <c:v>4-mar-2010 </c:v>
                </c:pt>
                <c:pt idx="648">
                  <c:v>8-mar-2010 </c:v>
                </c:pt>
                <c:pt idx="649">
                  <c:v>11-mar-2010</c:v>
                </c:pt>
                <c:pt idx="650">
                  <c:v>11-mar-2010</c:v>
                </c:pt>
                <c:pt idx="651">
                  <c:v>15-mar-2010</c:v>
                </c:pt>
                <c:pt idx="652">
                  <c:v>24-mar-2010</c:v>
                </c:pt>
                <c:pt idx="653">
                  <c:v>25-mar-2010</c:v>
                </c:pt>
                <c:pt idx="654">
                  <c:v>29-mar-2010</c:v>
                </c:pt>
                <c:pt idx="655">
                  <c:v>30-mar-2010</c:v>
                </c:pt>
                <c:pt idx="656">
                  <c:v>31-mar-2010</c:v>
                </c:pt>
                <c:pt idx="657">
                  <c:v>6-apr-2010 </c:v>
                </c:pt>
                <c:pt idx="658">
                  <c:v>7-apr-2010 </c:v>
                </c:pt>
                <c:pt idx="659">
                  <c:v>12-apr-2010</c:v>
                </c:pt>
                <c:pt idx="660">
                  <c:v>13-apr-2010</c:v>
                </c:pt>
                <c:pt idx="661">
                  <c:v>16-apr-2010</c:v>
                </c:pt>
                <c:pt idx="662">
                  <c:v>22-apr-2010</c:v>
                </c:pt>
                <c:pt idx="663">
                  <c:v>22-apr-2010</c:v>
                </c:pt>
                <c:pt idx="664">
                  <c:v>23-apr-2010</c:v>
                </c:pt>
                <c:pt idx="665">
                  <c:v>27-apr-2010</c:v>
                </c:pt>
                <c:pt idx="666">
                  <c:v>29-apr-2010</c:v>
                </c:pt>
                <c:pt idx="667">
                  <c:v>30-apr-2010</c:v>
                </c:pt>
                <c:pt idx="668">
                  <c:v>30-apr-2010</c:v>
                </c:pt>
                <c:pt idx="669">
                  <c:v>3-mag-2010 </c:v>
                </c:pt>
                <c:pt idx="670">
                  <c:v>5-mag-2010 </c:v>
                </c:pt>
                <c:pt idx="671">
                  <c:v>6-mag-2010 </c:v>
                </c:pt>
                <c:pt idx="672">
                  <c:v>10-mag-2010</c:v>
                </c:pt>
                <c:pt idx="673">
                  <c:v>10-mag-2010</c:v>
                </c:pt>
                <c:pt idx="674">
                  <c:v>14-mag-2010</c:v>
                </c:pt>
                <c:pt idx="675">
                  <c:v>17-mag-2010</c:v>
                </c:pt>
                <c:pt idx="676">
                  <c:v>17-mag-2010</c:v>
                </c:pt>
                <c:pt idx="677">
                  <c:v>18-mag-2010</c:v>
                </c:pt>
                <c:pt idx="678">
                  <c:v>19-mag-2010</c:v>
                </c:pt>
                <c:pt idx="679">
                  <c:v>20-mag-2010</c:v>
                </c:pt>
                <c:pt idx="680">
                  <c:v>20-mag-2010</c:v>
                </c:pt>
                <c:pt idx="681">
                  <c:v>20-mag-2010</c:v>
                </c:pt>
                <c:pt idx="682">
                  <c:v>24-mag-2010</c:v>
                </c:pt>
                <c:pt idx="683">
                  <c:v>26-mag-2010</c:v>
                </c:pt>
                <c:pt idx="684">
                  <c:v>27-mag-2010</c:v>
                </c:pt>
                <c:pt idx="685">
                  <c:v>28-mag-2010</c:v>
                </c:pt>
                <c:pt idx="686">
                  <c:v>1-giu-2010 </c:v>
                </c:pt>
                <c:pt idx="687">
                  <c:v>3-giu-2010 </c:v>
                </c:pt>
                <c:pt idx="688">
                  <c:v>7-giu-2010 </c:v>
                </c:pt>
                <c:pt idx="689">
                  <c:v>7-giu-2010 </c:v>
                </c:pt>
                <c:pt idx="690">
                  <c:v>7-giu-2010 </c:v>
                </c:pt>
                <c:pt idx="691">
                  <c:v>8-giu-2010 </c:v>
                </c:pt>
                <c:pt idx="692">
                  <c:v>8-giu-2010 </c:v>
                </c:pt>
                <c:pt idx="693">
                  <c:v>9-giu-2010 </c:v>
                </c:pt>
                <c:pt idx="694">
                  <c:v>10-giu-2010</c:v>
                </c:pt>
                <c:pt idx="695">
                  <c:v>11-giu-2010</c:v>
                </c:pt>
                <c:pt idx="696">
                  <c:v>14-giu-2010</c:v>
                </c:pt>
                <c:pt idx="697">
                  <c:v>15-giu-2010</c:v>
                </c:pt>
                <c:pt idx="698">
                  <c:v>16-giu-2010</c:v>
                </c:pt>
                <c:pt idx="699">
                  <c:v>18-giu-2010</c:v>
                </c:pt>
                <c:pt idx="700">
                  <c:v>22-giu-2010</c:v>
                </c:pt>
                <c:pt idx="701">
                  <c:v>24-giu-2010</c:v>
                </c:pt>
                <c:pt idx="702">
                  <c:v>28-giu-2010</c:v>
                </c:pt>
                <c:pt idx="703">
                  <c:v>2-lug-2010 </c:v>
                </c:pt>
                <c:pt idx="704">
                  <c:v>6-lug-2010 </c:v>
                </c:pt>
                <c:pt idx="705">
                  <c:v>6-lug-2010 </c:v>
                </c:pt>
                <c:pt idx="706">
                  <c:v>7-lug-2010 </c:v>
                </c:pt>
                <c:pt idx="707">
                  <c:v>8-lug-2010 </c:v>
                </c:pt>
                <c:pt idx="708">
                  <c:v>13-lug-2010</c:v>
                </c:pt>
                <c:pt idx="709">
                  <c:v>15-lug-2010</c:v>
                </c:pt>
                <c:pt idx="710">
                  <c:v>20-lug-2010</c:v>
                </c:pt>
                <c:pt idx="711">
                  <c:v>22-lug-2010</c:v>
                </c:pt>
                <c:pt idx="712">
                  <c:v>26-lug-2010</c:v>
                </c:pt>
                <c:pt idx="713">
                  <c:v>26-lug-2010</c:v>
                </c:pt>
                <c:pt idx="714">
                  <c:v>28-lug-2010</c:v>
                </c:pt>
                <c:pt idx="715">
                  <c:v>28-lug-2010</c:v>
                </c:pt>
                <c:pt idx="716">
                  <c:v>30-lug-2010</c:v>
                </c:pt>
                <c:pt idx="717">
                  <c:v>2-ago-2010 </c:v>
                </c:pt>
                <c:pt idx="718">
                  <c:v>3-ago-2010 </c:v>
                </c:pt>
                <c:pt idx="719">
                  <c:v>4-ago-2010 </c:v>
                </c:pt>
                <c:pt idx="720">
                  <c:v>5-ago-2010 </c:v>
                </c:pt>
                <c:pt idx="721">
                  <c:v>5-ago-2010 </c:v>
                </c:pt>
                <c:pt idx="722">
                  <c:v>6-ago-2010 </c:v>
                </c:pt>
                <c:pt idx="723">
                  <c:v>6-ago-2010 </c:v>
                </c:pt>
                <c:pt idx="724">
                  <c:v>9-ago-2010 </c:v>
                </c:pt>
                <c:pt idx="725">
                  <c:v>10-ago-2010</c:v>
                </c:pt>
                <c:pt idx="726">
                  <c:v>11-ago-2010</c:v>
                </c:pt>
                <c:pt idx="727">
                  <c:v>11-ago-2010</c:v>
                </c:pt>
                <c:pt idx="728">
                  <c:v>13-ago-2010</c:v>
                </c:pt>
                <c:pt idx="729">
                  <c:v>17-ago-2010</c:v>
                </c:pt>
                <c:pt idx="730">
                  <c:v>19-ago-2010</c:v>
                </c:pt>
                <c:pt idx="731">
                  <c:v>20-ago-2010</c:v>
                </c:pt>
                <c:pt idx="732">
                  <c:v>23-ago-2010</c:v>
                </c:pt>
                <c:pt idx="733">
                  <c:v>23-ago-2010</c:v>
                </c:pt>
                <c:pt idx="734">
                  <c:v>24-ago-2010</c:v>
                </c:pt>
                <c:pt idx="735">
                  <c:v>25-ago-2010</c:v>
                </c:pt>
                <c:pt idx="736">
                  <c:v>25-ago-2010</c:v>
                </c:pt>
                <c:pt idx="737">
                  <c:v>25-ago-2010</c:v>
                </c:pt>
                <c:pt idx="738">
                  <c:v>26-ago-2010</c:v>
                </c:pt>
                <c:pt idx="739">
                  <c:v>27-ago-2010</c:v>
                </c:pt>
                <c:pt idx="740">
                  <c:v>27-ago-2010</c:v>
                </c:pt>
                <c:pt idx="741">
                  <c:v>30-ago-2010</c:v>
                </c:pt>
                <c:pt idx="742">
                  <c:v>31-ago-2010</c:v>
                </c:pt>
                <c:pt idx="743">
                  <c:v>1-set-2010 </c:v>
                </c:pt>
                <c:pt idx="744">
                  <c:v>2-set-2010 </c:v>
                </c:pt>
                <c:pt idx="745">
                  <c:v>3-set-2010 </c:v>
                </c:pt>
                <c:pt idx="746">
                  <c:v>6-set-2010 </c:v>
                </c:pt>
                <c:pt idx="747">
                  <c:v>7-set-2010 </c:v>
                </c:pt>
                <c:pt idx="748">
                  <c:v>8-set-2010 </c:v>
                </c:pt>
                <c:pt idx="749">
                  <c:v>8-set-2010 </c:v>
                </c:pt>
                <c:pt idx="750">
                  <c:v>9-set-2010 </c:v>
                </c:pt>
                <c:pt idx="751">
                  <c:v>10-set-2010</c:v>
                </c:pt>
                <c:pt idx="752">
                  <c:v>13-set-2010</c:v>
                </c:pt>
                <c:pt idx="753">
                  <c:v>14-set-2010</c:v>
                </c:pt>
                <c:pt idx="754">
                  <c:v>14-set-2010</c:v>
                </c:pt>
                <c:pt idx="755">
                  <c:v>14-set-2010</c:v>
                </c:pt>
                <c:pt idx="756">
                  <c:v>15-set-2010</c:v>
                </c:pt>
                <c:pt idx="757">
                  <c:v>15-set-2010</c:v>
                </c:pt>
                <c:pt idx="758">
                  <c:v>16-set-2010</c:v>
                </c:pt>
                <c:pt idx="759">
                  <c:v>16-set-2010</c:v>
                </c:pt>
                <c:pt idx="760">
                  <c:v>17-set-2010</c:v>
                </c:pt>
                <c:pt idx="761">
                  <c:v>20-set-2010</c:v>
                </c:pt>
                <c:pt idx="762">
                  <c:v>21-set-2010</c:v>
                </c:pt>
                <c:pt idx="763">
                  <c:v>21-set-2010</c:v>
                </c:pt>
                <c:pt idx="764">
                  <c:v>21-set-2010</c:v>
                </c:pt>
                <c:pt idx="765">
                  <c:v>23-set-2010</c:v>
                </c:pt>
                <c:pt idx="766">
                  <c:v>24-set-2010</c:v>
                </c:pt>
                <c:pt idx="767">
                  <c:v>24-set-2010</c:v>
                </c:pt>
                <c:pt idx="768">
                  <c:v>27-set-2010</c:v>
                </c:pt>
                <c:pt idx="769">
                  <c:v>29-set-2010</c:v>
                </c:pt>
                <c:pt idx="770">
                  <c:v>29-set-2010</c:v>
                </c:pt>
                <c:pt idx="771">
                  <c:v>30-set-2010</c:v>
                </c:pt>
                <c:pt idx="772">
                  <c:v>30-set-2010</c:v>
                </c:pt>
                <c:pt idx="773">
                  <c:v>4-ott-2010 </c:v>
                </c:pt>
                <c:pt idx="774">
                  <c:v>5-ott-2010 </c:v>
                </c:pt>
                <c:pt idx="775">
                  <c:v>5-ott-2010 </c:v>
                </c:pt>
                <c:pt idx="776">
                  <c:v>6-ott-2010 </c:v>
                </c:pt>
                <c:pt idx="777">
                  <c:v>7-ott-2010 </c:v>
                </c:pt>
                <c:pt idx="778">
                  <c:v>7-ott-2010 </c:v>
                </c:pt>
                <c:pt idx="779">
                  <c:v>8-ott-2010 </c:v>
                </c:pt>
                <c:pt idx="780">
                  <c:v>11-ott-2010</c:v>
                </c:pt>
                <c:pt idx="781">
                  <c:v>13-ott-2010</c:v>
                </c:pt>
                <c:pt idx="782">
                  <c:v>14-ott-2010</c:v>
                </c:pt>
                <c:pt idx="783">
                  <c:v>15-ott-2010</c:v>
                </c:pt>
                <c:pt idx="784">
                  <c:v>15-ott-2010</c:v>
                </c:pt>
                <c:pt idx="785">
                  <c:v>18-ott-2010</c:v>
                </c:pt>
                <c:pt idx="786">
                  <c:v>18-ott-2010</c:v>
                </c:pt>
                <c:pt idx="787">
                  <c:v>19-ott-2010</c:v>
                </c:pt>
                <c:pt idx="788">
                  <c:v>19-ott-2010</c:v>
                </c:pt>
                <c:pt idx="789">
                  <c:v>19-ott-2010</c:v>
                </c:pt>
                <c:pt idx="790">
                  <c:v>20-ott-2010</c:v>
                </c:pt>
                <c:pt idx="791">
                  <c:v>21-ott-2010</c:v>
                </c:pt>
                <c:pt idx="792">
                  <c:v>26-ott-2010</c:v>
                </c:pt>
                <c:pt idx="793">
                  <c:v>27-ott-2010</c:v>
                </c:pt>
                <c:pt idx="794">
                  <c:v>27-ott-2010</c:v>
                </c:pt>
                <c:pt idx="795">
                  <c:v>27-ott-2010</c:v>
                </c:pt>
                <c:pt idx="796">
                  <c:v>27-ott-2010</c:v>
                </c:pt>
                <c:pt idx="797">
                  <c:v>28-ott-2010</c:v>
                </c:pt>
                <c:pt idx="798">
                  <c:v>29-ott-2010</c:v>
                </c:pt>
                <c:pt idx="799">
                  <c:v>1-nov-2010 </c:v>
                </c:pt>
                <c:pt idx="800">
                  <c:v>2-nov-2010 </c:v>
                </c:pt>
                <c:pt idx="801">
                  <c:v>3-nov-2010 </c:v>
                </c:pt>
                <c:pt idx="802">
                  <c:v>4-nov-2010 </c:v>
                </c:pt>
                <c:pt idx="803">
                  <c:v>5-nov-2010 </c:v>
                </c:pt>
                <c:pt idx="804">
                  <c:v>8-nov-2010 </c:v>
                </c:pt>
                <c:pt idx="805">
                  <c:v>8-nov-2010 </c:v>
                </c:pt>
                <c:pt idx="806">
                  <c:v>9-nov-2010 </c:v>
                </c:pt>
                <c:pt idx="807">
                  <c:v>9-nov-2010 </c:v>
                </c:pt>
                <c:pt idx="808">
                  <c:v>9-nov-2010 </c:v>
                </c:pt>
                <c:pt idx="809">
                  <c:v>11-nov-2010</c:v>
                </c:pt>
                <c:pt idx="810">
                  <c:v>12-nov-2010</c:v>
                </c:pt>
                <c:pt idx="811">
                  <c:v>12-nov-2010</c:v>
                </c:pt>
                <c:pt idx="812">
                  <c:v>15-nov-2010</c:v>
                </c:pt>
                <c:pt idx="813">
                  <c:v>16-nov-2010</c:v>
                </c:pt>
                <c:pt idx="814">
                  <c:v>17-nov-2010</c:v>
                </c:pt>
                <c:pt idx="815">
                  <c:v>19-nov-2010</c:v>
                </c:pt>
                <c:pt idx="816">
                  <c:v>22-nov-2010</c:v>
                </c:pt>
                <c:pt idx="817">
                  <c:v>23-nov-2010</c:v>
                </c:pt>
                <c:pt idx="818">
                  <c:v>23-nov-2010</c:v>
                </c:pt>
                <c:pt idx="819">
                  <c:v>24-nov-2010</c:v>
                </c:pt>
                <c:pt idx="820">
                  <c:v>26-nov-2010</c:v>
                </c:pt>
                <c:pt idx="821">
                  <c:v>26-nov-2010</c:v>
                </c:pt>
                <c:pt idx="822">
                  <c:v>30-nov-2010</c:v>
                </c:pt>
                <c:pt idx="823">
                  <c:v>30-nov-2010</c:v>
                </c:pt>
                <c:pt idx="824">
                  <c:v>30-nov-2010</c:v>
                </c:pt>
                <c:pt idx="825">
                  <c:v>1-dic-2010 </c:v>
                </c:pt>
                <c:pt idx="826">
                  <c:v>2-dic-2010 </c:v>
                </c:pt>
                <c:pt idx="827">
                  <c:v>6-dic-2010 </c:v>
                </c:pt>
                <c:pt idx="828">
                  <c:v>9-dic-2010 </c:v>
                </c:pt>
                <c:pt idx="829">
                  <c:v>10-dic-2010</c:v>
                </c:pt>
                <c:pt idx="830">
                  <c:v>13-dic-2010</c:v>
                </c:pt>
                <c:pt idx="831">
                  <c:v>15-dic-2010</c:v>
                </c:pt>
                <c:pt idx="832">
                  <c:v>16-dic-2010</c:v>
                </c:pt>
                <c:pt idx="833">
                  <c:v>20-dic-2010</c:v>
                </c:pt>
                <c:pt idx="834">
                  <c:v>21-dic-2010</c:v>
                </c:pt>
                <c:pt idx="835">
                  <c:v>22-dic-2010</c:v>
                </c:pt>
                <c:pt idx="836">
                  <c:v>22-dic-2010</c:v>
                </c:pt>
                <c:pt idx="837">
                  <c:v>23-dic-2010</c:v>
                </c:pt>
                <c:pt idx="838">
                  <c:v>27-dic-2010</c:v>
                </c:pt>
                <c:pt idx="839">
                  <c:v>29-dic-2010</c:v>
                </c:pt>
                <c:pt idx="840">
                  <c:v>30-dic-2010</c:v>
                </c:pt>
                <c:pt idx="841">
                  <c:v>31-dic-2010</c:v>
                </c:pt>
                <c:pt idx="842">
                  <c:v>3-gen-2011 </c:v>
                </c:pt>
                <c:pt idx="843">
                  <c:v>4-gen-2011 </c:v>
                </c:pt>
                <c:pt idx="844">
                  <c:v>5-gen-2011 </c:v>
                </c:pt>
                <c:pt idx="845">
                  <c:v>6-gen-2011 </c:v>
                </c:pt>
                <c:pt idx="846">
                  <c:v>7-gen-2011 </c:v>
                </c:pt>
                <c:pt idx="847">
                  <c:v>11-gen-2011</c:v>
                </c:pt>
                <c:pt idx="848">
                  <c:v>12-gen-2011</c:v>
                </c:pt>
                <c:pt idx="849">
                  <c:v>13-gen-2011</c:v>
                </c:pt>
                <c:pt idx="850">
                  <c:v>13-gen-2011</c:v>
                </c:pt>
                <c:pt idx="851">
                  <c:v>13-gen-2011</c:v>
                </c:pt>
                <c:pt idx="852">
                  <c:v>14-gen-2011</c:v>
                </c:pt>
                <c:pt idx="853">
                  <c:v>14-gen-2011</c:v>
                </c:pt>
                <c:pt idx="854">
                  <c:v>17-gen-2011</c:v>
                </c:pt>
                <c:pt idx="855">
                  <c:v>17-gen-2011</c:v>
                </c:pt>
                <c:pt idx="856">
                  <c:v>18-gen-2011</c:v>
                </c:pt>
                <c:pt idx="857">
                  <c:v>20-gen-2011</c:v>
                </c:pt>
                <c:pt idx="858">
                  <c:v>20-gen-2011</c:v>
                </c:pt>
                <c:pt idx="859">
                  <c:v>21-gen-2011</c:v>
                </c:pt>
                <c:pt idx="860">
                  <c:v>24-gen-2011</c:v>
                </c:pt>
                <c:pt idx="861">
                  <c:v>26-gen-2011</c:v>
                </c:pt>
                <c:pt idx="862">
                  <c:v>26-gen-2011</c:v>
                </c:pt>
                <c:pt idx="863">
                  <c:v>27-gen-2011</c:v>
                </c:pt>
                <c:pt idx="864">
                  <c:v>28-gen-2011</c:v>
                </c:pt>
                <c:pt idx="865">
                  <c:v>31-gen-2011</c:v>
                </c:pt>
                <c:pt idx="866">
                  <c:v>1-feb-2011 </c:v>
                </c:pt>
                <c:pt idx="867">
                  <c:v>2-feb-2011 </c:v>
                </c:pt>
                <c:pt idx="868">
                  <c:v>2-feb-2011 </c:v>
                </c:pt>
                <c:pt idx="869">
                  <c:v>9-feb-2011 </c:v>
                </c:pt>
                <c:pt idx="870">
                  <c:v>10-feb-2011</c:v>
                </c:pt>
                <c:pt idx="871">
                  <c:v>11-feb-2011</c:v>
                </c:pt>
                <c:pt idx="872">
                  <c:v>11-feb-2011</c:v>
                </c:pt>
                <c:pt idx="873">
                  <c:v>16-feb-2011</c:v>
                </c:pt>
                <c:pt idx="874">
                  <c:v>16-feb-2011</c:v>
                </c:pt>
                <c:pt idx="875">
                  <c:v>16-feb-2011</c:v>
                </c:pt>
                <c:pt idx="876">
                  <c:v>17-feb-2011</c:v>
                </c:pt>
                <c:pt idx="877">
                  <c:v>18-feb-2011</c:v>
                </c:pt>
                <c:pt idx="878">
                  <c:v>18-feb-2011</c:v>
                </c:pt>
                <c:pt idx="879">
                  <c:v>21-feb-2011</c:v>
                </c:pt>
                <c:pt idx="880">
                  <c:v>22-feb-2011</c:v>
                </c:pt>
                <c:pt idx="881">
                  <c:v>23-feb-2011</c:v>
                </c:pt>
                <c:pt idx="882">
                  <c:v>23-feb-2011</c:v>
                </c:pt>
                <c:pt idx="883">
                  <c:v>25-feb-2011</c:v>
                </c:pt>
                <c:pt idx="884">
                  <c:v>3-mar-2011 </c:v>
                </c:pt>
                <c:pt idx="885">
                  <c:v>4-mar-2011 </c:v>
                </c:pt>
                <c:pt idx="886">
                  <c:v>4-mar-2011 </c:v>
                </c:pt>
                <c:pt idx="887">
                  <c:v>7-mar-2011 </c:v>
                </c:pt>
                <c:pt idx="888">
                  <c:v>8-mar-2011 </c:v>
                </c:pt>
                <c:pt idx="889">
                  <c:v>8-mar-2011 </c:v>
                </c:pt>
                <c:pt idx="890">
                  <c:v>8-mar-2011 </c:v>
                </c:pt>
                <c:pt idx="891">
                  <c:v>9-mar-2011 </c:v>
                </c:pt>
                <c:pt idx="892">
                  <c:v>10-mar-2011</c:v>
                </c:pt>
                <c:pt idx="893">
                  <c:v>14-mar-2011</c:v>
                </c:pt>
                <c:pt idx="894">
                  <c:v>17-mar-2011</c:v>
                </c:pt>
                <c:pt idx="895">
                  <c:v>23-mar-2011</c:v>
                </c:pt>
                <c:pt idx="896">
                  <c:v>24-mar-2011</c:v>
                </c:pt>
                <c:pt idx="897">
                  <c:v>24-mar-2011</c:v>
                </c:pt>
                <c:pt idx="898">
                  <c:v>28-mar-2011</c:v>
                </c:pt>
                <c:pt idx="899">
                  <c:v>28-mar-2011</c:v>
                </c:pt>
                <c:pt idx="900">
                  <c:v>29-mar-2011</c:v>
                </c:pt>
                <c:pt idx="901">
                  <c:v>31-mar-2011</c:v>
                </c:pt>
                <c:pt idx="902">
                  <c:v>31-mar-2011</c:v>
                </c:pt>
                <c:pt idx="903">
                  <c:v>31-mar-2011</c:v>
                </c:pt>
                <c:pt idx="904">
                  <c:v>4-apr-2011 </c:v>
                </c:pt>
                <c:pt idx="905">
                  <c:v>6-apr-2011 </c:v>
                </c:pt>
                <c:pt idx="906">
                  <c:v>7-apr-2011 </c:v>
                </c:pt>
                <c:pt idx="907">
                  <c:v>7-apr-2011 </c:v>
                </c:pt>
                <c:pt idx="908">
                  <c:v>8-apr-2011 </c:v>
                </c:pt>
                <c:pt idx="909">
                  <c:v>8-apr-2011 </c:v>
                </c:pt>
                <c:pt idx="910">
                  <c:v>12-apr-2011</c:v>
                </c:pt>
                <c:pt idx="911">
                  <c:v>14-apr-2011</c:v>
                </c:pt>
                <c:pt idx="912">
                  <c:v>14-apr-2011</c:v>
                </c:pt>
                <c:pt idx="913">
                  <c:v>15-apr-2011</c:v>
                </c:pt>
                <c:pt idx="914">
                  <c:v>15-apr-2011</c:v>
                </c:pt>
                <c:pt idx="915">
                  <c:v>19-apr-2011</c:v>
                </c:pt>
                <c:pt idx="916">
                  <c:v>20-apr-2011</c:v>
                </c:pt>
                <c:pt idx="917">
                  <c:v>21-apr-2011</c:v>
                </c:pt>
                <c:pt idx="918">
                  <c:v>25-apr-2011</c:v>
                </c:pt>
                <c:pt idx="919">
                  <c:v>26-apr-2011</c:v>
                </c:pt>
                <c:pt idx="920">
                  <c:v>27-apr-2011</c:v>
                </c:pt>
                <c:pt idx="921">
                  <c:v>27-apr-2011</c:v>
                </c:pt>
                <c:pt idx="922">
                  <c:v>29-apr-2011</c:v>
                </c:pt>
                <c:pt idx="923">
                  <c:v>2-mag-2011 </c:v>
                </c:pt>
                <c:pt idx="924">
                  <c:v>3-mag-2011 </c:v>
                </c:pt>
                <c:pt idx="925">
                  <c:v>3-mag-2011 </c:v>
                </c:pt>
                <c:pt idx="926">
                  <c:v>3-mag-2011 </c:v>
                </c:pt>
                <c:pt idx="927">
                  <c:v>5-mag-2011 </c:v>
                </c:pt>
                <c:pt idx="928">
                  <c:v>5-mag-2011 </c:v>
                </c:pt>
                <c:pt idx="929">
                  <c:v>5-mag-2011 </c:v>
                </c:pt>
                <c:pt idx="930">
                  <c:v>9-mag-2011 </c:v>
                </c:pt>
                <c:pt idx="931">
                  <c:v>9-mag-2011 </c:v>
                </c:pt>
                <c:pt idx="932">
                  <c:v>9-mag-2011 </c:v>
                </c:pt>
                <c:pt idx="933">
                  <c:v>10-mag-2011</c:v>
                </c:pt>
                <c:pt idx="934">
                  <c:v>11-mag-2011</c:v>
                </c:pt>
                <c:pt idx="935">
                  <c:v>16-mag-2011</c:v>
                </c:pt>
                <c:pt idx="936">
                  <c:v>16-mag-2011</c:v>
                </c:pt>
                <c:pt idx="937">
                  <c:v>18-mag-2011</c:v>
                </c:pt>
                <c:pt idx="938">
                  <c:v>18-mag-2011</c:v>
                </c:pt>
                <c:pt idx="939">
                  <c:v>20-mag-2011</c:v>
                </c:pt>
                <c:pt idx="940">
                  <c:v>24-mag-2011</c:v>
                </c:pt>
                <c:pt idx="941">
                  <c:v>25-mag-2011</c:v>
                </c:pt>
                <c:pt idx="942">
                  <c:v>25-mag-2011</c:v>
                </c:pt>
                <c:pt idx="943">
                  <c:v>27-mag-2011</c:v>
                </c:pt>
                <c:pt idx="944">
                  <c:v>30-mag-2011</c:v>
                </c:pt>
                <c:pt idx="945">
                  <c:v>31-mag-2011</c:v>
                </c:pt>
                <c:pt idx="946">
                  <c:v>31-mag-2011</c:v>
                </c:pt>
                <c:pt idx="947">
                  <c:v>31-mag-2011</c:v>
                </c:pt>
                <c:pt idx="948">
                  <c:v>1-giu-2011 </c:v>
                </c:pt>
                <c:pt idx="949">
                  <c:v>2-giu-2011 </c:v>
                </c:pt>
                <c:pt idx="950">
                  <c:v>6-giu-2011 </c:v>
                </c:pt>
                <c:pt idx="951">
                  <c:v>9-giu-2011 </c:v>
                </c:pt>
                <c:pt idx="952">
                  <c:v>10-giu-2011</c:v>
                </c:pt>
                <c:pt idx="953">
                  <c:v>13-giu-2011</c:v>
                </c:pt>
                <c:pt idx="954">
                  <c:v>14-giu-2011</c:v>
                </c:pt>
                <c:pt idx="955">
                  <c:v>14-giu-2011</c:v>
                </c:pt>
                <c:pt idx="956">
                  <c:v>15-giu-2011</c:v>
                </c:pt>
                <c:pt idx="957">
                  <c:v>15-giu-2011</c:v>
                </c:pt>
                <c:pt idx="958">
                  <c:v>20-giu-2011</c:v>
                </c:pt>
                <c:pt idx="959">
                  <c:v>21-giu-2011</c:v>
                </c:pt>
                <c:pt idx="960">
                  <c:v>27-giu-2011</c:v>
                </c:pt>
                <c:pt idx="961">
                  <c:v>27-giu-2011</c:v>
                </c:pt>
                <c:pt idx="962">
                  <c:v>28-giu-2011</c:v>
                </c:pt>
                <c:pt idx="963">
                  <c:v>28-giu-2011</c:v>
                </c:pt>
                <c:pt idx="964">
                  <c:v>28-giu-2011</c:v>
                </c:pt>
                <c:pt idx="965">
                  <c:v>29-giu-2011</c:v>
                </c:pt>
                <c:pt idx="966">
                  <c:v>30-giu-2011</c:v>
                </c:pt>
                <c:pt idx="967">
                  <c:v>1-lug-2011 </c:v>
                </c:pt>
                <c:pt idx="968">
                  <c:v>5-lug-2011 </c:v>
                </c:pt>
                <c:pt idx="969">
                  <c:v>5-lug-2011 </c:v>
                </c:pt>
                <c:pt idx="970">
                  <c:v>5-lug-2011 </c:v>
                </c:pt>
                <c:pt idx="971">
                  <c:v>6-lug-2011 </c:v>
                </c:pt>
                <c:pt idx="972">
                  <c:v>8-lug-2011 </c:v>
                </c:pt>
                <c:pt idx="973">
                  <c:v>13-lug-2011</c:v>
                </c:pt>
                <c:pt idx="974">
                  <c:v>13-lug-2011</c:v>
                </c:pt>
                <c:pt idx="975">
                  <c:v>14-lug-2011</c:v>
                </c:pt>
                <c:pt idx="976">
                  <c:v>14-lug-2011</c:v>
                </c:pt>
                <c:pt idx="977">
                  <c:v>15-lug-2011</c:v>
                </c:pt>
                <c:pt idx="978">
                  <c:v>15-lug-2011</c:v>
                </c:pt>
                <c:pt idx="979">
                  <c:v>18-lug-2011</c:v>
                </c:pt>
                <c:pt idx="980">
                  <c:v>19-lug-2011</c:v>
                </c:pt>
                <c:pt idx="981">
                  <c:v>19-lug-2011</c:v>
                </c:pt>
                <c:pt idx="982">
                  <c:v>20-lug-2011</c:v>
                </c:pt>
                <c:pt idx="983">
                  <c:v>22-lug-2011</c:v>
                </c:pt>
                <c:pt idx="984">
                  <c:v>25-lug-2011</c:v>
                </c:pt>
                <c:pt idx="985">
                  <c:v>28-lug-2011</c:v>
                </c:pt>
                <c:pt idx="986">
                  <c:v>28-lug-2011</c:v>
                </c:pt>
                <c:pt idx="987">
                  <c:v>29-lug-2011</c:v>
                </c:pt>
                <c:pt idx="988">
                  <c:v>29-lug-2011</c:v>
                </c:pt>
                <c:pt idx="989">
                  <c:v>3-ago-2011 </c:v>
                </c:pt>
                <c:pt idx="990">
                  <c:v>3-ago-2011 </c:v>
                </c:pt>
                <c:pt idx="991">
                  <c:v>4-ago-2011 </c:v>
                </c:pt>
                <c:pt idx="992">
                  <c:v>4-ago-2011 </c:v>
                </c:pt>
                <c:pt idx="993">
                  <c:v>4-ago-2011 </c:v>
                </c:pt>
                <c:pt idx="994">
                  <c:v>8-ago-2011 </c:v>
                </c:pt>
                <c:pt idx="995">
                  <c:v>9-ago-2011 </c:v>
                </c:pt>
                <c:pt idx="996">
                  <c:v>10-ago-2011</c:v>
                </c:pt>
                <c:pt idx="997">
                  <c:v>12-ago-2011</c:v>
                </c:pt>
                <c:pt idx="998">
                  <c:v>12-ago-2011</c:v>
                </c:pt>
                <c:pt idx="999">
                  <c:v>12-ago-2011</c:v>
                </c:pt>
                <c:pt idx="1000">
                  <c:v>12-ago-2011</c:v>
                </c:pt>
                <c:pt idx="1001">
                  <c:v>15-ago-2011</c:v>
                </c:pt>
                <c:pt idx="1002">
                  <c:v>16-ago-2011</c:v>
                </c:pt>
                <c:pt idx="1003">
                  <c:v>16-ago-2011</c:v>
                </c:pt>
                <c:pt idx="1004">
                  <c:v>17-ago-2011</c:v>
                </c:pt>
                <c:pt idx="1005">
                  <c:v>17-ago-2011</c:v>
                </c:pt>
                <c:pt idx="1006">
                  <c:v>17-ago-2011</c:v>
                </c:pt>
                <c:pt idx="1007">
                  <c:v>18-ago-2011</c:v>
                </c:pt>
                <c:pt idx="1008">
                  <c:v>19-ago-2011</c:v>
                </c:pt>
                <c:pt idx="1009">
                  <c:v>22-ago-2011</c:v>
                </c:pt>
                <c:pt idx="1010">
                  <c:v>22-ago-2011</c:v>
                </c:pt>
                <c:pt idx="1011">
                  <c:v>23-ago-2011</c:v>
                </c:pt>
                <c:pt idx="1012">
                  <c:v>23-ago-2011</c:v>
                </c:pt>
                <c:pt idx="1013">
                  <c:v>23-ago-2011</c:v>
                </c:pt>
                <c:pt idx="1014">
                  <c:v>23-ago-2011</c:v>
                </c:pt>
                <c:pt idx="1015">
                  <c:v>2-set-2011 </c:v>
                </c:pt>
                <c:pt idx="1016">
                  <c:v>2-set-2011 </c:v>
                </c:pt>
                <c:pt idx="1017">
                  <c:v>5-set-2011 </c:v>
                </c:pt>
                <c:pt idx="1018">
                  <c:v>5-set-2011 </c:v>
                </c:pt>
                <c:pt idx="1019">
                  <c:v>6-set-2011 </c:v>
                </c:pt>
                <c:pt idx="1020">
                  <c:v>6-set-2011 </c:v>
                </c:pt>
                <c:pt idx="1021">
                  <c:v>6-set-2011 </c:v>
                </c:pt>
                <c:pt idx="1022">
                  <c:v>9-set-2011 </c:v>
                </c:pt>
                <c:pt idx="1023">
                  <c:v>14-set-2011</c:v>
                </c:pt>
                <c:pt idx="1024">
                  <c:v>20-set-2011</c:v>
                </c:pt>
                <c:pt idx="1025">
                  <c:v>21-set-2011</c:v>
                </c:pt>
                <c:pt idx="1026">
                  <c:v>21-set-2011</c:v>
                </c:pt>
                <c:pt idx="1027">
                  <c:v>22-set-2011</c:v>
                </c:pt>
                <c:pt idx="1028">
                  <c:v>22-set-2011</c:v>
                </c:pt>
                <c:pt idx="1029">
                  <c:v>22-set-2011</c:v>
                </c:pt>
                <c:pt idx="1030">
                  <c:v>23-set-2011</c:v>
                </c:pt>
                <c:pt idx="1031">
                  <c:v>26-set-2011</c:v>
                </c:pt>
                <c:pt idx="1032">
                  <c:v>28-set-2011</c:v>
                </c:pt>
                <c:pt idx="1033">
                  <c:v>30-set-2011</c:v>
                </c:pt>
                <c:pt idx="1034">
                  <c:v>30-set-2011</c:v>
                </c:pt>
                <c:pt idx="1035">
                  <c:v>4-ott-2011 </c:v>
                </c:pt>
                <c:pt idx="1036">
                  <c:v>5-ott-2011 </c:v>
                </c:pt>
                <c:pt idx="1037">
                  <c:v>7-ott-2011 </c:v>
                </c:pt>
                <c:pt idx="1038">
                  <c:v>11-ott-2011</c:v>
                </c:pt>
                <c:pt idx="1039">
                  <c:v>12-ott-2011</c:v>
                </c:pt>
                <c:pt idx="1040">
                  <c:v>13-ott-2011</c:v>
                </c:pt>
                <c:pt idx="1041">
                  <c:v>13-ott-2011</c:v>
                </c:pt>
                <c:pt idx="1042">
                  <c:v>13-ott-2011</c:v>
                </c:pt>
                <c:pt idx="1043">
                  <c:v>14-ott-2011</c:v>
                </c:pt>
                <c:pt idx="1044">
                  <c:v>14-ott-2011</c:v>
                </c:pt>
                <c:pt idx="1045">
                  <c:v>17-ott-2011</c:v>
                </c:pt>
                <c:pt idx="1046">
                  <c:v>17-ott-2011</c:v>
                </c:pt>
                <c:pt idx="1047">
                  <c:v>18-ott-2011</c:v>
                </c:pt>
                <c:pt idx="1048">
                  <c:v>18-ott-2011</c:v>
                </c:pt>
                <c:pt idx="1049">
                  <c:v>19-ott-2011</c:v>
                </c:pt>
                <c:pt idx="1050">
                  <c:v>19-ott-2011</c:v>
                </c:pt>
                <c:pt idx="1051">
                  <c:v>20-ott-2011</c:v>
                </c:pt>
                <c:pt idx="1052">
                  <c:v>26-ott-2011</c:v>
                </c:pt>
                <c:pt idx="1053">
                  <c:v>27-ott-2011</c:v>
                </c:pt>
                <c:pt idx="1054">
                  <c:v>28-ott-2011</c:v>
                </c:pt>
                <c:pt idx="1055">
                  <c:v>1-nov-2011 </c:v>
                </c:pt>
                <c:pt idx="1056">
                  <c:v>2-nov-2011 </c:v>
                </c:pt>
                <c:pt idx="1057">
                  <c:v>3-nov-2011 </c:v>
                </c:pt>
                <c:pt idx="1058">
                  <c:v>3-nov-2011 </c:v>
                </c:pt>
                <c:pt idx="1059">
                  <c:v>3-nov-2011 </c:v>
                </c:pt>
                <c:pt idx="1060">
                  <c:v>4-nov-2011 </c:v>
                </c:pt>
                <c:pt idx="1061">
                  <c:v>4-nov-2011 </c:v>
                </c:pt>
                <c:pt idx="1062">
                  <c:v>8-nov-2011 </c:v>
                </c:pt>
                <c:pt idx="1063">
                  <c:v>8-nov-2011 </c:v>
                </c:pt>
                <c:pt idx="1064">
                  <c:v>9-nov-2011 </c:v>
                </c:pt>
                <c:pt idx="1065">
                  <c:v>10-nov-2011</c:v>
                </c:pt>
                <c:pt idx="1066">
                  <c:v>11-nov-2011</c:v>
                </c:pt>
                <c:pt idx="1067">
                  <c:v>14-nov-2011</c:v>
                </c:pt>
                <c:pt idx="1068">
                  <c:v>15-nov-2011</c:v>
                </c:pt>
                <c:pt idx="1069">
                  <c:v>15-nov-2011</c:v>
                </c:pt>
                <c:pt idx="1070">
                  <c:v>16-nov-2011</c:v>
                </c:pt>
                <c:pt idx="1071">
                  <c:v>16-nov-2011</c:v>
                </c:pt>
                <c:pt idx="1072">
                  <c:v>16-nov-2011</c:v>
                </c:pt>
                <c:pt idx="1073">
                  <c:v>17-nov-2011</c:v>
                </c:pt>
                <c:pt idx="1074">
                  <c:v>17-nov-2011</c:v>
                </c:pt>
                <c:pt idx="1075">
                  <c:v>18-nov-2011</c:v>
                </c:pt>
                <c:pt idx="1076">
                  <c:v>21-nov-2011</c:v>
                </c:pt>
                <c:pt idx="1077">
                  <c:v>22-nov-2011</c:v>
                </c:pt>
                <c:pt idx="1078">
                  <c:v>22-nov-2011</c:v>
                </c:pt>
                <c:pt idx="1079">
                  <c:v>24-nov-2011</c:v>
                </c:pt>
                <c:pt idx="1080">
                  <c:v>25-nov-2011</c:v>
                </c:pt>
                <c:pt idx="1081">
                  <c:v>28-nov-2011</c:v>
                </c:pt>
                <c:pt idx="1082">
                  <c:v>30-nov-2011</c:v>
                </c:pt>
                <c:pt idx="1083">
                  <c:v>30-nov-2011</c:v>
                </c:pt>
                <c:pt idx="1084">
                  <c:v>30-nov-2011</c:v>
                </c:pt>
                <c:pt idx="1085">
                  <c:v>1-dic-2011 </c:v>
                </c:pt>
                <c:pt idx="1086">
                  <c:v>2-dic-2011 </c:v>
                </c:pt>
                <c:pt idx="1087">
                  <c:v>2-dic-2011 </c:v>
                </c:pt>
                <c:pt idx="1088">
                  <c:v>5-dic-2011 </c:v>
                </c:pt>
                <c:pt idx="1089">
                  <c:v>5-dic-2011 </c:v>
                </c:pt>
                <c:pt idx="1090">
                  <c:v>7-dic-2011 </c:v>
                </c:pt>
                <c:pt idx="1091">
                  <c:v>7-dic-2011 </c:v>
                </c:pt>
                <c:pt idx="1092">
                  <c:v>8-dic-2011 </c:v>
                </c:pt>
                <c:pt idx="1093">
                  <c:v>13-dic-2011</c:v>
                </c:pt>
                <c:pt idx="1094">
                  <c:v>13-dic-2011</c:v>
                </c:pt>
                <c:pt idx="1095">
                  <c:v>14-dic-2011</c:v>
                </c:pt>
                <c:pt idx="1096">
                  <c:v>14-dic-2011</c:v>
                </c:pt>
                <c:pt idx="1097">
                  <c:v>16-dic-2011</c:v>
                </c:pt>
                <c:pt idx="1098">
                  <c:v>16-dic-2011</c:v>
                </c:pt>
                <c:pt idx="1099">
                  <c:v>16-dic-2011</c:v>
                </c:pt>
                <c:pt idx="1100">
                  <c:v>19-dic-2011</c:v>
                </c:pt>
                <c:pt idx="1101">
                  <c:v>20-dic-2011</c:v>
                </c:pt>
                <c:pt idx="1102">
                  <c:v>20-dic-2011</c:v>
                </c:pt>
                <c:pt idx="1103">
                  <c:v>27-dic-2011</c:v>
                </c:pt>
                <c:pt idx="1104">
                  <c:v>29-dic-2011</c:v>
                </c:pt>
                <c:pt idx="1105">
                  <c:v>30-dic-2011</c:v>
                </c:pt>
                <c:pt idx="1106">
                  <c:v>30-dic-2011</c:v>
                </c:pt>
                <c:pt idx="1107">
                  <c:v>2-gen-2012 </c:v>
                </c:pt>
                <c:pt idx="1108">
                  <c:v>3-gen-2012 </c:v>
                </c:pt>
                <c:pt idx="1109">
                  <c:v>4-gen-2012 </c:v>
                </c:pt>
                <c:pt idx="1110">
                  <c:v>5-gen-2012 </c:v>
                </c:pt>
                <c:pt idx="1111">
                  <c:v>6-gen-2012 </c:v>
                </c:pt>
                <c:pt idx="1112">
                  <c:v>6-gen-2012 </c:v>
                </c:pt>
                <c:pt idx="1113">
                  <c:v>10-gen-2012</c:v>
                </c:pt>
                <c:pt idx="1114">
                  <c:v>10-gen-2012</c:v>
                </c:pt>
                <c:pt idx="1115">
                  <c:v>12-gen-2012</c:v>
                </c:pt>
                <c:pt idx="1116">
                  <c:v>13-gen-2012</c:v>
                </c:pt>
                <c:pt idx="1117">
                  <c:v>13-gen-2012</c:v>
                </c:pt>
                <c:pt idx="1118">
                  <c:v>16-gen-2012</c:v>
                </c:pt>
                <c:pt idx="1119">
                  <c:v>18-gen-2012</c:v>
                </c:pt>
                <c:pt idx="1120">
                  <c:v>19-gen-2012</c:v>
                </c:pt>
                <c:pt idx="1121">
                  <c:v>23-gen-2012</c:v>
                </c:pt>
                <c:pt idx="1122">
                  <c:v>24-gen-2012</c:v>
                </c:pt>
                <c:pt idx="1123">
                  <c:v>25-gen-2012</c:v>
                </c:pt>
                <c:pt idx="1124">
                  <c:v>25-gen-2012</c:v>
                </c:pt>
                <c:pt idx="1125">
                  <c:v>25-gen-2012</c:v>
                </c:pt>
                <c:pt idx="1126">
                  <c:v>25-gen-2012</c:v>
                </c:pt>
                <c:pt idx="1127">
                  <c:v>27-gen-2012</c:v>
                </c:pt>
                <c:pt idx="1128">
                  <c:v>30-gen-2012</c:v>
                </c:pt>
                <c:pt idx="1129">
                  <c:v>31-gen-2012</c:v>
                </c:pt>
                <c:pt idx="1130">
                  <c:v>2-feb-2012 </c:v>
                </c:pt>
                <c:pt idx="1131">
                  <c:v>2-feb-2012 </c:v>
                </c:pt>
                <c:pt idx="1132">
                  <c:v>6-feb-2012 </c:v>
                </c:pt>
                <c:pt idx="1133">
                  <c:v>6-feb-2012 </c:v>
                </c:pt>
                <c:pt idx="1134">
                  <c:v>7-feb-2012 </c:v>
                </c:pt>
                <c:pt idx="1135">
                  <c:v>14-feb-2012</c:v>
                </c:pt>
                <c:pt idx="1136">
                  <c:v>14-feb-2012</c:v>
                </c:pt>
                <c:pt idx="1137">
                  <c:v>14-feb-2012</c:v>
                </c:pt>
                <c:pt idx="1138">
                  <c:v>15-feb-2012</c:v>
                </c:pt>
                <c:pt idx="1139">
                  <c:v>21-feb-2012</c:v>
                </c:pt>
                <c:pt idx="1140">
                  <c:v>21-feb-2012</c:v>
                </c:pt>
                <c:pt idx="1141">
                  <c:v>22-feb-2012</c:v>
                </c:pt>
                <c:pt idx="1142">
                  <c:v>23-feb-2012</c:v>
                </c:pt>
                <c:pt idx="1143">
                  <c:v>23-feb-2012</c:v>
                </c:pt>
                <c:pt idx="1144">
                  <c:v>24-feb-2012</c:v>
                </c:pt>
                <c:pt idx="1145">
                  <c:v>28-feb-2012</c:v>
                </c:pt>
                <c:pt idx="1146">
                  <c:v>28-feb-2012</c:v>
                </c:pt>
                <c:pt idx="1147">
                  <c:v>29-feb-2012</c:v>
                </c:pt>
                <c:pt idx="1148">
                  <c:v>2-mar-2012 </c:v>
                </c:pt>
                <c:pt idx="1149">
                  <c:v>2-mar-2012 </c:v>
                </c:pt>
                <c:pt idx="1150">
                  <c:v>2-mar-2012 </c:v>
                </c:pt>
                <c:pt idx="1151">
                  <c:v>6-mar-2012 </c:v>
                </c:pt>
                <c:pt idx="1152">
                  <c:v>7-mar-2012 </c:v>
                </c:pt>
                <c:pt idx="1153">
                  <c:v>7-mar-2012 </c:v>
                </c:pt>
                <c:pt idx="1154">
                  <c:v>8-mar-2012 </c:v>
                </c:pt>
                <c:pt idx="1155">
                  <c:v>8-mar-2012 </c:v>
                </c:pt>
                <c:pt idx="1156">
                  <c:v>9-mar-2012 </c:v>
                </c:pt>
                <c:pt idx="1157">
                  <c:v>9-mar-2012 </c:v>
                </c:pt>
                <c:pt idx="1158">
                  <c:v>12-mar-2012</c:v>
                </c:pt>
                <c:pt idx="1159">
                  <c:v>14-mar-2012</c:v>
                </c:pt>
                <c:pt idx="1160">
                  <c:v>14-mar-2012</c:v>
                </c:pt>
                <c:pt idx="1161">
                  <c:v>14-mar-2012</c:v>
                </c:pt>
                <c:pt idx="1162">
                  <c:v>15-mar-2012</c:v>
                </c:pt>
                <c:pt idx="1163">
                  <c:v>19-mar-2012</c:v>
                </c:pt>
                <c:pt idx="1164">
                  <c:v>19-mar-2012</c:v>
                </c:pt>
                <c:pt idx="1165">
                  <c:v>20-mar-2012</c:v>
                </c:pt>
                <c:pt idx="1166">
                  <c:v>20-mar-2012</c:v>
                </c:pt>
                <c:pt idx="1167">
                  <c:v>21-mar-2012</c:v>
                </c:pt>
                <c:pt idx="1168">
                  <c:v>22-mar-2012</c:v>
                </c:pt>
                <c:pt idx="1169">
                  <c:v>22-mar-2012</c:v>
                </c:pt>
                <c:pt idx="1170">
                  <c:v>23-mar-2012</c:v>
                </c:pt>
                <c:pt idx="1171">
                  <c:v>23-mar-2012</c:v>
                </c:pt>
                <c:pt idx="1172">
                  <c:v>26-mar-2012</c:v>
                </c:pt>
                <c:pt idx="1173">
                  <c:v>27-mar-2012</c:v>
                </c:pt>
                <c:pt idx="1174">
                  <c:v>28-mar-2012</c:v>
                </c:pt>
                <c:pt idx="1175">
                  <c:v>29-mar-2012</c:v>
                </c:pt>
                <c:pt idx="1176">
                  <c:v>29-mar-2012</c:v>
                </c:pt>
                <c:pt idx="1177">
                  <c:v>29-mar-2012</c:v>
                </c:pt>
                <c:pt idx="1178">
                  <c:v>2-apr-2012 </c:v>
                </c:pt>
                <c:pt idx="1179">
                  <c:v>3-apr-2012 </c:v>
                </c:pt>
                <c:pt idx="1180">
                  <c:v>3-apr-2012 </c:v>
                </c:pt>
                <c:pt idx="1181">
                  <c:v>4-apr-2012 </c:v>
                </c:pt>
                <c:pt idx="1182">
                  <c:v>10-apr-2012</c:v>
                </c:pt>
                <c:pt idx="1183">
                  <c:v>10-apr-2012</c:v>
                </c:pt>
                <c:pt idx="1184">
                  <c:v>11-apr-2012</c:v>
                </c:pt>
                <c:pt idx="1185">
                  <c:v>12-apr-2012</c:v>
                </c:pt>
                <c:pt idx="1186">
                  <c:v>12-apr-2012</c:v>
                </c:pt>
                <c:pt idx="1187">
                  <c:v>13-apr-2012</c:v>
                </c:pt>
                <c:pt idx="1188">
                  <c:v>13-apr-2012</c:v>
                </c:pt>
                <c:pt idx="1189">
                  <c:v>16-apr-2012</c:v>
                </c:pt>
                <c:pt idx="1190">
                  <c:v>17-apr-2012</c:v>
                </c:pt>
                <c:pt idx="1191">
                  <c:v>18-apr-2012</c:v>
                </c:pt>
                <c:pt idx="1192">
                  <c:v>19-apr-2012</c:v>
                </c:pt>
                <c:pt idx="1193">
                  <c:v>20-apr-2012</c:v>
                </c:pt>
                <c:pt idx="1194">
                  <c:v>23-apr-2012</c:v>
                </c:pt>
                <c:pt idx="1195">
                  <c:v>26-apr-2012</c:v>
                </c:pt>
                <c:pt idx="1196">
                  <c:v>27-apr-2012</c:v>
                </c:pt>
                <c:pt idx="1197">
                  <c:v>27-apr-2012</c:v>
                </c:pt>
                <c:pt idx="1198">
                  <c:v>27-apr-2012</c:v>
                </c:pt>
                <c:pt idx="1199">
                  <c:v>30-apr-2012</c:v>
                </c:pt>
                <c:pt idx="1200">
                  <c:v>1-mag-2012 </c:v>
                </c:pt>
                <c:pt idx="1201">
                  <c:v>1-mag-2012 </c:v>
                </c:pt>
                <c:pt idx="1202">
                  <c:v>2-mag-2012 </c:v>
                </c:pt>
                <c:pt idx="1203">
                  <c:v>2-mag-2012 </c:v>
                </c:pt>
                <c:pt idx="1204">
                  <c:v>3-mag-2012 </c:v>
                </c:pt>
                <c:pt idx="1205">
                  <c:v>7-mag-2012 </c:v>
                </c:pt>
                <c:pt idx="1206">
                  <c:v>8-mag-2012 </c:v>
                </c:pt>
                <c:pt idx="1207">
                  <c:v>9-mag-2012 </c:v>
                </c:pt>
                <c:pt idx="1208">
                  <c:v>9-mag-2012 </c:v>
                </c:pt>
                <c:pt idx="1209">
                  <c:v>11-mag-2012</c:v>
                </c:pt>
                <c:pt idx="1210">
                  <c:v>11-mag-2012</c:v>
                </c:pt>
                <c:pt idx="1211">
                  <c:v>14-mag-2012</c:v>
                </c:pt>
                <c:pt idx="1212">
                  <c:v>15-mag-2012</c:v>
                </c:pt>
                <c:pt idx="1213">
                  <c:v>16-mag-2012</c:v>
                </c:pt>
                <c:pt idx="1214">
                  <c:v>17-mag-2012</c:v>
                </c:pt>
                <c:pt idx="1215">
                  <c:v>18-mag-2012</c:v>
                </c:pt>
                <c:pt idx="1216">
                  <c:v>21-mag-2012</c:v>
                </c:pt>
                <c:pt idx="1217">
                  <c:v>21-mag-2012</c:v>
                </c:pt>
                <c:pt idx="1218">
                  <c:v>22-mag-2012</c:v>
                </c:pt>
                <c:pt idx="1219">
                  <c:v>22-mag-2012</c:v>
                </c:pt>
                <c:pt idx="1220">
                  <c:v>23-mag-2012</c:v>
                </c:pt>
                <c:pt idx="1221">
                  <c:v>24-mag-2012</c:v>
                </c:pt>
                <c:pt idx="1222">
                  <c:v>24-mag-2012</c:v>
                </c:pt>
                <c:pt idx="1223">
                  <c:v>24-mag-2012</c:v>
                </c:pt>
                <c:pt idx="1224">
                  <c:v>24-mag-2012</c:v>
                </c:pt>
                <c:pt idx="1225">
                  <c:v>28-mag-2012</c:v>
                </c:pt>
                <c:pt idx="1226">
                  <c:v>28-mag-2012</c:v>
                </c:pt>
                <c:pt idx="1227">
                  <c:v>29-mag-2012</c:v>
                </c:pt>
                <c:pt idx="1228">
                  <c:v>29-mag-2012</c:v>
                </c:pt>
                <c:pt idx="1229">
                  <c:v>30-mag-2012</c:v>
                </c:pt>
                <c:pt idx="1230">
                  <c:v>30-mag-2012</c:v>
                </c:pt>
                <c:pt idx="1231">
                  <c:v>30-mag-2012</c:v>
                </c:pt>
                <c:pt idx="1232">
                  <c:v>31-mag-2012</c:v>
                </c:pt>
                <c:pt idx="1233">
                  <c:v>31-mag-2012</c:v>
                </c:pt>
                <c:pt idx="1234">
                  <c:v>1-giu-2012 </c:v>
                </c:pt>
                <c:pt idx="1235">
                  <c:v>1-giu-2012 </c:v>
                </c:pt>
                <c:pt idx="1236">
                  <c:v>5-giu-2012 </c:v>
                </c:pt>
                <c:pt idx="1237">
                  <c:v>5-giu-2012 </c:v>
                </c:pt>
                <c:pt idx="1238">
                  <c:v>6-giu-2012 </c:v>
                </c:pt>
                <c:pt idx="1239">
                  <c:v>6-giu-2012 </c:v>
                </c:pt>
                <c:pt idx="1240">
                  <c:v>7-giu-2012 </c:v>
                </c:pt>
                <c:pt idx="1241">
                  <c:v>7-giu-2012 </c:v>
                </c:pt>
                <c:pt idx="1242">
                  <c:v>12-giu-2012</c:v>
                </c:pt>
                <c:pt idx="1243">
                  <c:v>13-giu-2012</c:v>
                </c:pt>
                <c:pt idx="1244">
                  <c:v>14-giu-2012</c:v>
                </c:pt>
                <c:pt idx="1245">
                  <c:v>14-giu-2012</c:v>
                </c:pt>
                <c:pt idx="1246">
                  <c:v>15-giu-2012</c:v>
                </c:pt>
                <c:pt idx="1247">
                  <c:v>18-giu-2012</c:v>
                </c:pt>
                <c:pt idx="1248">
                  <c:v>20-giu-2012</c:v>
                </c:pt>
                <c:pt idx="1249">
                  <c:v>21-giu-2012</c:v>
                </c:pt>
                <c:pt idx="1250">
                  <c:v>26-giu-2012</c:v>
                </c:pt>
                <c:pt idx="1251">
                  <c:v>28-giu-2012</c:v>
                </c:pt>
                <c:pt idx="1252">
                  <c:v>28-giu-2012</c:v>
                </c:pt>
                <c:pt idx="1253">
                  <c:v>2-lug-2012 </c:v>
                </c:pt>
                <c:pt idx="1254">
                  <c:v>4-lug-2012 </c:v>
                </c:pt>
                <c:pt idx="1255">
                  <c:v>5-lug-2012 </c:v>
                </c:pt>
                <c:pt idx="1256">
                  <c:v>5-lug-2012 </c:v>
                </c:pt>
                <c:pt idx="1257">
                  <c:v>6-lug-2012 </c:v>
                </c:pt>
                <c:pt idx="1258">
                  <c:v>6-lug-2012 </c:v>
                </c:pt>
                <c:pt idx="1259">
                  <c:v>10-lug-2012</c:v>
                </c:pt>
                <c:pt idx="1260">
                  <c:v>10-lug-2012</c:v>
                </c:pt>
                <c:pt idx="1261">
                  <c:v>11-lug-2012</c:v>
                </c:pt>
                <c:pt idx="1262">
                  <c:v>17-lug-2012</c:v>
                </c:pt>
                <c:pt idx="1263">
                  <c:v>17-lug-2012</c:v>
                </c:pt>
                <c:pt idx="1264">
                  <c:v>20-lug-2012</c:v>
                </c:pt>
                <c:pt idx="1265">
                  <c:v>23-lug-2012</c:v>
                </c:pt>
                <c:pt idx="1266">
                  <c:v>24-lug-2012</c:v>
                </c:pt>
                <c:pt idx="1267">
                  <c:v>25-lug-2012</c:v>
                </c:pt>
                <c:pt idx="1268">
                  <c:v>25-lug-2012</c:v>
                </c:pt>
                <c:pt idx="1269">
                  <c:v>27-lug-2012</c:v>
                </c:pt>
                <c:pt idx="1270">
                  <c:v>1-ago-2012 </c:v>
                </c:pt>
                <c:pt idx="1271">
                  <c:v>2-ago-2012 </c:v>
                </c:pt>
                <c:pt idx="1272">
                  <c:v>2-ago-2012 </c:v>
                </c:pt>
                <c:pt idx="1273">
                  <c:v>3-ago-2012 </c:v>
                </c:pt>
                <c:pt idx="1274">
                  <c:v>3-ago-2012 </c:v>
                </c:pt>
                <c:pt idx="1275">
                  <c:v>6-ago-2012 </c:v>
                </c:pt>
                <c:pt idx="1276">
                  <c:v>6-ago-2012 </c:v>
                </c:pt>
                <c:pt idx="1277">
                  <c:v>6-ago-2012 </c:v>
                </c:pt>
                <c:pt idx="1278">
                  <c:v>7-ago-2012 </c:v>
                </c:pt>
                <c:pt idx="1279">
                  <c:v>7-ago-2012 </c:v>
                </c:pt>
                <c:pt idx="1280">
                  <c:v>9-ago-2012 </c:v>
                </c:pt>
                <c:pt idx="1281">
                  <c:v>9-ago-2012 </c:v>
                </c:pt>
                <c:pt idx="1282">
                  <c:v>10-ago-2012</c:v>
                </c:pt>
                <c:pt idx="1283">
                  <c:v>10-ago-2012</c:v>
                </c:pt>
                <c:pt idx="1284">
                  <c:v>13-ago-2012</c:v>
                </c:pt>
                <c:pt idx="1285">
                  <c:v>13-ago-2012</c:v>
                </c:pt>
                <c:pt idx="1286">
                  <c:v>13-ago-2012</c:v>
                </c:pt>
                <c:pt idx="1287">
                  <c:v>14-ago-2012</c:v>
                </c:pt>
                <c:pt idx="1288">
                  <c:v>15-ago-2012</c:v>
                </c:pt>
                <c:pt idx="1289">
                  <c:v>16-ago-2012</c:v>
                </c:pt>
                <c:pt idx="1290">
                  <c:v>17-ago-2012</c:v>
                </c:pt>
                <c:pt idx="1291">
                  <c:v>20-ago-2012</c:v>
                </c:pt>
                <c:pt idx="1292">
                  <c:v>20-ago-2012</c:v>
                </c:pt>
                <c:pt idx="1293">
                  <c:v>20-ago-2012</c:v>
                </c:pt>
                <c:pt idx="1294">
                  <c:v>20-ago-2012</c:v>
                </c:pt>
                <c:pt idx="1295">
                  <c:v>21-ago-2012</c:v>
                </c:pt>
                <c:pt idx="1296">
                  <c:v>21-ago-2012</c:v>
                </c:pt>
                <c:pt idx="1297">
                  <c:v>22-ago-2012</c:v>
                </c:pt>
                <c:pt idx="1298">
                  <c:v>23-ago-2012</c:v>
                </c:pt>
                <c:pt idx="1299">
                  <c:v>28-ago-2012</c:v>
                </c:pt>
                <c:pt idx="1300">
                  <c:v>29-ago-2012</c:v>
                </c:pt>
                <c:pt idx="1301">
                  <c:v>30-ago-2012</c:v>
                </c:pt>
                <c:pt idx="1302">
                  <c:v>3-set-2012 </c:v>
                </c:pt>
                <c:pt idx="1303">
                  <c:v>4-set-2012 </c:v>
                </c:pt>
                <c:pt idx="1304">
                  <c:v>5-set-2012 </c:v>
                </c:pt>
                <c:pt idx="1305">
                  <c:v>6-set-2012 </c:v>
                </c:pt>
                <c:pt idx="1306">
                  <c:v>7-set-2012 </c:v>
                </c:pt>
                <c:pt idx="1307">
                  <c:v>10-set-2012</c:v>
                </c:pt>
                <c:pt idx="1308">
                  <c:v>12-set-2012</c:v>
                </c:pt>
                <c:pt idx="1309">
                  <c:v>12-set-2012</c:v>
                </c:pt>
                <c:pt idx="1310">
                  <c:v>13-set-2012</c:v>
                </c:pt>
                <c:pt idx="1311">
                  <c:v>14-set-2012</c:v>
                </c:pt>
                <c:pt idx="1312">
                  <c:v>14-set-2012</c:v>
                </c:pt>
                <c:pt idx="1313">
                  <c:v>18-set-2012</c:v>
                </c:pt>
                <c:pt idx="1314">
                  <c:v>19-set-2012</c:v>
                </c:pt>
                <c:pt idx="1315">
                  <c:v>20-set-2012</c:v>
                </c:pt>
                <c:pt idx="1316">
                  <c:v>24-set-2012</c:v>
                </c:pt>
                <c:pt idx="1317">
                  <c:v>24-set-2012</c:v>
                </c:pt>
                <c:pt idx="1318">
                  <c:v>24-set-2012</c:v>
                </c:pt>
                <c:pt idx="1319">
                  <c:v>25-set-2012</c:v>
                </c:pt>
                <c:pt idx="1320">
                  <c:v>25-set-2012</c:v>
                </c:pt>
                <c:pt idx="1321">
                  <c:v>27-set-2012</c:v>
                </c:pt>
                <c:pt idx="1322">
                  <c:v>27-set-2012</c:v>
                </c:pt>
                <c:pt idx="1323">
                  <c:v>28-set-2012</c:v>
                </c:pt>
                <c:pt idx="1324">
                  <c:v>28-set-2012</c:v>
                </c:pt>
                <c:pt idx="1325">
                  <c:v>28-set-2012</c:v>
                </c:pt>
                <c:pt idx="1326">
                  <c:v>2-ott-2012 </c:v>
                </c:pt>
                <c:pt idx="1327">
                  <c:v>3-ott-2012 </c:v>
                </c:pt>
                <c:pt idx="1328">
                  <c:v>4-ott-2012 </c:v>
                </c:pt>
                <c:pt idx="1329">
                  <c:v>5-ott-2012 </c:v>
                </c:pt>
                <c:pt idx="1330">
                  <c:v>10-ott-2012</c:v>
                </c:pt>
                <c:pt idx="1331">
                  <c:v>10-ott-2012</c:v>
                </c:pt>
                <c:pt idx="1332">
                  <c:v>11-ott-2012</c:v>
                </c:pt>
                <c:pt idx="1333">
                  <c:v>11-ott-2012</c:v>
                </c:pt>
                <c:pt idx="1334">
                  <c:v>15-ott-2012</c:v>
                </c:pt>
                <c:pt idx="1335">
                  <c:v>15-ott-2012</c:v>
                </c:pt>
                <c:pt idx="1336">
                  <c:v>16-ott-2012</c:v>
                </c:pt>
                <c:pt idx="1337">
                  <c:v>16-ott-2012</c:v>
                </c:pt>
                <c:pt idx="1338">
                  <c:v>17-ott-2012</c:v>
                </c:pt>
                <c:pt idx="1339">
                  <c:v>17-ott-2012</c:v>
                </c:pt>
                <c:pt idx="1340">
                  <c:v>18-ott-2012</c:v>
                </c:pt>
                <c:pt idx="1341">
                  <c:v>19-ott-2012</c:v>
                </c:pt>
                <c:pt idx="1342">
                  <c:v>23-ott-2012</c:v>
                </c:pt>
                <c:pt idx="1343">
                  <c:v>23-ott-2012</c:v>
                </c:pt>
                <c:pt idx="1344">
                  <c:v>23-ott-2012</c:v>
                </c:pt>
                <c:pt idx="1345">
                  <c:v>24-ott-2012</c:v>
                </c:pt>
                <c:pt idx="1346">
                  <c:v>24-ott-2012</c:v>
                </c:pt>
                <c:pt idx="1347">
                  <c:v>24-ott-2012</c:v>
                </c:pt>
                <c:pt idx="1348">
                  <c:v>26-ott-2012</c:v>
                </c:pt>
                <c:pt idx="1349">
                  <c:v>29-ott-2012</c:v>
                </c:pt>
                <c:pt idx="1350">
                  <c:v>30-ott-2012</c:v>
                </c:pt>
                <c:pt idx="1351">
                  <c:v>30-ott-2012</c:v>
                </c:pt>
                <c:pt idx="1352">
                  <c:v>2-nov-2012 </c:v>
                </c:pt>
                <c:pt idx="1353">
                  <c:v>7-nov-2012 </c:v>
                </c:pt>
                <c:pt idx="1354">
                  <c:v>7-nov-2012 </c:v>
                </c:pt>
                <c:pt idx="1355">
                  <c:v>7-nov-2012 </c:v>
                </c:pt>
                <c:pt idx="1356">
                  <c:v>9-nov-2012 </c:v>
                </c:pt>
                <c:pt idx="1357">
                  <c:v>9-nov-2012 </c:v>
                </c:pt>
                <c:pt idx="1358">
                  <c:v>9-nov-2012 </c:v>
                </c:pt>
                <c:pt idx="1359">
                  <c:v>15-nov-2012</c:v>
                </c:pt>
                <c:pt idx="1360">
                  <c:v>16-nov-2012</c:v>
                </c:pt>
                <c:pt idx="1361">
                  <c:v>16-nov-2012</c:v>
                </c:pt>
                <c:pt idx="1362">
                  <c:v>19-nov-2012</c:v>
                </c:pt>
                <c:pt idx="1363">
                  <c:v>20-nov-2012</c:v>
                </c:pt>
                <c:pt idx="1364">
                  <c:v>20-nov-2012</c:v>
                </c:pt>
                <c:pt idx="1365">
                  <c:v>26-nov-2012</c:v>
                </c:pt>
                <c:pt idx="1366">
                  <c:v>26-nov-2012</c:v>
                </c:pt>
                <c:pt idx="1367">
                  <c:v>27-nov-2012</c:v>
                </c:pt>
                <c:pt idx="1368">
                  <c:v>28-nov-2012</c:v>
                </c:pt>
                <c:pt idx="1369">
                  <c:v>29-nov-2012</c:v>
                </c:pt>
                <c:pt idx="1370">
                  <c:v>30-nov-2012</c:v>
                </c:pt>
                <c:pt idx="1371">
                  <c:v>30-nov-2012</c:v>
                </c:pt>
                <c:pt idx="1372">
                  <c:v>3-dic-2012 </c:v>
                </c:pt>
                <c:pt idx="1373">
                  <c:v>3-dic-2012 </c:v>
                </c:pt>
                <c:pt idx="1374">
                  <c:v>5-dic-2012 </c:v>
                </c:pt>
                <c:pt idx="1375">
                  <c:v>6-dic-2012 </c:v>
                </c:pt>
                <c:pt idx="1376">
                  <c:v>7-dic-2012 </c:v>
                </c:pt>
                <c:pt idx="1377">
                  <c:v>10-dic-2012</c:v>
                </c:pt>
                <c:pt idx="1378">
                  <c:v>10-dic-2012</c:v>
                </c:pt>
                <c:pt idx="1379">
                  <c:v>12-dic-2012</c:v>
                </c:pt>
                <c:pt idx="1380">
                  <c:v>12-dic-2012</c:v>
                </c:pt>
                <c:pt idx="1381">
                  <c:v>13-dic-2012</c:v>
                </c:pt>
                <c:pt idx="1382">
                  <c:v>14-dic-2012</c:v>
                </c:pt>
                <c:pt idx="1383">
                  <c:v>14-dic-2012</c:v>
                </c:pt>
                <c:pt idx="1384">
                  <c:v>17-dic-2012</c:v>
                </c:pt>
                <c:pt idx="1385">
                  <c:v>17-dic-2012</c:v>
                </c:pt>
                <c:pt idx="1386">
                  <c:v>17-dic-2012</c:v>
                </c:pt>
                <c:pt idx="1387">
                  <c:v>17-dic-2012</c:v>
                </c:pt>
                <c:pt idx="1388">
                  <c:v>19-dic-2012</c:v>
                </c:pt>
                <c:pt idx="1389">
                  <c:v>19-dic-2012</c:v>
                </c:pt>
                <c:pt idx="1390">
                  <c:v>26-dic-2012</c:v>
                </c:pt>
                <c:pt idx="1391">
                  <c:v>27-dic-2012</c:v>
                </c:pt>
                <c:pt idx="1392">
                  <c:v>31-dic-2012</c:v>
                </c:pt>
                <c:pt idx="1393">
                  <c:v>3-gen-2013 </c:v>
                </c:pt>
                <c:pt idx="1394">
                  <c:v>4-gen-2013 </c:v>
                </c:pt>
                <c:pt idx="1395">
                  <c:v>7-gen-2013 </c:v>
                </c:pt>
                <c:pt idx="1396">
                  <c:v>8-gen-2013 </c:v>
                </c:pt>
                <c:pt idx="1397">
                  <c:v>8-gen-2013 </c:v>
                </c:pt>
                <c:pt idx="1398">
                  <c:v>9-gen-2013 </c:v>
                </c:pt>
                <c:pt idx="1399">
                  <c:v>9-gen-2013 </c:v>
                </c:pt>
                <c:pt idx="1400">
                  <c:v>9-gen-2013 </c:v>
                </c:pt>
                <c:pt idx="1401">
                  <c:v>9-gen-2013 </c:v>
                </c:pt>
                <c:pt idx="1402">
                  <c:v>10-gen-2013</c:v>
                </c:pt>
                <c:pt idx="1403">
                  <c:v>16-gen-2013</c:v>
                </c:pt>
                <c:pt idx="1404">
                  <c:v>16-gen-2013</c:v>
                </c:pt>
                <c:pt idx="1405">
                  <c:v>22-gen-2013</c:v>
                </c:pt>
                <c:pt idx="1406">
                  <c:v>23-gen-2013</c:v>
                </c:pt>
                <c:pt idx="1407">
                  <c:v>24-gen-2013</c:v>
                </c:pt>
                <c:pt idx="1408">
                  <c:v>24-gen-2013</c:v>
                </c:pt>
                <c:pt idx="1409">
                  <c:v>28-gen-2013</c:v>
                </c:pt>
                <c:pt idx="1410">
                  <c:v>30-gen-2013</c:v>
                </c:pt>
                <c:pt idx="1411">
                  <c:v>30-gen-2013</c:v>
                </c:pt>
                <c:pt idx="1412">
                  <c:v>1-feb-2013 </c:v>
                </c:pt>
                <c:pt idx="1413">
                  <c:v>4-feb-2013 </c:v>
                </c:pt>
                <c:pt idx="1414">
                  <c:v>4-feb-2013 </c:v>
                </c:pt>
                <c:pt idx="1415">
                  <c:v>5-feb-2013 </c:v>
                </c:pt>
                <c:pt idx="1416">
                  <c:v>6-feb-2013 </c:v>
                </c:pt>
                <c:pt idx="1417">
                  <c:v>7-feb-2013 </c:v>
                </c:pt>
                <c:pt idx="1418">
                  <c:v>14-feb-2013</c:v>
                </c:pt>
                <c:pt idx="1419">
                  <c:v>14-feb-2013</c:v>
                </c:pt>
                <c:pt idx="1420">
                  <c:v>14-feb-2013</c:v>
                </c:pt>
                <c:pt idx="1421">
                  <c:v>15-feb-2013</c:v>
                </c:pt>
                <c:pt idx="1422">
                  <c:v>15-feb-2013</c:v>
                </c:pt>
                <c:pt idx="1423">
                  <c:v>18-feb-2013</c:v>
                </c:pt>
                <c:pt idx="1424">
                  <c:v>18-feb-2013</c:v>
                </c:pt>
                <c:pt idx="1425">
                  <c:v>20-feb-2013</c:v>
                </c:pt>
                <c:pt idx="1426">
                  <c:v>20-feb-2013</c:v>
                </c:pt>
                <c:pt idx="1427">
                  <c:v>21-feb-2013</c:v>
                </c:pt>
                <c:pt idx="1428">
                  <c:v>21-feb-2013</c:v>
                </c:pt>
                <c:pt idx="1429">
                  <c:v>22-feb-2013</c:v>
                </c:pt>
                <c:pt idx="1430">
                  <c:v>25-feb-2013</c:v>
                </c:pt>
                <c:pt idx="1431">
                  <c:v>26-feb-2013</c:v>
                </c:pt>
                <c:pt idx="1432">
                  <c:v>26-feb-2013</c:v>
                </c:pt>
                <c:pt idx="1433">
                  <c:v>27-feb-2013</c:v>
                </c:pt>
                <c:pt idx="1434">
                  <c:v>28-feb-2013</c:v>
                </c:pt>
                <c:pt idx="1435">
                  <c:v>1-mar-2013 </c:v>
                </c:pt>
                <c:pt idx="1436">
                  <c:v>1-mar-2013 </c:v>
                </c:pt>
                <c:pt idx="1437">
                  <c:v>4-mar-2013 </c:v>
                </c:pt>
                <c:pt idx="1438">
                  <c:v>4-mar-2013 </c:v>
                </c:pt>
                <c:pt idx="1439">
                  <c:v>7-mar-2013 </c:v>
                </c:pt>
                <c:pt idx="1440">
                  <c:v>8-mar-2013 </c:v>
                </c:pt>
                <c:pt idx="1441">
                  <c:v>11-mar-2013</c:v>
                </c:pt>
                <c:pt idx="1442">
                  <c:v>11-mar-2013</c:v>
                </c:pt>
                <c:pt idx="1443">
                  <c:v>12-mar-2013</c:v>
                </c:pt>
                <c:pt idx="1444">
                  <c:v>13-mar-2013</c:v>
                </c:pt>
                <c:pt idx="1445">
                  <c:v>15-mar-2013</c:v>
                </c:pt>
                <c:pt idx="1446">
                  <c:v>15-mar-2013</c:v>
                </c:pt>
                <c:pt idx="1447">
                  <c:v>15-mar-2013</c:v>
                </c:pt>
                <c:pt idx="1448">
                  <c:v>18-mar-2013</c:v>
                </c:pt>
                <c:pt idx="1449">
                  <c:v>19-mar-2013</c:v>
                </c:pt>
                <c:pt idx="1450">
                  <c:v>20-mar-2013</c:v>
                </c:pt>
                <c:pt idx="1451">
                  <c:v>21-mar-2013</c:v>
                </c:pt>
                <c:pt idx="1452">
                  <c:v>22-mar-2013</c:v>
                </c:pt>
                <c:pt idx="1453">
                  <c:v>22-mar-2013</c:v>
                </c:pt>
                <c:pt idx="1454">
                  <c:v>26-mar-2013</c:v>
                </c:pt>
                <c:pt idx="1455">
                  <c:v>26-mar-2013</c:v>
                </c:pt>
                <c:pt idx="1456">
                  <c:v>27-mar-2013</c:v>
                </c:pt>
                <c:pt idx="1457">
                  <c:v>1-apr-2013 </c:v>
                </c:pt>
                <c:pt idx="1458">
                  <c:v>1-apr-2013 </c:v>
                </c:pt>
                <c:pt idx="1459">
                  <c:v>1-apr-2013 </c:v>
                </c:pt>
                <c:pt idx="1460">
                  <c:v>2-apr-2013 </c:v>
                </c:pt>
                <c:pt idx="1461">
                  <c:v>2-apr-2013 </c:v>
                </c:pt>
                <c:pt idx="1462">
                  <c:v>3-apr-2013 </c:v>
                </c:pt>
                <c:pt idx="1463">
                  <c:v>3-apr-2013 </c:v>
                </c:pt>
                <c:pt idx="1464">
                  <c:v>4-apr-2013 </c:v>
                </c:pt>
                <c:pt idx="1465">
                  <c:v>5-apr-2013 </c:v>
                </c:pt>
                <c:pt idx="1466">
                  <c:v>5-apr-2013 </c:v>
                </c:pt>
                <c:pt idx="1467">
                  <c:v>8-apr-2013 </c:v>
                </c:pt>
                <c:pt idx="1468">
                  <c:v>9-apr-2013 </c:v>
                </c:pt>
                <c:pt idx="1469">
                  <c:v>9-apr-2013 </c:v>
                </c:pt>
                <c:pt idx="1470">
                  <c:v>10-apr-2013</c:v>
                </c:pt>
                <c:pt idx="1471">
                  <c:v>11-apr-2013</c:v>
                </c:pt>
                <c:pt idx="1472">
                  <c:v>12-apr-2013</c:v>
                </c:pt>
                <c:pt idx="1473">
                  <c:v>15-apr-2013</c:v>
                </c:pt>
                <c:pt idx="1474">
                  <c:v>15-apr-2013</c:v>
                </c:pt>
                <c:pt idx="1475">
                  <c:v>17-apr-2013</c:v>
                </c:pt>
                <c:pt idx="1476">
                  <c:v>19-apr-2013</c:v>
                </c:pt>
                <c:pt idx="1477">
                  <c:v>19-apr-2013</c:v>
                </c:pt>
                <c:pt idx="1478">
                  <c:v>22-apr-2013</c:v>
                </c:pt>
                <c:pt idx="1479">
                  <c:v>22-apr-2013</c:v>
                </c:pt>
                <c:pt idx="1480">
                  <c:v>23-apr-2013</c:v>
                </c:pt>
                <c:pt idx="1481">
                  <c:v>24-apr-2013</c:v>
                </c:pt>
                <c:pt idx="1482">
                  <c:v>25-apr-2013</c:v>
                </c:pt>
                <c:pt idx="1483">
                  <c:v>26-apr-2013</c:v>
                </c:pt>
                <c:pt idx="1484">
                  <c:v>26-apr-2013</c:v>
                </c:pt>
                <c:pt idx="1485">
                  <c:v>30-apr-2013</c:v>
                </c:pt>
                <c:pt idx="1486">
                  <c:v>2-mag-2013 </c:v>
                </c:pt>
                <c:pt idx="1487">
                  <c:v>6-mag-2013 </c:v>
                </c:pt>
                <c:pt idx="1488">
                  <c:v>10-mag-2013</c:v>
                </c:pt>
                <c:pt idx="1489">
                  <c:v>10-mag-2013</c:v>
                </c:pt>
                <c:pt idx="1490">
                  <c:v>15-mag-2013</c:v>
                </c:pt>
                <c:pt idx="1491">
                  <c:v>16-mag-2013</c:v>
                </c:pt>
                <c:pt idx="1492">
                  <c:v>21-mag-2013</c:v>
                </c:pt>
                <c:pt idx="1493">
                  <c:v>21-mag-2013</c:v>
                </c:pt>
                <c:pt idx="1494">
                  <c:v>22-mag-2013</c:v>
                </c:pt>
                <c:pt idx="1495">
                  <c:v>24-mag-2013</c:v>
                </c:pt>
                <c:pt idx="1496">
                  <c:v>28-mag-2013</c:v>
                </c:pt>
                <c:pt idx="1497">
                  <c:v>28-mag-2013</c:v>
                </c:pt>
                <c:pt idx="1498">
                  <c:v>29-mag-2013</c:v>
                </c:pt>
                <c:pt idx="1499">
                  <c:v>30-mag-2013</c:v>
                </c:pt>
                <c:pt idx="1500">
                  <c:v>31-mag-2013</c:v>
                </c:pt>
                <c:pt idx="1501">
                  <c:v>31-mag-2013</c:v>
                </c:pt>
                <c:pt idx="1502">
                  <c:v>31-mag-2013</c:v>
                </c:pt>
                <c:pt idx="1503">
                  <c:v>31-mag-2013</c:v>
                </c:pt>
                <c:pt idx="1504">
                  <c:v>4-giu-2013 </c:v>
                </c:pt>
                <c:pt idx="1505">
                  <c:v>4-giu-2013 </c:v>
                </c:pt>
                <c:pt idx="1506">
                  <c:v>5-giu-2013 </c:v>
                </c:pt>
                <c:pt idx="1507">
                  <c:v>6-giu-2013 </c:v>
                </c:pt>
                <c:pt idx="1508">
                  <c:v>7-giu-2013 </c:v>
                </c:pt>
                <c:pt idx="1509">
                  <c:v>7-giu-2013 </c:v>
                </c:pt>
                <c:pt idx="1510">
                  <c:v>10-giu-2013</c:v>
                </c:pt>
                <c:pt idx="1511">
                  <c:v>11-giu-2013</c:v>
                </c:pt>
                <c:pt idx="1512">
                  <c:v>17-giu-2013</c:v>
                </c:pt>
                <c:pt idx="1513">
                  <c:v>17-giu-2013</c:v>
                </c:pt>
                <c:pt idx="1514">
                  <c:v>17-giu-2013</c:v>
                </c:pt>
                <c:pt idx="1515">
                  <c:v>19-giu-2013</c:v>
                </c:pt>
                <c:pt idx="1516">
                  <c:v>19-giu-2013</c:v>
                </c:pt>
                <c:pt idx="1517">
                  <c:v>19-giu-2013</c:v>
                </c:pt>
                <c:pt idx="1518">
                  <c:v>19-giu-2013</c:v>
                </c:pt>
                <c:pt idx="1519">
                  <c:v>20-giu-2013</c:v>
                </c:pt>
                <c:pt idx="1520">
                  <c:v>21-giu-2013</c:v>
                </c:pt>
                <c:pt idx="1521">
                  <c:v>24-giu-2013</c:v>
                </c:pt>
                <c:pt idx="1522">
                  <c:v>24-giu-2013</c:v>
                </c:pt>
                <c:pt idx="1523">
                  <c:v>25-giu-2013</c:v>
                </c:pt>
                <c:pt idx="1524">
                  <c:v>25-giu-2013</c:v>
                </c:pt>
                <c:pt idx="1525">
                  <c:v>26-giu-2013</c:v>
                </c:pt>
                <c:pt idx="1526">
                  <c:v>28-giu-2013</c:v>
                </c:pt>
                <c:pt idx="1527">
                  <c:v>28-giu-2013</c:v>
                </c:pt>
                <c:pt idx="1528">
                  <c:v>28-giu-2013</c:v>
                </c:pt>
                <c:pt idx="1529">
                  <c:v>28-giu-2013</c:v>
                </c:pt>
                <c:pt idx="1530">
                  <c:v>1-lug-2013 </c:v>
                </c:pt>
                <c:pt idx="1531">
                  <c:v>1-lug-2013 </c:v>
                </c:pt>
                <c:pt idx="1532">
                  <c:v>1-lug-2013 </c:v>
                </c:pt>
                <c:pt idx="1533">
                  <c:v>2-lug-2013 </c:v>
                </c:pt>
                <c:pt idx="1534">
                  <c:v>3-lug-2013 </c:v>
                </c:pt>
                <c:pt idx="1535">
                  <c:v>3-lug-2013 </c:v>
                </c:pt>
                <c:pt idx="1536">
                  <c:v>3-lug-2013 </c:v>
                </c:pt>
                <c:pt idx="1537">
                  <c:v>5-lug-2013 </c:v>
                </c:pt>
                <c:pt idx="1538">
                  <c:v>8-lug-2013 </c:v>
                </c:pt>
                <c:pt idx="1539">
                  <c:v>9-lug-2013 </c:v>
                </c:pt>
                <c:pt idx="1540">
                  <c:v>12-lug-2013</c:v>
                </c:pt>
                <c:pt idx="1541">
                  <c:v>15-lug-2013</c:v>
                </c:pt>
                <c:pt idx="1542">
                  <c:v>16-lug-2013</c:v>
                </c:pt>
                <c:pt idx="1543">
                  <c:v>18-lug-2013</c:v>
                </c:pt>
                <c:pt idx="1544">
                  <c:v>18-lug-2013</c:v>
                </c:pt>
                <c:pt idx="1545">
                  <c:v>19-lug-2013</c:v>
                </c:pt>
                <c:pt idx="1546">
                  <c:v>19-lug-2013</c:v>
                </c:pt>
                <c:pt idx="1547">
                  <c:v>22-lug-2013</c:v>
                </c:pt>
                <c:pt idx="1548">
                  <c:v>26-lug-2013</c:v>
                </c:pt>
                <c:pt idx="1549">
                  <c:v>26-lug-2013</c:v>
                </c:pt>
                <c:pt idx="1550">
                  <c:v>30-lug-2013</c:v>
                </c:pt>
                <c:pt idx="1551">
                  <c:v>5-ago-2013 </c:v>
                </c:pt>
                <c:pt idx="1552">
                  <c:v>7-ago-2013 </c:v>
                </c:pt>
                <c:pt idx="1553">
                  <c:v>8-ago-2013 </c:v>
                </c:pt>
                <c:pt idx="1554">
                  <c:v>9-ago-2013 </c:v>
                </c:pt>
                <c:pt idx="1555">
                  <c:v>12-ago-2013</c:v>
                </c:pt>
                <c:pt idx="1556">
                  <c:v>12-ago-2013</c:v>
                </c:pt>
                <c:pt idx="1557">
                  <c:v>13-ago-2013</c:v>
                </c:pt>
                <c:pt idx="1558">
                  <c:v>13-ago-2013</c:v>
                </c:pt>
                <c:pt idx="1559">
                  <c:v>15-ago-2013</c:v>
                </c:pt>
                <c:pt idx="1560">
                  <c:v>15-ago-2013</c:v>
                </c:pt>
                <c:pt idx="1561">
                  <c:v>19-ago-2013</c:v>
                </c:pt>
                <c:pt idx="1562">
                  <c:v>20-ago-2013</c:v>
                </c:pt>
                <c:pt idx="1563">
                  <c:v>22-ago-2013</c:v>
                </c:pt>
                <c:pt idx="1564">
                  <c:v>22-ago-2013</c:v>
                </c:pt>
                <c:pt idx="1565">
                  <c:v>26-ago-2013</c:v>
                </c:pt>
                <c:pt idx="1566">
                  <c:v>26-ago-2013</c:v>
                </c:pt>
                <c:pt idx="1567">
                  <c:v>27-ago-2013</c:v>
                </c:pt>
                <c:pt idx="1568">
                  <c:v>28-ago-2013</c:v>
                </c:pt>
                <c:pt idx="1569">
                  <c:v>28-ago-2013</c:v>
                </c:pt>
                <c:pt idx="1570">
                  <c:v>29-ago-2013</c:v>
                </c:pt>
                <c:pt idx="1571">
                  <c:v>2-set-2013 </c:v>
                </c:pt>
                <c:pt idx="1572">
                  <c:v>3-set-2013 </c:v>
                </c:pt>
                <c:pt idx="1573">
                  <c:v>3-set-2013 </c:v>
                </c:pt>
                <c:pt idx="1574">
                  <c:v>5-set-2013 </c:v>
                </c:pt>
                <c:pt idx="1575">
                  <c:v>9-set-2013 </c:v>
                </c:pt>
                <c:pt idx="1576">
                  <c:v>10-set-2013</c:v>
                </c:pt>
                <c:pt idx="1577">
                  <c:v>10-set-2013</c:v>
                </c:pt>
                <c:pt idx="1578">
                  <c:v>11-set-2013</c:v>
                </c:pt>
                <c:pt idx="1579">
                  <c:v>12-set-2013</c:v>
                </c:pt>
                <c:pt idx="1580">
                  <c:v>13-set-2013</c:v>
                </c:pt>
                <c:pt idx="1581">
                  <c:v>13-set-2013</c:v>
                </c:pt>
                <c:pt idx="1582">
                  <c:v>13-set-2013</c:v>
                </c:pt>
                <c:pt idx="1583">
                  <c:v>17-set-2013</c:v>
                </c:pt>
                <c:pt idx="1584">
                  <c:v>18-set-2013</c:v>
                </c:pt>
                <c:pt idx="1585">
                  <c:v>18-set-2013</c:v>
                </c:pt>
                <c:pt idx="1586">
                  <c:v>19-set-2013</c:v>
                </c:pt>
                <c:pt idx="1587">
                  <c:v>19-set-2013</c:v>
                </c:pt>
                <c:pt idx="1588">
                  <c:v>20-set-2013</c:v>
                </c:pt>
                <c:pt idx="1589">
                  <c:v>23-set-2013</c:v>
                </c:pt>
                <c:pt idx="1590">
                  <c:v>23-set-2013</c:v>
                </c:pt>
                <c:pt idx="1591">
                  <c:v>25-set-2013</c:v>
                </c:pt>
                <c:pt idx="1592">
                  <c:v>27-set-2013</c:v>
                </c:pt>
                <c:pt idx="1593">
                  <c:v>30-set-2013</c:v>
                </c:pt>
                <c:pt idx="1594">
                  <c:v>2-ott-2013 </c:v>
                </c:pt>
                <c:pt idx="1595">
                  <c:v>3-ott-2013 </c:v>
                </c:pt>
                <c:pt idx="1596">
                  <c:v>3-ott-2013 </c:v>
                </c:pt>
                <c:pt idx="1597">
                  <c:v>4-ott-2013 </c:v>
                </c:pt>
                <c:pt idx="1598">
                  <c:v>7-ott-2013 </c:v>
                </c:pt>
                <c:pt idx="1599">
                  <c:v>9-ott-2013 </c:v>
                </c:pt>
                <c:pt idx="1600">
                  <c:v>10-ott-2013</c:v>
                </c:pt>
                <c:pt idx="1601">
                  <c:v>11-ott-2013</c:v>
                </c:pt>
                <c:pt idx="1602">
                  <c:v>14-ott-2013</c:v>
                </c:pt>
                <c:pt idx="1603">
                  <c:v>15-ott-2013</c:v>
                </c:pt>
                <c:pt idx="1604">
                  <c:v>16-ott-2013</c:v>
                </c:pt>
                <c:pt idx="1605">
                  <c:v>17-ott-2013</c:v>
                </c:pt>
                <c:pt idx="1606">
                  <c:v>17-ott-2013</c:v>
                </c:pt>
                <c:pt idx="1607">
                  <c:v>22-ott-2013</c:v>
                </c:pt>
                <c:pt idx="1608">
                  <c:v>25-ott-2013</c:v>
                </c:pt>
                <c:pt idx="1609">
                  <c:v>25-ott-2013</c:v>
                </c:pt>
                <c:pt idx="1610">
                  <c:v>28-ott-2013</c:v>
                </c:pt>
                <c:pt idx="1611">
                  <c:v>29-ott-2013</c:v>
                </c:pt>
                <c:pt idx="1612">
                  <c:v>1-nov-2013 </c:v>
                </c:pt>
                <c:pt idx="1613">
                  <c:v>1-nov-2013 </c:v>
                </c:pt>
                <c:pt idx="1614">
                  <c:v>4-nov-2013 </c:v>
                </c:pt>
                <c:pt idx="1615">
                  <c:v>6-nov-2013 </c:v>
                </c:pt>
                <c:pt idx="1616">
                  <c:v>7-nov-2013 </c:v>
                </c:pt>
                <c:pt idx="1617">
                  <c:v>8-nov-2013 </c:v>
                </c:pt>
                <c:pt idx="1618">
                  <c:v>11-nov-2013</c:v>
                </c:pt>
                <c:pt idx="1619">
                  <c:v>11-nov-2013</c:v>
                </c:pt>
                <c:pt idx="1620">
                  <c:v>13-nov-2013</c:v>
                </c:pt>
                <c:pt idx="1621">
                  <c:v>13-nov-2013</c:v>
                </c:pt>
                <c:pt idx="1622">
                  <c:v>14-nov-2013</c:v>
                </c:pt>
                <c:pt idx="1623">
                  <c:v>14-nov-2013</c:v>
                </c:pt>
                <c:pt idx="1624">
                  <c:v>18-nov-2013</c:v>
                </c:pt>
                <c:pt idx="1625">
                  <c:v>18-nov-2013</c:v>
                </c:pt>
                <c:pt idx="1626">
                  <c:v>20-nov-2013</c:v>
                </c:pt>
                <c:pt idx="1627">
                  <c:v>20-nov-2013</c:v>
                </c:pt>
                <c:pt idx="1628">
                  <c:v>21-nov-2013</c:v>
                </c:pt>
                <c:pt idx="1629">
                  <c:v>21-nov-2013</c:v>
                </c:pt>
                <c:pt idx="1630">
                  <c:v>22-nov-2013</c:v>
                </c:pt>
                <c:pt idx="1631">
                  <c:v>25-nov-2013</c:v>
                </c:pt>
                <c:pt idx="1632">
                  <c:v>26-nov-2013</c:v>
                </c:pt>
                <c:pt idx="1633">
                  <c:v>28-nov-2013</c:v>
                </c:pt>
                <c:pt idx="1634">
                  <c:v>29-nov-2013</c:v>
                </c:pt>
                <c:pt idx="1635">
                  <c:v>2-dic-2013 </c:v>
                </c:pt>
                <c:pt idx="1636">
                  <c:v>3-dic-2013 </c:v>
                </c:pt>
                <c:pt idx="1637">
                  <c:v>6-dic-2013 </c:v>
                </c:pt>
                <c:pt idx="1638">
                  <c:v>9-dic-2013 </c:v>
                </c:pt>
                <c:pt idx="1639">
                  <c:v>12-dic-2013</c:v>
                </c:pt>
                <c:pt idx="1640">
                  <c:v>13-dic-2013</c:v>
                </c:pt>
                <c:pt idx="1641">
                  <c:v>16-dic-2013</c:v>
                </c:pt>
                <c:pt idx="1642">
                  <c:v>16-dic-2013</c:v>
                </c:pt>
                <c:pt idx="1643">
                  <c:v>18-dic-2013</c:v>
                </c:pt>
                <c:pt idx="1644">
                  <c:v>18-dic-2013</c:v>
                </c:pt>
                <c:pt idx="1645">
                  <c:v>19-dic-2013</c:v>
                </c:pt>
                <c:pt idx="1646">
                  <c:v>19-dic-2013</c:v>
                </c:pt>
                <c:pt idx="1647">
                  <c:v>19-dic-2013</c:v>
                </c:pt>
                <c:pt idx="1648">
                  <c:v>24-dic-2013</c:v>
                </c:pt>
                <c:pt idx="1649">
                  <c:v>27-dic-2013</c:v>
                </c:pt>
                <c:pt idx="1650">
                  <c:v>2-gen-2014 </c:v>
                </c:pt>
                <c:pt idx="1651">
                  <c:v>2-gen-2014 </c:v>
                </c:pt>
                <c:pt idx="1652">
                  <c:v>3-gen-2014 </c:v>
                </c:pt>
                <c:pt idx="1653">
                  <c:v>6-gen-2014 </c:v>
                </c:pt>
                <c:pt idx="1654">
                  <c:v>7-gen-2014 </c:v>
                </c:pt>
                <c:pt idx="1655">
                  <c:v>7-gen-2014 </c:v>
                </c:pt>
                <c:pt idx="1656">
                  <c:v>8-gen-2014 </c:v>
                </c:pt>
                <c:pt idx="1657">
                  <c:v>9-gen-2014 </c:v>
                </c:pt>
                <c:pt idx="1658">
                  <c:v>10-gen-2014</c:v>
                </c:pt>
                <c:pt idx="1659">
                  <c:v>13-gen-2014</c:v>
                </c:pt>
                <c:pt idx="1660">
                  <c:v>14-gen-2014</c:v>
                </c:pt>
                <c:pt idx="1661">
                  <c:v>14-gen-2014</c:v>
                </c:pt>
                <c:pt idx="1662">
                  <c:v>17-gen-2014</c:v>
                </c:pt>
                <c:pt idx="1663">
                  <c:v>20-gen-2014</c:v>
                </c:pt>
                <c:pt idx="1664">
                  <c:v>21-gen-2014</c:v>
                </c:pt>
                <c:pt idx="1665">
                  <c:v>23-gen-2014</c:v>
                </c:pt>
                <c:pt idx="1666">
                  <c:v>24-gen-2014</c:v>
                </c:pt>
                <c:pt idx="1667">
                  <c:v>24-gen-2014</c:v>
                </c:pt>
                <c:pt idx="1668">
                  <c:v>27-gen-2014</c:v>
                </c:pt>
                <c:pt idx="1669">
                  <c:v>28-gen-2014</c:v>
                </c:pt>
                <c:pt idx="1670">
                  <c:v>29-gen-2014</c:v>
                </c:pt>
                <c:pt idx="1671">
                  <c:v>29-gen-2014</c:v>
                </c:pt>
                <c:pt idx="1672">
                  <c:v>29-gen-2014</c:v>
                </c:pt>
                <c:pt idx="1673">
                  <c:v>30-gen-2014</c:v>
                </c:pt>
                <c:pt idx="1674">
                  <c:v>31-gen-2014</c:v>
                </c:pt>
                <c:pt idx="1675">
                  <c:v>31-gen-2014</c:v>
                </c:pt>
                <c:pt idx="1676">
                  <c:v>4-feb-2014 </c:v>
                </c:pt>
                <c:pt idx="1677">
                  <c:v>4-feb-2014 </c:v>
                </c:pt>
                <c:pt idx="1678">
                  <c:v>5-feb-2014 </c:v>
                </c:pt>
                <c:pt idx="1679">
                  <c:v>5-feb-2014 </c:v>
                </c:pt>
                <c:pt idx="1680">
                  <c:v>6-feb-2014 </c:v>
                </c:pt>
                <c:pt idx="1681">
                  <c:v>11-feb-2014</c:v>
                </c:pt>
                <c:pt idx="1682">
                  <c:v>11-feb-2014</c:v>
                </c:pt>
                <c:pt idx="1683">
                  <c:v>11-feb-2014</c:v>
                </c:pt>
                <c:pt idx="1684">
                  <c:v>14-feb-2014</c:v>
                </c:pt>
                <c:pt idx="1685">
                  <c:v>18-feb-2014</c:v>
                </c:pt>
                <c:pt idx="1686">
                  <c:v>18-feb-2014</c:v>
                </c:pt>
                <c:pt idx="1687">
                  <c:v>19-feb-2014</c:v>
                </c:pt>
                <c:pt idx="1688">
                  <c:v>19-feb-2014</c:v>
                </c:pt>
                <c:pt idx="1689">
                  <c:v>19-feb-2014</c:v>
                </c:pt>
                <c:pt idx="1690">
                  <c:v>19-feb-2014</c:v>
                </c:pt>
                <c:pt idx="1691">
                  <c:v>19-feb-2014</c:v>
                </c:pt>
                <c:pt idx="1692">
                  <c:v>20-feb-2014</c:v>
                </c:pt>
                <c:pt idx="1693">
                  <c:v>24-feb-2014</c:v>
                </c:pt>
                <c:pt idx="1694">
                  <c:v>25-feb-2014</c:v>
                </c:pt>
                <c:pt idx="1695">
                  <c:v>26-feb-2014</c:v>
                </c:pt>
                <c:pt idx="1696">
                  <c:v>27-feb-2014</c:v>
                </c:pt>
                <c:pt idx="1697">
                  <c:v>27-feb-2014</c:v>
                </c:pt>
                <c:pt idx="1698">
                  <c:v>27-feb-2014</c:v>
                </c:pt>
                <c:pt idx="1699">
                  <c:v>28-feb-2014</c:v>
                </c:pt>
                <c:pt idx="1700">
                  <c:v>28-feb-2014</c:v>
                </c:pt>
                <c:pt idx="1701">
                  <c:v>3-mar-2014 </c:v>
                </c:pt>
                <c:pt idx="1702">
                  <c:v>4-mar-2014 </c:v>
                </c:pt>
                <c:pt idx="1703">
                  <c:v>5-mar-2014 </c:v>
                </c:pt>
                <c:pt idx="1704">
                  <c:v>6-mar-2014 </c:v>
                </c:pt>
                <c:pt idx="1705">
                  <c:v>7-mar-2014 </c:v>
                </c:pt>
                <c:pt idx="1706">
                  <c:v>7-mar-2014 </c:v>
                </c:pt>
                <c:pt idx="1707">
                  <c:v>7-mar-2014 </c:v>
                </c:pt>
                <c:pt idx="1708">
                  <c:v>10-mar-2014</c:v>
                </c:pt>
                <c:pt idx="1709">
                  <c:v>11-mar-2014</c:v>
                </c:pt>
                <c:pt idx="1710">
                  <c:v>11-mar-2014</c:v>
                </c:pt>
                <c:pt idx="1711">
                  <c:v>14-mar-2014</c:v>
                </c:pt>
                <c:pt idx="1712">
                  <c:v>14-mar-2014</c:v>
                </c:pt>
                <c:pt idx="1713">
                  <c:v>18-mar-2014</c:v>
                </c:pt>
                <c:pt idx="1714">
                  <c:v>18-mar-2014</c:v>
                </c:pt>
                <c:pt idx="1715">
                  <c:v>19-mar-2014</c:v>
                </c:pt>
                <c:pt idx="1716">
                  <c:v>19-mar-2014</c:v>
                </c:pt>
                <c:pt idx="1717">
                  <c:v>25-mar-2014</c:v>
                </c:pt>
                <c:pt idx="1718">
                  <c:v>26-mar-2014</c:v>
                </c:pt>
                <c:pt idx="1719">
                  <c:v>26-mar-2014</c:v>
                </c:pt>
                <c:pt idx="1720">
                  <c:v>27-mar-2014</c:v>
                </c:pt>
                <c:pt idx="1721">
                  <c:v>31-mar-2014</c:v>
                </c:pt>
                <c:pt idx="1722">
                  <c:v>1-apr-2014 </c:v>
                </c:pt>
                <c:pt idx="1723">
                  <c:v>2-apr-2014 </c:v>
                </c:pt>
                <c:pt idx="1724">
                  <c:v>3-apr-2014 </c:v>
                </c:pt>
                <c:pt idx="1725">
                  <c:v>4-apr-2014 </c:v>
                </c:pt>
                <c:pt idx="1726">
                  <c:v>4-apr-2014 </c:v>
                </c:pt>
                <c:pt idx="1727">
                  <c:v>4-apr-2014 </c:v>
                </c:pt>
                <c:pt idx="1728">
                  <c:v>8-apr-2014 </c:v>
                </c:pt>
                <c:pt idx="1729">
                  <c:v>8-apr-2014 </c:v>
                </c:pt>
                <c:pt idx="1730">
                  <c:v>14-apr-2014</c:v>
                </c:pt>
                <c:pt idx="1731">
                  <c:v>15-apr-2014</c:v>
                </c:pt>
                <c:pt idx="1732">
                  <c:v>16-apr-2014</c:v>
                </c:pt>
                <c:pt idx="1733">
                  <c:v>17-apr-2014</c:v>
                </c:pt>
                <c:pt idx="1734">
                  <c:v>22-apr-2014</c:v>
                </c:pt>
                <c:pt idx="1735">
                  <c:v>22-apr-2014</c:v>
                </c:pt>
                <c:pt idx="1736">
                  <c:v>24-apr-2014</c:v>
                </c:pt>
                <c:pt idx="1737">
                  <c:v>25-apr-2014</c:v>
                </c:pt>
                <c:pt idx="1738">
                  <c:v>28-apr-2014</c:v>
                </c:pt>
                <c:pt idx="1739">
                  <c:v>28-apr-2014</c:v>
                </c:pt>
                <c:pt idx="1740">
                  <c:v>28-apr-2014</c:v>
                </c:pt>
                <c:pt idx="1741">
                  <c:v>29-apr-2014</c:v>
                </c:pt>
                <c:pt idx="1742">
                  <c:v>30-apr-2014</c:v>
                </c:pt>
                <c:pt idx="1743">
                  <c:v>1-mag-2014 </c:v>
                </c:pt>
                <c:pt idx="1744">
                  <c:v>2-mag-2014 </c:v>
                </c:pt>
                <c:pt idx="1745">
                  <c:v>5-mag-2014 </c:v>
                </c:pt>
                <c:pt idx="1746">
                  <c:v>5-mag-2014 </c:v>
                </c:pt>
                <c:pt idx="1747">
                  <c:v>5-mag-2014 </c:v>
                </c:pt>
                <c:pt idx="1748">
                  <c:v>8-mag-2014 </c:v>
                </c:pt>
                <c:pt idx="1749">
                  <c:v>9-mag-2014 </c:v>
                </c:pt>
                <c:pt idx="1750">
                  <c:v>9-mag-2014 </c:v>
                </c:pt>
                <c:pt idx="1751">
                  <c:v>13-mag-2014</c:v>
                </c:pt>
                <c:pt idx="1752">
                  <c:v>14-mag-2014</c:v>
                </c:pt>
                <c:pt idx="1753">
                  <c:v>15-mag-2014</c:v>
                </c:pt>
                <c:pt idx="1754">
                  <c:v>16-mag-2014</c:v>
                </c:pt>
                <c:pt idx="1755">
                  <c:v>20-mag-2014</c:v>
                </c:pt>
                <c:pt idx="1756">
                  <c:v>21-mag-2014</c:v>
                </c:pt>
                <c:pt idx="1757">
                  <c:v>21-mag-2014</c:v>
                </c:pt>
                <c:pt idx="1758">
                  <c:v>21-mag-2014</c:v>
                </c:pt>
                <c:pt idx="1759">
                  <c:v>27-mag-2014</c:v>
                </c:pt>
                <c:pt idx="1760">
                  <c:v>28-mag-2014</c:v>
                </c:pt>
                <c:pt idx="1761">
                  <c:v>28-mag-2014</c:v>
                </c:pt>
                <c:pt idx="1762">
                  <c:v>29-mag-2014</c:v>
                </c:pt>
                <c:pt idx="1763">
                  <c:v>30-mag-2014</c:v>
                </c:pt>
                <c:pt idx="1764">
                  <c:v>2-giu-2014 </c:v>
                </c:pt>
                <c:pt idx="1765">
                  <c:v>2-giu-2014 </c:v>
                </c:pt>
                <c:pt idx="1766">
                  <c:v>2-giu-2014 </c:v>
                </c:pt>
                <c:pt idx="1767">
                  <c:v>3-giu-2014 </c:v>
                </c:pt>
                <c:pt idx="1768">
                  <c:v>4-giu-2014 </c:v>
                </c:pt>
                <c:pt idx="1769">
                  <c:v>4-giu-2014 </c:v>
                </c:pt>
                <c:pt idx="1770">
                  <c:v>5-giu-2014 </c:v>
                </c:pt>
                <c:pt idx="1771">
                  <c:v>5-giu-2014 </c:v>
                </c:pt>
                <c:pt idx="1772">
                  <c:v>6-giu-2014 </c:v>
                </c:pt>
                <c:pt idx="1773">
                  <c:v>6-giu-2014 </c:v>
                </c:pt>
                <c:pt idx="1774">
                  <c:v>9-giu-2014 </c:v>
                </c:pt>
                <c:pt idx="1775">
                  <c:v>10-giu-2014</c:v>
                </c:pt>
                <c:pt idx="1776">
                  <c:v>11-giu-2014</c:v>
                </c:pt>
                <c:pt idx="1777">
                  <c:v>12-giu-2014</c:v>
                </c:pt>
                <c:pt idx="1778">
                  <c:v>13-giu-2014</c:v>
                </c:pt>
                <c:pt idx="1779">
                  <c:v>13-giu-2014</c:v>
                </c:pt>
                <c:pt idx="1780">
                  <c:v>16-giu-2014</c:v>
                </c:pt>
                <c:pt idx="1781">
                  <c:v>17-giu-2014</c:v>
                </c:pt>
                <c:pt idx="1782">
                  <c:v>20-giu-2014</c:v>
                </c:pt>
                <c:pt idx="1783">
                  <c:v>20-giu-2014</c:v>
                </c:pt>
                <c:pt idx="1784">
                  <c:v>20-giu-2014</c:v>
                </c:pt>
                <c:pt idx="1785">
                  <c:v>20-giu-2014</c:v>
                </c:pt>
                <c:pt idx="1786">
                  <c:v>24-giu-2014</c:v>
                </c:pt>
                <c:pt idx="1787">
                  <c:v>25-giu-2014</c:v>
                </c:pt>
                <c:pt idx="1788">
                  <c:v>25-giu-2014</c:v>
                </c:pt>
                <c:pt idx="1789">
                  <c:v>26-giu-2014</c:v>
                </c:pt>
                <c:pt idx="1790">
                  <c:v>26-giu-2014</c:v>
                </c:pt>
                <c:pt idx="1791">
                  <c:v>27-giu-2014</c:v>
                </c:pt>
                <c:pt idx="1792">
                  <c:v>30-giu-2014</c:v>
                </c:pt>
                <c:pt idx="1793">
                  <c:v>30-giu-2014</c:v>
                </c:pt>
                <c:pt idx="1794">
                  <c:v>30-giu-2014</c:v>
                </c:pt>
                <c:pt idx="1795">
                  <c:v>1-lug-2014 </c:v>
                </c:pt>
                <c:pt idx="1796">
                  <c:v>3-lug-2014 </c:v>
                </c:pt>
                <c:pt idx="1797">
                  <c:v>4-lug-2014 </c:v>
                </c:pt>
                <c:pt idx="1798">
                  <c:v>7-lug-2014 </c:v>
                </c:pt>
                <c:pt idx="1799">
                  <c:v>8-lug-2014 </c:v>
                </c:pt>
                <c:pt idx="1800">
                  <c:v>9-lug-2014 </c:v>
                </c:pt>
                <c:pt idx="1801">
                  <c:v>10-lug-2014</c:v>
                </c:pt>
                <c:pt idx="1802">
                  <c:v>11-lug-2014</c:v>
                </c:pt>
                <c:pt idx="1803">
                  <c:v>14-lug-2014</c:v>
                </c:pt>
                <c:pt idx="1804">
                  <c:v>15-lug-2014</c:v>
                </c:pt>
                <c:pt idx="1805">
                  <c:v>15-lug-2014</c:v>
                </c:pt>
                <c:pt idx="1806">
                  <c:v>17-lug-2014</c:v>
                </c:pt>
                <c:pt idx="1807">
                  <c:v>18-lug-2014</c:v>
                </c:pt>
                <c:pt idx="1808">
                  <c:v>21-lug-2014</c:v>
                </c:pt>
                <c:pt idx="1809">
                  <c:v>23-lug-2014</c:v>
                </c:pt>
                <c:pt idx="1810">
                  <c:v>24-lug-2014</c:v>
                </c:pt>
                <c:pt idx="1811">
                  <c:v>28-lug-2014</c:v>
                </c:pt>
                <c:pt idx="1812">
                  <c:v>28-lug-2014</c:v>
                </c:pt>
                <c:pt idx="1813">
                  <c:v>28-lug-2014</c:v>
                </c:pt>
                <c:pt idx="1814">
                  <c:v>30-lug-2014</c:v>
                </c:pt>
                <c:pt idx="1815">
                  <c:v>31-lug-2014</c:v>
                </c:pt>
                <c:pt idx="1816">
                  <c:v>31-lug-2014</c:v>
                </c:pt>
                <c:pt idx="1817">
                  <c:v>4-ago-2014 </c:v>
                </c:pt>
                <c:pt idx="1818">
                  <c:v>4-ago-2014 </c:v>
                </c:pt>
                <c:pt idx="1819">
                  <c:v>4-ago-2014 </c:v>
                </c:pt>
                <c:pt idx="1820">
                  <c:v>5-ago-2014 </c:v>
                </c:pt>
                <c:pt idx="1821">
                  <c:v>6-ago-2014 </c:v>
                </c:pt>
                <c:pt idx="1822">
                  <c:v>6-ago-2014 </c:v>
                </c:pt>
                <c:pt idx="1823">
                  <c:v>7-ago-2014 </c:v>
                </c:pt>
                <c:pt idx="1824">
                  <c:v>7-ago-2014 </c:v>
                </c:pt>
                <c:pt idx="1825">
                  <c:v>8-ago-2014 </c:v>
                </c:pt>
                <c:pt idx="1826">
                  <c:v>8-ago-2014 </c:v>
                </c:pt>
                <c:pt idx="1827">
                  <c:v>11-ago-2014</c:v>
                </c:pt>
                <c:pt idx="1828">
                  <c:v>12-ago-2014</c:v>
                </c:pt>
                <c:pt idx="1829">
                  <c:v>15-ago-2014</c:v>
                </c:pt>
                <c:pt idx="1830">
                  <c:v>15-ago-2014</c:v>
                </c:pt>
                <c:pt idx="1831">
                  <c:v>22-ago-2014</c:v>
                </c:pt>
                <c:pt idx="1832">
                  <c:v>22-ago-2014</c:v>
                </c:pt>
                <c:pt idx="1833">
                  <c:v>25-ago-2014</c:v>
                </c:pt>
                <c:pt idx="1834">
                  <c:v>26-ago-2014</c:v>
                </c:pt>
                <c:pt idx="1835">
                  <c:v>27-ago-2014</c:v>
                </c:pt>
                <c:pt idx="1836">
                  <c:v>27-ago-2014</c:v>
                </c:pt>
                <c:pt idx="1837">
                  <c:v>28-ago-2014</c:v>
                </c:pt>
                <c:pt idx="1838">
                  <c:v>29-ago-2014</c:v>
                </c:pt>
                <c:pt idx="1839">
                  <c:v>1-set-2014 </c:v>
                </c:pt>
                <c:pt idx="1840">
                  <c:v>2-set-2014 </c:v>
                </c:pt>
                <c:pt idx="1841">
                  <c:v>2-set-2014 </c:v>
                </c:pt>
                <c:pt idx="1842">
                  <c:v>3-set-2014 </c:v>
                </c:pt>
                <c:pt idx="1843">
                  <c:v>4-set-2014 </c:v>
                </c:pt>
                <c:pt idx="1844">
                  <c:v>8-set-2014 </c:v>
                </c:pt>
                <c:pt idx="1845">
                  <c:v>15-set-2014</c:v>
                </c:pt>
                <c:pt idx="1846">
                  <c:v>18-set-2014</c:v>
                </c:pt>
                <c:pt idx="1847">
                  <c:v>19-set-2014</c:v>
                </c:pt>
                <c:pt idx="1848">
                  <c:v>22-set-2014</c:v>
                </c:pt>
                <c:pt idx="1849">
                  <c:v>23-set-2014</c:v>
                </c:pt>
                <c:pt idx="1850">
                  <c:v>23-set-2014</c:v>
                </c:pt>
                <c:pt idx="1851">
                  <c:v>24-set-2014</c:v>
                </c:pt>
                <c:pt idx="1852">
                  <c:v>24-set-2014</c:v>
                </c:pt>
                <c:pt idx="1853">
                  <c:v>24-set-2014</c:v>
                </c:pt>
                <c:pt idx="1854">
                  <c:v>25-set-2014</c:v>
                </c:pt>
                <c:pt idx="1855">
                  <c:v>26-set-2014</c:v>
                </c:pt>
                <c:pt idx="1856">
                  <c:v>26-set-2014</c:v>
                </c:pt>
                <c:pt idx="1857">
                  <c:v>30-set-2014</c:v>
                </c:pt>
                <c:pt idx="1858">
                  <c:v>1-ott-2014 </c:v>
                </c:pt>
                <c:pt idx="1859">
                  <c:v>2-ott-2014 </c:v>
                </c:pt>
                <c:pt idx="1860">
                  <c:v>2-ott-2014 </c:v>
                </c:pt>
                <c:pt idx="1861">
                  <c:v>2-ott-2014 </c:v>
                </c:pt>
                <c:pt idx="1862">
                  <c:v>3-ott-2014 </c:v>
                </c:pt>
                <c:pt idx="1863">
                  <c:v>7-ott-2014 </c:v>
                </c:pt>
                <c:pt idx="1864">
                  <c:v>8-ott-2014 </c:v>
                </c:pt>
                <c:pt idx="1865">
                  <c:v>8-ott-2014 </c:v>
                </c:pt>
                <c:pt idx="1866">
                  <c:v>8-ott-2014 </c:v>
                </c:pt>
                <c:pt idx="1867">
                  <c:v>9-ott-2014 </c:v>
                </c:pt>
                <c:pt idx="1868">
                  <c:v>14-ott-2014</c:v>
                </c:pt>
                <c:pt idx="1869">
                  <c:v>14-ott-2014</c:v>
                </c:pt>
                <c:pt idx="1870">
                  <c:v>15-ott-2014</c:v>
                </c:pt>
                <c:pt idx="1871">
                  <c:v>16-ott-2014</c:v>
                </c:pt>
                <c:pt idx="1872">
                  <c:v>16-ott-2014</c:v>
                </c:pt>
                <c:pt idx="1873">
                  <c:v>16-ott-2014</c:v>
                </c:pt>
                <c:pt idx="1874">
                  <c:v>20-ott-2014</c:v>
                </c:pt>
                <c:pt idx="1875">
                  <c:v>21-ott-2014</c:v>
                </c:pt>
                <c:pt idx="1876">
                  <c:v>21-ott-2014</c:v>
                </c:pt>
                <c:pt idx="1877">
                  <c:v>22-ott-2014</c:v>
                </c:pt>
                <c:pt idx="1878">
                  <c:v>23-ott-2014</c:v>
                </c:pt>
                <c:pt idx="1879">
                  <c:v>23-ott-2014</c:v>
                </c:pt>
                <c:pt idx="1880">
                  <c:v>24-ott-2014</c:v>
                </c:pt>
                <c:pt idx="1881">
                  <c:v>28-ott-2014</c:v>
                </c:pt>
                <c:pt idx="1882">
                  <c:v>28-ott-2014</c:v>
                </c:pt>
                <c:pt idx="1883">
                  <c:v>30-ott-2014</c:v>
                </c:pt>
                <c:pt idx="1884">
                  <c:v>30-ott-2014</c:v>
                </c:pt>
                <c:pt idx="1885">
                  <c:v>31-ott-2014</c:v>
                </c:pt>
                <c:pt idx="1886">
                  <c:v>3-nov-2014 </c:v>
                </c:pt>
                <c:pt idx="1887">
                  <c:v>4-nov-2014 </c:v>
                </c:pt>
                <c:pt idx="1888">
                  <c:v>4-nov-2014 </c:v>
                </c:pt>
                <c:pt idx="1889">
                  <c:v>5-nov-2014 </c:v>
                </c:pt>
                <c:pt idx="1890">
                  <c:v>7-nov-2014 </c:v>
                </c:pt>
                <c:pt idx="1891">
                  <c:v>10-nov-2014</c:v>
                </c:pt>
                <c:pt idx="1892">
                  <c:v>10-nov-2014</c:v>
                </c:pt>
                <c:pt idx="1893">
                  <c:v>11-nov-2014</c:v>
                </c:pt>
                <c:pt idx="1894">
                  <c:v>11-nov-2014</c:v>
                </c:pt>
                <c:pt idx="1895">
                  <c:v>12-nov-2014</c:v>
                </c:pt>
                <c:pt idx="1896">
                  <c:v>14-nov-2014</c:v>
                </c:pt>
                <c:pt idx="1897">
                  <c:v>14-nov-2014</c:v>
                </c:pt>
                <c:pt idx="1898">
                  <c:v>17-nov-2014</c:v>
                </c:pt>
                <c:pt idx="1899">
                  <c:v>17-nov-2014</c:v>
                </c:pt>
                <c:pt idx="1900">
                  <c:v>17-nov-2014</c:v>
                </c:pt>
                <c:pt idx="1901">
                  <c:v>18-nov-2014</c:v>
                </c:pt>
                <c:pt idx="1902">
                  <c:v>19-nov-2014</c:v>
                </c:pt>
                <c:pt idx="1903">
                  <c:v>20-nov-2014</c:v>
                </c:pt>
                <c:pt idx="1904">
                  <c:v>20-nov-2014</c:v>
                </c:pt>
                <c:pt idx="1905">
                  <c:v>21-nov-2014</c:v>
                </c:pt>
                <c:pt idx="1906">
                  <c:v>24-nov-2014</c:v>
                </c:pt>
                <c:pt idx="1907">
                  <c:v>25-nov-2014</c:v>
                </c:pt>
                <c:pt idx="1908">
                  <c:v>25-nov-2014</c:v>
                </c:pt>
                <c:pt idx="1909">
                  <c:v>26-nov-2014</c:v>
                </c:pt>
                <c:pt idx="1910">
                  <c:v>27-nov-2014</c:v>
                </c:pt>
                <c:pt idx="1911">
                  <c:v>1-dic-2014 </c:v>
                </c:pt>
                <c:pt idx="1912">
                  <c:v>5-dic-2014 </c:v>
                </c:pt>
                <c:pt idx="1913">
                  <c:v>5-dic-2014 </c:v>
                </c:pt>
                <c:pt idx="1914">
                  <c:v>5-dic-2014 </c:v>
                </c:pt>
                <c:pt idx="1915">
                  <c:v>8-dic-2014 </c:v>
                </c:pt>
                <c:pt idx="1916">
                  <c:v>8-dic-2014 </c:v>
                </c:pt>
                <c:pt idx="1917">
                  <c:v>9-dic-2014 </c:v>
                </c:pt>
                <c:pt idx="1918">
                  <c:v>11-dic-2014</c:v>
                </c:pt>
                <c:pt idx="1919">
                  <c:v>11-dic-2014</c:v>
                </c:pt>
                <c:pt idx="1920">
                  <c:v>11-dic-2014</c:v>
                </c:pt>
                <c:pt idx="1921">
                  <c:v>11-dic-2014</c:v>
                </c:pt>
                <c:pt idx="1922">
                  <c:v>11-dic-2014</c:v>
                </c:pt>
                <c:pt idx="1923">
                  <c:v>11-dic-2014</c:v>
                </c:pt>
                <c:pt idx="1924">
                  <c:v>12-dic-2014</c:v>
                </c:pt>
                <c:pt idx="1925">
                  <c:v>16-dic-2014</c:v>
                </c:pt>
                <c:pt idx="1926">
                  <c:v>17-dic-2014</c:v>
                </c:pt>
                <c:pt idx="1927">
                  <c:v>19-dic-2014</c:v>
                </c:pt>
                <c:pt idx="1928">
                  <c:v>22-dic-2014</c:v>
                </c:pt>
                <c:pt idx="1929">
                  <c:v>24-dic-2014</c:v>
                </c:pt>
                <c:pt idx="1930">
                  <c:v>30-dic-2014</c:v>
                </c:pt>
                <c:pt idx="1931">
                  <c:v>31-dic-2014</c:v>
                </c:pt>
                <c:pt idx="1932">
                  <c:v>2-gen-2015 </c:v>
                </c:pt>
                <c:pt idx="1933">
                  <c:v>5-gen-2015 </c:v>
                </c:pt>
                <c:pt idx="1934">
                  <c:v>6-gen-2015 </c:v>
                </c:pt>
                <c:pt idx="1935">
                  <c:v>7-gen-2015 </c:v>
                </c:pt>
                <c:pt idx="1936">
                  <c:v>7-gen-2015 </c:v>
                </c:pt>
                <c:pt idx="1937">
                  <c:v>9-gen-2015 </c:v>
                </c:pt>
                <c:pt idx="1938">
                  <c:v>9-gen-2015 </c:v>
                </c:pt>
                <c:pt idx="1939">
                  <c:v>9-gen-2015 </c:v>
                </c:pt>
                <c:pt idx="1940">
                  <c:v>12-gen-2015</c:v>
                </c:pt>
                <c:pt idx="1941">
                  <c:v>13-gen-2015</c:v>
                </c:pt>
                <c:pt idx="1942">
                  <c:v>15-gen-2015</c:v>
                </c:pt>
                <c:pt idx="1943">
                  <c:v>15-gen-2015</c:v>
                </c:pt>
                <c:pt idx="1944">
                  <c:v>16-gen-2015</c:v>
                </c:pt>
                <c:pt idx="1945">
                  <c:v>16-gen-2015</c:v>
                </c:pt>
                <c:pt idx="1946">
                  <c:v>19-gen-2015</c:v>
                </c:pt>
                <c:pt idx="1947">
                  <c:v>20-gen-2015</c:v>
                </c:pt>
                <c:pt idx="1948">
                  <c:v>20-gen-2015</c:v>
                </c:pt>
                <c:pt idx="1949">
                  <c:v>22-gen-2015</c:v>
                </c:pt>
                <c:pt idx="1950">
                  <c:v>23-gen-2015</c:v>
                </c:pt>
                <c:pt idx="1951">
                  <c:v>27-gen-2015</c:v>
                </c:pt>
                <c:pt idx="1952">
                  <c:v>27-gen-2015</c:v>
                </c:pt>
                <c:pt idx="1953">
                  <c:v>27-gen-2015</c:v>
                </c:pt>
                <c:pt idx="1954">
                  <c:v>28-gen-2015</c:v>
                </c:pt>
                <c:pt idx="1955">
                  <c:v>29-gen-2015</c:v>
                </c:pt>
                <c:pt idx="1956">
                  <c:v>30-gen-2015</c:v>
                </c:pt>
                <c:pt idx="1957">
                  <c:v>2-feb-2015 </c:v>
                </c:pt>
                <c:pt idx="1958">
                  <c:v>4-feb-2015 </c:v>
                </c:pt>
                <c:pt idx="1959">
                  <c:v>5-feb-2015 </c:v>
                </c:pt>
                <c:pt idx="1960">
                  <c:v>5-feb-2015 </c:v>
                </c:pt>
                <c:pt idx="1961">
                  <c:v>5-feb-2015 </c:v>
                </c:pt>
                <c:pt idx="1962">
                  <c:v>6-feb-2015 </c:v>
                </c:pt>
                <c:pt idx="1963">
                  <c:v>9-feb-2015 </c:v>
                </c:pt>
                <c:pt idx="1964">
                  <c:v>10-feb-2015</c:v>
                </c:pt>
                <c:pt idx="1965">
                  <c:v>10-feb-2015</c:v>
                </c:pt>
                <c:pt idx="1966">
                  <c:v>11-feb-2015</c:v>
                </c:pt>
                <c:pt idx="1967">
                  <c:v>12-feb-2015</c:v>
                </c:pt>
                <c:pt idx="1968">
                  <c:v>12-feb-2015</c:v>
                </c:pt>
                <c:pt idx="1969">
                  <c:v>13-feb-2015</c:v>
                </c:pt>
                <c:pt idx="1970">
                  <c:v>17-feb-2015</c:v>
                </c:pt>
                <c:pt idx="1971">
                  <c:v>17-feb-2015</c:v>
                </c:pt>
                <c:pt idx="1972">
                  <c:v>17-feb-2015</c:v>
                </c:pt>
                <c:pt idx="1973">
                  <c:v>18-feb-2015</c:v>
                </c:pt>
                <c:pt idx="1974">
                  <c:v>19-feb-2015</c:v>
                </c:pt>
                <c:pt idx="1975">
                  <c:v>19-feb-2015</c:v>
                </c:pt>
                <c:pt idx="1976">
                  <c:v>20-feb-2015</c:v>
                </c:pt>
                <c:pt idx="1977">
                  <c:v>20-feb-2015</c:v>
                </c:pt>
                <c:pt idx="1978">
                  <c:v>24-feb-2015</c:v>
                </c:pt>
                <c:pt idx="1979">
                  <c:v>24-feb-2015</c:v>
                </c:pt>
                <c:pt idx="1980">
                  <c:v>25-feb-2015</c:v>
                </c:pt>
                <c:pt idx="1981">
                  <c:v>25-feb-2015</c:v>
                </c:pt>
                <c:pt idx="1982">
                  <c:v>26-feb-2015</c:v>
                </c:pt>
                <c:pt idx="1983">
                  <c:v>27-feb-2015</c:v>
                </c:pt>
                <c:pt idx="1984">
                  <c:v>27-feb-2015</c:v>
                </c:pt>
                <c:pt idx="1985">
                  <c:v>3-mar-2015 </c:v>
                </c:pt>
                <c:pt idx="1986">
                  <c:v>4-mar-2015 </c:v>
                </c:pt>
                <c:pt idx="1987">
                  <c:v>10-mar-2015</c:v>
                </c:pt>
                <c:pt idx="1988">
                  <c:v>10-mar-2015</c:v>
                </c:pt>
                <c:pt idx="1989">
                  <c:v>11-mar-2015</c:v>
                </c:pt>
                <c:pt idx="1990">
                  <c:v>12-mar-2015</c:v>
                </c:pt>
                <c:pt idx="1991">
                  <c:v>16-mar-2015</c:v>
                </c:pt>
                <c:pt idx="1992">
                  <c:v>17-mar-2015</c:v>
                </c:pt>
                <c:pt idx="1993">
                  <c:v>17-mar-2015</c:v>
                </c:pt>
                <c:pt idx="1994">
                  <c:v>18-mar-2015</c:v>
                </c:pt>
                <c:pt idx="1995">
                  <c:v>18-mar-2015</c:v>
                </c:pt>
                <c:pt idx="1996">
                  <c:v>18-mar-2015</c:v>
                </c:pt>
                <c:pt idx="1997">
                  <c:v>19-mar-2015</c:v>
                </c:pt>
                <c:pt idx="1998">
                  <c:v>20-mar-2015</c:v>
                </c:pt>
                <c:pt idx="1999">
                  <c:v>20-mar-2015</c:v>
                </c:pt>
                <c:pt idx="2000">
                  <c:v>22-mar-2015</c:v>
                </c:pt>
                <c:pt idx="2001">
                  <c:v>24-mar-2015</c:v>
                </c:pt>
                <c:pt idx="2002">
                  <c:v>25-mar-2015</c:v>
                </c:pt>
                <c:pt idx="2003">
                  <c:v>25-mar-2015</c:v>
                </c:pt>
                <c:pt idx="2004">
                  <c:v>26-mar-2015</c:v>
                </c:pt>
                <c:pt idx="2005">
                  <c:v>31-mar-2015</c:v>
                </c:pt>
                <c:pt idx="2006">
                  <c:v>31-mar-2015</c:v>
                </c:pt>
                <c:pt idx="2007">
                  <c:v>31-mar-2015</c:v>
                </c:pt>
                <c:pt idx="2008">
                  <c:v>1-apr-2015 </c:v>
                </c:pt>
                <c:pt idx="2009">
                  <c:v>2-apr-2015 </c:v>
                </c:pt>
                <c:pt idx="2010">
                  <c:v>3-apr-2015 </c:v>
                </c:pt>
                <c:pt idx="2011">
                  <c:v>6-apr-2015 </c:v>
                </c:pt>
                <c:pt idx="2012">
                  <c:v>10-apr-2015</c:v>
                </c:pt>
                <c:pt idx="2013">
                  <c:v>13-apr-2015</c:v>
                </c:pt>
                <c:pt idx="2014">
                  <c:v>14-apr-2015</c:v>
                </c:pt>
                <c:pt idx="2015">
                  <c:v>15-apr-2015</c:v>
                </c:pt>
                <c:pt idx="2016">
                  <c:v>17-apr-2015</c:v>
                </c:pt>
                <c:pt idx="2017">
                  <c:v>17-apr-2015</c:v>
                </c:pt>
                <c:pt idx="2018">
                  <c:v>17-apr-2015</c:v>
                </c:pt>
                <c:pt idx="2019">
                  <c:v>20-apr-2015</c:v>
                </c:pt>
                <c:pt idx="2020">
                  <c:v>21-apr-2015</c:v>
                </c:pt>
                <c:pt idx="2021">
                  <c:v>21-apr-2015</c:v>
                </c:pt>
                <c:pt idx="2022">
                  <c:v>21-apr-2015</c:v>
                </c:pt>
                <c:pt idx="2023">
                  <c:v>22-apr-2015</c:v>
                </c:pt>
                <c:pt idx="2024">
                  <c:v>22-apr-2015</c:v>
                </c:pt>
                <c:pt idx="2025">
                  <c:v>23-apr-2015</c:v>
                </c:pt>
                <c:pt idx="2026">
                  <c:v>24-apr-2015</c:v>
                </c:pt>
                <c:pt idx="2027">
                  <c:v>27-apr-2015</c:v>
                </c:pt>
                <c:pt idx="2028">
                  <c:v>27-apr-2015</c:v>
                </c:pt>
                <c:pt idx="2029">
                  <c:v>28-apr-2015</c:v>
                </c:pt>
                <c:pt idx="2030">
                  <c:v>29-apr-2015</c:v>
                </c:pt>
                <c:pt idx="2031">
                  <c:v>29-apr-2015</c:v>
                </c:pt>
                <c:pt idx="2032">
                  <c:v>30-apr-2015</c:v>
                </c:pt>
                <c:pt idx="2033">
                  <c:v>30-apr-2015</c:v>
                </c:pt>
                <c:pt idx="2034">
                  <c:v>4-mag-2015 </c:v>
                </c:pt>
                <c:pt idx="2035">
                  <c:v>5-mag-2015 </c:v>
                </c:pt>
                <c:pt idx="2036">
                  <c:v>5-mag-2015 </c:v>
                </c:pt>
                <c:pt idx="2037">
                  <c:v>5-mag-2015 </c:v>
                </c:pt>
                <c:pt idx="2038">
                  <c:v>6-mag-2015 </c:v>
                </c:pt>
                <c:pt idx="2039">
                  <c:v>6-mag-2015 </c:v>
                </c:pt>
                <c:pt idx="2040">
                  <c:v>7-mag-2015 </c:v>
                </c:pt>
                <c:pt idx="2041">
                  <c:v>8-mag-2015 </c:v>
                </c:pt>
                <c:pt idx="2042">
                  <c:v>8-mag-2015 </c:v>
                </c:pt>
                <c:pt idx="2043">
                  <c:v>8-mag-2015 </c:v>
                </c:pt>
                <c:pt idx="2044">
                  <c:v>11-mag-2015</c:v>
                </c:pt>
                <c:pt idx="2045">
                  <c:v>12-mag-2015</c:v>
                </c:pt>
                <c:pt idx="2046">
                  <c:v>12-mag-2015</c:v>
                </c:pt>
                <c:pt idx="2047">
                  <c:v>13-mag-2015</c:v>
                </c:pt>
                <c:pt idx="2048">
                  <c:v>13-mag-2015</c:v>
                </c:pt>
                <c:pt idx="2049">
                  <c:v>14-mag-2015</c:v>
                </c:pt>
                <c:pt idx="2050">
                  <c:v>15-mag-2015</c:v>
                </c:pt>
                <c:pt idx="2051">
                  <c:v>18-mag-2015</c:v>
                </c:pt>
                <c:pt idx="2052">
                  <c:v>19-mag-2015</c:v>
                </c:pt>
                <c:pt idx="2053">
                  <c:v>20-mag-2015</c:v>
                </c:pt>
                <c:pt idx="2054">
                  <c:v>21-mag-2015</c:v>
                </c:pt>
                <c:pt idx="2055">
                  <c:v>21-mag-2015</c:v>
                </c:pt>
                <c:pt idx="2056">
                  <c:v>25-mag-2015</c:v>
                </c:pt>
                <c:pt idx="2057">
                  <c:v>26-mag-2015</c:v>
                </c:pt>
                <c:pt idx="2058">
                  <c:v>28-mag-2015</c:v>
                </c:pt>
                <c:pt idx="2059">
                  <c:v>29-mag-2015</c:v>
                </c:pt>
                <c:pt idx="2060">
                  <c:v>29-mag-2015</c:v>
                </c:pt>
                <c:pt idx="2061">
                  <c:v>1-giu-2015 </c:v>
                </c:pt>
                <c:pt idx="2062">
                  <c:v>1-giu-2015 </c:v>
                </c:pt>
                <c:pt idx="2063">
                  <c:v>2-giu-2015 </c:v>
                </c:pt>
                <c:pt idx="2064">
                  <c:v>2-giu-2015 </c:v>
                </c:pt>
                <c:pt idx="2065">
                  <c:v>3-giu-2015 </c:v>
                </c:pt>
                <c:pt idx="2066">
                  <c:v>3-giu-2015 </c:v>
                </c:pt>
                <c:pt idx="2067">
                  <c:v>4-giu-2015 </c:v>
                </c:pt>
                <c:pt idx="2068">
                  <c:v>5-giu-2015 </c:v>
                </c:pt>
                <c:pt idx="2069">
                  <c:v>9-giu-2015 </c:v>
                </c:pt>
                <c:pt idx="2070">
                  <c:v>10-giu-2015</c:v>
                </c:pt>
                <c:pt idx="2071">
                  <c:v>10-giu-2015</c:v>
                </c:pt>
                <c:pt idx="2072">
                  <c:v>11-giu-2015</c:v>
                </c:pt>
                <c:pt idx="2073">
                  <c:v>15-giu-2015</c:v>
                </c:pt>
                <c:pt idx="2074">
                  <c:v>17-giu-2015</c:v>
                </c:pt>
                <c:pt idx="2075">
                  <c:v>18-giu-2015</c:v>
                </c:pt>
                <c:pt idx="2076">
                  <c:v>19-giu-2015</c:v>
                </c:pt>
                <c:pt idx="2077">
                  <c:v>19-giu-2015</c:v>
                </c:pt>
                <c:pt idx="2078">
                  <c:v>22-giu-2015</c:v>
                </c:pt>
                <c:pt idx="2079">
                  <c:v>22-giu-2015</c:v>
                </c:pt>
                <c:pt idx="2080">
                  <c:v>24-giu-2015</c:v>
                </c:pt>
                <c:pt idx="2081">
                  <c:v>25-giu-2015</c:v>
                </c:pt>
                <c:pt idx="2082">
                  <c:v>26-giu-2015</c:v>
                </c:pt>
                <c:pt idx="2083">
                  <c:v>29-giu-2015</c:v>
                </c:pt>
                <c:pt idx="2084">
                  <c:v>30-giu-2015</c:v>
                </c:pt>
                <c:pt idx="2085">
                  <c:v>1-lug-2015 </c:v>
                </c:pt>
                <c:pt idx="2086">
                  <c:v>3-lug-2015 </c:v>
                </c:pt>
                <c:pt idx="2087">
                  <c:v>6-lug-2015 </c:v>
                </c:pt>
                <c:pt idx="2088">
                  <c:v>6-lug-2015 </c:v>
                </c:pt>
                <c:pt idx="2089">
                  <c:v>6-lug-2015 </c:v>
                </c:pt>
                <c:pt idx="2090">
                  <c:v>7-lug-2015 </c:v>
                </c:pt>
                <c:pt idx="2091">
                  <c:v>7-lug-2015 </c:v>
                </c:pt>
                <c:pt idx="2092">
                  <c:v>7-lug-2015 </c:v>
                </c:pt>
                <c:pt idx="2093">
                  <c:v>7-lug-2015 </c:v>
                </c:pt>
                <c:pt idx="2094">
                  <c:v>7-lug-2015 </c:v>
                </c:pt>
                <c:pt idx="2095">
                  <c:v>8-lug-2015 </c:v>
                </c:pt>
                <c:pt idx="2096">
                  <c:v>9-lug-2015 </c:v>
                </c:pt>
                <c:pt idx="2097">
                  <c:v>9-lug-2015 </c:v>
                </c:pt>
                <c:pt idx="2098">
                  <c:v>16-lug-2015</c:v>
                </c:pt>
                <c:pt idx="2099">
                  <c:v>16-lug-2015</c:v>
                </c:pt>
                <c:pt idx="2100">
                  <c:v>16-lug-2015</c:v>
                </c:pt>
                <c:pt idx="2101">
                  <c:v>20-lug-2015</c:v>
                </c:pt>
                <c:pt idx="2102">
                  <c:v>22-lug-2015</c:v>
                </c:pt>
                <c:pt idx="2103">
                  <c:v>22-lug-2015</c:v>
                </c:pt>
                <c:pt idx="2104">
                  <c:v>23-lug-2015</c:v>
                </c:pt>
                <c:pt idx="2105">
                  <c:v>23-lug-2015</c:v>
                </c:pt>
                <c:pt idx="2106">
                  <c:v>24-lug-2015</c:v>
                </c:pt>
                <c:pt idx="2107">
                  <c:v>27-lug-2015</c:v>
                </c:pt>
                <c:pt idx="2108">
                  <c:v>28-lug-2015</c:v>
                </c:pt>
                <c:pt idx="2109">
                  <c:v>29-lug-2015</c:v>
                </c:pt>
                <c:pt idx="2110">
                  <c:v>31-lug-2015</c:v>
                </c:pt>
                <c:pt idx="2111">
                  <c:v>3-ago-2015 </c:v>
                </c:pt>
                <c:pt idx="2112">
                  <c:v>5-ago-2015 </c:v>
                </c:pt>
                <c:pt idx="2113">
                  <c:v>5-ago-2015 </c:v>
                </c:pt>
                <c:pt idx="2114">
                  <c:v>6-ago-2015 </c:v>
                </c:pt>
                <c:pt idx="2115">
                  <c:v>6-ago-2015 </c:v>
                </c:pt>
                <c:pt idx="2116">
                  <c:v>7-ago-2015 </c:v>
                </c:pt>
                <c:pt idx="2117">
                  <c:v>10-ago-2015</c:v>
                </c:pt>
                <c:pt idx="2118">
                  <c:v>10-ago-2015</c:v>
                </c:pt>
                <c:pt idx="2119">
                  <c:v>11-ago-2015</c:v>
                </c:pt>
                <c:pt idx="2120">
                  <c:v>11-ago-2015</c:v>
                </c:pt>
                <c:pt idx="2121">
                  <c:v>12-ago-2015</c:v>
                </c:pt>
                <c:pt idx="2122">
                  <c:v>13-ago-2015</c:v>
                </c:pt>
                <c:pt idx="2123">
                  <c:v>14-ago-2015</c:v>
                </c:pt>
                <c:pt idx="2124">
                  <c:v>14-ago-2015</c:v>
                </c:pt>
                <c:pt idx="2125">
                  <c:v>14-ago-2015</c:v>
                </c:pt>
                <c:pt idx="2126">
                  <c:v>14-ago-2015</c:v>
                </c:pt>
                <c:pt idx="2127">
                  <c:v>17-ago-2015</c:v>
                </c:pt>
                <c:pt idx="2128">
                  <c:v>17-ago-2015</c:v>
                </c:pt>
                <c:pt idx="2129">
                  <c:v>18-ago-2015</c:v>
                </c:pt>
                <c:pt idx="2130">
                  <c:v>19-ago-2015</c:v>
                </c:pt>
                <c:pt idx="2131">
                  <c:v>19-ago-2015</c:v>
                </c:pt>
                <c:pt idx="2132">
                  <c:v>20-ago-2015</c:v>
                </c:pt>
                <c:pt idx="2133">
                  <c:v>24-ago-2015</c:v>
                </c:pt>
                <c:pt idx="2134">
                  <c:v>24-ago-2015</c:v>
                </c:pt>
                <c:pt idx="2135">
                  <c:v>25-ago-2015</c:v>
                </c:pt>
                <c:pt idx="2136">
                  <c:v>25-ago-2015</c:v>
                </c:pt>
                <c:pt idx="2137">
                  <c:v>25-ago-2015</c:v>
                </c:pt>
                <c:pt idx="2138">
                  <c:v>26-ago-2015</c:v>
                </c:pt>
                <c:pt idx="2139">
                  <c:v>26-ago-2015</c:v>
                </c:pt>
                <c:pt idx="2140">
                  <c:v>26-ago-2015</c:v>
                </c:pt>
                <c:pt idx="2141">
                  <c:v>26-ago-2015</c:v>
                </c:pt>
                <c:pt idx="2142">
                  <c:v>27-ago-2015</c:v>
                </c:pt>
                <c:pt idx="2143">
                  <c:v>28-ago-2015</c:v>
                </c:pt>
                <c:pt idx="2144">
                  <c:v>31-ago-2015</c:v>
                </c:pt>
                <c:pt idx="2145">
                  <c:v>1-set-2015 </c:v>
                </c:pt>
                <c:pt idx="2146">
                  <c:v>2-set-2015 </c:v>
                </c:pt>
                <c:pt idx="2147">
                  <c:v>2-set-2015 </c:v>
                </c:pt>
                <c:pt idx="2148">
                  <c:v>2-set-2015 </c:v>
                </c:pt>
                <c:pt idx="2149">
                  <c:v>3-set-2015 </c:v>
                </c:pt>
                <c:pt idx="2150">
                  <c:v>4-set-2015 </c:v>
                </c:pt>
                <c:pt idx="2151">
                  <c:v>4-set-2015 </c:v>
                </c:pt>
                <c:pt idx="2152">
                  <c:v>4-set-2015 </c:v>
                </c:pt>
                <c:pt idx="2153">
                  <c:v>8-set-2015 </c:v>
                </c:pt>
                <c:pt idx="2154">
                  <c:v>8-set-2015 </c:v>
                </c:pt>
                <c:pt idx="2155">
                  <c:v>10-set-2015</c:v>
                </c:pt>
                <c:pt idx="2156">
                  <c:v>10-set-2015</c:v>
                </c:pt>
                <c:pt idx="2157">
                  <c:v>10-set-2015</c:v>
                </c:pt>
                <c:pt idx="2158">
                  <c:v>11-set-2015</c:v>
                </c:pt>
                <c:pt idx="2159">
                  <c:v>11-set-2015</c:v>
                </c:pt>
                <c:pt idx="2160">
                  <c:v>11-set-2015</c:v>
                </c:pt>
                <c:pt idx="2161">
                  <c:v>11-set-2015</c:v>
                </c:pt>
                <c:pt idx="2162">
                  <c:v>14-set-2015</c:v>
                </c:pt>
                <c:pt idx="2163">
                  <c:v>15-set-2015</c:v>
                </c:pt>
                <c:pt idx="2164">
                  <c:v>15-set-2015</c:v>
                </c:pt>
                <c:pt idx="2165">
                  <c:v>15-set-2015</c:v>
                </c:pt>
                <c:pt idx="2166">
                  <c:v>15-set-2015</c:v>
                </c:pt>
                <c:pt idx="2167">
                  <c:v>16-set-2015</c:v>
                </c:pt>
                <c:pt idx="2168">
                  <c:v>16-set-2015</c:v>
                </c:pt>
                <c:pt idx="2169">
                  <c:v>17-set-2015</c:v>
                </c:pt>
                <c:pt idx="2170">
                  <c:v>18-set-2015</c:v>
                </c:pt>
                <c:pt idx="2171">
                  <c:v>21-set-2015</c:v>
                </c:pt>
                <c:pt idx="2172">
                  <c:v>22-set-2015</c:v>
                </c:pt>
                <c:pt idx="2173">
                  <c:v>23-set-2015</c:v>
                </c:pt>
                <c:pt idx="2174">
                  <c:v>24-set-2015</c:v>
                </c:pt>
                <c:pt idx="2175">
                  <c:v>24-set-2015</c:v>
                </c:pt>
                <c:pt idx="2176">
                  <c:v>25-set-2015</c:v>
                </c:pt>
                <c:pt idx="2177">
                  <c:v>25-set-2015</c:v>
                </c:pt>
                <c:pt idx="2178">
                  <c:v>28-set-2015</c:v>
                </c:pt>
                <c:pt idx="2179">
                  <c:v>1-ott-2015 </c:v>
                </c:pt>
                <c:pt idx="2180">
                  <c:v>1-ott-2015 </c:v>
                </c:pt>
                <c:pt idx="2181">
                  <c:v>2-ott-2015 </c:v>
                </c:pt>
                <c:pt idx="2182">
                  <c:v>5-ott-2015 </c:v>
                </c:pt>
                <c:pt idx="2183">
                  <c:v>6-ott-2015 </c:v>
                </c:pt>
                <c:pt idx="2184">
                  <c:v>6-ott-2015 </c:v>
                </c:pt>
                <c:pt idx="2185">
                  <c:v>7-ott-2015 </c:v>
                </c:pt>
                <c:pt idx="2186">
                  <c:v>7-ott-2015 </c:v>
                </c:pt>
                <c:pt idx="2187">
                  <c:v>8-ott-2015 </c:v>
                </c:pt>
                <c:pt idx="2188">
                  <c:v>9-ott-2015 </c:v>
                </c:pt>
                <c:pt idx="2189">
                  <c:v>12-ott-2015</c:v>
                </c:pt>
                <c:pt idx="2190">
                  <c:v>14-ott-2015</c:v>
                </c:pt>
                <c:pt idx="2191">
                  <c:v>14-ott-2015</c:v>
                </c:pt>
                <c:pt idx="2192">
                  <c:v>14-ott-2015</c:v>
                </c:pt>
                <c:pt idx="2193">
                  <c:v>15-ott-2015</c:v>
                </c:pt>
                <c:pt idx="2194">
                  <c:v>15-ott-2015</c:v>
                </c:pt>
                <c:pt idx="2195">
                  <c:v>19-ott-2015</c:v>
                </c:pt>
                <c:pt idx="2196">
                  <c:v>20-ott-2015</c:v>
                </c:pt>
                <c:pt idx="2197">
                  <c:v>21-ott-2015</c:v>
                </c:pt>
                <c:pt idx="2198">
                  <c:v>21-ott-2015</c:v>
                </c:pt>
                <c:pt idx="2199">
                  <c:v>21-ott-2015</c:v>
                </c:pt>
                <c:pt idx="2200">
                  <c:v>22-ott-2015</c:v>
                </c:pt>
                <c:pt idx="2201">
                  <c:v>22-ott-2015</c:v>
                </c:pt>
                <c:pt idx="2202">
                  <c:v>23-ott-2015</c:v>
                </c:pt>
                <c:pt idx="2203">
                  <c:v>26-ott-2015</c:v>
                </c:pt>
                <c:pt idx="2204">
                  <c:v>28-ott-2015</c:v>
                </c:pt>
                <c:pt idx="2205">
                  <c:v>29-ott-2015</c:v>
                </c:pt>
                <c:pt idx="2206">
                  <c:v>29-ott-2015</c:v>
                </c:pt>
                <c:pt idx="2207">
                  <c:v>30-ott-2015</c:v>
                </c:pt>
                <c:pt idx="2208">
                  <c:v>2-nov-2015 </c:v>
                </c:pt>
                <c:pt idx="2209">
                  <c:v>2-nov-2015 </c:v>
                </c:pt>
                <c:pt idx="2210">
                  <c:v>2-nov-2015 </c:v>
                </c:pt>
                <c:pt idx="2211">
                  <c:v>3-nov-2015 </c:v>
                </c:pt>
                <c:pt idx="2212">
                  <c:v>4-nov-2015 </c:v>
                </c:pt>
                <c:pt idx="2213">
                  <c:v>5-nov-2015 </c:v>
                </c:pt>
                <c:pt idx="2214">
                  <c:v>9-nov-2015 </c:v>
                </c:pt>
                <c:pt idx="2215">
                  <c:v>10-nov-2015</c:v>
                </c:pt>
                <c:pt idx="2216">
                  <c:v>11-nov-2015</c:v>
                </c:pt>
                <c:pt idx="2217">
                  <c:v>12-nov-2015</c:v>
                </c:pt>
                <c:pt idx="2218">
                  <c:v>12-nov-2015</c:v>
                </c:pt>
                <c:pt idx="2219">
                  <c:v>12-nov-2015</c:v>
                </c:pt>
                <c:pt idx="2220">
                  <c:v>12-nov-2015</c:v>
                </c:pt>
                <c:pt idx="2221">
                  <c:v>13-nov-2015</c:v>
                </c:pt>
                <c:pt idx="2222">
                  <c:v>13-nov-2015</c:v>
                </c:pt>
                <c:pt idx="2223">
                  <c:v>16-nov-2015</c:v>
                </c:pt>
                <c:pt idx="2224">
                  <c:v>17-nov-2015</c:v>
                </c:pt>
                <c:pt idx="2225">
                  <c:v>17-nov-2015</c:v>
                </c:pt>
                <c:pt idx="2226">
                  <c:v>19-nov-2015</c:v>
                </c:pt>
                <c:pt idx="2227">
                  <c:v>19-nov-2015</c:v>
                </c:pt>
                <c:pt idx="2228">
                  <c:v>20-nov-2015</c:v>
                </c:pt>
                <c:pt idx="2229">
                  <c:v>23-nov-2015</c:v>
                </c:pt>
                <c:pt idx="2230">
                  <c:v>24-nov-2015</c:v>
                </c:pt>
                <c:pt idx="2231">
                  <c:v>24-nov-2015</c:v>
                </c:pt>
                <c:pt idx="2232">
                  <c:v>25-nov-2015</c:v>
                </c:pt>
                <c:pt idx="2233">
                  <c:v>26-nov-2015</c:v>
                </c:pt>
                <c:pt idx="2234">
                  <c:v>27-nov-2015</c:v>
                </c:pt>
                <c:pt idx="2235">
                  <c:v>27-nov-2015</c:v>
                </c:pt>
                <c:pt idx="2236">
                  <c:v>30-nov-2015</c:v>
                </c:pt>
                <c:pt idx="2237">
                  <c:v>30-nov-2015</c:v>
                </c:pt>
                <c:pt idx="2238">
                  <c:v>30-nov-2015</c:v>
                </c:pt>
                <c:pt idx="2239">
                  <c:v>1-dic-2015 </c:v>
                </c:pt>
                <c:pt idx="2240">
                  <c:v>1-dic-2015 </c:v>
                </c:pt>
                <c:pt idx="2241">
                  <c:v>2-dic-2015 </c:v>
                </c:pt>
                <c:pt idx="2242">
                  <c:v>2-dic-2015 </c:v>
                </c:pt>
                <c:pt idx="2243">
                  <c:v>2-dic-2015 </c:v>
                </c:pt>
                <c:pt idx="2244">
                  <c:v>3-dic-2015 </c:v>
                </c:pt>
                <c:pt idx="2245">
                  <c:v>3-dic-2015 </c:v>
                </c:pt>
                <c:pt idx="2246">
                  <c:v>3-dic-2015 </c:v>
                </c:pt>
                <c:pt idx="2247">
                  <c:v>3-dic-2015 </c:v>
                </c:pt>
                <c:pt idx="2248">
                  <c:v>4-dic-2015 </c:v>
                </c:pt>
                <c:pt idx="2249">
                  <c:v>4-dic-2015 </c:v>
                </c:pt>
                <c:pt idx="2250">
                  <c:v>7-dic-2015 </c:v>
                </c:pt>
                <c:pt idx="2251">
                  <c:v>8-dic-2015 </c:v>
                </c:pt>
                <c:pt idx="2252">
                  <c:v>8-dic-2015 </c:v>
                </c:pt>
                <c:pt idx="2253">
                  <c:v>10-dic-2015</c:v>
                </c:pt>
                <c:pt idx="2254">
                  <c:v>10-dic-2015</c:v>
                </c:pt>
                <c:pt idx="2255">
                  <c:v>15-dic-2015</c:v>
                </c:pt>
                <c:pt idx="2256">
                  <c:v>18-dic-2015</c:v>
                </c:pt>
                <c:pt idx="2257">
                  <c:v>18-dic-2015</c:v>
                </c:pt>
                <c:pt idx="2258">
                  <c:v>18-dic-2015</c:v>
                </c:pt>
                <c:pt idx="2259">
                  <c:v>18-dic-2015</c:v>
                </c:pt>
                <c:pt idx="2260">
                  <c:v>21-dic-2015</c:v>
                </c:pt>
                <c:pt idx="2261">
                  <c:v>21-dic-2015</c:v>
                </c:pt>
                <c:pt idx="2262">
                  <c:v>21-dic-2015</c:v>
                </c:pt>
                <c:pt idx="2263">
                  <c:v>22-dic-2015</c:v>
                </c:pt>
                <c:pt idx="2264">
                  <c:v>22-dic-2015</c:v>
                </c:pt>
                <c:pt idx="2265">
                  <c:v>23-dic-2015</c:v>
                </c:pt>
                <c:pt idx="2266">
                  <c:v>29-dic-2015</c:v>
                </c:pt>
                <c:pt idx="2267">
                  <c:v>29-dic-2015</c:v>
                </c:pt>
                <c:pt idx="2268">
                  <c:v>30-dic-2015</c:v>
                </c:pt>
                <c:pt idx="2269">
                  <c:v>30-dic-2015</c:v>
                </c:pt>
                <c:pt idx="2270">
                  <c:v>4-gen-2016 </c:v>
                </c:pt>
                <c:pt idx="2271">
                  <c:v>5-gen-2016 </c:v>
                </c:pt>
                <c:pt idx="2272">
                  <c:v>5-gen-2016 </c:v>
                </c:pt>
                <c:pt idx="2273">
                  <c:v>6-gen-2016 </c:v>
                </c:pt>
                <c:pt idx="2274">
                  <c:v>6-gen-2016 </c:v>
                </c:pt>
                <c:pt idx="2275">
                  <c:v>7-gen-2016 </c:v>
                </c:pt>
                <c:pt idx="2276">
                  <c:v>8-gen-2016 </c:v>
                </c:pt>
                <c:pt idx="2277">
                  <c:v>8-gen-2016 </c:v>
                </c:pt>
                <c:pt idx="2278">
                  <c:v>8-gen-2016 </c:v>
                </c:pt>
                <c:pt idx="2279">
                  <c:v>8-gen-2016 </c:v>
                </c:pt>
                <c:pt idx="2280">
                  <c:v>11-gen-2016</c:v>
                </c:pt>
                <c:pt idx="2281">
                  <c:v>12-gen-2016</c:v>
                </c:pt>
                <c:pt idx="2282">
                  <c:v>12-gen-2016</c:v>
                </c:pt>
                <c:pt idx="2283">
                  <c:v>13-gen-2016</c:v>
                </c:pt>
                <c:pt idx="2284">
                  <c:v>13-gen-2016</c:v>
                </c:pt>
                <c:pt idx="2285">
                  <c:v>13-gen-2016</c:v>
                </c:pt>
                <c:pt idx="2286">
                  <c:v>13-gen-2016</c:v>
                </c:pt>
                <c:pt idx="2287">
                  <c:v>14-gen-2016</c:v>
                </c:pt>
                <c:pt idx="2288">
                  <c:v>14-gen-2016</c:v>
                </c:pt>
                <c:pt idx="2289">
                  <c:v>14-gen-2016</c:v>
                </c:pt>
                <c:pt idx="2290">
                  <c:v>14-gen-2016</c:v>
                </c:pt>
                <c:pt idx="2291">
                  <c:v>15-gen-2016</c:v>
                </c:pt>
                <c:pt idx="2292">
                  <c:v>19-gen-2016</c:v>
                </c:pt>
                <c:pt idx="2293">
                  <c:v>20-gen-2016</c:v>
                </c:pt>
                <c:pt idx="2294">
                  <c:v>20-gen-2016</c:v>
                </c:pt>
                <c:pt idx="2295">
                  <c:v>20-gen-2016</c:v>
                </c:pt>
                <c:pt idx="2296">
                  <c:v>20-gen-2016</c:v>
                </c:pt>
                <c:pt idx="2297">
                  <c:v>21-gen-2016</c:v>
                </c:pt>
                <c:pt idx="2298">
                  <c:v>21-gen-2016</c:v>
                </c:pt>
                <c:pt idx="2299">
                  <c:v>21-gen-2016</c:v>
                </c:pt>
                <c:pt idx="2300">
                  <c:v>26-gen-2016</c:v>
                </c:pt>
                <c:pt idx="2301">
                  <c:v>27-gen-2016</c:v>
                </c:pt>
                <c:pt idx="2302">
                  <c:v>28-gen-2016</c:v>
                </c:pt>
                <c:pt idx="2303">
                  <c:v>28-gen-2016</c:v>
                </c:pt>
                <c:pt idx="2304">
                  <c:v>28-gen-2016</c:v>
                </c:pt>
                <c:pt idx="2305">
                  <c:v>29-gen-2016</c:v>
                </c:pt>
                <c:pt idx="2306">
                  <c:v>29-gen-2016</c:v>
                </c:pt>
                <c:pt idx="2307">
                  <c:v>29-gen-2016</c:v>
                </c:pt>
                <c:pt idx="2308">
                  <c:v>29-gen-2016</c:v>
                </c:pt>
                <c:pt idx="2309">
                  <c:v>29-gen-2016</c:v>
                </c:pt>
                <c:pt idx="2310">
                  <c:v>1-feb-2016 </c:v>
                </c:pt>
                <c:pt idx="2311">
                  <c:v>2-feb-2016 </c:v>
                </c:pt>
                <c:pt idx="2312">
                  <c:v>2-feb-2016 </c:v>
                </c:pt>
                <c:pt idx="2313">
                  <c:v>3-feb-2016 </c:v>
                </c:pt>
                <c:pt idx="2314">
                  <c:v>3-feb-2016 </c:v>
                </c:pt>
                <c:pt idx="2315">
                  <c:v>4-feb-2016 </c:v>
                </c:pt>
                <c:pt idx="2316">
                  <c:v>4-feb-2016 </c:v>
                </c:pt>
                <c:pt idx="2317">
                  <c:v>5-feb-2016 </c:v>
                </c:pt>
                <c:pt idx="2318">
                  <c:v>5-feb-2016 </c:v>
                </c:pt>
                <c:pt idx="2319">
                  <c:v>5-feb-2016 </c:v>
                </c:pt>
                <c:pt idx="2320">
                  <c:v>5-feb-2016 </c:v>
                </c:pt>
                <c:pt idx="2321">
                  <c:v>5-feb-2016 </c:v>
                </c:pt>
                <c:pt idx="2322">
                  <c:v>5-feb-2016 </c:v>
                </c:pt>
                <c:pt idx="2323">
                  <c:v>8-feb-2016 </c:v>
                </c:pt>
                <c:pt idx="2324">
                  <c:v>9-feb-2016 </c:v>
                </c:pt>
                <c:pt idx="2325">
                  <c:v>9-feb-2016 </c:v>
                </c:pt>
                <c:pt idx="2326">
                  <c:v>10-feb-2016</c:v>
                </c:pt>
                <c:pt idx="2327">
                  <c:v>10-feb-2016</c:v>
                </c:pt>
                <c:pt idx="2328">
                  <c:v>11-feb-2016</c:v>
                </c:pt>
                <c:pt idx="2329">
                  <c:v>12-feb-2016</c:v>
                </c:pt>
                <c:pt idx="2330">
                  <c:v>17-feb-2016</c:v>
                </c:pt>
                <c:pt idx="2331">
                  <c:v>17-feb-2016</c:v>
                </c:pt>
                <c:pt idx="2332">
                  <c:v>17-feb-2016</c:v>
                </c:pt>
                <c:pt idx="2333">
                  <c:v>18-feb-2016</c:v>
                </c:pt>
                <c:pt idx="2334">
                  <c:v>18-feb-2016</c:v>
                </c:pt>
                <c:pt idx="2335">
                  <c:v>19-feb-2016</c:v>
                </c:pt>
                <c:pt idx="2336">
                  <c:v>19-feb-2016</c:v>
                </c:pt>
                <c:pt idx="2337">
                  <c:v>22-feb-2016</c:v>
                </c:pt>
                <c:pt idx="2338">
                  <c:v>24-feb-2016</c:v>
                </c:pt>
                <c:pt idx="2339">
                  <c:v>24-feb-2016</c:v>
                </c:pt>
                <c:pt idx="2340">
                  <c:v>24-feb-2016</c:v>
                </c:pt>
                <c:pt idx="2341">
                  <c:v>25-feb-2016</c:v>
                </c:pt>
                <c:pt idx="2342">
                  <c:v>25-feb-2016</c:v>
                </c:pt>
                <c:pt idx="2343">
                  <c:v>25-feb-2016</c:v>
                </c:pt>
                <c:pt idx="2344">
                  <c:v>1-mar-2016 </c:v>
                </c:pt>
                <c:pt idx="2345">
                  <c:v>1-mar-2016 </c:v>
                </c:pt>
                <c:pt idx="2346">
                  <c:v>3-mar-2016 </c:v>
                </c:pt>
                <c:pt idx="2347">
                  <c:v>4-mar-2016 </c:v>
                </c:pt>
                <c:pt idx="2348">
                  <c:v>7-mar-2016 </c:v>
                </c:pt>
                <c:pt idx="2349">
                  <c:v>8-mar-2016 </c:v>
                </c:pt>
                <c:pt idx="2350">
                  <c:v>8-mar-2016 </c:v>
                </c:pt>
                <c:pt idx="2351">
                  <c:v>8-mar-2016 </c:v>
                </c:pt>
                <c:pt idx="2352">
                  <c:v>9-mar-2016 </c:v>
                </c:pt>
                <c:pt idx="2353">
                  <c:v>9-mar-2016 </c:v>
                </c:pt>
                <c:pt idx="2354">
                  <c:v>10-mar-2016</c:v>
                </c:pt>
                <c:pt idx="2355">
                  <c:v>10-mar-2016</c:v>
                </c:pt>
                <c:pt idx="2356">
                  <c:v>11-mar-2016</c:v>
                </c:pt>
                <c:pt idx="2357">
                  <c:v>11-mar-2016</c:v>
                </c:pt>
                <c:pt idx="2358">
                  <c:v>11-mar-2016</c:v>
                </c:pt>
                <c:pt idx="2359">
                  <c:v>15-mar-2016</c:v>
                </c:pt>
                <c:pt idx="2360">
                  <c:v>15-mar-2016</c:v>
                </c:pt>
                <c:pt idx="2361">
                  <c:v>16-mar-2016</c:v>
                </c:pt>
                <c:pt idx="2362">
                  <c:v>16-mar-2016</c:v>
                </c:pt>
                <c:pt idx="2363">
                  <c:v>17-mar-2016</c:v>
                </c:pt>
                <c:pt idx="2364">
                  <c:v>18-mar-2016</c:v>
                </c:pt>
                <c:pt idx="2365">
                  <c:v>21-mar-2016</c:v>
                </c:pt>
                <c:pt idx="2366">
                  <c:v>21-mar-2016</c:v>
                </c:pt>
                <c:pt idx="2367">
                  <c:v>22-mar-2016</c:v>
                </c:pt>
                <c:pt idx="2368">
                  <c:v>22-mar-2016</c:v>
                </c:pt>
                <c:pt idx="2369">
                  <c:v>23-mar-2016</c:v>
                </c:pt>
                <c:pt idx="2370">
                  <c:v>23-mar-2016</c:v>
                </c:pt>
                <c:pt idx="2371">
                  <c:v>28-mar-2016</c:v>
                </c:pt>
                <c:pt idx="2372">
                  <c:v>28-mar-2016</c:v>
                </c:pt>
                <c:pt idx="2373">
                  <c:v>29-mar-2016</c:v>
                </c:pt>
                <c:pt idx="2374">
                  <c:v>30-mar-2016</c:v>
                </c:pt>
                <c:pt idx="2375">
                  <c:v>31-mar-2016</c:v>
                </c:pt>
                <c:pt idx="2376">
                  <c:v>4-apr-2016 </c:v>
                </c:pt>
                <c:pt idx="2377">
                  <c:v>4-apr-2016 </c:v>
                </c:pt>
                <c:pt idx="2378">
                  <c:v>5-apr-2016 </c:v>
                </c:pt>
                <c:pt idx="2379">
                  <c:v>5-apr-2016 </c:v>
                </c:pt>
                <c:pt idx="2380">
                  <c:v>6-apr-2016 </c:v>
                </c:pt>
                <c:pt idx="2381">
                  <c:v>6-apr-2016 </c:v>
                </c:pt>
                <c:pt idx="2382">
                  <c:v>6-apr-2016 </c:v>
                </c:pt>
                <c:pt idx="2383">
                  <c:v>7-apr-2016 </c:v>
                </c:pt>
                <c:pt idx="2384">
                  <c:v>7-apr-2016 </c:v>
                </c:pt>
                <c:pt idx="2385">
                  <c:v>8-apr-2016 </c:v>
                </c:pt>
                <c:pt idx="2386">
                  <c:v>8-apr-2016 </c:v>
                </c:pt>
                <c:pt idx="2387">
                  <c:v>11-apr-2016</c:v>
                </c:pt>
                <c:pt idx="2388">
                  <c:v>12-apr-2016</c:v>
                </c:pt>
                <c:pt idx="2389">
                  <c:v>12-apr-2016</c:v>
                </c:pt>
                <c:pt idx="2390">
                  <c:v>12-apr-2016</c:v>
                </c:pt>
                <c:pt idx="2391">
                  <c:v>13-apr-2016</c:v>
                </c:pt>
                <c:pt idx="2392">
                  <c:v>13-apr-2016</c:v>
                </c:pt>
                <c:pt idx="2393">
                  <c:v>15-apr-2016</c:v>
                </c:pt>
                <c:pt idx="2394">
                  <c:v>18-apr-2016</c:v>
                </c:pt>
                <c:pt idx="2395">
                  <c:v>18-apr-2016</c:v>
                </c:pt>
                <c:pt idx="2396">
                  <c:v>18-apr-2016</c:v>
                </c:pt>
                <c:pt idx="2397">
                  <c:v>19-apr-2016</c:v>
                </c:pt>
                <c:pt idx="2398">
                  <c:v>20-apr-2016</c:v>
                </c:pt>
                <c:pt idx="2399">
                  <c:v>20-apr-2016</c:v>
                </c:pt>
                <c:pt idx="2400">
                  <c:v>21-apr-2016</c:v>
                </c:pt>
                <c:pt idx="2401">
                  <c:v>22-apr-2016</c:v>
                </c:pt>
                <c:pt idx="2402">
                  <c:v>22-apr-2016</c:v>
                </c:pt>
                <c:pt idx="2403">
                  <c:v>25-apr-2016</c:v>
                </c:pt>
                <c:pt idx="2404">
                  <c:v>25-apr-2016</c:v>
                </c:pt>
                <c:pt idx="2405">
                  <c:v>26-apr-2016</c:v>
                </c:pt>
                <c:pt idx="2406">
                  <c:v>26-apr-2016</c:v>
                </c:pt>
                <c:pt idx="2407">
                  <c:v>26-apr-2016</c:v>
                </c:pt>
                <c:pt idx="2408">
                  <c:v>27-apr-2016</c:v>
                </c:pt>
                <c:pt idx="2409">
                  <c:v>27-apr-2016</c:v>
                </c:pt>
                <c:pt idx="2410">
                  <c:v>27-apr-2016</c:v>
                </c:pt>
                <c:pt idx="2411">
                  <c:v>28-apr-2016</c:v>
                </c:pt>
                <c:pt idx="2412">
                  <c:v>28-apr-2016</c:v>
                </c:pt>
                <c:pt idx="2413">
                  <c:v>28-apr-2016</c:v>
                </c:pt>
                <c:pt idx="2414">
                  <c:v>29-apr-2016</c:v>
                </c:pt>
                <c:pt idx="2415">
                  <c:v>29-apr-2016</c:v>
                </c:pt>
                <c:pt idx="2416">
                  <c:v>29-apr-2016</c:v>
                </c:pt>
                <c:pt idx="2417">
                  <c:v>2-mag-2016 </c:v>
                </c:pt>
                <c:pt idx="2418">
                  <c:v>3-mag-2016 </c:v>
                </c:pt>
                <c:pt idx="2419">
                  <c:v>4-mag-2016 </c:v>
                </c:pt>
                <c:pt idx="2420">
                  <c:v>4-mag-2016 </c:v>
                </c:pt>
                <c:pt idx="2421">
                  <c:v>5-mag-2016 </c:v>
                </c:pt>
                <c:pt idx="2422">
                  <c:v>6-mag-2016 </c:v>
                </c:pt>
                <c:pt idx="2423">
                  <c:v>6-mag-2016 </c:v>
                </c:pt>
                <c:pt idx="2424">
                  <c:v>6-mag-2016 </c:v>
                </c:pt>
                <c:pt idx="2425">
                  <c:v>9-mag-2016 </c:v>
                </c:pt>
                <c:pt idx="2426">
                  <c:v>10-mag-2016</c:v>
                </c:pt>
                <c:pt idx="2427">
                  <c:v>11-mag-2016</c:v>
                </c:pt>
                <c:pt idx="2428">
                  <c:v>11-mag-2016</c:v>
                </c:pt>
                <c:pt idx="2429">
                  <c:v>11-mag-2016</c:v>
                </c:pt>
                <c:pt idx="2430">
                  <c:v>12-mag-2016</c:v>
                </c:pt>
                <c:pt idx="2431">
                  <c:v>12-mag-2016</c:v>
                </c:pt>
                <c:pt idx="2432">
                  <c:v>12-mag-2016</c:v>
                </c:pt>
                <c:pt idx="2433">
                  <c:v>13-mag-2016</c:v>
                </c:pt>
                <c:pt idx="2434">
                  <c:v>13-mag-2016</c:v>
                </c:pt>
                <c:pt idx="2435">
                  <c:v>16-mag-2016</c:v>
                </c:pt>
                <c:pt idx="2436">
                  <c:v>17-mag-2016</c:v>
                </c:pt>
                <c:pt idx="2437">
                  <c:v>17-mag-2016</c:v>
                </c:pt>
                <c:pt idx="2438">
                  <c:v>18-mag-2016</c:v>
                </c:pt>
                <c:pt idx="2439">
                  <c:v>18-mag-2016</c:v>
                </c:pt>
                <c:pt idx="2440">
                  <c:v>18-mag-2016</c:v>
                </c:pt>
                <c:pt idx="2441">
                  <c:v>20-mag-2016</c:v>
                </c:pt>
                <c:pt idx="2442">
                  <c:v>20-mag-2016</c:v>
                </c:pt>
                <c:pt idx="2443">
                  <c:v>23-mag-2016</c:v>
                </c:pt>
                <c:pt idx="2444">
                  <c:v>24-mag-2016</c:v>
                </c:pt>
                <c:pt idx="2445">
                  <c:v>26-mag-2016</c:v>
                </c:pt>
                <c:pt idx="2446">
                  <c:v>27-mag-2016</c:v>
                </c:pt>
                <c:pt idx="2447">
                  <c:v>31-mag-2016</c:v>
                </c:pt>
                <c:pt idx="2448">
                  <c:v>1-giu-2016 </c:v>
                </c:pt>
                <c:pt idx="2449">
                  <c:v>1-giu-2016 </c:v>
                </c:pt>
                <c:pt idx="2450">
                  <c:v>1-giu-2016 </c:v>
                </c:pt>
                <c:pt idx="2451">
                  <c:v>2-giu-2016 </c:v>
                </c:pt>
                <c:pt idx="2452">
                  <c:v>2-giu-2016 </c:v>
                </c:pt>
                <c:pt idx="2453">
                  <c:v>3-giu-2016 </c:v>
                </c:pt>
                <c:pt idx="2454">
                  <c:v>7-giu-2016 </c:v>
                </c:pt>
                <c:pt idx="2455">
                  <c:v>7-giu-2016 </c:v>
                </c:pt>
                <c:pt idx="2456">
                  <c:v>7-giu-2016 </c:v>
                </c:pt>
                <c:pt idx="2457">
                  <c:v>10-giu-2016</c:v>
                </c:pt>
                <c:pt idx="2458">
                  <c:v>10-giu-2016</c:v>
                </c:pt>
                <c:pt idx="2459">
                  <c:v>14-giu-2016</c:v>
                </c:pt>
                <c:pt idx="2460">
                  <c:v>14-giu-2016</c:v>
                </c:pt>
                <c:pt idx="2461">
                  <c:v>14-giu-2016</c:v>
                </c:pt>
                <c:pt idx="2462">
                  <c:v>15-giu-2016</c:v>
                </c:pt>
                <c:pt idx="2463">
                  <c:v>16-giu-2016</c:v>
                </c:pt>
                <c:pt idx="2464">
                  <c:v>17-giu-2016</c:v>
                </c:pt>
                <c:pt idx="2465">
                  <c:v>17-giu-2016</c:v>
                </c:pt>
                <c:pt idx="2466">
                  <c:v>22-giu-2016</c:v>
                </c:pt>
                <c:pt idx="2467">
                  <c:v>23-giu-2016</c:v>
                </c:pt>
                <c:pt idx="2468">
                  <c:v>23-giu-2016</c:v>
                </c:pt>
                <c:pt idx="2469">
                  <c:v>27-giu-2016</c:v>
                </c:pt>
                <c:pt idx="2470">
                  <c:v>27-giu-2016</c:v>
                </c:pt>
                <c:pt idx="2471">
                  <c:v>28-giu-2016</c:v>
                </c:pt>
                <c:pt idx="2472">
                  <c:v>28-giu-2016</c:v>
                </c:pt>
                <c:pt idx="2473">
                  <c:v>29-giu-2016</c:v>
                </c:pt>
                <c:pt idx="2474">
                  <c:v>30-giu-2016</c:v>
                </c:pt>
                <c:pt idx="2475">
                  <c:v>30-giu-2016</c:v>
                </c:pt>
                <c:pt idx="2476">
                  <c:v>5-lug-2016 </c:v>
                </c:pt>
                <c:pt idx="2477">
                  <c:v>5-lug-2016 </c:v>
                </c:pt>
                <c:pt idx="2478">
                  <c:v>6-lug-2016 </c:v>
                </c:pt>
                <c:pt idx="2479">
                  <c:v>7-lug-2016 </c:v>
                </c:pt>
                <c:pt idx="2480">
                  <c:v>7-lug-2016 </c:v>
                </c:pt>
                <c:pt idx="2481">
                  <c:v>8-lug-2016 </c:v>
                </c:pt>
                <c:pt idx="2482">
                  <c:v>8-lug-2016 </c:v>
                </c:pt>
                <c:pt idx="2483">
                  <c:v>12-lug-2016</c:v>
                </c:pt>
                <c:pt idx="2484">
                  <c:v>12-lug-2016</c:v>
                </c:pt>
                <c:pt idx="2485">
                  <c:v>12-lug-2016</c:v>
                </c:pt>
                <c:pt idx="2486">
                  <c:v>13-lug-2016</c:v>
                </c:pt>
                <c:pt idx="2487">
                  <c:v>13-lug-2016</c:v>
                </c:pt>
                <c:pt idx="2488">
                  <c:v>13-lug-2016</c:v>
                </c:pt>
                <c:pt idx="2489">
                  <c:v>14-lug-2016</c:v>
                </c:pt>
                <c:pt idx="2490">
                  <c:v>15-lug-2016</c:v>
                </c:pt>
                <c:pt idx="2491">
                  <c:v>15-lug-2016</c:v>
                </c:pt>
                <c:pt idx="2492">
                  <c:v>15-lug-2016</c:v>
                </c:pt>
                <c:pt idx="2493">
                  <c:v>20-lug-2016</c:v>
                </c:pt>
                <c:pt idx="2494">
                  <c:v>20-lug-2016</c:v>
                </c:pt>
                <c:pt idx="2495">
                  <c:v>22-lug-2016</c:v>
                </c:pt>
                <c:pt idx="2496">
                  <c:v>22-lug-2016</c:v>
                </c:pt>
                <c:pt idx="2497">
                  <c:v>25-lug-2016</c:v>
                </c:pt>
                <c:pt idx="2498">
                  <c:v>25-lug-2016</c:v>
                </c:pt>
                <c:pt idx="2499">
                  <c:v>25-lug-2016</c:v>
                </c:pt>
                <c:pt idx="2500">
                  <c:v>26-lug-2016</c:v>
                </c:pt>
                <c:pt idx="2501">
                  <c:v>26-lug-2016</c:v>
                </c:pt>
                <c:pt idx="2502">
                  <c:v>29-lug-2016</c:v>
                </c:pt>
                <c:pt idx="2503">
                  <c:v>29-lug-2016</c:v>
                </c:pt>
                <c:pt idx="2504">
                  <c:v>1-ago-2016 </c:v>
                </c:pt>
                <c:pt idx="2505">
                  <c:v>1-ago-2016 </c:v>
                </c:pt>
                <c:pt idx="2506">
                  <c:v>1-ago-2016 </c:v>
                </c:pt>
                <c:pt idx="2507">
                  <c:v>2-ago-2016 </c:v>
                </c:pt>
                <c:pt idx="2508">
                  <c:v>2-ago-2016 </c:v>
                </c:pt>
                <c:pt idx="2509">
                  <c:v>2-ago-2016 </c:v>
                </c:pt>
                <c:pt idx="2510">
                  <c:v>3-ago-2016 </c:v>
                </c:pt>
                <c:pt idx="2511">
                  <c:v>3-ago-2016 </c:v>
                </c:pt>
                <c:pt idx="2512">
                  <c:v>5-ago-2016 </c:v>
                </c:pt>
                <c:pt idx="2513">
                  <c:v>5-ago-2016 </c:v>
                </c:pt>
                <c:pt idx="2514">
                  <c:v>9-ago-2016 </c:v>
                </c:pt>
                <c:pt idx="2515">
                  <c:v>10-ago-2016</c:v>
                </c:pt>
                <c:pt idx="2516">
                  <c:v>10-ago-2016</c:v>
                </c:pt>
                <c:pt idx="2517">
                  <c:v>11-ago-2016</c:v>
                </c:pt>
                <c:pt idx="2518">
                  <c:v>12-ago-2016</c:v>
                </c:pt>
                <c:pt idx="2519">
                  <c:v>15-ago-2016</c:v>
                </c:pt>
                <c:pt idx="2520">
                  <c:v>16-ago-2016</c:v>
                </c:pt>
                <c:pt idx="2521">
                  <c:v>19-ago-2016</c:v>
                </c:pt>
                <c:pt idx="2522">
                  <c:v>22-ago-2016</c:v>
                </c:pt>
                <c:pt idx="2523">
                  <c:v>22-ago-2016</c:v>
                </c:pt>
                <c:pt idx="2524">
                  <c:v>22-ago-2016</c:v>
                </c:pt>
                <c:pt idx="2525">
                  <c:v>23-ago-2016</c:v>
                </c:pt>
                <c:pt idx="2526">
                  <c:v>23-ago-2016</c:v>
                </c:pt>
                <c:pt idx="2527">
                  <c:v>24-ago-2016</c:v>
                </c:pt>
                <c:pt idx="2528">
                  <c:v>25-ago-2016</c:v>
                </c:pt>
                <c:pt idx="2529">
                  <c:v>26-ago-2016</c:v>
                </c:pt>
                <c:pt idx="2530">
                  <c:v>26-ago-2016</c:v>
                </c:pt>
                <c:pt idx="2531">
                  <c:v>26-ago-2016</c:v>
                </c:pt>
                <c:pt idx="2532">
                  <c:v>29-ago-2016</c:v>
                </c:pt>
                <c:pt idx="2533">
                  <c:v>30-ago-2016</c:v>
                </c:pt>
                <c:pt idx="2534">
                  <c:v>30-ago-2016</c:v>
                </c:pt>
                <c:pt idx="2535">
                  <c:v>1-set-2016 </c:v>
                </c:pt>
                <c:pt idx="2536">
                  <c:v>5-set-2016 </c:v>
                </c:pt>
                <c:pt idx="2537">
                  <c:v>6-set-2016 </c:v>
                </c:pt>
                <c:pt idx="2538">
                  <c:v>7-set-2016 </c:v>
                </c:pt>
                <c:pt idx="2539">
                  <c:v>8-set-2016 </c:v>
                </c:pt>
                <c:pt idx="2540">
                  <c:v>9-set-2016 </c:v>
                </c:pt>
                <c:pt idx="2541">
                  <c:v>14-set-2016</c:v>
                </c:pt>
                <c:pt idx="2542">
                  <c:v>16-set-2016</c:v>
                </c:pt>
                <c:pt idx="2543">
                  <c:v>19-set-2016</c:v>
                </c:pt>
                <c:pt idx="2544">
                  <c:v>20-set-2016</c:v>
                </c:pt>
                <c:pt idx="2545">
                  <c:v>26-set-2016</c:v>
                </c:pt>
                <c:pt idx="2546">
                  <c:v>27-set-2016</c:v>
                </c:pt>
                <c:pt idx="2547">
                  <c:v>27-set-2016</c:v>
                </c:pt>
                <c:pt idx="2548">
                  <c:v>29-set-2016</c:v>
                </c:pt>
                <c:pt idx="2549">
                  <c:v>30-set-2016</c:v>
                </c:pt>
                <c:pt idx="2550">
                  <c:v>3-ott-2016 </c:v>
                </c:pt>
                <c:pt idx="2551">
                  <c:v>4-ott-2016 </c:v>
                </c:pt>
                <c:pt idx="2552">
                  <c:v>4-ott-2016 </c:v>
                </c:pt>
                <c:pt idx="2553">
                  <c:v>4-ott-2016 </c:v>
                </c:pt>
                <c:pt idx="2554">
                  <c:v>5-ott-2016 </c:v>
                </c:pt>
                <c:pt idx="2555">
                  <c:v>5-ott-2016 </c:v>
                </c:pt>
                <c:pt idx="2556">
                  <c:v>5-ott-2016 </c:v>
                </c:pt>
                <c:pt idx="2557">
                  <c:v>7-ott-2016 </c:v>
                </c:pt>
                <c:pt idx="2558">
                  <c:v>7-ott-2016 </c:v>
                </c:pt>
                <c:pt idx="2559">
                  <c:v>10-ott-2016</c:v>
                </c:pt>
                <c:pt idx="2560">
                  <c:v>11-ott-2016</c:v>
                </c:pt>
                <c:pt idx="2561">
                  <c:v>12-ott-2016</c:v>
                </c:pt>
                <c:pt idx="2562">
                  <c:v>13-ott-2016</c:v>
                </c:pt>
                <c:pt idx="2563">
                  <c:v>14-ott-2016</c:v>
                </c:pt>
                <c:pt idx="2564">
                  <c:v>17-ott-2016</c:v>
                </c:pt>
                <c:pt idx="2565">
                  <c:v>17-ott-2016</c:v>
                </c:pt>
                <c:pt idx="2566">
                  <c:v>18-ott-2016</c:v>
                </c:pt>
                <c:pt idx="2567">
                  <c:v>18-ott-2016</c:v>
                </c:pt>
                <c:pt idx="2568">
                  <c:v>20-ott-2016</c:v>
                </c:pt>
                <c:pt idx="2569">
                  <c:v>21-ott-2016</c:v>
                </c:pt>
                <c:pt idx="2570">
                  <c:v>24-ott-2016</c:v>
                </c:pt>
                <c:pt idx="2571">
                  <c:v>25-ott-2016</c:v>
                </c:pt>
                <c:pt idx="2572">
                  <c:v>26-ott-2016</c:v>
                </c:pt>
                <c:pt idx="2573">
                  <c:v>26-ott-2016</c:v>
                </c:pt>
                <c:pt idx="2574">
                  <c:v>27-ott-2016</c:v>
                </c:pt>
                <c:pt idx="2575">
                  <c:v>28-ott-2016</c:v>
                </c:pt>
                <c:pt idx="2576">
                  <c:v>1-nov-2016 </c:v>
                </c:pt>
                <c:pt idx="2577">
                  <c:v>1-nov-2016 </c:v>
                </c:pt>
                <c:pt idx="2578">
                  <c:v>3-nov-2016 </c:v>
                </c:pt>
                <c:pt idx="2579">
                  <c:v>3-nov-2016 </c:v>
                </c:pt>
                <c:pt idx="2580">
                  <c:v>4-nov-2016 </c:v>
                </c:pt>
                <c:pt idx="2581">
                  <c:v>8-nov-2016 </c:v>
                </c:pt>
                <c:pt idx="2582">
                  <c:v>10-nov-2016</c:v>
                </c:pt>
                <c:pt idx="2583">
                  <c:v>11-nov-2016</c:v>
                </c:pt>
                <c:pt idx="2584">
                  <c:v>14-nov-2016</c:v>
                </c:pt>
                <c:pt idx="2585">
                  <c:v>14-nov-2016</c:v>
                </c:pt>
                <c:pt idx="2586">
                  <c:v>14-nov-2016</c:v>
                </c:pt>
                <c:pt idx="2587">
                  <c:v>15-nov-2016</c:v>
                </c:pt>
                <c:pt idx="2588">
                  <c:v>15-nov-2016</c:v>
                </c:pt>
                <c:pt idx="2589">
                  <c:v>15-nov-2016</c:v>
                </c:pt>
                <c:pt idx="2590">
                  <c:v>15-nov-2016</c:v>
                </c:pt>
                <c:pt idx="2591">
                  <c:v>15-nov-2016</c:v>
                </c:pt>
                <c:pt idx="2592">
                  <c:v>16-nov-2016</c:v>
                </c:pt>
                <c:pt idx="2593">
                  <c:v>17-nov-2016</c:v>
                </c:pt>
                <c:pt idx="2594">
                  <c:v>18-nov-2016</c:v>
                </c:pt>
                <c:pt idx="2595">
                  <c:v>21-nov-2016</c:v>
                </c:pt>
                <c:pt idx="2596">
                  <c:v>23-nov-2016</c:v>
                </c:pt>
                <c:pt idx="2597">
                  <c:v>23-nov-2016</c:v>
                </c:pt>
                <c:pt idx="2598">
                  <c:v>23-nov-2016</c:v>
                </c:pt>
                <c:pt idx="2599">
                  <c:v>24-nov-2016</c:v>
                </c:pt>
                <c:pt idx="2600">
                  <c:v>28-nov-2016</c:v>
                </c:pt>
                <c:pt idx="2601">
                  <c:v>29-nov-2016</c:v>
                </c:pt>
                <c:pt idx="2602">
                  <c:v>29-nov-2016</c:v>
                </c:pt>
                <c:pt idx="2603">
                  <c:v>1-dic-2016 </c:v>
                </c:pt>
                <c:pt idx="2604">
                  <c:v>1-dic-2016 </c:v>
                </c:pt>
                <c:pt idx="2605">
                  <c:v>2-dic-2016 </c:v>
                </c:pt>
                <c:pt idx="2606">
                  <c:v>13-dic-2016</c:v>
                </c:pt>
                <c:pt idx="2607">
                  <c:v>14-dic-2016</c:v>
                </c:pt>
                <c:pt idx="2608">
                  <c:v>15-dic-2016</c:v>
                </c:pt>
                <c:pt idx="2609">
                  <c:v>16-dic-2016</c:v>
                </c:pt>
                <c:pt idx="2610">
                  <c:v>16-dic-2016</c:v>
                </c:pt>
                <c:pt idx="2611">
                  <c:v>21-dic-2016</c:v>
                </c:pt>
                <c:pt idx="2612">
                  <c:v>22-dic-2016</c:v>
                </c:pt>
                <c:pt idx="2613">
                  <c:v>23-dic-2016</c:v>
                </c:pt>
                <c:pt idx="2614">
                  <c:v>23-dic-2016</c:v>
                </c:pt>
                <c:pt idx="2615">
                  <c:v>28-dic-2016</c:v>
                </c:pt>
                <c:pt idx="2616">
                  <c:v>29-dic-2016</c:v>
                </c:pt>
                <c:pt idx="2617">
                  <c:v>29-dic-2016</c:v>
                </c:pt>
                <c:pt idx="2618">
                  <c:v>30-dic-2016</c:v>
                </c:pt>
                <c:pt idx="2619">
                  <c:v>2-gen-2017 </c:v>
                </c:pt>
                <c:pt idx="2620">
                  <c:v>3-gen-2017 </c:v>
                </c:pt>
                <c:pt idx="2621">
                  <c:v>4-gen-2017 </c:v>
                </c:pt>
                <c:pt idx="2622">
                  <c:v>5-gen-2017 </c:v>
                </c:pt>
                <c:pt idx="2623">
                  <c:v>6-gen-2017 </c:v>
                </c:pt>
                <c:pt idx="2624">
                  <c:v>6-gen-2017 </c:v>
                </c:pt>
                <c:pt idx="2625">
                  <c:v>6-gen-2017 </c:v>
                </c:pt>
                <c:pt idx="2626">
                  <c:v>10-gen-2017</c:v>
                </c:pt>
                <c:pt idx="2627">
                  <c:v>11-gen-2017</c:v>
                </c:pt>
                <c:pt idx="2628">
                  <c:v>11-gen-2017</c:v>
                </c:pt>
                <c:pt idx="2629">
                  <c:v>12-gen-2017</c:v>
                </c:pt>
                <c:pt idx="2630">
                  <c:v>17-gen-2017</c:v>
                </c:pt>
                <c:pt idx="2631">
                  <c:v>19-gen-2017</c:v>
                </c:pt>
                <c:pt idx="2632">
                  <c:v>20-gen-2017</c:v>
                </c:pt>
                <c:pt idx="2633">
                  <c:v>23-gen-2017</c:v>
                </c:pt>
                <c:pt idx="2634">
                  <c:v>25-gen-2017</c:v>
                </c:pt>
                <c:pt idx="2635">
                  <c:v>26-gen-2017</c:v>
                </c:pt>
                <c:pt idx="2636">
                  <c:v>31-gen-2017</c:v>
                </c:pt>
                <c:pt idx="2637">
                  <c:v>1-feb-2017 </c:v>
                </c:pt>
                <c:pt idx="2638">
                  <c:v>2-feb-2017 </c:v>
                </c:pt>
                <c:pt idx="2639">
                  <c:v>3-feb-2017 </c:v>
                </c:pt>
                <c:pt idx="2640">
                  <c:v>3-feb-2017 </c:v>
                </c:pt>
                <c:pt idx="2641">
                  <c:v>8-feb-2017 </c:v>
                </c:pt>
                <c:pt idx="2642">
                  <c:v>16-feb-2017</c:v>
                </c:pt>
                <c:pt idx="2643">
                  <c:v>16-feb-2017</c:v>
                </c:pt>
                <c:pt idx="2644">
                  <c:v>17-feb-2017</c:v>
                </c:pt>
                <c:pt idx="2645">
                  <c:v>17-feb-2017</c:v>
                </c:pt>
                <c:pt idx="2646">
                  <c:v>21-feb-2017</c:v>
                </c:pt>
                <c:pt idx="2647">
                  <c:v>22-feb-2017</c:v>
                </c:pt>
                <c:pt idx="2648">
                  <c:v>23-feb-2017</c:v>
                </c:pt>
                <c:pt idx="2649">
                  <c:v>24-feb-2017</c:v>
                </c:pt>
                <c:pt idx="2650">
                  <c:v>27-feb-2017</c:v>
                </c:pt>
                <c:pt idx="2651">
                  <c:v>28-feb-2017</c:v>
                </c:pt>
                <c:pt idx="2652">
                  <c:v>28-feb-2017</c:v>
                </c:pt>
                <c:pt idx="2653">
                  <c:v>1-mar-2017 </c:v>
                </c:pt>
                <c:pt idx="2654">
                  <c:v>2-mar-2017 </c:v>
                </c:pt>
                <c:pt idx="2655">
                  <c:v>2-mar-2017 </c:v>
                </c:pt>
                <c:pt idx="2656">
                  <c:v>3-mar-2017 </c:v>
                </c:pt>
                <c:pt idx="2657">
                  <c:v>3-mar-2017 </c:v>
                </c:pt>
                <c:pt idx="2658">
                  <c:v>7-mar-2017 </c:v>
                </c:pt>
                <c:pt idx="2659">
                  <c:v>7-mar-2017 </c:v>
                </c:pt>
                <c:pt idx="2660">
                  <c:v>8-mar-2017 </c:v>
                </c:pt>
                <c:pt idx="2661">
                  <c:v>8-mar-2017 </c:v>
                </c:pt>
                <c:pt idx="2662">
                  <c:v>10-mar-2017</c:v>
                </c:pt>
                <c:pt idx="2663">
                  <c:v>13-mar-2017</c:v>
                </c:pt>
                <c:pt idx="2664">
                  <c:v>14-mar-2017</c:v>
                </c:pt>
                <c:pt idx="2665">
                  <c:v>15-mar-2017</c:v>
                </c:pt>
                <c:pt idx="2666">
                  <c:v>15-mar-2017</c:v>
                </c:pt>
                <c:pt idx="2667">
                  <c:v>17-mar-2017</c:v>
                </c:pt>
                <c:pt idx="2668">
                  <c:v>20-mar-2017</c:v>
                </c:pt>
                <c:pt idx="2669">
                  <c:v>20-mar-2017</c:v>
                </c:pt>
                <c:pt idx="2670">
                  <c:v>20-mar-2017</c:v>
                </c:pt>
                <c:pt idx="2671">
                  <c:v>21-mar-2017</c:v>
                </c:pt>
                <c:pt idx="2672">
                  <c:v>24-mar-2017</c:v>
                </c:pt>
                <c:pt idx="2673">
                  <c:v>24-mar-2017</c:v>
                </c:pt>
                <c:pt idx="2674">
                  <c:v>27-mar-2017</c:v>
                </c:pt>
                <c:pt idx="2675">
                  <c:v>31-mar-2017</c:v>
                </c:pt>
                <c:pt idx="2676">
                  <c:v>31-mar-2017</c:v>
                </c:pt>
                <c:pt idx="2677">
                  <c:v>4-apr-2017 </c:v>
                </c:pt>
                <c:pt idx="2678">
                  <c:v>4-apr-2017 </c:v>
                </c:pt>
                <c:pt idx="2679">
                  <c:v>5-apr-2017 </c:v>
                </c:pt>
                <c:pt idx="2680">
                  <c:v>5-apr-2017 </c:v>
                </c:pt>
                <c:pt idx="2681">
                  <c:v>5-apr-2017 </c:v>
                </c:pt>
                <c:pt idx="2682">
                  <c:v>6-apr-2017 </c:v>
                </c:pt>
                <c:pt idx="2683">
                  <c:v>7-apr-2017 </c:v>
                </c:pt>
                <c:pt idx="2684">
                  <c:v>7-apr-2017 </c:v>
                </c:pt>
                <c:pt idx="2685">
                  <c:v>10-apr-2017</c:v>
                </c:pt>
                <c:pt idx="2686">
                  <c:v>12-apr-2017</c:v>
                </c:pt>
                <c:pt idx="2687">
                  <c:v>12-apr-2017</c:v>
                </c:pt>
                <c:pt idx="2688">
                  <c:v>13-apr-2017</c:v>
                </c:pt>
                <c:pt idx="2689">
                  <c:v>17-apr-2017</c:v>
                </c:pt>
                <c:pt idx="2690">
                  <c:v>18-apr-2017</c:v>
                </c:pt>
                <c:pt idx="2691">
                  <c:v>18-apr-2017</c:v>
                </c:pt>
                <c:pt idx="2692">
                  <c:v>18-apr-2017</c:v>
                </c:pt>
                <c:pt idx="2693">
                  <c:v>19-apr-2017</c:v>
                </c:pt>
                <c:pt idx="2694">
                  <c:v>20-apr-2017</c:v>
                </c:pt>
                <c:pt idx="2695">
                  <c:v>20-apr-2017</c:v>
                </c:pt>
                <c:pt idx="2696">
                  <c:v>20-apr-2017</c:v>
                </c:pt>
                <c:pt idx="2697">
                  <c:v>21-apr-2017</c:v>
                </c:pt>
                <c:pt idx="2698">
                  <c:v>21-apr-2017</c:v>
                </c:pt>
                <c:pt idx="2699">
                  <c:v>24-apr-2017</c:v>
                </c:pt>
                <c:pt idx="2700">
                  <c:v>26-apr-2017</c:v>
                </c:pt>
                <c:pt idx="2701">
                  <c:v>26-apr-2017</c:v>
                </c:pt>
                <c:pt idx="2702">
                  <c:v>27-apr-2017</c:v>
                </c:pt>
                <c:pt idx="2703">
                  <c:v>28-apr-2017</c:v>
                </c:pt>
                <c:pt idx="2704">
                  <c:v>28-apr-2017</c:v>
                </c:pt>
                <c:pt idx="2705">
                  <c:v>1-mag-2017 </c:v>
                </c:pt>
                <c:pt idx="2706">
                  <c:v>1-mag-2017 </c:v>
                </c:pt>
                <c:pt idx="2707">
                  <c:v>1-mag-2017 </c:v>
                </c:pt>
                <c:pt idx="2708">
                  <c:v>2-mag-2017 </c:v>
                </c:pt>
                <c:pt idx="2709">
                  <c:v>2-mag-2017 </c:v>
                </c:pt>
                <c:pt idx="2710">
                  <c:v>3-mag-2017 </c:v>
                </c:pt>
                <c:pt idx="2711">
                  <c:v>4-mag-2017 </c:v>
                </c:pt>
                <c:pt idx="2712">
                  <c:v>4-mag-2017 </c:v>
                </c:pt>
                <c:pt idx="2713">
                  <c:v>5-mag-2017 </c:v>
                </c:pt>
                <c:pt idx="2714">
                  <c:v>8-mag-2017 </c:v>
                </c:pt>
                <c:pt idx="2715">
                  <c:v>11-mag-2017</c:v>
                </c:pt>
                <c:pt idx="2716">
                  <c:v>16-mag-2017</c:v>
                </c:pt>
                <c:pt idx="2717">
                  <c:v>17-mag-2017</c:v>
                </c:pt>
                <c:pt idx="2718">
                  <c:v>18-mag-2017</c:v>
                </c:pt>
                <c:pt idx="2719">
                  <c:v>18-mag-2017</c:v>
                </c:pt>
                <c:pt idx="2720">
                  <c:v>18-mag-2017</c:v>
                </c:pt>
                <c:pt idx="2721">
                  <c:v>22-mag-2017</c:v>
                </c:pt>
                <c:pt idx="2722">
                  <c:v>23-mag-2017</c:v>
                </c:pt>
                <c:pt idx="2723">
                  <c:v>23-mag-2017</c:v>
                </c:pt>
                <c:pt idx="2724">
                  <c:v>23-mag-2017</c:v>
                </c:pt>
                <c:pt idx="2725">
                  <c:v>24-mag-2017</c:v>
                </c:pt>
                <c:pt idx="2726">
                  <c:v>25-mag-2017</c:v>
                </c:pt>
                <c:pt idx="2727">
                  <c:v>25-mag-2017</c:v>
                </c:pt>
                <c:pt idx="2728">
                  <c:v>26-mag-2017</c:v>
                </c:pt>
                <c:pt idx="2729">
                  <c:v>26-mag-2017</c:v>
                </c:pt>
                <c:pt idx="2730">
                  <c:v>29-mag-2017</c:v>
                </c:pt>
                <c:pt idx="2731">
                  <c:v>31-mag-2017</c:v>
                </c:pt>
                <c:pt idx="2732">
                  <c:v>31-mag-2017</c:v>
                </c:pt>
                <c:pt idx="2733">
                  <c:v>1-giu-2017 </c:v>
                </c:pt>
                <c:pt idx="2734">
                  <c:v>1-giu-2017 </c:v>
                </c:pt>
                <c:pt idx="2735">
                  <c:v>2-giu-2017 </c:v>
                </c:pt>
                <c:pt idx="2736">
                  <c:v>2-giu-2017 </c:v>
                </c:pt>
                <c:pt idx="2737">
                  <c:v>6-giu-2017 </c:v>
                </c:pt>
                <c:pt idx="2738">
                  <c:v>7-giu-2017 </c:v>
                </c:pt>
                <c:pt idx="2739">
                  <c:v>7-giu-2017 </c:v>
                </c:pt>
                <c:pt idx="2740">
                  <c:v>8-giu-2017 </c:v>
                </c:pt>
                <c:pt idx="2741">
                  <c:v>9-giu-2017 </c:v>
                </c:pt>
                <c:pt idx="2742">
                  <c:v>9-giu-2017 </c:v>
                </c:pt>
                <c:pt idx="2743">
                  <c:v>12-giu-2017</c:v>
                </c:pt>
                <c:pt idx="2744">
                  <c:v>13-giu-2017</c:v>
                </c:pt>
                <c:pt idx="2745">
                  <c:v>15-giu-2017</c:v>
                </c:pt>
                <c:pt idx="2746">
                  <c:v>15-giu-2017</c:v>
                </c:pt>
                <c:pt idx="2747">
                  <c:v>15-giu-2017</c:v>
                </c:pt>
                <c:pt idx="2748">
                  <c:v>20-giu-2017</c:v>
                </c:pt>
                <c:pt idx="2749">
                  <c:v>21-giu-2017</c:v>
                </c:pt>
                <c:pt idx="2750">
                  <c:v>21-giu-2017</c:v>
                </c:pt>
                <c:pt idx="2751">
                  <c:v>22-giu-2017</c:v>
                </c:pt>
                <c:pt idx="2752">
                  <c:v>23-giu-2017</c:v>
                </c:pt>
                <c:pt idx="2753">
                  <c:v>26-giu-2017</c:v>
                </c:pt>
                <c:pt idx="2754">
                  <c:v>26-giu-2017</c:v>
                </c:pt>
                <c:pt idx="2755">
                  <c:v>28-giu-2017</c:v>
                </c:pt>
                <c:pt idx="2756">
                  <c:v>29-giu-2017</c:v>
                </c:pt>
                <c:pt idx="2757">
                  <c:v>29-giu-2017</c:v>
                </c:pt>
                <c:pt idx="2758">
                  <c:v>3-lug-2017 </c:v>
                </c:pt>
                <c:pt idx="2759">
                  <c:v>5-lug-2017 </c:v>
                </c:pt>
                <c:pt idx="2760">
                  <c:v>5-lug-2017 </c:v>
                </c:pt>
                <c:pt idx="2761">
                  <c:v>6-lug-2017 </c:v>
                </c:pt>
                <c:pt idx="2762">
                  <c:v>10-lug-2017</c:v>
                </c:pt>
                <c:pt idx="2763">
                  <c:v>12-lug-2017</c:v>
                </c:pt>
                <c:pt idx="2764">
                  <c:v>12-lug-2017</c:v>
                </c:pt>
                <c:pt idx="2765">
                  <c:v>14-lug-2017</c:v>
                </c:pt>
                <c:pt idx="2766">
                  <c:v>14-lug-2017</c:v>
                </c:pt>
                <c:pt idx="2767">
                  <c:v>17-lug-2017</c:v>
                </c:pt>
                <c:pt idx="2768">
                  <c:v>20-lug-2017</c:v>
                </c:pt>
                <c:pt idx="2769">
                  <c:v>24-lug-2017</c:v>
                </c:pt>
                <c:pt idx="2770">
                  <c:v>26-lug-2017</c:v>
                </c:pt>
                <c:pt idx="2771">
                  <c:v>27-lug-2017</c:v>
                </c:pt>
                <c:pt idx="2772">
                  <c:v>28-lug-2017</c:v>
                </c:pt>
                <c:pt idx="2773">
                  <c:v>31-lug-2017</c:v>
                </c:pt>
                <c:pt idx="2774">
                  <c:v>31-lug-2017</c:v>
                </c:pt>
                <c:pt idx="2775">
                  <c:v>1-ago-2017 </c:v>
                </c:pt>
                <c:pt idx="2776">
                  <c:v>2-ago-2017 </c:v>
                </c:pt>
                <c:pt idx="2777">
                  <c:v>2-ago-2017 </c:v>
                </c:pt>
                <c:pt idx="2778">
                  <c:v>9-ago-2017 </c:v>
                </c:pt>
                <c:pt idx="2779">
                  <c:v>9-ago-2017 </c:v>
                </c:pt>
                <c:pt idx="2780">
                  <c:v>10-ago-2017</c:v>
                </c:pt>
                <c:pt idx="2781">
                  <c:v>14-ago-2017</c:v>
                </c:pt>
                <c:pt idx="2782">
                  <c:v>16-ago-2017</c:v>
                </c:pt>
                <c:pt idx="2783">
                  <c:v>17-ago-2017</c:v>
                </c:pt>
                <c:pt idx="2784">
                  <c:v>17-ago-2017</c:v>
                </c:pt>
                <c:pt idx="2785">
                  <c:v>18-ago-2017</c:v>
                </c:pt>
                <c:pt idx="2786">
                  <c:v>23-ago-2017</c:v>
                </c:pt>
                <c:pt idx="2787">
                  <c:v>25-ago-2017</c:v>
                </c:pt>
                <c:pt idx="2788">
                  <c:v>25-ago-2017</c:v>
                </c:pt>
                <c:pt idx="2789">
                  <c:v>25-ago-2017</c:v>
                </c:pt>
                <c:pt idx="2790">
                  <c:v>29-ago-2017</c:v>
                </c:pt>
                <c:pt idx="2791">
                  <c:v>4-set-2017 </c:v>
                </c:pt>
                <c:pt idx="2792">
                  <c:v>4-set-2017 </c:v>
                </c:pt>
                <c:pt idx="2793">
                  <c:v>5-set-2017 </c:v>
                </c:pt>
                <c:pt idx="2794">
                  <c:v>5-set-2017 </c:v>
                </c:pt>
                <c:pt idx="2795">
                  <c:v>7-set-2017 </c:v>
                </c:pt>
                <c:pt idx="2796">
                  <c:v>7-set-2017 </c:v>
                </c:pt>
                <c:pt idx="2797">
                  <c:v>8-set-2017 </c:v>
                </c:pt>
                <c:pt idx="2798">
                  <c:v>8-set-2017 </c:v>
                </c:pt>
                <c:pt idx="2799">
                  <c:v>11-set-2017</c:v>
                </c:pt>
                <c:pt idx="2800">
                  <c:v>12-set-2017</c:v>
                </c:pt>
                <c:pt idx="2801">
                  <c:v>13-set-2017</c:v>
                </c:pt>
                <c:pt idx="2802">
                  <c:v>14-set-2017</c:v>
                </c:pt>
                <c:pt idx="2803">
                  <c:v>15-set-2017</c:v>
                </c:pt>
                <c:pt idx="2804">
                  <c:v>19-set-2017</c:v>
                </c:pt>
                <c:pt idx="2805">
                  <c:v>20-set-2017</c:v>
                </c:pt>
                <c:pt idx="2806">
                  <c:v>20-set-2017</c:v>
                </c:pt>
                <c:pt idx="2807">
                  <c:v>21-set-2017</c:v>
                </c:pt>
                <c:pt idx="2808">
                  <c:v>22-set-2017</c:v>
                </c:pt>
                <c:pt idx="2809">
                  <c:v>25-set-2017</c:v>
                </c:pt>
                <c:pt idx="2810">
                  <c:v>25-set-2017</c:v>
                </c:pt>
                <c:pt idx="2811">
                  <c:v>26-set-2017</c:v>
                </c:pt>
                <c:pt idx="2812">
                  <c:v>28-set-2017</c:v>
                </c:pt>
                <c:pt idx="2813">
                  <c:v>29-set-2017</c:v>
                </c:pt>
                <c:pt idx="2814">
                  <c:v>4-ott-2017 </c:v>
                </c:pt>
                <c:pt idx="2815">
                  <c:v>4-ott-2017 </c:v>
                </c:pt>
                <c:pt idx="2816">
                  <c:v>4-ott-2017 </c:v>
                </c:pt>
                <c:pt idx="2817">
                  <c:v>5-ott-2017 </c:v>
                </c:pt>
                <c:pt idx="2818">
                  <c:v>6-ott-2017 </c:v>
                </c:pt>
                <c:pt idx="2819">
                  <c:v>9-ott-2017 </c:v>
                </c:pt>
                <c:pt idx="2820">
                  <c:v>9-ott-2017 </c:v>
                </c:pt>
                <c:pt idx="2821">
                  <c:v>10-ott-2017</c:v>
                </c:pt>
                <c:pt idx="2822">
                  <c:v>10-ott-2017</c:v>
                </c:pt>
                <c:pt idx="2823">
                  <c:v>11-ott-2017</c:v>
                </c:pt>
                <c:pt idx="2824">
                  <c:v>11-ott-2017</c:v>
                </c:pt>
                <c:pt idx="2825">
                  <c:v>12-ott-2017</c:v>
                </c:pt>
                <c:pt idx="2826">
                  <c:v>12-ott-2017</c:v>
                </c:pt>
                <c:pt idx="2827">
                  <c:v>12-ott-2017</c:v>
                </c:pt>
                <c:pt idx="2828">
                  <c:v>16-ott-2017</c:v>
                </c:pt>
                <c:pt idx="2829">
                  <c:v>17-ott-2017</c:v>
                </c:pt>
                <c:pt idx="2830">
                  <c:v>17-ott-2017</c:v>
                </c:pt>
                <c:pt idx="2831">
                  <c:v>17-ott-2017</c:v>
                </c:pt>
                <c:pt idx="2832">
                  <c:v>18-ott-2017</c:v>
                </c:pt>
                <c:pt idx="2833">
                  <c:v>19-ott-2017</c:v>
                </c:pt>
                <c:pt idx="2834">
                  <c:v>19-ott-2017</c:v>
                </c:pt>
                <c:pt idx="2835">
                  <c:v>19-ott-2017</c:v>
                </c:pt>
                <c:pt idx="2836">
                  <c:v>20-ott-2017</c:v>
                </c:pt>
                <c:pt idx="2837">
                  <c:v>20-ott-2017</c:v>
                </c:pt>
                <c:pt idx="2838">
                  <c:v>23-ott-2017</c:v>
                </c:pt>
                <c:pt idx="2839">
                  <c:v>25-ott-2017</c:v>
                </c:pt>
                <c:pt idx="2840">
                  <c:v>25-ott-2017</c:v>
                </c:pt>
                <c:pt idx="2841">
                  <c:v>25-ott-2017</c:v>
                </c:pt>
                <c:pt idx="2842">
                  <c:v>26-ott-2017</c:v>
                </c:pt>
                <c:pt idx="2843">
                  <c:v>26-ott-2017</c:v>
                </c:pt>
                <c:pt idx="2844">
                  <c:v>27-ott-2017</c:v>
                </c:pt>
                <c:pt idx="2845">
                  <c:v>30-ott-2017</c:v>
                </c:pt>
                <c:pt idx="2846">
                  <c:v>31-ott-2017</c:v>
                </c:pt>
                <c:pt idx="2847">
                  <c:v>1-nov-2017 </c:v>
                </c:pt>
                <c:pt idx="2848">
                  <c:v>2-nov-2017 </c:v>
                </c:pt>
                <c:pt idx="2849">
                  <c:v>2-nov-2017 </c:v>
                </c:pt>
                <c:pt idx="2850">
                  <c:v>3-nov-2017 </c:v>
                </c:pt>
                <c:pt idx="2851">
                  <c:v>3-nov-2017 </c:v>
                </c:pt>
                <c:pt idx="2852">
                  <c:v>7-nov-2017 </c:v>
                </c:pt>
                <c:pt idx="2853">
                  <c:v>8-nov-2017 </c:v>
                </c:pt>
                <c:pt idx="2854">
                  <c:v>9-nov-2017 </c:v>
                </c:pt>
                <c:pt idx="2855">
                  <c:v>9-nov-2017 </c:v>
                </c:pt>
                <c:pt idx="2856">
                  <c:v>9-nov-2017 </c:v>
                </c:pt>
                <c:pt idx="2857">
                  <c:v>10-nov-2017</c:v>
                </c:pt>
                <c:pt idx="2858">
                  <c:v>10-nov-2017</c:v>
                </c:pt>
                <c:pt idx="2859">
                  <c:v>10-nov-2017</c:v>
                </c:pt>
                <c:pt idx="2860">
                  <c:v>13-nov-2017</c:v>
                </c:pt>
                <c:pt idx="2861">
                  <c:v>13-nov-2017</c:v>
                </c:pt>
                <c:pt idx="2862">
                  <c:v>13-nov-2017</c:v>
                </c:pt>
                <c:pt idx="2863">
                  <c:v>14-nov-2017</c:v>
                </c:pt>
                <c:pt idx="2864">
                  <c:v>14-nov-2017</c:v>
                </c:pt>
                <c:pt idx="2865">
                  <c:v>15-nov-2017</c:v>
                </c:pt>
                <c:pt idx="2866">
                  <c:v>17-nov-2017</c:v>
                </c:pt>
                <c:pt idx="2867">
                  <c:v>17-nov-2017</c:v>
                </c:pt>
                <c:pt idx="2868">
                  <c:v>17-nov-2017</c:v>
                </c:pt>
                <c:pt idx="2869">
                  <c:v>20-nov-2017</c:v>
                </c:pt>
                <c:pt idx="2870">
                  <c:v>22-nov-2017</c:v>
                </c:pt>
                <c:pt idx="2871">
                  <c:v>22-nov-2017</c:v>
                </c:pt>
                <c:pt idx="2872">
                  <c:v>22-nov-2017</c:v>
                </c:pt>
                <c:pt idx="2873">
                  <c:v>23-nov-2017</c:v>
                </c:pt>
                <c:pt idx="2874">
                  <c:v>23-nov-2017</c:v>
                </c:pt>
                <c:pt idx="2875">
                  <c:v>23-nov-2017</c:v>
                </c:pt>
                <c:pt idx="2876">
                  <c:v>23-nov-2017</c:v>
                </c:pt>
                <c:pt idx="2877">
                  <c:v>24-nov-2017</c:v>
                </c:pt>
                <c:pt idx="2878">
                  <c:v>24-nov-2017</c:v>
                </c:pt>
                <c:pt idx="2879">
                  <c:v>27-nov-2017</c:v>
                </c:pt>
                <c:pt idx="2880">
                  <c:v>27-nov-2017</c:v>
                </c:pt>
                <c:pt idx="2881">
                  <c:v>27-nov-2017</c:v>
                </c:pt>
                <c:pt idx="2882">
                  <c:v>28-nov-2017</c:v>
                </c:pt>
                <c:pt idx="2883">
                  <c:v>29-nov-2017</c:v>
                </c:pt>
                <c:pt idx="2884">
                  <c:v>30-nov-2017</c:v>
                </c:pt>
                <c:pt idx="2885">
                  <c:v>30-nov-2017</c:v>
                </c:pt>
                <c:pt idx="2886">
                  <c:v>1-dic-2017 </c:v>
                </c:pt>
                <c:pt idx="2887">
                  <c:v>1-dic-2017 </c:v>
                </c:pt>
                <c:pt idx="2888">
                  <c:v>1-dic-2017 </c:v>
                </c:pt>
                <c:pt idx="2889">
                  <c:v>1-dic-2017 </c:v>
                </c:pt>
                <c:pt idx="2890">
                  <c:v>4-dic-2017 </c:v>
                </c:pt>
                <c:pt idx="2891">
                  <c:v>5-dic-2017 </c:v>
                </c:pt>
                <c:pt idx="2892">
                  <c:v>6-dic-2017 </c:v>
                </c:pt>
                <c:pt idx="2893">
                  <c:v>7-dic-2017 </c:v>
                </c:pt>
                <c:pt idx="2894">
                  <c:v>7-dic-2017 </c:v>
                </c:pt>
                <c:pt idx="2895">
                  <c:v>7-dic-2017 </c:v>
                </c:pt>
                <c:pt idx="2896">
                  <c:v>8-dic-2017 </c:v>
                </c:pt>
                <c:pt idx="2897">
                  <c:v>11-dic-2017</c:v>
                </c:pt>
                <c:pt idx="2898">
                  <c:v>11-dic-2017</c:v>
                </c:pt>
                <c:pt idx="2899">
                  <c:v>12-dic-2017</c:v>
                </c:pt>
                <c:pt idx="2900">
                  <c:v>12-dic-2017</c:v>
                </c:pt>
                <c:pt idx="2901">
                  <c:v>13-dic-2017</c:v>
                </c:pt>
                <c:pt idx="2902">
                  <c:v>13-dic-2017</c:v>
                </c:pt>
                <c:pt idx="2903">
                  <c:v>13-dic-2017</c:v>
                </c:pt>
                <c:pt idx="2904">
                  <c:v>14-dic-2017</c:v>
                </c:pt>
                <c:pt idx="2905">
                  <c:v>14-dic-2017</c:v>
                </c:pt>
                <c:pt idx="2906">
                  <c:v>14-dic-2017</c:v>
                </c:pt>
                <c:pt idx="2907">
                  <c:v>15-dic-2017</c:v>
                </c:pt>
                <c:pt idx="2908">
                  <c:v>18-dic-2017</c:v>
                </c:pt>
                <c:pt idx="2909">
                  <c:v>19-dic-2017</c:v>
                </c:pt>
                <c:pt idx="2910">
                  <c:v>19-dic-2017</c:v>
                </c:pt>
                <c:pt idx="2911">
                  <c:v>20-dic-2017</c:v>
                </c:pt>
                <c:pt idx="2912">
                  <c:v>20-dic-2017</c:v>
                </c:pt>
                <c:pt idx="2913">
                  <c:v>20-dic-2017</c:v>
                </c:pt>
                <c:pt idx="2914">
                  <c:v>20-dic-2017</c:v>
                </c:pt>
                <c:pt idx="2915">
                  <c:v>21-dic-2017</c:v>
                </c:pt>
                <c:pt idx="2916">
                  <c:v>21-dic-2017</c:v>
                </c:pt>
                <c:pt idx="2917">
                  <c:v>22-dic-2017</c:v>
                </c:pt>
                <c:pt idx="2918">
                  <c:v>26-dic-2017</c:v>
                </c:pt>
                <c:pt idx="2919">
                  <c:v>27-dic-2017</c:v>
                </c:pt>
                <c:pt idx="2920">
                  <c:v>27-dic-2017</c:v>
                </c:pt>
                <c:pt idx="2921">
                  <c:v>27-dic-2017</c:v>
                </c:pt>
                <c:pt idx="2922">
                  <c:v>27-dic-2017</c:v>
                </c:pt>
                <c:pt idx="2923">
                  <c:v>28-dic-2017</c:v>
                </c:pt>
                <c:pt idx="2924">
                  <c:v>29-dic-2017</c:v>
                </c:pt>
                <c:pt idx="2925">
                  <c:v>29-dic-2017</c:v>
                </c:pt>
                <c:pt idx="2926">
                  <c:v>2-gen-2018 </c:v>
                </c:pt>
                <c:pt idx="2927">
                  <c:v>2-gen-2018 </c:v>
                </c:pt>
                <c:pt idx="2928">
                  <c:v>5-gen-2018 </c:v>
                </c:pt>
                <c:pt idx="2929">
                  <c:v>8-gen-2018 </c:v>
                </c:pt>
                <c:pt idx="2930">
                  <c:v>9-gen-2018 </c:v>
                </c:pt>
                <c:pt idx="2931">
                  <c:v>10-gen-2018</c:v>
                </c:pt>
                <c:pt idx="2932">
                  <c:v>10-gen-2018</c:v>
                </c:pt>
                <c:pt idx="2933">
                  <c:v>11-gen-2018</c:v>
                </c:pt>
                <c:pt idx="2934">
                  <c:v>11-gen-2018</c:v>
                </c:pt>
                <c:pt idx="2935">
                  <c:v>11-gen-2018</c:v>
                </c:pt>
                <c:pt idx="2936">
                  <c:v>11-gen-2018</c:v>
                </c:pt>
                <c:pt idx="2937">
                  <c:v>12-gen-2018</c:v>
                </c:pt>
                <c:pt idx="2938">
                  <c:v>12-gen-2018</c:v>
                </c:pt>
                <c:pt idx="2939">
                  <c:v>12-gen-2018</c:v>
                </c:pt>
                <c:pt idx="2940">
                  <c:v>12-gen-2018</c:v>
                </c:pt>
                <c:pt idx="2941">
                  <c:v>15-gen-2018</c:v>
                </c:pt>
                <c:pt idx="2942">
                  <c:v>16-gen-2018</c:v>
                </c:pt>
                <c:pt idx="2943">
                  <c:v>16-gen-2018</c:v>
                </c:pt>
                <c:pt idx="2944">
                  <c:v>16-gen-2018</c:v>
                </c:pt>
                <c:pt idx="2945">
                  <c:v>16-gen-2018</c:v>
                </c:pt>
                <c:pt idx="2946">
                  <c:v>17-gen-2018</c:v>
                </c:pt>
                <c:pt idx="2947">
                  <c:v>17-gen-2018</c:v>
                </c:pt>
                <c:pt idx="2948">
                  <c:v>18-gen-2018</c:v>
                </c:pt>
                <c:pt idx="2949">
                  <c:v>18-gen-2018</c:v>
                </c:pt>
                <c:pt idx="2950">
                  <c:v>18-gen-2018</c:v>
                </c:pt>
                <c:pt idx="2951">
                  <c:v>19-gen-2018</c:v>
                </c:pt>
                <c:pt idx="2952">
                  <c:v>22-gen-2018</c:v>
                </c:pt>
                <c:pt idx="2953">
                  <c:v>22-gen-2018</c:v>
                </c:pt>
                <c:pt idx="2954">
                  <c:v>23-gen-2018</c:v>
                </c:pt>
                <c:pt idx="2955">
                  <c:v>24-gen-2018</c:v>
                </c:pt>
                <c:pt idx="2956">
                  <c:v>24-gen-2018</c:v>
                </c:pt>
                <c:pt idx="2957">
                  <c:v>24-gen-2018</c:v>
                </c:pt>
                <c:pt idx="2958">
                  <c:v>25-gen-2018</c:v>
                </c:pt>
                <c:pt idx="2959">
                  <c:v>25-gen-2018</c:v>
                </c:pt>
                <c:pt idx="2960">
                  <c:v>25-gen-2018</c:v>
                </c:pt>
                <c:pt idx="2961">
                  <c:v>26-gen-2018</c:v>
                </c:pt>
                <c:pt idx="2962">
                  <c:v>26-gen-2018</c:v>
                </c:pt>
                <c:pt idx="2963">
                  <c:v>26-gen-2018</c:v>
                </c:pt>
                <c:pt idx="2964">
                  <c:v>26-gen-2018</c:v>
                </c:pt>
                <c:pt idx="2965">
                  <c:v>26-gen-2018</c:v>
                </c:pt>
                <c:pt idx="2966">
                  <c:v>29-gen-2018</c:v>
                </c:pt>
                <c:pt idx="2967">
                  <c:v>29-gen-2018</c:v>
                </c:pt>
                <c:pt idx="2968">
                  <c:v>30-gen-2018</c:v>
                </c:pt>
                <c:pt idx="2969">
                  <c:v>30-gen-2018</c:v>
                </c:pt>
                <c:pt idx="2970">
                  <c:v>30-gen-2018</c:v>
                </c:pt>
                <c:pt idx="2971">
                  <c:v>30-gen-2018</c:v>
                </c:pt>
                <c:pt idx="2972">
                  <c:v>30-gen-2018</c:v>
                </c:pt>
                <c:pt idx="2973">
                  <c:v>31-gen-2018</c:v>
                </c:pt>
                <c:pt idx="2974">
                  <c:v>31-gen-2018</c:v>
                </c:pt>
                <c:pt idx="2975">
                  <c:v>31-gen-2018</c:v>
                </c:pt>
                <c:pt idx="2976">
                  <c:v>1-feb-2018 </c:v>
                </c:pt>
                <c:pt idx="2977">
                  <c:v>1-feb-2018 </c:v>
                </c:pt>
                <c:pt idx="2978">
                  <c:v>1-feb-2018 </c:v>
                </c:pt>
                <c:pt idx="2979">
                  <c:v>1-feb-2018 </c:v>
                </c:pt>
                <c:pt idx="2980">
                  <c:v>2-feb-2018 </c:v>
                </c:pt>
                <c:pt idx="2981">
                  <c:v>2-feb-2018 </c:v>
                </c:pt>
                <c:pt idx="2982">
                  <c:v>2-feb-2018 </c:v>
                </c:pt>
                <c:pt idx="2983">
                  <c:v>5-feb-2018 </c:v>
                </c:pt>
                <c:pt idx="2984">
                  <c:v>6-feb-2018 </c:v>
                </c:pt>
                <c:pt idx="2985">
                  <c:v>7-feb-2018 </c:v>
                </c:pt>
                <c:pt idx="2986">
                  <c:v>7-feb-2018 </c:v>
                </c:pt>
                <c:pt idx="2987">
                  <c:v>7-feb-2018 </c:v>
                </c:pt>
                <c:pt idx="2988">
                  <c:v>8-feb-2018 </c:v>
                </c:pt>
                <c:pt idx="2989">
                  <c:v>8-feb-2018 </c:v>
                </c:pt>
                <c:pt idx="2990">
                  <c:v>8-feb-2018 </c:v>
                </c:pt>
                <c:pt idx="2991">
                  <c:v>9-feb-2018 </c:v>
                </c:pt>
                <c:pt idx="2992">
                  <c:v>9-feb-2018 </c:v>
                </c:pt>
                <c:pt idx="2993">
                  <c:v>9-feb-2018 </c:v>
                </c:pt>
                <c:pt idx="2994">
                  <c:v>9-feb-2018 </c:v>
                </c:pt>
                <c:pt idx="2995">
                  <c:v>9-feb-2018 </c:v>
                </c:pt>
                <c:pt idx="2996">
                  <c:v>9-feb-2018 </c:v>
                </c:pt>
                <c:pt idx="2997">
                  <c:v>12-feb-2018</c:v>
                </c:pt>
                <c:pt idx="2998">
                  <c:v>12-feb-2018</c:v>
                </c:pt>
                <c:pt idx="2999">
                  <c:v>12-feb-2018</c:v>
                </c:pt>
                <c:pt idx="3000">
                  <c:v>13-feb-2018</c:v>
                </c:pt>
                <c:pt idx="3001">
                  <c:v>13-feb-2018</c:v>
                </c:pt>
                <c:pt idx="3002">
                  <c:v>13-feb-2018</c:v>
                </c:pt>
                <c:pt idx="3003">
                  <c:v>13-feb-2018</c:v>
                </c:pt>
                <c:pt idx="3004">
                  <c:v>14-feb-2018</c:v>
                </c:pt>
                <c:pt idx="3005">
                  <c:v>14-feb-2018</c:v>
                </c:pt>
                <c:pt idx="3006">
                  <c:v>14-feb-2018</c:v>
                </c:pt>
                <c:pt idx="3007">
                  <c:v>15-feb-2018</c:v>
                </c:pt>
                <c:pt idx="3008">
                  <c:v>15-feb-2018</c:v>
                </c:pt>
                <c:pt idx="3009">
                  <c:v>15-feb-2018</c:v>
                </c:pt>
                <c:pt idx="3010">
                  <c:v>16-feb-2018</c:v>
                </c:pt>
                <c:pt idx="3011">
                  <c:v>16-feb-2018</c:v>
                </c:pt>
                <c:pt idx="3012">
                  <c:v>16-feb-2018</c:v>
                </c:pt>
                <c:pt idx="3013">
                  <c:v>19-feb-2018</c:v>
                </c:pt>
                <c:pt idx="3014">
                  <c:v>20-feb-2018</c:v>
                </c:pt>
                <c:pt idx="3015">
                  <c:v>20-feb-2018</c:v>
                </c:pt>
                <c:pt idx="3016">
                  <c:v>20-feb-2018</c:v>
                </c:pt>
                <c:pt idx="3017">
                  <c:v>20-feb-2018</c:v>
                </c:pt>
                <c:pt idx="3018">
                  <c:v>21-feb-2018</c:v>
                </c:pt>
                <c:pt idx="3019">
                  <c:v>21-feb-2018</c:v>
                </c:pt>
                <c:pt idx="3020">
                  <c:v>22-feb-2018</c:v>
                </c:pt>
                <c:pt idx="3021">
                  <c:v>23-feb-2018</c:v>
                </c:pt>
                <c:pt idx="3022">
                  <c:v>23-feb-2018</c:v>
                </c:pt>
                <c:pt idx="3023">
                  <c:v>23-feb-2018</c:v>
                </c:pt>
                <c:pt idx="3024">
                  <c:v>26-feb-2018</c:v>
                </c:pt>
                <c:pt idx="3025">
                  <c:v>26-feb-2018</c:v>
                </c:pt>
                <c:pt idx="3026">
                  <c:v>26-feb-2018</c:v>
                </c:pt>
                <c:pt idx="3027">
                  <c:v>27-feb-2018</c:v>
                </c:pt>
                <c:pt idx="3028">
                  <c:v>27-feb-2018</c:v>
                </c:pt>
                <c:pt idx="3029">
                  <c:v>27-feb-2018</c:v>
                </c:pt>
                <c:pt idx="3030">
                  <c:v>1-mar-2018 </c:v>
                </c:pt>
                <c:pt idx="3031">
                  <c:v>1-mar-2018 </c:v>
                </c:pt>
                <c:pt idx="3032">
                  <c:v>1-mar-2018 </c:v>
                </c:pt>
                <c:pt idx="3033">
                  <c:v>2-mar-2018 </c:v>
                </c:pt>
                <c:pt idx="3034">
                  <c:v>2-mar-2018 </c:v>
                </c:pt>
                <c:pt idx="3035">
                  <c:v>2-mar-2018 </c:v>
                </c:pt>
                <c:pt idx="3036">
                  <c:v>2-mar-2018 </c:v>
                </c:pt>
                <c:pt idx="3037">
                  <c:v>5-mar-2018 </c:v>
                </c:pt>
                <c:pt idx="3038">
                  <c:v>5-mar-2018 </c:v>
                </c:pt>
                <c:pt idx="3039">
                  <c:v>5-mar-2018 </c:v>
                </c:pt>
                <c:pt idx="3040">
                  <c:v>6-mar-2018 </c:v>
                </c:pt>
                <c:pt idx="3041">
                  <c:v>6-mar-2018 </c:v>
                </c:pt>
                <c:pt idx="3042">
                  <c:v>7-mar-2018 </c:v>
                </c:pt>
                <c:pt idx="3043">
                  <c:v>7-mar-2018 </c:v>
                </c:pt>
                <c:pt idx="3044">
                  <c:v>8-mar-2018 </c:v>
                </c:pt>
                <c:pt idx="3045">
                  <c:v>8-mar-2018 </c:v>
                </c:pt>
                <c:pt idx="3046">
                  <c:v>8-mar-2018 </c:v>
                </c:pt>
                <c:pt idx="3047">
                  <c:v>9-mar-2018 </c:v>
                </c:pt>
                <c:pt idx="3048">
                  <c:v>12-mar-2018</c:v>
                </c:pt>
                <c:pt idx="3049">
                  <c:v>12-mar-2018</c:v>
                </c:pt>
                <c:pt idx="3050">
                  <c:v>13-mar-2018</c:v>
                </c:pt>
                <c:pt idx="3051">
                  <c:v>14-mar-2018</c:v>
                </c:pt>
                <c:pt idx="3052">
                  <c:v>15-mar-2018</c:v>
                </c:pt>
                <c:pt idx="3053">
                  <c:v>15-mar-2018</c:v>
                </c:pt>
                <c:pt idx="3054">
                  <c:v>16-mar-2018</c:v>
                </c:pt>
                <c:pt idx="3055">
                  <c:v>16-mar-2018</c:v>
                </c:pt>
                <c:pt idx="3056">
                  <c:v>19-mar-2018</c:v>
                </c:pt>
                <c:pt idx="3057">
                  <c:v>19-mar-2018</c:v>
                </c:pt>
                <c:pt idx="3058">
                  <c:v>19-mar-2018</c:v>
                </c:pt>
                <c:pt idx="3059">
                  <c:v>19-mar-2018</c:v>
                </c:pt>
                <c:pt idx="3060">
                  <c:v>20-mar-2018</c:v>
                </c:pt>
                <c:pt idx="3061">
                  <c:v>20-mar-2018</c:v>
                </c:pt>
                <c:pt idx="3062">
                  <c:v>20-mar-2018</c:v>
                </c:pt>
                <c:pt idx="3063">
                  <c:v>21-mar-2018</c:v>
                </c:pt>
                <c:pt idx="3064">
                  <c:v>21-mar-2018</c:v>
                </c:pt>
                <c:pt idx="3065">
                  <c:v>21-mar-2018</c:v>
                </c:pt>
                <c:pt idx="3066">
                  <c:v>21-mar-2018</c:v>
                </c:pt>
                <c:pt idx="3067">
                  <c:v>22-mar-2018</c:v>
                </c:pt>
                <c:pt idx="3068">
                  <c:v>22-mar-2018</c:v>
                </c:pt>
                <c:pt idx="3069">
                  <c:v>23-mar-2018</c:v>
                </c:pt>
                <c:pt idx="3070">
                  <c:v>23-mar-2018</c:v>
                </c:pt>
                <c:pt idx="3071">
                  <c:v>26-mar-2018</c:v>
                </c:pt>
                <c:pt idx="3072">
                  <c:v>26-mar-2018</c:v>
                </c:pt>
                <c:pt idx="3073">
                  <c:v>27-mar-2018</c:v>
                </c:pt>
                <c:pt idx="3074">
                  <c:v>27-mar-2018</c:v>
                </c:pt>
                <c:pt idx="3075">
                  <c:v>27-mar-2018</c:v>
                </c:pt>
                <c:pt idx="3076">
                  <c:v>27-mar-2018</c:v>
                </c:pt>
                <c:pt idx="3077">
                  <c:v>28-mar-2018</c:v>
                </c:pt>
                <c:pt idx="3078">
                  <c:v>28-mar-2018</c:v>
                </c:pt>
                <c:pt idx="3079">
                  <c:v>28-mar-2018</c:v>
                </c:pt>
                <c:pt idx="3080">
                  <c:v>28-mar-2018</c:v>
                </c:pt>
                <c:pt idx="3081">
                  <c:v>29-mar-2018</c:v>
                </c:pt>
                <c:pt idx="3082">
                  <c:v>29-mar-2018</c:v>
                </c:pt>
                <c:pt idx="3083">
                  <c:v>3-apr-2018 </c:v>
                </c:pt>
                <c:pt idx="3084">
                  <c:v>4-apr-2018 </c:v>
                </c:pt>
                <c:pt idx="3085">
                  <c:v>4-apr-2018 </c:v>
                </c:pt>
                <c:pt idx="3086">
                  <c:v>5-apr-2018 </c:v>
                </c:pt>
                <c:pt idx="3087">
                  <c:v>6-apr-2018 </c:v>
                </c:pt>
                <c:pt idx="3088">
                  <c:v>6-apr-2018 </c:v>
                </c:pt>
                <c:pt idx="3089">
                  <c:v>6-apr-2018 </c:v>
                </c:pt>
                <c:pt idx="3090">
                  <c:v>9-apr-2018 </c:v>
                </c:pt>
                <c:pt idx="3091">
                  <c:v>11-apr-2018</c:v>
                </c:pt>
                <c:pt idx="3092">
                  <c:v>11-apr-2018</c:v>
                </c:pt>
                <c:pt idx="3093">
                  <c:v>11-apr-2018</c:v>
                </c:pt>
                <c:pt idx="3094">
                  <c:v>11-apr-2018</c:v>
                </c:pt>
                <c:pt idx="3095">
                  <c:v>11-apr-2018</c:v>
                </c:pt>
                <c:pt idx="3096">
                  <c:v>11-apr-2018</c:v>
                </c:pt>
                <c:pt idx="3097">
                  <c:v>12-apr-2018</c:v>
                </c:pt>
                <c:pt idx="3098">
                  <c:v>16-apr-2018</c:v>
                </c:pt>
                <c:pt idx="3099">
                  <c:v>16-apr-2018</c:v>
                </c:pt>
                <c:pt idx="3100">
                  <c:v>16-apr-2018</c:v>
                </c:pt>
                <c:pt idx="3101">
                  <c:v>17-apr-2018</c:v>
                </c:pt>
                <c:pt idx="3102">
                  <c:v>17-apr-2018</c:v>
                </c:pt>
                <c:pt idx="3103">
                  <c:v>17-apr-2018</c:v>
                </c:pt>
                <c:pt idx="3104">
                  <c:v>18-apr-2018</c:v>
                </c:pt>
                <c:pt idx="3105">
                  <c:v>18-apr-2018</c:v>
                </c:pt>
                <c:pt idx="3106">
                  <c:v>18-apr-2018</c:v>
                </c:pt>
                <c:pt idx="3107">
                  <c:v>19-apr-2018</c:v>
                </c:pt>
                <c:pt idx="3108">
                  <c:v>19-apr-2018</c:v>
                </c:pt>
                <c:pt idx="3109">
                  <c:v>19-apr-2018</c:v>
                </c:pt>
                <c:pt idx="3110">
                  <c:v>20-apr-2018</c:v>
                </c:pt>
                <c:pt idx="3111">
                  <c:v>20-apr-2018</c:v>
                </c:pt>
                <c:pt idx="3112">
                  <c:v>20-apr-2018</c:v>
                </c:pt>
                <c:pt idx="3113">
                  <c:v>23-apr-2018</c:v>
                </c:pt>
                <c:pt idx="3114">
                  <c:v>23-apr-2018</c:v>
                </c:pt>
                <c:pt idx="3115">
                  <c:v>23-apr-2018</c:v>
                </c:pt>
                <c:pt idx="3116">
                  <c:v>24-apr-2018</c:v>
                </c:pt>
                <c:pt idx="3117">
                  <c:v>24-apr-2018</c:v>
                </c:pt>
                <c:pt idx="3118">
                  <c:v>25-apr-2018</c:v>
                </c:pt>
                <c:pt idx="3119">
                  <c:v>25-apr-2018</c:v>
                </c:pt>
                <c:pt idx="3120">
                  <c:v>25-apr-2018</c:v>
                </c:pt>
                <c:pt idx="3121">
                  <c:v>25-apr-2018</c:v>
                </c:pt>
                <c:pt idx="3122">
                  <c:v>26-apr-2018</c:v>
                </c:pt>
                <c:pt idx="3123">
                  <c:v>26-apr-2018</c:v>
                </c:pt>
                <c:pt idx="3124">
                  <c:v>26-apr-2018</c:v>
                </c:pt>
                <c:pt idx="3125">
                  <c:v>27-apr-2018</c:v>
                </c:pt>
                <c:pt idx="3126">
                  <c:v>30-apr-2018</c:v>
                </c:pt>
                <c:pt idx="3127">
                  <c:v>30-apr-2018</c:v>
                </c:pt>
                <c:pt idx="3128">
                  <c:v>1-mag-2018 </c:v>
                </c:pt>
                <c:pt idx="3129">
                  <c:v>1-mag-2018 </c:v>
                </c:pt>
                <c:pt idx="3130">
                  <c:v>3-mag-2018 </c:v>
                </c:pt>
                <c:pt idx="3131">
                  <c:v>4-mag-2018 </c:v>
                </c:pt>
                <c:pt idx="3132">
                  <c:v>4-mag-2018 </c:v>
                </c:pt>
                <c:pt idx="3133">
                  <c:v>4-mag-2018 </c:v>
                </c:pt>
                <c:pt idx="3134">
                  <c:v>4-mag-2018 </c:v>
                </c:pt>
                <c:pt idx="3135">
                  <c:v>4-mag-2018 </c:v>
                </c:pt>
                <c:pt idx="3136">
                  <c:v>7-mag-2018 </c:v>
                </c:pt>
                <c:pt idx="3137">
                  <c:v>8-mag-2018 </c:v>
                </c:pt>
                <c:pt idx="3138">
                  <c:v>8-mag-2018 </c:v>
                </c:pt>
                <c:pt idx="3139">
                  <c:v>9-mag-2018 </c:v>
                </c:pt>
                <c:pt idx="3140">
                  <c:v>9-mag-2018 </c:v>
                </c:pt>
                <c:pt idx="3141">
                  <c:v>9-mag-2018 </c:v>
                </c:pt>
                <c:pt idx="3142">
                  <c:v>9-mag-2018 </c:v>
                </c:pt>
                <c:pt idx="3143">
                  <c:v>9-mag-2018 </c:v>
                </c:pt>
                <c:pt idx="3144">
                  <c:v>9-mag-2018 </c:v>
                </c:pt>
                <c:pt idx="3145">
                  <c:v>10-mag-2018</c:v>
                </c:pt>
                <c:pt idx="3146">
                  <c:v>10-mag-2018</c:v>
                </c:pt>
                <c:pt idx="3147">
                  <c:v>10-mag-2018</c:v>
                </c:pt>
                <c:pt idx="3148">
                  <c:v>10-mag-2018</c:v>
                </c:pt>
                <c:pt idx="3149">
                  <c:v>10-mag-2018</c:v>
                </c:pt>
                <c:pt idx="3150">
                  <c:v>10-mag-2018</c:v>
                </c:pt>
                <c:pt idx="3151">
                  <c:v>11-mag-2018</c:v>
                </c:pt>
                <c:pt idx="3152">
                  <c:v>11-mag-2018</c:v>
                </c:pt>
                <c:pt idx="3153">
                  <c:v>14-mag-2018</c:v>
                </c:pt>
                <c:pt idx="3154">
                  <c:v>14-mag-2018</c:v>
                </c:pt>
                <c:pt idx="3155">
                  <c:v>14-mag-2018</c:v>
                </c:pt>
                <c:pt idx="3156">
                  <c:v>14-mag-2018</c:v>
                </c:pt>
                <c:pt idx="3157">
                  <c:v>15-mag-2018</c:v>
                </c:pt>
                <c:pt idx="3158">
                  <c:v>15-mag-2018</c:v>
                </c:pt>
                <c:pt idx="3159">
                  <c:v>16-mag-2018</c:v>
                </c:pt>
                <c:pt idx="3160">
                  <c:v>17-mag-2018</c:v>
                </c:pt>
                <c:pt idx="3161">
                  <c:v>17-mag-2018</c:v>
                </c:pt>
                <c:pt idx="3162">
                  <c:v>17-mag-2018</c:v>
                </c:pt>
                <c:pt idx="3163">
                  <c:v>18-mag-2018</c:v>
                </c:pt>
                <c:pt idx="3164">
                  <c:v>18-mag-2018</c:v>
                </c:pt>
                <c:pt idx="3165">
                  <c:v>18-mag-2018</c:v>
                </c:pt>
                <c:pt idx="3166">
                  <c:v>21-mag-2018</c:v>
                </c:pt>
                <c:pt idx="3167">
                  <c:v>22-mag-2018</c:v>
                </c:pt>
                <c:pt idx="3168">
                  <c:v>22-mag-2018</c:v>
                </c:pt>
                <c:pt idx="3169">
                  <c:v>22-mag-2018</c:v>
                </c:pt>
                <c:pt idx="3170">
                  <c:v>23-mag-2018</c:v>
                </c:pt>
                <c:pt idx="3171">
                  <c:v>24-mag-2018</c:v>
                </c:pt>
                <c:pt idx="3172">
                  <c:v>25-mag-2018</c:v>
                </c:pt>
                <c:pt idx="3173">
                  <c:v>25-mag-2018</c:v>
                </c:pt>
                <c:pt idx="3174">
                  <c:v>28-mag-2018</c:v>
                </c:pt>
                <c:pt idx="3175">
                  <c:v>28-mag-2018</c:v>
                </c:pt>
                <c:pt idx="3176">
                  <c:v>28-mag-2018</c:v>
                </c:pt>
                <c:pt idx="3177">
                  <c:v>28-mag-2018</c:v>
                </c:pt>
                <c:pt idx="3178">
                  <c:v>29-mag-2018</c:v>
                </c:pt>
                <c:pt idx="3179">
                  <c:v>29-mag-2018</c:v>
                </c:pt>
                <c:pt idx="3180">
                  <c:v>30-mag-2018</c:v>
                </c:pt>
                <c:pt idx="3181">
                  <c:v>31-mag-2018</c:v>
                </c:pt>
                <c:pt idx="3182">
                  <c:v>31-mag-2018</c:v>
                </c:pt>
                <c:pt idx="3183">
                  <c:v>1-giu-2018 </c:v>
                </c:pt>
                <c:pt idx="3184">
                  <c:v>4-giu-2018 </c:v>
                </c:pt>
                <c:pt idx="3185">
                  <c:v>4-giu-2018 </c:v>
                </c:pt>
                <c:pt idx="3186">
                  <c:v>4-giu-2018 </c:v>
                </c:pt>
                <c:pt idx="3187">
                  <c:v>4-giu-2018 </c:v>
                </c:pt>
                <c:pt idx="3188">
                  <c:v>4-giu-2018 </c:v>
                </c:pt>
                <c:pt idx="3189">
                  <c:v>5-giu-2018 </c:v>
                </c:pt>
                <c:pt idx="3190">
                  <c:v>5-giu-2018 </c:v>
                </c:pt>
                <c:pt idx="3191">
                  <c:v>5-giu-2018 </c:v>
                </c:pt>
                <c:pt idx="3192">
                  <c:v>5-giu-2018 </c:v>
                </c:pt>
                <c:pt idx="3193">
                  <c:v>5-giu-2018 </c:v>
                </c:pt>
                <c:pt idx="3194">
                  <c:v>6-giu-2018 </c:v>
                </c:pt>
                <c:pt idx="3195">
                  <c:v>6-giu-2018 </c:v>
                </c:pt>
                <c:pt idx="3196">
                  <c:v>6-giu-2018 </c:v>
                </c:pt>
                <c:pt idx="3197">
                  <c:v>6-giu-2018 </c:v>
                </c:pt>
                <c:pt idx="3198">
                  <c:v>6-giu-2018 </c:v>
                </c:pt>
                <c:pt idx="3199">
                  <c:v>7-giu-2018 </c:v>
                </c:pt>
                <c:pt idx="3200">
                  <c:v>7-giu-2018 </c:v>
                </c:pt>
                <c:pt idx="3201">
                  <c:v>7-giu-2018 </c:v>
                </c:pt>
                <c:pt idx="3202">
                  <c:v>8-giu-2018 </c:v>
                </c:pt>
                <c:pt idx="3203">
                  <c:v>8-giu-2018 </c:v>
                </c:pt>
                <c:pt idx="3204">
                  <c:v>11-giu-2018</c:v>
                </c:pt>
                <c:pt idx="3205">
                  <c:v>11-giu-2018</c:v>
                </c:pt>
                <c:pt idx="3206">
                  <c:v>11-giu-2018</c:v>
                </c:pt>
                <c:pt idx="3207">
                  <c:v>12-giu-2018</c:v>
                </c:pt>
                <c:pt idx="3208">
                  <c:v>12-giu-2018</c:v>
                </c:pt>
                <c:pt idx="3209">
                  <c:v>13-giu-2018</c:v>
                </c:pt>
                <c:pt idx="3210">
                  <c:v>13-giu-2018</c:v>
                </c:pt>
                <c:pt idx="3211">
                  <c:v>13-giu-2018</c:v>
                </c:pt>
                <c:pt idx="3212">
                  <c:v>13-giu-2018</c:v>
                </c:pt>
                <c:pt idx="3213">
                  <c:v>14-giu-2018</c:v>
                </c:pt>
                <c:pt idx="3214">
                  <c:v>14-giu-2018</c:v>
                </c:pt>
                <c:pt idx="3215">
                  <c:v>14-giu-2018</c:v>
                </c:pt>
                <c:pt idx="3216">
                  <c:v>14-giu-2018</c:v>
                </c:pt>
                <c:pt idx="3217">
                  <c:v>15-giu-2018</c:v>
                </c:pt>
                <c:pt idx="3218">
                  <c:v>18-giu-2018</c:v>
                </c:pt>
                <c:pt idx="3219">
                  <c:v>19-giu-2018</c:v>
                </c:pt>
                <c:pt idx="3220">
                  <c:v>19-giu-2018</c:v>
                </c:pt>
                <c:pt idx="3221">
                  <c:v>19-giu-2018</c:v>
                </c:pt>
                <c:pt idx="3222">
                  <c:v>19-giu-2018</c:v>
                </c:pt>
                <c:pt idx="3223">
                  <c:v>20-giu-2018</c:v>
                </c:pt>
                <c:pt idx="3224">
                  <c:v>20-giu-2018</c:v>
                </c:pt>
                <c:pt idx="3225">
                  <c:v>20-giu-2018</c:v>
                </c:pt>
                <c:pt idx="3226">
                  <c:v>20-giu-2018</c:v>
                </c:pt>
                <c:pt idx="3227">
                  <c:v>20-giu-2018</c:v>
                </c:pt>
                <c:pt idx="3228">
                  <c:v>21-giu-2018</c:v>
                </c:pt>
                <c:pt idx="3229">
                  <c:v>21-giu-2018</c:v>
                </c:pt>
                <c:pt idx="3230">
                  <c:v>22-giu-2018</c:v>
                </c:pt>
                <c:pt idx="3231">
                  <c:v>22-giu-2018</c:v>
                </c:pt>
                <c:pt idx="3232">
                  <c:v>22-giu-2018</c:v>
                </c:pt>
                <c:pt idx="3233">
                  <c:v>25-giu-2018</c:v>
                </c:pt>
                <c:pt idx="3234">
                  <c:v>25-giu-2018</c:v>
                </c:pt>
                <c:pt idx="3235">
                  <c:v>26-giu-2018</c:v>
                </c:pt>
                <c:pt idx="3236">
                  <c:v>26-giu-2018</c:v>
                </c:pt>
                <c:pt idx="3237">
                  <c:v>26-giu-2018</c:v>
                </c:pt>
                <c:pt idx="3238">
                  <c:v>26-giu-2018</c:v>
                </c:pt>
                <c:pt idx="3239">
                  <c:v>27-giu-2018</c:v>
                </c:pt>
                <c:pt idx="3240">
                  <c:v>27-giu-2018</c:v>
                </c:pt>
                <c:pt idx="3241">
                  <c:v>27-giu-2018</c:v>
                </c:pt>
                <c:pt idx="3242">
                  <c:v>28-giu-2018</c:v>
                </c:pt>
                <c:pt idx="3243">
                  <c:v>28-giu-2018</c:v>
                </c:pt>
                <c:pt idx="3244">
                  <c:v>28-giu-2018</c:v>
                </c:pt>
                <c:pt idx="3245">
                  <c:v>28-giu-2018</c:v>
                </c:pt>
                <c:pt idx="3246">
                  <c:v>28-giu-2018</c:v>
                </c:pt>
                <c:pt idx="3247">
                  <c:v>28-giu-2018</c:v>
                </c:pt>
                <c:pt idx="3248">
                  <c:v>29-giu-2018</c:v>
                </c:pt>
                <c:pt idx="3249">
                  <c:v>29-giu-2018</c:v>
                </c:pt>
                <c:pt idx="3250">
                  <c:v>2-lug-2018 </c:v>
                </c:pt>
                <c:pt idx="3251">
                  <c:v>3-lug-2018 </c:v>
                </c:pt>
                <c:pt idx="3252">
                  <c:v>4-lug-2018 </c:v>
                </c:pt>
                <c:pt idx="3253">
                  <c:v>6-lug-2018 </c:v>
                </c:pt>
                <c:pt idx="3254">
                  <c:v>6-lug-2018 </c:v>
                </c:pt>
                <c:pt idx="3255">
                  <c:v>6-lug-2018 </c:v>
                </c:pt>
                <c:pt idx="3256">
                  <c:v>9-lug-2018 </c:v>
                </c:pt>
                <c:pt idx="3257">
                  <c:v>10-lug-2018</c:v>
                </c:pt>
                <c:pt idx="3258">
                  <c:v>10-lug-2018</c:v>
                </c:pt>
                <c:pt idx="3259">
                  <c:v>10-lug-2018</c:v>
                </c:pt>
                <c:pt idx="3260">
                  <c:v>10-lug-2018</c:v>
                </c:pt>
                <c:pt idx="3261">
                  <c:v>11-lug-2018</c:v>
                </c:pt>
                <c:pt idx="3262">
                  <c:v>11-lug-2018</c:v>
                </c:pt>
                <c:pt idx="3263">
                  <c:v>11-lug-2018</c:v>
                </c:pt>
                <c:pt idx="3264">
                  <c:v>11-lug-2018</c:v>
                </c:pt>
                <c:pt idx="3265">
                  <c:v>12-lug-2018</c:v>
                </c:pt>
                <c:pt idx="3266">
                  <c:v>12-lug-2018</c:v>
                </c:pt>
                <c:pt idx="3267">
                  <c:v>12-lug-2018</c:v>
                </c:pt>
                <c:pt idx="3268">
                  <c:v>13-lug-2018</c:v>
                </c:pt>
                <c:pt idx="3269">
                  <c:v>13-lug-2018</c:v>
                </c:pt>
                <c:pt idx="3270">
                  <c:v>16-lug-2018</c:v>
                </c:pt>
                <c:pt idx="3271">
                  <c:v>16-lug-2018</c:v>
                </c:pt>
                <c:pt idx="3272">
                  <c:v>16-lug-2018</c:v>
                </c:pt>
                <c:pt idx="3273">
                  <c:v>16-lug-2018</c:v>
                </c:pt>
                <c:pt idx="3274">
                  <c:v>16-lug-2018</c:v>
                </c:pt>
                <c:pt idx="3275">
                  <c:v>17-lug-2018</c:v>
                </c:pt>
                <c:pt idx="3276">
                  <c:v>17-lug-2018</c:v>
                </c:pt>
                <c:pt idx="3277">
                  <c:v>17-lug-2018</c:v>
                </c:pt>
                <c:pt idx="3278">
                  <c:v>17-lug-2018</c:v>
                </c:pt>
                <c:pt idx="3279">
                  <c:v>18-lug-2018</c:v>
                </c:pt>
                <c:pt idx="3280">
                  <c:v>19-lug-2018</c:v>
                </c:pt>
                <c:pt idx="3281">
                  <c:v>19-lug-2018</c:v>
                </c:pt>
                <c:pt idx="3282">
                  <c:v>20-lug-2018</c:v>
                </c:pt>
                <c:pt idx="3283">
                  <c:v>20-lug-2018</c:v>
                </c:pt>
                <c:pt idx="3284">
                  <c:v>20-lug-2018</c:v>
                </c:pt>
                <c:pt idx="3285">
                  <c:v>23-lug-2018</c:v>
                </c:pt>
                <c:pt idx="3286">
                  <c:v>25-lug-2018</c:v>
                </c:pt>
                <c:pt idx="3287">
                  <c:v>26-lug-2018</c:v>
                </c:pt>
                <c:pt idx="3288">
                  <c:v>26-lug-2018</c:v>
                </c:pt>
                <c:pt idx="3289">
                  <c:v>27-lug-2018</c:v>
                </c:pt>
                <c:pt idx="3290">
                  <c:v>27-lug-2018</c:v>
                </c:pt>
                <c:pt idx="3291">
                  <c:v>27-lug-2018</c:v>
                </c:pt>
                <c:pt idx="3292">
                  <c:v>30-lug-2018</c:v>
                </c:pt>
                <c:pt idx="3293">
                  <c:v>31-lug-2018</c:v>
                </c:pt>
                <c:pt idx="3294">
                  <c:v>1-ago-2018 </c:v>
                </c:pt>
                <c:pt idx="3295">
                  <c:v>1-ago-2018 </c:v>
                </c:pt>
                <c:pt idx="3296">
                  <c:v>2-ago-2018 </c:v>
                </c:pt>
                <c:pt idx="3297">
                  <c:v>2-ago-2018 </c:v>
                </c:pt>
                <c:pt idx="3298">
                  <c:v>2-ago-2018 </c:v>
                </c:pt>
                <c:pt idx="3299">
                  <c:v>3-ago-2018 </c:v>
                </c:pt>
                <c:pt idx="3300">
                  <c:v>3-ago-2018 </c:v>
                </c:pt>
                <c:pt idx="3301">
                  <c:v>3-ago-2018 </c:v>
                </c:pt>
                <c:pt idx="3302">
                  <c:v>6-ago-2018 </c:v>
                </c:pt>
                <c:pt idx="3303">
                  <c:v>6-ago-2018 </c:v>
                </c:pt>
                <c:pt idx="3304">
                  <c:v>6-ago-2018 </c:v>
                </c:pt>
                <c:pt idx="3305">
                  <c:v>7-ago-2018 </c:v>
                </c:pt>
                <c:pt idx="3306">
                  <c:v>8-ago-2018 </c:v>
                </c:pt>
                <c:pt idx="3307">
                  <c:v>8-ago-2018 </c:v>
                </c:pt>
                <c:pt idx="3308">
                  <c:v>8-ago-2018 </c:v>
                </c:pt>
                <c:pt idx="3309">
                  <c:v>9-ago-2018 </c:v>
                </c:pt>
                <c:pt idx="3310">
                  <c:v>9-ago-2018 </c:v>
                </c:pt>
                <c:pt idx="3311">
                  <c:v>9-ago-2018 </c:v>
                </c:pt>
                <c:pt idx="3312">
                  <c:v>14-ago-2018</c:v>
                </c:pt>
                <c:pt idx="3313">
                  <c:v>14-ago-2018</c:v>
                </c:pt>
                <c:pt idx="3314">
                  <c:v>14-ago-2018</c:v>
                </c:pt>
                <c:pt idx="3315">
                  <c:v>14-ago-2018</c:v>
                </c:pt>
                <c:pt idx="3316">
                  <c:v>15-ago-2018</c:v>
                </c:pt>
                <c:pt idx="3317">
                  <c:v>15-ago-2018</c:v>
                </c:pt>
                <c:pt idx="3318">
                  <c:v>15-ago-2018</c:v>
                </c:pt>
                <c:pt idx="3319">
                  <c:v>15-ago-2018</c:v>
                </c:pt>
                <c:pt idx="3320">
                  <c:v>16-ago-2018</c:v>
                </c:pt>
                <c:pt idx="3321">
                  <c:v>16-ago-2018</c:v>
                </c:pt>
                <c:pt idx="3322">
                  <c:v>17-ago-2018</c:v>
                </c:pt>
                <c:pt idx="3323">
                  <c:v>17-ago-2018</c:v>
                </c:pt>
                <c:pt idx="3324">
                  <c:v>21-ago-2018</c:v>
                </c:pt>
                <c:pt idx="3325">
                  <c:v>22-ago-2018</c:v>
                </c:pt>
                <c:pt idx="3326">
                  <c:v>22-ago-2018</c:v>
                </c:pt>
                <c:pt idx="3327">
                  <c:v>22-ago-2018</c:v>
                </c:pt>
                <c:pt idx="3328">
                  <c:v>22-ago-2018</c:v>
                </c:pt>
                <c:pt idx="3329">
                  <c:v>23-ago-2018</c:v>
                </c:pt>
                <c:pt idx="3330">
                  <c:v>24-ago-2018</c:v>
                </c:pt>
                <c:pt idx="3331">
                  <c:v>24-ago-2018</c:v>
                </c:pt>
                <c:pt idx="3332">
                  <c:v>24-ago-2018</c:v>
                </c:pt>
                <c:pt idx="3333">
                  <c:v>24-ago-2018</c:v>
                </c:pt>
                <c:pt idx="3334">
                  <c:v>27-ago-2018</c:v>
                </c:pt>
                <c:pt idx="3335">
                  <c:v>28-ago-2018</c:v>
                </c:pt>
                <c:pt idx="3336">
                  <c:v>28-ago-2018</c:v>
                </c:pt>
                <c:pt idx="3337">
                  <c:v>28-ago-2018</c:v>
                </c:pt>
                <c:pt idx="3338">
                  <c:v>29-ago-2018</c:v>
                </c:pt>
                <c:pt idx="3339">
                  <c:v>29-ago-2018</c:v>
                </c:pt>
                <c:pt idx="3340">
                  <c:v>30-ago-2018</c:v>
                </c:pt>
                <c:pt idx="3341">
                  <c:v>30-ago-2018</c:v>
                </c:pt>
                <c:pt idx="3342">
                  <c:v>30-ago-2018</c:v>
                </c:pt>
                <c:pt idx="3343">
                  <c:v>30-ago-2018</c:v>
                </c:pt>
                <c:pt idx="3344">
                  <c:v>31-ago-2018</c:v>
                </c:pt>
                <c:pt idx="3345">
                  <c:v>31-ago-2018</c:v>
                </c:pt>
                <c:pt idx="3346">
                  <c:v>31-ago-2018</c:v>
                </c:pt>
                <c:pt idx="3347">
                  <c:v>3-set-2018 </c:v>
                </c:pt>
                <c:pt idx="3348">
                  <c:v>4-set-2018 </c:v>
                </c:pt>
                <c:pt idx="3349">
                  <c:v>4-set-2018 </c:v>
                </c:pt>
                <c:pt idx="3350">
                  <c:v>4-set-2018 </c:v>
                </c:pt>
                <c:pt idx="3351">
                  <c:v>5-set-2018 </c:v>
                </c:pt>
                <c:pt idx="3352">
                  <c:v>5-set-2018 </c:v>
                </c:pt>
                <c:pt idx="3353">
                  <c:v>5-set-2018 </c:v>
                </c:pt>
                <c:pt idx="3354">
                  <c:v>5-set-2018 </c:v>
                </c:pt>
                <c:pt idx="3355">
                  <c:v>6-set-2018 </c:v>
                </c:pt>
                <c:pt idx="3356">
                  <c:v>6-set-2018 </c:v>
                </c:pt>
                <c:pt idx="3357">
                  <c:v>7-set-2018 </c:v>
                </c:pt>
                <c:pt idx="3358">
                  <c:v>7-set-2018 </c:v>
                </c:pt>
                <c:pt idx="3359">
                  <c:v>7-set-2018 </c:v>
                </c:pt>
                <c:pt idx="3360">
                  <c:v>10-set-2018</c:v>
                </c:pt>
                <c:pt idx="3361">
                  <c:v>10-set-2018</c:v>
                </c:pt>
                <c:pt idx="3362">
                  <c:v>11-set-2018</c:v>
                </c:pt>
                <c:pt idx="3363">
                  <c:v>11-set-2018</c:v>
                </c:pt>
                <c:pt idx="3364">
                  <c:v>11-set-2018</c:v>
                </c:pt>
                <c:pt idx="3365">
                  <c:v>12-set-2018</c:v>
                </c:pt>
                <c:pt idx="3366">
                  <c:v>12-set-2018</c:v>
                </c:pt>
                <c:pt idx="3367">
                  <c:v>14-set-2018</c:v>
                </c:pt>
                <c:pt idx="3368">
                  <c:v>17-set-2018</c:v>
                </c:pt>
                <c:pt idx="3369">
                  <c:v>17-set-2018</c:v>
                </c:pt>
                <c:pt idx="3370">
                  <c:v>18-set-2018</c:v>
                </c:pt>
                <c:pt idx="3371">
                  <c:v>18-set-2018</c:v>
                </c:pt>
                <c:pt idx="3372">
                  <c:v>18-set-2018</c:v>
                </c:pt>
                <c:pt idx="3373">
                  <c:v>18-set-2018</c:v>
                </c:pt>
                <c:pt idx="3374">
                  <c:v>20-set-2018</c:v>
                </c:pt>
                <c:pt idx="3375">
                  <c:v>20-set-2018</c:v>
                </c:pt>
                <c:pt idx="3376">
                  <c:v>20-set-2018</c:v>
                </c:pt>
                <c:pt idx="3377">
                  <c:v>20-set-2018</c:v>
                </c:pt>
                <c:pt idx="3378">
                  <c:v>21-set-2018</c:v>
                </c:pt>
                <c:pt idx="3379">
                  <c:v>21-set-2018</c:v>
                </c:pt>
                <c:pt idx="3380">
                  <c:v>25-set-2018</c:v>
                </c:pt>
                <c:pt idx="3381">
                  <c:v>26-set-2018</c:v>
                </c:pt>
                <c:pt idx="3382">
                  <c:v>26-set-2018</c:v>
                </c:pt>
                <c:pt idx="3383">
                  <c:v>27-set-2018</c:v>
                </c:pt>
                <c:pt idx="3384">
                  <c:v>27-set-2018</c:v>
                </c:pt>
                <c:pt idx="3385">
                  <c:v>28-set-2018</c:v>
                </c:pt>
                <c:pt idx="3386">
                  <c:v>28-set-2018</c:v>
                </c:pt>
                <c:pt idx="3387">
                  <c:v>28-set-2018</c:v>
                </c:pt>
                <c:pt idx="3388">
                  <c:v>1-ott-2018 </c:v>
                </c:pt>
                <c:pt idx="3389">
                  <c:v>2-ott-2018 </c:v>
                </c:pt>
                <c:pt idx="3390">
                  <c:v>2-ott-2018 </c:v>
                </c:pt>
                <c:pt idx="3391">
                  <c:v>3-ott-2018 </c:v>
                </c:pt>
                <c:pt idx="3392">
                  <c:v>3-ott-2018 </c:v>
                </c:pt>
                <c:pt idx="3393">
                  <c:v>3-ott-2018 </c:v>
                </c:pt>
                <c:pt idx="3394">
                  <c:v>4-ott-2018 </c:v>
                </c:pt>
                <c:pt idx="3395">
                  <c:v>4-ott-2018 </c:v>
                </c:pt>
                <c:pt idx="3396">
                  <c:v>4-ott-2018 </c:v>
                </c:pt>
                <c:pt idx="3397">
                  <c:v>5-ott-2018 </c:v>
                </c:pt>
                <c:pt idx="3398">
                  <c:v>5-ott-2018 </c:v>
                </c:pt>
                <c:pt idx="3399">
                  <c:v>5-ott-2018 </c:v>
                </c:pt>
                <c:pt idx="3400">
                  <c:v>9-ott-2018 </c:v>
                </c:pt>
                <c:pt idx="3401">
                  <c:v>9-ott-2018 </c:v>
                </c:pt>
                <c:pt idx="3402">
                  <c:v>9-ott-2018 </c:v>
                </c:pt>
                <c:pt idx="3403">
                  <c:v>10-ott-2018</c:v>
                </c:pt>
                <c:pt idx="3404">
                  <c:v>11-ott-2018</c:v>
                </c:pt>
                <c:pt idx="3405">
                  <c:v>11-ott-2018</c:v>
                </c:pt>
                <c:pt idx="3406">
                  <c:v>11-ott-2018</c:v>
                </c:pt>
                <c:pt idx="3407">
                  <c:v>11-ott-2018</c:v>
                </c:pt>
                <c:pt idx="3408">
                  <c:v>12-ott-2018</c:v>
                </c:pt>
                <c:pt idx="3409">
                  <c:v>12-ott-2018</c:v>
                </c:pt>
                <c:pt idx="3410">
                  <c:v>12-ott-2018</c:v>
                </c:pt>
                <c:pt idx="3411">
                  <c:v>12-ott-2018</c:v>
                </c:pt>
                <c:pt idx="3412">
                  <c:v>12-ott-2018</c:v>
                </c:pt>
                <c:pt idx="3413">
                  <c:v>15-ott-2018</c:v>
                </c:pt>
                <c:pt idx="3414">
                  <c:v>15-ott-2018</c:v>
                </c:pt>
                <c:pt idx="3415">
                  <c:v>16-ott-2018</c:v>
                </c:pt>
                <c:pt idx="3416">
                  <c:v>16-ott-2018</c:v>
                </c:pt>
                <c:pt idx="3417">
                  <c:v>17-ott-2018</c:v>
                </c:pt>
                <c:pt idx="3418">
                  <c:v>17-ott-2018</c:v>
                </c:pt>
                <c:pt idx="3419">
                  <c:v>17-ott-2018</c:v>
                </c:pt>
                <c:pt idx="3420">
                  <c:v>18-ott-2018</c:v>
                </c:pt>
                <c:pt idx="3421">
                  <c:v>18-ott-2018</c:v>
                </c:pt>
                <c:pt idx="3422">
                  <c:v>18-ott-2018</c:v>
                </c:pt>
                <c:pt idx="3423">
                  <c:v>18-ott-2018</c:v>
                </c:pt>
                <c:pt idx="3424">
                  <c:v>18-ott-2018</c:v>
                </c:pt>
                <c:pt idx="3425">
                  <c:v>19-ott-2018</c:v>
                </c:pt>
                <c:pt idx="3426">
                  <c:v>19-ott-2018</c:v>
                </c:pt>
                <c:pt idx="3427">
                  <c:v>19-ott-2018</c:v>
                </c:pt>
                <c:pt idx="3428">
                  <c:v>19-ott-2018</c:v>
                </c:pt>
                <c:pt idx="3429">
                  <c:v>19-ott-2018</c:v>
                </c:pt>
                <c:pt idx="3430">
                  <c:v>22-ott-2018</c:v>
                </c:pt>
                <c:pt idx="3431">
                  <c:v>22-ott-2018</c:v>
                </c:pt>
                <c:pt idx="3432">
                  <c:v>22-ott-2018</c:v>
                </c:pt>
                <c:pt idx="3433">
                  <c:v>22-ott-2018</c:v>
                </c:pt>
                <c:pt idx="3434">
                  <c:v>23-ott-2018</c:v>
                </c:pt>
                <c:pt idx="3435">
                  <c:v>23-ott-2018</c:v>
                </c:pt>
                <c:pt idx="3436">
                  <c:v>24-ott-2018</c:v>
                </c:pt>
                <c:pt idx="3437">
                  <c:v>24-ott-2018</c:v>
                </c:pt>
                <c:pt idx="3438">
                  <c:v>24-ott-2018</c:v>
                </c:pt>
                <c:pt idx="3439">
                  <c:v>25-ott-2018</c:v>
                </c:pt>
                <c:pt idx="3440">
                  <c:v>25-ott-2018</c:v>
                </c:pt>
                <c:pt idx="3441">
                  <c:v>25-ott-2018</c:v>
                </c:pt>
                <c:pt idx="3442">
                  <c:v>25-ott-2018</c:v>
                </c:pt>
                <c:pt idx="3443">
                  <c:v>26-ott-2018</c:v>
                </c:pt>
                <c:pt idx="3444">
                  <c:v>26-ott-2018</c:v>
                </c:pt>
                <c:pt idx="3445">
                  <c:v>26-ott-2018</c:v>
                </c:pt>
                <c:pt idx="3446">
                  <c:v>29-ott-2018</c:v>
                </c:pt>
                <c:pt idx="3447">
                  <c:v>29-ott-2018</c:v>
                </c:pt>
                <c:pt idx="3448">
                  <c:v>29-ott-2018</c:v>
                </c:pt>
                <c:pt idx="3449">
                  <c:v>30-ott-2018</c:v>
                </c:pt>
                <c:pt idx="3450">
                  <c:v>30-ott-2018</c:v>
                </c:pt>
                <c:pt idx="3451">
                  <c:v>30-ott-2018</c:v>
                </c:pt>
                <c:pt idx="3452">
                  <c:v>30-ott-2018</c:v>
                </c:pt>
                <c:pt idx="3453">
                  <c:v>30-ott-2018</c:v>
                </c:pt>
                <c:pt idx="3454">
                  <c:v>31-ott-2018</c:v>
                </c:pt>
                <c:pt idx="3455">
                  <c:v>31-ott-2018</c:v>
                </c:pt>
                <c:pt idx="3456">
                  <c:v>1-nov-2018 </c:v>
                </c:pt>
                <c:pt idx="3457">
                  <c:v>1-nov-2018 </c:v>
                </c:pt>
                <c:pt idx="3458">
                  <c:v>1-nov-2018 </c:v>
                </c:pt>
                <c:pt idx="3459">
                  <c:v>1-nov-2018 </c:v>
                </c:pt>
                <c:pt idx="3460">
                  <c:v>2-nov-2018 </c:v>
                </c:pt>
                <c:pt idx="3461">
                  <c:v>2-nov-2018 </c:v>
                </c:pt>
                <c:pt idx="3462">
                  <c:v>5-nov-2018 </c:v>
                </c:pt>
                <c:pt idx="3463">
                  <c:v>6-nov-2018 </c:v>
                </c:pt>
                <c:pt idx="3464">
                  <c:v>6-nov-2018 </c:v>
                </c:pt>
                <c:pt idx="3465">
                  <c:v>6-nov-2018 </c:v>
                </c:pt>
                <c:pt idx="3466">
                  <c:v>7-nov-2018 </c:v>
                </c:pt>
                <c:pt idx="3467">
                  <c:v>7-nov-2018 </c:v>
                </c:pt>
                <c:pt idx="3468">
                  <c:v>7-nov-2018 </c:v>
                </c:pt>
                <c:pt idx="3469">
                  <c:v>7-nov-2018 </c:v>
                </c:pt>
                <c:pt idx="3470">
                  <c:v>7-nov-2018 </c:v>
                </c:pt>
                <c:pt idx="3471">
                  <c:v>8-nov-2018 </c:v>
                </c:pt>
                <c:pt idx="3472">
                  <c:v>8-nov-2018 </c:v>
                </c:pt>
                <c:pt idx="3473">
                  <c:v>8-nov-2018 </c:v>
                </c:pt>
                <c:pt idx="3474">
                  <c:v>9-nov-2018 </c:v>
                </c:pt>
                <c:pt idx="3475">
                  <c:v>9-nov-2018 </c:v>
                </c:pt>
                <c:pt idx="3476">
                  <c:v>12-nov-2018</c:v>
                </c:pt>
                <c:pt idx="3477">
                  <c:v>13-nov-2018</c:v>
                </c:pt>
                <c:pt idx="3478">
                  <c:v>13-nov-2018</c:v>
                </c:pt>
                <c:pt idx="3479">
                  <c:v>13-nov-2018</c:v>
                </c:pt>
                <c:pt idx="3480">
                  <c:v>13-nov-2018</c:v>
                </c:pt>
                <c:pt idx="3481">
                  <c:v>13-nov-2018</c:v>
                </c:pt>
                <c:pt idx="3482">
                  <c:v>14-nov-2018</c:v>
                </c:pt>
                <c:pt idx="3483">
                  <c:v>14-nov-2018</c:v>
                </c:pt>
                <c:pt idx="3484">
                  <c:v>14-nov-2018</c:v>
                </c:pt>
                <c:pt idx="3485">
                  <c:v>15-nov-2018</c:v>
                </c:pt>
                <c:pt idx="3486">
                  <c:v>15-nov-2018</c:v>
                </c:pt>
                <c:pt idx="3487">
                  <c:v>15-nov-2018</c:v>
                </c:pt>
                <c:pt idx="3488">
                  <c:v>15-nov-2018</c:v>
                </c:pt>
                <c:pt idx="3489">
                  <c:v>15-nov-2018</c:v>
                </c:pt>
                <c:pt idx="3490">
                  <c:v>15-nov-2018</c:v>
                </c:pt>
                <c:pt idx="3491">
                  <c:v>16-nov-2018</c:v>
                </c:pt>
                <c:pt idx="3492">
                  <c:v>16-nov-2018</c:v>
                </c:pt>
                <c:pt idx="3493">
                  <c:v>16-nov-2018</c:v>
                </c:pt>
                <c:pt idx="3494">
                  <c:v>16-nov-2018</c:v>
                </c:pt>
                <c:pt idx="3495">
                  <c:v>19-nov-2018</c:v>
                </c:pt>
                <c:pt idx="3496">
                  <c:v>19-nov-2018</c:v>
                </c:pt>
                <c:pt idx="3497">
                  <c:v>19-nov-2018</c:v>
                </c:pt>
                <c:pt idx="3498">
                  <c:v>19-nov-2018</c:v>
                </c:pt>
                <c:pt idx="3499">
                  <c:v>19-nov-2018</c:v>
                </c:pt>
                <c:pt idx="3500">
                  <c:v>20-nov-2018</c:v>
                </c:pt>
                <c:pt idx="3501">
                  <c:v>20-nov-2018</c:v>
                </c:pt>
                <c:pt idx="3502">
                  <c:v>20-nov-2018</c:v>
                </c:pt>
                <c:pt idx="3503">
                  <c:v>20-nov-2018</c:v>
                </c:pt>
                <c:pt idx="3504">
                  <c:v>20-nov-2018</c:v>
                </c:pt>
                <c:pt idx="3505">
                  <c:v>21-nov-2018</c:v>
                </c:pt>
                <c:pt idx="3506">
                  <c:v>21-nov-2018</c:v>
                </c:pt>
                <c:pt idx="3507">
                  <c:v>22-nov-2018</c:v>
                </c:pt>
                <c:pt idx="3508">
                  <c:v>22-nov-2018</c:v>
                </c:pt>
                <c:pt idx="3509">
                  <c:v>22-nov-2018</c:v>
                </c:pt>
                <c:pt idx="3510">
                  <c:v>22-nov-2018</c:v>
                </c:pt>
                <c:pt idx="3511">
                  <c:v>23-nov-2018</c:v>
                </c:pt>
                <c:pt idx="3512">
                  <c:v>23-nov-2018</c:v>
                </c:pt>
                <c:pt idx="3513">
                  <c:v>23-nov-2018</c:v>
                </c:pt>
                <c:pt idx="3514">
                  <c:v>23-nov-2018</c:v>
                </c:pt>
                <c:pt idx="3515">
                  <c:v>23-nov-2018</c:v>
                </c:pt>
                <c:pt idx="3516">
                  <c:v>23-nov-2018</c:v>
                </c:pt>
                <c:pt idx="3517">
                  <c:v>26-nov-2018</c:v>
                </c:pt>
                <c:pt idx="3518">
                  <c:v>27-nov-2018</c:v>
                </c:pt>
                <c:pt idx="3519">
                  <c:v>27-nov-2018</c:v>
                </c:pt>
                <c:pt idx="3520">
                  <c:v>27-nov-2018</c:v>
                </c:pt>
                <c:pt idx="3521">
                  <c:v>27-nov-2018</c:v>
                </c:pt>
                <c:pt idx="3522">
                  <c:v>28-nov-2018</c:v>
                </c:pt>
                <c:pt idx="3523">
                  <c:v>29-nov-2018</c:v>
                </c:pt>
                <c:pt idx="3524">
                  <c:v>29-nov-2018</c:v>
                </c:pt>
                <c:pt idx="3525">
                  <c:v>29-nov-2018</c:v>
                </c:pt>
                <c:pt idx="3526">
                  <c:v>29-nov-2018</c:v>
                </c:pt>
                <c:pt idx="3527">
                  <c:v>30-nov-2018</c:v>
                </c:pt>
                <c:pt idx="3528">
                  <c:v>30-nov-2018</c:v>
                </c:pt>
                <c:pt idx="3529">
                  <c:v>3-dic-2018 </c:v>
                </c:pt>
                <c:pt idx="3530">
                  <c:v>4-dic-2018 </c:v>
                </c:pt>
                <c:pt idx="3531">
                  <c:v>4-dic-2018 </c:v>
                </c:pt>
                <c:pt idx="3532">
                  <c:v>4-dic-2018 </c:v>
                </c:pt>
                <c:pt idx="3533">
                  <c:v>4-dic-2018 </c:v>
                </c:pt>
                <c:pt idx="3534">
                  <c:v>4-dic-2018 </c:v>
                </c:pt>
                <c:pt idx="3535">
                  <c:v>4-dic-2018 </c:v>
                </c:pt>
                <c:pt idx="3536">
                  <c:v>5-dic-2018 </c:v>
                </c:pt>
                <c:pt idx="3537">
                  <c:v>6-dic-2018 </c:v>
                </c:pt>
                <c:pt idx="3538">
                  <c:v>6-dic-2018 </c:v>
                </c:pt>
                <c:pt idx="3539">
                  <c:v>7-dic-2018 </c:v>
                </c:pt>
                <c:pt idx="3540">
                  <c:v>7-dic-2018 </c:v>
                </c:pt>
                <c:pt idx="3541">
                  <c:v>7-dic-2018 </c:v>
                </c:pt>
                <c:pt idx="3542">
                  <c:v>7-dic-2018 </c:v>
                </c:pt>
                <c:pt idx="3543">
                  <c:v>10-dic-2018</c:v>
                </c:pt>
                <c:pt idx="3544">
                  <c:v>10-dic-2018</c:v>
                </c:pt>
                <c:pt idx="3545">
                  <c:v>10-dic-2018</c:v>
                </c:pt>
                <c:pt idx="3546">
                  <c:v>12-dic-2018</c:v>
                </c:pt>
                <c:pt idx="3547">
                  <c:v>12-dic-2018</c:v>
                </c:pt>
                <c:pt idx="3548">
                  <c:v>13-dic-2018</c:v>
                </c:pt>
                <c:pt idx="3549">
                  <c:v>13-dic-2018</c:v>
                </c:pt>
                <c:pt idx="3550">
                  <c:v>13-dic-2018</c:v>
                </c:pt>
                <c:pt idx="3551">
                  <c:v>14-dic-2018</c:v>
                </c:pt>
                <c:pt idx="3552">
                  <c:v>14-dic-2018</c:v>
                </c:pt>
                <c:pt idx="3553">
                  <c:v>14-dic-2018</c:v>
                </c:pt>
                <c:pt idx="3554">
                  <c:v>17-dic-2018</c:v>
                </c:pt>
                <c:pt idx="3555">
                  <c:v>17-dic-2018</c:v>
                </c:pt>
                <c:pt idx="3556">
                  <c:v>17-dic-2018</c:v>
                </c:pt>
                <c:pt idx="3557">
                  <c:v>17-dic-2018</c:v>
                </c:pt>
                <c:pt idx="3558">
                  <c:v>17-dic-2018</c:v>
                </c:pt>
                <c:pt idx="3559">
                  <c:v>18-dic-2018</c:v>
                </c:pt>
                <c:pt idx="3560">
                  <c:v>18-dic-2018</c:v>
                </c:pt>
                <c:pt idx="3561">
                  <c:v>18-dic-2018</c:v>
                </c:pt>
                <c:pt idx="3562">
                  <c:v>19-dic-2018</c:v>
                </c:pt>
                <c:pt idx="3563">
                  <c:v>20-dic-2018</c:v>
                </c:pt>
                <c:pt idx="3564">
                  <c:v>20-dic-2018</c:v>
                </c:pt>
                <c:pt idx="3565">
                  <c:v>20-dic-2018</c:v>
                </c:pt>
                <c:pt idx="3566">
                  <c:v>20-dic-2018</c:v>
                </c:pt>
                <c:pt idx="3567">
                  <c:v>20-dic-2018</c:v>
                </c:pt>
                <c:pt idx="3568">
                  <c:v>20-dic-2018</c:v>
                </c:pt>
                <c:pt idx="3569">
                  <c:v>21-dic-2018</c:v>
                </c:pt>
                <c:pt idx="3570">
                  <c:v>21-dic-2018</c:v>
                </c:pt>
                <c:pt idx="3571">
                  <c:v>21-dic-2018</c:v>
                </c:pt>
                <c:pt idx="3572">
                  <c:v>21-dic-2018</c:v>
                </c:pt>
                <c:pt idx="3573">
                  <c:v>21-dic-2018</c:v>
                </c:pt>
                <c:pt idx="3574">
                  <c:v>26-dic-2018</c:v>
                </c:pt>
                <c:pt idx="3575">
                  <c:v>28-dic-2018</c:v>
                </c:pt>
                <c:pt idx="3576">
                  <c:v>28-dic-2018</c:v>
                </c:pt>
                <c:pt idx="3577">
                  <c:v>28-dic-2018</c:v>
                </c:pt>
                <c:pt idx="3578">
                  <c:v>31-dic-2018</c:v>
                </c:pt>
                <c:pt idx="3579">
                  <c:v>31-dic-2018</c:v>
                </c:pt>
                <c:pt idx="3580">
                  <c:v>31-dic-2018</c:v>
                </c:pt>
                <c:pt idx="3581">
                  <c:v>2-gen-2019 </c:v>
                </c:pt>
                <c:pt idx="3582">
                  <c:v>2-gen-2019 </c:v>
                </c:pt>
                <c:pt idx="3583">
                  <c:v>3-gen-2019 </c:v>
                </c:pt>
                <c:pt idx="3584">
                  <c:v>3-gen-2019 </c:v>
                </c:pt>
                <c:pt idx="3585">
                  <c:v>3-gen-2019 </c:v>
                </c:pt>
                <c:pt idx="3586">
                  <c:v>3-gen-2019 </c:v>
                </c:pt>
                <c:pt idx="3587">
                  <c:v>3-gen-2019 </c:v>
                </c:pt>
                <c:pt idx="3588">
                  <c:v>3-gen-2019 </c:v>
                </c:pt>
                <c:pt idx="3589">
                  <c:v>8-gen-2019 </c:v>
                </c:pt>
                <c:pt idx="3590">
                  <c:v>8-gen-2019 </c:v>
                </c:pt>
                <c:pt idx="3591">
                  <c:v>8-gen-2019 </c:v>
                </c:pt>
                <c:pt idx="3592">
                  <c:v>8-gen-2019 </c:v>
                </c:pt>
                <c:pt idx="3593">
                  <c:v>9-gen-2019 </c:v>
                </c:pt>
                <c:pt idx="3594">
                  <c:v>9-gen-2019 </c:v>
                </c:pt>
                <c:pt idx="3595">
                  <c:v>9-gen-2019 </c:v>
                </c:pt>
                <c:pt idx="3596">
                  <c:v>10-gen-2019</c:v>
                </c:pt>
                <c:pt idx="3597">
                  <c:v>10-gen-2019</c:v>
                </c:pt>
                <c:pt idx="3598">
                  <c:v>10-gen-2019</c:v>
                </c:pt>
                <c:pt idx="3599">
                  <c:v>11-gen-2019</c:v>
                </c:pt>
                <c:pt idx="3600">
                  <c:v>11-gen-2019</c:v>
                </c:pt>
                <c:pt idx="3601">
                  <c:v>11-gen-2019</c:v>
                </c:pt>
                <c:pt idx="3602">
                  <c:v>11-gen-2019</c:v>
                </c:pt>
                <c:pt idx="3603">
                  <c:v>14-gen-2019</c:v>
                </c:pt>
                <c:pt idx="3604">
                  <c:v>14-gen-2019</c:v>
                </c:pt>
                <c:pt idx="3605">
                  <c:v>14-gen-2019</c:v>
                </c:pt>
                <c:pt idx="3606">
                  <c:v>14-gen-2019</c:v>
                </c:pt>
                <c:pt idx="3607">
                  <c:v>15-gen-2019</c:v>
                </c:pt>
                <c:pt idx="3608">
                  <c:v>15-gen-2019</c:v>
                </c:pt>
                <c:pt idx="3609">
                  <c:v>15-gen-2019</c:v>
                </c:pt>
                <c:pt idx="3610">
                  <c:v>15-gen-2019</c:v>
                </c:pt>
                <c:pt idx="3611">
                  <c:v>17-gen-2019</c:v>
                </c:pt>
                <c:pt idx="3612">
                  <c:v>17-gen-2019</c:v>
                </c:pt>
                <c:pt idx="3613">
                  <c:v>22-gen-2019</c:v>
                </c:pt>
                <c:pt idx="3614">
                  <c:v>22-gen-2019</c:v>
                </c:pt>
                <c:pt idx="3615">
                  <c:v>22-gen-2019</c:v>
                </c:pt>
                <c:pt idx="3616">
                  <c:v>22-gen-2019</c:v>
                </c:pt>
                <c:pt idx="3617">
                  <c:v>23-gen-2019</c:v>
                </c:pt>
                <c:pt idx="3618">
                  <c:v>23-gen-2019</c:v>
                </c:pt>
                <c:pt idx="3619">
                  <c:v>23-gen-2019</c:v>
                </c:pt>
                <c:pt idx="3620">
                  <c:v>24-gen-2019</c:v>
                </c:pt>
                <c:pt idx="3621">
                  <c:v>24-gen-2019</c:v>
                </c:pt>
                <c:pt idx="3622">
                  <c:v>28-gen-2019</c:v>
                </c:pt>
                <c:pt idx="3623">
                  <c:v>29-gen-2019</c:v>
                </c:pt>
                <c:pt idx="3624">
                  <c:v>29-gen-2019</c:v>
                </c:pt>
                <c:pt idx="3625">
                  <c:v>29-gen-2019</c:v>
                </c:pt>
                <c:pt idx="3626">
                  <c:v>30-gen-2019</c:v>
                </c:pt>
                <c:pt idx="3627">
                  <c:v>30-gen-2019</c:v>
                </c:pt>
                <c:pt idx="3628">
                  <c:v>30-gen-2019</c:v>
                </c:pt>
                <c:pt idx="3629">
                  <c:v>30-gen-2019</c:v>
                </c:pt>
                <c:pt idx="3630">
                  <c:v>30-gen-2019</c:v>
                </c:pt>
                <c:pt idx="3631">
                  <c:v>31-gen-2019</c:v>
                </c:pt>
                <c:pt idx="3632">
                  <c:v>31-gen-2019</c:v>
                </c:pt>
                <c:pt idx="3633">
                  <c:v>31-gen-2019</c:v>
                </c:pt>
                <c:pt idx="3634">
                  <c:v>31-gen-2019</c:v>
                </c:pt>
                <c:pt idx="3635">
                  <c:v>31-gen-2019</c:v>
                </c:pt>
                <c:pt idx="3636">
                  <c:v>1-feb-2019 </c:v>
                </c:pt>
                <c:pt idx="3637">
                  <c:v>1-feb-2019 </c:v>
                </c:pt>
                <c:pt idx="3638">
                  <c:v>1-feb-2019 </c:v>
                </c:pt>
                <c:pt idx="3639">
                  <c:v>4-feb-2019 </c:v>
                </c:pt>
                <c:pt idx="3640">
                  <c:v>4-feb-2019 </c:v>
                </c:pt>
                <c:pt idx="3641">
                  <c:v>4-feb-2019 </c:v>
                </c:pt>
                <c:pt idx="3642">
                  <c:v>4-feb-2019 </c:v>
                </c:pt>
                <c:pt idx="3643">
                  <c:v>5-feb-2019 </c:v>
                </c:pt>
                <c:pt idx="3644">
                  <c:v>6-feb-2019 </c:v>
                </c:pt>
                <c:pt idx="3645">
                  <c:v>7-feb-2019 </c:v>
                </c:pt>
                <c:pt idx="3646">
                  <c:v>8-feb-2019 </c:v>
                </c:pt>
                <c:pt idx="3647">
                  <c:v>8-feb-2019 </c:v>
                </c:pt>
                <c:pt idx="3648">
                  <c:v>8-feb-2019 </c:v>
                </c:pt>
                <c:pt idx="3649">
                  <c:v>8-feb-2019 </c:v>
                </c:pt>
                <c:pt idx="3650">
                  <c:v>11-feb-2019</c:v>
                </c:pt>
                <c:pt idx="3651">
                  <c:v>12-feb-2019</c:v>
                </c:pt>
                <c:pt idx="3652">
                  <c:v>14-feb-2019</c:v>
                </c:pt>
                <c:pt idx="3653">
                  <c:v>14-feb-2019</c:v>
                </c:pt>
                <c:pt idx="3654">
                  <c:v>14-feb-2019</c:v>
                </c:pt>
                <c:pt idx="3655">
                  <c:v>15-feb-2019</c:v>
                </c:pt>
                <c:pt idx="3656">
                  <c:v>15-feb-2019</c:v>
                </c:pt>
                <c:pt idx="3657">
                  <c:v>15-feb-2019</c:v>
                </c:pt>
                <c:pt idx="3658">
                  <c:v>19-feb-2019</c:v>
                </c:pt>
                <c:pt idx="3659">
                  <c:v>19-feb-2019</c:v>
                </c:pt>
                <c:pt idx="3660">
                  <c:v>19-feb-2019</c:v>
                </c:pt>
                <c:pt idx="3661">
                  <c:v>19-feb-2019</c:v>
                </c:pt>
                <c:pt idx="3662">
                  <c:v>19-feb-2019</c:v>
                </c:pt>
                <c:pt idx="3663">
                  <c:v>19-feb-2019</c:v>
                </c:pt>
                <c:pt idx="3664">
                  <c:v>20-feb-2019</c:v>
                </c:pt>
                <c:pt idx="3665">
                  <c:v>20-feb-2019</c:v>
                </c:pt>
                <c:pt idx="3666">
                  <c:v>20-feb-2019</c:v>
                </c:pt>
                <c:pt idx="3667">
                  <c:v>20-feb-2019</c:v>
                </c:pt>
                <c:pt idx="3668">
                  <c:v>21-feb-2019</c:v>
                </c:pt>
                <c:pt idx="3669">
                  <c:v>21-feb-2019</c:v>
                </c:pt>
                <c:pt idx="3670">
                  <c:v>22-feb-2019</c:v>
                </c:pt>
                <c:pt idx="3671">
                  <c:v>25-feb-2019</c:v>
                </c:pt>
                <c:pt idx="3672">
                  <c:v>25-feb-2019</c:v>
                </c:pt>
                <c:pt idx="3673">
                  <c:v>25-feb-2019</c:v>
                </c:pt>
                <c:pt idx="3674">
                  <c:v>26-feb-2019</c:v>
                </c:pt>
                <c:pt idx="3675">
                  <c:v>27-feb-2019</c:v>
                </c:pt>
                <c:pt idx="3676">
                  <c:v>28-feb-2019</c:v>
                </c:pt>
                <c:pt idx="3677">
                  <c:v>28-feb-2019</c:v>
                </c:pt>
                <c:pt idx="3678">
                  <c:v>28-feb-2019</c:v>
                </c:pt>
                <c:pt idx="3679">
                  <c:v>1-mar-2019 </c:v>
                </c:pt>
                <c:pt idx="3680">
                  <c:v>1-mar-2019 </c:v>
                </c:pt>
                <c:pt idx="3681">
                  <c:v>4-mar-2019 </c:v>
                </c:pt>
                <c:pt idx="3682">
                  <c:v>4-mar-2019 </c:v>
                </c:pt>
                <c:pt idx="3683">
                  <c:v>5-mar-2019 </c:v>
                </c:pt>
                <c:pt idx="3684">
                  <c:v>5-mar-2019 </c:v>
                </c:pt>
                <c:pt idx="3685">
                  <c:v>6-mar-2019 </c:v>
                </c:pt>
                <c:pt idx="3686">
                  <c:v>7-mar-2019 </c:v>
                </c:pt>
                <c:pt idx="3687">
                  <c:v>8-mar-2019 </c:v>
                </c:pt>
                <c:pt idx="3688">
                  <c:v>11-mar-2019</c:v>
                </c:pt>
                <c:pt idx="3689">
                  <c:v>12-mar-2019</c:v>
                </c:pt>
                <c:pt idx="3690">
                  <c:v>12-mar-2019</c:v>
                </c:pt>
                <c:pt idx="3691">
                  <c:v>12-mar-2019</c:v>
                </c:pt>
                <c:pt idx="3692">
                  <c:v>12-mar-2019</c:v>
                </c:pt>
                <c:pt idx="3693">
                  <c:v>14-mar-2019</c:v>
                </c:pt>
                <c:pt idx="3694">
                  <c:v>14-mar-2019</c:v>
                </c:pt>
                <c:pt idx="3695">
                  <c:v>14-mar-2019</c:v>
                </c:pt>
                <c:pt idx="3696">
                  <c:v>15-mar-2019</c:v>
                </c:pt>
                <c:pt idx="3697">
                  <c:v>18-mar-2019</c:v>
                </c:pt>
                <c:pt idx="3698">
                  <c:v>18-mar-2019</c:v>
                </c:pt>
                <c:pt idx="3699">
                  <c:v>19-mar-2019</c:v>
                </c:pt>
                <c:pt idx="3700">
                  <c:v>19-mar-2019</c:v>
                </c:pt>
                <c:pt idx="3701">
                  <c:v>20-mar-2019</c:v>
                </c:pt>
                <c:pt idx="3702">
                  <c:v>20-mar-2019</c:v>
                </c:pt>
                <c:pt idx="3703">
                  <c:v>21-mar-2019</c:v>
                </c:pt>
                <c:pt idx="3704">
                  <c:v>21-mar-2019</c:v>
                </c:pt>
                <c:pt idx="3705">
                  <c:v>22-mar-2019</c:v>
                </c:pt>
                <c:pt idx="3706">
                  <c:v>22-mar-2019</c:v>
                </c:pt>
                <c:pt idx="3707">
                  <c:v>25-mar-2019</c:v>
                </c:pt>
                <c:pt idx="3708">
                  <c:v>25-mar-2019</c:v>
                </c:pt>
                <c:pt idx="3709">
                  <c:v>25-mar-2019</c:v>
                </c:pt>
                <c:pt idx="3710">
                  <c:v>26-mar-2019</c:v>
                </c:pt>
                <c:pt idx="3711">
                  <c:v>26-mar-2019</c:v>
                </c:pt>
                <c:pt idx="3712">
                  <c:v>27-mar-2019</c:v>
                </c:pt>
                <c:pt idx="3713">
                  <c:v>27-mar-2019</c:v>
                </c:pt>
                <c:pt idx="3714">
                  <c:v>27-mar-2019</c:v>
                </c:pt>
                <c:pt idx="3715">
                  <c:v>27-mar-2019</c:v>
                </c:pt>
                <c:pt idx="3716">
                  <c:v>28-mar-2019</c:v>
                </c:pt>
                <c:pt idx="3717">
                  <c:v>28-mar-2019</c:v>
                </c:pt>
                <c:pt idx="3718">
                  <c:v>28-mar-2019</c:v>
                </c:pt>
                <c:pt idx="3719">
                  <c:v>28-mar-2019</c:v>
                </c:pt>
                <c:pt idx="3720">
                  <c:v>29-mar-2019</c:v>
                </c:pt>
                <c:pt idx="3721">
                  <c:v>29-mar-2019</c:v>
                </c:pt>
                <c:pt idx="3722">
                  <c:v>1-apr-2019 </c:v>
                </c:pt>
                <c:pt idx="3723">
                  <c:v>1-apr-2019 </c:v>
                </c:pt>
                <c:pt idx="3724">
                  <c:v>1-apr-2019 </c:v>
                </c:pt>
                <c:pt idx="3725">
                  <c:v>2-apr-2019 </c:v>
                </c:pt>
                <c:pt idx="3726">
                  <c:v>4-apr-2019 </c:v>
                </c:pt>
                <c:pt idx="3727">
                  <c:v>5-apr-2019 </c:v>
                </c:pt>
                <c:pt idx="3728">
                  <c:v>8-apr-2019 </c:v>
                </c:pt>
                <c:pt idx="3729">
                  <c:v>8-apr-2019 </c:v>
                </c:pt>
                <c:pt idx="3730">
                  <c:v>8-apr-2019 </c:v>
                </c:pt>
                <c:pt idx="3731">
                  <c:v>10-apr-2019</c:v>
                </c:pt>
                <c:pt idx="3732">
                  <c:v>11-apr-2019</c:v>
                </c:pt>
                <c:pt idx="3733">
                  <c:v>11-apr-2019</c:v>
                </c:pt>
                <c:pt idx="3734">
                  <c:v>12-apr-2019</c:v>
                </c:pt>
                <c:pt idx="3735">
                  <c:v>12-apr-2019</c:v>
                </c:pt>
                <c:pt idx="3736">
                  <c:v>16-apr-2019</c:v>
                </c:pt>
                <c:pt idx="3737">
                  <c:v>18-apr-2019</c:v>
                </c:pt>
                <c:pt idx="3738">
                  <c:v>22-apr-2019</c:v>
                </c:pt>
                <c:pt idx="3739">
                  <c:v>23-apr-2019</c:v>
                </c:pt>
                <c:pt idx="3740">
                  <c:v>23-apr-2019</c:v>
                </c:pt>
                <c:pt idx="3741">
                  <c:v>24-apr-2019</c:v>
                </c:pt>
                <c:pt idx="3742">
                  <c:v>25-apr-2019</c:v>
                </c:pt>
                <c:pt idx="3743">
                  <c:v>26-apr-2019</c:v>
                </c:pt>
                <c:pt idx="3744">
                  <c:v>26-apr-2019</c:v>
                </c:pt>
                <c:pt idx="3745">
                  <c:v>29-apr-2019</c:v>
                </c:pt>
                <c:pt idx="3746">
                  <c:v>29-apr-2019</c:v>
                </c:pt>
                <c:pt idx="3747">
                  <c:v>30-apr-2019</c:v>
                </c:pt>
                <c:pt idx="3748">
                  <c:v>30-apr-2019</c:v>
                </c:pt>
                <c:pt idx="3749">
                  <c:v>1-mag-2019 </c:v>
                </c:pt>
                <c:pt idx="3750">
                  <c:v>2-mag-2019 </c:v>
                </c:pt>
                <c:pt idx="3751">
                  <c:v>3-mag-2019 </c:v>
                </c:pt>
                <c:pt idx="3752">
                  <c:v>6-mag-2019 </c:v>
                </c:pt>
                <c:pt idx="3753">
                  <c:v>6-mag-2019 </c:v>
                </c:pt>
                <c:pt idx="3754">
                  <c:v>7-mag-2019 </c:v>
                </c:pt>
                <c:pt idx="3755">
                  <c:v>7-mag-2019 </c:v>
                </c:pt>
                <c:pt idx="3756">
                  <c:v>7-mag-2019 </c:v>
                </c:pt>
                <c:pt idx="3757">
                  <c:v>7-mag-2019 </c:v>
                </c:pt>
                <c:pt idx="3758">
                  <c:v>7-mag-2019 </c:v>
                </c:pt>
                <c:pt idx="3759">
                  <c:v>8-mag-2019 </c:v>
                </c:pt>
                <c:pt idx="3760">
                  <c:v>8-mag-2019 </c:v>
                </c:pt>
                <c:pt idx="3761">
                  <c:v>8-mag-2019 </c:v>
                </c:pt>
                <c:pt idx="3762">
                  <c:v>8-mag-2019 </c:v>
                </c:pt>
                <c:pt idx="3763">
                  <c:v>8-mag-2019 </c:v>
                </c:pt>
                <c:pt idx="3764">
                  <c:v>9-mag-2019 </c:v>
                </c:pt>
                <c:pt idx="3765">
                  <c:v>9-mag-2019 </c:v>
                </c:pt>
                <c:pt idx="3766">
                  <c:v>10-mag-2019</c:v>
                </c:pt>
                <c:pt idx="3767">
                  <c:v>10-mag-2019</c:v>
                </c:pt>
                <c:pt idx="3768">
                  <c:v>13-mag-2019</c:v>
                </c:pt>
                <c:pt idx="3769">
                  <c:v>15-mag-2019</c:v>
                </c:pt>
                <c:pt idx="3770">
                  <c:v>15-mag-2019</c:v>
                </c:pt>
                <c:pt idx="3771">
                  <c:v>15-mag-2019</c:v>
                </c:pt>
                <c:pt idx="3772">
                  <c:v>15-mag-2019</c:v>
                </c:pt>
                <c:pt idx="3773">
                  <c:v>16-mag-2019</c:v>
                </c:pt>
                <c:pt idx="3774">
                  <c:v>17-mag-2019</c:v>
                </c:pt>
                <c:pt idx="3775">
                  <c:v>17-mag-2019</c:v>
                </c:pt>
                <c:pt idx="3776">
                  <c:v>17-mag-2019</c:v>
                </c:pt>
                <c:pt idx="3777">
                  <c:v>17-mag-2019</c:v>
                </c:pt>
                <c:pt idx="3778">
                  <c:v>20-mag-2019</c:v>
                </c:pt>
                <c:pt idx="3779">
                  <c:v>20-mag-2019</c:v>
                </c:pt>
                <c:pt idx="3780">
                  <c:v>21-mag-2019</c:v>
                </c:pt>
                <c:pt idx="3781">
                  <c:v>21-mag-2019</c:v>
                </c:pt>
                <c:pt idx="3782">
                  <c:v>21-mag-2019</c:v>
                </c:pt>
                <c:pt idx="3783">
                  <c:v>22-mag-2019</c:v>
                </c:pt>
                <c:pt idx="3784">
                  <c:v>22-mag-2019</c:v>
                </c:pt>
                <c:pt idx="3785">
                  <c:v>22-mag-2019</c:v>
                </c:pt>
                <c:pt idx="3786">
                  <c:v>22-mag-2019</c:v>
                </c:pt>
                <c:pt idx="3787">
                  <c:v>23-mag-2019</c:v>
                </c:pt>
                <c:pt idx="3788">
                  <c:v>23-mag-2019</c:v>
                </c:pt>
                <c:pt idx="3789">
                  <c:v>27-mag-2019</c:v>
                </c:pt>
                <c:pt idx="3790">
                  <c:v>27-mag-2019</c:v>
                </c:pt>
                <c:pt idx="3791">
                  <c:v>28-mag-2019</c:v>
                </c:pt>
                <c:pt idx="3792">
                  <c:v>28-mag-2019</c:v>
                </c:pt>
                <c:pt idx="3793">
                  <c:v>29-mag-2019</c:v>
                </c:pt>
                <c:pt idx="3794">
                  <c:v>30-mag-2019</c:v>
                </c:pt>
                <c:pt idx="3795">
                  <c:v>30-mag-2019</c:v>
                </c:pt>
                <c:pt idx="3796">
                  <c:v>31-mag-2019</c:v>
                </c:pt>
                <c:pt idx="3797">
                  <c:v>3-giu-2019 </c:v>
                </c:pt>
                <c:pt idx="3798">
                  <c:v>3-giu-2019 </c:v>
                </c:pt>
                <c:pt idx="3799">
                  <c:v>4-giu-2019 </c:v>
                </c:pt>
                <c:pt idx="3800">
                  <c:v>4-giu-2019 </c:v>
                </c:pt>
                <c:pt idx="3801">
                  <c:v>5-giu-2019 </c:v>
                </c:pt>
                <c:pt idx="3802">
                  <c:v>5-giu-2019 </c:v>
                </c:pt>
                <c:pt idx="3803">
                  <c:v>5-giu-2019 </c:v>
                </c:pt>
                <c:pt idx="3804">
                  <c:v>5-giu-2019 </c:v>
                </c:pt>
                <c:pt idx="3805">
                  <c:v>6-giu-2019 </c:v>
                </c:pt>
                <c:pt idx="3806">
                  <c:v>6-giu-2019 </c:v>
                </c:pt>
                <c:pt idx="3807">
                  <c:v>7-giu-2019 </c:v>
                </c:pt>
                <c:pt idx="3808">
                  <c:v>7-giu-2019 </c:v>
                </c:pt>
                <c:pt idx="3809">
                  <c:v>7-giu-2019 </c:v>
                </c:pt>
                <c:pt idx="3810">
                  <c:v>7-giu-2019 </c:v>
                </c:pt>
                <c:pt idx="3811">
                  <c:v>10-giu-2019</c:v>
                </c:pt>
                <c:pt idx="3812">
                  <c:v>10-giu-2019</c:v>
                </c:pt>
                <c:pt idx="3813">
                  <c:v>10-giu-2019</c:v>
                </c:pt>
                <c:pt idx="3814">
                  <c:v>11-giu-2019</c:v>
                </c:pt>
                <c:pt idx="3815">
                  <c:v>11-giu-2019</c:v>
                </c:pt>
                <c:pt idx="3816">
                  <c:v>12-giu-2019</c:v>
                </c:pt>
                <c:pt idx="3817">
                  <c:v>12-giu-2019</c:v>
                </c:pt>
                <c:pt idx="3818">
                  <c:v>13-giu-2019</c:v>
                </c:pt>
                <c:pt idx="3819">
                  <c:v>13-giu-2019</c:v>
                </c:pt>
                <c:pt idx="3820">
                  <c:v>14-giu-2019</c:v>
                </c:pt>
                <c:pt idx="3821">
                  <c:v>14-giu-2019</c:v>
                </c:pt>
                <c:pt idx="3822">
                  <c:v>17-giu-2019</c:v>
                </c:pt>
                <c:pt idx="3823">
                  <c:v>17-giu-2019</c:v>
                </c:pt>
                <c:pt idx="3824">
                  <c:v>17-giu-2019</c:v>
                </c:pt>
                <c:pt idx="3825">
                  <c:v>18-giu-2019</c:v>
                </c:pt>
                <c:pt idx="3826">
                  <c:v>18-giu-2019</c:v>
                </c:pt>
                <c:pt idx="3827">
                  <c:v>18-giu-2019</c:v>
                </c:pt>
                <c:pt idx="3828">
                  <c:v>18-giu-2019</c:v>
                </c:pt>
                <c:pt idx="3829">
                  <c:v>18-giu-2019</c:v>
                </c:pt>
                <c:pt idx="3830">
                  <c:v>19-giu-2019</c:v>
                </c:pt>
                <c:pt idx="3831">
                  <c:v>19-giu-2019</c:v>
                </c:pt>
                <c:pt idx="3832">
                  <c:v>21-giu-2019</c:v>
                </c:pt>
                <c:pt idx="3833">
                  <c:v>24-giu-2019</c:v>
                </c:pt>
                <c:pt idx="3834">
                  <c:v>25-giu-2019</c:v>
                </c:pt>
                <c:pt idx="3835">
                  <c:v>25-giu-2019</c:v>
                </c:pt>
                <c:pt idx="3836">
                  <c:v>26-giu-2019</c:v>
                </c:pt>
                <c:pt idx="3837">
                  <c:v>26-giu-2019</c:v>
                </c:pt>
                <c:pt idx="3838">
                  <c:v>26-giu-2019</c:v>
                </c:pt>
                <c:pt idx="3839">
                  <c:v>26-giu-2019</c:v>
                </c:pt>
                <c:pt idx="3840">
                  <c:v>27-giu-2019</c:v>
                </c:pt>
                <c:pt idx="3841">
                  <c:v>27-giu-2019</c:v>
                </c:pt>
                <c:pt idx="3842">
                  <c:v>27-giu-2019</c:v>
                </c:pt>
                <c:pt idx="3843">
                  <c:v>27-giu-2019</c:v>
                </c:pt>
                <c:pt idx="3844">
                  <c:v>28-giu-2019</c:v>
                </c:pt>
                <c:pt idx="3845">
                  <c:v>1-lug-2019 </c:v>
                </c:pt>
                <c:pt idx="3846">
                  <c:v>2-lug-2019 </c:v>
                </c:pt>
                <c:pt idx="3847">
                  <c:v>3-lug-2019 </c:v>
                </c:pt>
                <c:pt idx="3848">
                  <c:v>5-lug-2019 </c:v>
                </c:pt>
                <c:pt idx="3849">
                  <c:v>5-lug-2019 </c:v>
                </c:pt>
                <c:pt idx="3850">
                  <c:v>8-lug-2019 </c:v>
                </c:pt>
                <c:pt idx="3851">
                  <c:v>8-lug-2019 </c:v>
                </c:pt>
                <c:pt idx="3852">
                  <c:v>9-lug-2019 </c:v>
                </c:pt>
                <c:pt idx="3853">
                  <c:v>9-lug-2019 </c:v>
                </c:pt>
                <c:pt idx="3854">
                  <c:v>9-lug-2019 </c:v>
                </c:pt>
                <c:pt idx="3855">
                  <c:v>10-lug-2019</c:v>
                </c:pt>
                <c:pt idx="3856">
                  <c:v>10-lug-2019</c:v>
                </c:pt>
                <c:pt idx="3857">
                  <c:v>10-lug-2019</c:v>
                </c:pt>
                <c:pt idx="3858">
                  <c:v>10-lug-2019</c:v>
                </c:pt>
                <c:pt idx="3859">
                  <c:v>11-lug-2019</c:v>
                </c:pt>
                <c:pt idx="3860">
                  <c:v>11-lug-2019</c:v>
                </c:pt>
                <c:pt idx="3861">
                  <c:v>11-lug-2019</c:v>
                </c:pt>
                <c:pt idx="3862">
                  <c:v>12-lug-2019</c:v>
                </c:pt>
                <c:pt idx="3863">
                  <c:v>15-lug-2019</c:v>
                </c:pt>
                <c:pt idx="3864">
                  <c:v>15-lug-2019</c:v>
                </c:pt>
                <c:pt idx="3865">
                  <c:v>16-lug-2019</c:v>
                </c:pt>
                <c:pt idx="3866">
                  <c:v>17-lug-2019</c:v>
                </c:pt>
                <c:pt idx="3867">
                  <c:v>17-lug-2019</c:v>
                </c:pt>
                <c:pt idx="3868">
                  <c:v>18-lug-2019</c:v>
                </c:pt>
                <c:pt idx="3869">
                  <c:v>18-lug-2019</c:v>
                </c:pt>
                <c:pt idx="3870">
                  <c:v>18-lug-2019</c:v>
                </c:pt>
                <c:pt idx="3871">
                  <c:v>19-lug-2019</c:v>
                </c:pt>
                <c:pt idx="3872">
                  <c:v>19-lug-2019</c:v>
                </c:pt>
                <c:pt idx="3873">
                  <c:v>19-lug-2019</c:v>
                </c:pt>
                <c:pt idx="3874">
                  <c:v>22-lug-2019</c:v>
                </c:pt>
                <c:pt idx="3875">
                  <c:v>23-lug-2019</c:v>
                </c:pt>
                <c:pt idx="3876">
                  <c:v>24-lug-2019</c:v>
                </c:pt>
                <c:pt idx="3877">
                  <c:v>24-lug-2019</c:v>
                </c:pt>
                <c:pt idx="3878">
                  <c:v>25-lug-2019</c:v>
                </c:pt>
                <c:pt idx="3879">
                  <c:v>25-lug-2019</c:v>
                </c:pt>
                <c:pt idx="3880">
                  <c:v>25-lug-2019</c:v>
                </c:pt>
                <c:pt idx="3881">
                  <c:v>29-lug-2019</c:v>
                </c:pt>
                <c:pt idx="3882">
                  <c:v>30-lug-2019</c:v>
                </c:pt>
                <c:pt idx="3883">
                  <c:v>31-lug-2019</c:v>
                </c:pt>
                <c:pt idx="3884">
                  <c:v>31-lug-2019</c:v>
                </c:pt>
                <c:pt idx="3885">
                  <c:v>31-lug-2019</c:v>
                </c:pt>
                <c:pt idx="3886">
                  <c:v>1-ago-2019 </c:v>
                </c:pt>
                <c:pt idx="3887">
                  <c:v>1-ago-2019 </c:v>
                </c:pt>
                <c:pt idx="3888">
                  <c:v>1-ago-2019 </c:v>
                </c:pt>
                <c:pt idx="3889">
                  <c:v>1-ago-2019 </c:v>
                </c:pt>
                <c:pt idx="3890">
                  <c:v>2-ago-2019 </c:v>
                </c:pt>
                <c:pt idx="3891">
                  <c:v>2-ago-2019 </c:v>
                </c:pt>
                <c:pt idx="3892">
                  <c:v>2-ago-2019 </c:v>
                </c:pt>
                <c:pt idx="3893">
                  <c:v>2-ago-2019 </c:v>
                </c:pt>
                <c:pt idx="3894">
                  <c:v>5-ago-2019 </c:v>
                </c:pt>
                <c:pt idx="3895">
                  <c:v>5-ago-2019 </c:v>
                </c:pt>
                <c:pt idx="3896">
                  <c:v>5-ago-2019 </c:v>
                </c:pt>
                <c:pt idx="3897">
                  <c:v>7-ago-2019 </c:v>
                </c:pt>
                <c:pt idx="3898">
                  <c:v>7-ago-2019 </c:v>
                </c:pt>
                <c:pt idx="3899">
                  <c:v>8-ago-2019 </c:v>
                </c:pt>
                <c:pt idx="3900">
                  <c:v>8-ago-2019 </c:v>
                </c:pt>
                <c:pt idx="3901">
                  <c:v>9-ago-2019 </c:v>
                </c:pt>
                <c:pt idx="3902">
                  <c:v>9-ago-2019 </c:v>
                </c:pt>
                <c:pt idx="3903">
                  <c:v>9-ago-2019 </c:v>
                </c:pt>
                <c:pt idx="3904">
                  <c:v>12-ago-2019</c:v>
                </c:pt>
                <c:pt idx="3905">
                  <c:v>12-ago-2019</c:v>
                </c:pt>
                <c:pt idx="3906">
                  <c:v>12-ago-2019</c:v>
                </c:pt>
                <c:pt idx="3907">
                  <c:v>13-ago-2019</c:v>
                </c:pt>
                <c:pt idx="3908">
                  <c:v>13-ago-2019</c:v>
                </c:pt>
                <c:pt idx="3909">
                  <c:v>14-ago-2019</c:v>
                </c:pt>
                <c:pt idx="3910">
                  <c:v>14-ago-2019</c:v>
                </c:pt>
                <c:pt idx="3911">
                  <c:v>14-ago-2019</c:v>
                </c:pt>
                <c:pt idx="3912">
                  <c:v>14-ago-2019</c:v>
                </c:pt>
                <c:pt idx="3913">
                  <c:v>15-ago-2019</c:v>
                </c:pt>
                <c:pt idx="3914">
                  <c:v>15-ago-2019</c:v>
                </c:pt>
                <c:pt idx="3915">
                  <c:v>15-ago-2019</c:v>
                </c:pt>
                <c:pt idx="3916">
                  <c:v>16-ago-2019</c:v>
                </c:pt>
                <c:pt idx="3917">
                  <c:v>16-ago-2019</c:v>
                </c:pt>
                <c:pt idx="3918">
                  <c:v>19-ago-2019</c:v>
                </c:pt>
                <c:pt idx="3919">
                  <c:v>20-ago-2019</c:v>
                </c:pt>
                <c:pt idx="3920">
                  <c:v>21-ago-2019</c:v>
                </c:pt>
                <c:pt idx="3921">
                  <c:v>22-ago-2019</c:v>
                </c:pt>
                <c:pt idx="3922">
                  <c:v>22-ago-2019</c:v>
                </c:pt>
                <c:pt idx="3923">
                  <c:v>22-ago-2019</c:v>
                </c:pt>
                <c:pt idx="3924">
                  <c:v>23-ago-2019</c:v>
                </c:pt>
                <c:pt idx="3925">
                  <c:v>23-ago-2019</c:v>
                </c:pt>
                <c:pt idx="3926">
                  <c:v>23-ago-2019</c:v>
                </c:pt>
                <c:pt idx="3927">
                  <c:v>26-ago-2019</c:v>
                </c:pt>
                <c:pt idx="3928">
                  <c:v>26-ago-2019</c:v>
                </c:pt>
                <c:pt idx="3929">
                  <c:v>27-ago-2019</c:v>
                </c:pt>
                <c:pt idx="3930">
                  <c:v>27-ago-2019</c:v>
                </c:pt>
                <c:pt idx="3931">
                  <c:v>28-ago-2019</c:v>
                </c:pt>
                <c:pt idx="3932">
                  <c:v>28-ago-2019</c:v>
                </c:pt>
                <c:pt idx="3933">
                  <c:v>29-ago-2019</c:v>
                </c:pt>
                <c:pt idx="3934">
                  <c:v>30-ago-2019</c:v>
                </c:pt>
                <c:pt idx="3935">
                  <c:v>30-ago-2019</c:v>
                </c:pt>
                <c:pt idx="3936">
                  <c:v>30-ago-2019</c:v>
                </c:pt>
                <c:pt idx="3937">
                  <c:v>2-set-2019 </c:v>
                </c:pt>
                <c:pt idx="3938">
                  <c:v>3-set-2019 </c:v>
                </c:pt>
                <c:pt idx="3939">
                  <c:v>3-set-2019 </c:v>
                </c:pt>
                <c:pt idx="3940">
                  <c:v>3-set-2019 </c:v>
                </c:pt>
                <c:pt idx="3941">
                  <c:v>3-set-2019 </c:v>
                </c:pt>
                <c:pt idx="3942">
                  <c:v>4-set-2019 </c:v>
                </c:pt>
                <c:pt idx="3943">
                  <c:v>4-set-2019 </c:v>
                </c:pt>
                <c:pt idx="3944">
                  <c:v>5-set-2019 </c:v>
                </c:pt>
                <c:pt idx="3945">
                  <c:v>5-set-2019 </c:v>
                </c:pt>
                <c:pt idx="3946">
                  <c:v>6-set-2019 </c:v>
                </c:pt>
                <c:pt idx="3947">
                  <c:v>9-set-2019 </c:v>
                </c:pt>
                <c:pt idx="3948">
                  <c:v>9-set-2019 </c:v>
                </c:pt>
                <c:pt idx="3949">
                  <c:v>10-set-2019</c:v>
                </c:pt>
                <c:pt idx="3950">
                  <c:v>10-set-2019</c:v>
                </c:pt>
                <c:pt idx="3951">
                  <c:v>10-set-2019</c:v>
                </c:pt>
                <c:pt idx="3952">
                  <c:v>12-set-2019</c:v>
                </c:pt>
                <c:pt idx="3953">
                  <c:v>12-set-2019</c:v>
                </c:pt>
                <c:pt idx="3954">
                  <c:v>12-set-2019</c:v>
                </c:pt>
                <c:pt idx="3955">
                  <c:v>16-set-2019</c:v>
                </c:pt>
                <c:pt idx="3956">
                  <c:v>16-set-2019</c:v>
                </c:pt>
                <c:pt idx="3957">
                  <c:v>17-set-2019</c:v>
                </c:pt>
                <c:pt idx="3958">
                  <c:v>17-set-2019</c:v>
                </c:pt>
                <c:pt idx="3959">
                  <c:v>17-set-2019</c:v>
                </c:pt>
                <c:pt idx="3960">
                  <c:v>17-set-2019</c:v>
                </c:pt>
                <c:pt idx="3961">
                  <c:v>18-set-2019</c:v>
                </c:pt>
                <c:pt idx="3962">
                  <c:v>18-set-2019</c:v>
                </c:pt>
                <c:pt idx="3963">
                  <c:v>19-set-2019</c:v>
                </c:pt>
                <c:pt idx="3964">
                  <c:v>19-set-2019</c:v>
                </c:pt>
                <c:pt idx="3965">
                  <c:v>19-set-2019</c:v>
                </c:pt>
                <c:pt idx="3966">
                  <c:v>20-set-2019</c:v>
                </c:pt>
                <c:pt idx="3967">
                  <c:v>23-set-2019</c:v>
                </c:pt>
                <c:pt idx="3968">
                  <c:v>23-set-2019</c:v>
                </c:pt>
                <c:pt idx="3969">
                  <c:v>24-set-2019</c:v>
                </c:pt>
                <c:pt idx="3970">
                  <c:v>25-set-2019</c:v>
                </c:pt>
                <c:pt idx="3971">
                  <c:v>27-set-2019</c:v>
                </c:pt>
                <c:pt idx="3972">
                  <c:v>27-set-2019</c:v>
                </c:pt>
                <c:pt idx="3973">
                  <c:v>1-ott-2019 </c:v>
                </c:pt>
                <c:pt idx="3974">
                  <c:v>1-ott-2019 </c:v>
                </c:pt>
                <c:pt idx="3975">
                  <c:v>1-ott-2019 </c:v>
                </c:pt>
                <c:pt idx="3976">
                  <c:v>1-ott-2019 </c:v>
                </c:pt>
                <c:pt idx="3977">
                  <c:v>2-ott-2019 </c:v>
                </c:pt>
                <c:pt idx="3978">
                  <c:v>2-ott-2019 </c:v>
                </c:pt>
                <c:pt idx="3979">
                  <c:v>2-ott-2019 </c:v>
                </c:pt>
                <c:pt idx="3980">
                  <c:v>2-ott-2019 </c:v>
                </c:pt>
                <c:pt idx="3981">
                  <c:v>3-ott-2019 </c:v>
                </c:pt>
                <c:pt idx="3982">
                  <c:v>3-ott-2019 </c:v>
                </c:pt>
                <c:pt idx="3983">
                  <c:v>3-ott-2019 </c:v>
                </c:pt>
                <c:pt idx="3984">
                  <c:v>3-ott-2019 </c:v>
                </c:pt>
                <c:pt idx="3985">
                  <c:v>3-ott-2019 </c:v>
                </c:pt>
                <c:pt idx="3986">
                  <c:v>4-ott-2019 </c:v>
                </c:pt>
                <c:pt idx="3987">
                  <c:v>7-ott-2019 </c:v>
                </c:pt>
                <c:pt idx="3988">
                  <c:v>7-ott-2019 </c:v>
                </c:pt>
                <c:pt idx="3989">
                  <c:v>8-ott-2019 </c:v>
                </c:pt>
                <c:pt idx="3990">
                  <c:v>8-ott-2019 </c:v>
                </c:pt>
                <c:pt idx="3991">
                  <c:v>8-ott-2019 </c:v>
                </c:pt>
                <c:pt idx="3992">
                  <c:v>8-ott-2019 </c:v>
                </c:pt>
                <c:pt idx="3993">
                  <c:v>9-ott-2019 </c:v>
                </c:pt>
                <c:pt idx="3994">
                  <c:v>9-ott-2019 </c:v>
                </c:pt>
                <c:pt idx="3995">
                  <c:v>9-ott-2019 </c:v>
                </c:pt>
                <c:pt idx="3996">
                  <c:v>10-ott-2019</c:v>
                </c:pt>
                <c:pt idx="3997">
                  <c:v>10-ott-2019</c:v>
                </c:pt>
                <c:pt idx="3998">
                  <c:v>10-ott-2019</c:v>
                </c:pt>
                <c:pt idx="3999">
                  <c:v>10-ott-2019</c:v>
                </c:pt>
                <c:pt idx="4000">
                  <c:v>11-ott-2019</c:v>
                </c:pt>
                <c:pt idx="4001">
                  <c:v>14-ott-2019</c:v>
                </c:pt>
                <c:pt idx="4002">
                  <c:v>15-ott-2019</c:v>
                </c:pt>
                <c:pt idx="4003">
                  <c:v>15-ott-2019</c:v>
                </c:pt>
                <c:pt idx="4004">
                  <c:v>17-ott-2019</c:v>
                </c:pt>
                <c:pt idx="4005">
                  <c:v>17-ott-2019</c:v>
                </c:pt>
                <c:pt idx="4006">
                  <c:v>17-ott-2019</c:v>
                </c:pt>
                <c:pt idx="4007">
                  <c:v>17-ott-2019</c:v>
                </c:pt>
                <c:pt idx="4008">
                  <c:v>18-ott-2019</c:v>
                </c:pt>
                <c:pt idx="4009">
                  <c:v>18-ott-2019</c:v>
                </c:pt>
                <c:pt idx="4010">
                  <c:v>18-ott-2019</c:v>
                </c:pt>
                <c:pt idx="4011">
                  <c:v>21-ott-2019</c:v>
                </c:pt>
                <c:pt idx="4012">
                  <c:v>21-ott-2019</c:v>
                </c:pt>
                <c:pt idx="4013">
                  <c:v>22-ott-2019</c:v>
                </c:pt>
                <c:pt idx="4014">
                  <c:v>22-ott-2019</c:v>
                </c:pt>
                <c:pt idx="4015">
                  <c:v>22-ott-2019</c:v>
                </c:pt>
                <c:pt idx="4016">
                  <c:v>22-ott-2019</c:v>
                </c:pt>
                <c:pt idx="4017">
                  <c:v>23-ott-2019</c:v>
                </c:pt>
                <c:pt idx="4018">
                  <c:v>23-ott-2019</c:v>
                </c:pt>
                <c:pt idx="4019">
                  <c:v>23-ott-2019</c:v>
                </c:pt>
                <c:pt idx="4020">
                  <c:v>24-ott-2019</c:v>
                </c:pt>
                <c:pt idx="4021">
                  <c:v>28-ott-2019</c:v>
                </c:pt>
                <c:pt idx="4022">
                  <c:v>30-ott-2019</c:v>
                </c:pt>
                <c:pt idx="4023">
                  <c:v>30-ott-2019</c:v>
                </c:pt>
                <c:pt idx="4024">
                  <c:v>30-ott-2019</c:v>
                </c:pt>
                <c:pt idx="4025">
                  <c:v>30-ott-2019</c:v>
                </c:pt>
                <c:pt idx="4026">
                  <c:v>30-ott-2019</c:v>
                </c:pt>
                <c:pt idx="4027">
                  <c:v>30-ott-2019</c:v>
                </c:pt>
                <c:pt idx="4028">
                  <c:v>31-ott-2019</c:v>
                </c:pt>
                <c:pt idx="4029">
                  <c:v>31-ott-2019</c:v>
                </c:pt>
                <c:pt idx="4030">
                  <c:v>1-nov-2019 </c:v>
                </c:pt>
                <c:pt idx="4031">
                  <c:v>4-nov-2019 </c:v>
                </c:pt>
                <c:pt idx="4032">
                  <c:v>5-nov-2019 </c:v>
                </c:pt>
                <c:pt idx="4033">
                  <c:v>5-nov-2019 </c:v>
                </c:pt>
                <c:pt idx="4034">
                  <c:v>6-nov-2019 </c:v>
                </c:pt>
                <c:pt idx="4035">
                  <c:v>6-nov-2019 </c:v>
                </c:pt>
                <c:pt idx="4036">
                  <c:v>6-nov-2019 </c:v>
                </c:pt>
                <c:pt idx="4037">
                  <c:v>11-nov-2019</c:v>
                </c:pt>
                <c:pt idx="4038">
                  <c:v>11-nov-2019</c:v>
                </c:pt>
                <c:pt idx="4039">
                  <c:v>11-nov-2019</c:v>
                </c:pt>
                <c:pt idx="4040">
                  <c:v>11-nov-2019</c:v>
                </c:pt>
                <c:pt idx="4041">
                  <c:v>12-nov-2019</c:v>
                </c:pt>
                <c:pt idx="4042">
                  <c:v>13-nov-2019</c:v>
                </c:pt>
                <c:pt idx="4043">
                  <c:v>13-nov-2019</c:v>
                </c:pt>
                <c:pt idx="4044">
                  <c:v>13-nov-2019</c:v>
                </c:pt>
                <c:pt idx="4045">
                  <c:v>14-nov-2019</c:v>
                </c:pt>
                <c:pt idx="4046">
                  <c:v>14-nov-2019</c:v>
                </c:pt>
                <c:pt idx="4047">
                  <c:v>14-nov-2019</c:v>
                </c:pt>
                <c:pt idx="4048">
                  <c:v>15-nov-2019</c:v>
                </c:pt>
                <c:pt idx="4049">
                  <c:v>15-nov-2019</c:v>
                </c:pt>
                <c:pt idx="4050">
                  <c:v>15-nov-2019</c:v>
                </c:pt>
                <c:pt idx="4051">
                  <c:v>18-nov-2019</c:v>
                </c:pt>
                <c:pt idx="4052">
                  <c:v>18-nov-2019</c:v>
                </c:pt>
                <c:pt idx="4053">
                  <c:v>18-nov-2019</c:v>
                </c:pt>
                <c:pt idx="4054">
                  <c:v>18-nov-2019</c:v>
                </c:pt>
                <c:pt idx="4055">
                  <c:v>19-nov-2019</c:v>
                </c:pt>
                <c:pt idx="4056">
                  <c:v>20-nov-2019</c:v>
                </c:pt>
                <c:pt idx="4057">
                  <c:v>21-nov-2019</c:v>
                </c:pt>
                <c:pt idx="4058">
                  <c:v>21-nov-2019</c:v>
                </c:pt>
                <c:pt idx="4059">
                  <c:v>22-nov-2019</c:v>
                </c:pt>
                <c:pt idx="4060">
                  <c:v>22-nov-2019</c:v>
                </c:pt>
                <c:pt idx="4061">
                  <c:v>22-nov-2019</c:v>
                </c:pt>
                <c:pt idx="4062">
                  <c:v>22-nov-2019</c:v>
                </c:pt>
                <c:pt idx="4063">
                  <c:v>22-nov-2019</c:v>
                </c:pt>
                <c:pt idx="4064">
                  <c:v>22-nov-2019</c:v>
                </c:pt>
                <c:pt idx="4065">
                  <c:v>22-nov-2019</c:v>
                </c:pt>
                <c:pt idx="4066">
                  <c:v>25-nov-2019</c:v>
                </c:pt>
                <c:pt idx="4067">
                  <c:v>26-nov-2019</c:v>
                </c:pt>
                <c:pt idx="4068">
                  <c:v>27-nov-2019</c:v>
                </c:pt>
                <c:pt idx="4069">
                  <c:v>27-nov-2019</c:v>
                </c:pt>
                <c:pt idx="4070">
                  <c:v>27-nov-2019</c:v>
                </c:pt>
                <c:pt idx="4071">
                  <c:v>28-nov-2019</c:v>
                </c:pt>
                <c:pt idx="4072">
                  <c:v>29-nov-2019</c:v>
                </c:pt>
                <c:pt idx="4073">
                  <c:v>29-nov-2019</c:v>
                </c:pt>
                <c:pt idx="4074">
                  <c:v>29-nov-2019</c:v>
                </c:pt>
                <c:pt idx="4075">
                  <c:v>2-dic-2019 </c:v>
                </c:pt>
                <c:pt idx="4076">
                  <c:v>2-dic-2019 </c:v>
                </c:pt>
                <c:pt idx="4077">
                  <c:v>3-dic-2019 </c:v>
                </c:pt>
                <c:pt idx="4078">
                  <c:v>3-dic-2019 </c:v>
                </c:pt>
                <c:pt idx="4079">
                  <c:v>3-dic-2019 </c:v>
                </c:pt>
                <c:pt idx="4080">
                  <c:v>3-dic-2019 </c:v>
                </c:pt>
                <c:pt idx="4081">
                  <c:v>4-dic-2019 </c:v>
                </c:pt>
                <c:pt idx="4082">
                  <c:v>5-dic-2019 </c:v>
                </c:pt>
                <c:pt idx="4083">
                  <c:v>5-dic-2019 </c:v>
                </c:pt>
                <c:pt idx="4084">
                  <c:v>5-dic-2019 </c:v>
                </c:pt>
                <c:pt idx="4085">
                  <c:v>6-dic-2019 </c:v>
                </c:pt>
                <c:pt idx="4086">
                  <c:v>6-dic-2019 </c:v>
                </c:pt>
                <c:pt idx="4087">
                  <c:v>9-dic-2019 </c:v>
                </c:pt>
                <c:pt idx="4088">
                  <c:v>10-dic-2019</c:v>
                </c:pt>
                <c:pt idx="4089">
                  <c:v>10-dic-2019</c:v>
                </c:pt>
                <c:pt idx="4090">
                  <c:v>11-dic-2019</c:v>
                </c:pt>
                <c:pt idx="4091">
                  <c:v>11-dic-2019</c:v>
                </c:pt>
                <c:pt idx="4092">
                  <c:v>12-dic-2019</c:v>
                </c:pt>
                <c:pt idx="4093">
                  <c:v>12-dic-2019</c:v>
                </c:pt>
                <c:pt idx="4094">
                  <c:v>12-dic-2019</c:v>
                </c:pt>
                <c:pt idx="4095">
                  <c:v>13-dic-2019</c:v>
                </c:pt>
                <c:pt idx="4096">
                  <c:v>13-dic-2019</c:v>
                </c:pt>
                <c:pt idx="4097">
                  <c:v>17-dic-2019</c:v>
                </c:pt>
                <c:pt idx="4098">
                  <c:v>17-dic-2019</c:v>
                </c:pt>
                <c:pt idx="4099">
                  <c:v>17-dic-2019</c:v>
                </c:pt>
                <c:pt idx="4100">
                  <c:v>18-dic-2019</c:v>
                </c:pt>
                <c:pt idx="4101">
                  <c:v>19-dic-2019</c:v>
                </c:pt>
                <c:pt idx="4102">
                  <c:v>19-dic-2019</c:v>
                </c:pt>
                <c:pt idx="4103">
                  <c:v>19-dic-2019</c:v>
                </c:pt>
                <c:pt idx="4104">
                  <c:v>19-dic-2019</c:v>
                </c:pt>
                <c:pt idx="4105">
                  <c:v>19-dic-2019</c:v>
                </c:pt>
                <c:pt idx="4106">
                  <c:v>19-dic-2019</c:v>
                </c:pt>
                <c:pt idx="4107">
                  <c:v>19-dic-2019</c:v>
                </c:pt>
                <c:pt idx="4108">
                  <c:v>20-dic-2019</c:v>
                </c:pt>
                <c:pt idx="4109">
                  <c:v>23-dic-2019</c:v>
                </c:pt>
                <c:pt idx="4110">
                  <c:v>23-dic-2019</c:v>
                </c:pt>
                <c:pt idx="4111">
                  <c:v>23-dic-2019</c:v>
                </c:pt>
                <c:pt idx="4112">
                  <c:v>26-dic-2019</c:v>
                </c:pt>
                <c:pt idx="4113">
                  <c:v>27-dic-2019</c:v>
                </c:pt>
                <c:pt idx="4114">
                  <c:v>27-dic-2019</c:v>
                </c:pt>
                <c:pt idx="4115">
                  <c:v>30-dic-2019</c:v>
                </c:pt>
                <c:pt idx="4116">
                  <c:v>31-dic-2019</c:v>
                </c:pt>
                <c:pt idx="4117">
                  <c:v>31-dic-2019</c:v>
                </c:pt>
                <c:pt idx="4118">
                  <c:v>31-dic-2019</c:v>
                </c:pt>
                <c:pt idx="4119">
                  <c:v>2-gen-2020 </c:v>
                </c:pt>
                <c:pt idx="4120">
                  <c:v>3-gen-2020 </c:v>
                </c:pt>
                <c:pt idx="4121">
                  <c:v>3-gen-2020 </c:v>
                </c:pt>
                <c:pt idx="4122">
                  <c:v>3-gen-2020 </c:v>
                </c:pt>
                <c:pt idx="4123">
                  <c:v>6-gen-2020 </c:v>
                </c:pt>
                <c:pt idx="4124">
                  <c:v>6-gen-2020 </c:v>
                </c:pt>
                <c:pt idx="4125">
                  <c:v>6-gen-2020 </c:v>
                </c:pt>
                <c:pt idx="4126">
                  <c:v>7-gen-2020 </c:v>
                </c:pt>
                <c:pt idx="4127">
                  <c:v>7-gen-2020 </c:v>
                </c:pt>
                <c:pt idx="4128">
                  <c:v>7-gen-2020 </c:v>
                </c:pt>
                <c:pt idx="4129">
                  <c:v>7-gen-2020 </c:v>
                </c:pt>
                <c:pt idx="4130">
                  <c:v>9-gen-2020 </c:v>
                </c:pt>
                <c:pt idx="4131">
                  <c:v>10-gen-2020</c:v>
                </c:pt>
                <c:pt idx="4132">
                  <c:v>10-gen-2020</c:v>
                </c:pt>
                <c:pt idx="4133">
                  <c:v>13-gen-2020</c:v>
                </c:pt>
                <c:pt idx="4134">
                  <c:v>13-gen-2020</c:v>
                </c:pt>
                <c:pt idx="4135">
                  <c:v>13-gen-2020</c:v>
                </c:pt>
                <c:pt idx="4136">
                  <c:v>13-gen-2020</c:v>
                </c:pt>
                <c:pt idx="4137">
                  <c:v>14-gen-2020</c:v>
                </c:pt>
                <c:pt idx="4138">
                  <c:v>14-gen-2020</c:v>
                </c:pt>
                <c:pt idx="4139">
                  <c:v>14-gen-2020</c:v>
                </c:pt>
                <c:pt idx="4140">
                  <c:v>14-gen-2020</c:v>
                </c:pt>
                <c:pt idx="4141">
                  <c:v>15-gen-2020</c:v>
                </c:pt>
                <c:pt idx="4142">
                  <c:v>16-gen-2020</c:v>
                </c:pt>
                <c:pt idx="4143">
                  <c:v>16-gen-2020</c:v>
                </c:pt>
                <c:pt idx="4144">
                  <c:v>17-gen-2020</c:v>
                </c:pt>
                <c:pt idx="4145">
                  <c:v>20-gen-2020</c:v>
                </c:pt>
                <c:pt idx="4146">
                  <c:v>20-gen-2020</c:v>
                </c:pt>
                <c:pt idx="4147">
                  <c:v>21-gen-2020</c:v>
                </c:pt>
                <c:pt idx="4148">
                  <c:v>21-gen-2020</c:v>
                </c:pt>
                <c:pt idx="4149">
                  <c:v>22-gen-2020</c:v>
                </c:pt>
                <c:pt idx="4150">
                  <c:v>22-gen-2020</c:v>
                </c:pt>
                <c:pt idx="4151">
                  <c:v>23-gen-2020</c:v>
                </c:pt>
                <c:pt idx="4152">
                  <c:v>23-gen-2020</c:v>
                </c:pt>
                <c:pt idx="4153">
                  <c:v>23-gen-2020</c:v>
                </c:pt>
                <c:pt idx="4154">
                  <c:v>24-gen-2020</c:v>
                </c:pt>
                <c:pt idx="4155">
                  <c:v>27-gen-2020</c:v>
                </c:pt>
                <c:pt idx="4156">
                  <c:v>27-gen-2020</c:v>
                </c:pt>
                <c:pt idx="4157">
                  <c:v>27-gen-2020</c:v>
                </c:pt>
                <c:pt idx="4158">
                  <c:v>28-gen-2020</c:v>
                </c:pt>
                <c:pt idx="4159">
                  <c:v>28-gen-2020</c:v>
                </c:pt>
                <c:pt idx="4160">
                  <c:v>29-gen-2020</c:v>
                </c:pt>
                <c:pt idx="4161">
                  <c:v>30-gen-2020</c:v>
                </c:pt>
                <c:pt idx="4162">
                  <c:v>30-gen-2020</c:v>
                </c:pt>
                <c:pt idx="4163">
                  <c:v>31-gen-2020</c:v>
                </c:pt>
                <c:pt idx="4164">
                  <c:v>31-gen-2020</c:v>
                </c:pt>
                <c:pt idx="4165">
                  <c:v>3-feb-2020 </c:v>
                </c:pt>
                <c:pt idx="4166">
                  <c:v>4-feb-2020 </c:v>
                </c:pt>
                <c:pt idx="4167">
                  <c:v>7-feb-2020 </c:v>
                </c:pt>
                <c:pt idx="4168">
                  <c:v>7-feb-2020 </c:v>
                </c:pt>
                <c:pt idx="4169">
                  <c:v>10-feb-2020</c:v>
                </c:pt>
                <c:pt idx="4170">
                  <c:v>10-feb-2020</c:v>
                </c:pt>
                <c:pt idx="4171">
                  <c:v>10-feb-2020</c:v>
                </c:pt>
                <c:pt idx="4172">
                  <c:v>11-feb-2020</c:v>
                </c:pt>
                <c:pt idx="4173">
                  <c:v>11-feb-2020</c:v>
                </c:pt>
                <c:pt idx="4174">
                  <c:v>13-feb-2020</c:v>
                </c:pt>
                <c:pt idx="4175">
                  <c:v>14-feb-2020</c:v>
                </c:pt>
                <c:pt idx="4176">
                  <c:v>14-feb-2020</c:v>
                </c:pt>
                <c:pt idx="4177">
                  <c:v>17-feb-2020</c:v>
                </c:pt>
                <c:pt idx="4178">
                  <c:v>18-feb-2020</c:v>
                </c:pt>
                <c:pt idx="4179">
                  <c:v>18-feb-2020</c:v>
                </c:pt>
                <c:pt idx="4180">
                  <c:v>18-feb-2020</c:v>
                </c:pt>
                <c:pt idx="4181">
                  <c:v>19-feb-2020</c:v>
                </c:pt>
                <c:pt idx="4182">
                  <c:v>20-feb-2020</c:v>
                </c:pt>
                <c:pt idx="4183">
                  <c:v>20-feb-2020</c:v>
                </c:pt>
                <c:pt idx="4184">
                  <c:v>20-feb-2020</c:v>
                </c:pt>
                <c:pt idx="4185">
                  <c:v>21-feb-2020</c:v>
                </c:pt>
                <c:pt idx="4186">
                  <c:v>21-feb-2020</c:v>
                </c:pt>
                <c:pt idx="4187">
                  <c:v>24-feb-2020</c:v>
                </c:pt>
                <c:pt idx="4188">
                  <c:v>24-feb-2020</c:v>
                </c:pt>
                <c:pt idx="4189">
                  <c:v>25-feb-2020</c:v>
                </c:pt>
                <c:pt idx="4190">
                  <c:v>25-feb-2020</c:v>
                </c:pt>
                <c:pt idx="4191">
                  <c:v>26-feb-2020</c:v>
                </c:pt>
                <c:pt idx="4192">
                  <c:v>26-feb-2020</c:v>
                </c:pt>
                <c:pt idx="4193">
                  <c:v>26-feb-2020</c:v>
                </c:pt>
                <c:pt idx="4194">
                  <c:v>26-feb-2020</c:v>
                </c:pt>
                <c:pt idx="4195">
                  <c:v>27-feb-2020</c:v>
                </c:pt>
                <c:pt idx="4196">
                  <c:v>27-feb-2020</c:v>
                </c:pt>
                <c:pt idx="4197">
                  <c:v>27-feb-2020</c:v>
                </c:pt>
                <c:pt idx="4198">
                  <c:v>27-feb-2020</c:v>
                </c:pt>
                <c:pt idx="4199">
                  <c:v>28-feb-2020</c:v>
                </c:pt>
                <c:pt idx="4200">
                  <c:v>28-feb-2020</c:v>
                </c:pt>
                <c:pt idx="4201">
                  <c:v>2-mar-2020 </c:v>
                </c:pt>
                <c:pt idx="4202">
                  <c:v>2-mar-2020 </c:v>
                </c:pt>
                <c:pt idx="4203">
                  <c:v>2-mar-2020 </c:v>
                </c:pt>
                <c:pt idx="4204">
                  <c:v>2-mar-2020 </c:v>
                </c:pt>
                <c:pt idx="4205">
                  <c:v>2-mar-2020 </c:v>
                </c:pt>
                <c:pt idx="4206">
                  <c:v>2-mar-2020 </c:v>
                </c:pt>
                <c:pt idx="4207">
                  <c:v>3-mar-2020 </c:v>
                </c:pt>
                <c:pt idx="4208">
                  <c:v>3-mar-2020 </c:v>
                </c:pt>
                <c:pt idx="4209">
                  <c:v>3-mar-2020 </c:v>
                </c:pt>
                <c:pt idx="4210">
                  <c:v>3-mar-2020 </c:v>
                </c:pt>
                <c:pt idx="4211">
                  <c:v>3-mar-2020 </c:v>
                </c:pt>
                <c:pt idx="4212">
                  <c:v>3-mar-2020 </c:v>
                </c:pt>
                <c:pt idx="4213">
                  <c:v>4-mar-2020 </c:v>
                </c:pt>
                <c:pt idx="4214">
                  <c:v>4-mar-2020 </c:v>
                </c:pt>
                <c:pt idx="4215">
                  <c:v>5-mar-2020 </c:v>
                </c:pt>
                <c:pt idx="4216">
                  <c:v>5-mar-2020 </c:v>
                </c:pt>
                <c:pt idx="4217">
                  <c:v>5-mar-2020 </c:v>
                </c:pt>
                <c:pt idx="4218">
                  <c:v>5-mar-2020 </c:v>
                </c:pt>
                <c:pt idx="4219">
                  <c:v>5-mar-2020 </c:v>
                </c:pt>
                <c:pt idx="4220">
                  <c:v>6-mar-2020 </c:v>
                </c:pt>
                <c:pt idx="4221">
                  <c:v>6-mar-2020 </c:v>
                </c:pt>
                <c:pt idx="4222">
                  <c:v>6-mar-2020 </c:v>
                </c:pt>
                <c:pt idx="4223">
                  <c:v>6-mar-2020 </c:v>
                </c:pt>
                <c:pt idx="4224">
                  <c:v>9-mar-2020 </c:v>
                </c:pt>
                <c:pt idx="4225">
                  <c:v>9-mar-2020 </c:v>
                </c:pt>
                <c:pt idx="4226">
                  <c:v>9-mar-2020 </c:v>
                </c:pt>
                <c:pt idx="4227">
                  <c:v>9-mar-2020 </c:v>
                </c:pt>
                <c:pt idx="4228">
                  <c:v>9-mar-2020 </c:v>
                </c:pt>
                <c:pt idx="4229">
                  <c:v>10-mar-2020</c:v>
                </c:pt>
                <c:pt idx="4230">
                  <c:v>10-mar-2020</c:v>
                </c:pt>
                <c:pt idx="4231">
                  <c:v>10-mar-2020</c:v>
                </c:pt>
                <c:pt idx="4232">
                  <c:v>11-mar-2020</c:v>
                </c:pt>
                <c:pt idx="4233">
                  <c:v>11-mar-2020</c:v>
                </c:pt>
                <c:pt idx="4234">
                  <c:v>11-mar-2020</c:v>
                </c:pt>
                <c:pt idx="4235">
                  <c:v>11-mar-2020</c:v>
                </c:pt>
                <c:pt idx="4236">
                  <c:v>11-mar-2020</c:v>
                </c:pt>
                <c:pt idx="4237">
                  <c:v>12-mar-2020</c:v>
                </c:pt>
                <c:pt idx="4238">
                  <c:v>12-mar-2020</c:v>
                </c:pt>
                <c:pt idx="4239">
                  <c:v>16-mar-2020</c:v>
                </c:pt>
                <c:pt idx="4240">
                  <c:v>17-mar-2020</c:v>
                </c:pt>
                <c:pt idx="4241">
                  <c:v>17-mar-2020</c:v>
                </c:pt>
                <c:pt idx="4242">
                  <c:v>17-mar-2020</c:v>
                </c:pt>
                <c:pt idx="4243">
                  <c:v>18-mar-2020</c:v>
                </c:pt>
                <c:pt idx="4244">
                  <c:v>18-mar-2020</c:v>
                </c:pt>
                <c:pt idx="4245">
                  <c:v>18-mar-2020</c:v>
                </c:pt>
                <c:pt idx="4246">
                  <c:v>18-mar-2020</c:v>
                </c:pt>
                <c:pt idx="4247">
                  <c:v>18-mar-2020</c:v>
                </c:pt>
                <c:pt idx="4248">
                  <c:v>19-mar-2020</c:v>
                </c:pt>
                <c:pt idx="4249">
                  <c:v>19-mar-2020</c:v>
                </c:pt>
                <c:pt idx="4250">
                  <c:v>20-mar-2020</c:v>
                </c:pt>
                <c:pt idx="4251">
                  <c:v>20-mar-2020</c:v>
                </c:pt>
                <c:pt idx="4252">
                  <c:v>20-mar-2020</c:v>
                </c:pt>
                <c:pt idx="4253">
                  <c:v>23-mar-2020</c:v>
                </c:pt>
                <c:pt idx="4254">
                  <c:v>24-mar-2020</c:v>
                </c:pt>
                <c:pt idx="4255">
                  <c:v>25-mar-2020</c:v>
                </c:pt>
                <c:pt idx="4256">
                  <c:v>26-mar-2020</c:v>
                </c:pt>
                <c:pt idx="4257">
                  <c:v>26-mar-2020</c:v>
                </c:pt>
                <c:pt idx="4258">
                  <c:v>26-mar-2020</c:v>
                </c:pt>
                <c:pt idx="4259">
                  <c:v>26-mar-2020</c:v>
                </c:pt>
                <c:pt idx="4260">
                  <c:v>26-mar-2020</c:v>
                </c:pt>
                <c:pt idx="4261">
                  <c:v>27-mar-2020</c:v>
                </c:pt>
                <c:pt idx="4262">
                  <c:v>27-mar-2020</c:v>
                </c:pt>
                <c:pt idx="4263">
                  <c:v>30-mar-2020</c:v>
                </c:pt>
                <c:pt idx="4264">
                  <c:v>30-mar-2020</c:v>
                </c:pt>
                <c:pt idx="4265">
                  <c:v>30-mar-2020</c:v>
                </c:pt>
                <c:pt idx="4266">
                  <c:v>31-mar-2020</c:v>
                </c:pt>
                <c:pt idx="4267">
                  <c:v>31-mar-2020</c:v>
                </c:pt>
                <c:pt idx="4268">
                  <c:v>31-mar-2020</c:v>
                </c:pt>
                <c:pt idx="4269">
                  <c:v>31-mar-2020</c:v>
                </c:pt>
                <c:pt idx="4270">
                  <c:v>31-mar-2020</c:v>
                </c:pt>
                <c:pt idx="4271">
                  <c:v>1-apr-2020 </c:v>
                </c:pt>
                <c:pt idx="4272">
                  <c:v>1-apr-2020 </c:v>
                </c:pt>
                <c:pt idx="4273">
                  <c:v>1-apr-2020 </c:v>
                </c:pt>
                <c:pt idx="4274">
                  <c:v>1-apr-2020 </c:v>
                </c:pt>
                <c:pt idx="4275">
                  <c:v>1-apr-2020 </c:v>
                </c:pt>
                <c:pt idx="4276">
                  <c:v>2-apr-2020 </c:v>
                </c:pt>
                <c:pt idx="4277">
                  <c:v>2-apr-2020 </c:v>
                </c:pt>
                <c:pt idx="4278">
                  <c:v>3-apr-2020 </c:v>
                </c:pt>
                <c:pt idx="4279">
                  <c:v>3-apr-2020 </c:v>
                </c:pt>
                <c:pt idx="4280">
                  <c:v>3-apr-2020 </c:v>
                </c:pt>
                <c:pt idx="4281">
                  <c:v>3-apr-2020 </c:v>
                </c:pt>
                <c:pt idx="4282">
                  <c:v>6-apr-2020 </c:v>
                </c:pt>
                <c:pt idx="4283">
                  <c:v>7-apr-2020 </c:v>
                </c:pt>
                <c:pt idx="4284">
                  <c:v>7-apr-2020 </c:v>
                </c:pt>
                <c:pt idx="4285">
                  <c:v>7-apr-2020 </c:v>
                </c:pt>
                <c:pt idx="4286">
                  <c:v>7-apr-2020 </c:v>
                </c:pt>
                <c:pt idx="4287">
                  <c:v>7-apr-2020 </c:v>
                </c:pt>
                <c:pt idx="4288">
                  <c:v>8-apr-2020 </c:v>
                </c:pt>
                <c:pt idx="4289">
                  <c:v>8-apr-2020 </c:v>
                </c:pt>
                <c:pt idx="4290">
                  <c:v>8-apr-2020 </c:v>
                </c:pt>
                <c:pt idx="4291">
                  <c:v>9-apr-2020 </c:v>
                </c:pt>
                <c:pt idx="4292">
                  <c:v>9-apr-2020 </c:v>
                </c:pt>
                <c:pt idx="4293">
                  <c:v>9-apr-2020 </c:v>
                </c:pt>
                <c:pt idx="4294">
                  <c:v>9-apr-2020 </c:v>
                </c:pt>
                <c:pt idx="4295">
                  <c:v>13-apr-2020</c:v>
                </c:pt>
                <c:pt idx="4296">
                  <c:v>14-apr-2020</c:v>
                </c:pt>
                <c:pt idx="4297">
                  <c:v>14-apr-2020</c:v>
                </c:pt>
                <c:pt idx="4298">
                  <c:v>14-apr-2020</c:v>
                </c:pt>
                <c:pt idx="4299">
                  <c:v>14-apr-2020</c:v>
                </c:pt>
                <c:pt idx="4300">
                  <c:v>16-apr-2020</c:v>
                </c:pt>
                <c:pt idx="4301">
                  <c:v>16-apr-2020</c:v>
                </c:pt>
                <c:pt idx="4302">
                  <c:v>17-apr-2020</c:v>
                </c:pt>
                <c:pt idx="4303">
                  <c:v>17-apr-2020</c:v>
                </c:pt>
                <c:pt idx="4304">
                  <c:v>17-apr-2020</c:v>
                </c:pt>
                <c:pt idx="4305">
                  <c:v>20-apr-2020</c:v>
                </c:pt>
                <c:pt idx="4306">
                  <c:v>20-apr-2020</c:v>
                </c:pt>
                <c:pt idx="4307">
                  <c:v>20-apr-2020</c:v>
                </c:pt>
                <c:pt idx="4308">
                  <c:v>21-apr-2020</c:v>
                </c:pt>
                <c:pt idx="4309">
                  <c:v>21-apr-2020</c:v>
                </c:pt>
                <c:pt idx="4310">
                  <c:v>21-apr-2020</c:v>
                </c:pt>
                <c:pt idx="4311">
                  <c:v>22-apr-2020</c:v>
                </c:pt>
                <c:pt idx="4312">
                  <c:v>22-apr-2020</c:v>
                </c:pt>
                <c:pt idx="4313">
                  <c:v>23-apr-2020</c:v>
                </c:pt>
                <c:pt idx="4314">
                  <c:v>23-apr-2020</c:v>
                </c:pt>
                <c:pt idx="4315">
                  <c:v>23-apr-2020</c:v>
                </c:pt>
                <c:pt idx="4316">
                  <c:v>23-apr-2020</c:v>
                </c:pt>
                <c:pt idx="4317">
                  <c:v>23-apr-2020</c:v>
                </c:pt>
                <c:pt idx="4318">
                  <c:v>23-apr-2020</c:v>
                </c:pt>
                <c:pt idx="4319">
                  <c:v>24-apr-2020</c:v>
                </c:pt>
                <c:pt idx="4320">
                  <c:v>24-apr-2020</c:v>
                </c:pt>
                <c:pt idx="4321">
                  <c:v>24-apr-2020</c:v>
                </c:pt>
                <c:pt idx="4322">
                  <c:v>27-apr-2020</c:v>
                </c:pt>
                <c:pt idx="4323">
                  <c:v>27-apr-2020</c:v>
                </c:pt>
                <c:pt idx="4324">
                  <c:v>29-apr-2020</c:v>
                </c:pt>
                <c:pt idx="4325">
                  <c:v>30-apr-2020</c:v>
                </c:pt>
                <c:pt idx="4326">
                  <c:v>1-mag-2020 </c:v>
                </c:pt>
                <c:pt idx="4327">
                  <c:v>1-mag-2020 </c:v>
                </c:pt>
                <c:pt idx="4328">
                  <c:v>4-mag-2020 </c:v>
                </c:pt>
                <c:pt idx="4329">
                  <c:v>4-mag-2020 </c:v>
                </c:pt>
                <c:pt idx="4330">
                  <c:v>4-mag-2020 </c:v>
                </c:pt>
                <c:pt idx="4331">
                  <c:v>5-mag-2020 </c:v>
                </c:pt>
                <c:pt idx="4332">
                  <c:v>6-mag-2020 </c:v>
                </c:pt>
                <c:pt idx="4333">
                  <c:v>6-mag-2020 </c:v>
                </c:pt>
                <c:pt idx="4334">
                  <c:v>6-mag-2020 </c:v>
                </c:pt>
                <c:pt idx="4335">
                  <c:v>7-mag-2020 </c:v>
                </c:pt>
                <c:pt idx="4336">
                  <c:v>7-mag-2020 </c:v>
                </c:pt>
                <c:pt idx="4337">
                  <c:v>7-mag-2020 </c:v>
                </c:pt>
                <c:pt idx="4338">
                  <c:v>8-mag-2020 </c:v>
                </c:pt>
                <c:pt idx="4339">
                  <c:v>8-mag-2020 </c:v>
                </c:pt>
                <c:pt idx="4340">
                  <c:v>11-mag-2020</c:v>
                </c:pt>
                <c:pt idx="4341">
                  <c:v>11-mag-2020</c:v>
                </c:pt>
                <c:pt idx="4342">
                  <c:v>12-mag-2020</c:v>
                </c:pt>
                <c:pt idx="4343">
                  <c:v>12-mag-2020</c:v>
                </c:pt>
                <c:pt idx="4344">
                  <c:v>12-mag-2020</c:v>
                </c:pt>
              </c:strCache>
            </c:strRef>
          </c:cat>
          <c:val>
            <c:numRef>
              <c:f>'Grafico lineare'!$A$3:$A$1000</c:f>
              <c:numCache>
                <c:formatCode>General</c:formatCode>
                <c:ptCount val="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'Grafico lineare'!$B$2</c:f>
              <c:strCache>
                <c:ptCount val="1"/>
                <c:pt idx="0">
                  <c:v>Importo</c:v>
                </c:pt>
              </c:strCache>
            </c:strRef>
          </c:tx>
          <c:marker>
            <c:symbol val="none"/>
          </c:marker>
          <c:cat>
            <c:strRef>
              <c:f>'Grafico lineare'!$A:$A</c:f>
              <c:strCache>
                <c:ptCount val="4345"/>
                <c:pt idx="1">
                  <c:v>Data</c:v>
                </c:pt>
                <c:pt idx="2">
                  <c:v>27-apr-2006</c:v>
                </c:pt>
                <c:pt idx="3">
                  <c:v>2-mag-2006 </c:v>
                </c:pt>
                <c:pt idx="4">
                  <c:v>3-mag-2006 </c:v>
                </c:pt>
                <c:pt idx="5">
                  <c:v>4-mag-2006 </c:v>
                </c:pt>
                <c:pt idx="6">
                  <c:v>11-mag-2006</c:v>
                </c:pt>
                <c:pt idx="7">
                  <c:v>15-mag-2006</c:v>
                </c:pt>
                <c:pt idx="8">
                  <c:v>16-mag-2006</c:v>
                </c:pt>
                <c:pt idx="9">
                  <c:v>18-mag-2006</c:v>
                </c:pt>
                <c:pt idx="10">
                  <c:v>22-mag-2006</c:v>
                </c:pt>
                <c:pt idx="11">
                  <c:v>23-mag-2006</c:v>
                </c:pt>
                <c:pt idx="12">
                  <c:v>26-mag-2006</c:v>
                </c:pt>
                <c:pt idx="13">
                  <c:v>29-mag-2006</c:v>
                </c:pt>
                <c:pt idx="14">
                  <c:v>31-mag-2006</c:v>
                </c:pt>
                <c:pt idx="15">
                  <c:v>1-giu-2006 </c:v>
                </c:pt>
                <c:pt idx="16">
                  <c:v>2-giu-2006 </c:v>
                </c:pt>
                <c:pt idx="17">
                  <c:v>6-giu-2006 </c:v>
                </c:pt>
                <c:pt idx="18">
                  <c:v>7-giu-2006 </c:v>
                </c:pt>
                <c:pt idx="19">
                  <c:v>9-giu-2006 </c:v>
                </c:pt>
                <c:pt idx="20">
                  <c:v>13-giu-2006</c:v>
                </c:pt>
                <c:pt idx="21">
                  <c:v>15-giu-2006</c:v>
                </c:pt>
                <c:pt idx="22">
                  <c:v>16-giu-2006</c:v>
                </c:pt>
                <c:pt idx="23">
                  <c:v>19-giu-2006</c:v>
                </c:pt>
                <c:pt idx="24">
                  <c:v>19-giu-2006</c:v>
                </c:pt>
                <c:pt idx="25">
                  <c:v>20-giu-2006</c:v>
                </c:pt>
                <c:pt idx="26">
                  <c:v>21-giu-2006</c:v>
                </c:pt>
                <c:pt idx="27">
                  <c:v>21-giu-2006</c:v>
                </c:pt>
                <c:pt idx="28">
                  <c:v>22-giu-2006</c:v>
                </c:pt>
                <c:pt idx="29">
                  <c:v>26-giu-2006</c:v>
                </c:pt>
                <c:pt idx="30">
                  <c:v>27-giu-2006</c:v>
                </c:pt>
                <c:pt idx="31">
                  <c:v>27-giu-2006</c:v>
                </c:pt>
                <c:pt idx="32">
                  <c:v>27-giu-2006</c:v>
                </c:pt>
                <c:pt idx="33">
                  <c:v>28-giu-2006</c:v>
                </c:pt>
                <c:pt idx="34">
                  <c:v>4-lug-2006 </c:v>
                </c:pt>
                <c:pt idx="35">
                  <c:v>5-lug-2006 </c:v>
                </c:pt>
                <c:pt idx="36">
                  <c:v>7-lug-2006 </c:v>
                </c:pt>
                <c:pt idx="37">
                  <c:v>7-lug-2006 </c:v>
                </c:pt>
                <c:pt idx="38">
                  <c:v>10-lug-2006</c:v>
                </c:pt>
                <c:pt idx="39">
                  <c:v>12-lug-2006</c:v>
                </c:pt>
                <c:pt idx="40">
                  <c:v>13-lug-2006</c:v>
                </c:pt>
                <c:pt idx="41">
                  <c:v>17-lug-2006</c:v>
                </c:pt>
                <c:pt idx="42">
                  <c:v>19-lug-2006</c:v>
                </c:pt>
                <c:pt idx="43">
                  <c:v>26-lug-2006</c:v>
                </c:pt>
                <c:pt idx="44">
                  <c:v>27-lug-2006</c:v>
                </c:pt>
                <c:pt idx="45">
                  <c:v>27-lug-2006</c:v>
                </c:pt>
                <c:pt idx="46">
                  <c:v>1-ago-2006 </c:v>
                </c:pt>
                <c:pt idx="47">
                  <c:v>8-ago-2006 </c:v>
                </c:pt>
                <c:pt idx="48">
                  <c:v>9-ago-2006 </c:v>
                </c:pt>
                <c:pt idx="49">
                  <c:v>11-ago-2006</c:v>
                </c:pt>
                <c:pt idx="50">
                  <c:v>14-ago-2006</c:v>
                </c:pt>
                <c:pt idx="51">
                  <c:v>15-ago-2006</c:v>
                </c:pt>
                <c:pt idx="52">
                  <c:v>15-ago-2006</c:v>
                </c:pt>
                <c:pt idx="53">
                  <c:v>22-ago-2006</c:v>
                </c:pt>
                <c:pt idx="54">
                  <c:v>23-ago-2006</c:v>
                </c:pt>
                <c:pt idx="55">
                  <c:v>1-set-2006 </c:v>
                </c:pt>
                <c:pt idx="56">
                  <c:v>5-set-2006 </c:v>
                </c:pt>
                <c:pt idx="57">
                  <c:v>7-set-2006 </c:v>
                </c:pt>
                <c:pt idx="58">
                  <c:v>7-set-2006 </c:v>
                </c:pt>
                <c:pt idx="59">
                  <c:v>12-set-2006</c:v>
                </c:pt>
                <c:pt idx="60">
                  <c:v>18-set-2006</c:v>
                </c:pt>
                <c:pt idx="61">
                  <c:v>19-set-2006</c:v>
                </c:pt>
                <c:pt idx="62">
                  <c:v>19-set-2006</c:v>
                </c:pt>
                <c:pt idx="63">
                  <c:v>19-set-2006</c:v>
                </c:pt>
                <c:pt idx="64">
                  <c:v>21-set-2006</c:v>
                </c:pt>
                <c:pt idx="65">
                  <c:v>28-set-2006</c:v>
                </c:pt>
                <c:pt idx="66">
                  <c:v>2-ott-2006 </c:v>
                </c:pt>
                <c:pt idx="67">
                  <c:v>6-ott-2006 </c:v>
                </c:pt>
                <c:pt idx="68">
                  <c:v>6-ott-2006 </c:v>
                </c:pt>
                <c:pt idx="69">
                  <c:v>10-ott-2006</c:v>
                </c:pt>
                <c:pt idx="70">
                  <c:v>11-ott-2006</c:v>
                </c:pt>
                <c:pt idx="71">
                  <c:v>16-ott-2006</c:v>
                </c:pt>
                <c:pt idx="72">
                  <c:v>19-ott-2006</c:v>
                </c:pt>
                <c:pt idx="73">
                  <c:v>20-ott-2006</c:v>
                </c:pt>
                <c:pt idx="74">
                  <c:v>23-ott-2006</c:v>
                </c:pt>
                <c:pt idx="75">
                  <c:v>25-ott-2006</c:v>
                </c:pt>
                <c:pt idx="76">
                  <c:v>27-ott-2006</c:v>
                </c:pt>
                <c:pt idx="77">
                  <c:v>31-ott-2006</c:v>
                </c:pt>
                <c:pt idx="78">
                  <c:v>1-nov-2006 </c:v>
                </c:pt>
                <c:pt idx="79">
                  <c:v>1-nov-2006 </c:v>
                </c:pt>
                <c:pt idx="80">
                  <c:v>7-nov-2006 </c:v>
                </c:pt>
                <c:pt idx="81">
                  <c:v>8-nov-2006 </c:v>
                </c:pt>
                <c:pt idx="82">
                  <c:v>14-nov-2006</c:v>
                </c:pt>
                <c:pt idx="83">
                  <c:v>14-nov-2006</c:v>
                </c:pt>
                <c:pt idx="84">
                  <c:v>17-nov-2006</c:v>
                </c:pt>
                <c:pt idx="85">
                  <c:v>22-nov-2006</c:v>
                </c:pt>
                <c:pt idx="86">
                  <c:v>22-nov-2006</c:v>
                </c:pt>
                <c:pt idx="87">
                  <c:v>24-nov-2006</c:v>
                </c:pt>
                <c:pt idx="88">
                  <c:v>28-nov-2006</c:v>
                </c:pt>
                <c:pt idx="89">
                  <c:v>30-nov-2006</c:v>
                </c:pt>
                <c:pt idx="90">
                  <c:v>30-nov-2006</c:v>
                </c:pt>
                <c:pt idx="91">
                  <c:v>8-dic-2006 </c:v>
                </c:pt>
                <c:pt idx="92">
                  <c:v>8-dic-2006 </c:v>
                </c:pt>
                <c:pt idx="93">
                  <c:v>12-dic-2006</c:v>
                </c:pt>
                <c:pt idx="94">
                  <c:v>15-dic-2006</c:v>
                </c:pt>
                <c:pt idx="95">
                  <c:v>19-dic-2006</c:v>
                </c:pt>
                <c:pt idx="96">
                  <c:v>20-dic-2006</c:v>
                </c:pt>
                <c:pt idx="97">
                  <c:v>22-dic-2006</c:v>
                </c:pt>
                <c:pt idx="98">
                  <c:v>29-dic-2006</c:v>
                </c:pt>
                <c:pt idx="99">
                  <c:v>3-gen-2007 </c:v>
                </c:pt>
                <c:pt idx="100">
                  <c:v>3-gen-2007 </c:v>
                </c:pt>
                <c:pt idx="101">
                  <c:v>5-gen-2007 </c:v>
                </c:pt>
                <c:pt idx="102">
                  <c:v>8-gen-2007 </c:v>
                </c:pt>
                <c:pt idx="103">
                  <c:v>9-gen-2007 </c:v>
                </c:pt>
                <c:pt idx="104">
                  <c:v>17-gen-2007</c:v>
                </c:pt>
                <c:pt idx="105">
                  <c:v>18-gen-2007</c:v>
                </c:pt>
                <c:pt idx="106">
                  <c:v>19-gen-2007</c:v>
                </c:pt>
                <c:pt idx="107">
                  <c:v>22-gen-2007</c:v>
                </c:pt>
                <c:pt idx="108">
                  <c:v>23-gen-2007</c:v>
                </c:pt>
                <c:pt idx="109">
                  <c:v>23-gen-2007</c:v>
                </c:pt>
                <c:pt idx="110">
                  <c:v>29-gen-2007</c:v>
                </c:pt>
                <c:pt idx="111">
                  <c:v>30-gen-2007</c:v>
                </c:pt>
                <c:pt idx="112">
                  <c:v>31-gen-2007</c:v>
                </c:pt>
                <c:pt idx="113">
                  <c:v>6-feb-2007 </c:v>
                </c:pt>
                <c:pt idx="114">
                  <c:v>9-feb-2007 </c:v>
                </c:pt>
                <c:pt idx="115">
                  <c:v>9-feb-2007 </c:v>
                </c:pt>
                <c:pt idx="116">
                  <c:v>13-feb-2007</c:v>
                </c:pt>
                <c:pt idx="117">
                  <c:v>16-feb-2007</c:v>
                </c:pt>
                <c:pt idx="118">
                  <c:v>19-feb-2007</c:v>
                </c:pt>
                <c:pt idx="119">
                  <c:v>20-feb-2007</c:v>
                </c:pt>
                <c:pt idx="120">
                  <c:v>21-feb-2007</c:v>
                </c:pt>
                <c:pt idx="121">
                  <c:v>23-feb-2007</c:v>
                </c:pt>
                <c:pt idx="122">
                  <c:v>27-feb-2007</c:v>
                </c:pt>
                <c:pt idx="123">
                  <c:v>28-feb-2007</c:v>
                </c:pt>
                <c:pt idx="124">
                  <c:v>2-mar-2007 </c:v>
                </c:pt>
                <c:pt idx="125">
                  <c:v>5-mar-2007 </c:v>
                </c:pt>
                <c:pt idx="126">
                  <c:v>5-mar-2007 </c:v>
                </c:pt>
                <c:pt idx="127">
                  <c:v>8-mar-2007 </c:v>
                </c:pt>
                <c:pt idx="128">
                  <c:v>9-mar-2007 </c:v>
                </c:pt>
                <c:pt idx="129">
                  <c:v>13-mar-2007</c:v>
                </c:pt>
                <c:pt idx="130">
                  <c:v>20-mar-2007</c:v>
                </c:pt>
                <c:pt idx="131">
                  <c:v>20-mar-2007</c:v>
                </c:pt>
                <c:pt idx="132">
                  <c:v>23-mar-2007</c:v>
                </c:pt>
                <c:pt idx="133">
                  <c:v>26-mar-2007</c:v>
                </c:pt>
                <c:pt idx="134">
                  <c:v>10-apr-2007</c:v>
                </c:pt>
                <c:pt idx="135">
                  <c:v>11-apr-2007</c:v>
                </c:pt>
                <c:pt idx="136">
                  <c:v>18-apr-2007</c:v>
                </c:pt>
                <c:pt idx="137">
                  <c:v>24-apr-2007</c:v>
                </c:pt>
                <c:pt idx="138">
                  <c:v>27-apr-2007</c:v>
                </c:pt>
                <c:pt idx="139">
                  <c:v>7-mag-2007 </c:v>
                </c:pt>
                <c:pt idx="140">
                  <c:v>9-mag-2007 </c:v>
                </c:pt>
                <c:pt idx="141">
                  <c:v>9-mag-2007 </c:v>
                </c:pt>
                <c:pt idx="142">
                  <c:v>10-mag-2007</c:v>
                </c:pt>
                <c:pt idx="143">
                  <c:v>17-mag-2007</c:v>
                </c:pt>
                <c:pt idx="144">
                  <c:v>17-mag-2007</c:v>
                </c:pt>
                <c:pt idx="145">
                  <c:v>17-mag-2007</c:v>
                </c:pt>
                <c:pt idx="146">
                  <c:v>18-mag-2007</c:v>
                </c:pt>
                <c:pt idx="147">
                  <c:v>21-mag-2007</c:v>
                </c:pt>
                <c:pt idx="148">
                  <c:v>22-mag-2007</c:v>
                </c:pt>
                <c:pt idx="149">
                  <c:v>22-mag-2007</c:v>
                </c:pt>
                <c:pt idx="150">
                  <c:v>23-mag-2007</c:v>
                </c:pt>
                <c:pt idx="151">
                  <c:v>24-mag-2007</c:v>
                </c:pt>
                <c:pt idx="152">
                  <c:v>24-mag-2007</c:v>
                </c:pt>
                <c:pt idx="153">
                  <c:v>25-mag-2007</c:v>
                </c:pt>
                <c:pt idx="154">
                  <c:v>29-mag-2007</c:v>
                </c:pt>
                <c:pt idx="155">
                  <c:v>1-giu-2007 </c:v>
                </c:pt>
                <c:pt idx="156">
                  <c:v>5-giu-2007 </c:v>
                </c:pt>
                <c:pt idx="157">
                  <c:v>5-giu-2007 </c:v>
                </c:pt>
                <c:pt idx="158">
                  <c:v>6-giu-2007 </c:v>
                </c:pt>
                <c:pt idx="159">
                  <c:v>11-giu-2007</c:v>
                </c:pt>
                <c:pt idx="160">
                  <c:v>13-giu-2007</c:v>
                </c:pt>
                <c:pt idx="161">
                  <c:v>19-giu-2007</c:v>
                </c:pt>
                <c:pt idx="162">
                  <c:v>22-giu-2007</c:v>
                </c:pt>
                <c:pt idx="163">
                  <c:v>27-giu-2007</c:v>
                </c:pt>
                <c:pt idx="164">
                  <c:v>2-lug-2007 </c:v>
                </c:pt>
                <c:pt idx="165">
                  <c:v>2-lug-2007 </c:v>
                </c:pt>
                <c:pt idx="166">
                  <c:v>3-lug-2007 </c:v>
                </c:pt>
                <c:pt idx="167">
                  <c:v>4-lug-2007 </c:v>
                </c:pt>
                <c:pt idx="168">
                  <c:v>16-lug-2007</c:v>
                </c:pt>
                <c:pt idx="169">
                  <c:v>16-lug-2007</c:v>
                </c:pt>
                <c:pt idx="170">
                  <c:v>17-lug-2007</c:v>
                </c:pt>
                <c:pt idx="171">
                  <c:v>19-lug-2007</c:v>
                </c:pt>
                <c:pt idx="172">
                  <c:v>24-lug-2007</c:v>
                </c:pt>
                <c:pt idx="173">
                  <c:v>26-lug-2007</c:v>
                </c:pt>
                <c:pt idx="174">
                  <c:v>30-lug-2007</c:v>
                </c:pt>
                <c:pt idx="175">
                  <c:v>1-ago-2007 </c:v>
                </c:pt>
                <c:pt idx="176">
                  <c:v>9-ago-2007 </c:v>
                </c:pt>
                <c:pt idx="177">
                  <c:v>9-ago-2007 </c:v>
                </c:pt>
                <c:pt idx="178">
                  <c:v>10-ago-2007</c:v>
                </c:pt>
                <c:pt idx="179">
                  <c:v>14-ago-2007</c:v>
                </c:pt>
                <c:pt idx="180">
                  <c:v>15-ago-2007</c:v>
                </c:pt>
                <c:pt idx="181">
                  <c:v>15-ago-2007</c:v>
                </c:pt>
                <c:pt idx="182">
                  <c:v>16-ago-2007</c:v>
                </c:pt>
                <c:pt idx="183">
                  <c:v>17-ago-2007</c:v>
                </c:pt>
                <c:pt idx="184">
                  <c:v>20-ago-2007</c:v>
                </c:pt>
                <c:pt idx="185">
                  <c:v>22-ago-2007</c:v>
                </c:pt>
                <c:pt idx="186">
                  <c:v>23-ago-2007</c:v>
                </c:pt>
                <c:pt idx="187">
                  <c:v>27-ago-2007</c:v>
                </c:pt>
                <c:pt idx="188">
                  <c:v>27-ago-2007</c:v>
                </c:pt>
                <c:pt idx="189">
                  <c:v>28-ago-2007</c:v>
                </c:pt>
                <c:pt idx="190">
                  <c:v>29-ago-2007</c:v>
                </c:pt>
                <c:pt idx="191">
                  <c:v>30-ago-2007</c:v>
                </c:pt>
                <c:pt idx="192">
                  <c:v>30-ago-2007</c:v>
                </c:pt>
                <c:pt idx="193">
                  <c:v>3-set-2007 </c:v>
                </c:pt>
                <c:pt idx="194">
                  <c:v>6-set-2007 </c:v>
                </c:pt>
                <c:pt idx="195">
                  <c:v>7-set-2007 </c:v>
                </c:pt>
                <c:pt idx="196">
                  <c:v>12-set-2007</c:v>
                </c:pt>
                <c:pt idx="197">
                  <c:v>13-set-2007</c:v>
                </c:pt>
                <c:pt idx="198">
                  <c:v>13-set-2007</c:v>
                </c:pt>
                <c:pt idx="199">
                  <c:v>14-set-2007</c:v>
                </c:pt>
                <c:pt idx="200">
                  <c:v>17-set-2007</c:v>
                </c:pt>
                <c:pt idx="201">
                  <c:v>18-set-2007</c:v>
                </c:pt>
                <c:pt idx="202">
                  <c:v>18-set-2007</c:v>
                </c:pt>
                <c:pt idx="203">
                  <c:v>20-set-2007</c:v>
                </c:pt>
                <c:pt idx="204">
                  <c:v>21-set-2007</c:v>
                </c:pt>
                <c:pt idx="205">
                  <c:v>28-set-2007</c:v>
                </c:pt>
                <c:pt idx="206">
                  <c:v>8-ott-2007 </c:v>
                </c:pt>
                <c:pt idx="207">
                  <c:v>10-ott-2007</c:v>
                </c:pt>
                <c:pt idx="208">
                  <c:v>11-ott-2007</c:v>
                </c:pt>
                <c:pt idx="209">
                  <c:v>12-ott-2007</c:v>
                </c:pt>
                <c:pt idx="210">
                  <c:v>12-ott-2007</c:v>
                </c:pt>
                <c:pt idx="211">
                  <c:v>15-ott-2007</c:v>
                </c:pt>
                <c:pt idx="212">
                  <c:v>16-ott-2007</c:v>
                </c:pt>
                <c:pt idx="213">
                  <c:v>18-ott-2007</c:v>
                </c:pt>
                <c:pt idx="214">
                  <c:v>19-ott-2007</c:v>
                </c:pt>
                <c:pt idx="215">
                  <c:v>22-ott-2007</c:v>
                </c:pt>
                <c:pt idx="216">
                  <c:v>24-ott-2007</c:v>
                </c:pt>
                <c:pt idx="217">
                  <c:v>24-ott-2007</c:v>
                </c:pt>
                <c:pt idx="218">
                  <c:v>26-ott-2007</c:v>
                </c:pt>
                <c:pt idx="219">
                  <c:v>30-ott-2007</c:v>
                </c:pt>
                <c:pt idx="220">
                  <c:v>7-nov-2007 </c:v>
                </c:pt>
                <c:pt idx="221">
                  <c:v>7-nov-2007 </c:v>
                </c:pt>
                <c:pt idx="222">
                  <c:v>8-nov-2007 </c:v>
                </c:pt>
                <c:pt idx="223">
                  <c:v>8-nov-2007 </c:v>
                </c:pt>
                <c:pt idx="224">
                  <c:v>9-nov-2007 </c:v>
                </c:pt>
                <c:pt idx="225">
                  <c:v>9-nov-2007 </c:v>
                </c:pt>
                <c:pt idx="226">
                  <c:v>15-nov-2007</c:v>
                </c:pt>
                <c:pt idx="227">
                  <c:v>19-nov-2007</c:v>
                </c:pt>
                <c:pt idx="228">
                  <c:v>21-nov-2007</c:v>
                </c:pt>
                <c:pt idx="229">
                  <c:v>22-nov-2007</c:v>
                </c:pt>
                <c:pt idx="230">
                  <c:v>27-nov-2007</c:v>
                </c:pt>
                <c:pt idx="231">
                  <c:v>30-nov-2007</c:v>
                </c:pt>
                <c:pt idx="232">
                  <c:v>6-dic-2007 </c:v>
                </c:pt>
                <c:pt idx="233">
                  <c:v>10-dic-2007</c:v>
                </c:pt>
                <c:pt idx="234">
                  <c:v>10-dic-2007</c:v>
                </c:pt>
                <c:pt idx="235">
                  <c:v>12-dic-2007</c:v>
                </c:pt>
                <c:pt idx="236">
                  <c:v>13-dic-2007</c:v>
                </c:pt>
                <c:pt idx="237">
                  <c:v>17-dic-2007</c:v>
                </c:pt>
                <c:pt idx="238">
                  <c:v>18-dic-2007</c:v>
                </c:pt>
                <c:pt idx="239">
                  <c:v>18-dic-2007</c:v>
                </c:pt>
                <c:pt idx="240">
                  <c:v>19-dic-2007</c:v>
                </c:pt>
                <c:pt idx="241">
                  <c:v>27-dic-2007</c:v>
                </c:pt>
                <c:pt idx="242">
                  <c:v>2-gen-2008 </c:v>
                </c:pt>
                <c:pt idx="243">
                  <c:v>4-gen-2008 </c:v>
                </c:pt>
                <c:pt idx="244">
                  <c:v>4-gen-2008 </c:v>
                </c:pt>
                <c:pt idx="245">
                  <c:v>7-gen-2008 </c:v>
                </c:pt>
                <c:pt idx="246">
                  <c:v>8-gen-2008 </c:v>
                </c:pt>
                <c:pt idx="247">
                  <c:v>8-gen-2008 </c:v>
                </c:pt>
                <c:pt idx="248">
                  <c:v>10-gen-2008</c:v>
                </c:pt>
                <c:pt idx="249">
                  <c:v>14-gen-2008</c:v>
                </c:pt>
                <c:pt idx="250">
                  <c:v>14-gen-2008</c:v>
                </c:pt>
                <c:pt idx="251">
                  <c:v>17-gen-2008</c:v>
                </c:pt>
                <c:pt idx="252">
                  <c:v>18-gen-2008</c:v>
                </c:pt>
                <c:pt idx="253">
                  <c:v>18-gen-2008</c:v>
                </c:pt>
                <c:pt idx="254">
                  <c:v>18-gen-2008</c:v>
                </c:pt>
                <c:pt idx="255">
                  <c:v>22-gen-2008</c:v>
                </c:pt>
                <c:pt idx="256">
                  <c:v>23-gen-2008</c:v>
                </c:pt>
                <c:pt idx="257">
                  <c:v>24-gen-2008</c:v>
                </c:pt>
                <c:pt idx="258">
                  <c:v>25-gen-2008</c:v>
                </c:pt>
                <c:pt idx="259">
                  <c:v>29-gen-2008</c:v>
                </c:pt>
                <c:pt idx="260">
                  <c:v>31-gen-2008</c:v>
                </c:pt>
                <c:pt idx="261">
                  <c:v>31-gen-2008</c:v>
                </c:pt>
                <c:pt idx="262">
                  <c:v>31-gen-2008</c:v>
                </c:pt>
                <c:pt idx="263">
                  <c:v>5-feb-2008 </c:v>
                </c:pt>
                <c:pt idx="264">
                  <c:v>6-feb-2008 </c:v>
                </c:pt>
                <c:pt idx="265">
                  <c:v>7-feb-2008 </c:v>
                </c:pt>
                <c:pt idx="266">
                  <c:v>8-feb-2008 </c:v>
                </c:pt>
                <c:pt idx="267">
                  <c:v>11-feb-2008</c:v>
                </c:pt>
                <c:pt idx="268">
                  <c:v>12-feb-2008</c:v>
                </c:pt>
                <c:pt idx="269">
                  <c:v>14-feb-2008</c:v>
                </c:pt>
                <c:pt idx="270">
                  <c:v>15-feb-2008</c:v>
                </c:pt>
                <c:pt idx="271">
                  <c:v>15-feb-2008</c:v>
                </c:pt>
                <c:pt idx="272">
                  <c:v>18-feb-2008</c:v>
                </c:pt>
                <c:pt idx="273">
                  <c:v>18-feb-2008</c:v>
                </c:pt>
                <c:pt idx="274">
                  <c:v>19-feb-2008</c:v>
                </c:pt>
                <c:pt idx="275">
                  <c:v>20-feb-2008</c:v>
                </c:pt>
                <c:pt idx="276">
                  <c:v>26-feb-2008</c:v>
                </c:pt>
                <c:pt idx="277">
                  <c:v>27-feb-2008</c:v>
                </c:pt>
                <c:pt idx="278">
                  <c:v>28-feb-2008</c:v>
                </c:pt>
                <c:pt idx="279">
                  <c:v>29-feb-2008</c:v>
                </c:pt>
                <c:pt idx="280">
                  <c:v>4-mar-2008 </c:v>
                </c:pt>
                <c:pt idx="281">
                  <c:v>19-mar-2008</c:v>
                </c:pt>
                <c:pt idx="282">
                  <c:v>20-mar-2008</c:v>
                </c:pt>
                <c:pt idx="283">
                  <c:v>20-mar-2008</c:v>
                </c:pt>
                <c:pt idx="284">
                  <c:v>27-mar-2008</c:v>
                </c:pt>
                <c:pt idx="285">
                  <c:v>27-mar-2008</c:v>
                </c:pt>
                <c:pt idx="286">
                  <c:v>28-mar-2008</c:v>
                </c:pt>
                <c:pt idx="287">
                  <c:v>28-mar-2008</c:v>
                </c:pt>
                <c:pt idx="288">
                  <c:v>31-mar-2008</c:v>
                </c:pt>
                <c:pt idx="289">
                  <c:v>1-apr-2008 </c:v>
                </c:pt>
                <c:pt idx="290">
                  <c:v>2-apr-2008 </c:v>
                </c:pt>
                <c:pt idx="291">
                  <c:v>4-apr-2008 </c:v>
                </c:pt>
                <c:pt idx="292">
                  <c:v>7-apr-2008 </c:v>
                </c:pt>
                <c:pt idx="293">
                  <c:v>8-apr-2008 </c:v>
                </c:pt>
                <c:pt idx="294">
                  <c:v>9-apr-2008 </c:v>
                </c:pt>
                <c:pt idx="295">
                  <c:v>9-apr-2008 </c:v>
                </c:pt>
                <c:pt idx="296">
                  <c:v>11-apr-2008</c:v>
                </c:pt>
                <c:pt idx="297">
                  <c:v>11-apr-2008</c:v>
                </c:pt>
                <c:pt idx="298">
                  <c:v>14-apr-2008</c:v>
                </c:pt>
                <c:pt idx="299">
                  <c:v>23-apr-2008</c:v>
                </c:pt>
                <c:pt idx="300">
                  <c:v>24-apr-2008</c:v>
                </c:pt>
                <c:pt idx="301">
                  <c:v>25-apr-2008</c:v>
                </c:pt>
                <c:pt idx="302">
                  <c:v>29-apr-2008</c:v>
                </c:pt>
                <c:pt idx="303">
                  <c:v>30-apr-2008</c:v>
                </c:pt>
                <c:pt idx="304">
                  <c:v>6-mag-2008 </c:v>
                </c:pt>
                <c:pt idx="305">
                  <c:v>6-mag-2008 </c:v>
                </c:pt>
                <c:pt idx="306">
                  <c:v>7-mag-2008 </c:v>
                </c:pt>
                <c:pt idx="307">
                  <c:v>8-mag-2008 </c:v>
                </c:pt>
                <c:pt idx="308">
                  <c:v>12-mag-2008</c:v>
                </c:pt>
                <c:pt idx="309">
                  <c:v>14-mag-2008</c:v>
                </c:pt>
                <c:pt idx="310">
                  <c:v>14-mag-2008</c:v>
                </c:pt>
                <c:pt idx="311">
                  <c:v>16-mag-2008</c:v>
                </c:pt>
                <c:pt idx="312">
                  <c:v>19-mag-2008</c:v>
                </c:pt>
                <c:pt idx="313">
                  <c:v>20-mag-2008</c:v>
                </c:pt>
                <c:pt idx="314">
                  <c:v>22-mag-2008</c:v>
                </c:pt>
                <c:pt idx="315">
                  <c:v>26-mag-2008</c:v>
                </c:pt>
                <c:pt idx="316">
                  <c:v>27-mag-2008</c:v>
                </c:pt>
                <c:pt idx="317">
                  <c:v>29-mag-2008</c:v>
                </c:pt>
                <c:pt idx="318">
                  <c:v>29-mag-2008</c:v>
                </c:pt>
                <c:pt idx="319">
                  <c:v>29-mag-2008</c:v>
                </c:pt>
                <c:pt idx="320">
                  <c:v>29-mag-2008</c:v>
                </c:pt>
                <c:pt idx="321">
                  <c:v>2-giu-2008 </c:v>
                </c:pt>
                <c:pt idx="322">
                  <c:v>3-giu-2008 </c:v>
                </c:pt>
                <c:pt idx="323">
                  <c:v>6-giu-2008 </c:v>
                </c:pt>
                <c:pt idx="324">
                  <c:v>6-giu-2008 </c:v>
                </c:pt>
                <c:pt idx="325">
                  <c:v>10-giu-2008</c:v>
                </c:pt>
                <c:pt idx="326">
                  <c:v>12-giu-2008</c:v>
                </c:pt>
                <c:pt idx="327">
                  <c:v>13-giu-2008</c:v>
                </c:pt>
                <c:pt idx="328">
                  <c:v>16-giu-2008</c:v>
                </c:pt>
                <c:pt idx="329">
                  <c:v>17-giu-2008</c:v>
                </c:pt>
                <c:pt idx="330">
                  <c:v>17-giu-2008</c:v>
                </c:pt>
                <c:pt idx="331">
                  <c:v>17-giu-2008</c:v>
                </c:pt>
                <c:pt idx="332">
                  <c:v>18-giu-2008</c:v>
                </c:pt>
                <c:pt idx="333">
                  <c:v>20-giu-2008</c:v>
                </c:pt>
                <c:pt idx="334">
                  <c:v>23-giu-2008</c:v>
                </c:pt>
                <c:pt idx="335">
                  <c:v>25-giu-2008</c:v>
                </c:pt>
                <c:pt idx="336">
                  <c:v>27-giu-2008</c:v>
                </c:pt>
                <c:pt idx="337">
                  <c:v>27-giu-2008</c:v>
                </c:pt>
                <c:pt idx="338">
                  <c:v>30-giu-2008</c:v>
                </c:pt>
                <c:pt idx="339">
                  <c:v>1-lug-2008 </c:v>
                </c:pt>
                <c:pt idx="340">
                  <c:v>2-lug-2008 </c:v>
                </c:pt>
                <c:pt idx="341">
                  <c:v>2-lug-2008 </c:v>
                </c:pt>
                <c:pt idx="342">
                  <c:v>3-lug-2008 </c:v>
                </c:pt>
                <c:pt idx="343">
                  <c:v>4-lug-2008 </c:v>
                </c:pt>
                <c:pt idx="344">
                  <c:v>7-lug-2008 </c:v>
                </c:pt>
                <c:pt idx="345">
                  <c:v>8-lug-2008 </c:v>
                </c:pt>
                <c:pt idx="346">
                  <c:v>9-lug-2008 </c:v>
                </c:pt>
                <c:pt idx="347">
                  <c:v>10-lug-2008</c:v>
                </c:pt>
                <c:pt idx="348">
                  <c:v>15-lug-2008</c:v>
                </c:pt>
                <c:pt idx="349">
                  <c:v>16-lug-2008</c:v>
                </c:pt>
                <c:pt idx="350">
                  <c:v>16-lug-2008</c:v>
                </c:pt>
                <c:pt idx="351">
                  <c:v>25-lug-2008</c:v>
                </c:pt>
                <c:pt idx="352">
                  <c:v>29-lug-2008</c:v>
                </c:pt>
                <c:pt idx="353">
                  <c:v>30-lug-2008</c:v>
                </c:pt>
                <c:pt idx="354">
                  <c:v>31-lug-2008</c:v>
                </c:pt>
                <c:pt idx="355">
                  <c:v>4-ago-2008 </c:v>
                </c:pt>
                <c:pt idx="356">
                  <c:v>6-ago-2008 </c:v>
                </c:pt>
                <c:pt idx="357">
                  <c:v>7-ago-2008 </c:v>
                </c:pt>
                <c:pt idx="358">
                  <c:v>8-ago-2008 </c:v>
                </c:pt>
                <c:pt idx="359">
                  <c:v>8-ago-2008 </c:v>
                </c:pt>
                <c:pt idx="360">
                  <c:v>13-ago-2008</c:v>
                </c:pt>
                <c:pt idx="361">
                  <c:v>14-ago-2008</c:v>
                </c:pt>
                <c:pt idx="362">
                  <c:v>14-ago-2008</c:v>
                </c:pt>
                <c:pt idx="363">
                  <c:v>18-ago-2008</c:v>
                </c:pt>
                <c:pt idx="364">
                  <c:v>18-ago-2008</c:v>
                </c:pt>
                <c:pt idx="365">
                  <c:v>22-ago-2008</c:v>
                </c:pt>
                <c:pt idx="366">
                  <c:v>25-ago-2008</c:v>
                </c:pt>
                <c:pt idx="367">
                  <c:v>27-ago-2008</c:v>
                </c:pt>
                <c:pt idx="368">
                  <c:v>28-ago-2008</c:v>
                </c:pt>
                <c:pt idx="369">
                  <c:v>28-ago-2008</c:v>
                </c:pt>
                <c:pt idx="370">
                  <c:v>1-set-2008 </c:v>
                </c:pt>
                <c:pt idx="371">
                  <c:v>2-set-2008 </c:v>
                </c:pt>
                <c:pt idx="372">
                  <c:v>2-set-2008 </c:v>
                </c:pt>
                <c:pt idx="373">
                  <c:v>3-set-2008 </c:v>
                </c:pt>
                <c:pt idx="374">
                  <c:v>5-set-2008 </c:v>
                </c:pt>
                <c:pt idx="375">
                  <c:v>5-set-2008 </c:v>
                </c:pt>
                <c:pt idx="376">
                  <c:v>9-set-2008 </c:v>
                </c:pt>
                <c:pt idx="377">
                  <c:v>9-set-2008 </c:v>
                </c:pt>
                <c:pt idx="378">
                  <c:v>9-set-2008 </c:v>
                </c:pt>
                <c:pt idx="379">
                  <c:v>15-set-2008</c:v>
                </c:pt>
                <c:pt idx="380">
                  <c:v>18-set-2008</c:v>
                </c:pt>
                <c:pt idx="381">
                  <c:v>18-set-2008</c:v>
                </c:pt>
                <c:pt idx="382">
                  <c:v>22-set-2008</c:v>
                </c:pt>
                <c:pt idx="383">
                  <c:v>23-set-2008</c:v>
                </c:pt>
                <c:pt idx="384">
                  <c:v>25-set-2008</c:v>
                </c:pt>
                <c:pt idx="385">
                  <c:v>25-set-2008</c:v>
                </c:pt>
                <c:pt idx="386">
                  <c:v>30-set-2008</c:v>
                </c:pt>
                <c:pt idx="387">
                  <c:v>2-ott-2008 </c:v>
                </c:pt>
                <c:pt idx="388">
                  <c:v>2-ott-2008 </c:v>
                </c:pt>
                <c:pt idx="389">
                  <c:v>3-ott-2008 </c:v>
                </c:pt>
                <c:pt idx="390">
                  <c:v>3-ott-2008 </c:v>
                </c:pt>
                <c:pt idx="391">
                  <c:v>10-ott-2008</c:v>
                </c:pt>
                <c:pt idx="392">
                  <c:v>15-ott-2008</c:v>
                </c:pt>
                <c:pt idx="393">
                  <c:v>17-ott-2008</c:v>
                </c:pt>
                <c:pt idx="394">
                  <c:v>21-ott-2008</c:v>
                </c:pt>
                <c:pt idx="395">
                  <c:v>22-ott-2008</c:v>
                </c:pt>
                <c:pt idx="396">
                  <c:v>22-ott-2008</c:v>
                </c:pt>
                <c:pt idx="397">
                  <c:v>23-ott-2008</c:v>
                </c:pt>
                <c:pt idx="398">
                  <c:v>23-ott-2008</c:v>
                </c:pt>
                <c:pt idx="399">
                  <c:v>24-ott-2008</c:v>
                </c:pt>
                <c:pt idx="400">
                  <c:v>30-ott-2008</c:v>
                </c:pt>
                <c:pt idx="401">
                  <c:v>30-ott-2008</c:v>
                </c:pt>
                <c:pt idx="402">
                  <c:v>3-nov-2008 </c:v>
                </c:pt>
                <c:pt idx="403">
                  <c:v>4-nov-2008 </c:v>
                </c:pt>
                <c:pt idx="404">
                  <c:v>6-nov-2008 </c:v>
                </c:pt>
                <c:pt idx="405">
                  <c:v>7-nov-2008 </c:v>
                </c:pt>
                <c:pt idx="406">
                  <c:v>13-nov-2008</c:v>
                </c:pt>
                <c:pt idx="407">
                  <c:v>14-nov-2008</c:v>
                </c:pt>
                <c:pt idx="408">
                  <c:v>14-nov-2008</c:v>
                </c:pt>
                <c:pt idx="409">
                  <c:v>17-nov-2008</c:v>
                </c:pt>
                <c:pt idx="410">
                  <c:v>19-nov-2008</c:v>
                </c:pt>
                <c:pt idx="411">
                  <c:v>19-nov-2008</c:v>
                </c:pt>
                <c:pt idx="412">
                  <c:v>2-dic-2008 </c:v>
                </c:pt>
                <c:pt idx="413">
                  <c:v>3-dic-2008 </c:v>
                </c:pt>
                <c:pt idx="414">
                  <c:v>5-dic-2008 </c:v>
                </c:pt>
                <c:pt idx="415">
                  <c:v>9-dic-2008 </c:v>
                </c:pt>
                <c:pt idx="416">
                  <c:v>11-dic-2008</c:v>
                </c:pt>
                <c:pt idx="417">
                  <c:v>12-dic-2008</c:v>
                </c:pt>
                <c:pt idx="418">
                  <c:v>16-dic-2008</c:v>
                </c:pt>
                <c:pt idx="419">
                  <c:v>16-dic-2008</c:v>
                </c:pt>
                <c:pt idx="420">
                  <c:v>17-dic-2008</c:v>
                </c:pt>
                <c:pt idx="421">
                  <c:v>19-dic-2008</c:v>
                </c:pt>
                <c:pt idx="422">
                  <c:v>14-gen-2009</c:v>
                </c:pt>
                <c:pt idx="423">
                  <c:v>14-gen-2009</c:v>
                </c:pt>
                <c:pt idx="424">
                  <c:v>16-gen-2009</c:v>
                </c:pt>
                <c:pt idx="425">
                  <c:v>16-gen-2009</c:v>
                </c:pt>
                <c:pt idx="426">
                  <c:v>19-gen-2009</c:v>
                </c:pt>
                <c:pt idx="427">
                  <c:v>19-gen-2009</c:v>
                </c:pt>
                <c:pt idx="428">
                  <c:v>23-gen-2009</c:v>
                </c:pt>
                <c:pt idx="429">
                  <c:v>27-gen-2009</c:v>
                </c:pt>
                <c:pt idx="430">
                  <c:v>29-gen-2009</c:v>
                </c:pt>
                <c:pt idx="431">
                  <c:v>30-gen-2009</c:v>
                </c:pt>
                <c:pt idx="432">
                  <c:v>30-gen-2009</c:v>
                </c:pt>
                <c:pt idx="433">
                  <c:v>3-feb-2009 </c:v>
                </c:pt>
                <c:pt idx="434">
                  <c:v>5-feb-2009 </c:v>
                </c:pt>
                <c:pt idx="435">
                  <c:v>10-feb-2009</c:v>
                </c:pt>
                <c:pt idx="436">
                  <c:v>12-feb-2009</c:v>
                </c:pt>
                <c:pt idx="437">
                  <c:v>13-feb-2009</c:v>
                </c:pt>
                <c:pt idx="438">
                  <c:v>16-feb-2009</c:v>
                </c:pt>
                <c:pt idx="439">
                  <c:v>16-feb-2009</c:v>
                </c:pt>
                <c:pt idx="440">
                  <c:v>17-feb-2009</c:v>
                </c:pt>
                <c:pt idx="441">
                  <c:v>18-feb-2009</c:v>
                </c:pt>
                <c:pt idx="442">
                  <c:v>18-feb-2009</c:v>
                </c:pt>
                <c:pt idx="443">
                  <c:v>19-feb-2009</c:v>
                </c:pt>
                <c:pt idx="444">
                  <c:v>24-feb-2009</c:v>
                </c:pt>
                <c:pt idx="445">
                  <c:v>26-feb-2009</c:v>
                </c:pt>
                <c:pt idx="446">
                  <c:v>27-feb-2009</c:v>
                </c:pt>
                <c:pt idx="447">
                  <c:v>27-feb-2009</c:v>
                </c:pt>
                <c:pt idx="448">
                  <c:v>2-mar-2009 </c:v>
                </c:pt>
                <c:pt idx="449">
                  <c:v>4-mar-2009 </c:v>
                </c:pt>
                <c:pt idx="450">
                  <c:v>5-mar-2009 </c:v>
                </c:pt>
                <c:pt idx="451">
                  <c:v>6-mar-2009 </c:v>
                </c:pt>
                <c:pt idx="452">
                  <c:v>11-mar-2009</c:v>
                </c:pt>
                <c:pt idx="453">
                  <c:v>13-mar-2009</c:v>
                </c:pt>
                <c:pt idx="454">
                  <c:v>16-mar-2009</c:v>
                </c:pt>
                <c:pt idx="455">
                  <c:v>17-mar-2009</c:v>
                </c:pt>
                <c:pt idx="456">
                  <c:v>18-mar-2009</c:v>
                </c:pt>
                <c:pt idx="457">
                  <c:v>18-mar-2009</c:v>
                </c:pt>
                <c:pt idx="458">
                  <c:v>19-mar-2009</c:v>
                </c:pt>
                <c:pt idx="459">
                  <c:v>20-mar-2009</c:v>
                </c:pt>
                <c:pt idx="460">
                  <c:v>25-mar-2009</c:v>
                </c:pt>
                <c:pt idx="461">
                  <c:v>25-mar-2009</c:v>
                </c:pt>
                <c:pt idx="462">
                  <c:v>27-mar-2009</c:v>
                </c:pt>
                <c:pt idx="463">
                  <c:v>27-mar-2009</c:v>
                </c:pt>
                <c:pt idx="464">
                  <c:v>27-mar-2009</c:v>
                </c:pt>
                <c:pt idx="465">
                  <c:v>31-mar-2009</c:v>
                </c:pt>
                <c:pt idx="466">
                  <c:v>1-apr-2009 </c:v>
                </c:pt>
                <c:pt idx="467">
                  <c:v>2-apr-2009 </c:v>
                </c:pt>
                <c:pt idx="468">
                  <c:v>3-apr-2009 </c:v>
                </c:pt>
                <c:pt idx="469">
                  <c:v>3-apr-2009 </c:v>
                </c:pt>
                <c:pt idx="470">
                  <c:v>6-apr-2009 </c:v>
                </c:pt>
                <c:pt idx="471">
                  <c:v>8-apr-2009 </c:v>
                </c:pt>
                <c:pt idx="472">
                  <c:v>8-apr-2009 </c:v>
                </c:pt>
                <c:pt idx="473">
                  <c:v>14-apr-2009</c:v>
                </c:pt>
                <c:pt idx="474">
                  <c:v>14-apr-2009</c:v>
                </c:pt>
                <c:pt idx="475">
                  <c:v>15-apr-2009</c:v>
                </c:pt>
                <c:pt idx="476">
                  <c:v>16-apr-2009</c:v>
                </c:pt>
                <c:pt idx="477">
                  <c:v>17-apr-2009</c:v>
                </c:pt>
                <c:pt idx="478">
                  <c:v>22-apr-2009</c:v>
                </c:pt>
                <c:pt idx="479">
                  <c:v>24-apr-2009</c:v>
                </c:pt>
                <c:pt idx="480">
                  <c:v>27-apr-2009</c:v>
                </c:pt>
                <c:pt idx="481">
                  <c:v>28-apr-2009</c:v>
                </c:pt>
                <c:pt idx="482">
                  <c:v>29-apr-2009</c:v>
                </c:pt>
                <c:pt idx="483">
                  <c:v>30-apr-2009</c:v>
                </c:pt>
                <c:pt idx="484">
                  <c:v>8-mag-2009 </c:v>
                </c:pt>
                <c:pt idx="485">
                  <c:v>8-mag-2009 </c:v>
                </c:pt>
                <c:pt idx="486">
                  <c:v>12-mag-2009</c:v>
                </c:pt>
                <c:pt idx="487">
                  <c:v>12-mag-2009</c:v>
                </c:pt>
                <c:pt idx="488">
                  <c:v>18-mag-2009</c:v>
                </c:pt>
                <c:pt idx="489">
                  <c:v>18-mag-2009</c:v>
                </c:pt>
                <c:pt idx="490">
                  <c:v>19-mag-2009</c:v>
                </c:pt>
                <c:pt idx="491">
                  <c:v>21-mag-2009</c:v>
                </c:pt>
                <c:pt idx="492">
                  <c:v>22-mag-2009</c:v>
                </c:pt>
                <c:pt idx="493">
                  <c:v>25-mag-2009</c:v>
                </c:pt>
                <c:pt idx="494">
                  <c:v>26-mag-2009</c:v>
                </c:pt>
                <c:pt idx="495">
                  <c:v>26-mag-2009</c:v>
                </c:pt>
                <c:pt idx="496">
                  <c:v>28-mag-2009</c:v>
                </c:pt>
                <c:pt idx="497">
                  <c:v>29-mag-2009</c:v>
                </c:pt>
                <c:pt idx="498">
                  <c:v>29-mag-2009</c:v>
                </c:pt>
                <c:pt idx="499">
                  <c:v>1-giu-2009 </c:v>
                </c:pt>
                <c:pt idx="500">
                  <c:v>3-giu-2009 </c:v>
                </c:pt>
                <c:pt idx="501">
                  <c:v>3-giu-2009 </c:v>
                </c:pt>
                <c:pt idx="502">
                  <c:v>9-giu-2009 </c:v>
                </c:pt>
                <c:pt idx="503">
                  <c:v>9-giu-2009 </c:v>
                </c:pt>
                <c:pt idx="504">
                  <c:v>10-giu-2009</c:v>
                </c:pt>
                <c:pt idx="505">
                  <c:v>12-giu-2009</c:v>
                </c:pt>
                <c:pt idx="506">
                  <c:v>19-giu-2009</c:v>
                </c:pt>
                <c:pt idx="507">
                  <c:v>22-giu-2009</c:v>
                </c:pt>
                <c:pt idx="508">
                  <c:v>23-giu-2009</c:v>
                </c:pt>
                <c:pt idx="509">
                  <c:v>23-giu-2009</c:v>
                </c:pt>
                <c:pt idx="510">
                  <c:v>23-giu-2009</c:v>
                </c:pt>
                <c:pt idx="511">
                  <c:v>24-giu-2009</c:v>
                </c:pt>
                <c:pt idx="512">
                  <c:v>25-giu-2009</c:v>
                </c:pt>
                <c:pt idx="513">
                  <c:v>25-giu-2009</c:v>
                </c:pt>
                <c:pt idx="514">
                  <c:v>26-giu-2009</c:v>
                </c:pt>
                <c:pt idx="515">
                  <c:v>29-giu-2009</c:v>
                </c:pt>
                <c:pt idx="516">
                  <c:v>2-lug-2009 </c:v>
                </c:pt>
                <c:pt idx="517">
                  <c:v>6-lug-2009 </c:v>
                </c:pt>
                <c:pt idx="518">
                  <c:v>6-lug-2009 </c:v>
                </c:pt>
                <c:pt idx="519">
                  <c:v>8-lug-2009 </c:v>
                </c:pt>
                <c:pt idx="520">
                  <c:v>9-lug-2009 </c:v>
                </c:pt>
                <c:pt idx="521">
                  <c:v>10-lug-2009</c:v>
                </c:pt>
                <c:pt idx="522">
                  <c:v>15-lug-2009</c:v>
                </c:pt>
                <c:pt idx="523">
                  <c:v>16-lug-2009</c:v>
                </c:pt>
                <c:pt idx="524">
                  <c:v>17-lug-2009</c:v>
                </c:pt>
                <c:pt idx="525">
                  <c:v>23-lug-2009</c:v>
                </c:pt>
                <c:pt idx="526">
                  <c:v>24-lug-2009</c:v>
                </c:pt>
                <c:pt idx="527">
                  <c:v>27-lug-2009</c:v>
                </c:pt>
                <c:pt idx="528">
                  <c:v>30-lug-2009</c:v>
                </c:pt>
                <c:pt idx="529">
                  <c:v>31-lug-2009</c:v>
                </c:pt>
                <c:pt idx="530">
                  <c:v>3-ago-2009 </c:v>
                </c:pt>
                <c:pt idx="531">
                  <c:v>3-ago-2009 </c:v>
                </c:pt>
                <c:pt idx="532">
                  <c:v>4-ago-2009 </c:v>
                </c:pt>
                <c:pt idx="533">
                  <c:v>5-ago-2009 </c:v>
                </c:pt>
                <c:pt idx="534">
                  <c:v>7-ago-2009 </c:v>
                </c:pt>
                <c:pt idx="535">
                  <c:v>11-ago-2009</c:v>
                </c:pt>
                <c:pt idx="536">
                  <c:v>12-ago-2009</c:v>
                </c:pt>
                <c:pt idx="537">
                  <c:v>13-ago-2009</c:v>
                </c:pt>
                <c:pt idx="538">
                  <c:v>14-ago-2009</c:v>
                </c:pt>
                <c:pt idx="539">
                  <c:v>14-ago-2009</c:v>
                </c:pt>
                <c:pt idx="540">
                  <c:v>18-ago-2009</c:v>
                </c:pt>
                <c:pt idx="541">
                  <c:v>18-ago-2009</c:v>
                </c:pt>
                <c:pt idx="542">
                  <c:v>18-ago-2009</c:v>
                </c:pt>
                <c:pt idx="543">
                  <c:v>19-ago-2009</c:v>
                </c:pt>
                <c:pt idx="544">
                  <c:v>20-ago-2009</c:v>
                </c:pt>
                <c:pt idx="545">
                  <c:v>21-ago-2009</c:v>
                </c:pt>
                <c:pt idx="546">
                  <c:v>25-ago-2009</c:v>
                </c:pt>
                <c:pt idx="547">
                  <c:v>25-ago-2009</c:v>
                </c:pt>
                <c:pt idx="548">
                  <c:v>26-ago-2009</c:v>
                </c:pt>
                <c:pt idx="549">
                  <c:v>27-ago-2009</c:v>
                </c:pt>
                <c:pt idx="550">
                  <c:v>27-ago-2009</c:v>
                </c:pt>
                <c:pt idx="551">
                  <c:v>28-ago-2009</c:v>
                </c:pt>
                <c:pt idx="552">
                  <c:v>1-set-2009 </c:v>
                </c:pt>
                <c:pt idx="553">
                  <c:v>1-set-2009 </c:v>
                </c:pt>
                <c:pt idx="554">
                  <c:v>3-set-2009 </c:v>
                </c:pt>
                <c:pt idx="555">
                  <c:v>4-set-2009 </c:v>
                </c:pt>
                <c:pt idx="556">
                  <c:v>7-set-2009 </c:v>
                </c:pt>
                <c:pt idx="557">
                  <c:v>8-set-2009 </c:v>
                </c:pt>
                <c:pt idx="558">
                  <c:v>9-set-2009 </c:v>
                </c:pt>
                <c:pt idx="559">
                  <c:v>10-set-2009</c:v>
                </c:pt>
                <c:pt idx="560">
                  <c:v>11-set-2009</c:v>
                </c:pt>
                <c:pt idx="561">
                  <c:v>15-set-2009</c:v>
                </c:pt>
                <c:pt idx="562">
                  <c:v>21-set-2009</c:v>
                </c:pt>
                <c:pt idx="563">
                  <c:v>23-set-2009</c:v>
                </c:pt>
                <c:pt idx="564">
                  <c:v>23-set-2009</c:v>
                </c:pt>
                <c:pt idx="565">
                  <c:v>24-set-2009</c:v>
                </c:pt>
                <c:pt idx="566">
                  <c:v>25-set-2009</c:v>
                </c:pt>
                <c:pt idx="567">
                  <c:v>28-set-2009</c:v>
                </c:pt>
                <c:pt idx="568">
                  <c:v>28-set-2009</c:v>
                </c:pt>
                <c:pt idx="569">
                  <c:v>30-set-2009</c:v>
                </c:pt>
                <c:pt idx="570">
                  <c:v>30-set-2009</c:v>
                </c:pt>
                <c:pt idx="571">
                  <c:v>1-ott-2009 </c:v>
                </c:pt>
                <c:pt idx="572">
                  <c:v>1-ott-2009 </c:v>
                </c:pt>
                <c:pt idx="573">
                  <c:v>2-ott-2009 </c:v>
                </c:pt>
                <c:pt idx="574">
                  <c:v>5-ott-2009 </c:v>
                </c:pt>
                <c:pt idx="575">
                  <c:v>6-ott-2009 </c:v>
                </c:pt>
                <c:pt idx="576">
                  <c:v>7-ott-2009 </c:v>
                </c:pt>
                <c:pt idx="577">
                  <c:v>7-ott-2009 </c:v>
                </c:pt>
                <c:pt idx="578">
                  <c:v>8-ott-2009 </c:v>
                </c:pt>
                <c:pt idx="579">
                  <c:v>12-ott-2009</c:v>
                </c:pt>
                <c:pt idx="580">
                  <c:v>13-ott-2009</c:v>
                </c:pt>
                <c:pt idx="581">
                  <c:v>15-ott-2009</c:v>
                </c:pt>
                <c:pt idx="582">
                  <c:v>16-ott-2009</c:v>
                </c:pt>
                <c:pt idx="583">
                  <c:v>19-ott-2009</c:v>
                </c:pt>
                <c:pt idx="584">
                  <c:v>21-ott-2009</c:v>
                </c:pt>
                <c:pt idx="585">
                  <c:v>21-ott-2009</c:v>
                </c:pt>
                <c:pt idx="586">
                  <c:v>22-ott-2009</c:v>
                </c:pt>
                <c:pt idx="587">
                  <c:v>22-ott-2009</c:v>
                </c:pt>
                <c:pt idx="588">
                  <c:v>26-ott-2009</c:v>
                </c:pt>
                <c:pt idx="589">
                  <c:v>26-ott-2009</c:v>
                </c:pt>
                <c:pt idx="590">
                  <c:v>2-nov-2009 </c:v>
                </c:pt>
                <c:pt idx="591">
                  <c:v>3-nov-2009 </c:v>
                </c:pt>
                <c:pt idx="592">
                  <c:v>5-nov-2009 </c:v>
                </c:pt>
                <c:pt idx="593">
                  <c:v>6-nov-2009 </c:v>
                </c:pt>
                <c:pt idx="594">
                  <c:v>10-nov-2009</c:v>
                </c:pt>
                <c:pt idx="595">
                  <c:v>12-nov-2009</c:v>
                </c:pt>
                <c:pt idx="596">
                  <c:v>12-nov-2009</c:v>
                </c:pt>
                <c:pt idx="597">
                  <c:v>13-nov-2009</c:v>
                </c:pt>
                <c:pt idx="598">
                  <c:v>17-nov-2009</c:v>
                </c:pt>
                <c:pt idx="599">
                  <c:v>17-nov-2009</c:v>
                </c:pt>
                <c:pt idx="600">
                  <c:v>23-nov-2009</c:v>
                </c:pt>
                <c:pt idx="601">
                  <c:v>24-nov-2009</c:v>
                </c:pt>
                <c:pt idx="602">
                  <c:v>25-nov-2009</c:v>
                </c:pt>
                <c:pt idx="603">
                  <c:v>25-nov-2009</c:v>
                </c:pt>
                <c:pt idx="604">
                  <c:v>2-dic-2009 </c:v>
                </c:pt>
                <c:pt idx="605">
                  <c:v>3-dic-2009 </c:v>
                </c:pt>
                <c:pt idx="606">
                  <c:v>3-dic-2009 </c:v>
                </c:pt>
                <c:pt idx="607">
                  <c:v>7-dic-2009 </c:v>
                </c:pt>
                <c:pt idx="608">
                  <c:v>9-dic-2009 </c:v>
                </c:pt>
                <c:pt idx="609">
                  <c:v>10-dic-2009</c:v>
                </c:pt>
                <c:pt idx="610">
                  <c:v>14-dic-2009</c:v>
                </c:pt>
                <c:pt idx="611">
                  <c:v>15-dic-2009</c:v>
                </c:pt>
                <c:pt idx="612">
                  <c:v>16-dic-2009</c:v>
                </c:pt>
                <c:pt idx="613">
                  <c:v>17-dic-2009</c:v>
                </c:pt>
                <c:pt idx="614">
                  <c:v>17-dic-2009</c:v>
                </c:pt>
                <c:pt idx="615">
                  <c:v>18-dic-2009</c:v>
                </c:pt>
                <c:pt idx="616">
                  <c:v>21-dic-2009</c:v>
                </c:pt>
                <c:pt idx="617">
                  <c:v>7-gen-2010 </c:v>
                </c:pt>
                <c:pt idx="618">
                  <c:v>7-gen-2010 </c:v>
                </c:pt>
                <c:pt idx="619">
                  <c:v>8-gen-2010 </c:v>
                </c:pt>
                <c:pt idx="620">
                  <c:v>11-gen-2010</c:v>
                </c:pt>
                <c:pt idx="621">
                  <c:v>11-gen-2010</c:v>
                </c:pt>
                <c:pt idx="622">
                  <c:v>12-gen-2010</c:v>
                </c:pt>
                <c:pt idx="623">
                  <c:v>13-gen-2010</c:v>
                </c:pt>
                <c:pt idx="624">
                  <c:v>20-gen-2010</c:v>
                </c:pt>
                <c:pt idx="625">
                  <c:v>21-gen-2010</c:v>
                </c:pt>
                <c:pt idx="626">
                  <c:v>25-gen-2010</c:v>
                </c:pt>
                <c:pt idx="627">
                  <c:v>26-gen-2010</c:v>
                </c:pt>
                <c:pt idx="628">
                  <c:v>28-gen-2010</c:v>
                </c:pt>
                <c:pt idx="629">
                  <c:v>28-gen-2010</c:v>
                </c:pt>
                <c:pt idx="630">
                  <c:v>28-gen-2010</c:v>
                </c:pt>
                <c:pt idx="631">
                  <c:v>29-gen-2010</c:v>
                </c:pt>
                <c:pt idx="632">
                  <c:v>1-feb-2010 </c:v>
                </c:pt>
                <c:pt idx="633">
                  <c:v>1-feb-2010 </c:v>
                </c:pt>
                <c:pt idx="634">
                  <c:v>3-feb-2010 </c:v>
                </c:pt>
                <c:pt idx="635">
                  <c:v>4-feb-2010 </c:v>
                </c:pt>
                <c:pt idx="636">
                  <c:v>5-feb-2010 </c:v>
                </c:pt>
                <c:pt idx="637">
                  <c:v>8-feb-2010 </c:v>
                </c:pt>
                <c:pt idx="638">
                  <c:v>9-feb-2010 </c:v>
                </c:pt>
                <c:pt idx="639">
                  <c:v>12-feb-2010</c:v>
                </c:pt>
                <c:pt idx="640">
                  <c:v>12-feb-2010</c:v>
                </c:pt>
                <c:pt idx="641">
                  <c:v>15-feb-2010</c:v>
                </c:pt>
                <c:pt idx="642">
                  <c:v>18-feb-2010</c:v>
                </c:pt>
                <c:pt idx="643">
                  <c:v>23-feb-2010</c:v>
                </c:pt>
                <c:pt idx="644">
                  <c:v>24-feb-2010</c:v>
                </c:pt>
                <c:pt idx="645">
                  <c:v>25-feb-2010</c:v>
                </c:pt>
                <c:pt idx="646">
                  <c:v>4-mar-2010 </c:v>
                </c:pt>
                <c:pt idx="647">
                  <c:v>4-mar-2010 </c:v>
                </c:pt>
                <c:pt idx="648">
                  <c:v>8-mar-2010 </c:v>
                </c:pt>
                <c:pt idx="649">
                  <c:v>11-mar-2010</c:v>
                </c:pt>
                <c:pt idx="650">
                  <c:v>11-mar-2010</c:v>
                </c:pt>
                <c:pt idx="651">
                  <c:v>15-mar-2010</c:v>
                </c:pt>
                <c:pt idx="652">
                  <c:v>24-mar-2010</c:v>
                </c:pt>
                <c:pt idx="653">
                  <c:v>25-mar-2010</c:v>
                </c:pt>
                <c:pt idx="654">
                  <c:v>29-mar-2010</c:v>
                </c:pt>
                <c:pt idx="655">
                  <c:v>30-mar-2010</c:v>
                </c:pt>
                <c:pt idx="656">
                  <c:v>31-mar-2010</c:v>
                </c:pt>
                <c:pt idx="657">
                  <c:v>6-apr-2010 </c:v>
                </c:pt>
                <c:pt idx="658">
                  <c:v>7-apr-2010 </c:v>
                </c:pt>
                <c:pt idx="659">
                  <c:v>12-apr-2010</c:v>
                </c:pt>
                <c:pt idx="660">
                  <c:v>13-apr-2010</c:v>
                </c:pt>
                <c:pt idx="661">
                  <c:v>16-apr-2010</c:v>
                </c:pt>
                <c:pt idx="662">
                  <c:v>22-apr-2010</c:v>
                </c:pt>
                <c:pt idx="663">
                  <c:v>22-apr-2010</c:v>
                </c:pt>
                <c:pt idx="664">
                  <c:v>23-apr-2010</c:v>
                </c:pt>
                <c:pt idx="665">
                  <c:v>27-apr-2010</c:v>
                </c:pt>
                <c:pt idx="666">
                  <c:v>29-apr-2010</c:v>
                </c:pt>
                <c:pt idx="667">
                  <c:v>30-apr-2010</c:v>
                </c:pt>
                <c:pt idx="668">
                  <c:v>30-apr-2010</c:v>
                </c:pt>
                <c:pt idx="669">
                  <c:v>3-mag-2010 </c:v>
                </c:pt>
                <c:pt idx="670">
                  <c:v>5-mag-2010 </c:v>
                </c:pt>
                <c:pt idx="671">
                  <c:v>6-mag-2010 </c:v>
                </c:pt>
                <c:pt idx="672">
                  <c:v>10-mag-2010</c:v>
                </c:pt>
                <c:pt idx="673">
                  <c:v>10-mag-2010</c:v>
                </c:pt>
                <c:pt idx="674">
                  <c:v>14-mag-2010</c:v>
                </c:pt>
                <c:pt idx="675">
                  <c:v>17-mag-2010</c:v>
                </c:pt>
                <c:pt idx="676">
                  <c:v>17-mag-2010</c:v>
                </c:pt>
                <c:pt idx="677">
                  <c:v>18-mag-2010</c:v>
                </c:pt>
                <c:pt idx="678">
                  <c:v>19-mag-2010</c:v>
                </c:pt>
                <c:pt idx="679">
                  <c:v>20-mag-2010</c:v>
                </c:pt>
                <c:pt idx="680">
                  <c:v>20-mag-2010</c:v>
                </c:pt>
                <c:pt idx="681">
                  <c:v>20-mag-2010</c:v>
                </c:pt>
                <c:pt idx="682">
                  <c:v>24-mag-2010</c:v>
                </c:pt>
                <c:pt idx="683">
                  <c:v>26-mag-2010</c:v>
                </c:pt>
                <c:pt idx="684">
                  <c:v>27-mag-2010</c:v>
                </c:pt>
                <c:pt idx="685">
                  <c:v>28-mag-2010</c:v>
                </c:pt>
                <c:pt idx="686">
                  <c:v>1-giu-2010 </c:v>
                </c:pt>
                <c:pt idx="687">
                  <c:v>3-giu-2010 </c:v>
                </c:pt>
                <c:pt idx="688">
                  <c:v>7-giu-2010 </c:v>
                </c:pt>
                <c:pt idx="689">
                  <c:v>7-giu-2010 </c:v>
                </c:pt>
                <c:pt idx="690">
                  <c:v>7-giu-2010 </c:v>
                </c:pt>
                <c:pt idx="691">
                  <c:v>8-giu-2010 </c:v>
                </c:pt>
                <c:pt idx="692">
                  <c:v>8-giu-2010 </c:v>
                </c:pt>
                <c:pt idx="693">
                  <c:v>9-giu-2010 </c:v>
                </c:pt>
                <c:pt idx="694">
                  <c:v>10-giu-2010</c:v>
                </c:pt>
                <c:pt idx="695">
                  <c:v>11-giu-2010</c:v>
                </c:pt>
                <c:pt idx="696">
                  <c:v>14-giu-2010</c:v>
                </c:pt>
                <c:pt idx="697">
                  <c:v>15-giu-2010</c:v>
                </c:pt>
                <c:pt idx="698">
                  <c:v>16-giu-2010</c:v>
                </c:pt>
                <c:pt idx="699">
                  <c:v>18-giu-2010</c:v>
                </c:pt>
                <c:pt idx="700">
                  <c:v>22-giu-2010</c:v>
                </c:pt>
                <c:pt idx="701">
                  <c:v>24-giu-2010</c:v>
                </c:pt>
                <c:pt idx="702">
                  <c:v>28-giu-2010</c:v>
                </c:pt>
                <c:pt idx="703">
                  <c:v>2-lug-2010 </c:v>
                </c:pt>
                <c:pt idx="704">
                  <c:v>6-lug-2010 </c:v>
                </c:pt>
                <c:pt idx="705">
                  <c:v>6-lug-2010 </c:v>
                </c:pt>
                <c:pt idx="706">
                  <c:v>7-lug-2010 </c:v>
                </c:pt>
                <c:pt idx="707">
                  <c:v>8-lug-2010 </c:v>
                </c:pt>
                <c:pt idx="708">
                  <c:v>13-lug-2010</c:v>
                </c:pt>
                <c:pt idx="709">
                  <c:v>15-lug-2010</c:v>
                </c:pt>
                <c:pt idx="710">
                  <c:v>20-lug-2010</c:v>
                </c:pt>
                <c:pt idx="711">
                  <c:v>22-lug-2010</c:v>
                </c:pt>
                <c:pt idx="712">
                  <c:v>26-lug-2010</c:v>
                </c:pt>
                <c:pt idx="713">
                  <c:v>26-lug-2010</c:v>
                </c:pt>
                <c:pt idx="714">
                  <c:v>28-lug-2010</c:v>
                </c:pt>
                <c:pt idx="715">
                  <c:v>28-lug-2010</c:v>
                </c:pt>
                <c:pt idx="716">
                  <c:v>30-lug-2010</c:v>
                </c:pt>
                <c:pt idx="717">
                  <c:v>2-ago-2010 </c:v>
                </c:pt>
                <c:pt idx="718">
                  <c:v>3-ago-2010 </c:v>
                </c:pt>
                <c:pt idx="719">
                  <c:v>4-ago-2010 </c:v>
                </c:pt>
                <c:pt idx="720">
                  <c:v>5-ago-2010 </c:v>
                </c:pt>
                <c:pt idx="721">
                  <c:v>5-ago-2010 </c:v>
                </c:pt>
                <c:pt idx="722">
                  <c:v>6-ago-2010 </c:v>
                </c:pt>
                <c:pt idx="723">
                  <c:v>6-ago-2010 </c:v>
                </c:pt>
                <c:pt idx="724">
                  <c:v>9-ago-2010 </c:v>
                </c:pt>
                <c:pt idx="725">
                  <c:v>10-ago-2010</c:v>
                </c:pt>
                <c:pt idx="726">
                  <c:v>11-ago-2010</c:v>
                </c:pt>
                <c:pt idx="727">
                  <c:v>11-ago-2010</c:v>
                </c:pt>
                <c:pt idx="728">
                  <c:v>13-ago-2010</c:v>
                </c:pt>
                <c:pt idx="729">
                  <c:v>17-ago-2010</c:v>
                </c:pt>
                <c:pt idx="730">
                  <c:v>19-ago-2010</c:v>
                </c:pt>
                <c:pt idx="731">
                  <c:v>20-ago-2010</c:v>
                </c:pt>
                <c:pt idx="732">
                  <c:v>23-ago-2010</c:v>
                </c:pt>
                <c:pt idx="733">
                  <c:v>23-ago-2010</c:v>
                </c:pt>
                <c:pt idx="734">
                  <c:v>24-ago-2010</c:v>
                </c:pt>
                <c:pt idx="735">
                  <c:v>25-ago-2010</c:v>
                </c:pt>
                <c:pt idx="736">
                  <c:v>25-ago-2010</c:v>
                </c:pt>
                <c:pt idx="737">
                  <c:v>25-ago-2010</c:v>
                </c:pt>
                <c:pt idx="738">
                  <c:v>26-ago-2010</c:v>
                </c:pt>
                <c:pt idx="739">
                  <c:v>27-ago-2010</c:v>
                </c:pt>
                <c:pt idx="740">
                  <c:v>27-ago-2010</c:v>
                </c:pt>
                <c:pt idx="741">
                  <c:v>30-ago-2010</c:v>
                </c:pt>
                <c:pt idx="742">
                  <c:v>31-ago-2010</c:v>
                </c:pt>
                <c:pt idx="743">
                  <c:v>1-set-2010 </c:v>
                </c:pt>
                <c:pt idx="744">
                  <c:v>2-set-2010 </c:v>
                </c:pt>
                <c:pt idx="745">
                  <c:v>3-set-2010 </c:v>
                </c:pt>
                <c:pt idx="746">
                  <c:v>6-set-2010 </c:v>
                </c:pt>
                <c:pt idx="747">
                  <c:v>7-set-2010 </c:v>
                </c:pt>
                <c:pt idx="748">
                  <c:v>8-set-2010 </c:v>
                </c:pt>
                <c:pt idx="749">
                  <c:v>8-set-2010 </c:v>
                </c:pt>
                <c:pt idx="750">
                  <c:v>9-set-2010 </c:v>
                </c:pt>
                <c:pt idx="751">
                  <c:v>10-set-2010</c:v>
                </c:pt>
                <c:pt idx="752">
                  <c:v>13-set-2010</c:v>
                </c:pt>
                <c:pt idx="753">
                  <c:v>14-set-2010</c:v>
                </c:pt>
                <c:pt idx="754">
                  <c:v>14-set-2010</c:v>
                </c:pt>
                <c:pt idx="755">
                  <c:v>14-set-2010</c:v>
                </c:pt>
                <c:pt idx="756">
                  <c:v>15-set-2010</c:v>
                </c:pt>
                <c:pt idx="757">
                  <c:v>15-set-2010</c:v>
                </c:pt>
                <c:pt idx="758">
                  <c:v>16-set-2010</c:v>
                </c:pt>
                <c:pt idx="759">
                  <c:v>16-set-2010</c:v>
                </c:pt>
                <c:pt idx="760">
                  <c:v>17-set-2010</c:v>
                </c:pt>
                <c:pt idx="761">
                  <c:v>20-set-2010</c:v>
                </c:pt>
                <c:pt idx="762">
                  <c:v>21-set-2010</c:v>
                </c:pt>
                <c:pt idx="763">
                  <c:v>21-set-2010</c:v>
                </c:pt>
                <c:pt idx="764">
                  <c:v>21-set-2010</c:v>
                </c:pt>
                <c:pt idx="765">
                  <c:v>23-set-2010</c:v>
                </c:pt>
                <c:pt idx="766">
                  <c:v>24-set-2010</c:v>
                </c:pt>
                <c:pt idx="767">
                  <c:v>24-set-2010</c:v>
                </c:pt>
                <c:pt idx="768">
                  <c:v>27-set-2010</c:v>
                </c:pt>
                <c:pt idx="769">
                  <c:v>29-set-2010</c:v>
                </c:pt>
                <c:pt idx="770">
                  <c:v>29-set-2010</c:v>
                </c:pt>
                <c:pt idx="771">
                  <c:v>30-set-2010</c:v>
                </c:pt>
                <c:pt idx="772">
                  <c:v>30-set-2010</c:v>
                </c:pt>
                <c:pt idx="773">
                  <c:v>4-ott-2010 </c:v>
                </c:pt>
                <c:pt idx="774">
                  <c:v>5-ott-2010 </c:v>
                </c:pt>
                <c:pt idx="775">
                  <c:v>5-ott-2010 </c:v>
                </c:pt>
                <c:pt idx="776">
                  <c:v>6-ott-2010 </c:v>
                </c:pt>
                <c:pt idx="777">
                  <c:v>7-ott-2010 </c:v>
                </c:pt>
                <c:pt idx="778">
                  <c:v>7-ott-2010 </c:v>
                </c:pt>
                <c:pt idx="779">
                  <c:v>8-ott-2010 </c:v>
                </c:pt>
                <c:pt idx="780">
                  <c:v>11-ott-2010</c:v>
                </c:pt>
                <c:pt idx="781">
                  <c:v>13-ott-2010</c:v>
                </c:pt>
                <c:pt idx="782">
                  <c:v>14-ott-2010</c:v>
                </c:pt>
                <c:pt idx="783">
                  <c:v>15-ott-2010</c:v>
                </c:pt>
                <c:pt idx="784">
                  <c:v>15-ott-2010</c:v>
                </c:pt>
                <c:pt idx="785">
                  <c:v>18-ott-2010</c:v>
                </c:pt>
                <c:pt idx="786">
                  <c:v>18-ott-2010</c:v>
                </c:pt>
                <c:pt idx="787">
                  <c:v>19-ott-2010</c:v>
                </c:pt>
                <c:pt idx="788">
                  <c:v>19-ott-2010</c:v>
                </c:pt>
                <c:pt idx="789">
                  <c:v>19-ott-2010</c:v>
                </c:pt>
                <c:pt idx="790">
                  <c:v>20-ott-2010</c:v>
                </c:pt>
                <c:pt idx="791">
                  <c:v>21-ott-2010</c:v>
                </c:pt>
                <c:pt idx="792">
                  <c:v>26-ott-2010</c:v>
                </c:pt>
                <c:pt idx="793">
                  <c:v>27-ott-2010</c:v>
                </c:pt>
                <c:pt idx="794">
                  <c:v>27-ott-2010</c:v>
                </c:pt>
                <c:pt idx="795">
                  <c:v>27-ott-2010</c:v>
                </c:pt>
                <c:pt idx="796">
                  <c:v>27-ott-2010</c:v>
                </c:pt>
                <c:pt idx="797">
                  <c:v>28-ott-2010</c:v>
                </c:pt>
                <c:pt idx="798">
                  <c:v>29-ott-2010</c:v>
                </c:pt>
                <c:pt idx="799">
                  <c:v>1-nov-2010 </c:v>
                </c:pt>
                <c:pt idx="800">
                  <c:v>2-nov-2010 </c:v>
                </c:pt>
                <c:pt idx="801">
                  <c:v>3-nov-2010 </c:v>
                </c:pt>
                <c:pt idx="802">
                  <c:v>4-nov-2010 </c:v>
                </c:pt>
                <c:pt idx="803">
                  <c:v>5-nov-2010 </c:v>
                </c:pt>
                <c:pt idx="804">
                  <c:v>8-nov-2010 </c:v>
                </c:pt>
                <c:pt idx="805">
                  <c:v>8-nov-2010 </c:v>
                </c:pt>
                <c:pt idx="806">
                  <c:v>9-nov-2010 </c:v>
                </c:pt>
                <c:pt idx="807">
                  <c:v>9-nov-2010 </c:v>
                </c:pt>
                <c:pt idx="808">
                  <c:v>9-nov-2010 </c:v>
                </c:pt>
                <c:pt idx="809">
                  <c:v>11-nov-2010</c:v>
                </c:pt>
                <c:pt idx="810">
                  <c:v>12-nov-2010</c:v>
                </c:pt>
                <c:pt idx="811">
                  <c:v>12-nov-2010</c:v>
                </c:pt>
                <c:pt idx="812">
                  <c:v>15-nov-2010</c:v>
                </c:pt>
                <c:pt idx="813">
                  <c:v>16-nov-2010</c:v>
                </c:pt>
                <c:pt idx="814">
                  <c:v>17-nov-2010</c:v>
                </c:pt>
                <c:pt idx="815">
                  <c:v>19-nov-2010</c:v>
                </c:pt>
                <c:pt idx="816">
                  <c:v>22-nov-2010</c:v>
                </c:pt>
                <c:pt idx="817">
                  <c:v>23-nov-2010</c:v>
                </c:pt>
                <c:pt idx="818">
                  <c:v>23-nov-2010</c:v>
                </c:pt>
                <c:pt idx="819">
                  <c:v>24-nov-2010</c:v>
                </c:pt>
                <c:pt idx="820">
                  <c:v>26-nov-2010</c:v>
                </c:pt>
                <c:pt idx="821">
                  <c:v>26-nov-2010</c:v>
                </c:pt>
                <c:pt idx="822">
                  <c:v>30-nov-2010</c:v>
                </c:pt>
                <c:pt idx="823">
                  <c:v>30-nov-2010</c:v>
                </c:pt>
                <c:pt idx="824">
                  <c:v>30-nov-2010</c:v>
                </c:pt>
                <c:pt idx="825">
                  <c:v>1-dic-2010 </c:v>
                </c:pt>
                <c:pt idx="826">
                  <c:v>2-dic-2010 </c:v>
                </c:pt>
                <c:pt idx="827">
                  <c:v>6-dic-2010 </c:v>
                </c:pt>
                <c:pt idx="828">
                  <c:v>9-dic-2010 </c:v>
                </c:pt>
                <c:pt idx="829">
                  <c:v>10-dic-2010</c:v>
                </c:pt>
                <c:pt idx="830">
                  <c:v>13-dic-2010</c:v>
                </c:pt>
                <c:pt idx="831">
                  <c:v>15-dic-2010</c:v>
                </c:pt>
                <c:pt idx="832">
                  <c:v>16-dic-2010</c:v>
                </c:pt>
                <c:pt idx="833">
                  <c:v>20-dic-2010</c:v>
                </c:pt>
                <c:pt idx="834">
                  <c:v>21-dic-2010</c:v>
                </c:pt>
                <c:pt idx="835">
                  <c:v>22-dic-2010</c:v>
                </c:pt>
                <c:pt idx="836">
                  <c:v>22-dic-2010</c:v>
                </c:pt>
                <c:pt idx="837">
                  <c:v>23-dic-2010</c:v>
                </c:pt>
                <c:pt idx="838">
                  <c:v>27-dic-2010</c:v>
                </c:pt>
                <c:pt idx="839">
                  <c:v>29-dic-2010</c:v>
                </c:pt>
                <c:pt idx="840">
                  <c:v>30-dic-2010</c:v>
                </c:pt>
                <c:pt idx="841">
                  <c:v>31-dic-2010</c:v>
                </c:pt>
                <c:pt idx="842">
                  <c:v>3-gen-2011 </c:v>
                </c:pt>
                <c:pt idx="843">
                  <c:v>4-gen-2011 </c:v>
                </c:pt>
                <c:pt idx="844">
                  <c:v>5-gen-2011 </c:v>
                </c:pt>
                <c:pt idx="845">
                  <c:v>6-gen-2011 </c:v>
                </c:pt>
                <c:pt idx="846">
                  <c:v>7-gen-2011 </c:v>
                </c:pt>
                <c:pt idx="847">
                  <c:v>11-gen-2011</c:v>
                </c:pt>
                <c:pt idx="848">
                  <c:v>12-gen-2011</c:v>
                </c:pt>
                <c:pt idx="849">
                  <c:v>13-gen-2011</c:v>
                </c:pt>
                <c:pt idx="850">
                  <c:v>13-gen-2011</c:v>
                </c:pt>
                <c:pt idx="851">
                  <c:v>13-gen-2011</c:v>
                </c:pt>
                <c:pt idx="852">
                  <c:v>14-gen-2011</c:v>
                </c:pt>
                <c:pt idx="853">
                  <c:v>14-gen-2011</c:v>
                </c:pt>
                <c:pt idx="854">
                  <c:v>17-gen-2011</c:v>
                </c:pt>
                <c:pt idx="855">
                  <c:v>17-gen-2011</c:v>
                </c:pt>
                <c:pt idx="856">
                  <c:v>18-gen-2011</c:v>
                </c:pt>
                <c:pt idx="857">
                  <c:v>20-gen-2011</c:v>
                </c:pt>
                <c:pt idx="858">
                  <c:v>20-gen-2011</c:v>
                </c:pt>
                <c:pt idx="859">
                  <c:v>21-gen-2011</c:v>
                </c:pt>
                <c:pt idx="860">
                  <c:v>24-gen-2011</c:v>
                </c:pt>
                <c:pt idx="861">
                  <c:v>26-gen-2011</c:v>
                </c:pt>
                <c:pt idx="862">
                  <c:v>26-gen-2011</c:v>
                </c:pt>
                <c:pt idx="863">
                  <c:v>27-gen-2011</c:v>
                </c:pt>
                <c:pt idx="864">
                  <c:v>28-gen-2011</c:v>
                </c:pt>
                <c:pt idx="865">
                  <c:v>31-gen-2011</c:v>
                </c:pt>
                <c:pt idx="866">
                  <c:v>1-feb-2011 </c:v>
                </c:pt>
                <c:pt idx="867">
                  <c:v>2-feb-2011 </c:v>
                </c:pt>
                <c:pt idx="868">
                  <c:v>2-feb-2011 </c:v>
                </c:pt>
                <c:pt idx="869">
                  <c:v>9-feb-2011 </c:v>
                </c:pt>
                <c:pt idx="870">
                  <c:v>10-feb-2011</c:v>
                </c:pt>
                <c:pt idx="871">
                  <c:v>11-feb-2011</c:v>
                </c:pt>
                <c:pt idx="872">
                  <c:v>11-feb-2011</c:v>
                </c:pt>
                <c:pt idx="873">
                  <c:v>16-feb-2011</c:v>
                </c:pt>
                <c:pt idx="874">
                  <c:v>16-feb-2011</c:v>
                </c:pt>
                <c:pt idx="875">
                  <c:v>16-feb-2011</c:v>
                </c:pt>
                <c:pt idx="876">
                  <c:v>17-feb-2011</c:v>
                </c:pt>
                <c:pt idx="877">
                  <c:v>18-feb-2011</c:v>
                </c:pt>
                <c:pt idx="878">
                  <c:v>18-feb-2011</c:v>
                </c:pt>
                <c:pt idx="879">
                  <c:v>21-feb-2011</c:v>
                </c:pt>
                <c:pt idx="880">
                  <c:v>22-feb-2011</c:v>
                </c:pt>
                <c:pt idx="881">
                  <c:v>23-feb-2011</c:v>
                </c:pt>
                <c:pt idx="882">
                  <c:v>23-feb-2011</c:v>
                </c:pt>
                <c:pt idx="883">
                  <c:v>25-feb-2011</c:v>
                </c:pt>
                <c:pt idx="884">
                  <c:v>3-mar-2011 </c:v>
                </c:pt>
                <c:pt idx="885">
                  <c:v>4-mar-2011 </c:v>
                </c:pt>
                <c:pt idx="886">
                  <c:v>4-mar-2011 </c:v>
                </c:pt>
                <c:pt idx="887">
                  <c:v>7-mar-2011 </c:v>
                </c:pt>
                <c:pt idx="888">
                  <c:v>8-mar-2011 </c:v>
                </c:pt>
                <c:pt idx="889">
                  <c:v>8-mar-2011 </c:v>
                </c:pt>
                <c:pt idx="890">
                  <c:v>8-mar-2011 </c:v>
                </c:pt>
                <c:pt idx="891">
                  <c:v>9-mar-2011 </c:v>
                </c:pt>
                <c:pt idx="892">
                  <c:v>10-mar-2011</c:v>
                </c:pt>
                <c:pt idx="893">
                  <c:v>14-mar-2011</c:v>
                </c:pt>
                <c:pt idx="894">
                  <c:v>17-mar-2011</c:v>
                </c:pt>
                <c:pt idx="895">
                  <c:v>23-mar-2011</c:v>
                </c:pt>
                <c:pt idx="896">
                  <c:v>24-mar-2011</c:v>
                </c:pt>
                <c:pt idx="897">
                  <c:v>24-mar-2011</c:v>
                </c:pt>
                <c:pt idx="898">
                  <c:v>28-mar-2011</c:v>
                </c:pt>
                <c:pt idx="899">
                  <c:v>28-mar-2011</c:v>
                </c:pt>
                <c:pt idx="900">
                  <c:v>29-mar-2011</c:v>
                </c:pt>
                <c:pt idx="901">
                  <c:v>31-mar-2011</c:v>
                </c:pt>
                <c:pt idx="902">
                  <c:v>31-mar-2011</c:v>
                </c:pt>
                <c:pt idx="903">
                  <c:v>31-mar-2011</c:v>
                </c:pt>
                <c:pt idx="904">
                  <c:v>4-apr-2011 </c:v>
                </c:pt>
                <c:pt idx="905">
                  <c:v>6-apr-2011 </c:v>
                </c:pt>
                <c:pt idx="906">
                  <c:v>7-apr-2011 </c:v>
                </c:pt>
                <c:pt idx="907">
                  <c:v>7-apr-2011 </c:v>
                </c:pt>
                <c:pt idx="908">
                  <c:v>8-apr-2011 </c:v>
                </c:pt>
                <c:pt idx="909">
                  <c:v>8-apr-2011 </c:v>
                </c:pt>
                <c:pt idx="910">
                  <c:v>12-apr-2011</c:v>
                </c:pt>
                <c:pt idx="911">
                  <c:v>14-apr-2011</c:v>
                </c:pt>
                <c:pt idx="912">
                  <c:v>14-apr-2011</c:v>
                </c:pt>
                <c:pt idx="913">
                  <c:v>15-apr-2011</c:v>
                </c:pt>
                <c:pt idx="914">
                  <c:v>15-apr-2011</c:v>
                </c:pt>
                <c:pt idx="915">
                  <c:v>19-apr-2011</c:v>
                </c:pt>
                <c:pt idx="916">
                  <c:v>20-apr-2011</c:v>
                </c:pt>
                <c:pt idx="917">
                  <c:v>21-apr-2011</c:v>
                </c:pt>
                <c:pt idx="918">
                  <c:v>25-apr-2011</c:v>
                </c:pt>
                <c:pt idx="919">
                  <c:v>26-apr-2011</c:v>
                </c:pt>
                <c:pt idx="920">
                  <c:v>27-apr-2011</c:v>
                </c:pt>
                <c:pt idx="921">
                  <c:v>27-apr-2011</c:v>
                </c:pt>
                <c:pt idx="922">
                  <c:v>29-apr-2011</c:v>
                </c:pt>
                <c:pt idx="923">
                  <c:v>2-mag-2011 </c:v>
                </c:pt>
                <c:pt idx="924">
                  <c:v>3-mag-2011 </c:v>
                </c:pt>
                <c:pt idx="925">
                  <c:v>3-mag-2011 </c:v>
                </c:pt>
                <c:pt idx="926">
                  <c:v>3-mag-2011 </c:v>
                </c:pt>
                <c:pt idx="927">
                  <c:v>5-mag-2011 </c:v>
                </c:pt>
                <c:pt idx="928">
                  <c:v>5-mag-2011 </c:v>
                </c:pt>
                <c:pt idx="929">
                  <c:v>5-mag-2011 </c:v>
                </c:pt>
                <c:pt idx="930">
                  <c:v>9-mag-2011 </c:v>
                </c:pt>
                <c:pt idx="931">
                  <c:v>9-mag-2011 </c:v>
                </c:pt>
                <c:pt idx="932">
                  <c:v>9-mag-2011 </c:v>
                </c:pt>
                <c:pt idx="933">
                  <c:v>10-mag-2011</c:v>
                </c:pt>
                <c:pt idx="934">
                  <c:v>11-mag-2011</c:v>
                </c:pt>
                <c:pt idx="935">
                  <c:v>16-mag-2011</c:v>
                </c:pt>
                <c:pt idx="936">
                  <c:v>16-mag-2011</c:v>
                </c:pt>
                <c:pt idx="937">
                  <c:v>18-mag-2011</c:v>
                </c:pt>
                <c:pt idx="938">
                  <c:v>18-mag-2011</c:v>
                </c:pt>
                <c:pt idx="939">
                  <c:v>20-mag-2011</c:v>
                </c:pt>
                <c:pt idx="940">
                  <c:v>24-mag-2011</c:v>
                </c:pt>
                <c:pt idx="941">
                  <c:v>25-mag-2011</c:v>
                </c:pt>
                <c:pt idx="942">
                  <c:v>25-mag-2011</c:v>
                </c:pt>
                <c:pt idx="943">
                  <c:v>27-mag-2011</c:v>
                </c:pt>
                <c:pt idx="944">
                  <c:v>30-mag-2011</c:v>
                </c:pt>
                <c:pt idx="945">
                  <c:v>31-mag-2011</c:v>
                </c:pt>
                <c:pt idx="946">
                  <c:v>31-mag-2011</c:v>
                </c:pt>
                <c:pt idx="947">
                  <c:v>31-mag-2011</c:v>
                </c:pt>
                <c:pt idx="948">
                  <c:v>1-giu-2011 </c:v>
                </c:pt>
                <c:pt idx="949">
                  <c:v>2-giu-2011 </c:v>
                </c:pt>
                <c:pt idx="950">
                  <c:v>6-giu-2011 </c:v>
                </c:pt>
                <c:pt idx="951">
                  <c:v>9-giu-2011 </c:v>
                </c:pt>
                <c:pt idx="952">
                  <c:v>10-giu-2011</c:v>
                </c:pt>
                <c:pt idx="953">
                  <c:v>13-giu-2011</c:v>
                </c:pt>
                <c:pt idx="954">
                  <c:v>14-giu-2011</c:v>
                </c:pt>
                <c:pt idx="955">
                  <c:v>14-giu-2011</c:v>
                </c:pt>
                <c:pt idx="956">
                  <c:v>15-giu-2011</c:v>
                </c:pt>
                <c:pt idx="957">
                  <c:v>15-giu-2011</c:v>
                </c:pt>
                <c:pt idx="958">
                  <c:v>20-giu-2011</c:v>
                </c:pt>
                <c:pt idx="959">
                  <c:v>21-giu-2011</c:v>
                </c:pt>
                <c:pt idx="960">
                  <c:v>27-giu-2011</c:v>
                </c:pt>
                <c:pt idx="961">
                  <c:v>27-giu-2011</c:v>
                </c:pt>
                <c:pt idx="962">
                  <c:v>28-giu-2011</c:v>
                </c:pt>
                <c:pt idx="963">
                  <c:v>28-giu-2011</c:v>
                </c:pt>
                <c:pt idx="964">
                  <c:v>28-giu-2011</c:v>
                </c:pt>
                <c:pt idx="965">
                  <c:v>29-giu-2011</c:v>
                </c:pt>
                <c:pt idx="966">
                  <c:v>30-giu-2011</c:v>
                </c:pt>
                <c:pt idx="967">
                  <c:v>1-lug-2011 </c:v>
                </c:pt>
                <c:pt idx="968">
                  <c:v>5-lug-2011 </c:v>
                </c:pt>
                <c:pt idx="969">
                  <c:v>5-lug-2011 </c:v>
                </c:pt>
                <c:pt idx="970">
                  <c:v>5-lug-2011 </c:v>
                </c:pt>
                <c:pt idx="971">
                  <c:v>6-lug-2011 </c:v>
                </c:pt>
                <c:pt idx="972">
                  <c:v>8-lug-2011 </c:v>
                </c:pt>
                <c:pt idx="973">
                  <c:v>13-lug-2011</c:v>
                </c:pt>
                <c:pt idx="974">
                  <c:v>13-lug-2011</c:v>
                </c:pt>
                <c:pt idx="975">
                  <c:v>14-lug-2011</c:v>
                </c:pt>
                <c:pt idx="976">
                  <c:v>14-lug-2011</c:v>
                </c:pt>
                <c:pt idx="977">
                  <c:v>15-lug-2011</c:v>
                </c:pt>
                <c:pt idx="978">
                  <c:v>15-lug-2011</c:v>
                </c:pt>
                <c:pt idx="979">
                  <c:v>18-lug-2011</c:v>
                </c:pt>
                <c:pt idx="980">
                  <c:v>19-lug-2011</c:v>
                </c:pt>
                <c:pt idx="981">
                  <c:v>19-lug-2011</c:v>
                </c:pt>
                <c:pt idx="982">
                  <c:v>20-lug-2011</c:v>
                </c:pt>
                <c:pt idx="983">
                  <c:v>22-lug-2011</c:v>
                </c:pt>
                <c:pt idx="984">
                  <c:v>25-lug-2011</c:v>
                </c:pt>
                <c:pt idx="985">
                  <c:v>28-lug-2011</c:v>
                </c:pt>
                <c:pt idx="986">
                  <c:v>28-lug-2011</c:v>
                </c:pt>
                <c:pt idx="987">
                  <c:v>29-lug-2011</c:v>
                </c:pt>
                <c:pt idx="988">
                  <c:v>29-lug-2011</c:v>
                </c:pt>
                <c:pt idx="989">
                  <c:v>3-ago-2011 </c:v>
                </c:pt>
                <c:pt idx="990">
                  <c:v>3-ago-2011 </c:v>
                </c:pt>
                <c:pt idx="991">
                  <c:v>4-ago-2011 </c:v>
                </c:pt>
                <c:pt idx="992">
                  <c:v>4-ago-2011 </c:v>
                </c:pt>
                <c:pt idx="993">
                  <c:v>4-ago-2011 </c:v>
                </c:pt>
                <c:pt idx="994">
                  <c:v>8-ago-2011 </c:v>
                </c:pt>
                <c:pt idx="995">
                  <c:v>9-ago-2011 </c:v>
                </c:pt>
                <c:pt idx="996">
                  <c:v>10-ago-2011</c:v>
                </c:pt>
                <c:pt idx="997">
                  <c:v>12-ago-2011</c:v>
                </c:pt>
                <c:pt idx="998">
                  <c:v>12-ago-2011</c:v>
                </c:pt>
                <c:pt idx="999">
                  <c:v>12-ago-2011</c:v>
                </c:pt>
                <c:pt idx="1000">
                  <c:v>12-ago-2011</c:v>
                </c:pt>
                <c:pt idx="1001">
                  <c:v>15-ago-2011</c:v>
                </c:pt>
                <c:pt idx="1002">
                  <c:v>16-ago-2011</c:v>
                </c:pt>
                <c:pt idx="1003">
                  <c:v>16-ago-2011</c:v>
                </c:pt>
                <c:pt idx="1004">
                  <c:v>17-ago-2011</c:v>
                </c:pt>
                <c:pt idx="1005">
                  <c:v>17-ago-2011</c:v>
                </c:pt>
                <c:pt idx="1006">
                  <c:v>17-ago-2011</c:v>
                </c:pt>
                <c:pt idx="1007">
                  <c:v>18-ago-2011</c:v>
                </c:pt>
                <c:pt idx="1008">
                  <c:v>19-ago-2011</c:v>
                </c:pt>
                <c:pt idx="1009">
                  <c:v>22-ago-2011</c:v>
                </c:pt>
                <c:pt idx="1010">
                  <c:v>22-ago-2011</c:v>
                </c:pt>
                <c:pt idx="1011">
                  <c:v>23-ago-2011</c:v>
                </c:pt>
                <c:pt idx="1012">
                  <c:v>23-ago-2011</c:v>
                </c:pt>
                <c:pt idx="1013">
                  <c:v>23-ago-2011</c:v>
                </c:pt>
                <c:pt idx="1014">
                  <c:v>23-ago-2011</c:v>
                </c:pt>
                <c:pt idx="1015">
                  <c:v>2-set-2011 </c:v>
                </c:pt>
                <c:pt idx="1016">
                  <c:v>2-set-2011 </c:v>
                </c:pt>
                <c:pt idx="1017">
                  <c:v>5-set-2011 </c:v>
                </c:pt>
                <c:pt idx="1018">
                  <c:v>5-set-2011 </c:v>
                </c:pt>
                <c:pt idx="1019">
                  <c:v>6-set-2011 </c:v>
                </c:pt>
                <c:pt idx="1020">
                  <c:v>6-set-2011 </c:v>
                </c:pt>
                <c:pt idx="1021">
                  <c:v>6-set-2011 </c:v>
                </c:pt>
                <c:pt idx="1022">
                  <c:v>9-set-2011 </c:v>
                </c:pt>
                <c:pt idx="1023">
                  <c:v>14-set-2011</c:v>
                </c:pt>
                <c:pt idx="1024">
                  <c:v>20-set-2011</c:v>
                </c:pt>
                <c:pt idx="1025">
                  <c:v>21-set-2011</c:v>
                </c:pt>
                <c:pt idx="1026">
                  <c:v>21-set-2011</c:v>
                </c:pt>
                <c:pt idx="1027">
                  <c:v>22-set-2011</c:v>
                </c:pt>
                <c:pt idx="1028">
                  <c:v>22-set-2011</c:v>
                </c:pt>
                <c:pt idx="1029">
                  <c:v>22-set-2011</c:v>
                </c:pt>
                <c:pt idx="1030">
                  <c:v>23-set-2011</c:v>
                </c:pt>
                <c:pt idx="1031">
                  <c:v>26-set-2011</c:v>
                </c:pt>
                <c:pt idx="1032">
                  <c:v>28-set-2011</c:v>
                </c:pt>
                <c:pt idx="1033">
                  <c:v>30-set-2011</c:v>
                </c:pt>
                <c:pt idx="1034">
                  <c:v>30-set-2011</c:v>
                </c:pt>
                <c:pt idx="1035">
                  <c:v>4-ott-2011 </c:v>
                </c:pt>
                <c:pt idx="1036">
                  <c:v>5-ott-2011 </c:v>
                </c:pt>
                <c:pt idx="1037">
                  <c:v>7-ott-2011 </c:v>
                </c:pt>
                <c:pt idx="1038">
                  <c:v>11-ott-2011</c:v>
                </c:pt>
                <c:pt idx="1039">
                  <c:v>12-ott-2011</c:v>
                </c:pt>
                <c:pt idx="1040">
                  <c:v>13-ott-2011</c:v>
                </c:pt>
                <c:pt idx="1041">
                  <c:v>13-ott-2011</c:v>
                </c:pt>
                <c:pt idx="1042">
                  <c:v>13-ott-2011</c:v>
                </c:pt>
                <c:pt idx="1043">
                  <c:v>14-ott-2011</c:v>
                </c:pt>
                <c:pt idx="1044">
                  <c:v>14-ott-2011</c:v>
                </c:pt>
                <c:pt idx="1045">
                  <c:v>17-ott-2011</c:v>
                </c:pt>
                <c:pt idx="1046">
                  <c:v>17-ott-2011</c:v>
                </c:pt>
                <c:pt idx="1047">
                  <c:v>18-ott-2011</c:v>
                </c:pt>
                <c:pt idx="1048">
                  <c:v>18-ott-2011</c:v>
                </c:pt>
                <c:pt idx="1049">
                  <c:v>19-ott-2011</c:v>
                </c:pt>
                <c:pt idx="1050">
                  <c:v>19-ott-2011</c:v>
                </c:pt>
                <c:pt idx="1051">
                  <c:v>20-ott-2011</c:v>
                </c:pt>
                <c:pt idx="1052">
                  <c:v>26-ott-2011</c:v>
                </c:pt>
                <c:pt idx="1053">
                  <c:v>27-ott-2011</c:v>
                </c:pt>
                <c:pt idx="1054">
                  <c:v>28-ott-2011</c:v>
                </c:pt>
                <c:pt idx="1055">
                  <c:v>1-nov-2011 </c:v>
                </c:pt>
                <c:pt idx="1056">
                  <c:v>2-nov-2011 </c:v>
                </c:pt>
                <c:pt idx="1057">
                  <c:v>3-nov-2011 </c:v>
                </c:pt>
                <c:pt idx="1058">
                  <c:v>3-nov-2011 </c:v>
                </c:pt>
                <c:pt idx="1059">
                  <c:v>3-nov-2011 </c:v>
                </c:pt>
                <c:pt idx="1060">
                  <c:v>4-nov-2011 </c:v>
                </c:pt>
                <c:pt idx="1061">
                  <c:v>4-nov-2011 </c:v>
                </c:pt>
                <c:pt idx="1062">
                  <c:v>8-nov-2011 </c:v>
                </c:pt>
                <c:pt idx="1063">
                  <c:v>8-nov-2011 </c:v>
                </c:pt>
                <c:pt idx="1064">
                  <c:v>9-nov-2011 </c:v>
                </c:pt>
                <c:pt idx="1065">
                  <c:v>10-nov-2011</c:v>
                </c:pt>
                <c:pt idx="1066">
                  <c:v>11-nov-2011</c:v>
                </c:pt>
                <c:pt idx="1067">
                  <c:v>14-nov-2011</c:v>
                </c:pt>
                <c:pt idx="1068">
                  <c:v>15-nov-2011</c:v>
                </c:pt>
                <c:pt idx="1069">
                  <c:v>15-nov-2011</c:v>
                </c:pt>
                <c:pt idx="1070">
                  <c:v>16-nov-2011</c:v>
                </c:pt>
                <c:pt idx="1071">
                  <c:v>16-nov-2011</c:v>
                </c:pt>
                <c:pt idx="1072">
                  <c:v>16-nov-2011</c:v>
                </c:pt>
                <c:pt idx="1073">
                  <c:v>17-nov-2011</c:v>
                </c:pt>
                <c:pt idx="1074">
                  <c:v>17-nov-2011</c:v>
                </c:pt>
                <c:pt idx="1075">
                  <c:v>18-nov-2011</c:v>
                </c:pt>
                <c:pt idx="1076">
                  <c:v>21-nov-2011</c:v>
                </c:pt>
                <c:pt idx="1077">
                  <c:v>22-nov-2011</c:v>
                </c:pt>
                <c:pt idx="1078">
                  <c:v>22-nov-2011</c:v>
                </c:pt>
                <c:pt idx="1079">
                  <c:v>24-nov-2011</c:v>
                </c:pt>
                <c:pt idx="1080">
                  <c:v>25-nov-2011</c:v>
                </c:pt>
                <c:pt idx="1081">
                  <c:v>28-nov-2011</c:v>
                </c:pt>
                <c:pt idx="1082">
                  <c:v>30-nov-2011</c:v>
                </c:pt>
                <c:pt idx="1083">
                  <c:v>30-nov-2011</c:v>
                </c:pt>
                <c:pt idx="1084">
                  <c:v>30-nov-2011</c:v>
                </c:pt>
                <c:pt idx="1085">
                  <c:v>1-dic-2011 </c:v>
                </c:pt>
                <c:pt idx="1086">
                  <c:v>2-dic-2011 </c:v>
                </c:pt>
                <c:pt idx="1087">
                  <c:v>2-dic-2011 </c:v>
                </c:pt>
                <c:pt idx="1088">
                  <c:v>5-dic-2011 </c:v>
                </c:pt>
                <c:pt idx="1089">
                  <c:v>5-dic-2011 </c:v>
                </c:pt>
                <c:pt idx="1090">
                  <c:v>7-dic-2011 </c:v>
                </c:pt>
                <c:pt idx="1091">
                  <c:v>7-dic-2011 </c:v>
                </c:pt>
                <c:pt idx="1092">
                  <c:v>8-dic-2011 </c:v>
                </c:pt>
                <c:pt idx="1093">
                  <c:v>13-dic-2011</c:v>
                </c:pt>
                <c:pt idx="1094">
                  <c:v>13-dic-2011</c:v>
                </c:pt>
                <c:pt idx="1095">
                  <c:v>14-dic-2011</c:v>
                </c:pt>
                <c:pt idx="1096">
                  <c:v>14-dic-2011</c:v>
                </c:pt>
                <c:pt idx="1097">
                  <c:v>16-dic-2011</c:v>
                </c:pt>
                <c:pt idx="1098">
                  <c:v>16-dic-2011</c:v>
                </c:pt>
                <c:pt idx="1099">
                  <c:v>16-dic-2011</c:v>
                </c:pt>
                <c:pt idx="1100">
                  <c:v>19-dic-2011</c:v>
                </c:pt>
                <c:pt idx="1101">
                  <c:v>20-dic-2011</c:v>
                </c:pt>
                <c:pt idx="1102">
                  <c:v>20-dic-2011</c:v>
                </c:pt>
                <c:pt idx="1103">
                  <c:v>27-dic-2011</c:v>
                </c:pt>
                <c:pt idx="1104">
                  <c:v>29-dic-2011</c:v>
                </c:pt>
                <c:pt idx="1105">
                  <c:v>30-dic-2011</c:v>
                </c:pt>
                <c:pt idx="1106">
                  <c:v>30-dic-2011</c:v>
                </c:pt>
                <c:pt idx="1107">
                  <c:v>2-gen-2012 </c:v>
                </c:pt>
                <c:pt idx="1108">
                  <c:v>3-gen-2012 </c:v>
                </c:pt>
                <c:pt idx="1109">
                  <c:v>4-gen-2012 </c:v>
                </c:pt>
                <c:pt idx="1110">
                  <c:v>5-gen-2012 </c:v>
                </c:pt>
                <c:pt idx="1111">
                  <c:v>6-gen-2012 </c:v>
                </c:pt>
                <c:pt idx="1112">
                  <c:v>6-gen-2012 </c:v>
                </c:pt>
                <c:pt idx="1113">
                  <c:v>10-gen-2012</c:v>
                </c:pt>
                <c:pt idx="1114">
                  <c:v>10-gen-2012</c:v>
                </c:pt>
                <c:pt idx="1115">
                  <c:v>12-gen-2012</c:v>
                </c:pt>
                <c:pt idx="1116">
                  <c:v>13-gen-2012</c:v>
                </c:pt>
                <c:pt idx="1117">
                  <c:v>13-gen-2012</c:v>
                </c:pt>
                <c:pt idx="1118">
                  <c:v>16-gen-2012</c:v>
                </c:pt>
                <c:pt idx="1119">
                  <c:v>18-gen-2012</c:v>
                </c:pt>
                <c:pt idx="1120">
                  <c:v>19-gen-2012</c:v>
                </c:pt>
                <c:pt idx="1121">
                  <c:v>23-gen-2012</c:v>
                </c:pt>
                <c:pt idx="1122">
                  <c:v>24-gen-2012</c:v>
                </c:pt>
                <c:pt idx="1123">
                  <c:v>25-gen-2012</c:v>
                </c:pt>
                <c:pt idx="1124">
                  <c:v>25-gen-2012</c:v>
                </c:pt>
                <c:pt idx="1125">
                  <c:v>25-gen-2012</c:v>
                </c:pt>
                <c:pt idx="1126">
                  <c:v>25-gen-2012</c:v>
                </c:pt>
                <c:pt idx="1127">
                  <c:v>27-gen-2012</c:v>
                </c:pt>
                <c:pt idx="1128">
                  <c:v>30-gen-2012</c:v>
                </c:pt>
                <c:pt idx="1129">
                  <c:v>31-gen-2012</c:v>
                </c:pt>
                <c:pt idx="1130">
                  <c:v>2-feb-2012 </c:v>
                </c:pt>
                <c:pt idx="1131">
                  <c:v>2-feb-2012 </c:v>
                </c:pt>
                <c:pt idx="1132">
                  <c:v>6-feb-2012 </c:v>
                </c:pt>
                <c:pt idx="1133">
                  <c:v>6-feb-2012 </c:v>
                </c:pt>
                <c:pt idx="1134">
                  <c:v>7-feb-2012 </c:v>
                </c:pt>
                <c:pt idx="1135">
                  <c:v>14-feb-2012</c:v>
                </c:pt>
                <c:pt idx="1136">
                  <c:v>14-feb-2012</c:v>
                </c:pt>
                <c:pt idx="1137">
                  <c:v>14-feb-2012</c:v>
                </c:pt>
                <c:pt idx="1138">
                  <c:v>15-feb-2012</c:v>
                </c:pt>
                <c:pt idx="1139">
                  <c:v>21-feb-2012</c:v>
                </c:pt>
                <c:pt idx="1140">
                  <c:v>21-feb-2012</c:v>
                </c:pt>
                <c:pt idx="1141">
                  <c:v>22-feb-2012</c:v>
                </c:pt>
                <c:pt idx="1142">
                  <c:v>23-feb-2012</c:v>
                </c:pt>
                <c:pt idx="1143">
                  <c:v>23-feb-2012</c:v>
                </c:pt>
                <c:pt idx="1144">
                  <c:v>24-feb-2012</c:v>
                </c:pt>
                <c:pt idx="1145">
                  <c:v>28-feb-2012</c:v>
                </c:pt>
                <c:pt idx="1146">
                  <c:v>28-feb-2012</c:v>
                </c:pt>
                <c:pt idx="1147">
                  <c:v>29-feb-2012</c:v>
                </c:pt>
                <c:pt idx="1148">
                  <c:v>2-mar-2012 </c:v>
                </c:pt>
                <c:pt idx="1149">
                  <c:v>2-mar-2012 </c:v>
                </c:pt>
                <c:pt idx="1150">
                  <c:v>2-mar-2012 </c:v>
                </c:pt>
                <c:pt idx="1151">
                  <c:v>6-mar-2012 </c:v>
                </c:pt>
                <c:pt idx="1152">
                  <c:v>7-mar-2012 </c:v>
                </c:pt>
                <c:pt idx="1153">
                  <c:v>7-mar-2012 </c:v>
                </c:pt>
                <c:pt idx="1154">
                  <c:v>8-mar-2012 </c:v>
                </c:pt>
                <c:pt idx="1155">
                  <c:v>8-mar-2012 </c:v>
                </c:pt>
                <c:pt idx="1156">
                  <c:v>9-mar-2012 </c:v>
                </c:pt>
                <c:pt idx="1157">
                  <c:v>9-mar-2012 </c:v>
                </c:pt>
                <c:pt idx="1158">
                  <c:v>12-mar-2012</c:v>
                </c:pt>
                <c:pt idx="1159">
                  <c:v>14-mar-2012</c:v>
                </c:pt>
                <c:pt idx="1160">
                  <c:v>14-mar-2012</c:v>
                </c:pt>
                <c:pt idx="1161">
                  <c:v>14-mar-2012</c:v>
                </c:pt>
                <c:pt idx="1162">
                  <c:v>15-mar-2012</c:v>
                </c:pt>
                <c:pt idx="1163">
                  <c:v>19-mar-2012</c:v>
                </c:pt>
                <c:pt idx="1164">
                  <c:v>19-mar-2012</c:v>
                </c:pt>
                <c:pt idx="1165">
                  <c:v>20-mar-2012</c:v>
                </c:pt>
                <c:pt idx="1166">
                  <c:v>20-mar-2012</c:v>
                </c:pt>
                <c:pt idx="1167">
                  <c:v>21-mar-2012</c:v>
                </c:pt>
                <c:pt idx="1168">
                  <c:v>22-mar-2012</c:v>
                </c:pt>
                <c:pt idx="1169">
                  <c:v>22-mar-2012</c:v>
                </c:pt>
                <c:pt idx="1170">
                  <c:v>23-mar-2012</c:v>
                </c:pt>
                <c:pt idx="1171">
                  <c:v>23-mar-2012</c:v>
                </c:pt>
                <c:pt idx="1172">
                  <c:v>26-mar-2012</c:v>
                </c:pt>
                <c:pt idx="1173">
                  <c:v>27-mar-2012</c:v>
                </c:pt>
                <c:pt idx="1174">
                  <c:v>28-mar-2012</c:v>
                </c:pt>
                <c:pt idx="1175">
                  <c:v>29-mar-2012</c:v>
                </c:pt>
                <c:pt idx="1176">
                  <c:v>29-mar-2012</c:v>
                </c:pt>
                <c:pt idx="1177">
                  <c:v>29-mar-2012</c:v>
                </c:pt>
                <c:pt idx="1178">
                  <c:v>2-apr-2012 </c:v>
                </c:pt>
                <c:pt idx="1179">
                  <c:v>3-apr-2012 </c:v>
                </c:pt>
                <c:pt idx="1180">
                  <c:v>3-apr-2012 </c:v>
                </c:pt>
                <c:pt idx="1181">
                  <c:v>4-apr-2012 </c:v>
                </c:pt>
                <c:pt idx="1182">
                  <c:v>10-apr-2012</c:v>
                </c:pt>
                <c:pt idx="1183">
                  <c:v>10-apr-2012</c:v>
                </c:pt>
                <c:pt idx="1184">
                  <c:v>11-apr-2012</c:v>
                </c:pt>
                <c:pt idx="1185">
                  <c:v>12-apr-2012</c:v>
                </c:pt>
                <c:pt idx="1186">
                  <c:v>12-apr-2012</c:v>
                </c:pt>
                <c:pt idx="1187">
                  <c:v>13-apr-2012</c:v>
                </c:pt>
                <c:pt idx="1188">
                  <c:v>13-apr-2012</c:v>
                </c:pt>
                <c:pt idx="1189">
                  <c:v>16-apr-2012</c:v>
                </c:pt>
                <c:pt idx="1190">
                  <c:v>17-apr-2012</c:v>
                </c:pt>
                <c:pt idx="1191">
                  <c:v>18-apr-2012</c:v>
                </c:pt>
                <c:pt idx="1192">
                  <c:v>19-apr-2012</c:v>
                </c:pt>
                <c:pt idx="1193">
                  <c:v>20-apr-2012</c:v>
                </c:pt>
                <c:pt idx="1194">
                  <c:v>23-apr-2012</c:v>
                </c:pt>
                <c:pt idx="1195">
                  <c:v>26-apr-2012</c:v>
                </c:pt>
                <c:pt idx="1196">
                  <c:v>27-apr-2012</c:v>
                </c:pt>
                <c:pt idx="1197">
                  <c:v>27-apr-2012</c:v>
                </c:pt>
                <c:pt idx="1198">
                  <c:v>27-apr-2012</c:v>
                </c:pt>
                <c:pt idx="1199">
                  <c:v>30-apr-2012</c:v>
                </c:pt>
                <c:pt idx="1200">
                  <c:v>1-mag-2012 </c:v>
                </c:pt>
                <c:pt idx="1201">
                  <c:v>1-mag-2012 </c:v>
                </c:pt>
                <c:pt idx="1202">
                  <c:v>2-mag-2012 </c:v>
                </c:pt>
                <c:pt idx="1203">
                  <c:v>2-mag-2012 </c:v>
                </c:pt>
                <c:pt idx="1204">
                  <c:v>3-mag-2012 </c:v>
                </c:pt>
                <c:pt idx="1205">
                  <c:v>7-mag-2012 </c:v>
                </c:pt>
                <c:pt idx="1206">
                  <c:v>8-mag-2012 </c:v>
                </c:pt>
                <c:pt idx="1207">
                  <c:v>9-mag-2012 </c:v>
                </c:pt>
                <c:pt idx="1208">
                  <c:v>9-mag-2012 </c:v>
                </c:pt>
                <c:pt idx="1209">
                  <c:v>11-mag-2012</c:v>
                </c:pt>
                <c:pt idx="1210">
                  <c:v>11-mag-2012</c:v>
                </c:pt>
                <c:pt idx="1211">
                  <c:v>14-mag-2012</c:v>
                </c:pt>
                <c:pt idx="1212">
                  <c:v>15-mag-2012</c:v>
                </c:pt>
                <c:pt idx="1213">
                  <c:v>16-mag-2012</c:v>
                </c:pt>
                <c:pt idx="1214">
                  <c:v>17-mag-2012</c:v>
                </c:pt>
                <c:pt idx="1215">
                  <c:v>18-mag-2012</c:v>
                </c:pt>
                <c:pt idx="1216">
                  <c:v>21-mag-2012</c:v>
                </c:pt>
                <c:pt idx="1217">
                  <c:v>21-mag-2012</c:v>
                </c:pt>
                <c:pt idx="1218">
                  <c:v>22-mag-2012</c:v>
                </c:pt>
                <c:pt idx="1219">
                  <c:v>22-mag-2012</c:v>
                </c:pt>
                <c:pt idx="1220">
                  <c:v>23-mag-2012</c:v>
                </c:pt>
                <c:pt idx="1221">
                  <c:v>24-mag-2012</c:v>
                </c:pt>
                <c:pt idx="1222">
                  <c:v>24-mag-2012</c:v>
                </c:pt>
                <c:pt idx="1223">
                  <c:v>24-mag-2012</c:v>
                </c:pt>
                <c:pt idx="1224">
                  <c:v>24-mag-2012</c:v>
                </c:pt>
                <c:pt idx="1225">
                  <c:v>28-mag-2012</c:v>
                </c:pt>
                <c:pt idx="1226">
                  <c:v>28-mag-2012</c:v>
                </c:pt>
                <c:pt idx="1227">
                  <c:v>29-mag-2012</c:v>
                </c:pt>
                <c:pt idx="1228">
                  <c:v>29-mag-2012</c:v>
                </c:pt>
                <c:pt idx="1229">
                  <c:v>30-mag-2012</c:v>
                </c:pt>
                <c:pt idx="1230">
                  <c:v>30-mag-2012</c:v>
                </c:pt>
                <c:pt idx="1231">
                  <c:v>30-mag-2012</c:v>
                </c:pt>
                <c:pt idx="1232">
                  <c:v>31-mag-2012</c:v>
                </c:pt>
                <c:pt idx="1233">
                  <c:v>31-mag-2012</c:v>
                </c:pt>
                <c:pt idx="1234">
                  <c:v>1-giu-2012 </c:v>
                </c:pt>
                <c:pt idx="1235">
                  <c:v>1-giu-2012 </c:v>
                </c:pt>
                <c:pt idx="1236">
                  <c:v>5-giu-2012 </c:v>
                </c:pt>
                <c:pt idx="1237">
                  <c:v>5-giu-2012 </c:v>
                </c:pt>
                <c:pt idx="1238">
                  <c:v>6-giu-2012 </c:v>
                </c:pt>
                <c:pt idx="1239">
                  <c:v>6-giu-2012 </c:v>
                </c:pt>
                <c:pt idx="1240">
                  <c:v>7-giu-2012 </c:v>
                </c:pt>
                <c:pt idx="1241">
                  <c:v>7-giu-2012 </c:v>
                </c:pt>
                <c:pt idx="1242">
                  <c:v>12-giu-2012</c:v>
                </c:pt>
                <c:pt idx="1243">
                  <c:v>13-giu-2012</c:v>
                </c:pt>
                <c:pt idx="1244">
                  <c:v>14-giu-2012</c:v>
                </c:pt>
                <c:pt idx="1245">
                  <c:v>14-giu-2012</c:v>
                </c:pt>
                <c:pt idx="1246">
                  <c:v>15-giu-2012</c:v>
                </c:pt>
                <c:pt idx="1247">
                  <c:v>18-giu-2012</c:v>
                </c:pt>
                <c:pt idx="1248">
                  <c:v>20-giu-2012</c:v>
                </c:pt>
                <c:pt idx="1249">
                  <c:v>21-giu-2012</c:v>
                </c:pt>
                <c:pt idx="1250">
                  <c:v>26-giu-2012</c:v>
                </c:pt>
                <c:pt idx="1251">
                  <c:v>28-giu-2012</c:v>
                </c:pt>
                <c:pt idx="1252">
                  <c:v>28-giu-2012</c:v>
                </c:pt>
                <c:pt idx="1253">
                  <c:v>2-lug-2012 </c:v>
                </c:pt>
                <c:pt idx="1254">
                  <c:v>4-lug-2012 </c:v>
                </c:pt>
                <c:pt idx="1255">
                  <c:v>5-lug-2012 </c:v>
                </c:pt>
                <c:pt idx="1256">
                  <c:v>5-lug-2012 </c:v>
                </c:pt>
                <c:pt idx="1257">
                  <c:v>6-lug-2012 </c:v>
                </c:pt>
                <c:pt idx="1258">
                  <c:v>6-lug-2012 </c:v>
                </c:pt>
                <c:pt idx="1259">
                  <c:v>10-lug-2012</c:v>
                </c:pt>
                <c:pt idx="1260">
                  <c:v>10-lug-2012</c:v>
                </c:pt>
                <c:pt idx="1261">
                  <c:v>11-lug-2012</c:v>
                </c:pt>
                <c:pt idx="1262">
                  <c:v>17-lug-2012</c:v>
                </c:pt>
                <c:pt idx="1263">
                  <c:v>17-lug-2012</c:v>
                </c:pt>
                <c:pt idx="1264">
                  <c:v>20-lug-2012</c:v>
                </c:pt>
                <c:pt idx="1265">
                  <c:v>23-lug-2012</c:v>
                </c:pt>
                <c:pt idx="1266">
                  <c:v>24-lug-2012</c:v>
                </c:pt>
                <c:pt idx="1267">
                  <c:v>25-lug-2012</c:v>
                </c:pt>
                <c:pt idx="1268">
                  <c:v>25-lug-2012</c:v>
                </c:pt>
                <c:pt idx="1269">
                  <c:v>27-lug-2012</c:v>
                </c:pt>
                <c:pt idx="1270">
                  <c:v>1-ago-2012 </c:v>
                </c:pt>
                <c:pt idx="1271">
                  <c:v>2-ago-2012 </c:v>
                </c:pt>
                <c:pt idx="1272">
                  <c:v>2-ago-2012 </c:v>
                </c:pt>
                <c:pt idx="1273">
                  <c:v>3-ago-2012 </c:v>
                </c:pt>
                <c:pt idx="1274">
                  <c:v>3-ago-2012 </c:v>
                </c:pt>
                <c:pt idx="1275">
                  <c:v>6-ago-2012 </c:v>
                </c:pt>
                <c:pt idx="1276">
                  <c:v>6-ago-2012 </c:v>
                </c:pt>
                <c:pt idx="1277">
                  <c:v>6-ago-2012 </c:v>
                </c:pt>
                <c:pt idx="1278">
                  <c:v>7-ago-2012 </c:v>
                </c:pt>
                <c:pt idx="1279">
                  <c:v>7-ago-2012 </c:v>
                </c:pt>
                <c:pt idx="1280">
                  <c:v>9-ago-2012 </c:v>
                </c:pt>
                <c:pt idx="1281">
                  <c:v>9-ago-2012 </c:v>
                </c:pt>
                <c:pt idx="1282">
                  <c:v>10-ago-2012</c:v>
                </c:pt>
                <c:pt idx="1283">
                  <c:v>10-ago-2012</c:v>
                </c:pt>
                <c:pt idx="1284">
                  <c:v>13-ago-2012</c:v>
                </c:pt>
                <c:pt idx="1285">
                  <c:v>13-ago-2012</c:v>
                </c:pt>
                <c:pt idx="1286">
                  <c:v>13-ago-2012</c:v>
                </c:pt>
                <c:pt idx="1287">
                  <c:v>14-ago-2012</c:v>
                </c:pt>
                <c:pt idx="1288">
                  <c:v>15-ago-2012</c:v>
                </c:pt>
                <c:pt idx="1289">
                  <c:v>16-ago-2012</c:v>
                </c:pt>
                <c:pt idx="1290">
                  <c:v>17-ago-2012</c:v>
                </c:pt>
                <c:pt idx="1291">
                  <c:v>20-ago-2012</c:v>
                </c:pt>
                <c:pt idx="1292">
                  <c:v>20-ago-2012</c:v>
                </c:pt>
                <c:pt idx="1293">
                  <c:v>20-ago-2012</c:v>
                </c:pt>
                <c:pt idx="1294">
                  <c:v>20-ago-2012</c:v>
                </c:pt>
                <c:pt idx="1295">
                  <c:v>21-ago-2012</c:v>
                </c:pt>
                <c:pt idx="1296">
                  <c:v>21-ago-2012</c:v>
                </c:pt>
                <c:pt idx="1297">
                  <c:v>22-ago-2012</c:v>
                </c:pt>
                <c:pt idx="1298">
                  <c:v>23-ago-2012</c:v>
                </c:pt>
                <c:pt idx="1299">
                  <c:v>28-ago-2012</c:v>
                </c:pt>
                <c:pt idx="1300">
                  <c:v>29-ago-2012</c:v>
                </c:pt>
                <c:pt idx="1301">
                  <c:v>30-ago-2012</c:v>
                </c:pt>
                <c:pt idx="1302">
                  <c:v>3-set-2012 </c:v>
                </c:pt>
                <c:pt idx="1303">
                  <c:v>4-set-2012 </c:v>
                </c:pt>
                <c:pt idx="1304">
                  <c:v>5-set-2012 </c:v>
                </c:pt>
                <c:pt idx="1305">
                  <c:v>6-set-2012 </c:v>
                </c:pt>
                <c:pt idx="1306">
                  <c:v>7-set-2012 </c:v>
                </c:pt>
                <c:pt idx="1307">
                  <c:v>10-set-2012</c:v>
                </c:pt>
                <c:pt idx="1308">
                  <c:v>12-set-2012</c:v>
                </c:pt>
                <c:pt idx="1309">
                  <c:v>12-set-2012</c:v>
                </c:pt>
                <c:pt idx="1310">
                  <c:v>13-set-2012</c:v>
                </c:pt>
                <c:pt idx="1311">
                  <c:v>14-set-2012</c:v>
                </c:pt>
                <c:pt idx="1312">
                  <c:v>14-set-2012</c:v>
                </c:pt>
                <c:pt idx="1313">
                  <c:v>18-set-2012</c:v>
                </c:pt>
                <c:pt idx="1314">
                  <c:v>19-set-2012</c:v>
                </c:pt>
                <c:pt idx="1315">
                  <c:v>20-set-2012</c:v>
                </c:pt>
                <c:pt idx="1316">
                  <c:v>24-set-2012</c:v>
                </c:pt>
                <c:pt idx="1317">
                  <c:v>24-set-2012</c:v>
                </c:pt>
                <c:pt idx="1318">
                  <c:v>24-set-2012</c:v>
                </c:pt>
                <c:pt idx="1319">
                  <c:v>25-set-2012</c:v>
                </c:pt>
                <c:pt idx="1320">
                  <c:v>25-set-2012</c:v>
                </c:pt>
                <c:pt idx="1321">
                  <c:v>27-set-2012</c:v>
                </c:pt>
                <c:pt idx="1322">
                  <c:v>27-set-2012</c:v>
                </c:pt>
                <c:pt idx="1323">
                  <c:v>28-set-2012</c:v>
                </c:pt>
                <c:pt idx="1324">
                  <c:v>28-set-2012</c:v>
                </c:pt>
                <c:pt idx="1325">
                  <c:v>28-set-2012</c:v>
                </c:pt>
                <c:pt idx="1326">
                  <c:v>2-ott-2012 </c:v>
                </c:pt>
                <c:pt idx="1327">
                  <c:v>3-ott-2012 </c:v>
                </c:pt>
                <c:pt idx="1328">
                  <c:v>4-ott-2012 </c:v>
                </c:pt>
                <c:pt idx="1329">
                  <c:v>5-ott-2012 </c:v>
                </c:pt>
                <c:pt idx="1330">
                  <c:v>10-ott-2012</c:v>
                </c:pt>
                <c:pt idx="1331">
                  <c:v>10-ott-2012</c:v>
                </c:pt>
                <c:pt idx="1332">
                  <c:v>11-ott-2012</c:v>
                </c:pt>
                <c:pt idx="1333">
                  <c:v>11-ott-2012</c:v>
                </c:pt>
                <c:pt idx="1334">
                  <c:v>15-ott-2012</c:v>
                </c:pt>
                <c:pt idx="1335">
                  <c:v>15-ott-2012</c:v>
                </c:pt>
                <c:pt idx="1336">
                  <c:v>16-ott-2012</c:v>
                </c:pt>
                <c:pt idx="1337">
                  <c:v>16-ott-2012</c:v>
                </c:pt>
                <c:pt idx="1338">
                  <c:v>17-ott-2012</c:v>
                </c:pt>
                <c:pt idx="1339">
                  <c:v>17-ott-2012</c:v>
                </c:pt>
                <c:pt idx="1340">
                  <c:v>18-ott-2012</c:v>
                </c:pt>
                <c:pt idx="1341">
                  <c:v>19-ott-2012</c:v>
                </c:pt>
                <c:pt idx="1342">
                  <c:v>23-ott-2012</c:v>
                </c:pt>
                <c:pt idx="1343">
                  <c:v>23-ott-2012</c:v>
                </c:pt>
                <c:pt idx="1344">
                  <c:v>23-ott-2012</c:v>
                </c:pt>
                <c:pt idx="1345">
                  <c:v>24-ott-2012</c:v>
                </c:pt>
                <c:pt idx="1346">
                  <c:v>24-ott-2012</c:v>
                </c:pt>
                <c:pt idx="1347">
                  <c:v>24-ott-2012</c:v>
                </c:pt>
                <c:pt idx="1348">
                  <c:v>26-ott-2012</c:v>
                </c:pt>
                <c:pt idx="1349">
                  <c:v>29-ott-2012</c:v>
                </c:pt>
                <c:pt idx="1350">
                  <c:v>30-ott-2012</c:v>
                </c:pt>
                <c:pt idx="1351">
                  <c:v>30-ott-2012</c:v>
                </c:pt>
                <c:pt idx="1352">
                  <c:v>2-nov-2012 </c:v>
                </c:pt>
                <c:pt idx="1353">
                  <c:v>7-nov-2012 </c:v>
                </c:pt>
                <c:pt idx="1354">
                  <c:v>7-nov-2012 </c:v>
                </c:pt>
                <c:pt idx="1355">
                  <c:v>7-nov-2012 </c:v>
                </c:pt>
                <c:pt idx="1356">
                  <c:v>9-nov-2012 </c:v>
                </c:pt>
                <c:pt idx="1357">
                  <c:v>9-nov-2012 </c:v>
                </c:pt>
                <c:pt idx="1358">
                  <c:v>9-nov-2012 </c:v>
                </c:pt>
                <c:pt idx="1359">
                  <c:v>15-nov-2012</c:v>
                </c:pt>
                <c:pt idx="1360">
                  <c:v>16-nov-2012</c:v>
                </c:pt>
                <c:pt idx="1361">
                  <c:v>16-nov-2012</c:v>
                </c:pt>
                <c:pt idx="1362">
                  <c:v>19-nov-2012</c:v>
                </c:pt>
                <c:pt idx="1363">
                  <c:v>20-nov-2012</c:v>
                </c:pt>
                <c:pt idx="1364">
                  <c:v>20-nov-2012</c:v>
                </c:pt>
                <c:pt idx="1365">
                  <c:v>26-nov-2012</c:v>
                </c:pt>
                <c:pt idx="1366">
                  <c:v>26-nov-2012</c:v>
                </c:pt>
                <c:pt idx="1367">
                  <c:v>27-nov-2012</c:v>
                </c:pt>
                <c:pt idx="1368">
                  <c:v>28-nov-2012</c:v>
                </c:pt>
                <c:pt idx="1369">
                  <c:v>29-nov-2012</c:v>
                </c:pt>
                <c:pt idx="1370">
                  <c:v>30-nov-2012</c:v>
                </c:pt>
                <c:pt idx="1371">
                  <c:v>30-nov-2012</c:v>
                </c:pt>
                <c:pt idx="1372">
                  <c:v>3-dic-2012 </c:v>
                </c:pt>
                <c:pt idx="1373">
                  <c:v>3-dic-2012 </c:v>
                </c:pt>
                <c:pt idx="1374">
                  <c:v>5-dic-2012 </c:v>
                </c:pt>
                <c:pt idx="1375">
                  <c:v>6-dic-2012 </c:v>
                </c:pt>
                <c:pt idx="1376">
                  <c:v>7-dic-2012 </c:v>
                </c:pt>
                <c:pt idx="1377">
                  <c:v>10-dic-2012</c:v>
                </c:pt>
                <c:pt idx="1378">
                  <c:v>10-dic-2012</c:v>
                </c:pt>
                <c:pt idx="1379">
                  <c:v>12-dic-2012</c:v>
                </c:pt>
                <c:pt idx="1380">
                  <c:v>12-dic-2012</c:v>
                </c:pt>
                <c:pt idx="1381">
                  <c:v>13-dic-2012</c:v>
                </c:pt>
                <c:pt idx="1382">
                  <c:v>14-dic-2012</c:v>
                </c:pt>
                <c:pt idx="1383">
                  <c:v>14-dic-2012</c:v>
                </c:pt>
                <c:pt idx="1384">
                  <c:v>17-dic-2012</c:v>
                </c:pt>
                <c:pt idx="1385">
                  <c:v>17-dic-2012</c:v>
                </c:pt>
                <c:pt idx="1386">
                  <c:v>17-dic-2012</c:v>
                </c:pt>
                <c:pt idx="1387">
                  <c:v>17-dic-2012</c:v>
                </c:pt>
                <c:pt idx="1388">
                  <c:v>19-dic-2012</c:v>
                </c:pt>
                <c:pt idx="1389">
                  <c:v>19-dic-2012</c:v>
                </c:pt>
                <c:pt idx="1390">
                  <c:v>26-dic-2012</c:v>
                </c:pt>
                <c:pt idx="1391">
                  <c:v>27-dic-2012</c:v>
                </c:pt>
                <c:pt idx="1392">
                  <c:v>31-dic-2012</c:v>
                </c:pt>
                <c:pt idx="1393">
                  <c:v>3-gen-2013 </c:v>
                </c:pt>
                <c:pt idx="1394">
                  <c:v>4-gen-2013 </c:v>
                </c:pt>
                <c:pt idx="1395">
                  <c:v>7-gen-2013 </c:v>
                </c:pt>
                <c:pt idx="1396">
                  <c:v>8-gen-2013 </c:v>
                </c:pt>
                <c:pt idx="1397">
                  <c:v>8-gen-2013 </c:v>
                </c:pt>
                <c:pt idx="1398">
                  <c:v>9-gen-2013 </c:v>
                </c:pt>
                <c:pt idx="1399">
                  <c:v>9-gen-2013 </c:v>
                </c:pt>
                <c:pt idx="1400">
                  <c:v>9-gen-2013 </c:v>
                </c:pt>
                <c:pt idx="1401">
                  <c:v>9-gen-2013 </c:v>
                </c:pt>
                <c:pt idx="1402">
                  <c:v>10-gen-2013</c:v>
                </c:pt>
                <c:pt idx="1403">
                  <c:v>16-gen-2013</c:v>
                </c:pt>
                <c:pt idx="1404">
                  <c:v>16-gen-2013</c:v>
                </c:pt>
                <c:pt idx="1405">
                  <c:v>22-gen-2013</c:v>
                </c:pt>
                <c:pt idx="1406">
                  <c:v>23-gen-2013</c:v>
                </c:pt>
                <c:pt idx="1407">
                  <c:v>24-gen-2013</c:v>
                </c:pt>
                <c:pt idx="1408">
                  <c:v>24-gen-2013</c:v>
                </c:pt>
                <c:pt idx="1409">
                  <c:v>28-gen-2013</c:v>
                </c:pt>
                <c:pt idx="1410">
                  <c:v>30-gen-2013</c:v>
                </c:pt>
                <c:pt idx="1411">
                  <c:v>30-gen-2013</c:v>
                </c:pt>
                <c:pt idx="1412">
                  <c:v>1-feb-2013 </c:v>
                </c:pt>
                <c:pt idx="1413">
                  <c:v>4-feb-2013 </c:v>
                </c:pt>
                <c:pt idx="1414">
                  <c:v>4-feb-2013 </c:v>
                </c:pt>
                <c:pt idx="1415">
                  <c:v>5-feb-2013 </c:v>
                </c:pt>
                <c:pt idx="1416">
                  <c:v>6-feb-2013 </c:v>
                </c:pt>
                <c:pt idx="1417">
                  <c:v>7-feb-2013 </c:v>
                </c:pt>
                <c:pt idx="1418">
                  <c:v>14-feb-2013</c:v>
                </c:pt>
                <c:pt idx="1419">
                  <c:v>14-feb-2013</c:v>
                </c:pt>
                <c:pt idx="1420">
                  <c:v>14-feb-2013</c:v>
                </c:pt>
                <c:pt idx="1421">
                  <c:v>15-feb-2013</c:v>
                </c:pt>
                <c:pt idx="1422">
                  <c:v>15-feb-2013</c:v>
                </c:pt>
                <c:pt idx="1423">
                  <c:v>18-feb-2013</c:v>
                </c:pt>
                <c:pt idx="1424">
                  <c:v>18-feb-2013</c:v>
                </c:pt>
                <c:pt idx="1425">
                  <c:v>20-feb-2013</c:v>
                </c:pt>
                <c:pt idx="1426">
                  <c:v>20-feb-2013</c:v>
                </c:pt>
                <c:pt idx="1427">
                  <c:v>21-feb-2013</c:v>
                </c:pt>
                <c:pt idx="1428">
                  <c:v>21-feb-2013</c:v>
                </c:pt>
                <c:pt idx="1429">
                  <c:v>22-feb-2013</c:v>
                </c:pt>
                <c:pt idx="1430">
                  <c:v>25-feb-2013</c:v>
                </c:pt>
                <c:pt idx="1431">
                  <c:v>26-feb-2013</c:v>
                </c:pt>
                <c:pt idx="1432">
                  <c:v>26-feb-2013</c:v>
                </c:pt>
                <c:pt idx="1433">
                  <c:v>27-feb-2013</c:v>
                </c:pt>
                <c:pt idx="1434">
                  <c:v>28-feb-2013</c:v>
                </c:pt>
                <c:pt idx="1435">
                  <c:v>1-mar-2013 </c:v>
                </c:pt>
                <c:pt idx="1436">
                  <c:v>1-mar-2013 </c:v>
                </c:pt>
                <c:pt idx="1437">
                  <c:v>4-mar-2013 </c:v>
                </c:pt>
                <c:pt idx="1438">
                  <c:v>4-mar-2013 </c:v>
                </c:pt>
                <c:pt idx="1439">
                  <c:v>7-mar-2013 </c:v>
                </c:pt>
                <c:pt idx="1440">
                  <c:v>8-mar-2013 </c:v>
                </c:pt>
                <c:pt idx="1441">
                  <c:v>11-mar-2013</c:v>
                </c:pt>
                <c:pt idx="1442">
                  <c:v>11-mar-2013</c:v>
                </c:pt>
                <c:pt idx="1443">
                  <c:v>12-mar-2013</c:v>
                </c:pt>
                <c:pt idx="1444">
                  <c:v>13-mar-2013</c:v>
                </c:pt>
                <c:pt idx="1445">
                  <c:v>15-mar-2013</c:v>
                </c:pt>
                <c:pt idx="1446">
                  <c:v>15-mar-2013</c:v>
                </c:pt>
                <c:pt idx="1447">
                  <c:v>15-mar-2013</c:v>
                </c:pt>
                <c:pt idx="1448">
                  <c:v>18-mar-2013</c:v>
                </c:pt>
                <c:pt idx="1449">
                  <c:v>19-mar-2013</c:v>
                </c:pt>
                <c:pt idx="1450">
                  <c:v>20-mar-2013</c:v>
                </c:pt>
                <c:pt idx="1451">
                  <c:v>21-mar-2013</c:v>
                </c:pt>
                <c:pt idx="1452">
                  <c:v>22-mar-2013</c:v>
                </c:pt>
                <c:pt idx="1453">
                  <c:v>22-mar-2013</c:v>
                </c:pt>
                <c:pt idx="1454">
                  <c:v>26-mar-2013</c:v>
                </c:pt>
                <c:pt idx="1455">
                  <c:v>26-mar-2013</c:v>
                </c:pt>
                <c:pt idx="1456">
                  <c:v>27-mar-2013</c:v>
                </c:pt>
                <c:pt idx="1457">
                  <c:v>1-apr-2013 </c:v>
                </c:pt>
                <c:pt idx="1458">
                  <c:v>1-apr-2013 </c:v>
                </c:pt>
                <c:pt idx="1459">
                  <c:v>1-apr-2013 </c:v>
                </c:pt>
                <c:pt idx="1460">
                  <c:v>2-apr-2013 </c:v>
                </c:pt>
                <c:pt idx="1461">
                  <c:v>2-apr-2013 </c:v>
                </c:pt>
                <c:pt idx="1462">
                  <c:v>3-apr-2013 </c:v>
                </c:pt>
                <c:pt idx="1463">
                  <c:v>3-apr-2013 </c:v>
                </c:pt>
                <c:pt idx="1464">
                  <c:v>4-apr-2013 </c:v>
                </c:pt>
                <c:pt idx="1465">
                  <c:v>5-apr-2013 </c:v>
                </c:pt>
                <c:pt idx="1466">
                  <c:v>5-apr-2013 </c:v>
                </c:pt>
                <c:pt idx="1467">
                  <c:v>8-apr-2013 </c:v>
                </c:pt>
                <c:pt idx="1468">
                  <c:v>9-apr-2013 </c:v>
                </c:pt>
                <c:pt idx="1469">
                  <c:v>9-apr-2013 </c:v>
                </c:pt>
                <c:pt idx="1470">
                  <c:v>10-apr-2013</c:v>
                </c:pt>
                <c:pt idx="1471">
                  <c:v>11-apr-2013</c:v>
                </c:pt>
                <c:pt idx="1472">
                  <c:v>12-apr-2013</c:v>
                </c:pt>
                <c:pt idx="1473">
                  <c:v>15-apr-2013</c:v>
                </c:pt>
                <c:pt idx="1474">
                  <c:v>15-apr-2013</c:v>
                </c:pt>
                <c:pt idx="1475">
                  <c:v>17-apr-2013</c:v>
                </c:pt>
                <c:pt idx="1476">
                  <c:v>19-apr-2013</c:v>
                </c:pt>
                <c:pt idx="1477">
                  <c:v>19-apr-2013</c:v>
                </c:pt>
                <c:pt idx="1478">
                  <c:v>22-apr-2013</c:v>
                </c:pt>
                <c:pt idx="1479">
                  <c:v>22-apr-2013</c:v>
                </c:pt>
                <c:pt idx="1480">
                  <c:v>23-apr-2013</c:v>
                </c:pt>
                <c:pt idx="1481">
                  <c:v>24-apr-2013</c:v>
                </c:pt>
                <c:pt idx="1482">
                  <c:v>25-apr-2013</c:v>
                </c:pt>
                <c:pt idx="1483">
                  <c:v>26-apr-2013</c:v>
                </c:pt>
                <c:pt idx="1484">
                  <c:v>26-apr-2013</c:v>
                </c:pt>
                <c:pt idx="1485">
                  <c:v>30-apr-2013</c:v>
                </c:pt>
                <c:pt idx="1486">
                  <c:v>2-mag-2013 </c:v>
                </c:pt>
                <c:pt idx="1487">
                  <c:v>6-mag-2013 </c:v>
                </c:pt>
                <c:pt idx="1488">
                  <c:v>10-mag-2013</c:v>
                </c:pt>
                <c:pt idx="1489">
                  <c:v>10-mag-2013</c:v>
                </c:pt>
                <c:pt idx="1490">
                  <c:v>15-mag-2013</c:v>
                </c:pt>
                <c:pt idx="1491">
                  <c:v>16-mag-2013</c:v>
                </c:pt>
                <c:pt idx="1492">
                  <c:v>21-mag-2013</c:v>
                </c:pt>
                <c:pt idx="1493">
                  <c:v>21-mag-2013</c:v>
                </c:pt>
                <c:pt idx="1494">
                  <c:v>22-mag-2013</c:v>
                </c:pt>
                <c:pt idx="1495">
                  <c:v>24-mag-2013</c:v>
                </c:pt>
                <c:pt idx="1496">
                  <c:v>28-mag-2013</c:v>
                </c:pt>
                <c:pt idx="1497">
                  <c:v>28-mag-2013</c:v>
                </c:pt>
                <c:pt idx="1498">
                  <c:v>29-mag-2013</c:v>
                </c:pt>
                <c:pt idx="1499">
                  <c:v>30-mag-2013</c:v>
                </c:pt>
                <c:pt idx="1500">
                  <c:v>31-mag-2013</c:v>
                </c:pt>
                <c:pt idx="1501">
                  <c:v>31-mag-2013</c:v>
                </c:pt>
                <c:pt idx="1502">
                  <c:v>31-mag-2013</c:v>
                </c:pt>
                <c:pt idx="1503">
                  <c:v>31-mag-2013</c:v>
                </c:pt>
                <c:pt idx="1504">
                  <c:v>4-giu-2013 </c:v>
                </c:pt>
                <c:pt idx="1505">
                  <c:v>4-giu-2013 </c:v>
                </c:pt>
                <c:pt idx="1506">
                  <c:v>5-giu-2013 </c:v>
                </c:pt>
                <c:pt idx="1507">
                  <c:v>6-giu-2013 </c:v>
                </c:pt>
                <c:pt idx="1508">
                  <c:v>7-giu-2013 </c:v>
                </c:pt>
                <c:pt idx="1509">
                  <c:v>7-giu-2013 </c:v>
                </c:pt>
                <c:pt idx="1510">
                  <c:v>10-giu-2013</c:v>
                </c:pt>
                <c:pt idx="1511">
                  <c:v>11-giu-2013</c:v>
                </c:pt>
                <c:pt idx="1512">
                  <c:v>17-giu-2013</c:v>
                </c:pt>
                <c:pt idx="1513">
                  <c:v>17-giu-2013</c:v>
                </c:pt>
                <c:pt idx="1514">
                  <c:v>17-giu-2013</c:v>
                </c:pt>
                <c:pt idx="1515">
                  <c:v>19-giu-2013</c:v>
                </c:pt>
                <c:pt idx="1516">
                  <c:v>19-giu-2013</c:v>
                </c:pt>
                <c:pt idx="1517">
                  <c:v>19-giu-2013</c:v>
                </c:pt>
                <c:pt idx="1518">
                  <c:v>19-giu-2013</c:v>
                </c:pt>
                <c:pt idx="1519">
                  <c:v>20-giu-2013</c:v>
                </c:pt>
                <c:pt idx="1520">
                  <c:v>21-giu-2013</c:v>
                </c:pt>
                <c:pt idx="1521">
                  <c:v>24-giu-2013</c:v>
                </c:pt>
                <c:pt idx="1522">
                  <c:v>24-giu-2013</c:v>
                </c:pt>
                <c:pt idx="1523">
                  <c:v>25-giu-2013</c:v>
                </c:pt>
                <c:pt idx="1524">
                  <c:v>25-giu-2013</c:v>
                </c:pt>
                <c:pt idx="1525">
                  <c:v>26-giu-2013</c:v>
                </c:pt>
                <c:pt idx="1526">
                  <c:v>28-giu-2013</c:v>
                </c:pt>
                <c:pt idx="1527">
                  <c:v>28-giu-2013</c:v>
                </c:pt>
                <c:pt idx="1528">
                  <c:v>28-giu-2013</c:v>
                </c:pt>
                <c:pt idx="1529">
                  <c:v>28-giu-2013</c:v>
                </c:pt>
                <c:pt idx="1530">
                  <c:v>1-lug-2013 </c:v>
                </c:pt>
                <c:pt idx="1531">
                  <c:v>1-lug-2013 </c:v>
                </c:pt>
                <c:pt idx="1532">
                  <c:v>1-lug-2013 </c:v>
                </c:pt>
                <c:pt idx="1533">
                  <c:v>2-lug-2013 </c:v>
                </c:pt>
                <c:pt idx="1534">
                  <c:v>3-lug-2013 </c:v>
                </c:pt>
                <c:pt idx="1535">
                  <c:v>3-lug-2013 </c:v>
                </c:pt>
                <c:pt idx="1536">
                  <c:v>3-lug-2013 </c:v>
                </c:pt>
                <c:pt idx="1537">
                  <c:v>5-lug-2013 </c:v>
                </c:pt>
                <c:pt idx="1538">
                  <c:v>8-lug-2013 </c:v>
                </c:pt>
                <c:pt idx="1539">
                  <c:v>9-lug-2013 </c:v>
                </c:pt>
                <c:pt idx="1540">
                  <c:v>12-lug-2013</c:v>
                </c:pt>
                <c:pt idx="1541">
                  <c:v>15-lug-2013</c:v>
                </c:pt>
                <c:pt idx="1542">
                  <c:v>16-lug-2013</c:v>
                </c:pt>
                <c:pt idx="1543">
                  <c:v>18-lug-2013</c:v>
                </c:pt>
                <c:pt idx="1544">
                  <c:v>18-lug-2013</c:v>
                </c:pt>
                <c:pt idx="1545">
                  <c:v>19-lug-2013</c:v>
                </c:pt>
                <c:pt idx="1546">
                  <c:v>19-lug-2013</c:v>
                </c:pt>
                <c:pt idx="1547">
                  <c:v>22-lug-2013</c:v>
                </c:pt>
                <c:pt idx="1548">
                  <c:v>26-lug-2013</c:v>
                </c:pt>
                <c:pt idx="1549">
                  <c:v>26-lug-2013</c:v>
                </c:pt>
                <c:pt idx="1550">
                  <c:v>30-lug-2013</c:v>
                </c:pt>
                <c:pt idx="1551">
                  <c:v>5-ago-2013 </c:v>
                </c:pt>
                <c:pt idx="1552">
                  <c:v>7-ago-2013 </c:v>
                </c:pt>
                <c:pt idx="1553">
                  <c:v>8-ago-2013 </c:v>
                </c:pt>
                <c:pt idx="1554">
                  <c:v>9-ago-2013 </c:v>
                </c:pt>
                <c:pt idx="1555">
                  <c:v>12-ago-2013</c:v>
                </c:pt>
                <c:pt idx="1556">
                  <c:v>12-ago-2013</c:v>
                </c:pt>
                <c:pt idx="1557">
                  <c:v>13-ago-2013</c:v>
                </c:pt>
                <c:pt idx="1558">
                  <c:v>13-ago-2013</c:v>
                </c:pt>
                <c:pt idx="1559">
                  <c:v>15-ago-2013</c:v>
                </c:pt>
                <c:pt idx="1560">
                  <c:v>15-ago-2013</c:v>
                </c:pt>
                <c:pt idx="1561">
                  <c:v>19-ago-2013</c:v>
                </c:pt>
                <c:pt idx="1562">
                  <c:v>20-ago-2013</c:v>
                </c:pt>
                <c:pt idx="1563">
                  <c:v>22-ago-2013</c:v>
                </c:pt>
                <c:pt idx="1564">
                  <c:v>22-ago-2013</c:v>
                </c:pt>
                <c:pt idx="1565">
                  <c:v>26-ago-2013</c:v>
                </c:pt>
                <c:pt idx="1566">
                  <c:v>26-ago-2013</c:v>
                </c:pt>
                <c:pt idx="1567">
                  <c:v>27-ago-2013</c:v>
                </c:pt>
                <c:pt idx="1568">
                  <c:v>28-ago-2013</c:v>
                </c:pt>
                <c:pt idx="1569">
                  <c:v>28-ago-2013</c:v>
                </c:pt>
                <c:pt idx="1570">
                  <c:v>29-ago-2013</c:v>
                </c:pt>
                <c:pt idx="1571">
                  <c:v>2-set-2013 </c:v>
                </c:pt>
                <c:pt idx="1572">
                  <c:v>3-set-2013 </c:v>
                </c:pt>
                <c:pt idx="1573">
                  <c:v>3-set-2013 </c:v>
                </c:pt>
                <c:pt idx="1574">
                  <c:v>5-set-2013 </c:v>
                </c:pt>
                <c:pt idx="1575">
                  <c:v>9-set-2013 </c:v>
                </c:pt>
                <c:pt idx="1576">
                  <c:v>10-set-2013</c:v>
                </c:pt>
                <c:pt idx="1577">
                  <c:v>10-set-2013</c:v>
                </c:pt>
                <c:pt idx="1578">
                  <c:v>11-set-2013</c:v>
                </c:pt>
                <c:pt idx="1579">
                  <c:v>12-set-2013</c:v>
                </c:pt>
                <c:pt idx="1580">
                  <c:v>13-set-2013</c:v>
                </c:pt>
                <c:pt idx="1581">
                  <c:v>13-set-2013</c:v>
                </c:pt>
                <c:pt idx="1582">
                  <c:v>13-set-2013</c:v>
                </c:pt>
                <c:pt idx="1583">
                  <c:v>17-set-2013</c:v>
                </c:pt>
                <c:pt idx="1584">
                  <c:v>18-set-2013</c:v>
                </c:pt>
                <c:pt idx="1585">
                  <c:v>18-set-2013</c:v>
                </c:pt>
                <c:pt idx="1586">
                  <c:v>19-set-2013</c:v>
                </c:pt>
                <c:pt idx="1587">
                  <c:v>19-set-2013</c:v>
                </c:pt>
                <c:pt idx="1588">
                  <c:v>20-set-2013</c:v>
                </c:pt>
                <c:pt idx="1589">
                  <c:v>23-set-2013</c:v>
                </c:pt>
                <c:pt idx="1590">
                  <c:v>23-set-2013</c:v>
                </c:pt>
                <c:pt idx="1591">
                  <c:v>25-set-2013</c:v>
                </c:pt>
                <c:pt idx="1592">
                  <c:v>27-set-2013</c:v>
                </c:pt>
                <c:pt idx="1593">
                  <c:v>30-set-2013</c:v>
                </c:pt>
                <c:pt idx="1594">
                  <c:v>2-ott-2013 </c:v>
                </c:pt>
                <c:pt idx="1595">
                  <c:v>3-ott-2013 </c:v>
                </c:pt>
                <c:pt idx="1596">
                  <c:v>3-ott-2013 </c:v>
                </c:pt>
                <c:pt idx="1597">
                  <c:v>4-ott-2013 </c:v>
                </c:pt>
                <c:pt idx="1598">
                  <c:v>7-ott-2013 </c:v>
                </c:pt>
                <c:pt idx="1599">
                  <c:v>9-ott-2013 </c:v>
                </c:pt>
                <c:pt idx="1600">
                  <c:v>10-ott-2013</c:v>
                </c:pt>
                <c:pt idx="1601">
                  <c:v>11-ott-2013</c:v>
                </c:pt>
                <c:pt idx="1602">
                  <c:v>14-ott-2013</c:v>
                </c:pt>
                <c:pt idx="1603">
                  <c:v>15-ott-2013</c:v>
                </c:pt>
                <c:pt idx="1604">
                  <c:v>16-ott-2013</c:v>
                </c:pt>
                <c:pt idx="1605">
                  <c:v>17-ott-2013</c:v>
                </c:pt>
                <c:pt idx="1606">
                  <c:v>17-ott-2013</c:v>
                </c:pt>
                <c:pt idx="1607">
                  <c:v>22-ott-2013</c:v>
                </c:pt>
                <c:pt idx="1608">
                  <c:v>25-ott-2013</c:v>
                </c:pt>
                <c:pt idx="1609">
                  <c:v>25-ott-2013</c:v>
                </c:pt>
                <c:pt idx="1610">
                  <c:v>28-ott-2013</c:v>
                </c:pt>
                <c:pt idx="1611">
                  <c:v>29-ott-2013</c:v>
                </c:pt>
                <c:pt idx="1612">
                  <c:v>1-nov-2013 </c:v>
                </c:pt>
                <c:pt idx="1613">
                  <c:v>1-nov-2013 </c:v>
                </c:pt>
                <c:pt idx="1614">
                  <c:v>4-nov-2013 </c:v>
                </c:pt>
                <c:pt idx="1615">
                  <c:v>6-nov-2013 </c:v>
                </c:pt>
                <c:pt idx="1616">
                  <c:v>7-nov-2013 </c:v>
                </c:pt>
                <c:pt idx="1617">
                  <c:v>8-nov-2013 </c:v>
                </c:pt>
                <c:pt idx="1618">
                  <c:v>11-nov-2013</c:v>
                </c:pt>
                <c:pt idx="1619">
                  <c:v>11-nov-2013</c:v>
                </c:pt>
                <c:pt idx="1620">
                  <c:v>13-nov-2013</c:v>
                </c:pt>
                <c:pt idx="1621">
                  <c:v>13-nov-2013</c:v>
                </c:pt>
                <c:pt idx="1622">
                  <c:v>14-nov-2013</c:v>
                </c:pt>
                <c:pt idx="1623">
                  <c:v>14-nov-2013</c:v>
                </c:pt>
                <c:pt idx="1624">
                  <c:v>18-nov-2013</c:v>
                </c:pt>
                <c:pt idx="1625">
                  <c:v>18-nov-2013</c:v>
                </c:pt>
                <c:pt idx="1626">
                  <c:v>20-nov-2013</c:v>
                </c:pt>
                <c:pt idx="1627">
                  <c:v>20-nov-2013</c:v>
                </c:pt>
                <c:pt idx="1628">
                  <c:v>21-nov-2013</c:v>
                </c:pt>
                <c:pt idx="1629">
                  <c:v>21-nov-2013</c:v>
                </c:pt>
                <c:pt idx="1630">
                  <c:v>22-nov-2013</c:v>
                </c:pt>
                <c:pt idx="1631">
                  <c:v>25-nov-2013</c:v>
                </c:pt>
                <c:pt idx="1632">
                  <c:v>26-nov-2013</c:v>
                </c:pt>
                <c:pt idx="1633">
                  <c:v>28-nov-2013</c:v>
                </c:pt>
                <c:pt idx="1634">
                  <c:v>29-nov-2013</c:v>
                </c:pt>
                <c:pt idx="1635">
                  <c:v>2-dic-2013 </c:v>
                </c:pt>
                <c:pt idx="1636">
                  <c:v>3-dic-2013 </c:v>
                </c:pt>
                <c:pt idx="1637">
                  <c:v>6-dic-2013 </c:v>
                </c:pt>
                <c:pt idx="1638">
                  <c:v>9-dic-2013 </c:v>
                </c:pt>
                <c:pt idx="1639">
                  <c:v>12-dic-2013</c:v>
                </c:pt>
                <c:pt idx="1640">
                  <c:v>13-dic-2013</c:v>
                </c:pt>
                <c:pt idx="1641">
                  <c:v>16-dic-2013</c:v>
                </c:pt>
                <c:pt idx="1642">
                  <c:v>16-dic-2013</c:v>
                </c:pt>
                <c:pt idx="1643">
                  <c:v>18-dic-2013</c:v>
                </c:pt>
                <c:pt idx="1644">
                  <c:v>18-dic-2013</c:v>
                </c:pt>
                <c:pt idx="1645">
                  <c:v>19-dic-2013</c:v>
                </c:pt>
                <c:pt idx="1646">
                  <c:v>19-dic-2013</c:v>
                </c:pt>
                <c:pt idx="1647">
                  <c:v>19-dic-2013</c:v>
                </c:pt>
                <c:pt idx="1648">
                  <c:v>24-dic-2013</c:v>
                </c:pt>
                <c:pt idx="1649">
                  <c:v>27-dic-2013</c:v>
                </c:pt>
                <c:pt idx="1650">
                  <c:v>2-gen-2014 </c:v>
                </c:pt>
                <c:pt idx="1651">
                  <c:v>2-gen-2014 </c:v>
                </c:pt>
                <c:pt idx="1652">
                  <c:v>3-gen-2014 </c:v>
                </c:pt>
                <c:pt idx="1653">
                  <c:v>6-gen-2014 </c:v>
                </c:pt>
                <c:pt idx="1654">
                  <c:v>7-gen-2014 </c:v>
                </c:pt>
                <c:pt idx="1655">
                  <c:v>7-gen-2014 </c:v>
                </c:pt>
                <c:pt idx="1656">
                  <c:v>8-gen-2014 </c:v>
                </c:pt>
                <c:pt idx="1657">
                  <c:v>9-gen-2014 </c:v>
                </c:pt>
                <c:pt idx="1658">
                  <c:v>10-gen-2014</c:v>
                </c:pt>
                <c:pt idx="1659">
                  <c:v>13-gen-2014</c:v>
                </c:pt>
                <c:pt idx="1660">
                  <c:v>14-gen-2014</c:v>
                </c:pt>
                <c:pt idx="1661">
                  <c:v>14-gen-2014</c:v>
                </c:pt>
                <c:pt idx="1662">
                  <c:v>17-gen-2014</c:v>
                </c:pt>
                <c:pt idx="1663">
                  <c:v>20-gen-2014</c:v>
                </c:pt>
                <c:pt idx="1664">
                  <c:v>21-gen-2014</c:v>
                </c:pt>
                <c:pt idx="1665">
                  <c:v>23-gen-2014</c:v>
                </c:pt>
                <c:pt idx="1666">
                  <c:v>24-gen-2014</c:v>
                </c:pt>
                <c:pt idx="1667">
                  <c:v>24-gen-2014</c:v>
                </c:pt>
                <c:pt idx="1668">
                  <c:v>27-gen-2014</c:v>
                </c:pt>
                <c:pt idx="1669">
                  <c:v>28-gen-2014</c:v>
                </c:pt>
                <c:pt idx="1670">
                  <c:v>29-gen-2014</c:v>
                </c:pt>
                <c:pt idx="1671">
                  <c:v>29-gen-2014</c:v>
                </c:pt>
                <c:pt idx="1672">
                  <c:v>29-gen-2014</c:v>
                </c:pt>
                <c:pt idx="1673">
                  <c:v>30-gen-2014</c:v>
                </c:pt>
                <c:pt idx="1674">
                  <c:v>31-gen-2014</c:v>
                </c:pt>
                <c:pt idx="1675">
                  <c:v>31-gen-2014</c:v>
                </c:pt>
                <c:pt idx="1676">
                  <c:v>4-feb-2014 </c:v>
                </c:pt>
                <c:pt idx="1677">
                  <c:v>4-feb-2014 </c:v>
                </c:pt>
                <c:pt idx="1678">
                  <c:v>5-feb-2014 </c:v>
                </c:pt>
                <c:pt idx="1679">
                  <c:v>5-feb-2014 </c:v>
                </c:pt>
                <c:pt idx="1680">
                  <c:v>6-feb-2014 </c:v>
                </c:pt>
                <c:pt idx="1681">
                  <c:v>11-feb-2014</c:v>
                </c:pt>
                <c:pt idx="1682">
                  <c:v>11-feb-2014</c:v>
                </c:pt>
                <c:pt idx="1683">
                  <c:v>11-feb-2014</c:v>
                </c:pt>
                <c:pt idx="1684">
                  <c:v>14-feb-2014</c:v>
                </c:pt>
                <c:pt idx="1685">
                  <c:v>18-feb-2014</c:v>
                </c:pt>
                <c:pt idx="1686">
                  <c:v>18-feb-2014</c:v>
                </c:pt>
                <c:pt idx="1687">
                  <c:v>19-feb-2014</c:v>
                </c:pt>
                <c:pt idx="1688">
                  <c:v>19-feb-2014</c:v>
                </c:pt>
                <c:pt idx="1689">
                  <c:v>19-feb-2014</c:v>
                </c:pt>
                <c:pt idx="1690">
                  <c:v>19-feb-2014</c:v>
                </c:pt>
                <c:pt idx="1691">
                  <c:v>19-feb-2014</c:v>
                </c:pt>
                <c:pt idx="1692">
                  <c:v>20-feb-2014</c:v>
                </c:pt>
                <c:pt idx="1693">
                  <c:v>24-feb-2014</c:v>
                </c:pt>
                <c:pt idx="1694">
                  <c:v>25-feb-2014</c:v>
                </c:pt>
                <c:pt idx="1695">
                  <c:v>26-feb-2014</c:v>
                </c:pt>
                <c:pt idx="1696">
                  <c:v>27-feb-2014</c:v>
                </c:pt>
                <c:pt idx="1697">
                  <c:v>27-feb-2014</c:v>
                </c:pt>
                <c:pt idx="1698">
                  <c:v>27-feb-2014</c:v>
                </c:pt>
                <c:pt idx="1699">
                  <c:v>28-feb-2014</c:v>
                </c:pt>
                <c:pt idx="1700">
                  <c:v>28-feb-2014</c:v>
                </c:pt>
                <c:pt idx="1701">
                  <c:v>3-mar-2014 </c:v>
                </c:pt>
                <c:pt idx="1702">
                  <c:v>4-mar-2014 </c:v>
                </c:pt>
                <c:pt idx="1703">
                  <c:v>5-mar-2014 </c:v>
                </c:pt>
                <c:pt idx="1704">
                  <c:v>6-mar-2014 </c:v>
                </c:pt>
                <c:pt idx="1705">
                  <c:v>7-mar-2014 </c:v>
                </c:pt>
                <c:pt idx="1706">
                  <c:v>7-mar-2014 </c:v>
                </c:pt>
                <c:pt idx="1707">
                  <c:v>7-mar-2014 </c:v>
                </c:pt>
                <c:pt idx="1708">
                  <c:v>10-mar-2014</c:v>
                </c:pt>
                <c:pt idx="1709">
                  <c:v>11-mar-2014</c:v>
                </c:pt>
                <c:pt idx="1710">
                  <c:v>11-mar-2014</c:v>
                </c:pt>
                <c:pt idx="1711">
                  <c:v>14-mar-2014</c:v>
                </c:pt>
                <c:pt idx="1712">
                  <c:v>14-mar-2014</c:v>
                </c:pt>
                <c:pt idx="1713">
                  <c:v>18-mar-2014</c:v>
                </c:pt>
                <c:pt idx="1714">
                  <c:v>18-mar-2014</c:v>
                </c:pt>
                <c:pt idx="1715">
                  <c:v>19-mar-2014</c:v>
                </c:pt>
                <c:pt idx="1716">
                  <c:v>19-mar-2014</c:v>
                </c:pt>
                <c:pt idx="1717">
                  <c:v>25-mar-2014</c:v>
                </c:pt>
                <c:pt idx="1718">
                  <c:v>26-mar-2014</c:v>
                </c:pt>
                <c:pt idx="1719">
                  <c:v>26-mar-2014</c:v>
                </c:pt>
                <c:pt idx="1720">
                  <c:v>27-mar-2014</c:v>
                </c:pt>
                <c:pt idx="1721">
                  <c:v>31-mar-2014</c:v>
                </c:pt>
                <c:pt idx="1722">
                  <c:v>1-apr-2014 </c:v>
                </c:pt>
                <c:pt idx="1723">
                  <c:v>2-apr-2014 </c:v>
                </c:pt>
                <c:pt idx="1724">
                  <c:v>3-apr-2014 </c:v>
                </c:pt>
                <c:pt idx="1725">
                  <c:v>4-apr-2014 </c:v>
                </c:pt>
                <c:pt idx="1726">
                  <c:v>4-apr-2014 </c:v>
                </c:pt>
                <c:pt idx="1727">
                  <c:v>4-apr-2014 </c:v>
                </c:pt>
                <c:pt idx="1728">
                  <c:v>8-apr-2014 </c:v>
                </c:pt>
                <c:pt idx="1729">
                  <c:v>8-apr-2014 </c:v>
                </c:pt>
                <c:pt idx="1730">
                  <c:v>14-apr-2014</c:v>
                </c:pt>
                <c:pt idx="1731">
                  <c:v>15-apr-2014</c:v>
                </c:pt>
                <c:pt idx="1732">
                  <c:v>16-apr-2014</c:v>
                </c:pt>
                <c:pt idx="1733">
                  <c:v>17-apr-2014</c:v>
                </c:pt>
                <c:pt idx="1734">
                  <c:v>22-apr-2014</c:v>
                </c:pt>
                <c:pt idx="1735">
                  <c:v>22-apr-2014</c:v>
                </c:pt>
                <c:pt idx="1736">
                  <c:v>24-apr-2014</c:v>
                </c:pt>
                <c:pt idx="1737">
                  <c:v>25-apr-2014</c:v>
                </c:pt>
                <c:pt idx="1738">
                  <c:v>28-apr-2014</c:v>
                </c:pt>
                <c:pt idx="1739">
                  <c:v>28-apr-2014</c:v>
                </c:pt>
                <c:pt idx="1740">
                  <c:v>28-apr-2014</c:v>
                </c:pt>
                <c:pt idx="1741">
                  <c:v>29-apr-2014</c:v>
                </c:pt>
                <c:pt idx="1742">
                  <c:v>30-apr-2014</c:v>
                </c:pt>
                <c:pt idx="1743">
                  <c:v>1-mag-2014 </c:v>
                </c:pt>
                <c:pt idx="1744">
                  <c:v>2-mag-2014 </c:v>
                </c:pt>
                <c:pt idx="1745">
                  <c:v>5-mag-2014 </c:v>
                </c:pt>
                <c:pt idx="1746">
                  <c:v>5-mag-2014 </c:v>
                </c:pt>
                <c:pt idx="1747">
                  <c:v>5-mag-2014 </c:v>
                </c:pt>
                <c:pt idx="1748">
                  <c:v>8-mag-2014 </c:v>
                </c:pt>
                <c:pt idx="1749">
                  <c:v>9-mag-2014 </c:v>
                </c:pt>
                <c:pt idx="1750">
                  <c:v>9-mag-2014 </c:v>
                </c:pt>
                <c:pt idx="1751">
                  <c:v>13-mag-2014</c:v>
                </c:pt>
                <c:pt idx="1752">
                  <c:v>14-mag-2014</c:v>
                </c:pt>
                <c:pt idx="1753">
                  <c:v>15-mag-2014</c:v>
                </c:pt>
                <c:pt idx="1754">
                  <c:v>16-mag-2014</c:v>
                </c:pt>
                <c:pt idx="1755">
                  <c:v>20-mag-2014</c:v>
                </c:pt>
                <c:pt idx="1756">
                  <c:v>21-mag-2014</c:v>
                </c:pt>
                <c:pt idx="1757">
                  <c:v>21-mag-2014</c:v>
                </c:pt>
                <c:pt idx="1758">
                  <c:v>21-mag-2014</c:v>
                </c:pt>
                <c:pt idx="1759">
                  <c:v>27-mag-2014</c:v>
                </c:pt>
                <c:pt idx="1760">
                  <c:v>28-mag-2014</c:v>
                </c:pt>
                <c:pt idx="1761">
                  <c:v>28-mag-2014</c:v>
                </c:pt>
                <c:pt idx="1762">
                  <c:v>29-mag-2014</c:v>
                </c:pt>
                <c:pt idx="1763">
                  <c:v>30-mag-2014</c:v>
                </c:pt>
                <c:pt idx="1764">
                  <c:v>2-giu-2014 </c:v>
                </c:pt>
                <c:pt idx="1765">
                  <c:v>2-giu-2014 </c:v>
                </c:pt>
                <c:pt idx="1766">
                  <c:v>2-giu-2014 </c:v>
                </c:pt>
                <c:pt idx="1767">
                  <c:v>3-giu-2014 </c:v>
                </c:pt>
                <c:pt idx="1768">
                  <c:v>4-giu-2014 </c:v>
                </c:pt>
                <c:pt idx="1769">
                  <c:v>4-giu-2014 </c:v>
                </c:pt>
                <c:pt idx="1770">
                  <c:v>5-giu-2014 </c:v>
                </c:pt>
                <c:pt idx="1771">
                  <c:v>5-giu-2014 </c:v>
                </c:pt>
                <c:pt idx="1772">
                  <c:v>6-giu-2014 </c:v>
                </c:pt>
                <c:pt idx="1773">
                  <c:v>6-giu-2014 </c:v>
                </c:pt>
                <c:pt idx="1774">
                  <c:v>9-giu-2014 </c:v>
                </c:pt>
                <c:pt idx="1775">
                  <c:v>10-giu-2014</c:v>
                </c:pt>
                <c:pt idx="1776">
                  <c:v>11-giu-2014</c:v>
                </c:pt>
                <c:pt idx="1777">
                  <c:v>12-giu-2014</c:v>
                </c:pt>
                <c:pt idx="1778">
                  <c:v>13-giu-2014</c:v>
                </c:pt>
                <c:pt idx="1779">
                  <c:v>13-giu-2014</c:v>
                </c:pt>
                <c:pt idx="1780">
                  <c:v>16-giu-2014</c:v>
                </c:pt>
                <c:pt idx="1781">
                  <c:v>17-giu-2014</c:v>
                </c:pt>
                <c:pt idx="1782">
                  <c:v>20-giu-2014</c:v>
                </c:pt>
                <c:pt idx="1783">
                  <c:v>20-giu-2014</c:v>
                </c:pt>
                <c:pt idx="1784">
                  <c:v>20-giu-2014</c:v>
                </c:pt>
                <c:pt idx="1785">
                  <c:v>20-giu-2014</c:v>
                </c:pt>
                <c:pt idx="1786">
                  <c:v>24-giu-2014</c:v>
                </c:pt>
                <c:pt idx="1787">
                  <c:v>25-giu-2014</c:v>
                </c:pt>
                <c:pt idx="1788">
                  <c:v>25-giu-2014</c:v>
                </c:pt>
                <c:pt idx="1789">
                  <c:v>26-giu-2014</c:v>
                </c:pt>
                <c:pt idx="1790">
                  <c:v>26-giu-2014</c:v>
                </c:pt>
                <c:pt idx="1791">
                  <c:v>27-giu-2014</c:v>
                </c:pt>
                <c:pt idx="1792">
                  <c:v>30-giu-2014</c:v>
                </c:pt>
                <c:pt idx="1793">
                  <c:v>30-giu-2014</c:v>
                </c:pt>
                <c:pt idx="1794">
                  <c:v>30-giu-2014</c:v>
                </c:pt>
                <c:pt idx="1795">
                  <c:v>1-lug-2014 </c:v>
                </c:pt>
                <c:pt idx="1796">
                  <c:v>3-lug-2014 </c:v>
                </c:pt>
                <c:pt idx="1797">
                  <c:v>4-lug-2014 </c:v>
                </c:pt>
                <c:pt idx="1798">
                  <c:v>7-lug-2014 </c:v>
                </c:pt>
                <c:pt idx="1799">
                  <c:v>8-lug-2014 </c:v>
                </c:pt>
                <c:pt idx="1800">
                  <c:v>9-lug-2014 </c:v>
                </c:pt>
                <c:pt idx="1801">
                  <c:v>10-lug-2014</c:v>
                </c:pt>
                <c:pt idx="1802">
                  <c:v>11-lug-2014</c:v>
                </c:pt>
                <c:pt idx="1803">
                  <c:v>14-lug-2014</c:v>
                </c:pt>
                <c:pt idx="1804">
                  <c:v>15-lug-2014</c:v>
                </c:pt>
                <c:pt idx="1805">
                  <c:v>15-lug-2014</c:v>
                </c:pt>
                <c:pt idx="1806">
                  <c:v>17-lug-2014</c:v>
                </c:pt>
                <c:pt idx="1807">
                  <c:v>18-lug-2014</c:v>
                </c:pt>
                <c:pt idx="1808">
                  <c:v>21-lug-2014</c:v>
                </c:pt>
                <c:pt idx="1809">
                  <c:v>23-lug-2014</c:v>
                </c:pt>
                <c:pt idx="1810">
                  <c:v>24-lug-2014</c:v>
                </c:pt>
                <c:pt idx="1811">
                  <c:v>28-lug-2014</c:v>
                </c:pt>
                <c:pt idx="1812">
                  <c:v>28-lug-2014</c:v>
                </c:pt>
                <c:pt idx="1813">
                  <c:v>28-lug-2014</c:v>
                </c:pt>
                <c:pt idx="1814">
                  <c:v>30-lug-2014</c:v>
                </c:pt>
                <c:pt idx="1815">
                  <c:v>31-lug-2014</c:v>
                </c:pt>
                <c:pt idx="1816">
                  <c:v>31-lug-2014</c:v>
                </c:pt>
                <c:pt idx="1817">
                  <c:v>4-ago-2014 </c:v>
                </c:pt>
                <c:pt idx="1818">
                  <c:v>4-ago-2014 </c:v>
                </c:pt>
                <c:pt idx="1819">
                  <c:v>4-ago-2014 </c:v>
                </c:pt>
                <c:pt idx="1820">
                  <c:v>5-ago-2014 </c:v>
                </c:pt>
                <c:pt idx="1821">
                  <c:v>6-ago-2014 </c:v>
                </c:pt>
                <c:pt idx="1822">
                  <c:v>6-ago-2014 </c:v>
                </c:pt>
                <c:pt idx="1823">
                  <c:v>7-ago-2014 </c:v>
                </c:pt>
                <c:pt idx="1824">
                  <c:v>7-ago-2014 </c:v>
                </c:pt>
                <c:pt idx="1825">
                  <c:v>8-ago-2014 </c:v>
                </c:pt>
                <c:pt idx="1826">
                  <c:v>8-ago-2014 </c:v>
                </c:pt>
                <c:pt idx="1827">
                  <c:v>11-ago-2014</c:v>
                </c:pt>
                <c:pt idx="1828">
                  <c:v>12-ago-2014</c:v>
                </c:pt>
                <c:pt idx="1829">
                  <c:v>15-ago-2014</c:v>
                </c:pt>
                <c:pt idx="1830">
                  <c:v>15-ago-2014</c:v>
                </c:pt>
                <c:pt idx="1831">
                  <c:v>22-ago-2014</c:v>
                </c:pt>
                <c:pt idx="1832">
                  <c:v>22-ago-2014</c:v>
                </c:pt>
                <c:pt idx="1833">
                  <c:v>25-ago-2014</c:v>
                </c:pt>
                <c:pt idx="1834">
                  <c:v>26-ago-2014</c:v>
                </c:pt>
                <c:pt idx="1835">
                  <c:v>27-ago-2014</c:v>
                </c:pt>
                <c:pt idx="1836">
                  <c:v>27-ago-2014</c:v>
                </c:pt>
                <c:pt idx="1837">
                  <c:v>28-ago-2014</c:v>
                </c:pt>
                <c:pt idx="1838">
                  <c:v>29-ago-2014</c:v>
                </c:pt>
                <c:pt idx="1839">
                  <c:v>1-set-2014 </c:v>
                </c:pt>
                <c:pt idx="1840">
                  <c:v>2-set-2014 </c:v>
                </c:pt>
                <c:pt idx="1841">
                  <c:v>2-set-2014 </c:v>
                </c:pt>
                <c:pt idx="1842">
                  <c:v>3-set-2014 </c:v>
                </c:pt>
                <c:pt idx="1843">
                  <c:v>4-set-2014 </c:v>
                </c:pt>
                <c:pt idx="1844">
                  <c:v>8-set-2014 </c:v>
                </c:pt>
                <c:pt idx="1845">
                  <c:v>15-set-2014</c:v>
                </c:pt>
                <c:pt idx="1846">
                  <c:v>18-set-2014</c:v>
                </c:pt>
                <c:pt idx="1847">
                  <c:v>19-set-2014</c:v>
                </c:pt>
                <c:pt idx="1848">
                  <c:v>22-set-2014</c:v>
                </c:pt>
                <c:pt idx="1849">
                  <c:v>23-set-2014</c:v>
                </c:pt>
                <c:pt idx="1850">
                  <c:v>23-set-2014</c:v>
                </c:pt>
                <c:pt idx="1851">
                  <c:v>24-set-2014</c:v>
                </c:pt>
                <c:pt idx="1852">
                  <c:v>24-set-2014</c:v>
                </c:pt>
                <c:pt idx="1853">
                  <c:v>24-set-2014</c:v>
                </c:pt>
                <c:pt idx="1854">
                  <c:v>25-set-2014</c:v>
                </c:pt>
                <c:pt idx="1855">
                  <c:v>26-set-2014</c:v>
                </c:pt>
                <c:pt idx="1856">
                  <c:v>26-set-2014</c:v>
                </c:pt>
                <c:pt idx="1857">
                  <c:v>30-set-2014</c:v>
                </c:pt>
                <c:pt idx="1858">
                  <c:v>1-ott-2014 </c:v>
                </c:pt>
                <c:pt idx="1859">
                  <c:v>2-ott-2014 </c:v>
                </c:pt>
                <c:pt idx="1860">
                  <c:v>2-ott-2014 </c:v>
                </c:pt>
                <c:pt idx="1861">
                  <c:v>2-ott-2014 </c:v>
                </c:pt>
                <c:pt idx="1862">
                  <c:v>3-ott-2014 </c:v>
                </c:pt>
                <c:pt idx="1863">
                  <c:v>7-ott-2014 </c:v>
                </c:pt>
                <c:pt idx="1864">
                  <c:v>8-ott-2014 </c:v>
                </c:pt>
                <c:pt idx="1865">
                  <c:v>8-ott-2014 </c:v>
                </c:pt>
                <c:pt idx="1866">
                  <c:v>8-ott-2014 </c:v>
                </c:pt>
                <c:pt idx="1867">
                  <c:v>9-ott-2014 </c:v>
                </c:pt>
                <c:pt idx="1868">
                  <c:v>14-ott-2014</c:v>
                </c:pt>
                <c:pt idx="1869">
                  <c:v>14-ott-2014</c:v>
                </c:pt>
                <c:pt idx="1870">
                  <c:v>15-ott-2014</c:v>
                </c:pt>
                <c:pt idx="1871">
                  <c:v>16-ott-2014</c:v>
                </c:pt>
                <c:pt idx="1872">
                  <c:v>16-ott-2014</c:v>
                </c:pt>
                <c:pt idx="1873">
                  <c:v>16-ott-2014</c:v>
                </c:pt>
                <c:pt idx="1874">
                  <c:v>20-ott-2014</c:v>
                </c:pt>
                <c:pt idx="1875">
                  <c:v>21-ott-2014</c:v>
                </c:pt>
                <c:pt idx="1876">
                  <c:v>21-ott-2014</c:v>
                </c:pt>
                <c:pt idx="1877">
                  <c:v>22-ott-2014</c:v>
                </c:pt>
                <c:pt idx="1878">
                  <c:v>23-ott-2014</c:v>
                </c:pt>
                <c:pt idx="1879">
                  <c:v>23-ott-2014</c:v>
                </c:pt>
                <c:pt idx="1880">
                  <c:v>24-ott-2014</c:v>
                </c:pt>
                <c:pt idx="1881">
                  <c:v>28-ott-2014</c:v>
                </c:pt>
                <c:pt idx="1882">
                  <c:v>28-ott-2014</c:v>
                </c:pt>
                <c:pt idx="1883">
                  <c:v>30-ott-2014</c:v>
                </c:pt>
                <c:pt idx="1884">
                  <c:v>30-ott-2014</c:v>
                </c:pt>
                <c:pt idx="1885">
                  <c:v>31-ott-2014</c:v>
                </c:pt>
                <c:pt idx="1886">
                  <c:v>3-nov-2014 </c:v>
                </c:pt>
                <c:pt idx="1887">
                  <c:v>4-nov-2014 </c:v>
                </c:pt>
                <c:pt idx="1888">
                  <c:v>4-nov-2014 </c:v>
                </c:pt>
                <c:pt idx="1889">
                  <c:v>5-nov-2014 </c:v>
                </c:pt>
                <c:pt idx="1890">
                  <c:v>7-nov-2014 </c:v>
                </c:pt>
                <c:pt idx="1891">
                  <c:v>10-nov-2014</c:v>
                </c:pt>
                <c:pt idx="1892">
                  <c:v>10-nov-2014</c:v>
                </c:pt>
                <c:pt idx="1893">
                  <c:v>11-nov-2014</c:v>
                </c:pt>
                <c:pt idx="1894">
                  <c:v>11-nov-2014</c:v>
                </c:pt>
                <c:pt idx="1895">
                  <c:v>12-nov-2014</c:v>
                </c:pt>
                <c:pt idx="1896">
                  <c:v>14-nov-2014</c:v>
                </c:pt>
                <c:pt idx="1897">
                  <c:v>14-nov-2014</c:v>
                </c:pt>
                <c:pt idx="1898">
                  <c:v>17-nov-2014</c:v>
                </c:pt>
                <c:pt idx="1899">
                  <c:v>17-nov-2014</c:v>
                </c:pt>
                <c:pt idx="1900">
                  <c:v>17-nov-2014</c:v>
                </c:pt>
                <c:pt idx="1901">
                  <c:v>18-nov-2014</c:v>
                </c:pt>
                <c:pt idx="1902">
                  <c:v>19-nov-2014</c:v>
                </c:pt>
                <c:pt idx="1903">
                  <c:v>20-nov-2014</c:v>
                </c:pt>
                <c:pt idx="1904">
                  <c:v>20-nov-2014</c:v>
                </c:pt>
                <c:pt idx="1905">
                  <c:v>21-nov-2014</c:v>
                </c:pt>
                <c:pt idx="1906">
                  <c:v>24-nov-2014</c:v>
                </c:pt>
                <c:pt idx="1907">
                  <c:v>25-nov-2014</c:v>
                </c:pt>
                <c:pt idx="1908">
                  <c:v>25-nov-2014</c:v>
                </c:pt>
                <c:pt idx="1909">
                  <c:v>26-nov-2014</c:v>
                </c:pt>
                <c:pt idx="1910">
                  <c:v>27-nov-2014</c:v>
                </c:pt>
                <c:pt idx="1911">
                  <c:v>1-dic-2014 </c:v>
                </c:pt>
                <c:pt idx="1912">
                  <c:v>5-dic-2014 </c:v>
                </c:pt>
                <c:pt idx="1913">
                  <c:v>5-dic-2014 </c:v>
                </c:pt>
                <c:pt idx="1914">
                  <c:v>5-dic-2014 </c:v>
                </c:pt>
                <c:pt idx="1915">
                  <c:v>8-dic-2014 </c:v>
                </c:pt>
                <c:pt idx="1916">
                  <c:v>8-dic-2014 </c:v>
                </c:pt>
                <c:pt idx="1917">
                  <c:v>9-dic-2014 </c:v>
                </c:pt>
                <c:pt idx="1918">
                  <c:v>11-dic-2014</c:v>
                </c:pt>
                <c:pt idx="1919">
                  <c:v>11-dic-2014</c:v>
                </c:pt>
                <c:pt idx="1920">
                  <c:v>11-dic-2014</c:v>
                </c:pt>
                <c:pt idx="1921">
                  <c:v>11-dic-2014</c:v>
                </c:pt>
                <c:pt idx="1922">
                  <c:v>11-dic-2014</c:v>
                </c:pt>
                <c:pt idx="1923">
                  <c:v>11-dic-2014</c:v>
                </c:pt>
                <c:pt idx="1924">
                  <c:v>12-dic-2014</c:v>
                </c:pt>
                <c:pt idx="1925">
                  <c:v>16-dic-2014</c:v>
                </c:pt>
                <c:pt idx="1926">
                  <c:v>17-dic-2014</c:v>
                </c:pt>
                <c:pt idx="1927">
                  <c:v>19-dic-2014</c:v>
                </c:pt>
                <c:pt idx="1928">
                  <c:v>22-dic-2014</c:v>
                </c:pt>
                <c:pt idx="1929">
                  <c:v>24-dic-2014</c:v>
                </c:pt>
                <c:pt idx="1930">
                  <c:v>30-dic-2014</c:v>
                </c:pt>
                <c:pt idx="1931">
                  <c:v>31-dic-2014</c:v>
                </c:pt>
                <c:pt idx="1932">
                  <c:v>2-gen-2015 </c:v>
                </c:pt>
                <c:pt idx="1933">
                  <c:v>5-gen-2015 </c:v>
                </c:pt>
                <c:pt idx="1934">
                  <c:v>6-gen-2015 </c:v>
                </c:pt>
                <c:pt idx="1935">
                  <c:v>7-gen-2015 </c:v>
                </c:pt>
                <c:pt idx="1936">
                  <c:v>7-gen-2015 </c:v>
                </c:pt>
                <c:pt idx="1937">
                  <c:v>9-gen-2015 </c:v>
                </c:pt>
                <c:pt idx="1938">
                  <c:v>9-gen-2015 </c:v>
                </c:pt>
                <c:pt idx="1939">
                  <c:v>9-gen-2015 </c:v>
                </c:pt>
                <c:pt idx="1940">
                  <c:v>12-gen-2015</c:v>
                </c:pt>
                <c:pt idx="1941">
                  <c:v>13-gen-2015</c:v>
                </c:pt>
                <c:pt idx="1942">
                  <c:v>15-gen-2015</c:v>
                </c:pt>
                <c:pt idx="1943">
                  <c:v>15-gen-2015</c:v>
                </c:pt>
                <c:pt idx="1944">
                  <c:v>16-gen-2015</c:v>
                </c:pt>
                <c:pt idx="1945">
                  <c:v>16-gen-2015</c:v>
                </c:pt>
                <c:pt idx="1946">
                  <c:v>19-gen-2015</c:v>
                </c:pt>
                <c:pt idx="1947">
                  <c:v>20-gen-2015</c:v>
                </c:pt>
                <c:pt idx="1948">
                  <c:v>20-gen-2015</c:v>
                </c:pt>
                <c:pt idx="1949">
                  <c:v>22-gen-2015</c:v>
                </c:pt>
                <c:pt idx="1950">
                  <c:v>23-gen-2015</c:v>
                </c:pt>
                <c:pt idx="1951">
                  <c:v>27-gen-2015</c:v>
                </c:pt>
                <c:pt idx="1952">
                  <c:v>27-gen-2015</c:v>
                </c:pt>
                <c:pt idx="1953">
                  <c:v>27-gen-2015</c:v>
                </c:pt>
                <c:pt idx="1954">
                  <c:v>28-gen-2015</c:v>
                </c:pt>
                <c:pt idx="1955">
                  <c:v>29-gen-2015</c:v>
                </c:pt>
                <c:pt idx="1956">
                  <c:v>30-gen-2015</c:v>
                </c:pt>
                <c:pt idx="1957">
                  <c:v>2-feb-2015 </c:v>
                </c:pt>
                <c:pt idx="1958">
                  <c:v>4-feb-2015 </c:v>
                </c:pt>
                <c:pt idx="1959">
                  <c:v>5-feb-2015 </c:v>
                </c:pt>
                <c:pt idx="1960">
                  <c:v>5-feb-2015 </c:v>
                </c:pt>
                <c:pt idx="1961">
                  <c:v>5-feb-2015 </c:v>
                </c:pt>
                <c:pt idx="1962">
                  <c:v>6-feb-2015 </c:v>
                </c:pt>
                <c:pt idx="1963">
                  <c:v>9-feb-2015 </c:v>
                </c:pt>
                <c:pt idx="1964">
                  <c:v>10-feb-2015</c:v>
                </c:pt>
                <c:pt idx="1965">
                  <c:v>10-feb-2015</c:v>
                </c:pt>
                <c:pt idx="1966">
                  <c:v>11-feb-2015</c:v>
                </c:pt>
                <c:pt idx="1967">
                  <c:v>12-feb-2015</c:v>
                </c:pt>
                <c:pt idx="1968">
                  <c:v>12-feb-2015</c:v>
                </c:pt>
                <c:pt idx="1969">
                  <c:v>13-feb-2015</c:v>
                </c:pt>
                <c:pt idx="1970">
                  <c:v>17-feb-2015</c:v>
                </c:pt>
                <c:pt idx="1971">
                  <c:v>17-feb-2015</c:v>
                </c:pt>
                <c:pt idx="1972">
                  <c:v>17-feb-2015</c:v>
                </c:pt>
                <c:pt idx="1973">
                  <c:v>18-feb-2015</c:v>
                </c:pt>
                <c:pt idx="1974">
                  <c:v>19-feb-2015</c:v>
                </c:pt>
                <c:pt idx="1975">
                  <c:v>19-feb-2015</c:v>
                </c:pt>
                <c:pt idx="1976">
                  <c:v>20-feb-2015</c:v>
                </c:pt>
                <c:pt idx="1977">
                  <c:v>20-feb-2015</c:v>
                </c:pt>
                <c:pt idx="1978">
                  <c:v>24-feb-2015</c:v>
                </c:pt>
                <c:pt idx="1979">
                  <c:v>24-feb-2015</c:v>
                </c:pt>
                <c:pt idx="1980">
                  <c:v>25-feb-2015</c:v>
                </c:pt>
                <c:pt idx="1981">
                  <c:v>25-feb-2015</c:v>
                </c:pt>
                <c:pt idx="1982">
                  <c:v>26-feb-2015</c:v>
                </c:pt>
                <c:pt idx="1983">
                  <c:v>27-feb-2015</c:v>
                </c:pt>
                <c:pt idx="1984">
                  <c:v>27-feb-2015</c:v>
                </c:pt>
                <c:pt idx="1985">
                  <c:v>3-mar-2015 </c:v>
                </c:pt>
                <c:pt idx="1986">
                  <c:v>4-mar-2015 </c:v>
                </c:pt>
                <c:pt idx="1987">
                  <c:v>10-mar-2015</c:v>
                </c:pt>
                <c:pt idx="1988">
                  <c:v>10-mar-2015</c:v>
                </c:pt>
                <c:pt idx="1989">
                  <c:v>11-mar-2015</c:v>
                </c:pt>
                <c:pt idx="1990">
                  <c:v>12-mar-2015</c:v>
                </c:pt>
                <c:pt idx="1991">
                  <c:v>16-mar-2015</c:v>
                </c:pt>
                <c:pt idx="1992">
                  <c:v>17-mar-2015</c:v>
                </c:pt>
                <c:pt idx="1993">
                  <c:v>17-mar-2015</c:v>
                </c:pt>
                <c:pt idx="1994">
                  <c:v>18-mar-2015</c:v>
                </c:pt>
                <c:pt idx="1995">
                  <c:v>18-mar-2015</c:v>
                </c:pt>
                <c:pt idx="1996">
                  <c:v>18-mar-2015</c:v>
                </c:pt>
                <c:pt idx="1997">
                  <c:v>19-mar-2015</c:v>
                </c:pt>
                <c:pt idx="1998">
                  <c:v>20-mar-2015</c:v>
                </c:pt>
                <c:pt idx="1999">
                  <c:v>20-mar-2015</c:v>
                </c:pt>
                <c:pt idx="2000">
                  <c:v>22-mar-2015</c:v>
                </c:pt>
                <c:pt idx="2001">
                  <c:v>24-mar-2015</c:v>
                </c:pt>
                <c:pt idx="2002">
                  <c:v>25-mar-2015</c:v>
                </c:pt>
                <c:pt idx="2003">
                  <c:v>25-mar-2015</c:v>
                </c:pt>
                <c:pt idx="2004">
                  <c:v>26-mar-2015</c:v>
                </c:pt>
                <c:pt idx="2005">
                  <c:v>31-mar-2015</c:v>
                </c:pt>
                <c:pt idx="2006">
                  <c:v>31-mar-2015</c:v>
                </c:pt>
                <c:pt idx="2007">
                  <c:v>31-mar-2015</c:v>
                </c:pt>
                <c:pt idx="2008">
                  <c:v>1-apr-2015 </c:v>
                </c:pt>
                <c:pt idx="2009">
                  <c:v>2-apr-2015 </c:v>
                </c:pt>
                <c:pt idx="2010">
                  <c:v>3-apr-2015 </c:v>
                </c:pt>
                <c:pt idx="2011">
                  <c:v>6-apr-2015 </c:v>
                </c:pt>
                <c:pt idx="2012">
                  <c:v>10-apr-2015</c:v>
                </c:pt>
                <c:pt idx="2013">
                  <c:v>13-apr-2015</c:v>
                </c:pt>
                <c:pt idx="2014">
                  <c:v>14-apr-2015</c:v>
                </c:pt>
                <c:pt idx="2015">
                  <c:v>15-apr-2015</c:v>
                </c:pt>
                <c:pt idx="2016">
                  <c:v>17-apr-2015</c:v>
                </c:pt>
                <c:pt idx="2017">
                  <c:v>17-apr-2015</c:v>
                </c:pt>
                <c:pt idx="2018">
                  <c:v>17-apr-2015</c:v>
                </c:pt>
                <c:pt idx="2019">
                  <c:v>20-apr-2015</c:v>
                </c:pt>
                <c:pt idx="2020">
                  <c:v>21-apr-2015</c:v>
                </c:pt>
                <c:pt idx="2021">
                  <c:v>21-apr-2015</c:v>
                </c:pt>
                <c:pt idx="2022">
                  <c:v>21-apr-2015</c:v>
                </c:pt>
                <c:pt idx="2023">
                  <c:v>22-apr-2015</c:v>
                </c:pt>
                <c:pt idx="2024">
                  <c:v>22-apr-2015</c:v>
                </c:pt>
                <c:pt idx="2025">
                  <c:v>23-apr-2015</c:v>
                </c:pt>
                <c:pt idx="2026">
                  <c:v>24-apr-2015</c:v>
                </c:pt>
                <c:pt idx="2027">
                  <c:v>27-apr-2015</c:v>
                </c:pt>
                <c:pt idx="2028">
                  <c:v>27-apr-2015</c:v>
                </c:pt>
                <c:pt idx="2029">
                  <c:v>28-apr-2015</c:v>
                </c:pt>
                <c:pt idx="2030">
                  <c:v>29-apr-2015</c:v>
                </c:pt>
                <c:pt idx="2031">
                  <c:v>29-apr-2015</c:v>
                </c:pt>
                <c:pt idx="2032">
                  <c:v>30-apr-2015</c:v>
                </c:pt>
                <c:pt idx="2033">
                  <c:v>30-apr-2015</c:v>
                </c:pt>
                <c:pt idx="2034">
                  <c:v>4-mag-2015 </c:v>
                </c:pt>
                <c:pt idx="2035">
                  <c:v>5-mag-2015 </c:v>
                </c:pt>
                <c:pt idx="2036">
                  <c:v>5-mag-2015 </c:v>
                </c:pt>
                <c:pt idx="2037">
                  <c:v>5-mag-2015 </c:v>
                </c:pt>
                <c:pt idx="2038">
                  <c:v>6-mag-2015 </c:v>
                </c:pt>
                <c:pt idx="2039">
                  <c:v>6-mag-2015 </c:v>
                </c:pt>
                <c:pt idx="2040">
                  <c:v>7-mag-2015 </c:v>
                </c:pt>
                <c:pt idx="2041">
                  <c:v>8-mag-2015 </c:v>
                </c:pt>
                <c:pt idx="2042">
                  <c:v>8-mag-2015 </c:v>
                </c:pt>
                <c:pt idx="2043">
                  <c:v>8-mag-2015 </c:v>
                </c:pt>
                <c:pt idx="2044">
                  <c:v>11-mag-2015</c:v>
                </c:pt>
                <c:pt idx="2045">
                  <c:v>12-mag-2015</c:v>
                </c:pt>
                <c:pt idx="2046">
                  <c:v>12-mag-2015</c:v>
                </c:pt>
                <c:pt idx="2047">
                  <c:v>13-mag-2015</c:v>
                </c:pt>
                <c:pt idx="2048">
                  <c:v>13-mag-2015</c:v>
                </c:pt>
                <c:pt idx="2049">
                  <c:v>14-mag-2015</c:v>
                </c:pt>
                <c:pt idx="2050">
                  <c:v>15-mag-2015</c:v>
                </c:pt>
                <c:pt idx="2051">
                  <c:v>18-mag-2015</c:v>
                </c:pt>
                <c:pt idx="2052">
                  <c:v>19-mag-2015</c:v>
                </c:pt>
                <c:pt idx="2053">
                  <c:v>20-mag-2015</c:v>
                </c:pt>
                <c:pt idx="2054">
                  <c:v>21-mag-2015</c:v>
                </c:pt>
                <c:pt idx="2055">
                  <c:v>21-mag-2015</c:v>
                </c:pt>
                <c:pt idx="2056">
                  <c:v>25-mag-2015</c:v>
                </c:pt>
                <c:pt idx="2057">
                  <c:v>26-mag-2015</c:v>
                </c:pt>
                <c:pt idx="2058">
                  <c:v>28-mag-2015</c:v>
                </c:pt>
                <c:pt idx="2059">
                  <c:v>29-mag-2015</c:v>
                </c:pt>
                <c:pt idx="2060">
                  <c:v>29-mag-2015</c:v>
                </c:pt>
                <c:pt idx="2061">
                  <c:v>1-giu-2015 </c:v>
                </c:pt>
                <c:pt idx="2062">
                  <c:v>1-giu-2015 </c:v>
                </c:pt>
                <c:pt idx="2063">
                  <c:v>2-giu-2015 </c:v>
                </c:pt>
                <c:pt idx="2064">
                  <c:v>2-giu-2015 </c:v>
                </c:pt>
                <c:pt idx="2065">
                  <c:v>3-giu-2015 </c:v>
                </c:pt>
                <c:pt idx="2066">
                  <c:v>3-giu-2015 </c:v>
                </c:pt>
                <c:pt idx="2067">
                  <c:v>4-giu-2015 </c:v>
                </c:pt>
                <c:pt idx="2068">
                  <c:v>5-giu-2015 </c:v>
                </c:pt>
                <c:pt idx="2069">
                  <c:v>9-giu-2015 </c:v>
                </c:pt>
                <c:pt idx="2070">
                  <c:v>10-giu-2015</c:v>
                </c:pt>
                <c:pt idx="2071">
                  <c:v>10-giu-2015</c:v>
                </c:pt>
                <c:pt idx="2072">
                  <c:v>11-giu-2015</c:v>
                </c:pt>
                <c:pt idx="2073">
                  <c:v>15-giu-2015</c:v>
                </c:pt>
                <c:pt idx="2074">
                  <c:v>17-giu-2015</c:v>
                </c:pt>
                <c:pt idx="2075">
                  <c:v>18-giu-2015</c:v>
                </c:pt>
                <c:pt idx="2076">
                  <c:v>19-giu-2015</c:v>
                </c:pt>
                <c:pt idx="2077">
                  <c:v>19-giu-2015</c:v>
                </c:pt>
                <c:pt idx="2078">
                  <c:v>22-giu-2015</c:v>
                </c:pt>
                <c:pt idx="2079">
                  <c:v>22-giu-2015</c:v>
                </c:pt>
                <c:pt idx="2080">
                  <c:v>24-giu-2015</c:v>
                </c:pt>
                <c:pt idx="2081">
                  <c:v>25-giu-2015</c:v>
                </c:pt>
                <c:pt idx="2082">
                  <c:v>26-giu-2015</c:v>
                </c:pt>
                <c:pt idx="2083">
                  <c:v>29-giu-2015</c:v>
                </c:pt>
                <c:pt idx="2084">
                  <c:v>30-giu-2015</c:v>
                </c:pt>
                <c:pt idx="2085">
                  <c:v>1-lug-2015 </c:v>
                </c:pt>
                <c:pt idx="2086">
                  <c:v>3-lug-2015 </c:v>
                </c:pt>
                <c:pt idx="2087">
                  <c:v>6-lug-2015 </c:v>
                </c:pt>
                <c:pt idx="2088">
                  <c:v>6-lug-2015 </c:v>
                </c:pt>
                <c:pt idx="2089">
                  <c:v>6-lug-2015 </c:v>
                </c:pt>
                <c:pt idx="2090">
                  <c:v>7-lug-2015 </c:v>
                </c:pt>
                <c:pt idx="2091">
                  <c:v>7-lug-2015 </c:v>
                </c:pt>
                <c:pt idx="2092">
                  <c:v>7-lug-2015 </c:v>
                </c:pt>
                <c:pt idx="2093">
                  <c:v>7-lug-2015 </c:v>
                </c:pt>
                <c:pt idx="2094">
                  <c:v>7-lug-2015 </c:v>
                </c:pt>
                <c:pt idx="2095">
                  <c:v>8-lug-2015 </c:v>
                </c:pt>
                <c:pt idx="2096">
                  <c:v>9-lug-2015 </c:v>
                </c:pt>
                <c:pt idx="2097">
                  <c:v>9-lug-2015 </c:v>
                </c:pt>
                <c:pt idx="2098">
                  <c:v>16-lug-2015</c:v>
                </c:pt>
                <c:pt idx="2099">
                  <c:v>16-lug-2015</c:v>
                </c:pt>
                <c:pt idx="2100">
                  <c:v>16-lug-2015</c:v>
                </c:pt>
                <c:pt idx="2101">
                  <c:v>20-lug-2015</c:v>
                </c:pt>
                <c:pt idx="2102">
                  <c:v>22-lug-2015</c:v>
                </c:pt>
                <c:pt idx="2103">
                  <c:v>22-lug-2015</c:v>
                </c:pt>
                <c:pt idx="2104">
                  <c:v>23-lug-2015</c:v>
                </c:pt>
                <c:pt idx="2105">
                  <c:v>23-lug-2015</c:v>
                </c:pt>
                <c:pt idx="2106">
                  <c:v>24-lug-2015</c:v>
                </c:pt>
                <c:pt idx="2107">
                  <c:v>27-lug-2015</c:v>
                </c:pt>
                <c:pt idx="2108">
                  <c:v>28-lug-2015</c:v>
                </c:pt>
                <c:pt idx="2109">
                  <c:v>29-lug-2015</c:v>
                </c:pt>
                <c:pt idx="2110">
                  <c:v>31-lug-2015</c:v>
                </c:pt>
                <c:pt idx="2111">
                  <c:v>3-ago-2015 </c:v>
                </c:pt>
                <c:pt idx="2112">
                  <c:v>5-ago-2015 </c:v>
                </c:pt>
                <c:pt idx="2113">
                  <c:v>5-ago-2015 </c:v>
                </c:pt>
                <c:pt idx="2114">
                  <c:v>6-ago-2015 </c:v>
                </c:pt>
                <c:pt idx="2115">
                  <c:v>6-ago-2015 </c:v>
                </c:pt>
                <c:pt idx="2116">
                  <c:v>7-ago-2015 </c:v>
                </c:pt>
                <c:pt idx="2117">
                  <c:v>10-ago-2015</c:v>
                </c:pt>
                <c:pt idx="2118">
                  <c:v>10-ago-2015</c:v>
                </c:pt>
                <c:pt idx="2119">
                  <c:v>11-ago-2015</c:v>
                </c:pt>
                <c:pt idx="2120">
                  <c:v>11-ago-2015</c:v>
                </c:pt>
                <c:pt idx="2121">
                  <c:v>12-ago-2015</c:v>
                </c:pt>
                <c:pt idx="2122">
                  <c:v>13-ago-2015</c:v>
                </c:pt>
                <c:pt idx="2123">
                  <c:v>14-ago-2015</c:v>
                </c:pt>
                <c:pt idx="2124">
                  <c:v>14-ago-2015</c:v>
                </c:pt>
                <c:pt idx="2125">
                  <c:v>14-ago-2015</c:v>
                </c:pt>
                <c:pt idx="2126">
                  <c:v>14-ago-2015</c:v>
                </c:pt>
                <c:pt idx="2127">
                  <c:v>17-ago-2015</c:v>
                </c:pt>
                <c:pt idx="2128">
                  <c:v>17-ago-2015</c:v>
                </c:pt>
                <c:pt idx="2129">
                  <c:v>18-ago-2015</c:v>
                </c:pt>
                <c:pt idx="2130">
                  <c:v>19-ago-2015</c:v>
                </c:pt>
                <c:pt idx="2131">
                  <c:v>19-ago-2015</c:v>
                </c:pt>
                <c:pt idx="2132">
                  <c:v>20-ago-2015</c:v>
                </c:pt>
                <c:pt idx="2133">
                  <c:v>24-ago-2015</c:v>
                </c:pt>
                <c:pt idx="2134">
                  <c:v>24-ago-2015</c:v>
                </c:pt>
                <c:pt idx="2135">
                  <c:v>25-ago-2015</c:v>
                </c:pt>
                <c:pt idx="2136">
                  <c:v>25-ago-2015</c:v>
                </c:pt>
                <c:pt idx="2137">
                  <c:v>25-ago-2015</c:v>
                </c:pt>
                <c:pt idx="2138">
                  <c:v>26-ago-2015</c:v>
                </c:pt>
                <c:pt idx="2139">
                  <c:v>26-ago-2015</c:v>
                </c:pt>
                <c:pt idx="2140">
                  <c:v>26-ago-2015</c:v>
                </c:pt>
                <c:pt idx="2141">
                  <c:v>26-ago-2015</c:v>
                </c:pt>
                <c:pt idx="2142">
                  <c:v>27-ago-2015</c:v>
                </c:pt>
                <c:pt idx="2143">
                  <c:v>28-ago-2015</c:v>
                </c:pt>
                <c:pt idx="2144">
                  <c:v>31-ago-2015</c:v>
                </c:pt>
                <c:pt idx="2145">
                  <c:v>1-set-2015 </c:v>
                </c:pt>
                <c:pt idx="2146">
                  <c:v>2-set-2015 </c:v>
                </c:pt>
                <c:pt idx="2147">
                  <c:v>2-set-2015 </c:v>
                </c:pt>
                <c:pt idx="2148">
                  <c:v>2-set-2015 </c:v>
                </c:pt>
                <c:pt idx="2149">
                  <c:v>3-set-2015 </c:v>
                </c:pt>
                <c:pt idx="2150">
                  <c:v>4-set-2015 </c:v>
                </c:pt>
                <c:pt idx="2151">
                  <c:v>4-set-2015 </c:v>
                </c:pt>
                <c:pt idx="2152">
                  <c:v>4-set-2015 </c:v>
                </c:pt>
                <c:pt idx="2153">
                  <c:v>8-set-2015 </c:v>
                </c:pt>
                <c:pt idx="2154">
                  <c:v>8-set-2015 </c:v>
                </c:pt>
                <c:pt idx="2155">
                  <c:v>10-set-2015</c:v>
                </c:pt>
                <c:pt idx="2156">
                  <c:v>10-set-2015</c:v>
                </c:pt>
                <c:pt idx="2157">
                  <c:v>10-set-2015</c:v>
                </c:pt>
                <c:pt idx="2158">
                  <c:v>11-set-2015</c:v>
                </c:pt>
                <c:pt idx="2159">
                  <c:v>11-set-2015</c:v>
                </c:pt>
                <c:pt idx="2160">
                  <c:v>11-set-2015</c:v>
                </c:pt>
                <c:pt idx="2161">
                  <c:v>11-set-2015</c:v>
                </c:pt>
                <c:pt idx="2162">
                  <c:v>14-set-2015</c:v>
                </c:pt>
                <c:pt idx="2163">
                  <c:v>15-set-2015</c:v>
                </c:pt>
                <c:pt idx="2164">
                  <c:v>15-set-2015</c:v>
                </c:pt>
                <c:pt idx="2165">
                  <c:v>15-set-2015</c:v>
                </c:pt>
                <c:pt idx="2166">
                  <c:v>15-set-2015</c:v>
                </c:pt>
                <c:pt idx="2167">
                  <c:v>16-set-2015</c:v>
                </c:pt>
                <c:pt idx="2168">
                  <c:v>16-set-2015</c:v>
                </c:pt>
                <c:pt idx="2169">
                  <c:v>17-set-2015</c:v>
                </c:pt>
                <c:pt idx="2170">
                  <c:v>18-set-2015</c:v>
                </c:pt>
                <c:pt idx="2171">
                  <c:v>21-set-2015</c:v>
                </c:pt>
                <c:pt idx="2172">
                  <c:v>22-set-2015</c:v>
                </c:pt>
                <c:pt idx="2173">
                  <c:v>23-set-2015</c:v>
                </c:pt>
                <c:pt idx="2174">
                  <c:v>24-set-2015</c:v>
                </c:pt>
                <c:pt idx="2175">
                  <c:v>24-set-2015</c:v>
                </c:pt>
                <c:pt idx="2176">
                  <c:v>25-set-2015</c:v>
                </c:pt>
                <c:pt idx="2177">
                  <c:v>25-set-2015</c:v>
                </c:pt>
                <c:pt idx="2178">
                  <c:v>28-set-2015</c:v>
                </c:pt>
                <c:pt idx="2179">
                  <c:v>1-ott-2015 </c:v>
                </c:pt>
                <c:pt idx="2180">
                  <c:v>1-ott-2015 </c:v>
                </c:pt>
                <c:pt idx="2181">
                  <c:v>2-ott-2015 </c:v>
                </c:pt>
                <c:pt idx="2182">
                  <c:v>5-ott-2015 </c:v>
                </c:pt>
                <c:pt idx="2183">
                  <c:v>6-ott-2015 </c:v>
                </c:pt>
                <c:pt idx="2184">
                  <c:v>6-ott-2015 </c:v>
                </c:pt>
                <c:pt idx="2185">
                  <c:v>7-ott-2015 </c:v>
                </c:pt>
                <c:pt idx="2186">
                  <c:v>7-ott-2015 </c:v>
                </c:pt>
                <c:pt idx="2187">
                  <c:v>8-ott-2015 </c:v>
                </c:pt>
                <c:pt idx="2188">
                  <c:v>9-ott-2015 </c:v>
                </c:pt>
                <c:pt idx="2189">
                  <c:v>12-ott-2015</c:v>
                </c:pt>
                <c:pt idx="2190">
                  <c:v>14-ott-2015</c:v>
                </c:pt>
                <c:pt idx="2191">
                  <c:v>14-ott-2015</c:v>
                </c:pt>
                <c:pt idx="2192">
                  <c:v>14-ott-2015</c:v>
                </c:pt>
                <c:pt idx="2193">
                  <c:v>15-ott-2015</c:v>
                </c:pt>
                <c:pt idx="2194">
                  <c:v>15-ott-2015</c:v>
                </c:pt>
                <c:pt idx="2195">
                  <c:v>19-ott-2015</c:v>
                </c:pt>
                <c:pt idx="2196">
                  <c:v>20-ott-2015</c:v>
                </c:pt>
                <c:pt idx="2197">
                  <c:v>21-ott-2015</c:v>
                </c:pt>
                <c:pt idx="2198">
                  <c:v>21-ott-2015</c:v>
                </c:pt>
                <c:pt idx="2199">
                  <c:v>21-ott-2015</c:v>
                </c:pt>
                <c:pt idx="2200">
                  <c:v>22-ott-2015</c:v>
                </c:pt>
                <c:pt idx="2201">
                  <c:v>22-ott-2015</c:v>
                </c:pt>
                <c:pt idx="2202">
                  <c:v>23-ott-2015</c:v>
                </c:pt>
                <c:pt idx="2203">
                  <c:v>26-ott-2015</c:v>
                </c:pt>
                <c:pt idx="2204">
                  <c:v>28-ott-2015</c:v>
                </c:pt>
                <c:pt idx="2205">
                  <c:v>29-ott-2015</c:v>
                </c:pt>
                <c:pt idx="2206">
                  <c:v>29-ott-2015</c:v>
                </c:pt>
                <c:pt idx="2207">
                  <c:v>30-ott-2015</c:v>
                </c:pt>
                <c:pt idx="2208">
                  <c:v>2-nov-2015 </c:v>
                </c:pt>
                <c:pt idx="2209">
                  <c:v>2-nov-2015 </c:v>
                </c:pt>
                <c:pt idx="2210">
                  <c:v>2-nov-2015 </c:v>
                </c:pt>
                <c:pt idx="2211">
                  <c:v>3-nov-2015 </c:v>
                </c:pt>
                <c:pt idx="2212">
                  <c:v>4-nov-2015 </c:v>
                </c:pt>
                <c:pt idx="2213">
                  <c:v>5-nov-2015 </c:v>
                </c:pt>
                <c:pt idx="2214">
                  <c:v>9-nov-2015 </c:v>
                </c:pt>
                <c:pt idx="2215">
                  <c:v>10-nov-2015</c:v>
                </c:pt>
                <c:pt idx="2216">
                  <c:v>11-nov-2015</c:v>
                </c:pt>
                <c:pt idx="2217">
                  <c:v>12-nov-2015</c:v>
                </c:pt>
                <c:pt idx="2218">
                  <c:v>12-nov-2015</c:v>
                </c:pt>
                <c:pt idx="2219">
                  <c:v>12-nov-2015</c:v>
                </c:pt>
                <c:pt idx="2220">
                  <c:v>12-nov-2015</c:v>
                </c:pt>
                <c:pt idx="2221">
                  <c:v>13-nov-2015</c:v>
                </c:pt>
                <c:pt idx="2222">
                  <c:v>13-nov-2015</c:v>
                </c:pt>
                <c:pt idx="2223">
                  <c:v>16-nov-2015</c:v>
                </c:pt>
                <c:pt idx="2224">
                  <c:v>17-nov-2015</c:v>
                </c:pt>
                <c:pt idx="2225">
                  <c:v>17-nov-2015</c:v>
                </c:pt>
                <c:pt idx="2226">
                  <c:v>19-nov-2015</c:v>
                </c:pt>
                <c:pt idx="2227">
                  <c:v>19-nov-2015</c:v>
                </c:pt>
                <c:pt idx="2228">
                  <c:v>20-nov-2015</c:v>
                </c:pt>
                <c:pt idx="2229">
                  <c:v>23-nov-2015</c:v>
                </c:pt>
                <c:pt idx="2230">
                  <c:v>24-nov-2015</c:v>
                </c:pt>
                <c:pt idx="2231">
                  <c:v>24-nov-2015</c:v>
                </c:pt>
                <c:pt idx="2232">
                  <c:v>25-nov-2015</c:v>
                </c:pt>
                <c:pt idx="2233">
                  <c:v>26-nov-2015</c:v>
                </c:pt>
                <c:pt idx="2234">
                  <c:v>27-nov-2015</c:v>
                </c:pt>
                <c:pt idx="2235">
                  <c:v>27-nov-2015</c:v>
                </c:pt>
                <c:pt idx="2236">
                  <c:v>30-nov-2015</c:v>
                </c:pt>
                <c:pt idx="2237">
                  <c:v>30-nov-2015</c:v>
                </c:pt>
                <c:pt idx="2238">
                  <c:v>30-nov-2015</c:v>
                </c:pt>
                <c:pt idx="2239">
                  <c:v>1-dic-2015 </c:v>
                </c:pt>
                <c:pt idx="2240">
                  <c:v>1-dic-2015 </c:v>
                </c:pt>
                <c:pt idx="2241">
                  <c:v>2-dic-2015 </c:v>
                </c:pt>
                <c:pt idx="2242">
                  <c:v>2-dic-2015 </c:v>
                </c:pt>
                <c:pt idx="2243">
                  <c:v>2-dic-2015 </c:v>
                </c:pt>
                <c:pt idx="2244">
                  <c:v>3-dic-2015 </c:v>
                </c:pt>
                <c:pt idx="2245">
                  <c:v>3-dic-2015 </c:v>
                </c:pt>
                <c:pt idx="2246">
                  <c:v>3-dic-2015 </c:v>
                </c:pt>
                <c:pt idx="2247">
                  <c:v>3-dic-2015 </c:v>
                </c:pt>
                <c:pt idx="2248">
                  <c:v>4-dic-2015 </c:v>
                </c:pt>
                <c:pt idx="2249">
                  <c:v>4-dic-2015 </c:v>
                </c:pt>
                <c:pt idx="2250">
                  <c:v>7-dic-2015 </c:v>
                </c:pt>
                <c:pt idx="2251">
                  <c:v>8-dic-2015 </c:v>
                </c:pt>
                <c:pt idx="2252">
                  <c:v>8-dic-2015 </c:v>
                </c:pt>
                <c:pt idx="2253">
                  <c:v>10-dic-2015</c:v>
                </c:pt>
                <c:pt idx="2254">
                  <c:v>10-dic-2015</c:v>
                </c:pt>
                <c:pt idx="2255">
                  <c:v>15-dic-2015</c:v>
                </c:pt>
                <c:pt idx="2256">
                  <c:v>18-dic-2015</c:v>
                </c:pt>
                <c:pt idx="2257">
                  <c:v>18-dic-2015</c:v>
                </c:pt>
                <c:pt idx="2258">
                  <c:v>18-dic-2015</c:v>
                </c:pt>
                <c:pt idx="2259">
                  <c:v>18-dic-2015</c:v>
                </c:pt>
                <c:pt idx="2260">
                  <c:v>21-dic-2015</c:v>
                </c:pt>
                <c:pt idx="2261">
                  <c:v>21-dic-2015</c:v>
                </c:pt>
                <c:pt idx="2262">
                  <c:v>21-dic-2015</c:v>
                </c:pt>
                <c:pt idx="2263">
                  <c:v>22-dic-2015</c:v>
                </c:pt>
                <c:pt idx="2264">
                  <c:v>22-dic-2015</c:v>
                </c:pt>
                <c:pt idx="2265">
                  <c:v>23-dic-2015</c:v>
                </c:pt>
                <c:pt idx="2266">
                  <c:v>29-dic-2015</c:v>
                </c:pt>
                <c:pt idx="2267">
                  <c:v>29-dic-2015</c:v>
                </c:pt>
                <c:pt idx="2268">
                  <c:v>30-dic-2015</c:v>
                </c:pt>
                <c:pt idx="2269">
                  <c:v>30-dic-2015</c:v>
                </c:pt>
                <c:pt idx="2270">
                  <c:v>4-gen-2016 </c:v>
                </c:pt>
                <c:pt idx="2271">
                  <c:v>5-gen-2016 </c:v>
                </c:pt>
                <c:pt idx="2272">
                  <c:v>5-gen-2016 </c:v>
                </c:pt>
                <c:pt idx="2273">
                  <c:v>6-gen-2016 </c:v>
                </c:pt>
                <c:pt idx="2274">
                  <c:v>6-gen-2016 </c:v>
                </c:pt>
                <c:pt idx="2275">
                  <c:v>7-gen-2016 </c:v>
                </c:pt>
                <c:pt idx="2276">
                  <c:v>8-gen-2016 </c:v>
                </c:pt>
                <c:pt idx="2277">
                  <c:v>8-gen-2016 </c:v>
                </c:pt>
                <c:pt idx="2278">
                  <c:v>8-gen-2016 </c:v>
                </c:pt>
                <c:pt idx="2279">
                  <c:v>8-gen-2016 </c:v>
                </c:pt>
                <c:pt idx="2280">
                  <c:v>11-gen-2016</c:v>
                </c:pt>
                <c:pt idx="2281">
                  <c:v>12-gen-2016</c:v>
                </c:pt>
                <c:pt idx="2282">
                  <c:v>12-gen-2016</c:v>
                </c:pt>
                <c:pt idx="2283">
                  <c:v>13-gen-2016</c:v>
                </c:pt>
                <c:pt idx="2284">
                  <c:v>13-gen-2016</c:v>
                </c:pt>
                <c:pt idx="2285">
                  <c:v>13-gen-2016</c:v>
                </c:pt>
                <c:pt idx="2286">
                  <c:v>13-gen-2016</c:v>
                </c:pt>
                <c:pt idx="2287">
                  <c:v>14-gen-2016</c:v>
                </c:pt>
                <c:pt idx="2288">
                  <c:v>14-gen-2016</c:v>
                </c:pt>
                <c:pt idx="2289">
                  <c:v>14-gen-2016</c:v>
                </c:pt>
                <c:pt idx="2290">
                  <c:v>14-gen-2016</c:v>
                </c:pt>
                <c:pt idx="2291">
                  <c:v>15-gen-2016</c:v>
                </c:pt>
                <c:pt idx="2292">
                  <c:v>19-gen-2016</c:v>
                </c:pt>
                <c:pt idx="2293">
                  <c:v>20-gen-2016</c:v>
                </c:pt>
                <c:pt idx="2294">
                  <c:v>20-gen-2016</c:v>
                </c:pt>
                <c:pt idx="2295">
                  <c:v>20-gen-2016</c:v>
                </c:pt>
                <c:pt idx="2296">
                  <c:v>20-gen-2016</c:v>
                </c:pt>
                <c:pt idx="2297">
                  <c:v>21-gen-2016</c:v>
                </c:pt>
                <c:pt idx="2298">
                  <c:v>21-gen-2016</c:v>
                </c:pt>
                <c:pt idx="2299">
                  <c:v>21-gen-2016</c:v>
                </c:pt>
                <c:pt idx="2300">
                  <c:v>26-gen-2016</c:v>
                </c:pt>
                <c:pt idx="2301">
                  <c:v>27-gen-2016</c:v>
                </c:pt>
                <c:pt idx="2302">
                  <c:v>28-gen-2016</c:v>
                </c:pt>
                <c:pt idx="2303">
                  <c:v>28-gen-2016</c:v>
                </c:pt>
                <c:pt idx="2304">
                  <c:v>28-gen-2016</c:v>
                </c:pt>
                <c:pt idx="2305">
                  <c:v>29-gen-2016</c:v>
                </c:pt>
                <c:pt idx="2306">
                  <c:v>29-gen-2016</c:v>
                </c:pt>
                <c:pt idx="2307">
                  <c:v>29-gen-2016</c:v>
                </c:pt>
                <c:pt idx="2308">
                  <c:v>29-gen-2016</c:v>
                </c:pt>
                <c:pt idx="2309">
                  <c:v>29-gen-2016</c:v>
                </c:pt>
                <c:pt idx="2310">
                  <c:v>1-feb-2016 </c:v>
                </c:pt>
                <c:pt idx="2311">
                  <c:v>2-feb-2016 </c:v>
                </c:pt>
                <c:pt idx="2312">
                  <c:v>2-feb-2016 </c:v>
                </c:pt>
                <c:pt idx="2313">
                  <c:v>3-feb-2016 </c:v>
                </c:pt>
                <c:pt idx="2314">
                  <c:v>3-feb-2016 </c:v>
                </c:pt>
                <c:pt idx="2315">
                  <c:v>4-feb-2016 </c:v>
                </c:pt>
                <c:pt idx="2316">
                  <c:v>4-feb-2016 </c:v>
                </c:pt>
                <c:pt idx="2317">
                  <c:v>5-feb-2016 </c:v>
                </c:pt>
                <c:pt idx="2318">
                  <c:v>5-feb-2016 </c:v>
                </c:pt>
                <c:pt idx="2319">
                  <c:v>5-feb-2016 </c:v>
                </c:pt>
                <c:pt idx="2320">
                  <c:v>5-feb-2016 </c:v>
                </c:pt>
                <c:pt idx="2321">
                  <c:v>5-feb-2016 </c:v>
                </c:pt>
                <c:pt idx="2322">
                  <c:v>5-feb-2016 </c:v>
                </c:pt>
                <c:pt idx="2323">
                  <c:v>8-feb-2016 </c:v>
                </c:pt>
                <c:pt idx="2324">
                  <c:v>9-feb-2016 </c:v>
                </c:pt>
                <c:pt idx="2325">
                  <c:v>9-feb-2016 </c:v>
                </c:pt>
                <c:pt idx="2326">
                  <c:v>10-feb-2016</c:v>
                </c:pt>
                <c:pt idx="2327">
                  <c:v>10-feb-2016</c:v>
                </c:pt>
                <c:pt idx="2328">
                  <c:v>11-feb-2016</c:v>
                </c:pt>
                <c:pt idx="2329">
                  <c:v>12-feb-2016</c:v>
                </c:pt>
                <c:pt idx="2330">
                  <c:v>17-feb-2016</c:v>
                </c:pt>
                <c:pt idx="2331">
                  <c:v>17-feb-2016</c:v>
                </c:pt>
                <c:pt idx="2332">
                  <c:v>17-feb-2016</c:v>
                </c:pt>
                <c:pt idx="2333">
                  <c:v>18-feb-2016</c:v>
                </c:pt>
                <c:pt idx="2334">
                  <c:v>18-feb-2016</c:v>
                </c:pt>
                <c:pt idx="2335">
                  <c:v>19-feb-2016</c:v>
                </c:pt>
                <c:pt idx="2336">
                  <c:v>19-feb-2016</c:v>
                </c:pt>
                <c:pt idx="2337">
                  <c:v>22-feb-2016</c:v>
                </c:pt>
                <c:pt idx="2338">
                  <c:v>24-feb-2016</c:v>
                </c:pt>
                <c:pt idx="2339">
                  <c:v>24-feb-2016</c:v>
                </c:pt>
                <c:pt idx="2340">
                  <c:v>24-feb-2016</c:v>
                </c:pt>
                <c:pt idx="2341">
                  <c:v>25-feb-2016</c:v>
                </c:pt>
                <c:pt idx="2342">
                  <c:v>25-feb-2016</c:v>
                </c:pt>
                <c:pt idx="2343">
                  <c:v>25-feb-2016</c:v>
                </c:pt>
                <c:pt idx="2344">
                  <c:v>1-mar-2016 </c:v>
                </c:pt>
                <c:pt idx="2345">
                  <c:v>1-mar-2016 </c:v>
                </c:pt>
                <c:pt idx="2346">
                  <c:v>3-mar-2016 </c:v>
                </c:pt>
                <c:pt idx="2347">
                  <c:v>4-mar-2016 </c:v>
                </c:pt>
                <c:pt idx="2348">
                  <c:v>7-mar-2016 </c:v>
                </c:pt>
                <c:pt idx="2349">
                  <c:v>8-mar-2016 </c:v>
                </c:pt>
                <c:pt idx="2350">
                  <c:v>8-mar-2016 </c:v>
                </c:pt>
                <c:pt idx="2351">
                  <c:v>8-mar-2016 </c:v>
                </c:pt>
                <c:pt idx="2352">
                  <c:v>9-mar-2016 </c:v>
                </c:pt>
                <c:pt idx="2353">
                  <c:v>9-mar-2016 </c:v>
                </c:pt>
                <c:pt idx="2354">
                  <c:v>10-mar-2016</c:v>
                </c:pt>
                <c:pt idx="2355">
                  <c:v>10-mar-2016</c:v>
                </c:pt>
                <c:pt idx="2356">
                  <c:v>11-mar-2016</c:v>
                </c:pt>
                <c:pt idx="2357">
                  <c:v>11-mar-2016</c:v>
                </c:pt>
                <c:pt idx="2358">
                  <c:v>11-mar-2016</c:v>
                </c:pt>
                <c:pt idx="2359">
                  <c:v>15-mar-2016</c:v>
                </c:pt>
                <c:pt idx="2360">
                  <c:v>15-mar-2016</c:v>
                </c:pt>
                <c:pt idx="2361">
                  <c:v>16-mar-2016</c:v>
                </c:pt>
                <c:pt idx="2362">
                  <c:v>16-mar-2016</c:v>
                </c:pt>
                <c:pt idx="2363">
                  <c:v>17-mar-2016</c:v>
                </c:pt>
                <c:pt idx="2364">
                  <c:v>18-mar-2016</c:v>
                </c:pt>
                <c:pt idx="2365">
                  <c:v>21-mar-2016</c:v>
                </c:pt>
                <c:pt idx="2366">
                  <c:v>21-mar-2016</c:v>
                </c:pt>
                <c:pt idx="2367">
                  <c:v>22-mar-2016</c:v>
                </c:pt>
                <c:pt idx="2368">
                  <c:v>22-mar-2016</c:v>
                </c:pt>
                <c:pt idx="2369">
                  <c:v>23-mar-2016</c:v>
                </c:pt>
                <c:pt idx="2370">
                  <c:v>23-mar-2016</c:v>
                </c:pt>
                <c:pt idx="2371">
                  <c:v>28-mar-2016</c:v>
                </c:pt>
                <c:pt idx="2372">
                  <c:v>28-mar-2016</c:v>
                </c:pt>
                <c:pt idx="2373">
                  <c:v>29-mar-2016</c:v>
                </c:pt>
                <c:pt idx="2374">
                  <c:v>30-mar-2016</c:v>
                </c:pt>
                <c:pt idx="2375">
                  <c:v>31-mar-2016</c:v>
                </c:pt>
                <c:pt idx="2376">
                  <c:v>4-apr-2016 </c:v>
                </c:pt>
                <c:pt idx="2377">
                  <c:v>4-apr-2016 </c:v>
                </c:pt>
                <c:pt idx="2378">
                  <c:v>5-apr-2016 </c:v>
                </c:pt>
                <c:pt idx="2379">
                  <c:v>5-apr-2016 </c:v>
                </c:pt>
                <c:pt idx="2380">
                  <c:v>6-apr-2016 </c:v>
                </c:pt>
                <c:pt idx="2381">
                  <c:v>6-apr-2016 </c:v>
                </c:pt>
                <c:pt idx="2382">
                  <c:v>6-apr-2016 </c:v>
                </c:pt>
                <c:pt idx="2383">
                  <c:v>7-apr-2016 </c:v>
                </c:pt>
                <c:pt idx="2384">
                  <c:v>7-apr-2016 </c:v>
                </c:pt>
                <c:pt idx="2385">
                  <c:v>8-apr-2016 </c:v>
                </c:pt>
                <c:pt idx="2386">
                  <c:v>8-apr-2016 </c:v>
                </c:pt>
                <c:pt idx="2387">
                  <c:v>11-apr-2016</c:v>
                </c:pt>
                <c:pt idx="2388">
                  <c:v>12-apr-2016</c:v>
                </c:pt>
                <c:pt idx="2389">
                  <c:v>12-apr-2016</c:v>
                </c:pt>
                <c:pt idx="2390">
                  <c:v>12-apr-2016</c:v>
                </c:pt>
                <c:pt idx="2391">
                  <c:v>13-apr-2016</c:v>
                </c:pt>
                <c:pt idx="2392">
                  <c:v>13-apr-2016</c:v>
                </c:pt>
                <c:pt idx="2393">
                  <c:v>15-apr-2016</c:v>
                </c:pt>
                <c:pt idx="2394">
                  <c:v>18-apr-2016</c:v>
                </c:pt>
                <c:pt idx="2395">
                  <c:v>18-apr-2016</c:v>
                </c:pt>
                <c:pt idx="2396">
                  <c:v>18-apr-2016</c:v>
                </c:pt>
                <c:pt idx="2397">
                  <c:v>19-apr-2016</c:v>
                </c:pt>
                <c:pt idx="2398">
                  <c:v>20-apr-2016</c:v>
                </c:pt>
                <c:pt idx="2399">
                  <c:v>20-apr-2016</c:v>
                </c:pt>
                <c:pt idx="2400">
                  <c:v>21-apr-2016</c:v>
                </c:pt>
                <c:pt idx="2401">
                  <c:v>22-apr-2016</c:v>
                </c:pt>
                <c:pt idx="2402">
                  <c:v>22-apr-2016</c:v>
                </c:pt>
                <c:pt idx="2403">
                  <c:v>25-apr-2016</c:v>
                </c:pt>
                <c:pt idx="2404">
                  <c:v>25-apr-2016</c:v>
                </c:pt>
                <c:pt idx="2405">
                  <c:v>26-apr-2016</c:v>
                </c:pt>
                <c:pt idx="2406">
                  <c:v>26-apr-2016</c:v>
                </c:pt>
                <c:pt idx="2407">
                  <c:v>26-apr-2016</c:v>
                </c:pt>
                <c:pt idx="2408">
                  <c:v>27-apr-2016</c:v>
                </c:pt>
                <c:pt idx="2409">
                  <c:v>27-apr-2016</c:v>
                </c:pt>
                <c:pt idx="2410">
                  <c:v>27-apr-2016</c:v>
                </c:pt>
                <c:pt idx="2411">
                  <c:v>28-apr-2016</c:v>
                </c:pt>
                <c:pt idx="2412">
                  <c:v>28-apr-2016</c:v>
                </c:pt>
                <c:pt idx="2413">
                  <c:v>28-apr-2016</c:v>
                </c:pt>
                <c:pt idx="2414">
                  <c:v>29-apr-2016</c:v>
                </c:pt>
                <c:pt idx="2415">
                  <c:v>29-apr-2016</c:v>
                </c:pt>
                <c:pt idx="2416">
                  <c:v>29-apr-2016</c:v>
                </c:pt>
                <c:pt idx="2417">
                  <c:v>2-mag-2016 </c:v>
                </c:pt>
                <c:pt idx="2418">
                  <c:v>3-mag-2016 </c:v>
                </c:pt>
                <c:pt idx="2419">
                  <c:v>4-mag-2016 </c:v>
                </c:pt>
                <c:pt idx="2420">
                  <c:v>4-mag-2016 </c:v>
                </c:pt>
                <c:pt idx="2421">
                  <c:v>5-mag-2016 </c:v>
                </c:pt>
                <c:pt idx="2422">
                  <c:v>6-mag-2016 </c:v>
                </c:pt>
                <c:pt idx="2423">
                  <c:v>6-mag-2016 </c:v>
                </c:pt>
                <c:pt idx="2424">
                  <c:v>6-mag-2016 </c:v>
                </c:pt>
                <c:pt idx="2425">
                  <c:v>9-mag-2016 </c:v>
                </c:pt>
                <c:pt idx="2426">
                  <c:v>10-mag-2016</c:v>
                </c:pt>
                <c:pt idx="2427">
                  <c:v>11-mag-2016</c:v>
                </c:pt>
                <c:pt idx="2428">
                  <c:v>11-mag-2016</c:v>
                </c:pt>
                <c:pt idx="2429">
                  <c:v>11-mag-2016</c:v>
                </c:pt>
                <c:pt idx="2430">
                  <c:v>12-mag-2016</c:v>
                </c:pt>
                <c:pt idx="2431">
                  <c:v>12-mag-2016</c:v>
                </c:pt>
                <c:pt idx="2432">
                  <c:v>12-mag-2016</c:v>
                </c:pt>
                <c:pt idx="2433">
                  <c:v>13-mag-2016</c:v>
                </c:pt>
                <c:pt idx="2434">
                  <c:v>13-mag-2016</c:v>
                </c:pt>
                <c:pt idx="2435">
                  <c:v>16-mag-2016</c:v>
                </c:pt>
                <c:pt idx="2436">
                  <c:v>17-mag-2016</c:v>
                </c:pt>
                <c:pt idx="2437">
                  <c:v>17-mag-2016</c:v>
                </c:pt>
                <c:pt idx="2438">
                  <c:v>18-mag-2016</c:v>
                </c:pt>
                <c:pt idx="2439">
                  <c:v>18-mag-2016</c:v>
                </c:pt>
                <c:pt idx="2440">
                  <c:v>18-mag-2016</c:v>
                </c:pt>
                <c:pt idx="2441">
                  <c:v>20-mag-2016</c:v>
                </c:pt>
                <c:pt idx="2442">
                  <c:v>20-mag-2016</c:v>
                </c:pt>
                <c:pt idx="2443">
                  <c:v>23-mag-2016</c:v>
                </c:pt>
                <c:pt idx="2444">
                  <c:v>24-mag-2016</c:v>
                </c:pt>
                <c:pt idx="2445">
                  <c:v>26-mag-2016</c:v>
                </c:pt>
                <c:pt idx="2446">
                  <c:v>27-mag-2016</c:v>
                </c:pt>
                <c:pt idx="2447">
                  <c:v>31-mag-2016</c:v>
                </c:pt>
                <c:pt idx="2448">
                  <c:v>1-giu-2016 </c:v>
                </c:pt>
                <c:pt idx="2449">
                  <c:v>1-giu-2016 </c:v>
                </c:pt>
                <c:pt idx="2450">
                  <c:v>1-giu-2016 </c:v>
                </c:pt>
                <c:pt idx="2451">
                  <c:v>2-giu-2016 </c:v>
                </c:pt>
                <c:pt idx="2452">
                  <c:v>2-giu-2016 </c:v>
                </c:pt>
                <c:pt idx="2453">
                  <c:v>3-giu-2016 </c:v>
                </c:pt>
                <c:pt idx="2454">
                  <c:v>7-giu-2016 </c:v>
                </c:pt>
                <c:pt idx="2455">
                  <c:v>7-giu-2016 </c:v>
                </c:pt>
                <c:pt idx="2456">
                  <c:v>7-giu-2016 </c:v>
                </c:pt>
                <c:pt idx="2457">
                  <c:v>10-giu-2016</c:v>
                </c:pt>
                <c:pt idx="2458">
                  <c:v>10-giu-2016</c:v>
                </c:pt>
                <c:pt idx="2459">
                  <c:v>14-giu-2016</c:v>
                </c:pt>
                <c:pt idx="2460">
                  <c:v>14-giu-2016</c:v>
                </c:pt>
                <c:pt idx="2461">
                  <c:v>14-giu-2016</c:v>
                </c:pt>
                <c:pt idx="2462">
                  <c:v>15-giu-2016</c:v>
                </c:pt>
                <c:pt idx="2463">
                  <c:v>16-giu-2016</c:v>
                </c:pt>
                <c:pt idx="2464">
                  <c:v>17-giu-2016</c:v>
                </c:pt>
                <c:pt idx="2465">
                  <c:v>17-giu-2016</c:v>
                </c:pt>
                <c:pt idx="2466">
                  <c:v>22-giu-2016</c:v>
                </c:pt>
                <c:pt idx="2467">
                  <c:v>23-giu-2016</c:v>
                </c:pt>
                <c:pt idx="2468">
                  <c:v>23-giu-2016</c:v>
                </c:pt>
                <c:pt idx="2469">
                  <c:v>27-giu-2016</c:v>
                </c:pt>
                <c:pt idx="2470">
                  <c:v>27-giu-2016</c:v>
                </c:pt>
                <c:pt idx="2471">
                  <c:v>28-giu-2016</c:v>
                </c:pt>
                <c:pt idx="2472">
                  <c:v>28-giu-2016</c:v>
                </c:pt>
                <c:pt idx="2473">
                  <c:v>29-giu-2016</c:v>
                </c:pt>
                <c:pt idx="2474">
                  <c:v>30-giu-2016</c:v>
                </c:pt>
                <c:pt idx="2475">
                  <c:v>30-giu-2016</c:v>
                </c:pt>
                <c:pt idx="2476">
                  <c:v>5-lug-2016 </c:v>
                </c:pt>
                <c:pt idx="2477">
                  <c:v>5-lug-2016 </c:v>
                </c:pt>
                <c:pt idx="2478">
                  <c:v>6-lug-2016 </c:v>
                </c:pt>
                <c:pt idx="2479">
                  <c:v>7-lug-2016 </c:v>
                </c:pt>
                <c:pt idx="2480">
                  <c:v>7-lug-2016 </c:v>
                </c:pt>
                <c:pt idx="2481">
                  <c:v>8-lug-2016 </c:v>
                </c:pt>
                <c:pt idx="2482">
                  <c:v>8-lug-2016 </c:v>
                </c:pt>
                <c:pt idx="2483">
                  <c:v>12-lug-2016</c:v>
                </c:pt>
                <c:pt idx="2484">
                  <c:v>12-lug-2016</c:v>
                </c:pt>
                <c:pt idx="2485">
                  <c:v>12-lug-2016</c:v>
                </c:pt>
                <c:pt idx="2486">
                  <c:v>13-lug-2016</c:v>
                </c:pt>
                <c:pt idx="2487">
                  <c:v>13-lug-2016</c:v>
                </c:pt>
                <c:pt idx="2488">
                  <c:v>13-lug-2016</c:v>
                </c:pt>
                <c:pt idx="2489">
                  <c:v>14-lug-2016</c:v>
                </c:pt>
                <c:pt idx="2490">
                  <c:v>15-lug-2016</c:v>
                </c:pt>
                <c:pt idx="2491">
                  <c:v>15-lug-2016</c:v>
                </c:pt>
                <c:pt idx="2492">
                  <c:v>15-lug-2016</c:v>
                </c:pt>
                <c:pt idx="2493">
                  <c:v>20-lug-2016</c:v>
                </c:pt>
                <c:pt idx="2494">
                  <c:v>20-lug-2016</c:v>
                </c:pt>
                <c:pt idx="2495">
                  <c:v>22-lug-2016</c:v>
                </c:pt>
                <c:pt idx="2496">
                  <c:v>22-lug-2016</c:v>
                </c:pt>
                <c:pt idx="2497">
                  <c:v>25-lug-2016</c:v>
                </c:pt>
                <c:pt idx="2498">
                  <c:v>25-lug-2016</c:v>
                </c:pt>
                <c:pt idx="2499">
                  <c:v>25-lug-2016</c:v>
                </c:pt>
                <c:pt idx="2500">
                  <c:v>26-lug-2016</c:v>
                </c:pt>
                <c:pt idx="2501">
                  <c:v>26-lug-2016</c:v>
                </c:pt>
                <c:pt idx="2502">
                  <c:v>29-lug-2016</c:v>
                </c:pt>
                <c:pt idx="2503">
                  <c:v>29-lug-2016</c:v>
                </c:pt>
                <c:pt idx="2504">
                  <c:v>1-ago-2016 </c:v>
                </c:pt>
                <c:pt idx="2505">
                  <c:v>1-ago-2016 </c:v>
                </c:pt>
                <c:pt idx="2506">
                  <c:v>1-ago-2016 </c:v>
                </c:pt>
                <c:pt idx="2507">
                  <c:v>2-ago-2016 </c:v>
                </c:pt>
                <c:pt idx="2508">
                  <c:v>2-ago-2016 </c:v>
                </c:pt>
                <c:pt idx="2509">
                  <c:v>2-ago-2016 </c:v>
                </c:pt>
                <c:pt idx="2510">
                  <c:v>3-ago-2016 </c:v>
                </c:pt>
                <c:pt idx="2511">
                  <c:v>3-ago-2016 </c:v>
                </c:pt>
                <c:pt idx="2512">
                  <c:v>5-ago-2016 </c:v>
                </c:pt>
                <c:pt idx="2513">
                  <c:v>5-ago-2016 </c:v>
                </c:pt>
                <c:pt idx="2514">
                  <c:v>9-ago-2016 </c:v>
                </c:pt>
                <c:pt idx="2515">
                  <c:v>10-ago-2016</c:v>
                </c:pt>
                <c:pt idx="2516">
                  <c:v>10-ago-2016</c:v>
                </c:pt>
                <c:pt idx="2517">
                  <c:v>11-ago-2016</c:v>
                </c:pt>
                <c:pt idx="2518">
                  <c:v>12-ago-2016</c:v>
                </c:pt>
                <c:pt idx="2519">
                  <c:v>15-ago-2016</c:v>
                </c:pt>
                <c:pt idx="2520">
                  <c:v>16-ago-2016</c:v>
                </c:pt>
                <c:pt idx="2521">
                  <c:v>19-ago-2016</c:v>
                </c:pt>
                <c:pt idx="2522">
                  <c:v>22-ago-2016</c:v>
                </c:pt>
                <c:pt idx="2523">
                  <c:v>22-ago-2016</c:v>
                </c:pt>
                <c:pt idx="2524">
                  <c:v>22-ago-2016</c:v>
                </c:pt>
                <c:pt idx="2525">
                  <c:v>23-ago-2016</c:v>
                </c:pt>
                <c:pt idx="2526">
                  <c:v>23-ago-2016</c:v>
                </c:pt>
                <c:pt idx="2527">
                  <c:v>24-ago-2016</c:v>
                </c:pt>
                <c:pt idx="2528">
                  <c:v>25-ago-2016</c:v>
                </c:pt>
                <c:pt idx="2529">
                  <c:v>26-ago-2016</c:v>
                </c:pt>
                <c:pt idx="2530">
                  <c:v>26-ago-2016</c:v>
                </c:pt>
                <c:pt idx="2531">
                  <c:v>26-ago-2016</c:v>
                </c:pt>
                <c:pt idx="2532">
                  <c:v>29-ago-2016</c:v>
                </c:pt>
                <c:pt idx="2533">
                  <c:v>30-ago-2016</c:v>
                </c:pt>
                <c:pt idx="2534">
                  <c:v>30-ago-2016</c:v>
                </c:pt>
                <c:pt idx="2535">
                  <c:v>1-set-2016 </c:v>
                </c:pt>
                <c:pt idx="2536">
                  <c:v>5-set-2016 </c:v>
                </c:pt>
                <c:pt idx="2537">
                  <c:v>6-set-2016 </c:v>
                </c:pt>
                <c:pt idx="2538">
                  <c:v>7-set-2016 </c:v>
                </c:pt>
                <c:pt idx="2539">
                  <c:v>8-set-2016 </c:v>
                </c:pt>
                <c:pt idx="2540">
                  <c:v>9-set-2016 </c:v>
                </c:pt>
                <c:pt idx="2541">
                  <c:v>14-set-2016</c:v>
                </c:pt>
                <c:pt idx="2542">
                  <c:v>16-set-2016</c:v>
                </c:pt>
                <c:pt idx="2543">
                  <c:v>19-set-2016</c:v>
                </c:pt>
                <c:pt idx="2544">
                  <c:v>20-set-2016</c:v>
                </c:pt>
                <c:pt idx="2545">
                  <c:v>26-set-2016</c:v>
                </c:pt>
                <c:pt idx="2546">
                  <c:v>27-set-2016</c:v>
                </c:pt>
                <c:pt idx="2547">
                  <c:v>27-set-2016</c:v>
                </c:pt>
                <c:pt idx="2548">
                  <c:v>29-set-2016</c:v>
                </c:pt>
                <c:pt idx="2549">
                  <c:v>30-set-2016</c:v>
                </c:pt>
                <c:pt idx="2550">
                  <c:v>3-ott-2016 </c:v>
                </c:pt>
                <c:pt idx="2551">
                  <c:v>4-ott-2016 </c:v>
                </c:pt>
                <c:pt idx="2552">
                  <c:v>4-ott-2016 </c:v>
                </c:pt>
                <c:pt idx="2553">
                  <c:v>4-ott-2016 </c:v>
                </c:pt>
                <c:pt idx="2554">
                  <c:v>5-ott-2016 </c:v>
                </c:pt>
                <c:pt idx="2555">
                  <c:v>5-ott-2016 </c:v>
                </c:pt>
                <c:pt idx="2556">
                  <c:v>5-ott-2016 </c:v>
                </c:pt>
                <c:pt idx="2557">
                  <c:v>7-ott-2016 </c:v>
                </c:pt>
                <c:pt idx="2558">
                  <c:v>7-ott-2016 </c:v>
                </c:pt>
                <c:pt idx="2559">
                  <c:v>10-ott-2016</c:v>
                </c:pt>
                <c:pt idx="2560">
                  <c:v>11-ott-2016</c:v>
                </c:pt>
                <c:pt idx="2561">
                  <c:v>12-ott-2016</c:v>
                </c:pt>
                <c:pt idx="2562">
                  <c:v>13-ott-2016</c:v>
                </c:pt>
                <c:pt idx="2563">
                  <c:v>14-ott-2016</c:v>
                </c:pt>
                <c:pt idx="2564">
                  <c:v>17-ott-2016</c:v>
                </c:pt>
                <c:pt idx="2565">
                  <c:v>17-ott-2016</c:v>
                </c:pt>
                <c:pt idx="2566">
                  <c:v>18-ott-2016</c:v>
                </c:pt>
                <c:pt idx="2567">
                  <c:v>18-ott-2016</c:v>
                </c:pt>
                <c:pt idx="2568">
                  <c:v>20-ott-2016</c:v>
                </c:pt>
                <c:pt idx="2569">
                  <c:v>21-ott-2016</c:v>
                </c:pt>
                <c:pt idx="2570">
                  <c:v>24-ott-2016</c:v>
                </c:pt>
                <c:pt idx="2571">
                  <c:v>25-ott-2016</c:v>
                </c:pt>
                <c:pt idx="2572">
                  <c:v>26-ott-2016</c:v>
                </c:pt>
                <c:pt idx="2573">
                  <c:v>26-ott-2016</c:v>
                </c:pt>
                <c:pt idx="2574">
                  <c:v>27-ott-2016</c:v>
                </c:pt>
                <c:pt idx="2575">
                  <c:v>28-ott-2016</c:v>
                </c:pt>
                <c:pt idx="2576">
                  <c:v>1-nov-2016 </c:v>
                </c:pt>
                <c:pt idx="2577">
                  <c:v>1-nov-2016 </c:v>
                </c:pt>
                <c:pt idx="2578">
                  <c:v>3-nov-2016 </c:v>
                </c:pt>
                <c:pt idx="2579">
                  <c:v>3-nov-2016 </c:v>
                </c:pt>
                <c:pt idx="2580">
                  <c:v>4-nov-2016 </c:v>
                </c:pt>
                <c:pt idx="2581">
                  <c:v>8-nov-2016 </c:v>
                </c:pt>
                <c:pt idx="2582">
                  <c:v>10-nov-2016</c:v>
                </c:pt>
                <c:pt idx="2583">
                  <c:v>11-nov-2016</c:v>
                </c:pt>
                <c:pt idx="2584">
                  <c:v>14-nov-2016</c:v>
                </c:pt>
                <c:pt idx="2585">
                  <c:v>14-nov-2016</c:v>
                </c:pt>
                <c:pt idx="2586">
                  <c:v>14-nov-2016</c:v>
                </c:pt>
                <c:pt idx="2587">
                  <c:v>15-nov-2016</c:v>
                </c:pt>
                <c:pt idx="2588">
                  <c:v>15-nov-2016</c:v>
                </c:pt>
                <c:pt idx="2589">
                  <c:v>15-nov-2016</c:v>
                </c:pt>
                <c:pt idx="2590">
                  <c:v>15-nov-2016</c:v>
                </c:pt>
                <c:pt idx="2591">
                  <c:v>15-nov-2016</c:v>
                </c:pt>
                <c:pt idx="2592">
                  <c:v>16-nov-2016</c:v>
                </c:pt>
                <c:pt idx="2593">
                  <c:v>17-nov-2016</c:v>
                </c:pt>
                <c:pt idx="2594">
                  <c:v>18-nov-2016</c:v>
                </c:pt>
                <c:pt idx="2595">
                  <c:v>21-nov-2016</c:v>
                </c:pt>
                <c:pt idx="2596">
                  <c:v>23-nov-2016</c:v>
                </c:pt>
                <c:pt idx="2597">
                  <c:v>23-nov-2016</c:v>
                </c:pt>
                <c:pt idx="2598">
                  <c:v>23-nov-2016</c:v>
                </c:pt>
                <c:pt idx="2599">
                  <c:v>24-nov-2016</c:v>
                </c:pt>
                <c:pt idx="2600">
                  <c:v>28-nov-2016</c:v>
                </c:pt>
                <c:pt idx="2601">
                  <c:v>29-nov-2016</c:v>
                </c:pt>
                <c:pt idx="2602">
                  <c:v>29-nov-2016</c:v>
                </c:pt>
                <c:pt idx="2603">
                  <c:v>1-dic-2016 </c:v>
                </c:pt>
                <c:pt idx="2604">
                  <c:v>1-dic-2016 </c:v>
                </c:pt>
                <c:pt idx="2605">
                  <c:v>2-dic-2016 </c:v>
                </c:pt>
                <c:pt idx="2606">
                  <c:v>13-dic-2016</c:v>
                </c:pt>
                <c:pt idx="2607">
                  <c:v>14-dic-2016</c:v>
                </c:pt>
                <c:pt idx="2608">
                  <c:v>15-dic-2016</c:v>
                </c:pt>
                <c:pt idx="2609">
                  <c:v>16-dic-2016</c:v>
                </c:pt>
                <c:pt idx="2610">
                  <c:v>16-dic-2016</c:v>
                </c:pt>
                <c:pt idx="2611">
                  <c:v>21-dic-2016</c:v>
                </c:pt>
                <c:pt idx="2612">
                  <c:v>22-dic-2016</c:v>
                </c:pt>
                <c:pt idx="2613">
                  <c:v>23-dic-2016</c:v>
                </c:pt>
                <c:pt idx="2614">
                  <c:v>23-dic-2016</c:v>
                </c:pt>
                <c:pt idx="2615">
                  <c:v>28-dic-2016</c:v>
                </c:pt>
                <c:pt idx="2616">
                  <c:v>29-dic-2016</c:v>
                </c:pt>
                <c:pt idx="2617">
                  <c:v>29-dic-2016</c:v>
                </c:pt>
                <c:pt idx="2618">
                  <c:v>30-dic-2016</c:v>
                </c:pt>
                <c:pt idx="2619">
                  <c:v>2-gen-2017 </c:v>
                </c:pt>
                <c:pt idx="2620">
                  <c:v>3-gen-2017 </c:v>
                </c:pt>
                <c:pt idx="2621">
                  <c:v>4-gen-2017 </c:v>
                </c:pt>
                <c:pt idx="2622">
                  <c:v>5-gen-2017 </c:v>
                </c:pt>
                <c:pt idx="2623">
                  <c:v>6-gen-2017 </c:v>
                </c:pt>
                <c:pt idx="2624">
                  <c:v>6-gen-2017 </c:v>
                </c:pt>
                <c:pt idx="2625">
                  <c:v>6-gen-2017 </c:v>
                </c:pt>
                <c:pt idx="2626">
                  <c:v>10-gen-2017</c:v>
                </c:pt>
                <c:pt idx="2627">
                  <c:v>11-gen-2017</c:v>
                </c:pt>
                <c:pt idx="2628">
                  <c:v>11-gen-2017</c:v>
                </c:pt>
                <c:pt idx="2629">
                  <c:v>12-gen-2017</c:v>
                </c:pt>
                <c:pt idx="2630">
                  <c:v>17-gen-2017</c:v>
                </c:pt>
                <c:pt idx="2631">
                  <c:v>19-gen-2017</c:v>
                </c:pt>
                <c:pt idx="2632">
                  <c:v>20-gen-2017</c:v>
                </c:pt>
                <c:pt idx="2633">
                  <c:v>23-gen-2017</c:v>
                </c:pt>
                <c:pt idx="2634">
                  <c:v>25-gen-2017</c:v>
                </c:pt>
                <c:pt idx="2635">
                  <c:v>26-gen-2017</c:v>
                </c:pt>
                <c:pt idx="2636">
                  <c:v>31-gen-2017</c:v>
                </c:pt>
                <c:pt idx="2637">
                  <c:v>1-feb-2017 </c:v>
                </c:pt>
                <c:pt idx="2638">
                  <c:v>2-feb-2017 </c:v>
                </c:pt>
                <c:pt idx="2639">
                  <c:v>3-feb-2017 </c:v>
                </c:pt>
                <c:pt idx="2640">
                  <c:v>3-feb-2017 </c:v>
                </c:pt>
                <c:pt idx="2641">
                  <c:v>8-feb-2017 </c:v>
                </c:pt>
                <c:pt idx="2642">
                  <c:v>16-feb-2017</c:v>
                </c:pt>
                <c:pt idx="2643">
                  <c:v>16-feb-2017</c:v>
                </c:pt>
                <c:pt idx="2644">
                  <c:v>17-feb-2017</c:v>
                </c:pt>
                <c:pt idx="2645">
                  <c:v>17-feb-2017</c:v>
                </c:pt>
                <c:pt idx="2646">
                  <c:v>21-feb-2017</c:v>
                </c:pt>
                <c:pt idx="2647">
                  <c:v>22-feb-2017</c:v>
                </c:pt>
                <c:pt idx="2648">
                  <c:v>23-feb-2017</c:v>
                </c:pt>
                <c:pt idx="2649">
                  <c:v>24-feb-2017</c:v>
                </c:pt>
                <c:pt idx="2650">
                  <c:v>27-feb-2017</c:v>
                </c:pt>
                <c:pt idx="2651">
                  <c:v>28-feb-2017</c:v>
                </c:pt>
                <c:pt idx="2652">
                  <c:v>28-feb-2017</c:v>
                </c:pt>
                <c:pt idx="2653">
                  <c:v>1-mar-2017 </c:v>
                </c:pt>
                <c:pt idx="2654">
                  <c:v>2-mar-2017 </c:v>
                </c:pt>
                <c:pt idx="2655">
                  <c:v>2-mar-2017 </c:v>
                </c:pt>
                <c:pt idx="2656">
                  <c:v>3-mar-2017 </c:v>
                </c:pt>
                <c:pt idx="2657">
                  <c:v>3-mar-2017 </c:v>
                </c:pt>
                <c:pt idx="2658">
                  <c:v>7-mar-2017 </c:v>
                </c:pt>
                <c:pt idx="2659">
                  <c:v>7-mar-2017 </c:v>
                </c:pt>
                <c:pt idx="2660">
                  <c:v>8-mar-2017 </c:v>
                </c:pt>
                <c:pt idx="2661">
                  <c:v>8-mar-2017 </c:v>
                </c:pt>
                <c:pt idx="2662">
                  <c:v>10-mar-2017</c:v>
                </c:pt>
                <c:pt idx="2663">
                  <c:v>13-mar-2017</c:v>
                </c:pt>
                <c:pt idx="2664">
                  <c:v>14-mar-2017</c:v>
                </c:pt>
                <c:pt idx="2665">
                  <c:v>15-mar-2017</c:v>
                </c:pt>
                <c:pt idx="2666">
                  <c:v>15-mar-2017</c:v>
                </c:pt>
                <c:pt idx="2667">
                  <c:v>17-mar-2017</c:v>
                </c:pt>
                <c:pt idx="2668">
                  <c:v>20-mar-2017</c:v>
                </c:pt>
                <c:pt idx="2669">
                  <c:v>20-mar-2017</c:v>
                </c:pt>
                <c:pt idx="2670">
                  <c:v>20-mar-2017</c:v>
                </c:pt>
                <c:pt idx="2671">
                  <c:v>21-mar-2017</c:v>
                </c:pt>
                <c:pt idx="2672">
                  <c:v>24-mar-2017</c:v>
                </c:pt>
                <c:pt idx="2673">
                  <c:v>24-mar-2017</c:v>
                </c:pt>
                <c:pt idx="2674">
                  <c:v>27-mar-2017</c:v>
                </c:pt>
                <c:pt idx="2675">
                  <c:v>31-mar-2017</c:v>
                </c:pt>
                <c:pt idx="2676">
                  <c:v>31-mar-2017</c:v>
                </c:pt>
                <c:pt idx="2677">
                  <c:v>4-apr-2017 </c:v>
                </c:pt>
                <c:pt idx="2678">
                  <c:v>4-apr-2017 </c:v>
                </c:pt>
                <c:pt idx="2679">
                  <c:v>5-apr-2017 </c:v>
                </c:pt>
                <c:pt idx="2680">
                  <c:v>5-apr-2017 </c:v>
                </c:pt>
                <c:pt idx="2681">
                  <c:v>5-apr-2017 </c:v>
                </c:pt>
                <c:pt idx="2682">
                  <c:v>6-apr-2017 </c:v>
                </c:pt>
                <c:pt idx="2683">
                  <c:v>7-apr-2017 </c:v>
                </c:pt>
                <c:pt idx="2684">
                  <c:v>7-apr-2017 </c:v>
                </c:pt>
                <c:pt idx="2685">
                  <c:v>10-apr-2017</c:v>
                </c:pt>
                <c:pt idx="2686">
                  <c:v>12-apr-2017</c:v>
                </c:pt>
                <c:pt idx="2687">
                  <c:v>12-apr-2017</c:v>
                </c:pt>
                <c:pt idx="2688">
                  <c:v>13-apr-2017</c:v>
                </c:pt>
                <c:pt idx="2689">
                  <c:v>17-apr-2017</c:v>
                </c:pt>
                <c:pt idx="2690">
                  <c:v>18-apr-2017</c:v>
                </c:pt>
                <c:pt idx="2691">
                  <c:v>18-apr-2017</c:v>
                </c:pt>
                <c:pt idx="2692">
                  <c:v>18-apr-2017</c:v>
                </c:pt>
                <c:pt idx="2693">
                  <c:v>19-apr-2017</c:v>
                </c:pt>
                <c:pt idx="2694">
                  <c:v>20-apr-2017</c:v>
                </c:pt>
                <c:pt idx="2695">
                  <c:v>20-apr-2017</c:v>
                </c:pt>
                <c:pt idx="2696">
                  <c:v>20-apr-2017</c:v>
                </c:pt>
                <c:pt idx="2697">
                  <c:v>21-apr-2017</c:v>
                </c:pt>
                <c:pt idx="2698">
                  <c:v>21-apr-2017</c:v>
                </c:pt>
                <c:pt idx="2699">
                  <c:v>24-apr-2017</c:v>
                </c:pt>
                <c:pt idx="2700">
                  <c:v>26-apr-2017</c:v>
                </c:pt>
                <c:pt idx="2701">
                  <c:v>26-apr-2017</c:v>
                </c:pt>
                <c:pt idx="2702">
                  <c:v>27-apr-2017</c:v>
                </c:pt>
                <c:pt idx="2703">
                  <c:v>28-apr-2017</c:v>
                </c:pt>
                <c:pt idx="2704">
                  <c:v>28-apr-2017</c:v>
                </c:pt>
                <c:pt idx="2705">
                  <c:v>1-mag-2017 </c:v>
                </c:pt>
                <c:pt idx="2706">
                  <c:v>1-mag-2017 </c:v>
                </c:pt>
                <c:pt idx="2707">
                  <c:v>1-mag-2017 </c:v>
                </c:pt>
                <c:pt idx="2708">
                  <c:v>2-mag-2017 </c:v>
                </c:pt>
                <c:pt idx="2709">
                  <c:v>2-mag-2017 </c:v>
                </c:pt>
                <c:pt idx="2710">
                  <c:v>3-mag-2017 </c:v>
                </c:pt>
                <c:pt idx="2711">
                  <c:v>4-mag-2017 </c:v>
                </c:pt>
                <c:pt idx="2712">
                  <c:v>4-mag-2017 </c:v>
                </c:pt>
                <c:pt idx="2713">
                  <c:v>5-mag-2017 </c:v>
                </c:pt>
                <c:pt idx="2714">
                  <c:v>8-mag-2017 </c:v>
                </c:pt>
                <c:pt idx="2715">
                  <c:v>11-mag-2017</c:v>
                </c:pt>
                <c:pt idx="2716">
                  <c:v>16-mag-2017</c:v>
                </c:pt>
                <c:pt idx="2717">
                  <c:v>17-mag-2017</c:v>
                </c:pt>
                <c:pt idx="2718">
                  <c:v>18-mag-2017</c:v>
                </c:pt>
                <c:pt idx="2719">
                  <c:v>18-mag-2017</c:v>
                </c:pt>
                <c:pt idx="2720">
                  <c:v>18-mag-2017</c:v>
                </c:pt>
                <c:pt idx="2721">
                  <c:v>22-mag-2017</c:v>
                </c:pt>
                <c:pt idx="2722">
                  <c:v>23-mag-2017</c:v>
                </c:pt>
                <c:pt idx="2723">
                  <c:v>23-mag-2017</c:v>
                </c:pt>
                <c:pt idx="2724">
                  <c:v>23-mag-2017</c:v>
                </c:pt>
                <c:pt idx="2725">
                  <c:v>24-mag-2017</c:v>
                </c:pt>
                <c:pt idx="2726">
                  <c:v>25-mag-2017</c:v>
                </c:pt>
                <c:pt idx="2727">
                  <c:v>25-mag-2017</c:v>
                </c:pt>
                <c:pt idx="2728">
                  <c:v>26-mag-2017</c:v>
                </c:pt>
                <c:pt idx="2729">
                  <c:v>26-mag-2017</c:v>
                </c:pt>
                <c:pt idx="2730">
                  <c:v>29-mag-2017</c:v>
                </c:pt>
                <c:pt idx="2731">
                  <c:v>31-mag-2017</c:v>
                </c:pt>
                <c:pt idx="2732">
                  <c:v>31-mag-2017</c:v>
                </c:pt>
                <c:pt idx="2733">
                  <c:v>1-giu-2017 </c:v>
                </c:pt>
                <c:pt idx="2734">
                  <c:v>1-giu-2017 </c:v>
                </c:pt>
                <c:pt idx="2735">
                  <c:v>2-giu-2017 </c:v>
                </c:pt>
                <c:pt idx="2736">
                  <c:v>2-giu-2017 </c:v>
                </c:pt>
                <c:pt idx="2737">
                  <c:v>6-giu-2017 </c:v>
                </c:pt>
                <c:pt idx="2738">
                  <c:v>7-giu-2017 </c:v>
                </c:pt>
                <c:pt idx="2739">
                  <c:v>7-giu-2017 </c:v>
                </c:pt>
                <c:pt idx="2740">
                  <c:v>8-giu-2017 </c:v>
                </c:pt>
                <c:pt idx="2741">
                  <c:v>9-giu-2017 </c:v>
                </c:pt>
                <c:pt idx="2742">
                  <c:v>9-giu-2017 </c:v>
                </c:pt>
                <c:pt idx="2743">
                  <c:v>12-giu-2017</c:v>
                </c:pt>
                <c:pt idx="2744">
                  <c:v>13-giu-2017</c:v>
                </c:pt>
                <c:pt idx="2745">
                  <c:v>15-giu-2017</c:v>
                </c:pt>
                <c:pt idx="2746">
                  <c:v>15-giu-2017</c:v>
                </c:pt>
                <c:pt idx="2747">
                  <c:v>15-giu-2017</c:v>
                </c:pt>
                <c:pt idx="2748">
                  <c:v>20-giu-2017</c:v>
                </c:pt>
                <c:pt idx="2749">
                  <c:v>21-giu-2017</c:v>
                </c:pt>
                <c:pt idx="2750">
                  <c:v>21-giu-2017</c:v>
                </c:pt>
                <c:pt idx="2751">
                  <c:v>22-giu-2017</c:v>
                </c:pt>
                <c:pt idx="2752">
                  <c:v>23-giu-2017</c:v>
                </c:pt>
                <c:pt idx="2753">
                  <c:v>26-giu-2017</c:v>
                </c:pt>
                <c:pt idx="2754">
                  <c:v>26-giu-2017</c:v>
                </c:pt>
                <c:pt idx="2755">
                  <c:v>28-giu-2017</c:v>
                </c:pt>
                <c:pt idx="2756">
                  <c:v>29-giu-2017</c:v>
                </c:pt>
                <c:pt idx="2757">
                  <c:v>29-giu-2017</c:v>
                </c:pt>
                <c:pt idx="2758">
                  <c:v>3-lug-2017 </c:v>
                </c:pt>
                <c:pt idx="2759">
                  <c:v>5-lug-2017 </c:v>
                </c:pt>
                <c:pt idx="2760">
                  <c:v>5-lug-2017 </c:v>
                </c:pt>
                <c:pt idx="2761">
                  <c:v>6-lug-2017 </c:v>
                </c:pt>
                <c:pt idx="2762">
                  <c:v>10-lug-2017</c:v>
                </c:pt>
                <c:pt idx="2763">
                  <c:v>12-lug-2017</c:v>
                </c:pt>
                <c:pt idx="2764">
                  <c:v>12-lug-2017</c:v>
                </c:pt>
                <c:pt idx="2765">
                  <c:v>14-lug-2017</c:v>
                </c:pt>
                <c:pt idx="2766">
                  <c:v>14-lug-2017</c:v>
                </c:pt>
                <c:pt idx="2767">
                  <c:v>17-lug-2017</c:v>
                </c:pt>
                <c:pt idx="2768">
                  <c:v>20-lug-2017</c:v>
                </c:pt>
                <c:pt idx="2769">
                  <c:v>24-lug-2017</c:v>
                </c:pt>
                <c:pt idx="2770">
                  <c:v>26-lug-2017</c:v>
                </c:pt>
                <c:pt idx="2771">
                  <c:v>27-lug-2017</c:v>
                </c:pt>
                <c:pt idx="2772">
                  <c:v>28-lug-2017</c:v>
                </c:pt>
                <c:pt idx="2773">
                  <c:v>31-lug-2017</c:v>
                </c:pt>
                <c:pt idx="2774">
                  <c:v>31-lug-2017</c:v>
                </c:pt>
                <c:pt idx="2775">
                  <c:v>1-ago-2017 </c:v>
                </c:pt>
                <c:pt idx="2776">
                  <c:v>2-ago-2017 </c:v>
                </c:pt>
                <c:pt idx="2777">
                  <c:v>2-ago-2017 </c:v>
                </c:pt>
                <c:pt idx="2778">
                  <c:v>9-ago-2017 </c:v>
                </c:pt>
                <c:pt idx="2779">
                  <c:v>9-ago-2017 </c:v>
                </c:pt>
                <c:pt idx="2780">
                  <c:v>10-ago-2017</c:v>
                </c:pt>
                <c:pt idx="2781">
                  <c:v>14-ago-2017</c:v>
                </c:pt>
                <c:pt idx="2782">
                  <c:v>16-ago-2017</c:v>
                </c:pt>
                <c:pt idx="2783">
                  <c:v>17-ago-2017</c:v>
                </c:pt>
                <c:pt idx="2784">
                  <c:v>17-ago-2017</c:v>
                </c:pt>
                <c:pt idx="2785">
                  <c:v>18-ago-2017</c:v>
                </c:pt>
                <c:pt idx="2786">
                  <c:v>23-ago-2017</c:v>
                </c:pt>
                <c:pt idx="2787">
                  <c:v>25-ago-2017</c:v>
                </c:pt>
                <c:pt idx="2788">
                  <c:v>25-ago-2017</c:v>
                </c:pt>
                <c:pt idx="2789">
                  <c:v>25-ago-2017</c:v>
                </c:pt>
                <c:pt idx="2790">
                  <c:v>29-ago-2017</c:v>
                </c:pt>
                <c:pt idx="2791">
                  <c:v>4-set-2017 </c:v>
                </c:pt>
                <c:pt idx="2792">
                  <c:v>4-set-2017 </c:v>
                </c:pt>
                <c:pt idx="2793">
                  <c:v>5-set-2017 </c:v>
                </c:pt>
                <c:pt idx="2794">
                  <c:v>5-set-2017 </c:v>
                </c:pt>
                <c:pt idx="2795">
                  <c:v>7-set-2017 </c:v>
                </c:pt>
                <c:pt idx="2796">
                  <c:v>7-set-2017 </c:v>
                </c:pt>
                <c:pt idx="2797">
                  <c:v>8-set-2017 </c:v>
                </c:pt>
                <c:pt idx="2798">
                  <c:v>8-set-2017 </c:v>
                </c:pt>
                <c:pt idx="2799">
                  <c:v>11-set-2017</c:v>
                </c:pt>
                <c:pt idx="2800">
                  <c:v>12-set-2017</c:v>
                </c:pt>
                <c:pt idx="2801">
                  <c:v>13-set-2017</c:v>
                </c:pt>
                <c:pt idx="2802">
                  <c:v>14-set-2017</c:v>
                </c:pt>
                <c:pt idx="2803">
                  <c:v>15-set-2017</c:v>
                </c:pt>
                <c:pt idx="2804">
                  <c:v>19-set-2017</c:v>
                </c:pt>
                <c:pt idx="2805">
                  <c:v>20-set-2017</c:v>
                </c:pt>
                <c:pt idx="2806">
                  <c:v>20-set-2017</c:v>
                </c:pt>
                <c:pt idx="2807">
                  <c:v>21-set-2017</c:v>
                </c:pt>
                <c:pt idx="2808">
                  <c:v>22-set-2017</c:v>
                </c:pt>
                <c:pt idx="2809">
                  <c:v>25-set-2017</c:v>
                </c:pt>
                <c:pt idx="2810">
                  <c:v>25-set-2017</c:v>
                </c:pt>
                <c:pt idx="2811">
                  <c:v>26-set-2017</c:v>
                </c:pt>
                <c:pt idx="2812">
                  <c:v>28-set-2017</c:v>
                </c:pt>
                <c:pt idx="2813">
                  <c:v>29-set-2017</c:v>
                </c:pt>
                <c:pt idx="2814">
                  <c:v>4-ott-2017 </c:v>
                </c:pt>
                <c:pt idx="2815">
                  <c:v>4-ott-2017 </c:v>
                </c:pt>
                <c:pt idx="2816">
                  <c:v>4-ott-2017 </c:v>
                </c:pt>
                <c:pt idx="2817">
                  <c:v>5-ott-2017 </c:v>
                </c:pt>
                <c:pt idx="2818">
                  <c:v>6-ott-2017 </c:v>
                </c:pt>
                <c:pt idx="2819">
                  <c:v>9-ott-2017 </c:v>
                </c:pt>
                <c:pt idx="2820">
                  <c:v>9-ott-2017 </c:v>
                </c:pt>
                <c:pt idx="2821">
                  <c:v>10-ott-2017</c:v>
                </c:pt>
                <c:pt idx="2822">
                  <c:v>10-ott-2017</c:v>
                </c:pt>
                <c:pt idx="2823">
                  <c:v>11-ott-2017</c:v>
                </c:pt>
                <c:pt idx="2824">
                  <c:v>11-ott-2017</c:v>
                </c:pt>
                <c:pt idx="2825">
                  <c:v>12-ott-2017</c:v>
                </c:pt>
                <c:pt idx="2826">
                  <c:v>12-ott-2017</c:v>
                </c:pt>
                <c:pt idx="2827">
                  <c:v>12-ott-2017</c:v>
                </c:pt>
                <c:pt idx="2828">
                  <c:v>16-ott-2017</c:v>
                </c:pt>
                <c:pt idx="2829">
                  <c:v>17-ott-2017</c:v>
                </c:pt>
                <c:pt idx="2830">
                  <c:v>17-ott-2017</c:v>
                </c:pt>
                <c:pt idx="2831">
                  <c:v>17-ott-2017</c:v>
                </c:pt>
                <c:pt idx="2832">
                  <c:v>18-ott-2017</c:v>
                </c:pt>
                <c:pt idx="2833">
                  <c:v>19-ott-2017</c:v>
                </c:pt>
                <c:pt idx="2834">
                  <c:v>19-ott-2017</c:v>
                </c:pt>
                <c:pt idx="2835">
                  <c:v>19-ott-2017</c:v>
                </c:pt>
                <c:pt idx="2836">
                  <c:v>20-ott-2017</c:v>
                </c:pt>
                <c:pt idx="2837">
                  <c:v>20-ott-2017</c:v>
                </c:pt>
                <c:pt idx="2838">
                  <c:v>23-ott-2017</c:v>
                </c:pt>
                <c:pt idx="2839">
                  <c:v>25-ott-2017</c:v>
                </c:pt>
                <c:pt idx="2840">
                  <c:v>25-ott-2017</c:v>
                </c:pt>
                <c:pt idx="2841">
                  <c:v>25-ott-2017</c:v>
                </c:pt>
                <c:pt idx="2842">
                  <c:v>26-ott-2017</c:v>
                </c:pt>
                <c:pt idx="2843">
                  <c:v>26-ott-2017</c:v>
                </c:pt>
                <c:pt idx="2844">
                  <c:v>27-ott-2017</c:v>
                </c:pt>
                <c:pt idx="2845">
                  <c:v>30-ott-2017</c:v>
                </c:pt>
                <c:pt idx="2846">
                  <c:v>31-ott-2017</c:v>
                </c:pt>
                <c:pt idx="2847">
                  <c:v>1-nov-2017 </c:v>
                </c:pt>
                <c:pt idx="2848">
                  <c:v>2-nov-2017 </c:v>
                </c:pt>
                <c:pt idx="2849">
                  <c:v>2-nov-2017 </c:v>
                </c:pt>
                <c:pt idx="2850">
                  <c:v>3-nov-2017 </c:v>
                </c:pt>
                <c:pt idx="2851">
                  <c:v>3-nov-2017 </c:v>
                </c:pt>
                <c:pt idx="2852">
                  <c:v>7-nov-2017 </c:v>
                </c:pt>
                <c:pt idx="2853">
                  <c:v>8-nov-2017 </c:v>
                </c:pt>
                <c:pt idx="2854">
                  <c:v>9-nov-2017 </c:v>
                </c:pt>
                <c:pt idx="2855">
                  <c:v>9-nov-2017 </c:v>
                </c:pt>
                <c:pt idx="2856">
                  <c:v>9-nov-2017 </c:v>
                </c:pt>
                <c:pt idx="2857">
                  <c:v>10-nov-2017</c:v>
                </c:pt>
                <c:pt idx="2858">
                  <c:v>10-nov-2017</c:v>
                </c:pt>
                <c:pt idx="2859">
                  <c:v>10-nov-2017</c:v>
                </c:pt>
                <c:pt idx="2860">
                  <c:v>13-nov-2017</c:v>
                </c:pt>
                <c:pt idx="2861">
                  <c:v>13-nov-2017</c:v>
                </c:pt>
                <c:pt idx="2862">
                  <c:v>13-nov-2017</c:v>
                </c:pt>
                <c:pt idx="2863">
                  <c:v>14-nov-2017</c:v>
                </c:pt>
                <c:pt idx="2864">
                  <c:v>14-nov-2017</c:v>
                </c:pt>
                <c:pt idx="2865">
                  <c:v>15-nov-2017</c:v>
                </c:pt>
                <c:pt idx="2866">
                  <c:v>17-nov-2017</c:v>
                </c:pt>
                <c:pt idx="2867">
                  <c:v>17-nov-2017</c:v>
                </c:pt>
                <c:pt idx="2868">
                  <c:v>17-nov-2017</c:v>
                </c:pt>
                <c:pt idx="2869">
                  <c:v>20-nov-2017</c:v>
                </c:pt>
                <c:pt idx="2870">
                  <c:v>22-nov-2017</c:v>
                </c:pt>
                <c:pt idx="2871">
                  <c:v>22-nov-2017</c:v>
                </c:pt>
                <c:pt idx="2872">
                  <c:v>22-nov-2017</c:v>
                </c:pt>
                <c:pt idx="2873">
                  <c:v>23-nov-2017</c:v>
                </c:pt>
                <c:pt idx="2874">
                  <c:v>23-nov-2017</c:v>
                </c:pt>
                <c:pt idx="2875">
                  <c:v>23-nov-2017</c:v>
                </c:pt>
                <c:pt idx="2876">
                  <c:v>23-nov-2017</c:v>
                </c:pt>
                <c:pt idx="2877">
                  <c:v>24-nov-2017</c:v>
                </c:pt>
                <c:pt idx="2878">
                  <c:v>24-nov-2017</c:v>
                </c:pt>
                <c:pt idx="2879">
                  <c:v>27-nov-2017</c:v>
                </c:pt>
                <c:pt idx="2880">
                  <c:v>27-nov-2017</c:v>
                </c:pt>
                <c:pt idx="2881">
                  <c:v>27-nov-2017</c:v>
                </c:pt>
                <c:pt idx="2882">
                  <c:v>28-nov-2017</c:v>
                </c:pt>
                <c:pt idx="2883">
                  <c:v>29-nov-2017</c:v>
                </c:pt>
                <c:pt idx="2884">
                  <c:v>30-nov-2017</c:v>
                </c:pt>
                <c:pt idx="2885">
                  <c:v>30-nov-2017</c:v>
                </c:pt>
                <c:pt idx="2886">
                  <c:v>1-dic-2017 </c:v>
                </c:pt>
                <c:pt idx="2887">
                  <c:v>1-dic-2017 </c:v>
                </c:pt>
                <c:pt idx="2888">
                  <c:v>1-dic-2017 </c:v>
                </c:pt>
                <c:pt idx="2889">
                  <c:v>1-dic-2017 </c:v>
                </c:pt>
                <c:pt idx="2890">
                  <c:v>4-dic-2017 </c:v>
                </c:pt>
                <c:pt idx="2891">
                  <c:v>5-dic-2017 </c:v>
                </c:pt>
                <c:pt idx="2892">
                  <c:v>6-dic-2017 </c:v>
                </c:pt>
                <c:pt idx="2893">
                  <c:v>7-dic-2017 </c:v>
                </c:pt>
                <c:pt idx="2894">
                  <c:v>7-dic-2017 </c:v>
                </c:pt>
                <c:pt idx="2895">
                  <c:v>7-dic-2017 </c:v>
                </c:pt>
                <c:pt idx="2896">
                  <c:v>8-dic-2017 </c:v>
                </c:pt>
                <c:pt idx="2897">
                  <c:v>11-dic-2017</c:v>
                </c:pt>
                <c:pt idx="2898">
                  <c:v>11-dic-2017</c:v>
                </c:pt>
                <c:pt idx="2899">
                  <c:v>12-dic-2017</c:v>
                </c:pt>
                <c:pt idx="2900">
                  <c:v>12-dic-2017</c:v>
                </c:pt>
                <c:pt idx="2901">
                  <c:v>13-dic-2017</c:v>
                </c:pt>
                <c:pt idx="2902">
                  <c:v>13-dic-2017</c:v>
                </c:pt>
                <c:pt idx="2903">
                  <c:v>13-dic-2017</c:v>
                </c:pt>
                <c:pt idx="2904">
                  <c:v>14-dic-2017</c:v>
                </c:pt>
                <c:pt idx="2905">
                  <c:v>14-dic-2017</c:v>
                </c:pt>
                <c:pt idx="2906">
                  <c:v>14-dic-2017</c:v>
                </c:pt>
                <c:pt idx="2907">
                  <c:v>15-dic-2017</c:v>
                </c:pt>
                <c:pt idx="2908">
                  <c:v>18-dic-2017</c:v>
                </c:pt>
                <c:pt idx="2909">
                  <c:v>19-dic-2017</c:v>
                </c:pt>
                <c:pt idx="2910">
                  <c:v>19-dic-2017</c:v>
                </c:pt>
                <c:pt idx="2911">
                  <c:v>20-dic-2017</c:v>
                </c:pt>
                <c:pt idx="2912">
                  <c:v>20-dic-2017</c:v>
                </c:pt>
                <c:pt idx="2913">
                  <c:v>20-dic-2017</c:v>
                </c:pt>
                <c:pt idx="2914">
                  <c:v>20-dic-2017</c:v>
                </c:pt>
                <c:pt idx="2915">
                  <c:v>21-dic-2017</c:v>
                </c:pt>
                <c:pt idx="2916">
                  <c:v>21-dic-2017</c:v>
                </c:pt>
                <c:pt idx="2917">
                  <c:v>22-dic-2017</c:v>
                </c:pt>
                <c:pt idx="2918">
                  <c:v>26-dic-2017</c:v>
                </c:pt>
                <c:pt idx="2919">
                  <c:v>27-dic-2017</c:v>
                </c:pt>
                <c:pt idx="2920">
                  <c:v>27-dic-2017</c:v>
                </c:pt>
                <c:pt idx="2921">
                  <c:v>27-dic-2017</c:v>
                </c:pt>
                <c:pt idx="2922">
                  <c:v>27-dic-2017</c:v>
                </c:pt>
                <c:pt idx="2923">
                  <c:v>28-dic-2017</c:v>
                </c:pt>
                <c:pt idx="2924">
                  <c:v>29-dic-2017</c:v>
                </c:pt>
                <c:pt idx="2925">
                  <c:v>29-dic-2017</c:v>
                </c:pt>
                <c:pt idx="2926">
                  <c:v>2-gen-2018 </c:v>
                </c:pt>
                <c:pt idx="2927">
                  <c:v>2-gen-2018 </c:v>
                </c:pt>
                <c:pt idx="2928">
                  <c:v>5-gen-2018 </c:v>
                </c:pt>
                <c:pt idx="2929">
                  <c:v>8-gen-2018 </c:v>
                </c:pt>
                <c:pt idx="2930">
                  <c:v>9-gen-2018 </c:v>
                </c:pt>
                <c:pt idx="2931">
                  <c:v>10-gen-2018</c:v>
                </c:pt>
                <c:pt idx="2932">
                  <c:v>10-gen-2018</c:v>
                </c:pt>
                <c:pt idx="2933">
                  <c:v>11-gen-2018</c:v>
                </c:pt>
                <c:pt idx="2934">
                  <c:v>11-gen-2018</c:v>
                </c:pt>
                <c:pt idx="2935">
                  <c:v>11-gen-2018</c:v>
                </c:pt>
                <c:pt idx="2936">
                  <c:v>11-gen-2018</c:v>
                </c:pt>
                <c:pt idx="2937">
                  <c:v>12-gen-2018</c:v>
                </c:pt>
                <c:pt idx="2938">
                  <c:v>12-gen-2018</c:v>
                </c:pt>
                <c:pt idx="2939">
                  <c:v>12-gen-2018</c:v>
                </c:pt>
                <c:pt idx="2940">
                  <c:v>12-gen-2018</c:v>
                </c:pt>
                <c:pt idx="2941">
                  <c:v>15-gen-2018</c:v>
                </c:pt>
                <c:pt idx="2942">
                  <c:v>16-gen-2018</c:v>
                </c:pt>
                <c:pt idx="2943">
                  <c:v>16-gen-2018</c:v>
                </c:pt>
                <c:pt idx="2944">
                  <c:v>16-gen-2018</c:v>
                </c:pt>
                <c:pt idx="2945">
                  <c:v>16-gen-2018</c:v>
                </c:pt>
                <c:pt idx="2946">
                  <c:v>17-gen-2018</c:v>
                </c:pt>
                <c:pt idx="2947">
                  <c:v>17-gen-2018</c:v>
                </c:pt>
                <c:pt idx="2948">
                  <c:v>18-gen-2018</c:v>
                </c:pt>
                <c:pt idx="2949">
                  <c:v>18-gen-2018</c:v>
                </c:pt>
                <c:pt idx="2950">
                  <c:v>18-gen-2018</c:v>
                </c:pt>
                <c:pt idx="2951">
                  <c:v>19-gen-2018</c:v>
                </c:pt>
                <c:pt idx="2952">
                  <c:v>22-gen-2018</c:v>
                </c:pt>
                <c:pt idx="2953">
                  <c:v>22-gen-2018</c:v>
                </c:pt>
                <c:pt idx="2954">
                  <c:v>23-gen-2018</c:v>
                </c:pt>
                <c:pt idx="2955">
                  <c:v>24-gen-2018</c:v>
                </c:pt>
                <c:pt idx="2956">
                  <c:v>24-gen-2018</c:v>
                </c:pt>
                <c:pt idx="2957">
                  <c:v>24-gen-2018</c:v>
                </c:pt>
                <c:pt idx="2958">
                  <c:v>25-gen-2018</c:v>
                </c:pt>
                <c:pt idx="2959">
                  <c:v>25-gen-2018</c:v>
                </c:pt>
                <c:pt idx="2960">
                  <c:v>25-gen-2018</c:v>
                </c:pt>
                <c:pt idx="2961">
                  <c:v>26-gen-2018</c:v>
                </c:pt>
                <c:pt idx="2962">
                  <c:v>26-gen-2018</c:v>
                </c:pt>
                <c:pt idx="2963">
                  <c:v>26-gen-2018</c:v>
                </c:pt>
                <c:pt idx="2964">
                  <c:v>26-gen-2018</c:v>
                </c:pt>
                <c:pt idx="2965">
                  <c:v>26-gen-2018</c:v>
                </c:pt>
                <c:pt idx="2966">
                  <c:v>29-gen-2018</c:v>
                </c:pt>
                <c:pt idx="2967">
                  <c:v>29-gen-2018</c:v>
                </c:pt>
                <c:pt idx="2968">
                  <c:v>30-gen-2018</c:v>
                </c:pt>
                <c:pt idx="2969">
                  <c:v>30-gen-2018</c:v>
                </c:pt>
                <c:pt idx="2970">
                  <c:v>30-gen-2018</c:v>
                </c:pt>
                <c:pt idx="2971">
                  <c:v>30-gen-2018</c:v>
                </c:pt>
                <c:pt idx="2972">
                  <c:v>30-gen-2018</c:v>
                </c:pt>
                <c:pt idx="2973">
                  <c:v>31-gen-2018</c:v>
                </c:pt>
                <c:pt idx="2974">
                  <c:v>31-gen-2018</c:v>
                </c:pt>
                <c:pt idx="2975">
                  <c:v>31-gen-2018</c:v>
                </c:pt>
                <c:pt idx="2976">
                  <c:v>1-feb-2018 </c:v>
                </c:pt>
                <c:pt idx="2977">
                  <c:v>1-feb-2018 </c:v>
                </c:pt>
                <c:pt idx="2978">
                  <c:v>1-feb-2018 </c:v>
                </c:pt>
                <c:pt idx="2979">
                  <c:v>1-feb-2018 </c:v>
                </c:pt>
                <c:pt idx="2980">
                  <c:v>2-feb-2018 </c:v>
                </c:pt>
                <c:pt idx="2981">
                  <c:v>2-feb-2018 </c:v>
                </c:pt>
                <c:pt idx="2982">
                  <c:v>2-feb-2018 </c:v>
                </c:pt>
                <c:pt idx="2983">
                  <c:v>5-feb-2018 </c:v>
                </c:pt>
                <c:pt idx="2984">
                  <c:v>6-feb-2018 </c:v>
                </c:pt>
                <c:pt idx="2985">
                  <c:v>7-feb-2018 </c:v>
                </c:pt>
                <c:pt idx="2986">
                  <c:v>7-feb-2018 </c:v>
                </c:pt>
                <c:pt idx="2987">
                  <c:v>7-feb-2018 </c:v>
                </c:pt>
                <c:pt idx="2988">
                  <c:v>8-feb-2018 </c:v>
                </c:pt>
                <c:pt idx="2989">
                  <c:v>8-feb-2018 </c:v>
                </c:pt>
                <c:pt idx="2990">
                  <c:v>8-feb-2018 </c:v>
                </c:pt>
                <c:pt idx="2991">
                  <c:v>9-feb-2018 </c:v>
                </c:pt>
                <c:pt idx="2992">
                  <c:v>9-feb-2018 </c:v>
                </c:pt>
                <c:pt idx="2993">
                  <c:v>9-feb-2018 </c:v>
                </c:pt>
                <c:pt idx="2994">
                  <c:v>9-feb-2018 </c:v>
                </c:pt>
                <c:pt idx="2995">
                  <c:v>9-feb-2018 </c:v>
                </c:pt>
                <c:pt idx="2996">
                  <c:v>9-feb-2018 </c:v>
                </c:pt>
                <c:pt idx="2997">
                  <c:v>12-feb-2018</c:v>
                </c:pt>
                <c:pt idx="2998">
                  <c:v>12-feb-2018</c:v>
                </c:pt>
                <c:pt idx="2999">
                  <c:v>12-feb-2018</c:v>
                </c:pt>
                <c:pt idx="3000">
                  <c:v>13-feb-2018</c:v>
                </c:pt>
                <c:pt idx="3001">
                  <c:v>13-feb-2018</c:v>
                </c:pt>
                <c:pt idx="3002">
                  <c:v>13-feb-2018</c:v>
                </c:pt>
                <c:pt idx="3003">
                  <c:v>13-feb-2018</c:v>
                </c:pt>
                <c:pt idx="3004">
                  <c:v>14-feb-2018</c:v>
                </c:pt>
                <c:pt idx="3005">
                  <c:v>14-feb-2018</c:v>
                </c:pt>
                <c:pt idx="3006">
                  <c:v>14-feb-2018</c:v>
                </c:pt>
                <c:pt idx="3007">
                  <c:v>15-feb-2018</c:v>
                </c:pt>
                <c:pt idx="3008">
                  <c:v>15-feb-2018</c:v>
                </c:pt>
                <c:pt idx="3009">
                  <c:v>15-feb-2018</c:v>
                </c:pt>
                <c:pt idx="3010">
                  <c:v>16-feb-2018</c:v>
                </c:pt>
                <c:pt idx="3011">
                  <c:v>16-feb-2018</c:v>
                </c:pt>
                <c:pt idx="3012">
                  <c:v>16-feb-2018</c:v>
                </c:pt>
                <c:pt idx="3013">
                  <c:v>19-feb-2018</c:v>
                </c:pt>
                <c:pt idx="3014">
                  <c:v>20-feb-2018</c:v>
                </c:pt>
                <c:pt idx="3015">
                  <c:v>20-feb-2018</c:v>
                </c:pt>
                <c:pt idx="3016">
                  <c:v>20-feb-2018</c:v>
                </c:pt>
                <c:pt idx="3017">
                  <c:v>20-feb-2018</c:v>
                </c:pt>
                <c:pt idx="3018">
                  <c:v>21-feb-2018</c:v>
                </c:pt>
                <c:pt idx="3019">
                  <c:v>21-feb-2018</c:v>
                </c:pt>
                <c:pt idx="3020">
                  <c:v>22-feb-2018</c:v>
                </c:pt>
                <c:pt idx="3021">
                  <c:v>23-feb-2018</c:v>
                </c:pt>
                <c:pt idx="3022">
                  <c:v>23-feb-2018</c:v>
                </c:pt>
                <c:pt idx="3023">
                  <c:v>23-feb-2018</c:v>
                </c:pt>
                <c:pt idx="3024">
                  <c:v>26-feb-2018</c:v>
                </c:pt>
                <c:pt idx="3025">
                  <c:v>26-feb-2018</c:v>
                </c:pt>
                <c:pt idx="3026">
                  <c:v>26-feb-2018</c:v>
                </c:pt>
                <c:pt idx="3027">
                  <c:v>27-feb-2018</c:v>
                </c:pt>
                <c:pt idx="3028">
                  <c:v>27-feb-2018</c:v>
                </c:pt>
                <c:pt idx="3029">
                  <c:v>27-feb-2018</c:v>
                </c:pt>
                <c:pt idx="3030">
                  <c:v>1-mar-2018 </c:v>
                </c:pt>
                <c:pt idx="3031">
                  <c:v>1-mar-2018 </c:v>
                </c:pt>
                <c:pt idx="3032">
                  <c:v>1-mar-2018 </c:v>
                </c:pt>
                <c:pt idx="3033">
                  <c:v>2-mar-2018 </c:v>
                </c:pt>
                <c:pt idx="3034">
                  <c:v>2-mar-2018 </c:v>
                </c:pt>
                <c:pt idx="3035">
                  <c:v>2-mar-2018 </c:v>
                </c:pt>
                <c:pt idx="3036">
                  <c:v>2-mar-2018 </c:v>
                </c:pt>
                <c:pt idx="3037">
                  <c:v>5-mar-2018 </c:v>
                </c:pt>
                <c:pt idx="3038">
                  <c:v>5-mar-2018 </c:v>
                </c:pt>
                <c:pt idx="3039">
                  <c:v>5-mar-2018 </c:v>
                </c:pt>
                <c:pt idx="3040">
                  <c:v>6-mar-2018 </c:v>
                </c:pt>
                <c:pt idx="3041">
                  <c:v>6-mar-2018 </c:v>
                </c:pt>
                <c:pt idx="3042">
                  <c:v>7-mar-2018 </c:v>
                </c:pt>
                <c:pt idx="3043">
                  <c:v>7-mar-2018 </c:v>
                </c:pt>
                <c:pt idx="3044">
                  <c:v>8-mar-2018 </c:v>
                </c:pt>
                <c:pt idx="3045">
                  <c:v>8-mar-2018 </c:v>
                </c:pt>
                <c:pt idx="3046">
                  <c:v>8-mar-2018 </c:v>
                </c:pt>
                <c:pt idx="3047">
                  <c:v>9-mar-2018 </c:v>
                </c:pt>
                <c:pt idx="3048">
                  <c:v>12-mar-2018</c:v>
                </c:pt>
                <c:pt idx="3049">
                  <c:v>12-mar-2018</c:v>
                </c:pt>
                <c:pt idx="3050">
                  <c:v>13-mar-2018</c:v>
                </c:pt>
                <c:pt idx="3051">
                  <c:v>14-mar-2018</c:v>
                </c:pt>
                <c:pt idx="3052">
                  <c:v>15-mar-2018</c:v>
                </c:pt>
                <c:pt idx="3053">
                  <c:v>15-mar-2018</c:v>
                </c:pt>
                <c:pt idx="3054">
                  <c:v>16-mar-2018</c:v>
                </c:pt>
                <c:pt idx="3055">
                  <c:v>16-mar-2018</c:v>
                </c:pt>
                <c:pt idx="3056">
                  <c:v>19-mar-2018</c:v>
                </c:pt>
                <c:pt idx="3057">
                  <c:v>19-mar-2018</c:v>
                </c:pt>
                <c:pt idx="3058">
                  <c:v>19-mar-2018</c:v>
                </c:pt>
                <c:pt idx="3059">
                  <c:v>19-mar-2018</c:v>
                </c:pt>
                <c:pt idx="3060">
                  <c:v>20-mar-2018</c:v>
                </c:pt>
                <c:pt idx="3061">
                  <c:v>20-mar-2018</c:v>
                </c:pt>
                <c:pt idx="3062">
                  <c:v>20-mar-2018</c:v>
                </c:pt>
                <c:pt idx="3063">
                  <c:v>21-mar-2018</c:v>
                </c:pt>
                <c:pt idx="3064">
                  <c:v>21-mar-2018</c:v>
                </c:pt>
                <c:pt idx="3065">
                  <c:v>21-mar-2018</c:v>
                </c:pt>
                <c:pt idx="3066">
                  <c:v>21-mar-2018</c:v>
                </c:pt>
                <c:pt idx="3067">
                  <c:v>22-mar-2018</c:v>
                </c:pt>
                <c:pt idx="3068">
                  <c:v>22-mar-2018</c:v>
                </c:pt>
                <c:pt idx="3069">
                  <c:v>23-mar-2018</c:v>
                </c:pt>
                <c:pt idx="3070">
                  <c:v>23-mar-2018</c:v>
                </c:pt>
                <c:pt idx="3071">
                  <c:v>26-mar-2018</c:v>
                </c:pt>
                <c:pt idx="3072">
                  <c:v>26-mar-2018</c:v>
                </c:pt>
                <c:pt idx="3073">
                  <c:v>27-mar-2018</c:v>
                </c:pt>
                <c:pt idx="3074">
                  <c:v>27-mar-2018</c:v>
                </c:pt>
                <c:pt idx="3075">
                  <c:v>27-mar-2018</c:v>
                </c:pt>
                <c:pt idx="3076">
                  <c:v>27-mar-2018</c:v>
                </c:pt>
                <c:pt idx="3077">
                  <c:v>28-mar-2018</c:v>
                </c:pt>
                <c:pt idx="3078">
                  <c:v>28-mar-2018</c:v>
                </c:pt>
                <c:pt idx="3079">
                  <c:v>28-mar-2018</c:v>
                </c:pt>
                <c:pt idx="3080">
                  <c:v>28-mar-2018</c:v>
                </c:pt>
                <c:pt idx="3081">
                  <c:v>29-mar-2018</c:v>
                </c:pt>
                <c:pt idx="3082">
                  <c:v>29-mar-2018</c:v>
                </c:pt>
                <c:pt idx="3083">
                  <c:v>3-apr-2018 </c:v>
                </c:pt>
                <c:pt idx="3084">
                  <c:v>4-apr-2018 </c:v>
                </c:pt>
                <c:pt idx="3085">
                  <c:v>4-apr-2018 </c:v>
                </c:pt>
                <c:pt idx="3086">
                  <c:v>5-apr-2018 </c:v>
                </c:pt>
                <c:pt idx="3087">
                  <c:v>6-apr-2018 </c:v>
                </c:pt>
                <c:pt idx="3088">
                  <c:v>6-apr-2018 </c:v>
                </c:pt>
                <c:pt idx="3089">
                  <c:v>6-apr-2018 </c:v>
                </c:pt>
                <c:pt idx="3090">
                  <c:v>9-apr-2018 </c:v>
                </c:pt>
                <c:pt idx="3091">
                  <c:v>11-apr-2018</c:v>
                </c:pt>
                <c:pt idx="3092">
                  <c:v>11-apr-2018</c:v>
                </c:pt>
                <c:pt idx="3093">
                  <c:v>11-apr-2018</c:v>
                </c:pt>
                <c:pt idx="3094">
                  <c:v>11-apr-2018</c:v>
                </c:pt>
                <c:pt idx="3095">
                  <c:v>11-apr-2018</c:v>
                </c:pt>
                <c:pt idx="3096">
                  <c:v>11-apr-2018</c:v>
                </c:pt>
                <c:pt idx="3097">
                  <c:v>12-apr-2018</c:v>
                </c:pt>
                <c:pt idx="3098">
                  <c:v>16-apr-2018</c:v>
                </c:pt>
                <c:pt idx="3099">
                  <c:v>16-apr-2018</c:v>
                </c:pt>
                <c:pt idx="3100">
                  <c:v>16-apr-2018</c:v>
                </c:pt>
                <c:pt idx="3101">
                  <c:v>17-apr-2018</c:v>
                </c:pt>
                <c:pt idx="3102">
                  <c:v>17-apr-2018</c:v>
                </c:pt>
                <c:pt idx="3103">
                  <c:v>17-apr-2018</c:v>
                </c:pt>
                <c:pt idx="3104">
                  <c:v>18-apr-2018</c:v>
                </c:pt>
                <c:pt idx="3105">
                  <c:v>18-apr-2018</c:v>
                </c:pt>
                <c:pt idx="3106">
                  <c:v>18-apr-2018</c:v>
                </c:pt>
                <c:pt idx="3107">
                  <c:v>19-apr-2018</c:v>
                </c:pt>
                <c:pt idx="3108">
                  <c:v>19-apr-2018</c:v>
                </c:pt>
                <c:pt idx="3109">
                  <c:v>19-apr-2018</c:v>
                </c:pt>
                <c:pt idx="3110">
                  <c:v>20-apr-2018</c:v>
                </c:pt>
                <c:pt idx="3111">
                  <c:v>20-apr-2018</c:v>
                </c:pt>
                <c:pt idx="3112">
                  <c:v>20-apr-2018</c:v>
                </c:pt>
                <c:pt idx="3113">
                  <c:v>23-apr-2018</c:v>
                </c:pt>
                <c:pt idx="3114">
                  <c:v>23-apr-2018</c:v>
                </c:pt>
                <c:pt idx="3115">
                  <c:v>23-apr-2018</c:v>
                </c:pt>
                <c:pt idx="3116">
                  <c:v>24-apr-2018</c:v>
                </c:pt>
                <c:pt idx="3117">
                  <c:v>24-apr-2018</c:v>
                </c:pt>
                <c:pt idx="3118">
                  <c:v>25-apr-2018</c:v>
                </c:pt>
                <c:pt idx="3119">
                  <c:v>25-apr-2018</c:v>
                </c:pt>
                <c:pt idx="3120">
                  <c:v>25-apr-2018</c:v>
                </c:pt>
                <c:pt idx="3121">
                  <c:v>25-apr-2018</c:v>
                </c:pt>
                <c:pt idx="3122">
                  <c:v>26-apr-2018</c:v>
                </c:pt>
                <c:pt idx="3123">
                  <c:v>26-apr-2018</c:v>
                </c:pt>
                <c:pt idx="3124">
                  <c:v>26-apr-2018</c:v>
                </c:pt>
                <c:pt idx="3125">
                  <c:v>27-apr-2018</c:v>
                </c:pt>
                <c:pt idx="3126">
                  <c:v>30-apr-2018</c:v>
                </c:pt>
                <c:pt idx="3127">
                  <c:v>30-apr-2018</c:v>
                </c:pt>
                <c:pt idx="3128">
                  <c:v>1-mag-2018 </c:v>
                </c:pt>
                <c:pt idx="3129">
                  <c:v>1-mag-2018 </c:v>
                </c:pt>
                <c:pt idx="3130">
                  <c:v>3-mag-2018 </c:v>
                </c:pt>
                <c:pt idx="3131">
                  <c:v>4-mag-2018 </c:v>
                </c:pt>
                <c:pt idx="3132">
                  <c:v>4-mag-2018 </c:v>
                </c:pt>
                <c:pt idx="3133">
                  <c:v>4-mag-2018 </c:v>
                </c:pt>
                <c:pt idx="3134">
                  <c:v>4-mag-2018 </c:v>
                </c:pt>
                <c:pt idx="3135">
                  <c:v>4-mag-2018 </c:v>
                </c:pt>
                <c:pt idx="3136">
                  <c:v>7-mag-2018 </c:v>
                </c:pt>
                <c:pt idx="3137">
                  <c:v>8-mag-2018 </c:v>
                </c:pt>
                <c:pt idx="3138">
                  <c:v>8-mag-2018 </c:v>
                </c:pt>
                <c:pt idx="3139">
                  <c:v>9-mag-2018 </c:v>
                </c:pt>
                <c:pt idx="3140">
                  <c:v>9-mag-2018 </c:v>
                </c:pt>
                <c:pt idx="3141">
                  <c:v>9-mag-2018 </c:v>
                </c:pt>
                <c:pt idx="3142">
                  <c:v>9-mag-2018 </c:v>
                </c:pt>
                <c:pt idx="3143">
                  <c:v>9-mag-2018 </c:v>
                </c:pt>
                <c:pt idx="3144">
                  <c:v>9-mag-2018 </c:v>
                </c:pt>
                <c:pt idx="3145">
                  <c:v>10-mag-2018</c:v>
                </c:pt>
                <c:pt idx="3146">
                  <c:v>10-mag-2018</c:v>
                </c:pt>
                <c:pt idx="3147">
                  <c:v>10-mag-2018</c:v>
                </c:pt>
                <c:pt idx="3148">
                  <c:v>10-mag-2018</c:v>
                </c:pt>
                <c:pt idx="3149">
                  <c:v>10-mag-2018</c:v>
                </c:pt>
                <c:pt idx="3150">
                  <c:v>10-mag-2018</c:v>
                </c:pt>
                <c:pt idx="3151">
                  <c:v>11-mag-2018</c:v>
                </c:pt>
                <c:pt idx="3152">
                  <c:v>11-mag-2018</c:v>
                </c:pt>
                <c:pt idx="3153">
                  <c:v>14-mag-2018</c:v>
                </c:pt>
                <c:pt idx="3154">
                  <c:v>14-mag-2018</c:v>
                </c:pt>
                <c:pt idx="3155">
                  <c:v>14-mag-2018</c:v>
                </c:pt>
                <c:pt idx="3156">
                  <c:v>14-mag-2018</c:v>
                </c:pt>
                <c:pt idx="3157">
                  <c:v>15-mag-2018</c:v>
                </c:pt>
                <c:pt idx="3158">
                  <c:v>15-mag-2018</c:v>
                </c:pt>
                <c:pt idx="3159">
                  <c:v>16-mag-2018</c:v>
                </c:pt>
                <c:pt idx="3160">
                  <c:v>17-mag-2018</c:v>
                </c:pt>
                <c:pt idx="3161">
                  <c:v>17-mag-2018</c:v>
                </c:pt>
                <c:pt idx="3162">
                  <c:v>17-mag-2018</c:v>
                </c:pt>
                <c:pt idx="3163">
                  <c:v>18-mag-2018</c:v>
                </c:pt>
                <c:pt idx="3164">
                  <c:v>18-mag-2018</c:v>
                </c:pt>
                <c:pt idx="3165">
                  <c:v>18-mag-2018</c:v>
                </c:pt>
                <c:pt idx="3166">
                  <c:v>21-mag-2018</c:v>
                </c:pt>
                <c:pt idx="3167">
                  <c:v>22-mag-2018</c:v>
                </c:pt>
                <c:pt idx="3168">
                  <c:v>22-mag-2018</c:v>
                </c:pt>
                <c:pt idx="3169">
                  <c:v>22-mag-2018</c:v>
                </c:pt>
                <c:pt idx="3170">
                  <c:v>23-mag-2018</c:v>
                </c:pt>
                <c:pt idx="3171">
                  <c:v>24-mag-2018</c:v>
                </c:pt>
                <c:pt idx="3172">
                  <c:v>25-mag-2018</c:v>
                </c:pt>
                <c:pt idx="3173">
                  <c:v>25-mag-2018</c:v>
                </c:pt>
                <c:pt idx="3174">
                  <c:v>28-mag-2018</c:v>
                </c:pt>
                <c:pt idx="3175">
                  <c:v>28-mag-2018</c:v>
                </c:pt>
                <c:pt idx="3176">
                  <c:v>28-mag-2018</c:v>
                </c:pt>
                <c:pt idx="3177">
                  <c:v>28-mag-2018</c:v>
                </c:pt>
                <c:pt idx="3178">
                  <c:v>29-mag-2018</c:v>
                </c:pt>
                <c:pt idx="3179">
                  <c:v>29-mag-2018</c:v>
                </c:pt>
                <c:pt idx="3180">
                  <c:v>30-mag-2018</c:v>
                </c:pt>
                <c:pt idx="3181">
                  <c:v>31-mag-2018</c:v>
                </c:pt>
                <c:pt idx="3182">
                  <c:v>31-mag-2018</c:v>
                </c:pt>
                <c:pt idx="3183">
                  <c:v>1-giu-2018 </c:v>
                </c:pt>
                <c:pt idx="3184">
                  <c:v>4-giu-2018 </c:v>
                </c:pt>
                <c:pt idx="3185">
                  <c:v>4-giu-2018 </c:v>
                </c:pt>
                <c:pt idx="3186">
                  <c:v>4-giu-2018 </c:v>
                </c:pt>
                <c:pt idx="3187">
                  <c:v>4-giu-2018 </c:v>
                </c:pt>
                <c:pt idx="3188">
                  <c:v>4-giu-2018 </c:v>
                </c:pt>
                <c:pt idx="3189">
                  <c:v>5-giu-2018 </c:v>
                </c:pt>
                <c:pt idx="3190">
                  <c:v>5-giu-2018 </c:v>
                </c:pt>
                <c:pt idx="3191">
                  <c:v>5-giu-2018 </c:v>
                </c:pt>
                <c:pt idx="3192">
                  <c:v>5-giu-2018 </c:v>
                </c:pt>
                <c:pt idx="3193">
                  <c:v>5-giu-2018 </c:v>
                </c:pt>
                <c:pt idx="3194">
                  <c:v>6-giu-2018 </c:v>
                </c:pt>
                <c:pt idx="3195">
                  <c:v>6-giu-2018 </c:v>
                </c:pt>
                <c:pt idx="3196">
                  <c:v>6-giu-2018 </c:v>
                </c:pt>
                <c:pt idx="3197">
                  <c:v>6-giu-2018 </c:v>
                </c:pt>
                <c:pt idx="3198">
                  <c:v>6-giu-2018 </c:v>
                </c:pt>
                <c:pt idx="3199">
                  <c:v>7-giu-2018 </c:v>
                </c:pt>
                <c:pt idx="3200">
                  <c:v>7-giu-2018 </c:v>
                </c:pt>
                <c:pt idx="3201">
                  <c:v>7-giu-2018 </c:v>
                </c:pt>
                <c:pt idx="3202">
                  <c:v>8-giu-2018 </c:v>
                </c:pt>
                <c:pt idx="3203">
                  <c:v>8-giu-2018 </c:v>
                </c:pt>
                <c:pt idx="3204">
                  <c:v>11-giu-2018</c:v>
                </c:pt>
                <c:pt idx="3205">
                  <c:v>11-giu-2018</c:v>
                </c:pt>
                <c:pt idx="3206">
                  <c:v>11-giu-2018</c:v>
                </c:pt>
                <c:pt idx="3207">
                  <c:v>12-giu-2018</c:v>
                </c:pt>
                <c:pt idx="3208">
                  <c:v>12-giu-2018</c:v>
                </c:pt>
                <c:pt idx="3209">
                  <c:v>13-giu-2018</c:v>
                </c:pt>
                <c:pt idx="3210">
                  <c:v>13-giu-2018</c:v>
                </c:pt>
                <c:pt idx="3211">
                  <c:v>13-giu-2018</c:v>
                </c:pt>
                <c:pt idx="3212">
                  <c:v>13-giu-2018</c:v>
                </c:pt>
                <c:pt idx="3213">
                  <c:v>14-giu-2018</c:v>
                </c:pt>
                <c:pt idx="3214">
                  <c:v>14-giu-2018</c:v>
                </c:pt>
                <c:pt idx="3215">
                  <c:v>14-giu-2018</c:v>
                </c:pt>
                <c:pt idx="3216">
                  <c:v>14-giu-2018</c:v>
                </c:pt>
                <c:pt idx="3217">
                  <c:v>15-giu-2018</c:v>
                </c:pt>
                <c:pt idx="3218">
                  <c:v>18-giu-2018</c:v>
                </c:pt>
                <c:pt idx="3219">
                  <c:v>19-giu-2018</c:v>
                </c:pt>
                <c:pt idx="3220">
                  <c:v>19-giu-2018</c:v>
                </c:pt>
                <c:pt idx="3221">
                  <c:v>19-giu-2018</c:v>
                </c:pt>
                <c:pt idx="3222">
                  <c:v>19-giu-2018</c:v>
                </c:pt>
                <c:pt idx="3223">
                  <c:v>20-giu-2018</c:v>
                </c:pt>
                <c:pt idx="3224">
                  <c:v>20-giu-2018</c:v>
                </c:pt>
                <c:pt idx="3225">
                  <c:v>20-giu-2018</c:v>
                </c:pt>
                <c:pt idx="3226">
                  <c:v>20-giu-2018</c:v>
                </c:pt>
                <c:pt idx="3227">
                  <c:v>20-giu-2018</c:v>
                </c:pt>
                <c:pt idx="3228">
                  <c:v>21-giu-2018</c:v>
                </c:pt>
                <c:pt idx="3229">
                  <c:v>21-giu-2018</c:v>
                </c:pt>
                <c:pt idx="3230">
                  <c:v>22-giu-2018</c:v>
                </c:pt>
                <c:pt idx="3231">
                  <c:v>22-giu-2018</c:v>
                </c:pt>
                <c:pt idx="3232">
                  <c:v>22-giu-2018</c:v>
                </c:pt>
                <c:pt idx="3233">
                  <c:v>25-giu-2018</c:v>
                </c:pt>
                <c:pt idx="3234">
                  <c:v>25-giu-2018</c:v>
                </c:pt>
                <c:pt idx="3235">
                  <c:v>26-giu-2018</c:v>
                </c:pt>
                <c:pt idx="3236">
                  <c:v>26-giu-2018</c:v>
                </c:pt>
                <c:pt idx="3237">
                  <c:v>26-giu-2018</c:v>
                </c:pt>
                <c:pt idx="3238">
                  <c:v>26-giu-2018</c:v>
                </c:pt>
                <c:pt idx="3239">
                  <c:v>27-giu-2018</c:v>
                </c:pt>
                <c:pt idx="3240">
                  <c:v>27-giu-2018</c:v>
                </c:pt>
                <c:pt idx="3241">
                  <c:v>27-giu-2018</c:v>
                </c:pt>
                <c:pt idx="3242">
                  <c:v>28-giu-2018</c:v>
                </c:pt>
                <c:pt idx="3243">
                  <c:v>28-giu-2018</c:v>
                </c:pt>
                <c:pt idx="3244">
                  <c:v>28-giu-2018</c:v>
                </c:pt>
                <c:pt idx="3245">
                  <c:v>28-giu-2018</c:v>
                </c:pt>
                <c:pt idx="3246">
                  <c:v>28-giu-2018</c:v>
                </c:pt>
                <c:pt idx="3247">
                  <c:v>28-giu-2018</c:v>
                </c:pt>
                <c:pt idx="3248">
                  <c:v>29-giu-2018</c:v>
                </c:pt>
                <c:pt idx="3249">
                  <c:v>29-giu-2018</c:v>
                </c:pt>
                <c:pt idx="3250">
                  <c:v>2-lug-2018 </c:v>
                </c:pt>
                <c:pt idx="3251">
                  <c:v>3-lug-2018 </c:v>
                </c:pt>
                <c:pt idx="3252">
                  <c:v>4-lug-2018 </c:v>
                </c:pt>
                <c:pt idx="3253">
                  <c:v>6-lug-2018 </c:v>
                </c:pt>
                <c:pt idx="3254">
                  <c:v>6-lug-2018 </c:v>
                </c:pt>
                <c:pt idx="3255">
                  <c:v>6-lug-2018 </c:v>
                </c:pt>
                <c:pt idx="3256">
                  <c:v>9-lug-2018 </c:v>
                </c:pt>
                <c:pt idx="3257">
                  <c:v>10-lug-2018</c:v>
                </c:pt>
                <c:pt idx="3258">
                  <c:v>10-lug-2018</c:v>
                </c:pt>
                <c:pt idx="3259">
                  <c:v>10-lug-2018</c:v>
                </c:pt>
                <c:pt idx="3260">
                  <c:v>10-lug-2018</c:v>
                </c:pt>
                <c:pt idx="3261">
                  <c:v>11-lug-2018</c:v>
                </c:pt>
                <c:pt idx="3262">
                  <c:v>11-lug-2018</c:v>
                </c:pt>
                <c:pt idx="3263">
                  <c:v>11-lug-2018</c:v>
                </c:pt>
                <c:pt idx="3264">
                  <c:v>11-lug-2018</c:v>
                </c:pt>
                <c:pt idx="3265">
                  <c:v>12-lug-2018</c:v>
                </c:pt>
                <c:pt idx="3266">
                  <c:v>12-lug-2018</c:v>
                </c:pt>
                <c:pt idx="3267">
                  <c:v>12-lug-2018</c:v>
                </c:pt>
                <c:pt idx="3268">
                  <c:v>13-lug-2018</c:v>
                </c:pt>
                <c:pt idx="3269">
                  <c:v>13-lug-2018</c:v>
                </c:pt>
                <c:pt idx="3270">
                  <c:v>16-lug-2018</c:v>
                </c:pt>
                <c:pt idx="3271">
                  <c:v>16-lug-2018</c:v>
                </c:pt>
                <c:pt idx="3272">
                  <c:v>16-lug-2018</c:v>
                </c:pt>
                <c:pt idx="3273">
                  <c:v>16-lug-2018</c:v>
                </c:pt>
                <c:pt idx="3274">
                  <c:v>16-lug-2018</c:v>
                </c:pt>
                <c:pt idx="3275">
                  <c:v>17-lug-2018</c:v>
                </c:pt>
                <c:pt idx="3276">
                  <c:v>17-lug-2018</c:v>
                </c:pt>
                <c:pt idx="3277">
                  <c:v>17-lug-2018</c:v>
                </c:pt>
                <c:pt idx="3278">
                  <c:v>17-lug-2018</c:v>
                </c:pt>
                <c:pt idx="3279">
                  <c:v>18-lug-2018</c:v>
                </c:pt>
                <c:pt idx="3280">
                  <c:v>19-lug-2018</c:v>
                </c:pt>
                <c:pt idx="3281">
                  <c:v>19-lug-2018</c:v>
                </c:pt>
                <c:pt idx="3282">
                  <c:v>20-lug-2018</c:v>
                </c:pt>
                <c:pt idx="3283">
                  <c:v>20-lug-2018</c:v>
                </c:pt>
                <c:pt idx="3284">
                  <c:v>20-lug-2018</c:v>
                </c:pt>
                <c:pt idx="3285">
                  <c:v>23-lug-2018</c:v>
                </c:pt>
                <c:pt idx="3286">
                  <c:v>25-lug-2018</c:v>
                </c:pt>
                <c:pt idx="3287">
                  <c:v>26-lug-2018</c:v>
                </c:pt>
                <c:pt idx="3288">
                  <c:v>26-lug-2018</c:v>
                </c:pt>
                <c:pt idx="3289">
                  <c:v>27-lug-2018</c:v>
                </c:pt>
                <c:pt idx="3290">
                  <c:v>27-lug-2018</c:v>
                </c:pt>
                <c:pt idx="3291">
                  <c:v>27-lug-2018</c:v>
                </c:pt>
                <c:pt idx="3292">
                  <c:v>30-lug-2018</c:v>
                </c:pt>
                <c:pt idx="3293">
                  <c:v>31-lug-2018</c:v>
                </c:pt>
                <c:pt idx="3294">
                  <c:v>1-ago-2018 </c:v>
                </c:pt>
                <c:pt idx="3295">
                  <c:v>1-ago-2018 </c:v>
                </c:pt>
                <c:pt idx="3296">
                  <c:v>2-ago-2018 </c:v>
                </c:pt>
                <c:pt idx="3297">
                  <c:v>2-ago-2018 </c:v>
                </c:pt>
                <c:pt idx="3298">
                  <c:v>2-ago-2018 </c:v>
                </c:pt>
                <c:pt idx="3299">
                  <c:v>3-ago-2018 </c:v>
                </c:pt>
                <c:pt idx="3300">
                  <c:v>3-ago-2018 </c:v>
                </c:pt>
                <c:pt idx="3301">
                  <c:v>3-ago-2018 </c:v>
                </c:pt>
                <c:pt idx="3302">
                  <c:v>6-ago-2018 </c:v>
                </c:pt>
                <c:pt idx="3303">
                  <c:v>6-ago-2018 </c:v>
                </c:pt>
                <c:pt idx="3304">
                  <c:v>6-ago-2018 </c:v>
                </c:pt>
                <c:pt idx="3305">
                  <c:v>7-ago-2018 </c:v>
                </c:pt>
                <c:pt idx="3306">
                  <c:v>8-ago-2018 </c:v>
                </c:pt>
                <c:pt idx="3307">
                  <c:v>8-ago-2018 </c:v>
                </c:pt>
                <c:pt idx="3308">
                  <c:v>8-ago-2018 </c:v>
                </c:pt>
                <c:pt idx="3309">
                  <c:v>9-ago-2018 </c:v>
                </c:pt>
                <c:pt idx="3310">
                  <c:v>9-ago-2018 </c:v>
                </c:pt>
                <c:pt idx="3311">
                  <c:v>9-ago-2018 </c:v>
                </c:pt>
                <c:pt idx="3312">
                  <c:v>14-ago-2018</c:v>
                </c:pt>
                <c:pt idx="3313">
                  <c:v>14-ago-2018</c:v>
                </c:pt>
                <c:pt idx="3314">
                  <c:v>14-ago-2018</c:v>
                </c:pt>
                <c:pt idx="3315">
                  <c:v>14-ago-2018</c:v>
                </c:pt>
                <c:pt idx="3316">
                  <c:v>15-ago-2018</c:v>
                </c:pt>
                <c:pt idx="3317">
                  <c:v>15-ago-2018</c:v>
                </c:pt>
                <c:pt idx="3318">
                  <c:v>15-ago-2018</c:v>
                </c:pt>
                <c:pt idx="3319">
                  <c:v>15-ago-2018</c:v>
                </c:pt>
                <c:pt idx="3320">
                  <c:v>16-ago-2018</c:v>
                </c:pt>
                <c:pt idx="3321">
                  <c:v>16-ago-2018</c:v>
                </c:pt>
                <c:pt idx="3322">
                  <c:v>17-ago-2018</c:v>
                </c:pt>
                <c:pt idx="3323">
                  <c:v>17-ago-2018</c:v>
                </c:pt>
                <c:pt idx="3324">
                  <c:v>21-ago-2018</c:v>
                </c:pt>
                <c:pt idx="3325">
                  <c:v>22-ago-2018</c:v>
                </c:pt>
                <c:pt idx="3326">
                  <c:v>22-ago-2018</c:v>
                </c:pt>
                <c:pt idx="3327">
                  <c:v>22-ago-2018</c:v>
                </c:pt>
                <c:pt idx="3328">
                  <c:v>22-ago-2018</c:v>
                </c:pt>
                <c:pt idx="3329">
                  <c:v>23-ago-2018</c:v>
                </c:pt>
                <c:pt idx="3330">
                  <c:v>24-ago-2018</c:v>
                </c:pt>
                <c:pt idx="3331">
                  <c:v>24-ago-2018</c:v>
                </c:pt>
                <c:pt idx="3332">
                  <c:v>24-ago-2018</c:v>
                </c:pt>
                <c:pt idx="3333">
                  <c:v>24-ago-2018</c:v>
                </c:pt>
                <c:pt idx="3334">
                  <c:v>27-ago-2018</c:v>
                </c:pt>
                <c:pt idx="3335">
                  <c:v>28-ago-2018</c:v>
                </c:pt>
                <c:pt idx="3336">
                  <c:v>28-ago-2018</c:v>
                </c:pt>
                <c:pt idx="3337">
                  <c:v>28-ago-2018</c:v>
                </c:pt>
                <c:pt idx="3338">
                  <c:v>29-ago-2018</c:v>
                </c:pt>
                <c:pt idx="3339">
                  <c:v>29-ago-2018</c:v>
                </c:pt>
                <c:pt idx="3340">
                  <c:v>30-ago-2018</c:v>
                </c:pt>
                <c:pt idx="3341">
                  <c:v>30-ago-2018</c:v>
                </c:pt>
                <c:pt idx="3342">
                  <c:v>30-ago-2018</c:v>
                </c:pt>
                <c:pt idx="3343">
                  <c:v>30-ago-2018</c:v>
                </c:pt>
                <c:pt idx="3344">
                  <c:v>31-ago-2018</c:v>
                </c:pt>
                <c:pt idx="3345">
                  <c:v>31-ago-2018</c:v>
                </c:pt>
                <c:pt idx="3346">
                  <c:v>31-ago-2018</c:v>
                </c:pt>
                <c:pt idx="3347">
                  <c:v>3-set-2018 </c:v>
                </c:pt>
                <c:pt idx="3348">
                  <c:v>4-set-2018 </c:v>
                </c:pt>
                <c:pt idx="3349">
                  <c:v>4-set-2018 </c:v>
                </c:pt>
                <c:pt idx="3350">
                  <c:v>4-set-2018 </c:v>
                </c:pt>
                <c:pt idx="3351">
                  <c:v>5-set-2018 </c:v>
                </c:pt>
                <c:pt idx="3352">
                  <c:v>5-set-2018 </c:v>
                </c:pt>
                <c:pt idx="3353">
                  <c:v>5-set-2018 </c:v>
                </c:pt>
                <c:pt idx="3354">
                  <c:v>5-set-2018 </c:v>
                </c:pt>
                <c:pt idx="3355">
                  <c:v>6-set-2018 </c:v>
                </c:pt>
                <c:pt idx="3356">
                  <c:v>6-set-2018 </c:v>
                </c:pt>
                <c:pt idx="3357">
                  <c:v>7-set-2018 </c:v>
                </c:pt>
                <c:pt idx="3358">
                  <c:v>7-set-2018 </c:v>
                </c:pt>
                <c:pt idx="3359">
                  <c:v>7-set-2018 </c:v>
                </c:pt>
                <c:pt idx="3360">
                  <c:v>10-set-2018</c:v>
                </c:pt>
                <c:pt idx="3361">
                  <c:v>10-set-2018</c:v>
                </c:pt>
                <c:pt idx="3362">
                  <c:v>11-set-2018</c:v>
                </c:pt>
                <c:pt idx="3363">
                  <c:v>11-set-2018</c:v>
                </c:pt>
                <c:pt idx="3364">
                  <c:v>11-set-2018</c:v>
                </c:pt>
                <c:pt idx="3365">
                  <c:v>12-set-2018</c:v>
                </c:pt>
                <c:pt idx="3366">
                  <c:v>12-set-2018</c:v>
                </c:pt>
                <c:pt idx="3367">
                  <c:v>14-set-2018</c:v>
                </c:pt>
                <c:pt idx="3368">
                  <c:v>17-set-2018</c:v>
                </c:pt>
                <c:pt idx="3369">
                  <c:v>17-set-2018</c:v>
                </c:pt>
                <c:pt idx="3370">
                  <c:v>18-set-2018</c:v>
                </c:pt>
                <c:pt idx="3371">
                  <c:v>18-set-2018</c:v>
                </c:pt>
                <c:pt idx="3372">
                  <c:v>18-set-2018</c:v>
                </c:pt>
                <c:pt idx="3373">
                  <c:v>18-set-2018</c:v>
                </c:pt>
                <c:pt idx="3374">
                  <c:v>20-set-2018</c:v>
                </c:pt>
                <c:pt idx="3375">
                  <c:v>20-set-2018</c:v>
                </c:pt>
                <c:pt idx="3376">
                  <c:v>20-set-2018</c:v>
                </c:pt>
                <c:pt idx="3377">
                  <c:v>20-set-2018</c:v>
                </c:pt>
                <c:pt idx="3378">
                  <c:v>21-set-2018</c:v>
                </c:pt>
                <c:pt idx="3379">
                  <c:v>21-set-2018</c:v>
                </c:pt>
                <c:pt idx="3380">
                  <c:v>25-set-2018</c:v>
                </c:pt>
                <c:pt idx="3381">
                  <c:v>26-set-2018</c:v>
                </c:pt>
                <c:pt idx="3382">
                  <c:v>26-set-2018</c:v>
                </c:pt>
                <c:pt idx="3383">
                  <c:v>27-set-2018</c:v>
                </c:pt>
                <c:pt idx="3384">
                  <c:v>27-set-2018</c:v>
                </c:pt>
                <c:pt idx="3385">
                  <c:v>28-set-2018</c:v>
                </c:pt>
                <c:pt idx="3386">
                  <c:v>28-set-2018</c:v>
                </c:pt>
                <c:pt idx="3387">
                  <c:v>28-set-2018</c:v>
                </c:pt>
                <c:pt idx="3388">
                  <c:v>1-ott-2018 </c:v>
                </c:pt>
                <c:pt idx="3389">
                  <c:v>2-ott-2018 </c:v>
                </c:pt>
                <c:pt idx="3390">
                  <c:v>2-ott-2018 </c:v>
                </c:pt>
                <c:pt idx="3391">
                  <c:v>3-ott-2018 </c:v>
                </c:pt>
                <c:pt idx="3392">
                  <c:v>3-ott-2018 </c:v>
                </c:pt>
                <c:pt idx="3393">
                  <c:v>3-ott-2018 </c:v>
                </c:pt>
                <c:pt idx="3394">
                  <c:v>4-ott-2018 </c:v>
                </c:pt>
                <c:pt idx="3395">
                  <c:v>4-ott-2018 </c:v>
                </c:pt>
                <c:pt idx="3396">
                  <c:v>4-ott-2018 </c:v>
                </c:pt>
                <c:pt idx="3397">
                  <c:v>5-ott-2018 </c:v>
                </c:pt>
                <c:pt idx="3398">
                  <c:v>5-ott-2018 </c:v>
                </c:pt>
                <c:pt idx="3399">
                  <c:v>5-ott-2018 </c:v>
                </c:pt>
                <c:pt idx="3400">
                  <c:v>9-ott-2018 </c:v>
                </c:pt>
                <c:pt idx="3401">
                  <c:v>9-ott-2018 </c:v>
                </c:pt>
                <c:pt idx="3402">
                  <c:v>9-ott-2018 </c:v>
                </c:pt>
                <c:pt idx="3403">
                  <c:v>10-ott-2018</c:v>
                </c:pt>
                <c:pt idx="3404">
                  <c:v>11-ott-2018</c:v>
                </c:pt>
                <c:pt idx="3405">
                  <c:v>11-ott-2018</c:v>
                </c:pt>
                <c:pt idx="3406">
                  <c:v>11-ott-2018</c:v>
                </c:pt>
                <c:pt idx="3407">
                  <c:v>11-ott-2018</c:v>
                </c:pt>
                <c:pt idx="3408">
                  <c:v>12-ott-2018</c:v>
                </c:pt>
                <c:pt idx="3409">
                  <c:v>12-ott-2018</c:v>
                </c:pt>
                <c:pt idx="3410">
                  <c:v>12-ott-2018</c:v>
                </c:pt>
                <c:pt idx="3411">
                  <c:v>12-ott-2018</c:v>
                </c:pt>
                <c:pt idx="3412">
                  <c:v>12-ott-2018</c:v>
                </c:pt>
                <c:pt idx="3413">
                  <c:v>15-ott-2018</c:v>
                </c:pt>
                <c:pt idx="3414">
                  <c:v>15-ott-2018</c:v>
                </c:pt>
                <c:pt idx="3415">
                  <c:v>16-ott-2018</c:v>
                </c:pt>
                <c:pt idx="3416">
                  <c:v>16-ott-2018</c:v>
                </c:pt>
                <c:pt idx="3417">
                  <c:v>17-ott-2018</c:v>
                </c:pt>
                <c:pt idx="3418">
                  <c:v>17-ott-2018</c:v>
                </c:pt>
                <c:pt idx="3419">
                  <c:v>17-ott-2018</c:v>
                </c:pt>
                <c:pt idx="3420">
                  <c:v>18-ott-2018</c:v>
                </c:pt>
                <c:pt idx="3421">
                  <c:v>18-ott-2018</c:v>
                </c:pt>
                <c:pt idx="3422">
                  <c:v>18-ott-2018</c:v>
                </c:pt>
                <c:pt idx="3423">
                  <c:v>18-ott-2018</c:v>
                </c:pt>
                <c:pt idx="3424">
                  <c:v>18-ott-2018</c:v>
                </c:pt>
                <c:pt idx="3425">
                  <c:v>19-ott-2018</c:v>
                </c:pt>
                <c:pt idx="3426">
                  <c:v>19-ott-2018</c:v>
                </c:pt>
                <c:pt idx="3427">
                  <c:v>19-ott-2018</c:v>
                </c:pt>
                <c:pt idx="3428">
                  <c:v>19-ott-2018</c:v>
                </c:pt>
                <c:pt idx="3429">
                  <c:v>19-ott-2018</c:v>
                </c:pt>
                <c:pt idx="3430">
                  <c:v>22-ott-2018</c:v>
                </c:pt>
                <c:pt idx="3431">
                  <c:v>22-ott-2018</c:v>
                </c:pt>
                <c:pt idx="3432">
                  <c:v>22-ott-2018</c:v>
                </c:pt>
                <c:pt idx="3433">
                  <c:v>22-ott-2018</c:v>
                </c:pt>
                <c:pt idx="3434">
                  <c:v>23-ott-2018</c:v>
                </c:pt>
                <c:pt idx="3435">
                  <c:v>23-ott-2018</c:v>
                </c:pt>
                <c:pt idx="3436">
                  <c:v>24-ott-2018</c:v>
                </c:pt>
                <c:pt idx="3437">
                  <c:v>24-ott-2018</c:v>
                </c:pt>
                <c:pt idx="3438">
                  <c:v>24-ott-2018</c:v>
                </c:pt>
                <c:pt idx="3439">
                  <c:v>25-ott-2018</c:v>
                </c:pt>
                <c:pt idx="3440">
                  <c:v>25-ott-2018</c:v>
                </c:pt>
                <c:pt idx="3441">
                  <c:v>25-ott-2018</c:v>
                </c:pt>
                <c:pt idx="3442">
                  <c:v>25-ott-2018</c:v>
                </c:pt>
                <c:pt idx="3443">
                  <c:v>26-ott-2018</c:v>
                </c:pt>
                <c:pt idx="3444">
                  <c:v>26-ott-2018</c:v>
                </c:pt>
                <c:pt idx="3445">
                  <c:v>26-ott-2018</c:v>
                </c:pt>
                <c:pt idx="3446">
                  <c:v>29-ott-2018</c:v>
                </c:pt>
                <c:pt idx="3447">
                  <c:v>29-ott-2018</c:v>
                </c:pt>
                <c:pt idx="3448">
                  <c:v>29-ott-2018</c:v>
                </c:pt>
                <c:pt idx="3449">
                  <c:v>30-ott-2018</c:v>
                </c:pt>
                <c:pt idx="3450">
                  <c:v>30-ott-2018</c:v>
                </c:pt>
                <c:pt idx="3451">
                  <c:v>30-ott-2018</c:v>
                </c:pt>
                <c:pt idx="3452">
                  <c:v>30-ott-2018</c:v>
                </c:pt>
                <c:pt idx="3453">
                  <c:v>30-ott-2018</c:v>
                </c:pt>
                <c:pt idx="3454">
                  <c:v>31-ott-2018</c:v>
                </c:pt>
                <c:pt idx="3455">
                  <c:v>31-ott-2018</c:v>
                </c:pt>
                <c:pt idx="3456">
                  <c:v>1-nov-2018 </c:v>
                </c:pt>
                <c:pt idx="3457">
                  <c:v>1-nov-2018 </c:v>
                </c:pt>
                <c:pt idx="3458">
                  <c:v>1-nov-2018 </c:v>
                </c:pt>
                <c:pt idx="3459">
                  <c:v>1-nov-2018 </c:v>
                </c:pt>
                <c:pt idx="3460">
                  <c:v>2-nov-2018 </c:v>
                </c:pt>
                <c:pt idx="3461">
                  <c:v>2-nov-2018 </c:v>
                </c:pt>
                <c:pt idx="3462">
                  <c:v>5-nov-2018 </c:v>
                </c:pt>
                <c:pt idx="3463">
                  <c:v>6-nov-2018 </c:v>
                </c:pt>
                <c:pt idx="3464">
                  <c:v>6-nov-2018 </c:v>
                </c:pt>
                <c:pt idx="3465">
                  <c:v>6-nov-2018 </c:v>
                </c:pt>
                <c:pt idx="3466">
                  <c:v>7-nov-2018 </c:v>
                </c:pt>
                <c:pt idx="3467">
                  <c:v>7-nov-2018 </c:v>
                </c:pt>
                <c:pt idx="3468">
                  <c:v>7-nov-2018 </c:v>
                </c:pt>
                <c:pt idx="3469">
                  <c:v>7-nov-2018 </c:v>
                </c:pt>
                <c:pt idx="3470">
                  <c:v>7-nov-2018 </c:v>
                </c:pt>
                <c:pt idx="3471">
                  <c:v>8-nov-2018 </c:v>
                </c:pt>
                <c:pt idx="3472">
                  <c:v>8-nov-2018 </c:v>
                </c:pt>
                <c:pt idx="3473">
                  <c:v>8-nov-2018 </c:v>
                </c:pt>
                <c:pt idx="3474">
                  <c:v>9-nov-2018 </c:v>
                </c:pt>
                <c:pt idx="3475">
                  <c:v>9-nov-2018 </c:v>
                </c:pt>
                <c:pt idx="3476">
                  <c:v>12-nov-2018</c:v>
                </c:pt>
                <c:pt idx="3477">
                  <c:v>13-nov-2018</c:v>
                </c:pt>
                <c:pt idx="3478">
                  <c:v>13-nov-2018</c:v>
                </c:pt>
                <c:pt idx="3479">
                  <c:v>13-nov-2018</c:v>
                </c:pt>
                <c:pt idx="3480">
                  <c:v>13-nov-2018</c:v>
                </c:pt>
                <c:pt idx="3481">
                  <c:v>13-nov-2018</c:v>
                </c:pt>
                <c:pt idx="3482">
                  <c:v>14-nov-2018</c:v>
                </c:pt>
                <c:pt idx="3483">
                  <c:v>14-nov-2018</c:v>
                </c:pt>
                <c:pt idx="3484">
                  <c:v>14-nov-2018</c:v>
                </c:pt>
                <c:pt idx="3485">
                  <c:v>15-nov-2018</c:v>
                </c:pt>
                <c:pt idx="3486">
                  <c:v>15-nov-2018</c:v>
                </c:pt>
                <c:pt idx="3487">
                  <c:v>15-nov-2018</c:v>
                </c:pt>
                <c:pt idx="3488">
                  <c:v>15-nov-2018</c:v>
                </c:pt>
                <c:pt idx="3489">
                  <c:v>15-nov-2018</c:v>
                </c:pt>
                <c:pt idx="3490">
                  <c:v>15-nov-2018</c:v>
                </c:pt>
                <c:pt idx="3491">
                  <c:v>16-nov-2018</c:v>
                </c:pt>
                <c:pt idx="3492">
                  <c:v>16-nov-2018</c:v>
                </c:pt>
                <c:pt idx="3493">
                  <c:v>16-nov-2018</c:v>
                </c:pt>
                <c:pt idx="3494">
                  <c:v>16-nov-2018</c:v>
                </c:pt>
                <c:pt idx="3495">
                  <c:v>19-nov-2018</c:v>
                </c:pt>
                <c:pt idx="3496">
                  <c:v>19-nov-2018</c:v>
                </c:pt>
                <c:pt idx="3497">
                  <c:v>19-nov-2018</c:v>
                </c:pt>
                <c:pt idx="3498">
                  <c:v>19-nov-2018</c:v>
                </c:pt>
                <c:pt idx="3499">
                  <c:v>19-nov-2018</c:v>
                </c:pt>
                <c:pt idx="3500">
                  <c:v>20-nov-2018</c:v>
                </c:pt>
                <c:pt idx="3501">
                  <c:v>20-nov-2018</c:v>
                </c:pt>
                <c:pt idx="3502">
                  <c:v>20-nov-2018</c:v>
                </c:pt>
                <c:pt idx="3503">
                  <c:v>20-nov-2018</c:v>
                </c:pt>
                <c:pt idx="3504">
                  <c:v>20-nov-2018</c:v>
                </c:pt>
                <c:pt idx="3505">
                  <c:v>21-nov-2018</c:v>
                </c:pt>
                <c:pt idx="3506">
                  <c:v>21-nov-2018</c:v>
                </c:pt>
                <c:pt idx="3507">
                  <c:v>22-nov-2018</c:v>
                </c:pt>
                <c:pt idx="3508">
                  <c:v>22-nov-2018</c:v>
                </c:pt>
                <c:pt idx="3509">
                  <c:v>22-nov-2018</c:v>
                </c:pt>
                <c:pt idx="3510">
                  <c:v>22-nov-2018</c:v>
                </c:pt>
                <c:pt idx="3511">
                  <c:v>23-nov-2018</c:v>
                </c:pt>
                <c:pt idx="3512">
                  <c:v>23-nov-2018</c:v>
                </c:pt>
                <c:pt idx="3513">
                  <c:v>23-nov-2018</c:v>
                </c:pt>
                <c:pt idx="3514">
                  <c:v>23-nov-2018</c:v>
                </c:pt>
                <c:pt idx="3515">
                  <c:v>23-nov-2018</c:v>
                </c:pt>
                <c:pt idx="3516">
                  <c:v>23-nov-2018</c:v>
                </c:pt>
                <c:pt idx="3517">
                  <c:v>26-nov-2018</c:v>
                </c:pt>
                <c:pt idx="3518">
                  <c:v>27-nov-2018</c:v>
                </c:pt>
                <c:pt idx="3519">
                  <c:v>27-nov-2018</c:v>
                </c:pt>
                <c:pt idx="3520">
                  <c:v>27-nov-2018</c:v>
                </c:pt>
                <c:pt idx="3521">
                  <c:v>27-nov-2018</c:v>
                </c:pt>
                <c:pt idx="3522">
                  <c:v>28-nov-2018</c:v>
                </c:pt>
                <c:pt idx="3523">
                  <c:v>29-nov-2018</c:v>
                </c:pt>
                <c:pt idx="3524">
                  <c:v>29-nov-2018</c:v>
                </c:pt>
                <c:pt idx="3525">
                  <c:v>29-nov-2018</c:v>
                </c:pt>
                <c:pt idx="3526">
                  <c:v>29-nov-2018</c:v>
                </c:pt>
                <c:pt idx="3527">
                  <c:v>30-nov-2018</c:v>
                </c:pt>
                <c:pt idx="3528">
                  <c:v>30-nov-2018</c:v>
                </c:pt>
                <c:pt idx="3529">
                  <c:v>3-dic-2018 </c:v>
                </c:pt>
                <c:pt idx="3530">
                  <c:v>4-dic-2018 </c:v>
                </c:pt>
                <c:pt idx="3531">
                  <c:v>4-dic-2018 </c:v>
                </c:pt>
                <c:pt idx="3532">
                  <c:v>4-dic-2018 </c:v>
                </c:pt>
                <c:pt idx="3533">
                  <c:v>4-dic-2018 </c:v>
                </c:pt>
                <c:pt idx="3534">
                  <c:v>4-dic-2018 </c:v>
                </c:pt>
                <c:pt idx="3535">
                  <c:v>4-dic-2018 </c:v>
                </c:pt>
                <c:pt idx="3536">
                  <c:v>5-dic-2018 </c:v>
                </c:pt>
                <c:pt idx="3537">
                  <c:v>6-dic-2018 </c:v>
                </c:pt>
                <c:pt idx="3538">
                  <c:v>6-dic-2018 </c:v>
                </c:pt>
                <c:pt idx="3539">
                  <c:v>7-dic-2018 </c:v>
                </c:pt>
                <c:pt idx="3540">
                  <c:v>7-dic-2018 </c:v>
                </c:pt>
                <c:pt idx="3541">
                  <c:v>7-dic-2018 </c:v>
                </c:pt>
                <c:pt idx="3542">
                  <c:v>7-dic-2018 </c:v>
                </c:pt>
                <c:pt idx="3543">
                  <c:v>10-dic-2018</c:v>
                </c:pt>
                <c:pt idx="3544">
                  <c:v>10-dic-2018</c:v>
                </c:pt>
                <c:pt idx="3545">
                  <c:v>10-dic-2018</c:v>
                </c:pt>
                <c:pt idx="3546">
                  <c:v>12-dic-2018</c:v>
                </c:pt>
                <c:pt idx="3547">
                  <c:v>12-dic-2018</c:v>
                </c:pt>
                <c:pt idx="3548">
                  <c:v>13-dic-2018</c:v>
                </c:pt>
                <c:pt idx="3549">
                  <c:v>13-dic-2018</c:v>
                </c:pt>
                <c:pt idx="3550">
                  <c:v>13-dic-2018</c:v>
                </c:pt>
                <c:pt idx="3551">
                  <c:v>14-dic-2018</c:v>
                </c:pt>
                <c:pt idx="3552">
                  <c:v>14-dic-2018</c:v>
                </c:pt>
                <c:pt idx="3553">
                  <c:v>14-dic-2018</c:v>
                </c:pt>
                <c:pt idx="3554">
                  <c:v>17-dic-2018</c:v>
                </c:pt>
                <c:pt idx="3555">
                  <c:v>17-dic-2018</c:v>
                </c:pt>
                <c:pt idx="3556">
                  <c:v>17-dic-2018</c:v>
                </c:pt>
                <c:pt idx="3557">
                  <c:v>17-dic-2018</c:v>
                </c:pt>
                <c:pt idx="3558">
                  <c:v>17-dic-2018</c:v>
                </c:pt>
                <c:pt idx="3559">
                  <c:v>18-dic-2018</c:v>
                </c:pt>
                <c:pt idx="3560">
                  <c:v>18-dic-2018</c:v>
                </c:pt>
                <c:pt idx="3561">
                  <c:v>18-dic-2018</c:v>
                </c:pt>
                <c:pt idx="3562">
                  <c:v>19-dic-2018</c:v>
                </c:pt>
                <c:pt idx="3563">
                  <c:v>20-dic-2018</c:v>
                </c:pt>
                <c:pt idx="3564">
                  <c:v>20-dic-2018</c:v>
                </c:pt>
                <c:pt idx="3565">
                  <c:v>20-dic-2018</c:v>
                </c:pt>
                <c:pt idx="3566">
                  <c:v>20-dic-2018</c:v>
                </c:pt>
                <c:pt idx="3567">
                  <c:v>20-dic-2018</c:v>
                </c:pt>
                <c:pt idx="3568">
                  <c:v>20-dic-2018</c:v>
                </c:pt>
                <c:pt idx="3569">
                  <c:v>21-dic-2018</c:v>
                </c:pt>
                <c:pt idx="3570">
                  <c:v>21-dic-2018</c:v>
                </c:pt>
                <c:pt idx="3571">
                  <c:v>21-dic-2018</c:v>
                </c:pt>
                <c:pt idx="3572">
                  <c:v>21-dic-2018</c:v>
                </c:pt>
                <c:pt idx="3573">
                  <c:v>21-dic-2018</c:v>
                </c:pt>
                <c:pt idx="3574">
                  <c:v>26-dic-2018</c:v>
                </c:pt>
                <c:pt idx="3575">
                  <c:v>28-dic-2018</c:v>
                </c:pt>
                <c:pt idx="3576">
                  <c:v>28-dic-2018</c:v>
                </c:pt>
                <c:pt idx="3577">
                  <c:v>28-dic-2018</c:v>
                </c:pt>
                <c:pt idx="3578">
                  <c:v>31-dic-2018</c:v>
                </c:pt>
                <c:pt idx="3579">
                  <c:v>31-dic-2018</c:v>
                </c:pt>
                <c:pt idx="3580">
                  <c:v>31-dic-2018</c:v>
                </c:pt>
                <c:pt idx="3581">
                  <c:v>2-gen-2019 </c:v>
                </c:pt>
                <c:pt idx="3582">
                  <c:v>2-gen-2019 </c:v>
                </c:pt>
                <c:pt idx="3583">
                  <c:v>3-gen-2019 </c:v>
                </c:pt>
                <c:pt idx="3584">
                  <c:v>3-gen-2019 </c:v>
                </c:pt>
                <c:pt idx="3585">
                  <c:v>3-gen-2019 </c:v>
                </c:pt>
                <c:pt idx="3586">
                  <c:v>3-gen-2019 </c:v>
                </c:pt>
                <c:pt idx="3587">
                  <c:v>3-gen-2019 </c:v>
                </c:pt>
                <c:pt idx="3588">
                  <c:v>3-gen-2019 </c:v>
                </c:pt>
                <c:pt idx="3589">
                  <c:v>8-gen-2019 </c:v>
                </c:pt>
                <c:pt idx="3590">
                  <c:v>8-gen-2019 </c:v>
                </c:pt>
                <c:pt idx="3591">
                  <c:v>8-gen-2019 </c:v>
                </c:pt>
                <c:pt idx="3592">
                  <c:v>8-gen-2019 </c:v>
                </c:pt>
                <c:pt idx="3593">
                  <c:v>9-gen-2019 </c:v>
                </c:pt>
                <c:pt idx="3594">
                  <c:v>9-gen-2019 </c:v>
                </c:pt>
                <c:pt idx="3595">
                  <c:v>9-gen-2019 </c:v>
                </c:pt>
                <c:pt idx="3596">
                  <c:v>10-gen-2019</c:v>
                </c:pt>
                <c:pt idx="3597">
                  <c:v>10-gen-2019</c:v>
                </c:pt>
                <c:pt idx="3598">
                  <c:v>10-gen-2019</c:v>
                </c:pt>
                <c:pt idx="3599">
                  <c:v>11-gen-2019</c:v>
                </c:pt>
                <c:pt idx="3600">
                  <c:v>11-gen-2019</c:v>
                </c:pt>
                <c:pt idx="3601">
                  <c:v>11-gen-2019</c:v>
                </c:pt>
                <c:pt idx="3602">
                  <c:v>11-gen-2019</c:v>
                </c:pt>
                <c:pt idx="3603">
                  <c:v>14-gen-2019</c:v>
                </c:pt>
                <c:pt idx="3604">
                  <c:v>14-gen-2019</c:v>
                </c:pt>
                <c:pt idx="3605">
                  <c:v>14-gen-2019</c:v>
                </c:pt>
                <c:pt idx="3606">
                  <c:v>14-gen-2019</c:v>
                </c:pt>
                <c:pt idx="3607">
                  <c:v>15-gen-2019</c:v>
                </c:pt>
                <c:pt idx="3608">
                  <c:v>15-gen-2019</c:v>
                </c:pt>
                <c:pt idx="3609">
                  <c:v>15-gen-2019</c:v>
                </c:pt>
                <c:pt idx="3610">
                  <c:v>15-gen-2019</c:v>
                </c:pt>
                <c:pt idx="3611">
                  <c:v>17-gen-2019</c:v>
                </c:pt>
                <c:pt idx="3612">
                  <c:v>17-gen-2019</c:v>
                </c:pt>
                <c:pt idx="3613">
                  <c:v>22-gen-2019</c:v>
                </c:pt>
                <c:pt idx="3614">
                  <c:v>22-gen-2019</c:v>
                </c:pt>
                <c:pt idx="3615">
                  <c:v>22-gen-2019</c:v>
                </c:pt>
                <c:pt idx="3616">
                  <c:v>22-gen-2019</c:v>
                </c:pt>
                <c:pt idx="3617">
                  <c:v>23-gen-2019</c:v>
                </c:pt>
                <c:pt idx="3618">
                  <c:v>23-gen-2019</c:v>
                </c:pt>
                <c:pt idx="3619">
                  <c:v>23-gen-2019</c:v>
                </c:pt>
                <c:pt idx="3620">
                  <c:v>24-gen-2019</c:v>
                </c:pt>
                <c:pt idx="3621">
                  <c:v>24-gen-2019</c:v>
                </c:pt>
                <c:pt idx="3622">
                  <c:v>28-gen-2019</c:v>
                </c:pt>
                <c:pt idx="3623">
                  <c:v>29-gen-2019</c:v>
                </c:pt>
                <c:pt idx="3624">
                  <c:v>29-gen-2019</c:v>
                </c:pt>
                <c:pt idx="3625">
                  <c:v>29-gen-2019</c:v>
                </c:pt>
                <c:pt idx="3626">
                  <c:v>30-gen-2019</c:v>
                </c:pt>
                <c:pt idx="3627">
                  <c:v>30-gen-2019</c:v>
                </c:pt>
                <c:pt idx="3628">
                  <c:v>30-gen-2019</c:v>
                </c:pt>
                <c:pt idx="3629">
                  <c:v>30-gen-2019</c:v>
                </c:pt>
                <c:pt idx="3630">
                  <c:v>30-gen-2019</c:v>
                </c:pt>
                <c:pt idx="3631">
                  <c:v>31-gen-2019</c:v>
                </c:pt>
                <c:pt idx="3632">
                  <c:v>31-gen-2019</c:v>
                </c:pt>
                <c:pt idx="3633">
                  <c:v>31-gen-2019</c:v>
                </c:pt>
                <c:pt idx="3634">
                  <c:v>31-gen-2019</c:v>
                </c:pt>
                <c:pt idx="3635">
                  <c:v>31-gen-2019</c:v>
                </c:pt>
                <c:pt idx="3636">
                  <c:v>1-feb-2019 </c:v>
                </c:pt>
                <c:pt idx="3637">
                  <c:v>1-feb-2019 </c:v>
                </c:pt>
                <c:pt idx="3638">
                  <c:v>1-feb-2019 </c:v>
                </c:pt>
                <c:pt idx="3639">
                  <c:v>4-feb-2019 </c:v>
                </c:pt>
                <c:pt idx="3640">
                  <c:v>4-feb-2019 </c:v>
                </c:pt>
                <c:pt idx="3641">
                  <c:v>4-feb-2019 </c:v>
                </c:pt>
                <c:pt idx="3642">
                  <c:v>4-feb-2019 </c:v>
                </c:pt>
                <c:pt idx="3643">
                  <c:v>5-feb-2019 </c:v>
                </c:pt>
                <c:pt idx="3644">
                  <c:v>6-feb-2019 </c:v>
                </c:pt>
                <c:pt idx="3645">
                  <c:v>7-feb-2019 </c:v>
                </c:pt>
                <c:pt idx="3646">
                  <c:v>8-feb-2019 </c:v>
                </c:pt>
                <c:pt idx="3647">
                  <c:v>8-feb-2019 </c:v>
                </c:pt>
                <c:pt idx="3648">
                  <c:v>8-feb-2019 </c:v>
                </c:pt>
                <c:pt idx="3649">
                  <c:v>8-feb-2019 </c:v>
                </c:pt>
                <c:pt idx="3650">
                  <c:v>11-feb-2019</c:v>
                </c:pt>
                <c:pt idx="3651">
                  <c:v>12-feb-2019</c:v>
                </c:pt>
                <c:pt idx="3652">
                  <c:v>14-feb-2019</c:v>
                </c:pt>
                <c:pt idx="3653">
                  <c:v>14-feb-2019</c:v>
                </c:pt>
                <c:pt idx="3654">
                  <c:v>14-feb-2019</c:v>
                </c:pt>
                <c:pt idx="3655">
                  <c:v>15-feb-2019</c:v>
                </c:pt>
                <c:pt idx="3656">
                  <c:v>15-feb-2019</c:v>
                </c:pt>
                <c:pt idx="3657">
                  <c:v>15-feb-2019</c:v>
                </c:pt>
                <c:pt idx="3658">
                  <c:v>19-feb-2019</c:v>
                </c:pt>
                <c:pt idx="3659">
                  <c:v>19-feb-2019</c:v>
                </c:pt>
                <c:pt idx="3660">
                  <c:v>19-feb-2019</c:v>
                </c:pt>
                <c:pt idx="3661">
                  <c:v>19-feb-2019</c:v>
                </c:pt>
                <c:pt idx="3662">
                  <c:v>19-feb-2019</c:v>
                </c:pt>
                <c:pt idx="3663">
                  <c:v>19-feb-2019</c:v>
                </c:pt>
                <c:pt idx="3664">
                  <c:v>20-feb-2019</c:v>
                </c:pt>
                <c:pt idx="3665">
                  <c:v>20-feb-2019</c:v>
                </c:pt>
                <c:pt idx="3666">
                  <c:v>20-feb-2019</c:v>
                </c:pt>
                <c:pt idx="3667">
                  <c:v>20-feb-2019</c:v>
                </c:pt>
                <c:pt idx="3668">
                  <c:v>21-feb-2019</c:v>
                </c:pt>
                <c:pt idx="3669">
                  <c:v>21-feb-2019</c:v>
                </c:pt>
                <c:pt idx="3670">
                  <c:v>22-feb-2019</c:v>
                </c:pt>
                <c:pt idx="3671">
                  <c:v>25-feb-2019</c:v>
                </c:pt>
                <c:pt idx="3672">
                  <c:v>25-feb-2019</c:v>
                </c:pt>
                <c:pt idx="3673">
                  <c:v>25-feb-2019</c:v>
                </c:pt>
                <c:pt idx="3674">
                  <c:v>26-feb-2019</c:v>
                </c:pt>
                <c:pt idx="3675">
                  <c:v>27-feb-2019</c:v>
                </c:pt>
                <c:pt idx="3676">
                  <c:v>28-feb-2019</c:v>
                </c:pt>
                <c:pt idx="3677">
                  <c:v>28-feb-2019</c:v>
                </c:pt>
                <c:pt idx="3678">
                  <c:v>28-feb-2019</c:v>
                </c:pt>
                <c:pt idx="3679">
                  <c:v>1-mar-2019 </c:v>
                </c:pt>
                <c:pt idx="3680">
                  <c:v>1-mar-2019 </c:v>
                </c:pt>
                <c:pt idx="3681">
                  <c:v>4-mar-2019 </c:v>
                </c:pt>
                <c:pt idx="3682">
                  <c:v>4-mar-2019 </c:v>
                </c:pt>
                <c:pt idx="3683">
                  <c:v>5-mar-2019 </c:v>
                </c:pt>
                <c:pt idx="3684">
                  <c:v>5-mar-2019 </c:v>
                </c:pt>
                <c:pt idx="3685">
                  <c:v>6-mar-2019 </c:v>
                </c:pt>
                <c:pt idx="3686">
                  <c:v>7-mar-2019 </c:v>
                </c:pt>
                <c:pt idx="3687">
                  <c:v>8-mar-2019 </c:v>
                </c:pt>
                <c:pt idx="3688">
                  <c:v>11-mar-2019</c:v>
                </c:pt>
                <c:pt idx="3689">
                  <c:v>12-mar-2019</c:v>
                </c:pt>
                <c:pt idx="3690">
                  <c:v>12-mar-2019</c:v>
                </c:pt>
                <c:pt idx="3691">
                  <c:v>12-mar-2019</c:v>
                </c:pt>
                <c:pt idx="3692">
                  <c:v>12-mar-2019</c:v>
                </c:pt>
                <c:pt idx="3693">
                  <c:v>14-mar-2019</c:v>
                </c:pt>
                <c:pt idx="3694">
                  <c:v>14-mar-2019</c:v>
                </c:pt>
                <c:pt idx="3695">
                  <c:v>14-mar-2019</c:v>
                </c:pt>
                <c:pt idx="3696">
                  <c:v>15-mar-2019</c:v>
                </c:pt>
                <c:pt idx="3697">
                  <c:v>18-mar-2019</c:v>
                </c:pt>
                <c:pt idx="3698">
                  <c:v>18-mar-2019</c:v>
                </c:pt>
                <c:pt idx="3699">
                  <c:v>19-mar-2019</c:v>
                </c:pt>
                <c:pt idx="3700">
                  <c:v>19-mar-2019</c:v>
                </c:pt>
                <c:pt idx="3701">
                  <c:v>20-mar-2019</c:v>
                </c:pt>
                <c:pt idx="3702">
                  <c:v>20-mar-2019</c:v>
                </c:pt>
                <c:pt idx="3703">
                  <c:v>21-mar-2019</c:v>
                </c:pt>
                <c:pt idx="3704">
                  <c:v>21-mar-2019</c:v>
                </c:pt>
                <c:pt idx="3705">
                  <c:v>22-mar-2019</c:v>
                </c:pt>
                <c:pt idx="3706">
                  <c:v>22-mar-2019</c:v>
                </c:pt>
                <c:pt idx="3707">
                  <c:v>25-mar-2019</c:v>
                </c:pt>
                <c:pt idx="3708">
                  <c:v>25-mar-2019</c:v>
                </c:pt>
                <c:pt idx="3709">
                  <c:v>25-mar-2019</c:v>
                </c:pt>
                <c:pt idx="3710">
                  <c:v>26-mar-2019</c:v>
                </c:pt>
                <c:pt idx="3711">
                  <c:v>26-mar-2019</c:v>
                </c:pt>
                <c:pt idx="3712">
                  <c:v>27-mar-2019</c:v>
                </c:pt>
                <c:pt idx="3713">
                  <c:v>27-mar-2019</c:v>
                </c:pt>
                <c:pt idx="3714">
                  <c:v>27-mar-2019</c:v>
                </c:pt>
                <c:pt idx="3715">
                  <c:v>27-mar-2019</c:v>
                </c:pt>
                <c:pt idx="3716">
                  <c:v>28-mar-2019</c:v>
                </c:pt>
                <c:pt idx="3717">
                  <c:v>28-mar-2019</c:v>
                </c:pt>
                <c:pt idx="3718">
                  <c:v>28-mar-2019</c:v>
                </c:pt>
                <c:pt idx="3719">
                  <c:v>28-mar-2019</c:v>
                </c:pt>
                <c:pt idx="3720">
                  <c:v>29-mar-2019</c:v>
                </c:pt>
                <c:pt idx="3721">
                  <c:v>29-mar-2019</c:v>
                </c:pt>
                <c:pt idx="3722">
                  <c:v>1-apr-2019 </c:v>
                </c:pt>
                <c:pt idx="3723">
                  <c:v>1-apr-2019 </c:v>
                </c:pt>
                <c:pt idx="3724">
                  <c:v>1-apr-2019 </c:v>
                </c:pt>
                <c:pt idx="3725">
                  <c:v>2-apr-2019 </c:v>
                </c:pt>
                <c:pt idx="3726">
                  <c:v>4-apr-2019 </c:v>
                </c:pt>
                <c:pt idx="3727">
                  <c:v>5-apr-2019 </c:v>
                </c:pt>
                <c:pt idx="3728">
                  <c:v>8-apr-2019 </c:v>
                </c:pt>
                <c:pt idx="3729">
                  <c:v>8-apr-2019 </c:v>
                </c:pt>
                <c:pt idx="3730">
                  <c:v>8-apr-2019 </c:v>
                </c:pt>
                <c:pt idx="3731">
                  <c:v>10-apr-2019</c:v>
                </c:pt>
                <c:pt idx="3732">
                  <c:v>11-apr-2019</c:v>
                </c:pt>
                <c:pt idx="3733">
                  <c:v>11-apr-2019</c:v>
                </c:pt>
                <c:pt idx="3734">
                  <c:v>12-apr-2019</c:v>
                </c:pt>
                <c:pt idx="3735">
                  <c:v>12-apr-2019</c:v>
                </c:pt>
                <c:pt idx="3736">
                  <c:v>16-apr-2019</c:v>
                </c:pt>
                <c:pt idx="3737">
                  <c:v>18-apr-2019</c:v>
                </c:pt>
                <c:pt idx="3738">
                  <c:v>22-apr-2019</c:v>
                </c:pt>
                <c:pt idx="3739">
                  <c:v>23-apr-2019</c:v>
                </c:pt>
                <c:pt idx="3740">
                  <c:v>23-apr-2019</c:v>
                </c:pt>
                <c:pt idx="3741">
                  <c:v>24-apr-2019</c:v>
                </c:pt>
                <c:pt idx="3742">
                  <c:v>25-apr-2019</c:v>
                </c:pt>
                <c:pt idx="3743">
                  <c:v>26-apr-2019</c:v>
                </c:pt>
                <c:pt idx="3744">
                  <c:v>26-apr-2019</c:v>
                </c:pt>
                <c:pt idx="3745">
                  <c:v>29-apr-2019</c:v>
                </c:pt>
                <c:pt idx="3746">
                  <c:v>29-apr-2019</c:v>
                </c:pt>
                <c:pt idx="3747">
                  <c:v>30-apr-2019</c:v>
                </c:pt>
                <c:pt idx="3748">
                  <c:v>30-apr-2019</c:v>
                </c:pt>
                <c:pt idx="3749">
                  <c:v>1-mag-2019 </c:v>
                </c:pt>
                <c:pt idx="3750">
                  <c:v>2-mag-2019 </c:v>
                </c:pt>
                <c:pt idx="3751">
                  <c:v>3-mag-2019 </c:v>
                </c:pt>
                <c:pt idx="3752">
                  <c:v>6-mag-2019 </c:v>
                </c:pt>
                <c:pt idx="3753">
                  <c:v>6-mag-2019 </c:v>
                </c:pt>
                <c:pt idx="3754">
                  <c:v>7-mag-2019 </c:v>
                </c:pt>
                <c:pt idx="3755">
                  <c:v>7-mag-2019 </c:v>
                </c:pt>
                <c:pt idx="3756">
                  <c:v>7-mag-2019 </c:v>
                </c:pt>
                <c:pt idx="3757">
                  <c:v>7-mag-2019 </c:v>
                </c:pt>
                <c:pt idx="3758">
                  <c:v>7-mag-2019 </c:v>
                </c:pt>
                <c:pt idx="3759">
                  <c:v>8-mag-2019 </c:v>
                </c:pt>
                <c:pt idx="3760">
                  <c:v>8-mag-2019 </c:v>
                </c:pt>
                <c:pt idx="3761">
                  <c:v>8-mag-2019 </c:v>
                </c:pt>
                <c:pt idx="3762">
                  <c:v>8-mag-2019 </c:v>
                </c:pt>
                <c:pt idx="3763">
                  <c:v>8-mag-2019 </c:v>
                </c:pt>
                <c:pt idx="3764">
                  <c:v>9-mag-2019 </c:v>
                </c:pt>
                <c:pt idx="3765">
                  <c:v>9-mag-2019 </c:v>
                </c:pt>
                <c:pt idx="3766">
                  <c:v>10-mag-2019</c:v>
                </c:pt>
                <c:pt idx="3767">
                  <c:v>10-mag-2019</c:v>
                </c:pt>
                <c:pt idx="3768">
                  <c:v>13-mag-2019</c:v>
                </c:pt>
                <c:pt idx="3769">
                  <c:v>15-mag-2019</c:v>
                </c:pt>
                <c:pt idx="3770">
                  <c:v>15-mag-2019</c:v>
                </c:pt>
                <c:pt idx="3771">
                  <c:v>15-mag-2019</c:v>
                </c:pt>
                <c:pt idx="3772">
                  <c:v>15-mag-2019</c:v>
                </c:pt>
                <c:pt idx="3773">
                  <c:v>16-mag-2019</c:v>
                </c:pt>
                <c:pt idx="3774">
                  <c:v>17-mag-2019</c:v>
                </c:pt>
                <c:pt idx="3775">
                  <c:v>17-mag-2019</c:v>
                </c:pt>
                <c:pt idx="3776">
                  <c:v>17-mag-2019</c:v>
                </c:pt>
                <c:pt idx="3777">
                  <c:v>17-mag-2019</c:v>
                </c:pt>
                <c:pt idx="3778">
                  <c:v>20-mag-2019</c:v>
                </c:pt>
                <c:pt idx="3779">
                  <c:v>20-mag-2019</c:v>
                </c:pt>
                <c:pt idx="3780">
                  <c:v>21-mag-2019</c:v>
                </c:pt>
                <c:pt idx="3781">
                  <c:v>21-mag-2019</c:v>
                </c:pt>
                <c:pt idx="3782">
                  <c:v>21-mag-2019</c:v>
                </c:pt>
                <c:pt idx="3783">
                  <c:v>22-mag-2019</c:v>
                </c:pt>
                <c:pt idx="3784">
                  <c:v>22-mag-2019</c:v>
                </c:pt>
                <c:pt idx="3785">
                  <c:v>22-mag-2019</c:v>
                </c:pt>
                <c:pt idx="3786">
                  <c:v>22-mag-2019</c:v>
                </c:pt>
                <c:pt idx="3787">
                  <c:v>23-mag-2019</c:v>
                </c:pt>
                <c:pt idx="3788">
                  <c:v>23-mag-2019</c:v>
                </c:pt>
                <c:pt idx="3789">
                  <c:v>27-mag-2019</c:v>
                </c:pt>
                <c:pt idx="3790">
                  <c:v>27-mag-2019</c:v>
                </c:pt>
                <c:pt idx="3791">
                  <c:v>28-mag-2019</c:v>
                </c:pt>
                <c:pt idx="3792">
                  <c:v>28-mag-2019</c:v>
                </c:pt>
                <c:pt idx="3793">
                  <c:v>29-mag-2019</c:v>
                </c:pt>
                <c:pt idx="3794">
                  <c:v>30-mag-2019</c:v>
                </c:pt>
                <c:pt idx="3795">
                  <c:v>30-mag-2019</c:v>
                </c:pt>
                <c:pt idx="3796">
                  <c:v>31-mag-2019</c:v>
                </c:pt>
                <c:pt idx="3797">
                  <c:v>3-giu-2019 </c:v>
                </c:pt>
                <c:pt idx="3798">
                  <c:v>3-giu-2019 </c:v>
                </c:pt>
                <c:pt idx="3799">
                  <c:v>4-giu-2019 </c:v>
                </c:pt>
                <c:pt idx="3800">
                  <c:v>4-giu-2019 </c:v>
                </c:pt>
                <c:pt idx="3801">
                  <c:v>5-giu-2019 </c:v>
                </c:pt>
                <c:pt idx="3802">
                  <c:v>5-giu-2019 </c:v>
                </c:pt>
                <c:pt idx="3803">
                  <c:v>5-giu-2019 </c:v>
                </c:pt>
                <c:pt idx="3804">
                  <c:v>5-giu-2019 </c:v>
                </c:pt>
                <c:pt idx="3805">
                  <c:v>6-giu-2019 </c:v>
                </c:pt>
                <c:pt idx="3806">
                  <c:v>6-giu-2019 </c:v>
                </c:pt>
                <c:pt idx="3807">
                  <c:v>7-giu-2019 </c:v>
                </c:pt>
                <c:pt idx="3808">
                  <c:v>7-giu-2019 </c:v>
                </c:pt>
                <c:pt idx="3809">
                  <c:v>7-giu-2019 </c:v>
                </c:pt>
                <c:pt idx="3810">
                  <c:v>7-giu-2019 </c:v>
                </c:pt>
                <c:pt idx="3811">
                  <c:v>10-giu-2019</c:v>
                </c:pt>
                <c:pt idx="3812">
                  <c:v>10-giu-2019</c:v>
                </c:pt>
                <c:pt idx="3813">
                  <c:v>10-giu-2019</c:v>
                </c:pt>
                <c:pt idx="3814">
                  <c:v>11-giu-2019</c:v>
                </c:pt>
                <c:pt idx="3815">
                  <c:v>11-giu-2019</c:v>
                </c:pt>
                <c:pt idx="3816">
                  <c:v>12-giu-2019</c:v>
                </c:pt>
                <c:pt idx="3817">
                  <c:v>12-giu-2019</c:v>
                </c:pt>
                <c:pt idx="3818">
                  <c:v>13-giu-2019</c:v>
                </c:pt>
                <c:pt idx="3819">
                  <c:v>13-giu-2019</c:v>
                </c:pt>
                <c:pt idx="3820">
                  <c:v>14-giu-2019</c:v>
                </c:pt>
                <c:pt idx="3821">
                  <c:v>14-giu-2019</c:v>
                </c:pt>
                <c:pt idx="3822">
                  <c:v>17-giu-2019</c:v>
                </c:pt>
                <c:pt idx="3823">
                  <c:v>17-giu-2019</c:v>
                </c:pt>
                <c:pt idx="3824">
                  <c:v>17-giu-2019</c:v>
                </c:pt>
                <c:pt idx="3825">
                  <c:v>18-giu-2019</c:v>
                </c:pt>
                <c:pt idx="3826">
                  <c:v>18-giu-2019</c:v>
                </c:pt>
                <c:pt idx="3827">
                  <c:v>18-giu-2019</c:v>
                </c:pt>
                <c:pt idx="3828">
                  <c:v>18-giu-2019</c:v>
                </c:pt>
                <c:pt idx="3829">
                  <c:v>18-giu-2019</c:v>
                </c:pt>
                <c:pt idx="3830">
                  <c:v>19-giu-2019</c:v>
                </c:pt>
                <c:pt idx="3831">
                  <c:v>19-giu-2019</c:v>
                </c:pt>
                <c:pt idx="3832">
                  <c:v>21-giu-2019</c:v>
                </c:pt>
                <c:pt idx="3833">
                  <c:v>24-giu-2019</c:v>
                </c:pt>
                <c:pt idx="3834">
                  <c:v>25-giu-2019</c:v>
                </c:pt>
                <c:pt idx="3835">
                  <c:v>25-giu-2019</c:v>
                </c:pt>
                <c:pt idx="3836">
                  <c:v>26-giu-2019</c:v>
                </c:pt>
                <c:pt idx="3837">
                  <c:v>26-giu-2019</c:v>
                </c:pt>
                <c:pt idx="3838">
                  <c:v>26-giu-2019</c:v>
                </c:pt>
                <c:pt idx="3839">
                  <c:v>26-giu-2019</c:v>
                </c:pt>
                <c:pt idx="3840">
                  <c:v>27-giu-2019</c:v>
                </c:pt>
                <c:pt idx="3841">
                  <c:v>27-giu-2019</c:v>
                </c:pt>
                <c:pt idx="3842">
                  <c:v>27-giu-2019</c:v>
                </c:pt>
                <c:pt idx="3843">
                  <c:v>27-giu-2019</c:v>
                </c:pt>
                <c:pt idx="3844">
                  <c:v>28-giu-2019</c:v>
                </c:pt>
                <c:pt idx="3845">
                  <c:v>1-lug-2019 </c:v>
                </c:pt>
                <c:pt idx="3846">
                  <c:v>2-lug-2019 </c:v>
                </c:pt>
                <c:pt idx="3847">
                  <c:v>3-lug-2019 </c:v>
                </c:pt>
                <c:pt idx="3848">
                  <c:v>5-lug-2019 </c:v>
                </c:pt>
                <c:pt idx="3849">
                  <c:v>5-lug-2019 </c:v>
                </c:pt>
                <c:pt idx="3850">
                  <c:v>8-lug-2019 </c:v>
                </c:pt>
                <c:pt idx="3851">
                  <c:v>8-lug-2019 </c:v>
                </c:pt>
                <c:pt idx="3852">
                  <c:v>9-lug-2019 </c:v>
                </c:pt>
                <c:pt idx="3853">
                  <c:v>9-lug-2019 </c:v>
                </c:pt>
                <c:pt idx="3854">
                  <c:v>9-lug-2019 </c:v>
                </c:pt>
                <c:pt idx="3855">
                  <c:v>10-lug-2019</c:v>
                </c:pt>
                <c:pt idx="3856">
                  <c:v>10-lug-2019</c:v>
                </c:pt>
                <c:pt idx="3857">
                  <c:v>10-lug-2019</c:v>
                </c:pt>
                <c:pt idx="3858">
                  <c:v>10-lug-2019</c:v>
                </c:pt>
                <c:pt idx="3859">
                  <c:v>11-lug-2019</c:v>
                </c:pt>
                <c:pt idx="3860">
                  <c:v>11-lug-2019</c:v>
                </c:pt>
                <c:pt idx="3861">
                  <c:v>11-lug-2019</c:v>
                </c:pt>
                <c:pt idx="3862">
                  <c:v>12-lug-2019</c:v>
                </c:pt>
                <c:pt idx="3863">
                  <c:v>15-lug-2019</c:v>
                </c:pt>
                <c:pt idx="3864">
                  <c:v>15-lug-2019</c:v>
                </c:pt>
                <c:pt idx="3865">
                  <c:v>16-lug-2019</c:v>
                </c:pt>
                <c:pt idx="3866">
                  <c:v>17-lug-2019</c:v>
                </c:pt>
                <c:pt idx="3867">
                  <c:v>17-lug-2019</c:v>
                </c:pt>
                <c:pt idx="3868">
                  <c:v>18-lug-2019</c:v>
                </c:pt>
                <c:pt idx="3869">
                  <c:v>18-lug-2019</c:v>
                </c:pt>
                <c:pt idx="3870">
                  <c:v>18-lug-2019</c:v>
                </c:pt>
                <c:pt idx="3871">
                  <c:v>19-lug-2019</c:v>
                </c:pt>
                <c:pt idx="3872">
                  <c:v>19-lug-2019</c:v>
                </c:pt>
                <c:pt idx="3873">
                  <c:v>19-lug-2019</c:v>
                </c:pt>
                <c:pt idx="3874">
                  <c:v>22-lug-2019</c:v>
                </c:pt>
                <c:pt idx="3875">
                  <c:v>23-lug-2019</c:v>
                </c:pt>
                <c:pt idx="3876">
                  <c:v>24-lug-2019</c:v>
                </c:pt>
                <c:pt idx="3877">
                  <c:v>24-lug-2019</c:v>
                </c:pt>
                <c:pt idx="3878">
                  <c:v>25-lug-2019</c:v>
                </c:pt>
                <c:pt idx="3879">
                  <c:v>25-lug-2019</c:v>
                </c:pt>
                <c:pt idx="3880">
                  <c:v>25-lug-2019</c:v>
                </c:pt>
                <c:pt idx="3881">
                  <c:v>29-lug-2019</c:v>
                </c:pt>
                <c:pt idx="3882">
                  <c:v>30-lug-2019</c:v>
                </c:pt>
                <c:pt idx="3883">
                  <c:v>31-lug-2019</c:v>
                </c:pt>
                <c:pt idx="3884">
                  <c:v>31-lug-2019</c:v>
                </c:pt>
                <c:pt idx="3885">
                  <c:v>31-lug-2019</c:v>
                </c:pt>
                <c:pt idx="3886">
                  <c:v>1-ago-2019 </c:v>
                </c:pt>
                <c:pt idx="3887">
                  <c:v>1-ago-2019 </c:v>
                </c:pt>
                <c:pt idx="3888">
                  <c:v>1-ago-2019 </c:v>
                </c:pt>
                <c:pt idx="3889">
                  <c:v>1-ago-2019 </c:v>
                </c:pt>
                <c:pt idx="3890">
                  <c:v>2-ago-2019 </c:v>
                </c:pt>
                <c:pt idx="3891">
                  <c:v>2-ago-2019 </c:v>
                </c:pt>
                <c:pt idx="3892">
                  <c:v>2-ago-2019 </c:v>
                </c:pt>
                <c:pt idx="3893">
                  <c:v>2-ago-2019 </c:v>
                </c:pt>
                <c:pt idx="3894">
                  <c:v>5-ago-2019 </c:v>
                </c:pt>
                <c:pt idx="3895">
                  <c:v>5-ago-2019 </c:v>
                </c:pt>
                <c:pt idx="3896">
                  <c:v>5-ago-2019 </c:v>
                </c:pt>
                <c:pt idx="3897">
                  <c:v>7-ago-2019 </c:v>
                </c:pt>
                <c:pt idx="3898">
                  <c:v>7-ago-2019 </c:v>
                </c:pt>
                <c:pt idx="3899">
                  <c:v>8-ago-2019 </c:v>
                </c:pt>
                <c:pt idx="3900">
                  <c:v>8-ago-2019 </c:v>
                </c:pt>
                <c:pt idx="3901">
                  <c:v>9-ago-2019 </c:v>
                </c:pt>
                <c:pt idx="3902">
                  <c:v>9-ago-2019 </c:v>
                </c:pt>
                <c:pt idx="3903">
                  <c:v>9-ago-2019 </c:v>
                </c:pt>
                <c:pt idx="3904">
                  <c:v>12-ago-2019</c:v>
                </c:pt>
                <c:pt idx="3905">
                  <c:v>12-ago-2019</c:v>
                </c:pt>
                <c:pt idx="3906">
                  <c:v>12-ago-2019</c:v>
                </c:pt>
                <c:pt idx="3907">
                  <c:v>13-ago-2019</c:v>
                </c:pt>
                <c:pt idx="3908">
                  <c:v>13-ago-2019</c:v>
                </c:pt>
                <c:pt idx="3909">
                  <c:v>14-ago-2019</c:v>
                </c:pt>
                <c:pt idx="3910">
                  <c:v>14-ago-2019</c:v>
                </c:pt>
                <c:pt idx="3911">
                  <c:v>14-ago-2019</c:v>
                </c:pt>
                <c:pt idx="3912">
                  <c:v>14-ago-2019</c:v>
                </c:pt>
                <c:pt idx="3913">
                  <c:v>15-ago-2019</c:v>
                </c:pt>
                <c:pt idx="3914">
                  <c:v>15-ago-2019</c:v>
                </c:pt>
                <c:pt idx="3915">
                  <c:v>15-ago-2019</c:v>
                </c:pt>
                <c:pt idx="3916">
                  <c:v>16-ago-2019</c:v>
                </c:pt>
                <c:pt idx="3917">
                  <c:v>16-ago-2019</c:v>
                </c:pt>
                <c:pt idx="3918">
                  <c:v>19-ago-2019</c:v>
                </c:pt>
                <c:pt idx="3919">
                  <c:v>20-ago-2019</c:v>
                </c:pt>
                <c:pt idx="3920">
                  <c:v>21-ago-2019</c:v>
                </c:pt>
                <c:pt idx="3921">
                  <c:v>22-ago-2019</c:v>
                </c:pt>
                <c:pt idx="3922">
                  <c:v>22-ago-2019</c:v>
                </c:pt>
                <c:pt idx="3923">
                  <c:v>22-ago-2019</c:v>
                </c:pt>
                <c:pt idx="3924">
                  <c:v>23-ago-2019</c:v>
                </c:pt>
                <c:pt idx="3925">
                  <c:v>23-ago-2019</c:v>
                </c:pt>
                <c:pt idx="3926">
                  <c:v>23-ago-2019</c:v>
                </c:pt>
                <c:pt idx="3927">
                  <c:v>26-ago-2019</c:v>
                </c:pt>
                <c:pt idx="3928">
                  <c:v>26-ago-2019</c:v>
                </c:pt>
                <c:pt idx="3929">
                  <c:v>27-ago-2019</c:v>
                </c:pt>
                <c:pt idx="3930">
                  <c:v>27-ago-2019</c:v>
                </c:pt>
                <c:pt idx="3931">
                  <c:v>28-ago-2019</c:v>
                </c:pt>
                <c:pt idx="3932">
                  <c:v>28-ago-2019</c:v>
                </c:pt>
                <c:pt idx="3933">
                  <c:v>29-ago-2019</c:v>
                </c:pt>
                <c:pt idx="3934">
                  <c:v>30-ago-2019</c:v>
                </c:pt>
                <c:pt idx="3935">
                  <c:v>30-ago-2019</c:v>
                </c:pt>
                <c:pt idx="3936">
                  <c:v>30-ago-2019</c:v>
                </c:pt>
                <c:pt idx="3937">
                  <c:v>2-set-2019 </c:v>
                </c:pt>
                <c:pt idx="3938">
                  <c:v>3-set-2019 </c:v>
                </c:pt>
                <c:pt idx="3939">
                  <c:v>3-set-2019 </c:v>
                </c:pt>
                <c:pt idx="3940">
                  <c:v>3-set-2019 </c:v>
                </c:pt>
                <c:pt idx="3941">
                  <c:v>3-set-2019 </c:v>
                </c:pt>
                <c:pt idx="3942">
                  <c:v>4-set-2019 </c:v>
                </c:pt>
                <c:pt idx="3943">
                  <c:v>4-set-2019 </c:v>
                </c:pt>
                <c:pt idx="3944">
                  <c:v>5-set-2019 </c:v>
                </c:pt>
                <c:pt idx="3945">
                  <c:v>5-set-2019 </c:v>
                </c:pt>
                <c:pt idx="3946">
                  <c:v>6-set-2019 </c:v>
                </c:pt>
                <c:pt idx="3947">
                  <c:v>9-set-2019 </c:v>
                </c:pt>
                <c:pt idx="3948">
                  <c:v>9-set-2019 </c:v>
                </c:pt>
                <c:pt idx="3949">
                  <c:v>10-set-2019</c:v>
                </c:pt>
                <c:pt idx="3950">
                  <c:v>10-set-2019</c:v>
                </c:pt>
                <c:pt idx="3951">
                  <c:v>10-set-2019</c:v>
                </c:pt>
                <c:pt idx="3952">
                  <c:v>12-set-2019</c:v>
                </c:pt>
                <c:pt idx="3953">
                  <c:v>12-set-2019</c:v>
                </c:pt>
                <c:pt idx="3954">
                  <c:v>12-set-2019</c:v>
                </c:pt>
                <c:pt idx="3955">
                  <c:v>16-set-2019</c:v>
                </c:pt>
                <c:pt idx="3956">
                  <c:v>16-set-2019</c:v>
                </c:pt>
                <c:pt idx="3957">
                  <c:v>17-set-2019</c:v>
                </c:pt>
                <c:pt idx="3958">
                  <c:v>17-set-2019</c:v>
                </c:pt>
                <c:pt idx="3959">
                  <c:v>17-set-2019</c:v>
                </c:pt>
                <c:pt idx="3960">
                  <c:v>17-set-2019</c:v>
                </c:pt>
                <c:pt idx="3961">
                  <c:v>18-set-2019</c:v>
                </c:pt>
                <c:pt idx="3962">
                  <c:v>18-set-2019</c:v>
                </c:pt>
                <c:pt idx="3963">
                  <c:v>19-set-2019</c:v>
                </c:pt>
                <c:pt idx="3964">
                  <c:v>19-set-2019</c:v>
                </c:pt>
                <c:pt idx="3965">
                  <c:v>19-set-2019</c:v>
                </c:pt>
                <c:pt idx="3966">
                  <c:v>20-set-2019</c:v>
                </c:pt>
                <c:pt idx="3967">
                  <c:v>23-set-2019</c:v>
                </c:pt>
                <c:pt idx="3968">
                  <c:v>23-set-2019</c:v>
                </c:pt>
                <c:pt idx="3969">
                  <c:v>24-set-2019</c:v>
                </c:pt>
                <c:pt idx="3970">
                  <c:v>25-set-2019</c:v>
                </c:pt>
                <c:pt idx="3971">
                  <c:v>27-set-2019</c:v>
                </c:pt>
                <c:pt idx="3972">
                  <c:v>27-set-2019</c:v>
                </c:pt>
                <c:pt idx="3973">
                  <c:v>1-ott-2019 </c:v>
                </c:pt>
                <c:pt idx="3974">
                  <c:v>1-ott-2019 </c:v>
                </c:pt>
                <c:pt idx="3975">
                  <c:v>1-ott-2019 </c:v>
                </c:pt>
                <c:pt idx="3976">
                  <c:v>1-ott-2019 </c:v>
                </c:pt>
                <c:pt idx="3977">
                  <c:v>2-ott-2019 </c:v>
                </c:pt>
                <c:pt idx="3978">
                  <c:v>2-ott-2019 </c:v>
                </c:pt>
                <c:pt idx="3979">
                  <c:v>2-ott-2019 </c:v>
                </c:pt>
                <c:pt idx="3980">
                  <c:v>2-ott-2019 </c:v>
                </c:pt>
                <c:pt idx="3981">
                  <c:v>3-ott-2019 </c:v>
                </c:pt>
                <c:pt idx="3982">
                  <c:v>3-ott-2019 </c:v>
                </c:pt>
                <c:pt idx="3983">
                  <c:v>3-ott-2019 </c:v>
                </c:pt>
                <c:pt idx="3984">
                  <c:v>3-ott-2019 </c:v>
                </c:pt>
                <c:pt idx="3985">
                  <c:v>3-ott-2019 </c:v>
                </c:pt>
                <c:pt idx="3986">
                  <c:v>4-ott-2019 </c:v>
                </c:pt>
                <c:pt idx="3987">
                  <c:v>7-ott-2019 </c:v>
                </c:pt>
                <c:pt idx="3988">
                  <c:v>7-ott-2019 </c:v>
                </c:pt>
                <c:pt idx="3989">
                  <c:v>8-ott-2019 </c:v>
                </c:pt>
                <c:pt idx="3990">
                  <c:v>8-ott-2019 </c:v>
                </c:pt>
                <c:pt idx="3991">
                  <c:v>8-ott-2019 </c:v>
                </c:pt>
                <c:pt idx="3992">
                  <c:v>8-ott-2019 </c:v>
                </c:pt>
                <c:pt idx="3993">
                  <c:v>9-ott-2019 </c:v>
                </c:pt>
                <c:pt idx="3994">
                  <c:v>9-ott-2019 </c:v>
                </c:pt>
                <c:pt idx="3995">
                  <c:v>9-ott-2019 </c:v>
                </c:pt>
                <c:pt idx="3996">
                  <c:v>10-ott-2019</c:v>
                </c:pt>
                <c:pt idx="3997">
                  <c:v>10-ott-2019</c:v>
                </c:pt>
                <c:pt idx="3998">
                  <c:v>10-ott-2019</c:v>
                </c:pt>
                <c:pt idx="3999">
                  <c:v>10-ott-2019</c:v>
                </c:pt>
                <c:pt idx="4000">
                  <c:v>11-ott-2019</c:v>
                </c:pt>
                <c:pt idx="4001">
                  <c:v>14-ott-2019</c:v>
                </c:pt>
                <c:pt idx="4002">
                  <c:v>15-ott-2019</c:v>
                </c:pt>
                <c:pt idx="4003">
                  <c:v>15-ott-2019</c:v>
                </c:pt>
                <c:pt idx="4004">
                  <c:v>17-ott-2019</c:v>
                </c:pt>
                <c:pt idx="4005">
                  <c:v>17-ott-2019</c:v>
                </c:pt>
                <c:pt idx="4006">
                  <c:v>17-ott-2019</c:v>
                </c:pt>
                <c:pt idx="4007">
                  <c:v>17-ott-2019</c:v>
                </c:pt>
                <c:pt idx="4008">
                  <c:v>18-ott-2019</c:v>
                </c:pt>
                <c:pt idx="4009">
                  <c:v>18-ott-2019</c:v>
                </c:pt>
                <c:pt idx="4010">
                  <c:v>18-ott-2019</c:v>
                </c:pt>
                <c:pt idx="4011">
                  <c:v>21-ott-2019</c:v>
                </c:pt>
                <c:pt idx="4012">
                  <c:v>21-ott-2019</c:v>
                </c:pt>
                <c:pt idx="4013">
                  <c:v>22-ott-2019</c:v>
                </c:pt>
                <c:pt idx="4014">
                  <c:v>22-ott-2019</c:v>
                </c:pt>
                <c:pt idx="4015">
                  <c:v>22-ott-2019</c:v>
                </c:pt>
                <c:pt idx="4016">
                  <c:v>22-ott-2019</c:v>
                </c:pt>
                <c:pt idx="4017">
                  <c:v>23-ott-2019</c:v>
                </c:pt>
                <c:pt idx="4018">
                  <c:v>23-ott-2019</c:v>
                </c:pt>
                <c:pt idx="4019">
                  <c:v>23-ott-2019</c:v>
                </c:pt>
                <c:pt idx="4020">
                  <c:v>24-ott-2019</c:v>
                </c:pt>
                <c:pt idx="4021">
                  <c:v>28-ott-2019</c:v>
                </c:pt>
                <c:pt idx="4022">
                  <c:v>30-ott-2019</c:v>
                </c:pt>
                <c:pt idx="4023">
                  <c:v>30-ott-2019</c:v>
                </c:pt>
                <c:pt idx="4024">
                  <c:v>30-ott-2019</c:v>
                </c:pt>
                <c:pt idx="4025">
                  <c:v>30-ott-2019</c:v>
                </c:pt>
                <c:pt idx="4026">
                  <c:v>30-ott-2019</c:v>
                </c:pt>
                <c:pt idx="4027">
                  <c:v>30-ott-2019</c:v>
                </c:pt>
                <c:pt idx="4028">
                  <c:v>31-ott-2019</c:v>
                </c:pt>
                <c:pt idx="4029">
                  <c:v>31-ott-2019</c:v>
                </c:pt>
                <c:pt idx="4030">
                  <c:v>1-nov-2019 </c:v>
                </c:pt>
                <c:pt idx="4031">
                  <c:v>4-nov-2019 </c:v>
                </c:pt>
                <c:pt idx="4032">
                  <c:v>5-nov-2019 </c:v>
                </c:pt>
                <c:pt idx="4033">
                  <c:v>5-nov-2019 </c:v>
                </c:pt>
                <c:pt idx="4034">
                  <c:v>6-nov-2019 </c:v>
                </c:pt>
                <c:pt idx="4035">
                  <c:v>6-nov-2019 </c:v>
                </c:pt>
                <c:pt idx="4036">
                  <c:v>6-nov-2019 </c:v>
                </c:pt>
                <c:pt idx="4037">
                  <c:v>11-nov-2019</c:v>
                </c:pt>
                <c:pt idx="4038">
                  <c:v>11-nov-2019</c:v>
                </c:pt>
                <c:pt idx="4039">
                  <c:v>11-nov-2019</c:v>
                </c:pt>
                <c:pt idx="4040">
                  <c:v>11-nov-2019</c:v>
                </c:pt>
                <c:pt idx="4041">
                  <c:v>12-nov-2019</c:v>
                </c:pt>
                <c:pt idx="4042">
                  <c:v>13-nov-2019</c:v>
                </c:pt>
                <c:pt idx="4043">
                  <c:v>13-nov-2019</c:v>
                </c:pt>
                <c:pt idx="4044">
                  <c:v>13-nov-2019</c:v>
                </c:pt>
                <c:pt idx="4045">
                  <c:v>14-nov-2019</c:v>
                </c:pt>
                <c:pt idx="4046">
                  <c:v>14-nov-2019</c:v>
                </c:pt>
                <c:pt idx="4047">
                  <c:v>14-nov-2019</c:v>
                </c:pt>
                <c:pt idx="4048">
                  <c:v>15-nov-2019</c:v>
                </c:pt>
                <c:pt idx="4049">
                  <c:v>15-nov-2019</c:v>
                </c:pt>
                <c:pt idx="4050">
                  <c:v>15-nov-2019</c:v>
                </c:pt>
                <c:pt idx="4051">
                  <c:v>18-nov-2019</c:v>
                </c:pt>
                <c:pt idx="4052">
                  <c:v>18-nov-2019</c:v>
                </c:pt>
                <c:pt idx="4053">
                  <c:v>18-nov-2019</c:v>
                </c:pt>
                <c:pt idx="4054">
                  <c:v>18-nov-2019</c:v>
                </c:pt>
                <c:pt idx="4055">
                  <c:v>19-nov-2019</c:v>
                </c:pt>
                <c:pt idx="4056">
                  <c:v>20-nov-2019</c:v>
                </c:pt>
                <c:pt idx="4057">
                  <c:v>21-nov-2019</c:v>
                </c:pt>
                <c:pt idx="4058">
                  <c:v>21-nov-2019</c:v>
                </c:pt>
                <c:pt idx="4059">
                  <c:v>22-nov-2019</c:v>
                </c:pt>
                <c:pt idx="4060">
                  <c:v>22-nov-2019</c:v>
                </c:pt>
                <c:pt idx="4061">
                  <c:v>22-nov-2019</c:v>
                </c:pt>
                <c:pt idx="4062">
                  <c:v>22-nov-2019</c:v>
                </c:pt>
                <c:pt idx="4063">
                  <c:v>22-nov-2019</c:v>
                </c:pt>
                <c:pt idx="4064">
                  <c:v>22-nov-2019</c:v>
                </c:pt>
                <c:pt idx="4065">
                  <c:v>22-nov-2019</c:v>
                </c:pt>
                <c:pt idx="4066">
                  <c:v>25-nov-2019</c:v>
                </c:pt>
                <c:pt idx="4067">
                  <c:v>26-nov-2019</c:v>
                </c:pt>
                <c:pt idx="4068">
                  <c:v>27-nov-2019</c:v>
                </c:pt>
                <c:pt idx="4069">
                  <c:v>27-nov-2019</c:v>
                </c:pt>
                <c:pt idx="4070">
                  <c:v>27-nov-2019</c:v>
                </c:pt>
                <c:pt idx="4071">
                  <c:v>28-nov-2019</c:v>
                </c:pt>
                <c:pt idx="4072">
                  <c:v>29-nov-2019</c:v>
                </c:pt>
                <c:pt idx="4073">
                  <c:v>29-nov-2019</c:v>
                </c:pt>
                <c:pt idx="4074">
                  <c:v>29-nov-2019</c:v>
                </c:pt>
                <c:pt idx="4075">
                  <c:v>2-dic-2019 </c:v>
                </c:pt>
                <c:pt idx="4076">
                  <c:v>2-dic-2019 </c:v>
                </c:pt>
                <c:pt idx="4077">
                  <c:v>3-dic-2019 </c:v>
                </c:pt>
                <c:pt idx="4078">
                  <c:v>3-dic-2019 </c:v>
                </c:pt>
                <c:pt idx="4079">
                  <c:v>3-dic-2019 </c:v>
                </c:pt>
                <c:pt idx="4080">
                  <c:v>3-dic-2019 </c:v>
                </c:pt>
                <c:pt idx="4081">
                  <c:v>4-dic-2019 </c:v>
                </c:pt>
                <c:pt idx="4082">
                  <c:v>5-dic-2019 </c:v>
                </c:pt>
                <c:pt idx="4083">
                  <c:v>5-dic-2019 </c:v>
                </c:pt>
                <c:pt idx="4084">
                  <c:v>5-dic-2019 </c:v>
                </c:pt>
                <c:pt idx="4085">
                  <c:v>6-dic-2019 </c:v>
                </c:pt>
                <c:pt idx="4086">
                  <c:v>6-dic-2019 </c:v>
                </c:pt>
                <c:pt idx="4087">
                  <c:v>9-dic-2019 </c:v>
                </c:pt>
                <c:pt idx="4088">
                  <c:v>10-dic-2019</c:v>
                </c:pt>
                <c:pt idx="4089">
                  <c:v>10-dic-2019</c:v>
                </c:pt>
                <c:pt idx="4090">
                  <c:v>11-dic-2019</c:v>
                </c:pt>
                <c:pt idx="4091">
                  <c:v>11-dic-2019</c:v>
                </c:pt>
                <c:pt idx="4092">
                  <c:v>12-dic-2019</c:v>
                </c:pt>
                <c:pt idx="4093">
                  <c:v>12-dic-2019</c:v>
                </c:pt>
                <c:pt idx="4094">
                  <c:v>12-dic-2019</c:v>
                </c:pt>
                <c:pt idx="4095">
                  <c:v>13-dic-2019</c:v>
                </c:pt>
                <c:pt idx="4096">
                  <c:v>13-dic-2019</c:v>
                </c:pt>
                <c:pt idx="4097">
                  <c:v>17-dic-2019</c:v>
                </c:pt>
                <c:pt idx="4098">
                  <c:v>17-dic-2019</c:v>
                </c:pt>
                <c:pt idx="4099">
                  <c:v>17-dic-2019</c:v>
                </c:pt>
                <c:pt idx="4100">
                  <c:v>18-dic-2019</c:v>
                </c:pt>
                <c:pt idx="4101">
                  <c:v>19-dic-2019</c:v>
                </c:pt>
                <c:pt idx="4102">
                  <c:v>19-dic-2019</c:v>
                </c:pt>
                <c:pt idx="4103">
                  <c:v>19-dic-2019</c:v>
                </c:pt>
                <c:pt idx="4104">
                  <c:v>19-dic-2019</c:v>
                </c:pt>
                <c:pt idx="4105">
                  <c:v>19-dic-2019</c:v>
                </c:pt>
                <c:pt idx="4106">
                  <c:v>19-dic-2019</c:v>
                </c:pt>
                <c:pt idx="4107">
                  <c:v>19-dic-2019</c:v>
                </c:pt>
                <c:pt idx="4108">
                  <c:v>20-dic-2019</c:v>
                </c:pt>
                <c:pt idx="4109">
                  <c:v>23-dic-2019</c:v>
                </c:pt>
                <c:pt idx="4110">
                  <c:v>23-dic-2019</c:v>
                </c:pt>
                <c:pt idx="4111">
                  <c:v>23-dic-2019</c:v>
                </c:pt>
                <c:pt idx="4112">
                  <c:v>26-dic-2019</c:v>
                </c:pt>
                <c:pt idx="4113">
                  <c:v>27-dic-2019</c:v>
                </c:pt>
                <c:pt idx="4114">
                  <c:v>27-dic-2019</c:v>
                </c:pt>
                <c:pt idx="4115">
                  <c:v>30-dic-2019</c:v>
                </c:pt>
                <c:pt idx="4116">
                  <c:v>31-dic-2019</c:v>
                </c:pt>
                <c:pt idx="4117">
                  <c:v>31-dic-2019</c:v>
                </c:pt>
                <c:pt idx="4118">
                  <c:v>31-dic-2019</c:v>
                </c:pt>
                <c:pt idx="4119">
                  <c:v>2-gen-2020 </c:v>
                </c:pt>
                <c:pt idx="4120">
                  <c:v>3-gen-2020 </c:v>
                </c:pt>
                <c:pt idx="4121">
                  <c:v>3-gen-2020 </c:v>
                </c:pt>
                <c:pt idx="4122">
                  <c:v>3-gen-2020 </c:v>
                </c:pt>
                <c:pt idx="4123">
                  <c:v>6-gen-2020 </c:v>
                </c:pt>
                <c:pt idx="4124">
                  <c:v>6-gen-2020 </c:v>
                </c:pt>
                <c:pt idx="4125">
                  <c:v>6-gen-2020 </c:v>
                </c:pt>
                <c:pt idx="4126">
                  <c:v>7-gen-2020 </c:v>
                </c:pt>
                <c:pt idx="4127">
                  <c:v>7-gen-2020 </c:v>
                </c:pt>
                <c:pt idx="4128">
                  <c:v>7-gen-2020 </c:v>
                </c:pt>
                <c:pt idx="4129">
                  <c:v>7-gen-2020 </c:v>
                </c:pt>
                <c:pt idx="4130">
                  <c:v>9-gen-2020 </c:v>
                </c:pt>
                <c:pt idx="4131">
                  <c:v>10-gen-2020</c:v>
                </c:pt>
                <c:pt idx="4132">
                  <c:v>10-gen-2020</c:v>
                </c:pt>
                <c:pt idx="4133">
                  <c:v>13-gen-2020</c:v>
                </c:pt>
                <c:pt idx="4134">
                  <c:v>13-gen-2020</c:v>
                </c:pt>
                <c:pt idx="4135">
                  <c:v>13-gen-2020</c:v>
                </c:pt>
                <c:pt idx="4136">
                  <c:v>13-gen-2020</c:v>
                </c:pt>
                <c:pt idx="4137">
                  <c:v>14-gen-2020</c:v>
                </c:pt>
                <c:pt idx="4138">
                  <c:v>14-gen-2020</c:v>
                </c:pt>
                <c:pt idx="4139">
                  <c:v>14-gen-2020</c:v>
                </c:pt>
                <c:pt idx="4140">
                  <c:v>14-gen-2020</c:v>
                </c:pt>
                <c:pt idx="4141">
                  <c:v>15-gen-2020</c:v>
                </c:pt>
                <c:pt idx="4142">
                  <c:v>16-gen-2020</c:v>
                </c:pt>
                <c:pt idx="4143">
                  <c:v>16-gen-2020</c:v>
                </c:pt>
                <c:pt idx="4144">
                  <c:v>17-gen-2020</c:v>
                </c:pt>
                <c:pt idx="4145">
                  <c:v>20-gen-2020</c:v>
                </c:pt>
                <c:pt idx="4146">
                  <c:v>20-gen-2020</c:v>
                </c:pt>
                <c:pt idx="4147">
                  <c:v>21-gen-2020</c:v>
                </c:pt>
                <c:pt idx="4148">
                  <c:v>21-gen-2020</c:v>
                </c:pt>
                <c:pt idx="4149">
                  <c:v>22-gen-2020</c:v>
                </c:pt>
                <c:pt idx="4150">
                  <c:v>22-gen-2020</c:v>
                </c:pt>
                <c:pt idx="4151">
                  <c:v>23-gen-2020</c:v>
                </c:pt>
                <c:pt idx="4152">
                  <c:v>23-gen-2020</c:v>
                </c:pt>
                <c:pt idx="4153">
                  <c:v>23-gen-2020</c:v>
                </c:pt>
                <c:pt idx="4154">
                  <c:v>24-gen-2020</c:v>
                </c:pt>
                <c:pt idx="4155">
                  <c:v>27-gen-2020</c:v>
                </c:pt>
                <c:pt idx="4156">
                  <c:v>27-gen-2020</c:v>
                </c:pt>
                <c:pt idx="4157">
                  <c:v>27-gen-2020</c:v>
                </c:pt>
                <c:pt idx="4158">
                  <c:v>28-gen-2020</c:v>
                </c:pt>
                <c:pt idx="4159">
                  <c:v>28-gen-2020</c:v>
                </c:pt>
                <c:pt idx="4160">
                  <c:v>29-gen-2020</c:v>
                </c:pt>
                <c:pt idx="4161">
                  <c:v>30-gen-2020</c:v>
                </c:pt>
                <c:pt idx="4162">
                  <c:v>30-gen-2020</c:v>
                </c:pt>
                <c:pt idx="4163">
                  <c:v>31-gen-2020</c:v>
                </c:pt>
                <c:pt idx="4164">
                  <c:v>31-gen-2020</c:v>
                </c:pt>
                <c:pt idx="4165">
                  <c:v>3-feb-2020 </c:v>
                </c:pt>
                <c:pt idx="4166">
                  <c:v>4-feb-2020 </c:v>
                </c:pt>
                <c:pt idx="4167">
                  <c:v>7-feb-2020 </c:v>
                </c:pt>
                <c:pt idx="4168">
                  <c:v>7-feb-2020 </c:v>
                </c:pt>
                <c:pt idx="4169">
                  <c:v>10-feb-2020</c:v>
                </c:pt>
                <c:pt idx="4170">
                  <c:v>10-feb-2020</c:v>
                </c:pt>
                <c:pt idx="4171">
                  <c:v>10-feb-2020</c:v>
                </c:pt>
                <c:pt idx="4172">
                  <c:v>11-feb-2020</c:v>
                </c:pt>
                <c:pt idx="4173">
                  <c:v>11-feb-2020</c:v>
                </c:pt>
                <c:pt idx="4174">
                  <c:v>13-feb-2020</c:v>
                </c:pt>
                <c:pt idx="4175">
                  <c:v>14-feb-2020</c:v>
                </c:pt>
                <c:pt idx="4176">
                  <c:v>14-feb-2020</c:v>
                </c:pt>
                <c:pt idx="4177">
                  <c:v>17-feb-2020</c:v>
                </c:pt>
                <c:pt idx="4178">
                  <c:v>18-feb-2020</c:v>
                </c:pt>
                <c:pt idx="4179">
                  <c:v>18-feb-2020</c:v>
                </c:pt>
                <c:pt idx="4180">
                  <c:v>18-feb-2020</c:v>
                </c:pt>
                <c:pt idx="4181">
                  <c:v>19-feb-2020</c:v>
                </c:pt>
                <c:pt idx="4182">
                  <c:v>20-feb-2020</c:v>
                </c:pt>
                <c:pt idx="4183">
                  <c:v>20-feb-2020</c:v>
                </c:pt>
                <c:pt idx="4184">
                  <c:v>20-feb-2020</c:v>
                </c:pt>
                <c:pt idx="4185">
                  <c:v>21-feb-2020</c:v>
                </c:pt>
                <c:pt idx="4186">
                  <c:v>21-feb-2020</c:v>
                </c:pt>
                <c:pt idx="4187">
                  <c:v>24-feb-2020</c:v>
                </c:pt>
                <c:pt idx="4188">
                  <c:v>24-feb-2020</c:v>
                </c:pt>
                <c:pt idx="4189">
                  <c:v>25-feb-2020</c:v>
                </c:pt>
                <c:pt idx="4190">
                  <c:v>25-feb-2020</c:v>
                </c:pt>
                <c:pt idx="4191">
                  <c:v>26-feb-2020</c:v>
                </c:pt>
                <c:pt idx="4192">
                  <c:v>26-feb-2020</c:v>
                </c:pt>
                <c:pt idx="4193">
                  <c:v>26-feb-2020</c:v>
                </c:pt>
                <c:pt idx="4194">
                  <c:v>26-feb-2020</c:v>
                </c:pt>
                <c:pt idx="4195">
                  <c:v>27-feb-2020</c:v>
                </c:pt>
                <c:pt idx="4196">
                  <c:v>27-feb-2020</c:v>
                </c:pt>
                <c:pt idx="4197">
                  <c:v>27-feb-2020</c:v>
                </c:pt>
                <c:pt idx="4198">
                  <c:v>27-feb-2020</c:v>
                </c:pt>
                <c:pt idx="4199">
                  <c:v>28-feb-2020</c:v>
                </c:pt>
                <c:pt idx="4200">
                  <c:v>28-feb-2020</c:v>
                </c:pt>
                <c:pt idx="4201">
                  <c:v>2-mar-2020 </c:v>
                </c:pt>
                <c:pt idx="4202">
                  <c:v>2-mar-2020 </c:v>
                </c:pt>
                <c:pt idx="4203">
                  <c:v>2-mar-2020 </c:v>
                </c:pt>
                <c:pt idx="4204">
                  <c:v>2-mar-2020 </c:v>
                </c:pt>
                <c:pt idx="4205">
                  <c:v>2-mar-2020 </c:v>
                </c:pt>
                <c:pt idx="4206">
                  <c:v>2-mar-2020 </c:v>
                </c:pt>
                <c:pt idx="4207">
                  <c:v>3-mar-2020 </c:v>
                </c:pt>
                <c:pt idx="4208">
                  <c:v>3-mar-2020 </c:v>
                </c:pt>
                <c:pt idx="4209">
                  <c:v>3-mar-2020 </c:v>
                </c:pt>
                <c:pt idx="4210">
                  <c:v>3-mar-2020 </c:v>
                </c:pt>
                <c:pt idx="4211">
                  <c:v>3-mar-2020 </c:v>
                </c:pt>
                <c:pt idx="4212">
                  <c:v>3-mar-2020 </c:v>
                </c:pt>
                <c:pt idx="4213">
                  <c:v>4-mar-2020 </c:v>
                </c:pt>
                <c:pt idx="4214">
                  <c:v>4-mar-2020 </c:v>
                </c:pt>
                <c:pt idx="4215">
                  <c:v>5-mar-2020 </c:v>
                </c:pt>
                <c:pt idx="4216">
                  <c:v>5-mar-2020 </c:v>
                </c:pt>
                <c:pt idx="4217">
                  <c:v>5-mar-2020 </c:v>
                </c:pt>
                <c:pt idx="4218">
                  <c:v>5-mar-2020 </c:v>
                </c:pt>
                <c:pt idx="4219">
                  <c:v>5-mar-2020 </c:v>
                </c:pt>
                <c:pt idx="4220">
                  <c:v>6-mar-2020 </c:v>
                </c:pt>
                <c:pt idx="4221">
                  <c:v>6-mar-2020 </c:v>
                </c:pt>
                <c:pt idx="4222">
                  <c:v>6-mar-2020 </c:v>
                </c:pt>
                <c:pt idx="4223">
                  <c:v>6-mar-2020 </c:v>
                </c:pt>
                <c:pt idx="4224">
                  <c:v>9-mar-2020 </c:v>
                </c:pt>
                <c:pt idx="4225">
                  <c:v>9-mar-2020 </c:v>
                </c:pt>
                <c:pt idx="4226">
                  <c:v>9-mar-2020 </c:v>
                </c:pt>
                <c:pt idx="4227">
                  <c:v>9-mar-2020 </c:v>
                </c:pt>
                <c:pt idx="4228">
                  <c:v>9-mar-2020 </c:v>
                </c:pt>
                <c:pt idx="4229">
                  <c:v>10-mar-2020</c:v>
                </c:pt>
                <c:pt idx="4230">
                  <c:v>10-mar-2020</c:v>
                </c:pt>
                <c:pt idx="4231">
                  <c:v>10-mar-2020</c:v>
                </c:pt>
                <c:pt idx="4232">
                  <c:v>11-mar-2020</c:v>
                </c:pt>
                <c:pt idx="4233">
                  <c:v>11-mar-2020</c:v>
                </c:pt>
                <c:pt idx="4234">
                  <c:v>11-mar-2020</c:v>
                </c:pt>
                <c:pt idx="4235">
                  <c:v>11-mar-2020</c:v>
                </c:pt>
                <c:pt idx="4236">
                  <c:v>11-mar-2020</c:v>
                </c:pt>
                <c:pt idx="4237">
                  <c:v>12-mar-2020</c:v>
                </c:pt>
                <c:pt idx="4238">
                  <c:v>12-mar-2020</c:v>
                </c:pt>
                <c:pt idx="4239">
                  <c:v>16-mar-2020</c:v>
                </c:pt>
                <c:pt idx="4240">
                  <c:v>17-mar-2020</c:v>
                </c:pt>
                <c:pt idx="4241">
                  <c:v>17-mar-2020</c:v>
                </c:pt>
                <c:pt idx="4242">
                  <c:v>17-mar-2020</c:v>
                </c:pt>
                <c:pt idx="4243">
                  <c:v>18-mar-2020</c:v>
                </c:pt>
                <c:pt idx="4244">
                  <c:v>18-mar-2020</c:v>
                </c:pt>
                <c:pt idx="4245">
                  <c:v>18-mar-2020</c:v>
                </c:pt>
                <c:pt idx="4246">
                  <c:v>18-mar-2020</c:v>
                </c:pt>
                <c:pt idx="4247">
                  <c:v>18-mar-2020</c:v>
                </c:pt>
                <c:pt idx="4248">
                  <c:v>19-mar-2020</c:v>
                </c:pt>
                <c:pt idx="4249">
                  <c:v>19-mar-2020</c:v>
                </c:pt>
                <c:pt idx="4250">
                  <c:v>20-mar-2020</c:v>
                </c:pt>
                <c:pt idx="4251">
                  <c:v>20-mar-2020</c:v>
                </c:pt>
                <c:pt idx="4252">
                  <c:v>20-mar-2020</c:v>
                </c:pt>
                <c:pt idx="4253">
                  <c:v>23-mar-2020</c:v>
                </c:pt>
                <c:pt idx="4254">
                  <c:v>24-mar-2020</c:v>
                </c:pt>
                <c:pt idx="4255">
                  <c:v>25-mar-2020</c:v>
                </c:pt>
                <c:pt idx="4256">
                  <c:v>26-mar-2020</c:v>
                </c:pt>
                <c:pt idx="4257">
                  <c:v>26-mar-2020</c:v>
                </c:pt>
                <c:pt idx="4258">
                  <c:v>26-mar-2020</c:v>
                </c:pt>
                <c:pt idx="4259">
                  <c:v>26-mar-2020</c:v>
                </c:pt>
                <c:pt idx="4260">
                  <c:v>26-mar-2020</c:v>
                </c:pt>
                <c:pt idx="4261">
                  <c:v>27-mar-2020</c:v>
                </c:pt>
                <c:pt idx="4262">
                  <c:v>27-mar-2020</c:v>
                </c:pt>
                <c:pt idx="4263">
                  <c:v>30-mar-2020</c:v>
                </c:pt>
                <c:pt idx="4264">
                  <c:v>30-mar-2020</c:v>
                </c:pt>
                <c:pt idx="4265">
                  <c:v>30-mar-2020</c:v>
                </c:pt>
                <c:pt idx="4266">
                  <c:v>31-mar-2020</c:v>
                </c:pt>
                <c:pt idx="4267">
                  <c:v>31-mar-2020</c:v>
                </c:pt>
                <c:pt idx="4268">
                  <c:v>31-mar-2020</c:v>
                </c:pt>
                <c:pt idx="4269">
                  <c:v>31-mar-2020</c:v>
                </c:pt>
                <c:pt idx="4270">
                  <c:v>31-mar-2020</c:v>
                </c:pt>
                <c:pt idx="4271">
                  <c:v>1-apr-2020 </c:v>
                </c:pt>
                <c:pt idx="4272">
                  <c:v>1-apr-2020 </c:v>
                </c:pt>
                <c:pt idx="4273">
                  <c:v>1-apr-2020 </c:v>
                </c:pt>
                <c:pt idx="4274">
                  <c:v>1-apr-2020 </c:v>
                </c:pt>
                <c:pt idx="4275">
                  <c:v>1-apr-2020 </c:v>
                </c:pt>
                <c:pt idx="4276">
                  <c:v>2-apr-2020 </c:v>
                </c:pt>
                <c:pt idx="4277">
                  <c:v>2-apr-2020 </c:v>
                </c:pt>
                <c:pt idx="4278">
                  <c:v>3-apr-2020 </c:v>
                </c:pt>
                <c:pt idx="4279">
                  <c:v>3-apr-2020 </c:v>
                </c:pt>
                <c:pt idx="4280">
                  <c:v>3-apr-2020 </c:v>
                </c:pt>
                <c:pt idx="4281">
                  <c:v>3-apr-2020 </c:v>
                </c:pt>
                <c:pt idx="4282">
                  <c:v>6-apr-2020 </c:v>
                </c:pt>
                <c:pt idx="4283">
                  <c:v>7-apr-2020 </c:v>
                </c:pt>
                <c:pt idx="4284">
                  <c:v>7-apr-2020 </c:v>
                </c:pt>
                <c:pt idx="4285">
                  <c:v>7-apr-2020 </c:v>
                </c:pt>
                <c:pt idx="4286">
                  <c:v>7-apr-2020 </c:v>
                </c:pt>
                <c:pt idx="4287">
                  <c:v>7-apr-2020 </c:v>
                </c:pt>
                <c:pt idx="4288">
                  <c:v>8-apr-2020 </c:v>
                </c:pt>
                <c:pt idx="4289">
                  <c:v>8-apr-2020 </c:v>
                </c:pt>
                <c:pt idx="4290">
                  <c:v>8-apr-2020 </c:v>
                </c:pt>
                <c:pt idx="4291">
                  <c:v>9-apr-2020 </c:v>
                </c:pt>
                <c:pt idx="4292">
                  <c:v>9-apr-2020 </c:v>
                </c:pt>
                <c:pt idx="4293">
                  <c:v>9-apr-2020 </c:v>
                </c:pt>
                <c:pt idx="4294">
                  <c:v>9-apr-2020 </c:v>
                </c:pt>
                <c:pt idx="4295">
                  <c:v>13-apr-2020</c:v>
                </c:pt>
                <c:pt idx="4296">
                  <c:v>14-apr-2020</c:v>
                </c:pt>
                <c:pt idx="4297">
                  <c:v>14-apr-2020</c:v>
                </c:pt>
                <c:pt idx="4298">
                  <c:v>14-apr-2020</c:v>
                </c:pt>
                <c:pt idx="4299">
                  <c:v>14-apr-2020</c:v>
                </c:pt>
                <c:pt idx="4300">
                  <c:v>16-apr-2020</c:v>
                </c:pt>
                <c:pt idx="4301">
                  <c:v>16-apr-2020</c:v>
                </c:pt>
                <c:pt idx="4302">
                  <c:v>17-apr-2020</c:v>
                </c:pt>
                <c:pt idx="4303">
                  <c:v>17-apr-2020</c:v>
                </c:pt>
                <c:pt idx="4304">
                  <c:v>17-apr-2020</c:v>
                </c:pt>
                <c:pt idx="4305">
                  <c:v>20-apr-2020</c:v>
                </c:pt>
                <c:pt idx="4306">
                  <c:v>20-apr-2020</c:v>
                </c:pt>
                <c:pt idx="4307">
                  <c:v>20-apr-2020</c:v>
                </c:pt>
                <c:pt idx="4308">
                  <c:v>21-apr-2020</c:v>
                </c:pt>
                <c:pt idx="4309">
                  <c:v>21-apr-2020</c:v>
                </c:pt>
                <c:pt idx="4310">
                  <c:v>21-apr-2020</c:v>
                </c:pt>
                <c:pt idx="4311">
                  <c:v>22-apr-2020</c:v>
                </c:pt>
                <c:pt idx="4312">
                  <c:v>22-apr-2020</c:v>
                </c:pt>
                <c:pt idx="4313">
                  <c:v>23-apr-2020</c:v>
                </c:pt>
                <c:pt idx="4314">
                  <c:v>23-apr-2020</c:v>
                </c:pt>
                <c:pt idx="4315">
                  <c:v>23-apr-2020</c:v>
                </c:pt>
                <c:pt idx="4316">
                  <c:v>23-apr-2020</c:v>
                </c:pt>
                <c:pt idx="4317">
                  <c:v>23-apr-2020</c:v>
                </c:pt>
                <c:pt idx="4318">
                  <c:v>23-apr-2020</c:v>
                </c:pt>
                <c:pt idx="4319">
                  <c:v>24-apr-2020</c:v>
                </c:pt>
                <c:pt idx="4320">
                  <c:v>24-apr-2020</c:v>
                </c:pt>
                <c:pt idx="4321">
                  <c:v>24-apr-2020</c:v>
                </c:pt>
                <c:pt idx="4322">
                  <c:v>27-apr-2020</c:v>
                </c:pt>
                <c:pt idx="4323">
                  <c:v>27-apr-2020</c:v>
                </c:pt>
                <c:pt idx="4324">
                  <c:v>29-apr-2020</c:v>
                </c:pt>
                <c:pt idx="4325">
                  <c:v>30-apr-2020</c:v>
                </c:pt>
                <c:pt idx="4326">
                  <c:v>1-mag-2020 </c:v>
                </c:pt>
                <c:pt idx="4327">
                  <c:v>1-mag-2020 </c:v>
                </c:pt>
                <c:pt idx="4328">
                  <c:v>4-mag-2020 </c:v>
                </c:pt>
                <c:pt idx="4329">
                  <c:v>4-mag-2020 </c:v>
                </c:pt>
                <c:pt idx="4330">
                  <c:v>4-mag-2020 </c:v>
                </c:pt>
                <c:pt idx="4331">
                  <c:v>5-mag-2020 </c:v>
                </c:pt>
                <c:pt idx="4332">
                  <c:v>6-mag-2020 </c:v>
                </c:pt>
                <c:pt idx="4333">
                  <c:v>6-mag-2020 </c:v>
                </c:pt>
                <c:pt idx="4334">
                  <c:v>6-mag-2020 </c:v>
                </c:pt>
                <c:pt idx="4335">
                  <c:v>7-mag-2020 </c:v>
                </c:pt>
                <c:pt idx="4336">
                  <c:v>7-mag-2020 </c:v>
                </c:pt>
                <c:pt idx="4337">
                  <c:v>7-mag-2020 </c:v>
                </c:pt>
                <c:pt idx="4338">
                  <c:v>8-mag-2020 </c:v>
                </c:pt>
                <c:pt idx="4339">
                  <c:v>8-mag-2020 </c:v>
                </c:pt>
                <c:pt idx="4340">
                  <c:v>11-mag-2020</c:v>
                </c:pt>
                <c:pt idx="4341">
                  <c:v>11-mag-2020</c:v>
                </c:pt>
                <c:pt idx="4342">
                  <c:v>12-mag-2020</c:v>
                </c:pt>
                <c:pt idx="4343">
                  <c:v>12-mag-2020</c:v>
                </c:pt>
                <c:pt idx="4344">
                  <c:v>12-mag-2020</c:v>
                </c:pt>
              </c:strCache>
            </c:strRef>
          </c:cat>
          <c:val>
            <c:numRef>
              <c:f>'Grafico lineare'!$B$3:$B$4345</c:f>
              <c:numCache>
                <c:formatCode>"€"\ #,##0.00;[Red]\-"€"\ #,##0.00</c:formatCode>
                <c:ptCount val="4343"/>
                <c:pt idx="0">
                  <c:v>-92</c:v>
                </c:pt>
                <c:pt idx="1">
                  <c:v>-115.6</c:v>
                </c:pt>
                <c:pt idx="2">
                  <c:v>-35.599999999999994</c:v>
                </c:pt>
                <c:pt idx="3">
                  <c:v>72.800000000000011</c:v>
                </c:pt>
                <c:pt idx="4">
                  <c:v>319</c:v>
                </c:pt>
                <c:pt idx="5">
                  <c:v>282.2</c:v>
                </c:pt>
                <c:pt idx="6">
                  <c:v>221.39999999999998</c:v>
                </c:pt>
                <c:pt idx="7">
                  <c:v>159.59999999999997</c:v>
                </c:pt>
                <c:pt idx="8">
                  <c:v>304.79999999999995</c:v>
                </c:pt>
                <c:pt idx="9">
                  <c:v>319.99999999999994</c:v>
                </c:pt>
                <c:pt idx="10">
                  <c:v>309.89999999999992</c:v>
                </c:pt>
                <c:pt idx="11">
                  <c:v>451.09999999999991</c:v>
                </c:pt>
                <c:pt idx="12">
                  <c:v>448.09999999999991</c:v>
                </c:pt>
                <c:pt idx="13">
                  <c:v>468.2999999999999</c:v>
                </c:pt>
                <c:pt idx="14">
                  <c:v>489.49999999999989</c:v>
                </c:pt>
                <c:pt idx="15">
                  <c:v>478.89999999999986</c:v>
                </c:pt>
                <c:pt idx="16">
                  <c:v>380.29999999999984</c:v>
                </c:pt>
                <c:pt idx="17">
                  <c:v>314.49999999999983</c:v>
                </c:pt>
                <c:pt idx="18">
                  <c:v>276.69999999999982</c:v>
                </c:pt>
                <c:pt idx="19">
                  <c:v>407.69999999999982</c:v>
                </c:pt>
                <c:pt idx="20">
                  <c:v>376.89999999999981</c:v>
                </c:pt>
                <c:pt idx="21">
                  <c:v>216.89999999999981</c:v>
                </c:pt>
                <c:pt idx="22">
                  <c:v>162.0999999999998</c:v>
                </c:pt>
                <c:pt idx="23">
                  <c:v>181.89999999999981</c:v>
                </c:pt>
                <c:pt idx="24">
                  <c:v>122.09999999999981</c:v>
                </c:pt>
                <c:pt idx="25">
                  <c:v>112.29999999999981</c:v>
                </c:pt>
                <c:pt idx="26">
                  <c:v>75.699999999999818</c:v>
                </c:pt>
                <c:pt idx="27">
                  <c:v>42.599999999999817</c:v>
                </c:pt>
                <c:pt idx="28">
                  <c:v>73.799999999999812</c:v>
                </c:pt>
                <c:pt idx="29">
                  <c:v>32.399999999999814</c:v>
                </c:pt>
                <c:pt idx="30">
                  <c:v>-15.200000000000188</c:v>
                </c:pt>
                <c:pt idx="31">
                  <c:v>187.19999999999982</c:v>
                </c:pt>
                <c:pt idx="32">
                  <c:v>158.09999999999982</c:v>
                </c:pt>
                <c:pt idx="33">
                  <c:v>196.49999999999983</c:v>
                </c:pt>
                <c:pt idx="34">
                  <c:v>145.39999999999984</c:v>
                </c:pt>
                <c:pt idx="35">
                  <c:v>98.799999999999841</c:v>
                </c:pt>
                <c:pt idx="36">
                  <c:v>38.499999999999844</c:v>
                </c:pt>
                <c:pt idx="37">
                  <c:v>125.89999999999985</c:v>
                </c:pt>
                <c:pt idx="38">
                  <c:v>166.79999999999984</c:v>
                </c:pt>
                <c:pt idx="39">
                  <c:v>124.19999999999985</c:v>
                </c:pt>
                <c:pt idx="40">
                  <c:v>255.59999999999985</c:v>
                </c:pt>
                <c:pt idx="41">
                  <c:v>208.99999999999986</c:v>
                </c:pt>
                <c:pt idx="42">
                  <c:v>172.89999999999986</c:v>
                </c:pt>
                <c:pt idx="43">
                  <c:v>169.79999999999987</c:v>
                </c:pt>
                <c:pt idx="44">
                  <c:v>206.19999999999987</c:v>
                </c:pt>
                <c:pt idx="45">
                  <c:v>141.39999999999986</c:v>
                </c:pt>
                <c:pt idx="46">
                  <c:v>129.29999999999987</c:v>
                </c:pt>
                <c:pt idx="47">
                  <c:v>60.499999999999872</c:v>
                </c:pt>
                <c:pt idx="48">
                  <c:v>48.399999999999871</c:v>
                </c:pt>
                <c:pt idx="49">
                  <c:v>104.79999999999987</c:v>
                </c:pt>
                <c:pt idx="50">
                  <c:v>31.999999999999872</c:v>
                </c:pt>
                <c:pt idx="51">
                  <c:v>-37.800000000000125</c:v>
                </c:pt>
                <c:pt idx="52">
                  <c:v>-65.900000000000119</c:v>
                </c:pt>
                <c:pt idx="53">
                  <c:v>-47.000000000000121</c:v>
                </c:pt>
                <c:pt idx="54">
                  <c:v>-40.600000000000122</c:v>
                </c:pt>
                <c:pt idx="55">
                  <c:v>-82.900000000000119</c:v>
                </c:pt>
                <c:pt idx="56">
                  <c:v>-77.500000000000114</c:v>
                </c:pt>
                <c:pt idx="57">
                  <c:v>-1.100000000000108</c:v>
                </c:pt>
                <c:pt idx="58">
                  <c:v>-43.400000000000105</c:v>
                </c:pt>
                <c:pt idx="59">
                  <c:v>-30.500000000000107</c:v>
                </c:pt>
                <c:pt idx="60">
                  <c:v>6.899999999999892</c:v>
                </c:pt>
                <c:pt idx="61">
                  <c:v>34.399999999999892</c:v>
                </c:pt>
                <c:pt idx="62">
                  <c:v>15.799999999999891</c:v>
                </c:pt>
                <c:pt idx="63">
                  <c:v>45.499999999999886</c:v>
                </c:pt>
                <c:pt idx="64">
                  <c:v>63.899999999999885</c:v>
                </c:pt>
                <c:pt idx="65">
                  <c:v>60.299999999999883</c:v>
                </c:pt>
                <c:pt idx="66">
                  <c:v>39.599999999999881</c:v>
                </c:pt>
                <c:pt idx="67">
                  <c:v>23.499999999999879</c:v>
                </c:pt>
                <c:pt idx="68">
                  <c:v>8.3999999999998796</c:v>
                </c:pt>
                <c:pt idx="69">
                  <c:v>-2.7000000000001201</c:v>
                </c:pt>
                <c:pt idx="70">
                  <c:v>-11.30000000000012</c:v>
                </c:pt>
                <c:pt idx="71">
                  <c:v>-48.900000000000119</c:v>
                </c:pt>
                <c:pt idx="72">
                  <c:v>-29.000000000000121</c:v>
                </c:pt>
                <c:pt idx="73">
                  <c:v>-55.600000000000122</c:v>
                </c:pt>
                <c:pt idx="74">
                  <c:v>-17.200000000000124</c:v>
                </c:pt>
                <c:pt idx="75">
                  <c:v>-54.300000000000125</c:v>
                </c:pt>
                <c:pt idx="76">
                  <c:v>-71.900000000000119</c:v>
                </c:pt>
                <c:pt idx="77">
                  <c:v>-58.000000000000121</c:v>
                </c:pt>
                <c:pt idx="78">
                  <c:v>-83.600000000000122</c:v>
                </c:pt>
                <c:pt idx="79">
                  <c:v>-107.20000000000013</c:v>
                </c:pt>
                <c:pt idx="80">
                  <c:v>-144.30000000000013</c:v>
                </c:pt>
                <c:pt idx="81">
                  <c:v>-137.40000000000012</c:v>
                </c:pt>
                <c:pt idx="82">
                  <c:v>-139.00000000000011</c:v>
                </c:pt>
                <c:pt idx="83">
                  <c:v>-161.60000000000011</c:v>
                </c:pt>
                <c:pt idx="84">
                  <c:v>-178.2000000000001</c:v>
                </c:pt>
                <c:pt idx="85">
                  <c:v>-228.60000000000011</c:v>
                </c:pt>
                <c:pt idx="86">
                  <c:v>-272.7000000000001</c:v>
                </c:pt>
                <c:pt idx="87">
                  <c:v>-336.50000000000011</c:v>
                </c:pt>
                <c:pt idx="88">
                  <c:v>-274.30000000000013</c:v>
                </c:pt>
                <c:pt idx="89">
                  <c:v>-250.90000000000012</c:v>
                </c:pt>
                <c:pt idx="90">
                  <c:v>-269.50000000000011</c:v>
                </c:pt>
                <c:pt idx="91">
                  <c:v>-284.10000000000014</c:v>
                </c:pt>
                <c:pt idx="92">
                  <c:v>-277.70000000000016</c:v>
                </c:pt>
                <c:pt idx="93">
                  <c:v>-302.00000000000017</c:v>
                </c:pt>
                <c:pt idx="94">
                  <c:v>-298.60000000000019</c:v>
                </c:pt>
                <c:pt idx="95">
                  <c:v>-330.20000000000022</c:v>
                </c:pt>
                <c:pt idx="96">
                  <c:v>-366.30000000000024</c:v>
                </c:pt>
                <c:pt idx="97">
                  <c:v>-385.90000000000026</c:v>
                </c:pt>
                <c:pt idx="98">
                  <c:v>-417.00000000000028</c:v>
                </c:pt>
                <c:pt idx="99">
                  <c:v>-444.60000000000031</c:v>
                </c:pt>
                <c:pt idx="100">
                  <c:v>-468.40000000000032</c:v>
                </c:pt>
                <c:pt idx="101">
                  <c:v>-469.00000000000034</c:v>
                </c:pt>
                <c:pt idx="102">
                  <c:v>-505.10000000000036</c:v>
                </c:pt>
                <c:pt idx="103">
                  <c:v>-549.90000000000032</c:v>
                </c:pt>
                <c:pt idx="104">
                  <c:v>-603.70000000000027</c:v>
                </c:pt>
                <c:pt idx="105">
                  <c:v>-579.8000000000003</c:v>
                </c:pt>
                <c:pt idx="106">
                  <c:v>-671.8000000000003</c:v>
                </c:pt>
                <c:pt idx="107">
                  <c:v>-610.20000000000027</c:v>
                </c:pt>
                <c:pt idx="108">
                  <c:v>-574.3000000000003</c:v>
                </c:pt>
                <c:pt idx="109">
                  <c:v>-530.3000000000003</c:v>
                </c:pt>
                <c:pt idx="110">
                  <c:v>-564.40000000000032</c:v>
                </c:pt>
                <c:pt idx="111">
                  <c:v>-586.50000000000034</c:v>
                </c:pt>
                <c:pt idx="112">
                  <c:v>-603.60000000000036</c:v>
                </c:pt>
                <c:pt idx="113">
                  <c:v>-585.70000000000039</c:v>
                </c:pt>
                <c:pt idx="114">
                  <c:v>-508.80000000000041</c:v>
                </c:pt>
                <c:pt idx="115">
                  <c:v>-532.90000000000043</c:v>
                </c:pt>
                <c:pt idx="116">
                  <c:v>-534.00000000000045</c:v>
                </c:pt>
                <c:pt idx="117">
                  <c:v>-550.60000000000048</c:v>
                </c:pt>
                <c:pt idx="118">
                  <c:v>-582.2000000000005</c:v>
                </c:pt>
                <c:pt idx="119">
                  <c:v>-567.80000000000052</c:v>
                </c:pt>
                <c:pt idx="120">
                  <c:v>-614.60000000000048</c:v>
                </c:pt>
                <c:pt idx="121">
                  <c:v>-777.50000000000045</c:v>
                </c:pt>
                <c:pt idx="122">
                  <c:v>-821.30000000000041</c:v>
                </c:pt>
                <c:pt idx="123">
                  <c:v>-658.50000000000045</c:v>
                </c:pt>
                <c:pt idx="124">
                  <c:v>-703.30000000000041</c:v>
                </c:pt>
                <c:pt idx="125">
                  <c:v>-677.90000000000043</c:v>
                </c:pt>
                <c:pt idx="126">
                  <c:v>-728.00000000000045</c:v>
                </c:pt>
                <c:pt idx="127">
                  <c:v>-559.80000000000041</c:v>
                </c:pt>
                <c:pt idx="128">
                  <c:v>-596.90000000000043</c:v>
                </c:pt>
                <c:pt idx="129">
                  <c:v>-530.90000000000043</c:v>
                </c:pt>
                <c:pt idx="130">
                  <c:v>-570.50000000000045</c:v>
                </c:pt>
                <c:pt idx="131">
                  <c:v>-459.40000000000043</c:v>
                </c:pt>
                <c:pt idx="132">
                  <c:v>-475.00000000000045</c:v>
                </c:pt>
                <c:pt idx="133">
                  <c:v>-512.80000000000041</c:v>
                </c:pt>
                <c:pt idx="134">
                  <c:v>-537.60000000000036</c:v>
                </c:pt>
                <c:pt idx="135">
                  <c:v>-595.20000000000039</c:v>
                </c:pt>
                <c:pt idx="136">
                  <c:v>-632.30000000000041</c:v>
                </c:pt>
                <c:pt idx="137">
                  <c:v>-580.40000000000043</c:v>
                </c:pt>
                <c:pt idx="138">
                  <c:v>-623.50000000000045</c:v>
                </c:pt>
                <c:pt idx="139">
                  <c:v>-661.10000000000048</c:v>
                </c:pt>
                <c:pt idx="140">
                  <c:v>-593.90000000000043</c:v>
                </c:pt>
                <c:pt idx="141">
                  <c:v>-651.70000000000039</c:v>
                </c:pt>
                <c:pt idx="142">
                  <c:v>-600.00000000000034</c:v>
                </c:pt>
                <c:pt idx="143">
                  <c:v>-628.10000000000036</c:v>
                </c:pt>
                <c:pt idx="144">
                  <c:v>-570.20000000000039</c:v>
                </c:pt>
                <c:pt idx="145">
                  <c:v>-593.30000000000041</c:v>
                </c:pt>
                <c:pt idx="146">
                  <c:v>-524.00000000000045</c:v>
                </c:pt>
                <c:pt idx="147">
                  <c:v>-557.10000000000048</c:v>
                </c:pt>
                <c:pt idx="148">
                  <c:v>-542.10000000000048</c:v>
                </c:pt>
                <c:pt idx="149">
                  <c:v>-456.30000000000047</c:v>
                </c:pt>
                <c:pt idx="150">
                  <c:v>-495.10000000000048</c:v>
                </c:pt>
                <c:pt idx="151">
                  <c:v>-486.2000000000005</c:v>
                </c:pt>
                <c:pt idx="152">
                  <c:v>-469.30000000000052</c:v>
                </c:pt>
                <c:pt idx="153">
                  <c:v>-475.40000000000055</c:v>
                </c:pt>
                <c:pt idx="154">
                  <c:v>-338.20000000000056</c:v>
                </c:pt>
                <c:pt idx="155">
                  <c:v>-394.90000000000055</c:v>
                </c:pt>
                <c:pt idx="156">
                  <c:v>-212.90000000000055</c:v>
                </c:pt>
                <c:pt idx="157">
                  <c:v>-264.70000000000056</c:v>
                </c:pt>
                <c:pt idx="158">
                  <c:v>200.69999999999942</c:v>
                </c:pt>
                <c:pt idx="159">
                  <c:v>129.89999999999941</c:v>
                </c:pt>
                <c:pt idx="160">
                  <c:v>166.29999999999941</c:v>
                </c:pt>
                <c:pt idx="161">
                  <c:v>244.19999999999942</c:v>
                </c:pt>
                <c:pt idx="162">
                  <c:v>219.09999999999943</c:v>
                </c:pt>
                <c:pt idx="163">
                  <c:v>364.29999999999939</c:v>
                </c:pt>
                <c:pt idx="164">
                  <c:v>421.69999999999936</c:v>
                </c:pt>
                <c:pt idx="165">
                  <c:v>377.59999999999934</c:v>
                </c:pt>
                <c:pt idx="166">
                  <c:v>348.79999999999933</c:v>
                </c:pt>
                <c:pt idx="167">
                  <c:v>383.69999999999931</c:v>
                </c:pt>
                <c:pt idx="168">
                  <c:v>287.19999999999931</c:v>
                </c:pt>
                <c:pt idx="169">
                  <c:v>303.09999999999928</c:v>
                </c:pt>
                <c:pt idx="170">
                  <c:v>228.3999999999993</c:v>
                </c:pt>
                <c:pt idx="171">
                  <c:v>628.3999999999993</c:v>
                </c:pt>
                <c:pt idx="172">
                  <c:v>684.59999999999934</c:v>
                </c:pt>
                <c:pt idx="173">
                  <c:v>622.59999999999934</c:v>
                </c:pt>
                <c:pt idx="174">
                  <c:v>707.59999999999934</c:v>
                </c:pt>
                <c:pt idx="175">
                  <c:v>600.09999999999934</c:v>
                </c:pt>
                <c:pt idx="176">
                  <c:v>719.99999999999932</c:v>
                </c:pt>
                <c:pt idx="177">
                  <c:v>657.99999999999932</c:v>
                </c:pt>
                <c:pt idx="178">
                  <c:v>714.09999999999934</c:v>
                </c:pt>
                <c:pt idx="179">
                  <c:v>657.29999999999939</c:v>
                </c:pt>
                <c:pt idx="180">
                  <c:v>457.29999999999939</c:v>
                </c:pt>
                <c:pt idx="181">
                  <c:v>257.29999999999939</c:v>
                </c:pt>
                <c:pt idx="182">
                  <c:v>302.39999999999941</c:v>
                </c:pt>
                <c:pt idx="183">
                  <c:v>324.39999999999941</c:v>
                </c:pt>
                <c:pt idx="184">
                  <c:v>363.79999999999939</c:v>
                </c:pt>
                <c:pt idx="185">
                  <c:v>447.99999999999937</c:v>
                </c:pt>
                <c:pt idx="186">
                  <c:v>402.0999999999994</c:v>
                </c:pt>
                <c:pt idx="187">
                  <c:v>344.49999999999937</c:v>
                </c:pt>
                <c:pt idx="188">
                  <c:v>354.69999999999936</c:v>
                </c:pt>
                <c:pt idx="189">
                  <c:v>509.79999999999939</c:v>
                </c:pt>
                <c:pt idx="190">
                  <c:v>628.19999999999936</c:v>
                </c:pt>
                <c:pt idx="191">
                  <c:v>604.39999999999941</c:v>
                </c:pt>
                <c:pt idx="192">
                  <c:v>486.39999999999941</c:v>
                </c:pt>
                <c:pt idx="193">
                  <c:v>558.59999999999945</c:v>
                </c:pt>
                <c:pt idx="194">
                  <c:v>526.49999999999943</c:v>
                </c:pt>
                <c:pt idx="195">
                  <c:v>454.69999999999942</c:v>
                </c:pt>
                <c:pt idx="196">
                  <c:v>419.89999999999941</c:v>
                </c:pt>
                <c:pt idx="197">
                  <c:v>385.0999999999994</c:v>
                </c:pt>
                <c:pt idx="198">
                  <c:v>333.29999999999939</c:v>
                </c:pt>
                <c:pt idx="199">
                  <c:v>528.69999999999936</c:v>
                </c:pt>
                <c:pt idx="200">
                  <c:v>452.89999999999935</c:v>
                </c:pt>
                <c:pt idx="201">
                  <c:v>499.09999999999934</c:v>
                </c:pt>
                <c:pt idx="202">
                  <c:v>600.29999999999939</c:v>
                </c:pt>
                <c:pt idx="203">
                  <c:v>562.19999999999936</c:v>
                </c:pt>
                <c:pt idx="204">
                  <c:v>583.09999999999934</c:v>
                </c:pt>
                <c:pt idx="205">
                  <c:v>533.29999999999939</c:v>
                </c:pt>
                <c:pt idx="206">
                  <c:v>476.49999999999937</c:v>
                </c:pt>
                <c:pt idx="207">
                  <c:v>426.99999999999937</c:v>
                </c:pt>
                <c:pt idx="208">
                  <c:v>384.89999999999935</c:v>
                </c:pt>
                <c:pt idx="209">
                  <c:v>423.29999999999933</c:v>
                </c:pt>
                <c:pt idx="210">
                  <c:v>405.49999999999932</c:v>
                </c:pt>
                <c:pt idx="211">
                  <c:v>389.69999999999931</c:v>
                </c:pt>
                <c:pt idx="212">
                  <c:v>319.49999999999932</c:v>
                </c:pt>
                <c:pt idx="213">
                  <c:v>408.59999999999934</c:v>
                </c:pt>
                <c:pt idx="214">
                  <c:v>432.79999999999933</c:v>
                </c:pt>
                <c:pt idx="215">
                  <c:v>408.69999999999931</c:v>
                </c:pt>
                <c:pt idx="216">
                  <c:v>425.09999999999928</c:v>
                </c:pt>
                <c:pt idx="217">
                  <c:v>411.49999999999926</c:v>
                </c:pt>
                <c:pt idx="218">
                  <c:v>420.69999999999925</c:v>
                </c:pt>
                <c:pt idx="219">
                  <c:v>425.69999999999925</c:v>
                </c:pt>
                <c:pt idx="220">
                  <c:v>500.69999999999925</c:v>
                </c:pt>
                <c:pt idx="221">
                  <c:v>513.8999999999993</c:v>
                </c:pt>
                <c:pt idx="222">
                  <c:v>433.8999999999993</c:v>
                </c:pt>
                <c:pt idx="223">
                  <c:v>383.09999999999928</c:v>
                </c:pt>
                <c:pt idx="224">
                  <c:v>598.09999999999923</c:v>
                </c:pt>
                <c:pt idx="225">
                  <c:v>649.09999999999923</c:v>
                </c:pt>
                <c:pt idx="226">
                  <c:v>577.9999999999992</c:v>
                </c:pt>
                <c:pt idx="227">
                  <c:v>603.19999999999925</c:v>
                </c:pt>
                <c:pt idx="228">
                  <c:v>531.3999999999993</c:v>
                </c:pt>
                <c:pt idx="229">
                  <c:v>562.3999999999993</c:v>
                </c:pt>
                <c:pt idx="230">
                  <c:v>637.19999999999925</c:v>
                </c:pt>
                <c:pt idx="231">
                  <c:v>661.19999999999925</c:v>
                </c:pt>
                <c:pt idx="232">
                  <c:v>598.59999999999923</c:v>
                </c:pt>
                <c:pt idx="233">
                  <c:v>614.79999999999927</c:v>
                </c:pt>
                <c:pt idx="234">
                  <c:v>554.99999999999932</c:v>
                </c:pt>
                <c:pt idx="235">
                  <c:v>576.19999999999936</c:v>
                </c:pt>
                <c:pt idx="236">
                  <c:v>376.19999999999936</c:v>
                </c:pt>
                <c:pt idx="237">
                  <c:v>489.49999999999937</c:v>
                </c:pt>
                <c:pt idx="238">
                  <c:v>797.69999999999936</c:v>
                </c:pt>
                <c:pt idx="239">
                  <c:v>786.89999999999941</c:v>
                </c:pt>
                <c:pt idx="240">
                  <c:v>843.29999999999939</c:v>
                </c:pt>
                <c:pt idx="241">
                  <c:v>847.49999999999943</c:v>
                </c:pt>
                <c:pt idx="242">
                  <c:v>781.69999999999948</c:v>
                </c:pt>
                <c:pt idx="243">
                  <c:v>732.89999999999952</c:v>
                </c:pt>
                <c:pt idx="244">
                  <c:v>722.09999999999957</c:v>
                </c:pt>
                <c:pt idx="245">
                  <c:v>718.29999999999961</c:v>
                </c:pt>
                <c:pt idx="246">
                  <c:v>725.29999999999961</c:v>
                </c:pt>
                <c:pt idx="247">
                  <c:v>699.69999999999959</c:v>
                </c:pt>
                <c:pt idx="248">
                  <c:v>623.19999999999959</c:v>
                </c:pt>
                <c:pt idx="249">
                  <c:v>568.39999999999964</c:v>
                </c:pt>
                <c:pt idx="250">
                  <c:v>585.59999999999968</c:v>
                </c:pt>
                <c:pt idx="251">
                  <c:v>1055.7999999999997</c:v>
                </c:pt>
                <c:pt idx="252">
                  <c:v>862.29999999999973</c:v>
                </c:pt>
                <c:pt idx="253">
                  <c:v>662.29999999999973</c:v>
                </c:pt>
                <c:pt idx="254">
                  <c:v>1062.2999999999997</c:v>
                </c:pt>
                <c:pt idx="255">
                  <c:v>1082.2999999999997</c:v>
                </c:pt>
                <c:pt idx="256">
                  <c:v>1042.4999999999998</c:v>
                </c:pt>
                <c:pt idx="257">
                  <c:v>980.49999999999977</c:v>
                </c:pt>
                <c:pt idx="258">
                  <c:v>1113.5999999999997</c:v>
                </c:pt>
                <c:pt idx="259">
                  <c:v>1179.7999999999997</c:v>
                </c:pt>
                <c:pt idx="260">
                  <c:v>1190.9999999999998</c:v>
                </c:pt>
                <c:pt idx="261">
                  <c:v>1144.1999999999998</c:v>
                </c:pt>
                <c:pt idx="262">
                  <c:v>1380.6999999999998</c:v>
                </c:pt>
                <c:pt idx="263">
                  <c:v>1341.8999999999999</c:v>
                </c:pt>
                <c:pt idx="264">
                  <c:v>1407.8999999999999</c:v>
                </c:pt>
                <c:pt idx="265">
                  <c:v>1335.1</c:v>
                </c:pt>
                <c:pt idx="266">
                  <c:v>1269.3</c:v>
                </c:pt>
                <c:pt idx="267">
                  <c:v>1275.5</c:v>
                </c:pt>
                <c:pt idx="268">
                  <c:v>1411.5</c:v>
                </c:pt>
                <c:pt idx="269">
                  <c:v>1383.7</c:v>
                </c:pt>
                <c:pt idx="270">
                  <c:v>1372.9</c:v>
                </c:pt>
                <c:pt idx="271">
                  <c:v>1421.9</c:v>
                </c:pt>
                <c:pt idx="272">
                  <c:v>1346.1000000000001</c:v>
                </c:pt>
                <c:pt idx="273">
                  <c:v>1314.3000000000002</c:v>
                </c:pt>
                <c:pt idx="274">
                  <c:v>1352.3000000000002</c:v>
                </c:pt>
                <c:pt idx="275">
                  <c:v>1347.5000000000002</c:v>
                </c:pt>
                <c:pt idx="276">
                  <c:v>1581.4000000000003</c:v>
                </c:pt>
                <c:pt idx="277">
                  <c:v>1679.4000000000003</c:v>
                </c:pt>
                <c:pt idx="278">
                  <c:v>1765.4000000000003</c:v>
                </c:pt>
                <c:pt idx="279">
                  <c:v>1876.4000000000003</c:v>
                </c:pt>
                <c:pt idx="280">
                  <c:v>1933.4000000000003</c:v>
                </c:pt>
                <c:pt idx="281">
                  <c:v>2164.4000000000005</c:v>
                </c:pt>
                <c:pt idx="282">
                  <c:v>2058.4000000000005</c:v>
                </c:pt>
                <c:pt idx="283">
                  <c:v>1986.6000000000006</c:v>
                </c:pt>
                <c:pt idx="284">
                  <c:v>1923.8000000000006</c:v>
                </c:pt>
                <c:pt idx="285">
                  <c:v>1964.0000000000007</c:v>
                </c:pt>
                <c:pt idx="286">
                  <c:v>2059.7000000000007</c:v>
                </c:pt>
                <c:pt idx="287">
                  <c:v>2310.7000000000007</c:v>
                </c:pt>
                <c:pt idx="288">
                  <c:v>2319.6000000000008</c:v>
                </c:pt>
                <c:pt idx="289">
                  <c:v>2318.8000000000006</c:v>
                </c:pt>
                <c:pt idx="290">
                  <c:v>2276.0000000000005</c:v>
                </c:pt>
                <c:pt idx="291">
                  <c:v>2295.9000000000005</c:v>
                </c:pt>
                <c:pt idx="292">
                  <c:v>2348.7000000000007</c:v>
                </c:pt>
                <c:pt idx="293">
                  <c:v>2377.1000000000008</c:v>
                </c:pt>
                <c:pt idx="294">
                  <c:v>2511.1000000000008</c:v>
                </c:pt>
                <c:pt idx="295">
                  <c:v>2441.8000000000006</c:v>
                </c:pt>
                <c:pt idx="296">
                  <c:v>2431.2000000000007</c:v>
                </c:pt>
                <c:pt idx="297">
                  <c:v>2525.8000000000006</c:v>
                </c:pt>
                <c:pt idx="298">
                  <c:v>2693.0000000000005</c:v>
                </c:pt>
                <c:pt idx="299">
                  <c:v>2739.0000000000005</c:v>
                </c:pt>
                <c:pt idx="300">
                  <c:v>2780.9000000000005</c:v>
                </c:pt>
                <c:pt idx="301">
                  <c:v>2715.1000000000004</c:v>
                </c:pt>
                <c:pt idx="302">
                  <c:v>2682.3</c:v>
                </c:pt>
                <c:pt idx="303">
                  <c:v>2801.1000000000004</c:v>
                </c:pt>
                <c:pt idx="304">
                  <c:v>2761.5000000000005</c:v>
                </c:pt>
                <c:pt idx="305">
                  <c:v>2697.7000000000003</c:v>
                </c:pt>
                <c:pt idx="306">
                  <c:v>2716.1000000000004</c:v>
                </c:pt>
                <c:pt idx="307">
                  <c:v>2640.3</c:v>
                </c:pt>
                <c:pt idx="308">
                  <c:v>2684.2000000000003</c:v>
                </c:pt>
                <c:pt idx="309">
                  <c:v>2701.2000000000003</c:v>
                </c:pt>
                <c:pt idx="310">
                  <c:v>2684.1000000000004</c:v>
                </c:pt>
                <c:pt idx="311">
                  <c:v>2730.5000000000005</c:v>
                </c:pt>
                <c:pt idx="312">
                  <c:v>2751.9000000000005</c:v>
                </c:pt>
                <c:pt idx="313">
                  <c:v>2705.8000000000006</c:v>
                </c:pt>
                <c:pt idx="314">
                  <c:v>2646.4000000000005</c:v>
                </c:pt>
                <c:pt idx="315">
                  <c:v>2583.6000000000004</c:v>
                </c:pt>
                <c:pt idx="316">
                  <c:v>2514.8000000000002</c:v>
                </c:pt>
                <c:pt idx="317">
                  <c:v>2408.6000000000004</c:v>
                </c:pt>
                <c:pt idx="318">
                  <c:v>2357.8000000000002</c:v>
                </c:pt>
                <c:pt idx="319">
                  <c:v>2414.7000000000003</c:v>
                </c:pt>
                <c:pt idx="320">
                  <c:v>2393.6000000000004</c:v>
                </c:pt>
                <c:pt idx="321">
                  <c:v>2494.8000000000002</c:v>
                </c:pt>
                <c:pt idx="322">
                  <c:v>2448</c:v>
                </c:pt>
                <c:pt idx="323">
                  <c:v>2419.4</c:v>
                </c:pt>
                <c:pt idx="324">
                  <c:v>2421.3000000000002</c:v>
                </c:pt>
                <c:pt idx="325">
                  <c:v>2424.5</c:v>
                </c:pt>
                <c:pt idx="326">
                  <c:v>2382.6999999999998</c:v>
                </c:pt>
                <c:pt idx="327">
                  <c:v>2380.8999999999996</c:v>
                </c:pt>
                <c:pt idx="328">
                  <c:v>2339.8999999999996</c:v>
                </c:pt>
                <c:pt idx="329">
                  <c:v>2299.3999999999996</c:v>
                </c:pt>
                <c:pt idx="330">
                  <c:v>2371.7999999999997</c:v>
                </c:pt>
                <c:pt idx="331">
                  <c:v>2622.7999999999997</c:v>
                </c:pt>
                <c:pt idx="332">
                  <c:v>2575.1999999999998</c:v>
                </c:pt>
                <c:pt idx="333">
                  <c:v>2566.3999999999996</c:v>
                </c:pt>
                <c:pt idx="334">
                  <c:v>2512.5999999999995</c:v>
                </c:pt>
                <c:pt idx="335">
                  <c:v>2429.7999999999993</c:v>
                </c:pt>
                <c:pt idx="336">
                  <c:v>2359.9999999999991</c:v>
                </c:pt>
                <c:pt idx="337">
                  <c:v>2322.1999999999989</c:v>
                </c:pt>
                <c:pt idx="338">
                  <c:v>2255.599999999999</c:v>
                </c:pt>
                <c:pt idx="339">
                  <c:v>2234.7999999999988</c:v>
                </c:pt>
                <c:pt idx="340">
                  <c:v>2203.9999999999986</c:v>
                </c:pt>
                <c:pt idx="341">
                  <c:v>2162.1999999999985</c:v>
                </c:pt>
                <c:pt idx="342">
                  <c:v>2175.3999999999983</c:v>
                </c:pt>
                <c:pt idx="343">
                  <c:v>2210.2999999999984</c:v>
                </c:pt>
                <c:pt idx="344">
                  <c:v>2194.4999999999982</c:v>
                </c:pt>
                <c:pt idx="345">
                  <c:v>2126.8999999999983</c:v>
                </c:pt>
                <c:pt idx="346">
                  <c:v>2069.0999999999981</c:v>
                </c:pt>
                <c:pt idx="347">
                  <c:v>1869.0999999999981</c:v>
                </c:pt>
                <c:pt idx="348">
                  <c:v>1975.2999999999981</c:v>
                </c:pt>
                <c:pt idx="349">
                  <c:v>1775.2999999999981</c:v>
                </c:pt>
                <c:pt idx="350">
                  <c:v>1875.4999999999982</c:v>
                </c:pt>
                <c:pt idx="351">
                  <c:v>1946.9999999999982</c:v>
                </c:pt>
                <c:pt idx="352">
                  <c:v>1917.1999999999982</c:v>
                </c:pt>
                <c:pt idx="353">
                  <c:v>2037.3999999999983</c:v>
                </c:pt>
                <c:pt idx="354">
                  <c:v>1977.5999999999983</c:v>
                </c:pt>
                <c:pt idx="355">
                  <c:v>1838.5999999999983</c:v>
                </c:pt>
                <c:pt idx="356">
                  <c:v>1813.7999999999984</c:v>
                </c:pt>
                <c:pt idx="357">
                  <c:v>1586.0999999999983</c:v>
                </c:pt>
                <c:pt idx="358">
                  <c:v>1671.4999999999984</c:v>
                </c:pt>
                <c:pt idx="359">
                  <c:v>1595.6999999999985</c:v>
                </c:pt>
                <c:pt idx="360">
                  <c:v>1564.8999999999985</c:v>
                </c:pt>
                <c:pt idx="361">
                  <c:v>1490.0999999999985</c:v>
                </c:pt>
                <c:pt idx="362">
                  <c:v>1563.9999999999986</c:v>
                </c:pt>
                <c:pt idx="363">
                  <c:v>1593.8999999999987</c:v>
                </c:pt>
                <c:pt idx="364">
                  <c:v>1563.2999999999988</c:v>
                </c:pt>
                <c:pt idx="365">
                  <c:v>1511.4999999999989</c:v>
                </c:pt>
                <c:pt idx="366">
                  <c:v>1443.6999999999989</c:v>
                </c:pt>
                <c:pt idx="367">
                  <c:v>1427.099999999999</c:v>
                </c:pt>
                <c:pt idx="368">
                  <c:v>1398.299999999999</c:v>
                </c:pt>
                <c:pt idx="369">
                  <c:v>1279.299999999999</c:v>
                </c:pt>
                <c:pt idx="370">
                  <c:v>1233.4999999999991</c:v>
                </c:pt>
                <c:pt idx="371">
                  <c:v>1149.799999999999</c:v>
                </c:pt>
                <c:pt idx="372">
                  <c:v>1093.9999999999991</c:v>
                </c:pt>
                <c:pt idx="373">
                  <c:v>1182.1999999999991</c:v>
                </c:pt>
                <c:pt idx="374">
                  <c:v>982.19999999999914</c:v>
                </c:pt>
                <c:pt idx="375">
                  <c:v>921.39999999999918</c:v>
                </c:pt>
                <c:pt idx="376">
                  <c:v>909.59999999999923</c:v>
                </c:pt>
                <c:pt idx="377">
                  <c:v>952.4999999999992</c:v>
                </c:pt>
                <c:pt idx="378">
                  <c:v>923.69999999999925</c:v>
                </c:pt>
                <c:pt idx="379">
                  <c:v>723.69999999999925</c:v>
                </c:pt>
                <c:pt idx="380">
                  <c:v>799.8999999999993</c:v>
                </c:pt>
                <c:pt idx="381">
                  <c:v>753.09999999999934</c:v>
                </c:pt>
                <c:pt idx="382">
                  <c:v>770.99999999999932</c:v>
                </c:pt>
                <c:pt idx="383">
                  <c:v>879.99999999999932</c:v>
                </c:pt>
                <c:pt idx="384">
                  <c:v>1108.9999999999993</c:v>
                </c:pt>
                <c:pt idx="385">
                  <c:v>1043.1999999999994</c:v>
                </c:pt>
                <c:pt idx="386">
                  <c:v>1102.3999999999994</c:v>
                </c:pt>
                <c:pt idx="387">
                  <c:v>1055.5999999999995</c:v>
                </c:pt>
                <c:pt idx="388">
                  <c:v>893.59999999999945</c:v>
                </c:pt>
                <c:pt idx="389">
                  <c:v>1219.1999999999994</c:v>
                </c:pt>
                <c:pt idx="390">
                  <c:v>1099.4999999999993</c:v>
                </c:pt>
                <c:pt idx="391">
                  <c:v>1026.6999999999994</c:v>
                </c:pt>
                <c:pt idx="392">
                  <c:v>1024.8999999999994</c:v>
                </c:pt>
                <c:pt idx="393">
                  <c:v>879.09999999999945</c:v>
                </c:pt>
                <c:pt idx="394">
                  <c:v>1131.0999999999995</c:v>
                </c:pt>
                <c:pt idx="395">
                  <c:v>931.09999999999945</c:v>
                </c:pt>
                <c:pt idx="396">
                  <c:v>855.2999999999995</c:v>
                </c:pt>
                <c:pt idx="397">
                  <c:v>809.49999999999955</c:v>
                </c:pt>
                <c:pt idx="398">
                  <c:v>740.69999999999959</c:v>
                </c:pt>
                <c:pt idx="399">
                  <c:v>893.59999999999957</c:v>
                </c:pt>
                <c:pt idx="400">
                  <c:v>846.79999999999961</c:v>
                </c:pt>
                <c:pt idx="401">
                  <c:v>1246.7999999999997</c:v>
                </c:pt>
                <c:pt idx="402">
                  <c:v>1290.6999999999998</c:v>
                </c:pt>
                <c:pt idx="403">
                  <c:v>1035.9999999999998</c:v>
                </c:pt>
                <c:pt idx="404">
                  <c:v>1053.1999999999998</c:v>
                </c:pt>
                <c:pt idx="405">
                  <c:v>1013.3999999999999</c:v>
                </c:pt>
                <c:pt idx="406">
                  <c:v>956.89999999999986</c:v>
                </c:pt>
                <c:pt idx="407">
                  <c:v>932.89999999999986</c:v>
                </c:pt>
                <c:pt idx="408">
                  <c:v>879.09999999999991</c:v>
                </c:pt>
                <c:pt idx="409">
                  <c:v>812.49999999999989</c:v>
                </c:pt>
                <c:pt idx="410">
                  <c:v>886.49999999999989</c:v>
                </c:pt>
                <c:pt idx="411">
                  <c:v>883.69999999999993</c:v>
                </c:pt>
                <c:pt idx="412">
                  <c:v>1060.8</c:v>
                </c:pt>
                <c:pt idx="413">
                  <c:v>1017.6999999999999</c:v>
                </c:pt>
                <c:pt idx="414">
                  <c:v>958.9</c:v>
                </c:pt>
                <c:pt idx="415">
                  <c:v>1119.5</c:v>
                </c:pt>
                <c:pt idx="416">
                  <c:v>1074.7</c:v>
                </c:pt>
                <c:pt idx="417">
                  <c:v>1200.7</c:v>
                </c:pt>
                <c:pt idx="418">
                  <c:v>1159.9000000000001</c:v>
                </c:pt>
                <c:pt idx="419">
                  <c:v>1107.1000000000001</c:v>
                </c:pt>
                <c:pt idx="420">
                  <c:v>1362.1000000000001</c:v>
                </c:pt>
                <c:pt idx="421">
                  <c:v>1281.1000000000001</c:v>
                </c:pt>
                <c:pt idx="422">
                  <c:v>1233.3000000000002</c:v>
                </c:pt>
                <c:pt idx="423">
                  <c:v>1126.2000000000003</c:v>
                </c:pt>
                <c:pt idx="424">
                  <c:v>1066.4000000000003</c:v>
                </c:pt>
                <c:pt idx="425">
                  <c:v>1049.6000000000004</c:v>
                </c:pt>
                <c:pt idx="426">
                  <c:v>953.50000000000034</c:v>
                </c:pt>
                <c:pt idx="427">
                  <c:v>863.50000000000034</c:v>
                </c:pt>
                <c:pt idx="428">
                  <c:v>754.60000000000036</c:v>
                </c:pt>
                <c:pt idx="429">
                  <c:v>830.60000000000036</c:v>
                </c:pt>
                <c:pt idx="430">
                  <c:v>780.80000000000041</c:v>
                </c:pt>
                <c:pt idx="431">
                  <c:v>950.00000000000045</c:v>
                </c:pt>
                <c:pt idx="432">
                  <c:v>1041.0000000000005</c:v>
                </c:pt>
                <c:pt idx="433">
                  <c:v>972.2000000000005</c:v>
                </c:pt>
                <c:pt idx="434">
                  <c:v>1049.2000000000005</c:v>
                </c:pt>
                <c:pt idx="435">
                  <c:v>976.30000000000052</c:v>
                </c:pt>
                <c:pt idx="436">
                  <c:v>902.50000000000057</c:v>
                </c:pt>
                <c:pt idx="437">
                  <c:v>1035.9000000000005</c:v>
                </c:pt>
                <c:pt idx="438">
                  <c:v>985.50000000000057</c:v>
                </c:pt>
                <c:pt idx="439">
                  <c:v>947.90000000000055</c:v>
                </c:pt>
                <c:pt idx="440">
                  <c:v>862.90000000000055</c:v>
                </c:pt>
                <c:pt idx="441">
                  <c:v>839.10000000000059</c:v>
                </c:pt>
                <c:pt idx="442">
                  <c:v>829.30000000000064</c:v>
                </c:pt>
                <c:pt idx="443">
                  <c:v>753.50000000000068</c:v>
                </c:pt>
                <c:pt idx="444">
                  <c:v>770.70000000000073</c:v>
                </c:pt>
                <c:pt idx="445">
                  <c:v>706.80000000000075</c:v>
                </c:pt>
                <c:pt idx="446">
                  <c:v>682.70000000000073</c:v>
                </c:pt>
                <c:pt idx="447">
                  <c:v>757.6000000000007</c:v>
                </c:pt>
                <c:pt idx="448">
                  <c:v>673.00000000000068</c:v>
                </c:pt>
                <c:pt idx="449">
                  <c:v>660.20000000000073</c:v>
                </c:pt>
                <c:pt idx="450">
                  <c:v>669.40000000000077</c:v>
                </c:pt>
                <c:pt idx="451">
                  <c:v>634.60000000000082</c:v>
                </c:pt>
                <c:pt idx="452">
                  <c:v>718.20000000000084</c:v>
                </c:pt>
                <c:pt idx="453">
                  <c:v>712.40000000000089</c:v>
                </c:pt>
                <c:pt idx="454">
                  <c:v>666.60000000000093</c:v>
                </c:pt>
                <c:pt idx="455">
                  <c:v>590.80000000000098</c:v>
                </c:pt>
                <c:pt idx="456">
                  <c:v>543.00000000000102</c:v>
                </c:pt>
                <c:pt idx="457">
                  <c:v>665.20000000000107</c:v>
                </c:pt>
                <c:pt idx="458">
                  <c:v>612.10000000000105</c:v>
                </c:pt>
                <c:pt idx="459">
                  <c:v>412.10000000000105</c:v>
                </c:pt>
                <c:pt idx="460">
                  <c:v>615.00000000000102</c:v>
                </c:pt>
                <c:pt idx="461">
                  <c:v>670.00000000000102</c:v>
                </c:pt>
                <c:pt idx="462">
                  <c:v>598.900000000001</c:v>
                </c:pt>
                <c:pt idx="463">
                  <c:v>671.50000000000102</c:v>
                </c:pt>
                <c:pt idx="464">
                  <c:v>894.900000000001</c:v>
                </c:pt>
                <c:pt idx="465">
                  <c:v>992.900000000001</c:v>
                </c:pt>
                <c:pt idx="466">
                  <c:v>1017.900000000001</c:v>
                </c:pt>
                <c:pt idx="467">
                  <c:v>951.30000000000098</c:v>
                </c:pt>
                <c:pt idx="468">
                  <c:v>925.50000000000102</c:v>
                </c:pt>
                <c:pt idx="469">
                  <c:v>1102.400000000001</c:v>
                </c:pt>
                <c:pt idx="470">
                  <c:v>1039.600000000001</c:v>
                </c:pt>
                <c:pt idx="471">
                  <c:v>1029.8000000000011</c:v>
                </c:pt>
                <c:pt idx="472">
                  <c:v>967.80000000000109</c:v>
                </c:pt>
                <c:pt idx="473">
                  <c:v>1054.7000000000012</c:v>
                </c:pt>
                <c:pt idx="474">
                  <c:v>1032.6000000000013</c:v>
                </c:pt>
                <c:pt idx="475">
                  <c:v>976.00000000000125</c:v>
                </c:pt>
                <c:pt idx="476">
                  <c:v>941.2000000000013</c:v>
                </c:pt>
                <c:pt idx="477">
                  <c:v>960.40000000000134</c:v>
                </c:pt>
                <c:pt idx="478">
                  <c:v>1070.4000000000015</c:v>
                </c:pt>
                <c:pt idx="479">
                  <c:v>1025.6000000000015</c:v>
                </c:pt>
                <c:pt idx="480">
                  <c:v>1191.0000000000016</c:v>
                </c:pt>
                <c:pt idx="481">
                  <c:v>1088.0000000000016</c:v>
                </c:pt>
                <c:pt idx="482">
                  <c:v>1066.2000000000016</c:v>
                </c:pt>
                <c:pt idx="483">
                  <c:v>1150.2000000000016</c:v>
                </c:pt>
                <c:pt idx="484">
                  <c:v>1024.2000000000016</c:v>
                </c:pt>
                <c:pt idx="485">
                  <c:v>969.40000000000168</c:v>
                </c:pt>
                <c:pt idx="486">
                  <c:v>1145.8000000000018</c:v>
                </c:pt>
                <c:pt idx="487">
                  <c:v>1388.8000000000018</c:v>
                </c:pt>
                <c:pt idx="488">
                  <c:v>1398.8000000000018</c:v>
                </c:pt>
                <c:pt idx="489">
                  <c:v>1460.2000000000019</c:v>
                </c:pt>
                <c:pt idx="490">
                  <c:v>1405.2000000000019</c:v>
                </c:pt>
                <c:pt idx="491">
                  <c:v>1329.4000000000019</c:v>
                </c:pt>
                <c:pt idx="492">
                  <c:v>1293.600000000002</c:v>
                </c:pt>
                <c:pt idx="493">
                  <c:v>1306.000000000002</c:v>
                </c:pt>
                <c:pt idx="494">
                  <c:v>1234.2000000000021</c:v>
                </c:pt>
                <c:pt idx="495">
                  <c:v>1148.6000000000022</c:v>
                </c:pt>
                <c:pt idx="496">
                  <c:v>1084.8000000000022</c:v>
                </c:pt>
                <c:pt idx="497">
                  <c:v>1123.0000000000023</c:v>
                </c:pt>
                <c:pt idx="498">
                  <c:v>1145.2000000000023</c:v>
                </c:pt>
                <c:pt idx="499">
                  <c:v>1104.7000000000023</c:v>
                </c:pt>
                <c:pt idx="500">
                  <c:v>1036.7000000000023</c:v>
                </c:pt>
                <c:pt idx="501">
                  <c:v>991.90000000000236</c:v>
                </c:pt>
                <c:pt idx="502">
                  <c:v>987.10000000000241</c:v>
                </c:pt>
                <c:pt idx="503">
                  <c:v>1164.5000000000025</c:v>
                </c:pt>
                <c:pt idx="504">
                  <c:v>1287.4000000000026</c:v>
                </c:pt>
                <c:pt idx="505">
                  <c:v>1255.0000000000025</c:v>
                </c:pt>
                <c:pt idx="506">
                  <c:v>1330.9000000000026</c:v>
                </c:pt>
                <c:pt idx="507">
                  <c:v>1334.8000000000027</c:v>
                </c:pt>
                <c:pt idx="508">
                  <c:v>1324.7000000000028</c:v>
                </c:pt>
                <c:pt idx="509">
                  <c:v>1352.1000000000029</c:v>
                </c:pt>
                <c:pt idx="510">
                  <c:v>1243.1000000000029</c:v>
                </c:pt>
                <c:pt idx="511">
                  <c:v>1199.9000000000028</c:v>
                </c:pt>
                <c:pt idx="512">
                  <c:v>1169.1000000000029</c:v>
                </c:pt>
                <c:pt idx="513">
                  <c:v>1312.1000000000029</c:v>
                </c:pt>
                <c:pt idx="514">
                  <c:v>1466.000000000003</c:v>
                </c:pt>
                <c:pt idx="515">
                  <c:v>1456.200000000003</c:v>
                </c:pt>
                <c:pt idx="516">
                  <c:v>1436.1000000000031</c:v>
                </c:pt>
                <c:pt idx="517">
                  <c:v>1399.5000000000032</c:v>
                </c:pt>
                <c:pt idx="518">
                  <c:v>1370.7000000000032</c:v>
                </c:pt>
                <c:pt idx="519">
                  <c:v>1375.9000000000033</c:v>
                </c:pt>
                <c:pt idx="520">
                  <c:v>1531.9000000000033</c:v>
                </c:pt>
                <c:pt idx="521">
                  <c:v>1498.8000000000034</c:v>
                </c:pt>
                <c:pt idx="522">
                  <c:v>1437.2000000000035</c:v>
                </c:pt>
                <c:pt idx="523">
                  <c:v>1426.6000000000035</c:v>
                </c:pt>
                <c:pt idx="524">
                  <c:v>1352.6000000000035</c:v>
                </c:pt>
                <c:pt idx="525">
                  <c:v>1360.8000000000036</c:v>
                </c:pt>
                <c:pt idx="526">
                  <c:v>1336.0000000000036</c:v>
                </c:pt>
                <c:pt idx="527">
                  <c:v>1299.2000000000037</c:v>
                </c:pt>
                <c:pt idx="528">
                  <c:v>1287.4000000000037</c:v>
                </c:pt>
                <c:pt idx="529">
                  <c:v>1310.4000000000037</c:v>
                </c:pt>
                <c:pt idx="530">
                  <c:v>1270.8000000000038</c:v>
                </c:pt>
                <c:pt idx="531">
                  <c:v>1208.0000000000039</c:v>
                </c:pt>
                <c:pt idx="532">
                  <c:v>1170.2000000000039</c:v>
                </c:pt>
                <c:pt idx="533">
                  <c:v>1376.2000000000039</c:v>
                </c:pt>
                <c:pt idx="534">
                  <c:v>1496.100000000004</c:v>
                </c:pt>
                <c:pt idx="535">
                  <c:v>1427.100000000004</c:v>
                </c:pt>
                <c:pt idx="536">
                  <c:v>1352.300000000004</c:v>
                </c:pt>
                <c:pt idx="537">
                  <c:v>1466.7000000000041</c:v>
                </c:pt>
                <c:pt idx="538">
                  <c:v>1410.0000000000041</c:v>
                </c:pt>
                <c:pt idx="539">
                  <c:v>1343.2000000000041</c:v>
                </c:pt>
                <c:pt idx="540">
                  <c:v>1321.6000000000042</c:v>
                </c:pt>
                <c:pt idx="541">
                  <c:v>1397.0000000000043</c:v>
                </c:pt>
                <c:pt idx="542">
                  <c:v>1575.9000000000044</c:v>
                </c:pt>
                <c:pt idx="543">
                  <c:v>1715.9000000000044</c:v>
                </c:pt>
                <c:pt idx="544">
                  <c:v>1777.5000000000043</c:v>
                </c:pt>
                <c:pt idx="545">
                  <c:v>1830.5000000000043</c:v>
                </c:pt>
                <c:pt idx="546">
                  <c:v>1876.9000000000044</c:v>
                </c:pt>
                <c:pt idx="547">
                  <c:v>1846.3000000000045</c:v>
                </c:pt>
                <c:pt idx="548">
                  <c:v>1791.5000000000045</c:v>
                </c:pt>
                <c:pt idx="549">
                  <c:v>1777.7000000000046</c:v>
                </c:pt>
                <c:pt idx="550">
                  <c:v>1883.7000000000046</c:v>
                </c:pt>
                <c:pt idx="551">
                  <c:v>1816.9000000000046</c:v>
                </c:pt>
                <c:pt idx="552">
                  <c:v>1770.1000000000047</c:v>
                </c:pt>
                <c:pt idx="553">
                  <c:v>1904.5000000000048</c:v>
                </c:pt>
                <c:pt idx="554">
                  <c:v>1884.5000000000048</c:v>
                </c:pt>
                <c:pt idx="555">
                  <c:v>1871.4000000000049</c:v>
                </c:pt>
                <c:pt idx="556">
                  <c:v>1971.4000000000049</c:v>
                </c:pt>
                <c:pt idx="557">
                  <c:v>2042.9000000000049</c:v>
                </c:pt>
                <c:pt idx="558">
                  <c:v>2044.1000000000049</c:v>
                </c:pt>
                <c:pt idx="559">
                  <c:v>2114.500000000005</c:v>
                </c:pt>
                <c:pt idx="560">
                  <c:v>2173.9000000000051</c:v>
                </c:pt>
                <c:pt idx="561">
                  <c:v>2124.3000000000052</c:v>
                </c:pt>
                <c:pt idx="562">
                  <c:v>2099.2000000000053</c:v>
                </c:pt>
                <c:pt idx="563">
                  <c:v>2026.4000000000053</c:v>
                </c:pt>
                <c:pt idx="564">
                  <c:v>2124.3000000000052</c:v>
                </c:pt>
                <c:pt idx="565">
                  <c:v>2178.2000000000053</c:v>
                </c:pt>
                <c:pt idx="566">
                  <c:v>2121.4000000000051</c:v>
                </c:pt>
                <c:pt idx="567">
                  <c:v>2149.6000000000049</c:v>
                </c:pt>
                <c:pt idx="568">
                  <c:v>2038.9000000000049</c:v>
                </c:pt>
                <c:pt idx="569">
                  <c:v>2233.9000000000051</c:v>
                </c:pt>
                <c:pt idx="570">
                  <c:v>2342.8000000000052</c:v>
                </c:pt>
                <c:pt idx="571">
                  <c:v>2293.3000000000052</c:v>
                </c:pt>
                <c:pt idx="572">
                  <c:v>2436.2000000000053</c:v>
                </c:pt>
                <c:pt idx="573">
                  <c:v>2481.2000000000053</c:v>
                </c:pt>
                <c:pt idx="574">
                  <c:v>2452.6000000000054</c:v>
                </c:pt>
                <c:pt idx="575">
                  <c:v>2367.5000000000055</c:v>
                </c:pt>
                <c:pt idx="576">
                  <c:v>2422.0000000000055</c:v>
                </c:pt>
                <c:pt idx="577">
                  <c:v>2400.9000000000055</c:v>
                </c:pt>
                <c:pt idx="578">
                  <c:v>2502.1000000000054</c:v>
                </c:pt>
                <c:pt idx="579">
                  <c:v>2478.5000000000055</c:v>
                </c:pt>
                <c:pt idx="580">
                  <c:v>2472.7000000000053</c:v>
                </c:pt>
                <c:pt idx="581">
                  <c:v>2453.9000000000051</c:v>
                </c:pt>
                <c:pt idx="582">
                  <c:v>2253.9000000000051</c:v>
                </c:pt>
                <c:pt idx="583">
                  <c:v>2332.000000000005</c:v>
                </c:pt>
                <c:pt idx="584">
                  <c:v>2297.2000000000048</c:v>
                </c:pt>
                <c:pt idx="585">
                  <c:v>2264.4000000000046</c:v>
                </c:pt>
                <c:pt idx="586">
                  <c:v>2410.3000000000047</c:v>
                </c:pt>
                <c:pt idx="587">
                  <c:v>2315.8000000000047</c:v>
                </c:pt>
                <c:pt idx="588">
                  <c:v>2263.0000000000045</c:v>
                </c:pt>
                <c:pt idx="589">
                  <c:v>2286.2000000000044</c:v>
                </c:pt>
                <c:pt idx="590">
                  <c:v>2269.4000000000042</c:v>
                </c:pt>
                <c:pt idx="591">
                  <c:v>2200.600000000004</c:v>
                </c:pt>
                <c:pt idx="592">
                  <c:v>2147.0000000000041</c:v>
                </c:pt>
                <c:pt idx="593">
                  <c:v>2109.2000000000039</c:v>
                </c:pt>
                <c:pt idx="594">
                  <c:v>2074.600000000004</c:v>
                </c:pt>
                <c:pt idx="595">
                  <c:v>2023.300000000004</c:v>
                </c:pt>
                <c:pt idx="596">
                  <c:v>1992.7000000000041</c:v>
                </c:pt>
                <c:pt idx="597">
                  <c:v>1940.5000000000041</c:v>
                </c:pt>
                <c:pt idx="598">
                  <c:v>1972.7000000000041</c:v>
                </c:pt>
                <c:pt idx="599">
                  <c:v>1949.7000000000041</c:v>
                </c:pt>
                <c:pt idx="600">
                  <c:v>2134.9000000000042</c:v>
                </c:pt>
                <c:pt idx="601">
                  <c:v>2069.100000000004</c:v>
                </c:pt>
                <c:pt idx="602">
                  <c:v>2034.5000000000041</c:v>
                </c:pt>
                <c:pt idx="603">
                  <c:v>2090.5000000000041</c:v>
                </c:pt>
                <c:pt idx="604">
                  <c:v>2070.7000000000039</c:v>
                </c:pt>
                <c:pt idx="605">
                  <c:v>2019.600000000004</c:v>
                </c:pt>
                <c:pt idx="606">
                  <c:v>1952.800000000004</c:v>
                </c:pt>
                <c:pt idx="607">
                  <c:v>1914.0000000000041</c:v>
                </c:pt>
                <c:pt idx="608">
                  <c:v>1914.4000000000042</c:v>
                </c:pt>
                <c:pt idx="609">
                  <c:v>1888.8000000000043</c:v>
                </c:pt>
                <c:pt idx="610">
                  <c:v>1910.8000000000043</c:v>
                </c:pt>
                <c:pt idx="611">
                  <c:v>2005.4000000000042</c:v>
                </c:pt>
                <c:pt idx="612">
                  <c:v>1982.8000000000043</c:v>
                </c:pt>
                <c:pt idx="613">
                  <c:v>1935.2000000000044</c:v>
                </c:pt>
                <c:pt idx="614">
                  <c:v>2035.1000000000045</c:v>
                </c:pt>
                <c:pt idx="615">
                  <c:v>1973.3000000000045</c:v>
                </c:pt>
                <c:pt idx="616">
                  <c:v>1923.5000000000045</c:v>
                </c:pt>
                <c:pt idx="617">
                  <c:v>1835.9000000000046</c:v>
                </c:pt>
                <c:pt idx="618">
                  <c:v>1919.3000000000047</c:v>
                </c:pt>
                <c:pt idx="619">
                  <c:v>1883.2000000000048</c:v>
                </c:pt>
                <c:pt idx="620">
                  <c:v>1813.9000000000049</c:v>
                </c:pt>
                <c:pt idx="621">
                  <c:v>1840.800000000005</c:v>
                </c:pt>
                <c:pt idx="622">
                  <c:v>1903.200000000005</c:v>
                </c:pt>
                <c:pt idx="623">
                  <c:v>2060.4000000000051</c:v>
                </c:pt>
                <c:pt idx="624">
                  <c:v>1998.6000000000051</c:v>
                </c:pt>
                <c:pt idx="625">
                  <c:v>1958.8000000000052</c:v>
                </c:pt>
                <c:pt idx="626">
                  <c:v>2089.8000000000052</c:v>
                </c:pt>
                <c:pt idx="627">
                  <c:v>2120.000000000005</c:v>
                </c:pt>
                <c:pt idx="628">
                  <c:v>2064.2000000000048</c:v>
                </c:pt>
                <c:pt idx="629">
                  <c:v>2031.4000000000049</c:v>
                </c:pt>
                <c:pt idx="630">
                  <c:v>2090.3000000000047</c:v>
                </c:pt>
                <c:pt idx="631">
                  <c:v>2182.7000000000048</c:v>
                </c:pt>
                <c:pt idx="632">
                  <c:v>2382.1000000000049</c:v>
                </c:pt>
                <c:pt idx="633">
                  <c:v>2335.3000000000047</c:v>
                </c:pt>
                <c:pt idx="634">
                  <c:v>2307.5000000000045</c:v>
                </c:pt>
                <c:pt idx="635">
                  <c:v>2240.7000000000044</c:v>
                </c:pt>
                <c:pt idx="636">
                  <c:v>2209.9000000000042</c:v>
                </c:pt>
                <c:pt idx="637">
                  <c:v>2162.100000000004</c:v>
                </c:pt>
                <c:pt idx="638">
                  <c:v>2104.3000000000038</c:v>
                </c:pt>
                <c:pt idx="639">
                  <c:v>2088.5000000000036</c:v>
                </c:pt>
                <c:pt idx="640">
                  <c:v>2052.9000000000037</c:v>
                </c:pt>
                <c:pt idx="641">
                  <c:v>2114.9000000000037</c:v>
                </c:pt>
                <c:pt idx="642">
                  <c:v>2079.3000000000038</c:v>
                </c:pt>
                <c:pt idx="643">
                  <c:v>2010.5000000000039</c:v>
                </c:pt>
                <c:pt idx="644">
                  <c:v>2071.0000000000036</c:v>
                </c:pt>
                <c:pt idx="645">
                  <c:v>2031.4000000000037</c:v>
                </c:pt>
                <c:pt idx="646">
                  <c:v>2018.3000000000038</c:v>
                </c:pt>
                <c:pt idx="647">
                  <c:v>1984.2000000000039</c:v>
                </c:pt>
                <c:pt idx="648">
                  <c:v>1950.100000000004</c:v>
                </c:pt>
                <c:pt idx="649">
                  <c:v>1924.0000000000041</c:v>
                </c:pt>
                <c:pt idx="650">
                  <c:v>1989.9000000000042</c:v>
                </c:pt>
                <c:pt idx="651">
                  <c:v>2023.9000000000042</c:v>
                </c:pt>
                <c:pt idx="652">
                  <c:v>1972.8000000000043</c:v>
                </c:pt>
                <c:pt idx="653">
                  <c:v>1972.2000000000044</c:v>
                </c:pt>
                <c:pt idx="654">
                  <c:v>2043.7000000000044</c:v>
                </c:pt>
                <c:pt idx="655">
                  <c:v>2010.6000000000045</c:v>
                </c:pt>
                <c:pt idx="656">
                  <c:v>2058.5000000000045</c:v>
                </c:pt>
                <c:pt idx="657">
                  <c:v>2022.4000000000046</c:v>
                </c:pt>
                <c:pt idx="658">
                  <c:v>1988.2000000000046</c:v>
                </c:pt>
                <c:pt idx="659">
                  <c:v>1942.3000000000045</c:v>
                </c:pt>
                <c:pt idx="660">
                  <c:v>1859.5000000000045</c:v>
                </c:pt>
                <c:pt idx="661">
                  <c:v>1829.8000000000045</c:v>
                </c:pt>
                <c:pt idx="662">
                  <c:v>1941.2000000000046</c:v>
                </c:pt>
                <c:pt idx="663">
                  <c:v>2153.4000000000046</c:v>
                </c:pt>
                <c:pt idx="664">
                  <c:v>2165.6000000000045</c:v>
                </c:pt>
                <c:pt idx="665">
                  <c:v>2254.6000000000045</c:v>
                </c:pt>
                <c:pt idx="666">
                  <c:v>2217.8000000000043</c:v>
                </c:pt>
                <c:pt idx="667">
                  <c:v>2180.0000000000041</c:v>
                </c:pt>
                <c:pt idx="668">
                  <c:v>2157.2000000000039</c:v>
                </c:pt>
                <c:pt idx="669">
                  <c:v>2083.4000000000037</c:v>
                </c:pt>
                <c:pt idx="670">
                  <c:v>2101.4000000000037</c:v>
                </c:pt>
                <c:pt idx="671">
                  <c:v>2055.8000000000038</c:v>
                </c:pt>
                <c:pt idx="672">
                  <c:v>2200.0000000000036</c:v>
                </c:pt>
                <c:pt idx="673">
                  <c:v>2000.0000000000036</c:v>
                </c:pt>
                <c:pt idx="674">
                  <c:v>1928.2000000000037</c:v>
                </c:pt>
                <c:pt idx="675">
                  <c:v>1886.4000000000037</c:v>
                </c:pt>
                <c:pt idx="676">
                  <c:v>1919.6000000000038</c:v>
                </c:pt>
                <c:pt idx="677">
                  <c:v>1843.8000000000038</c:v>
                </c:pt>
                <c:pt idx="678">
                  <c:v>1923.0000000000039</c:v>
                </c:pt>
                <c:pt idx="679">
                  <c:v>2073.0000000000036</c:v>
                </c:pt>
                <c:pt idx="680">
                  <c:v>1990.0000000000036</c:v>
                </c:pt>
                <c:pt idx="681">
                  <c:v>2021.2000000000037</c:v>
                </c:pt>
                <c:pt idx="682">
                  <c:v>2107.2000000000035</c:v>
                </c:pt>
                <c:pt idx="683">
                  <c:v>2093.1000000000035</c:v>
                </c:pt>
                <c:pt idx="684">
                  <c:v>2123.3000000000034</c:v>
                </c:pt>
                <c:pt idx="685">
                  <c:v>2062.7000000000035</c:v>
                </c:pt>
                <c:pt idx="686">
                  <c:v>2138.6000000000035</c:v>
                </c:pt>
                <c:pt idx="687">
                  <c:v>2103.6000000000035</c:v>
                </c:pt>
                <c:pt idx="688">
                  <c:v>2036.8000000000036</c:v>
                </c:pt>
                <c:pt idx="689">
                  <c:v>1986.0000000000036</c:v>
                </c:pt>
                <c:pt idx="690">
                  <c:v>2180.7000000000035</c:v>
                </c:pt>
                <c:pt idx="691">
                  <c:v>2146.9000000000033</c:v>
                </c:pt>
                <c:pt idx="692">
                  <c:v>2150.1000000000031</c:v>
                </c:pt>
                <c:pt idx="693">
                  <c:v>2074.3000000000029</c:v>
                </c:pt>
                <c:pt idx="694">
                  <c:v>2040.700000000003</c:v>
                </c:pt>
                <c:pt idx="695">
                  <c:v>2110.700000000003</c:v>
                </c:pt>
                <c:pt idx="696">
                  <c:v>2070.1000000000031</c:v>
                </c:pt>
                <c:pt idx="697">
                  <c:v>2056.1000000000031</c:v>
                </c:pt>
                <c:pt idx="698">
                  <c:v>2075.5000000000032</c:v>
                </c:pt>
                <c:pt idx="699">
                  <c:v>2006.2000000000032</c:v>
                </c:pt>
                <c:pt idx="700">
                  <c:v>1931.4000000000033</c:v>
                </c:pt>
                <c:pt idx="701">
                  <c:v>1879.6000000000033</c:v>
                </c:pt>
                <c:pt idx="702">
                  <c:v>1901.8000000000034</c:v>
                </c:pt>
                <c:pt idx="703">
                  <c:v>1841.8000000000034</c:v>
                </c:pt>
                <c:pt idx="704">
                  <c:v>1944.1000000000033</c:v>
                </c:pt>
                <c:pt idx="705">
                  <c:v>1898.0000000000034</c:v>
                </c:pt>
                <c:pt idx="706">
                  <c:v>1952.0000000000034</c:v>
                </c:pt>
                <c:pt idx="707">
                  <c:v>2004.8000000000034</c:v>
                </c:pt>
                <c:pt idx="708">
                  <c:v>2107.1000000000035</c:v>
                </c:pt>
                <c:pt idx="709">
                  <c:v>2224.1000000000035</c:v>
                </c:pt>
                <c:pt idx="710">
                  <c:v>2187.5000000000036</c:v>
                </c:pt>
                <c:pt idx="711">
                  <c:v>2257.9000000000037</c:v>
                </c:pt>
                <c:pt idx="712">
                  <c:v>2236.3000000000038</c:v>
                </c:pt>
                <c:pt idx="713">
                  <c:v>2247.3000000000038</c:v>
                </c:pt>
                <c:pt idx="714">
                  <c:v>2357.4000000000037</c:v>
                </c:pt>
                <c:pt idx="715">
                  <c:v>2451.4000000000037</c:v>
                </c:pt>
                <c:pt idx="716">
                  <c:v>2461.8000000000038</c:v>
                </c:pt>
                <c:pt idx="717">
                  <c:v>2455.7000000000039</c:v>
                </c:pt>
                <c:pt idx="718">
                  <c:v>2426.3000000000038</c:v>
                </c:pt>
                <c:pt idx="719">
                  <c:v>2384.5000000000036</c:v>
                </c:pt>
                <c:pt idx="720">
                  <c:v>2333.7000000000035</c:v>
                </c:pt>
                <c:pt idx="721">
                  <c:v>2307.7000000000035</c:v>
                </c:pt>
                <c:pt idx="722">
                  <c:v>2345.7000000000035</c:v>
                </c:pt>
                <c:pt idx="723">
                  <c:v>2296.9000000000033</c:v>
                </c:pt>
                <c:pt idx="724">
                  <c:v>2369.3000000000034</c:v>
                </c:pt>
                <c:pt idx="725">
                  <c:v>2472.8000000000034</c:v>
                </c:pt>
                <c:pt idx="726">
                  <c:v>2412.0000000000032</c:v>
                </c:pt>
                <c:pt idx="727">
                  <c:v>2475.4000000000033</c:v>
                </c:pt>
                <c:pt idx="728">
                  <c:v>2519.2000000000035</c:v>
                </c:pt>
                <c:pt idx="729">
                  <c:v>2498.2000000000035</c:v>
                </c:pt>
                <c:pt idx="730">
                  <c:v>2479.0000000000036</c:v>
                </c:pt>
                <c:pt idx="731">
                  <c:v>2455.2000000000035</c:v>
                </c:pt>
                <c:pt idx="732">
                  <c:v>2442.0000000000036</c:v>
                </c:pt>
                <c:pt idx="733">
                  <c:v>2380.8000000000038</c:v>
                </c:pt>
                <c:pt idx="734">
                  <c:v>2355.0000000000036</c:v>
                </c:pt>
                <c:pt idx="735">
                  <c:v>2362.7000000000035</c:v>
                </c:pt>
                <c:pt idx="736">
                  <c:v>2411.3000000000034</c:v>
                </c:pt>
                <c:pt idx="737">
                  <c:v>2424.2000000000035</c:v>
                </c:pt>
                <c:pt idx="738">
                  <c:v>2445.6000000000035</c:v>
                </c:pt>
                <c:pt idx="739">
                  <c:v>2538.5000000000036</c:v>
                </c:pt>
                <c:pt idx="740">
                  <c:v>2574.5000000000036</c:v>
                </c:pt>
                <c:pt idx="741">
                  <c:v>2645.9000000000037</c:v>
                </c:pt>
                <c:pt idx="742">
                  <c:v>2624.3000000000038</c:v>
                </c:pt>
                <c:pt idx="743">
                  <c:v>2616.600000000004</c:v>
                </c:pt>
                <c:pt idx="744">
                  <c:v>2609.600000000004</c:v>
                </c:pt>
                <c:pt idx="745">
                  <c:v>2627.5000000000041</c:v>
                </c:pt>
                <c:pt idx="746">
                  <c:v>2648.7000000000039</c:v>
                </c:pt>
                <c:pt idx="747">
                  <c:v>2618.7000000000039</c:v>
                </c:pt>
                <c:pt idx="748">
                  <c:v>2590.9000000000037</c:v>
                </c:pt>
                <c:pt idx="749">
                  <c:v>2624.0000000000036</c:v>
                </c:pt>
                <c:pt idx="750">
                  <c:v>2605.9000000000037</c:v>
                </c:pt>
                <c:pt idx="751">
                  <c:v>2591.6000000000035</c:v>
                </c:pt>
                <c:pt idx="752">
                  <c:v>2551.7000000000035</c:v>
                </c:pt>
                <c:pt idx="753">
                  <c:v>2521.1000000000035</c:v>
                </c:pt>
                <c:pt idx="754">
                  <c:v>2502.0000000000036</c:v>
                </c:pt>
                <c:pt idx="755">
                  <c:v>2483.4000000000037</c:v>
                </c:pt>
                <c:pt idx="756">
                  <c:v>2475.8000000000038</c:v>
                </c:pt>
                <c:pt idx="757">
                  <c:v>2469.2000000000039</c:v>
                </c:pt>
                <c:pt idx="758">
                  <c:v>2496.4000000000037</c:v>
                </c:pt>
                <c:pt idx="759">
                  <c:v>2566.8000000000038</c:v>
                </c:pt>
                <c:pt idx="760">
                  <c:v>2529.2000000000039</c:v>
                </c:pt>
                <c:pt idx="761">
                  <c:v>2515.2000000000039</c:v>
                </c:pt>
                <c:pt idx="762">
                  <c:v>2500.3000000000038</c:v>
                </c:pt>
                <c:pt idx="763">
                  <c:v>2441.5000000000036</c:v>
                </c:pt>
                <c:pt idx="764">
                  <c:v>2487.7000000000035</c:v>
                </c:pt>
                <c:pt idx="765">
                  <c:v>2621.4000000000033</c:v>
                </c:pt>
                <c:pt idx="766">
                  <c:v>2647.4000000000033</c:v>
                </c:pt>
                <c:pt idx="767">
                  <c:v>2618.6000000000031</c:v>
                </c:pt>
                <c:pt idx="768">
                  <c:v>2576.8000000000029</c:v>
                </c:pt>
                <c:pt idx="769">
                  <c:v>2663.0000000000027</c:v>
                </c:pt>
                <c:pt idx="770">
                  <c:v>2656.2000000000025</c:v>
                </c:pt>
                <c:pt idx="771">
                  <c:v>2658.3000000000025</c:v>
                </c:pt>
                <c:pt idx="772">
                  <c:v>2733.1000000000026</c:v>
                </c:pt>
                <c:pt idx="773">
                  <c:v>2822.5000000000027</c:v>
                </c:pt>
                <c:pt idx="774">
                  <c:v>2828.1000000000026</c:v>
                </c:pt>
                <c:pt idx="775">
                  <c:v>2819.7000000000025</c:v>
                </c:pt>
                <c:pt idx="776">
                  <c:v>2782.3000000000025</c:v>
                </c:pt>
                <c:pt idx="777">
                  <c:v>2798.2000000000025</c:v>
                </c:pt>
                <c:pt idx="778">
                  <c:v>2808.1000000000026</c:v>
                </c:pt>
                <c:pt idx="779">
                  <c:v>2893.5000000000027</c:v>
                </c:pt>
                <c:pt idx="780">
                  <c:v>2875.1000000000026</c:v>
                </c:pt>
                <c:pt idx="781">
                  <c:v>2905.6000000000026</c:v>
                </c:pt>
                <c:pt idx="782">
                  <c:v>2862.3000000000025</c:v>
                </c:pt>
                <c:pt idx="783">
                  <c:v>2905.9000000000024</c:v>
                </c:pt>
                <c:pt idx="784">
                  <c:v>2862.1000000000022</c:v>
                </c:pt>
                <c:pt idx="785">
                  <c:v>2833.300000000002</c:v>
                </c:pt>
                <c:pt idx="786">
                  <c:v>2818.800000000002</c:v>
                </c:pt>
                <c:pt idx="787">
                  <c:v>2788.7000000000021</c:v>
                </c:pt>
                <c:pt idx="788">
                  <c:v>2817.300000000002</c:v>
                </c:pt>
                <c:pt idx="789">
                  <c:v>2851.300000000002</c:v>
                </c:pt>
                <c:pt idx="790">
                  <c:v>2826.300000000002</c:v>
                </c:pt>
                <c:pt idx="791">
                  <c:v>2826.4000000000019</c:v>
                </c:pt>
                <c:pt idx="792">
                  <c:v>2780.800000000002</c:v>
                </c:pt>
                <c:pt idx="793">
                  <c:v>2765.0000000000018</c:v>
                </c:pt>
                <c:pt idx="794">
                  <c:v>2740.0000000000018</c:v>
                </c:pt>
                <c:pt idx="795">
                  <c:v>2734.5000000000018</c:v>
                </c:pt>
                <c:pt idx="796">
                  <c:v>2763.7000000000016</c:v>
                </c:pt>
                <c:pt idx="797">
                  <c:v>2833.7000000000016</c:v>
                </c:pt>
                <c:pt idx="798">
                  <c:v>2901.3000000000015</c:v>
                </c:pt>
                <c:pt idx="799">
                  <c:v>2929.8000000000015</c:v>
                </c:pt>
                <c:pt idx="800">
                  <c:v>2981.8000000000015</c:v>
                </c:pt>
                <c:pt idx="801">
                  <c:v>2982.4000000000015</c:v>
                </c:pt>
                <c:pt idx="802">
                  <c:v>2998.6000000000013</c:v>
                </c:pt>
                <c:pt idx="803">
                  <c:v>2983.8000000000011</c:v>
                </c:pt>
                <c:pt idx="804">
                  <c:v>2959.8000000000011</c:v>
                </c:pt>
                <c:pt idx="805">
                  <c:v>2946.900000000001</c:v>
                </c:pt>
                <c:pt idx="806">
                  <c:v>2922.1000000000008</c:v>
                </c:pt>
                <c:pt idx="807">
                  <c:v>2893.8000000000006</c:v>
                </c:pt>
                <c:pt idx="808">
                  <c:v>2871.4000000000005</c:v>
                </c:pt>
                <c:pt idx="809">
                  <c:v>2889.6000000000004</c:v>
                </c:pt>
                <c:pt idx="810">
                  <c:v>2900.0000000000005</c:v>
                </c:pt>
                <c:pt idx="811">
                  <c:v>2975.3000000000006</c:v>
                </c:pt>
                <c:pt idx="812">
                  <c:v>2980.9000000000005</c:v>
                </c:pt>
                <c:pt idx="813">
                  <c:v>2962.7000000000007</c:v>
                </c:pt>
                <c:pt idx="814">
                  <c:v>2978.8000000000006</c:v>
                </c:pt>
                <c:pt idx="815">
                  <c:v>2879.3000000000006</c:v>
                </c:pt>
                <c:pt idx="816">
                  <c:v>2847.5000000000005</c:v>
                </c:pt>
                <c:pt idx="817">
                  <c:v>2949.8000000000006</c:v>
                </c:pt>
                <c:pt idx="818">
                  <c:v>3003.7000000000007</c:v>
                </c:pt>
                <c:pt idx="819">
                  <c:v>3008.7000000000007</c:v>
                </c:pt>
                <c:pt idx="820">
                  <c:v>2932.9000000000005</c:v>
                </c:pt>
                <c:pt idx="821">
                  <c:v>2942.6000000000004</c:v>
                </c:pt>
                <c:pt idx="822">
                  <c:v>2908.0000000000005</c:v>
                </c:pt>
                <c:pt idx="823">
                  <c:v>3081.3000000000006</c:v>
                </c:pt>
                <c:pt idx="824">
                  <c:v>3156.8000000000006</c:v>
                </c:pt>
                <c:pt idx="825">
                  <c:v>3140.6000000000008</c:v>
                </c:pt>
                <c:pt idx="826">
                  <c:v>3120.6000000000008</c:v>
                </c:pt>
                <c:pt idx="827">
                  <c:v>3160.5000000000009</c:v>
                </c:pt>
                <c:pt idx="828">
                  <c:v>3159.400000000001</c:v>
                </c:pt>
                <c:pt idx="829">
                  <c:v>3170.900000000001</c:v>
                </c:pt>
                <c:pt idx="830">
                  <c:v>3149.3000000000011</c:v>
                </c:pt>
                <c:pt idx="831">
                  <c:v>3157.0000000000009</c:v>
                </c:pt>
                <c:pt idx="832">
                  <c:v>3172.400000000001</c:v>
                </c:pt>
                <c:pt idx="833">
                  <c:v>3169.2000000000012</c:v>
                </c:pt>
                <c:pt idx="834">
                  <c:v>3170.900000000001</c:v>
                </c:pt>
                <c:pt idx="835">
                  <c:v>3160.1000000000008</c:v>
                </c:pt>
                <c:pt idx="836">
                  <c:v>3088.3000000000006</c:v>
                </c:pt>
                <c:pt idx="837">
                  <c:v>3154.2000000000007</c:v>
                </c:pt>
                <c:pt idx="838">
                  <c:v>3170.2000000000007</c:v>
                </c:pt>
                <c:pt idx="839">
                  <c:v>3252.6000000000008</c:v>
                </c:pt>
                <c:pt idx="840">
                  <c:v>3167.6000000000008</c:v>
                </c:pt>
                <c:pt idx="841">
                  <c:v>3221.8000000000006</c:v>
                </c:pt>
                <c:pt idx="842">
                  <c:v>3271.6000000000008</c:v>
                </c:pt>
                <c:pt idx="843">
                  <c:v>3204.0000000000009</c:v>
                </c:pt>
                <c:pt idx="844">
                  <c:v>3287.3000000000011</c:v>
                </c:pt>
                <c:pt idx="845">
                  <c:v>3371.7000000000012</c:v>
                </c:pt>
                <c:pt idx="846">
                  <c:v>3490.3000000000011</c:v>
                </c:pt>
                <c:pt idx="847">
                  <c:v>3493.7000000000012</c:v>
                </c:pt>
                <c:pt idx="848">
                  <c:v>3476.900000000001</c:v>
                </c:pt>
                <c:pt idx="849">
                  <c:v>3479.0000000000009</c:v>
                </c:pt>
                <c:pt idx="850">
                  <c:v>3442.6000000000008</c:v>
                </c:pt>
                <c:pt idx="851">
                  <c:v>3453.0000000000009</c:v>
                </c:pt>
                <c:pt idx="852">
                  <c:v>3457.900000000001</c:v>
                </c:pt>
                <c:pt idx="853">
                  <c:v>3471.1000000000008</c:v>
                </c:pt>
                <c:pt idx="854">
                  <c:v>3464.5000000000009</c:v>
                </c:pt>
                <c:pt idx="855">
                  <c:v>3458.900000000001</c:v>
                </c:pt>
                <c:pt idx="856">
                  <c:v>3469.0000000000009</c:v>
                </c:pt>
                <c:pt idx="857">
                  <c:v>3469.7000000000007</c:v>
                </c:pt>
                <c:pt idx="858">
                  <c:v>3526.3000000000006</c:v>
                </c:pt>
                <c:pt idx="859">
                  <c:v>3506.7000000000007</c:v>
                </c:pt>
                <c:pt idx="860">
                  <c:v>3547.2000000000007</c:v>
                </c:pt>
                <c:pt idx="861">
                  <c:v>3524.0000000000009</c:v>
                </c:pt>
                <c:pt idx="862">
                  <c:v>3513.0000000000009</c:v>
                </c:pt>
                <c:pt idx="863">
                  <c:v>3547.7000000000007</c:v>
                </c:pt>
                <c:pt idx="864">
                  <c:v>3588.8000000000006</c:v>
                </c:pt>
                <c:pt idx="865">
                  <c:v>3599.7000000000007</c:v>
                </c:pt>
                <c:pt idx="866">
                  <c:v>3592.9000000000005</c:v>
                </c:pt>
                <c:pt idx="867">
                  <c:v>3578.0000000000005</c:v>
                </c:pt>
                <c:pt idx="868">
                  <c:v>3572.9000000000005</c:v>
                </c:pt>
                <c:pt idx="869">
                  <c:v>3622.1000000000004</c:v>
                </c:pt>
                <c:pt idx="870">
                  <c:v>3674.2000000000003</c:v>
                </c:pt>
                <c:pt idx="871">
                  <c:v>3674.8</c:v>
                </c:pt>
                <c:pt idx="872">
                  <c:v>3672.2000000000003</c:v>
                </c:pt>
                <c:pt idx="873">
                  <c:v>3667.9</c:v>
                </c:pt>
                <c:pt idx="874">
                  <c:v>3623.6</c:v>
                </c:pt>
                <c:pt idx="875">
                  <c:v>3640.2</c:v>
                </c:pt>
                <c:pt idx="876">
                  <c:v>3631.1</c:v>
                </c:pt>
                <c:pt idx="877">
                  <c:v>3578</c:v>
                </c:pt>
                <c:pt idx="878">
                  <c:v>3550.8</c:v>
                </c:pt>
                <c:pt idx="879">
                  <c:v>3624</c:v>
                </c:pt>
                <c:pt idx="880">
                  <c:v>3554.2</c:v>
                </c:pt>
                <c:pt idx="881">
                  <c:v>3582.1</c:v>
                </c:pt>
                <c:pt idx="882">
                  <c:v>3606.2999999999997</c:v>
                </c:pt>
                <c:pt idx="883">
                  <c:v>3563.4999999999995</c:v>
                </c:pt>
                <c:pt idx="884">
                  <c:v>3602.6999999999994</c:v>
                </c:pt>
                <c:pt idx="885">
                  <c:v>3624.8999999999992</c:v>
                </c:pt>
                <c:pt idx="886">
                  <c:v>3553.099999999999</c:v>
                </c:pt>
                <c:pt idx="887">
                  <c:v>3499.099999999999</c:v>
                </c:pt>
                <c:pt idx="888">
                  <c:v>3464.2999999999988</c:v>
                </c:pt>
                <c:pt idx="889">
                  <c:v>3472.4999999999986</c:v>
                </c:pt>
                <c:pt idx="890">
                  <c:v>3443.3999999999987</c:v>
                </c:pt>
                <c:pt idx="891">
                  <c:v>3200.8999999999987</c:v>
                </c:pt>
                <c:pt idx="892">
                  <c:v>3246.7999999999988</c:v>
                </c:pt>
                <c:pt idx="893">
                  <c:v>3211.9999999999986</c:v>
                </c:pt>
                <c:pt idx="894">
                  <c:v>3336.0999999999985</c:v>
                </c:pt>
                <c:pt idx="895">
                  <c:v>3513.0999999999985</c:v>
                </c:pt>
                <c:pt idx="896">
                  <c:v>3492.6999999999985</c:v>
                </c:pt>
                <c:pt idx="897">
                  <c:v>3449.3999999999983</c:v>
                </c:pt>
                <c:pt idx="898">
                  <c:v>3400.9999999999982</c:v>
                </c:pt>
                <c:pt idx="899">
                  <c:v>3391.3999999999983</c:v>
                </c:pt>
                <c:pt idx="900">
                  <c:v>3389.8999999999983</c:v>
                </c:pt>
                <c:pt idx="901">
                  <c:v>3365.7999999999984</c:v>
                </c:pt>
                <c:pt idx="902">
                  <c:v>3351.9999999999982</c:v>
                </c:pt>
                <c:pt idx="903">
                  <c:v>3315.7999999999984</c:v>
                </c:pt>
                <c:pt idx="904">
                  <c:v>3292.9999999999982</c:v>
                </c:pt>
                <c:pt idx="905">
                  <c:v>3255.2999999999984</c:v>
                </c:pt>
                <c:pt idx="906">
                  <c:v>3263.5999999999985</c:v>
                </c:pt>
                <c:pt idx="907">
                  <c:v>3256.8999999999987</c:v>
                </c:pt>
                <c:pt idx="908">
                  <c:v>3303.3999999999987</c:v>
                </c:pt>
                <c:pt idx="909">
                  <c:v>3218.3999999999987</c:v>
                </c:pt>
                <c:pt idx="910">
                  <c:v>3233.1999999999989</c:v>
                </c:pt>
                <c:pt idx="911">
                  <c:v>3207.3999999999987</c:v>
                </c:pt>
                <c:pt idx="912">
                  <c:v>3200.2999999999988</c:v>
                </c:pt>
                <c:pt idx="913">
                  <c:v>3403.6999999999989</c:v>
                </c:pt>
                <c:pt idx="914">
                  <c:v>3478.099999999999</c:v>
                </c:pt>
                <c:pt idx="915">
                  <c:v>3453.599999999999</c:v>
                </c:pt>
                <c:pt idx="916">
                  <c:v>3429.4999999999991</c:v>
                </c:pt>
                <c:pt idx="917">
                  <c:v>3401.099999999999</c:v>
                </c:pt>
                <c:pt idx="918">
                  <c:v>3456.099999999999</c:v>
                </c:pt>
                <c:pt idx="919">
                  <c:v>3451.4999999999991</c:v>
                </c:pt>
                <c:pt idx="920">
                  <c:v>3440.9999999999991</c:v>
                </c:pt>
                <c:pt idx="921">
                  <c:v>3478.099999999999</c:v>
                </c:pt>
                <c:pt idx="922">
                  <c:v>3506.2999999999988</c:v>
                </c:pt>
                <c:pt idx="923">
                  <c:v>3460.3999999999987</c:v>
                </c:pt>
                <c:pt idx="924">
                  <c:v>3423.9999999999986</c:v>
                </c:pt>
                <c:pt idx="925">
                  <c:v>3223.9999999999986</c:v>
                </c:pt>
                <c:pt idx="926">
                  <c:v>3169.1999999999985</c:v>
                </c:pt>
                <c:pt idx="927">
                  <c:v>3115.3999999999983</c:v>
                </c:pt>
                <c:pt idx="928">
                  <c:v>3052.5999999999981</c:v>
                </c:pt>
                <c:pt idx="929">
                  <c:v>3013.199999999998</c:v>
                </c:pt>
                <c:pt idx="930">
                  <c:v>2942.3999999999978</c:v>
                </c:pt>
                <c:pt idx="931">
                  <c:v>2975.3999999999978</c:v>
                </c:pt>
                <c:pt idx="932">
                  <c:v>2967.9999999999977</c:v>
                </c:pt>
                <c:pt idx="933">
                  <c:v>2899.1999999999975</c:v>
                </c:pt>
                <c:pt idx="934">
                  <c:v>2851.3999999999974</c:v>
                </c:pt>
                <c:pt idx="935">
                  <c:v>2873.7999999999975</c:v>
                </c:pt>
                <c:pt idx="936">
                  <c:v>2869.6999999999975</c:v>
                </c:pt>
                <c:pt idx="937">
                  <c:v>2825.9999999999977</c:v>
                </c:pt>
                <c:pt idx="938">
                  <c:v>2744.9999999999977</c:v>
                </c:pt>
                <c:pt idx="939">
                  <c:v>2771.7999999999979</c:v>
                </c:pt>
                <c:pt idx="940">
                  <c:v>2843.3999999999978</c:v>
                </c:pt>
                <c:pt idx="941">
                  <c:v>2846.5999999999976</c:v>
                </c:pt>
                <c:pt idx="942">
                  <c:v>2850.5999999999976</c:v>
                </c:pt>
                <c:pt idx="943">
                  <c:v>2825.5999999999976</c:v>
                </c:pt>
                <c:pt idx="944">
                  <c:v>2796.9999999999977</c:v>
                </c:pt>
                <c:pt idx="945">
                  <c:v>2879.4999999999977</c:v>
                </c:pt>
                <c:pt idx="946">
                  <c:v>3019.1999999999975</c:v>
                </c:pt>
                <c:pt idx="947">
                  <c:v>2999.3999999999974</c:v>
                </c:pt>
                <c:pt idx="948">
                  <c:v>3038.1999999999975</c:v>
                </c:pt>
                <c:pt idx="949">
                  <c:v>3080.0999999999976</c:v>
                </c:pt>
                <c:pt idx="950">
                  <c:v>3083.7999999999975</c:v>
                </c:pt>
                <c:pt idx="951">
                  <c:v>3071.9999999999973</c:v>
                </c:pt>
                <c:pt idx="952">
                  <c:v>3088.3999999999974</c:v>
                </c:pt>
                <c:pt idx="953">
                  <c:v>3180.8999999999974</c:v>
                </c:pt>
                <c:pt idx="954">
                  <c:v>3140.3999999999974</c:v>
                </c:pt>
                <c:pt idx="955">
                  <c:v>3241.1999999999975</c:v>
                </c:pt>
                <c:pt idx="956">
                  <c:v>3246.3999999999974</c:v>
                </c:pt>
                <c:pt idx="957">
                  <c:v>3251.7999999999975</c:v>
                </c:pt>
                <c:pt idx="958">
                  <c:v>3279.6999999999975</c:v>
                </c:pt>
                <c:pt idx="959">
                  <c:v>3304.8999999999974</c:v>
                </c:pt>
                <c:pt idx="960">
                  <c:v>3255.0999999999972</c:v>
                </c:pt>
                <c:pt idx="961">
                  <c:v>3055.0999999999972</c:v>
                </c:pt>
                <c:pt idx="962">
                  <c:v>3172.1999999999971</c:v>
                </c:pt>
                <c:pt idx="963">
                  <c:v>3183.5999999999972</c:v>
                </c:pt>
                <c:pt idx="964">
                  <c:v>3133.1999999999971</c:v>
                </c:pt>
                <c:pt idx="965">
                  <c:v>3105.299999999997</c:v>
                </c:pt>
                <c:pt idx="966">
                  <c:v>3101.799999999997</c:v>
                </c:pt>
                <c:pt idx="967">
                  <c:v>3074.0999999999972</c:v>
                </c:pt>
                <c:pt idx="968">
                  <c:v>3048.9999999999973</c:v>
                </c:pt>
                <c:pt idx="969">
                  <c:v>2996.4999999999973</c:v>
                </c:pt>
                <c:pt idx="970">
                  <c:v>3354.6999999999971</c:v>
                </c:pt>
                <c:pt idx="971">
                  <c:v>3363.8999999999969</c:v>
                </c:pt>
                <c:pt idx="972">
                  <c:v>3414.8999999999969</c:v>
                </c:pt>
                <c:pt idx="973">
                  <c:v>3341.0999999999967</c:v>
                </c:pt>
                <c:pt idx="974">
                  <c:v>3300.2999999999965</c:v>
                </c:pt>
                <c:pt idx="975">
                  <c:v>3339.4999999999964</c:v>
                </c:pt>
                <c:pt idx="976">
                  <c:v>3295.6999999999962</c:v>
                </c:pt>
                <c:pt idx="977">
                  <c:v>3316.9999999999964</c:v>
                </c:pt>
                <c:pt idx="978">
                  <c:v>3361.6999999999962</c:v>
                </c:pt>
                <c:pt idx="979">
                  <c:v>3330.899999999996</c:v>
                </c:pt>
                <c:pt idx="980">
                  <c:v>3324.4999999999959</c:v>
                </c:pt>
                <c:pt idx="981">
                  <c:v>3345.1999999999957</c:v>
                </c:pt>
                <c:pt idx="982">
                  <c:v>3322.3999999999955</c:v>
                </c:pt>
                <c:pt idx="983">
                  <c:v>3269.5999999999954</c:v>
                </c:pt>
                <c:pt idx="984">
                  <c:v>3203.7999999999952</c:v>
                </c:pt>
                <c:pt idx="985">
                  <c:v>3289.499999999995</c:v>
                </c:pt>
                <c:pt idx="986">
                  <c:v>3224.6999999999948</c:v>
                </c:pt>
                <c:pt idx="987">
                  <c:v>3168.8999999999946</c:v>
                </c:pt>
                <c:pt idx="988">
                  <c:v>3201.4999999999945</c:v>
                </c:pt>
                <c:pt idx="989">
                  <c:v>3212.6999999999944</c:v>
                </c:pt>
                <c:pt idx="990">
                  <c:v>3070.4999999999945</c:v>
                </c:pt>
                <c:pt idx="991">
                  <c:v>3018.6999999999944</c:v>
                </c:pt>
                <c:pt idx="992">
                  <c:v>2750.4999999999945</c:v>
                </c:pt>
                <c:pt idx="993">
                  <c:v>2676.6999999999944</c:v>
                </c:pt>
                <c:pt idx="994">
                  <c:v>2946.8999999999942</c:v>
                </c:pt>
                <c:pt idx="995">
                  <c:v>2884.099999999994</c:v>
                </c:pt>
                <c:pt idx="996">
                  <c:v>3001.3999999999942</c:v>
                </c:pt>
                <c:pt idx="997">
                  <c:v>2940.599999999994</c:v>
                </c:pt>
                <c:pt idx="998">
                  <c:v>3032.9999999999941</c:v>
                </c:pt>
                <c:pt idx="999">
                  <c:v>3042.3999999999942</c:v>
                </c:pt>
                <c:pt idx="1000">
                  <c:v>3006.599999999994</c:v>
                </c:pt>
                <c:pt idx="1001">
                  <c:v>3015.7999999999938</c:v>
                </c:pt>
                <c:pt idx="1002">
                  <c:v>2944.9999999999936</c:v>
                </c:pt>
                <c:pt idx="1003">
                  <c:v>3067.1999999999935</c:v>
                </c:pt>
                <c:pt idx="1004">
                  <c:v>3050.8999999999933</c:v>
                </c:pt>
                <c:pt idx="1005">
                  <c:v>3296.2999999999934</c:v>
                </c:pt>
                <c:pt idx="1006">
                  <c:v>3235.4999999999932</c:v>
                </c:pt>
                <c:pt idx="1007">
                  <c:v>3185.699999999993</c:v>
                </c:pt>
                <c:pt idx="1008">
                  <c:v>3124.8999999999928</c:v>
                </c:pt>
                <c:pt idx="1009">
                  <c:v>3073.0999999999926</c:v>
                </c:pt>
                <c:pt idx="1010">
                  <c:v>3007.0999999999926</c:v>
                </c:pt>
                <c:pt idx="1011">
                  <c:v>3118.2999999999925</c:v>
                </c:pt>
                <c:pt idx="1012">
                  <c:v>3084.4999999999923</c:v>
                </c:pt>
                <c:pt idx="1013">
                  <c:v>3082.6999999999921</c:v>
                </c:pt>
                <c:pt idx="1014">
                  <c:v>3179.299999999992</c:v>
                </c:pt>
                <c:pt idx="1015">
                  <c:v>3389.8999999999919</c:v>
                </c:pt>
                <c:pt idx="1016">
                  <c:v>3394.1999999999921</c:v>
                </c:pt>
                <c:pt idx="1017">
                  <c:v>3471.1999999999921</c:v>
                </c:pt>
                <c:pt idx="1018">
                  <c:v>3636.1999999999921</c:v>
                </c:pt>
                <c:pt idx="1019">
                  <c:v>3610.8999999999919</c:v>
                </c:pt>
                <c:pt idx="1020">
                  <c:v>3770.0999999999917</c:v>
                </c:pt>
                <c:pt idx="1021">
                  <c:v>3730.2999999999915</c:v>
                </c:pt>
                <c:pt idx="1022">
                  <c:v>3758.1999999999916</c:v>
                </c:pt>
                <c:pt idx="1023">
                  <c:v>3692.5999999999917</c:v>
                </c:pt>
                <c:pt idx="1024">
                  <c:v>3616.7999999999915</c:v>
                </c:pt>
                <c:pt idx="1025">
                  <c:v>3706.7999999999915</c:v>
                </c:pt>
                <c:pt idx="1026">
                  <c:v>3682.9999999999914</c:v>
                </c:pt>
                <c:pt idx="1027">
                  <c:v>3686.9999999999914</c:v>
                </c:pt>
                <c:pt idx="1028">
                  <c:v>3638.1999999999912</c:v>
                </c:pt>
                <c:pt idx="1029">
                  <c:v>3736.7999999999911</c:v>
                </c:pt>
                <c:pt idx="1030">
                  <c:v>3660.9999999999909</c:v>
                </c:pt>
                <c:pt idx="1031">
                  <c:v>3691.1999999999907</c:v>
                </c:pt>
                <c:pt idx="1032">
                  <c:v>3714.7999999999906</c:v>
                </c:pt>
                <c:pt idx="1033">
                  <c:v>3644.9999999999905</c:v>
                </c:pt>
                <c:pt idx="1034">
                  <c:v>3773.1999999999903</c:v>
                </c:pt>
                <c:pt idx="1035">
                  <c:v>3716.3999999999901</c:v>
                </c:pt>
                <c:pt idx="1036">
                  <c:v>3698.5999999999899</c:v>
                </c:pt>
                <c:pt idx="1037">
                  <c:v>3766.2999999999897</c:v>
                </c:pt>
                <c:pt idx="1038">
                  <c:v>3636.6999999999898</c:v>
                </c:pt>
                <c:pt idx="1039">
                  <c:v>3625.8999999999896</c:v>
                </c:pt>
                <c:pt idx="1040">
                  <c:v>3575.0999999999894</c:v>
                </c:pt>
                <c:pt idx="1041">
                  <c:v>3562.2999999999893</c:v>
                </c:pt>
                <c:pt idx="1042">
                  <c:v>3569.0999999999894</c:v>
                </c:pt>
                <c:pt idx="1043">
                  <c:v>3501.2999999999893</c:v>
                </c:pt>
                <c:pt idx="1044">
                  <c:v>3787.2999999999893</c:v>
                </c:pt>
                <c:pt idx="1045">
                  <c:v>3945.6999999999894</c:v>
                </c:pt>
                <c:pt idx="1046">
                  <c:v>3935.0999999999894</c:v>
                </c:pt>
                <c:pt idx="1047">
                  <c:v>3829.3999999999896</c:v>
                </c:pt>
                <c:pt idx="1048">
                  <c:v>3883.5999999999894</c:v>
                </c:pt>
                <c:pt idx="1049">
                  <c:v>3826.7999999999893</c:v>
                </c:pt>
                <c:pt idx="1050">
                  <c:v>3800.9999999999891</c:v>
                </c:pt>
                <c:pt idx="1051">
                  <c:v>4078.6999999999889</c:v>
                </c:pt>
                <c:pt idx="1052">
                  <c:v>4511.8999999999887</c:v>
                </c:pt>
                <c:pt idx="1053">
                  <c:v>4311.8999999999887</c:v>
                </c:pt>
                <c:pt idx="1054">
                  <c:v>4257.0999999999885</c:v>
                </c:pt>
                <c:pt idx="1055">
                  <c:v>4502.3999999999887</c:v>
                </c:pt>
                <c:pt idx="1056">
                  <c:v>4769.7999999999884</c:v>
                </c:pt>
                <c:pt idx="1057">
                  <c:v>4765.9999999999882</c:v>
                </c:pt>
                <c:pt idx="1058">
                  <c:v>4825.199999999988</c:v>
                </c:pt>
                <c:pt idx="1059">
                  <c:v>4866.2999999999884</c:v>
                </c:pt>
                <c:pt idx="1060">
                  <c:v>4929.2999999999884</c:v>
                </c:pt>
                <c:pt idx="1061">
                  <c:v>4861.4999999999882</c:v>
                </c:pt>
                <c:pt idx="1062">
                  <c:v>4897.699999999988</c:v>
                </c:pt>
                <c:pt idx="1063">
                  <c:v>4979.5999999999876</c:v>
                </c:pt>
                <c:pt idx="1064">
                  <c:v>5093.7999999999874</c:v>
                </c:pt>
                <c:pt idx="1065">
                  <c:v>5180.9999999999873</c:v>
                </c:pt>
                <c:pt idx="1066">
                  <c:v>4980.9999999999873</c:v>
                </c:pt>
                <c:pt idx="1067">
                  <c:v>4924.1999999999871</c:v>
                </c:pt>
                <c:pt idx="1068">
                  <c:v>4855.7999999999874</c:v>
                </c:pt>
                <c:pt idx="1069">
                  <c:v>4810.9999999999873</c:v>
                </c:pt>
                <c:pt idx="1070">
                  <c:v>4763.1999999999871</c:v>
                </c:pt>
                <c:pt idx="1071">
                  <c:v>4691.3999999999869</c:v>
                </c:pt>
                <c:pt idx="1072">
                  <c:v>4662.5999999999867</c:v>
                </c:pt>
                <c:pt idx="1073">
                  <c:v>4596.7999999999865</c:v>
                </c:pt>
                <c:pt idx="1074">
                  <c:v>4663.9999999999864</c:v>
                </c:pt>
                <c:pt idx="1075">
                  <c:v>4704.1999999999862</c:v>
                </c:pt>
                <c:pt idx="1076">
                  <c:v>4653.399999999986</c:v>
                </c:pt>
                <c:pt idx="1077">
                  <c:v>4610.5999999999858</c:v>
                </c:pt>
                <c:pt idx="1078">
                  <c:v>4565.7999999999856</c:v>
                </c:pt>
                <c:pt idx="1079">
                  <c:v>4676.7999999999856</c:v>
                </c:pt>
                <c:pt idx="1080">
                  <c:v>4764.399999999986</c:v>
                </c:pt>
                <c:pt idx="1081">
                  <c:v>4954.5999999999858</c:v>
                </c:pt>
                <c:pt idx="1082">
                  <c:v>4891.7999999999856</c:v>
                </c:pt>
                <c:pt idx="1083">
                  <c:v>4844.9999999999854</c:v>
                </c:pt>
                <c:pt idx="1084">
                  <c:v>4799.1999999999853</c:v>
                </c:pt>
                <c:pt idx="1085">
                  <c:v>4766.3999999999851</c:v>
                </c:pt>
                <c:pt idx="1086">
                  <c:v>4769.5999999999849</c:v>
                </c:pt>
                <c:pt idx="1087">
                  <c:v>4750.7999999999847</c:v>
                </c:pt>
                <c:pt idx="1088">
                  <c:v>4845.1999999999844</c:v>
                </c:pt>
                <c:pt idx="1089">
                  <c:v>4926.4999999999845</c:v>
                </c:pt>
                <c:pt idx="1090">
                  <c:v>4855.6999999999844</c:v>
                </c:pt>
                <c:pt idx="1091">
                  <c:v>4802.8999999999842</c:v>
                </c:pt>
                <c:pt idx="1092">
                  <c:v>4748.8999999999842</c:v>
                </c:pt>
                <c:pt idx="1093">
                  <c:v>4713.7999999999838</c:v>
                </c:pt>
                <c:pt idx="1094">
                  <c:v>4710.599999999984</c:v>
                </c:pt>
                <c:pt idx="1095">
                  <c:v>4772.7999999999838</c:v>
                </c:pt>
                <c:pt idx="1096">
                  <c:v>4698.9999999999836</c:v>
                </c:pt>
                <c:pt idx="1097">
                  <c:v>4660.8999999999833</c:v>
                </c:pt>
                <c:pt idx="1098">
                  <c:v>4460.8999999999833</c:v>
                </c:pt>
                <c:pt idx="1099">
                  <c:v>4647.9999999999836</c:v>
                </c:pt>
                <c:pt idx="1100">
                  <c:v>4954.3999999999833</c:v>
                </c:pt>
                <c:pt idx="1101">
                  <c:v>4994.5999999999831</c:v>
                </c:pt>
                <c:pt idx="1102">
                  <c:v>5022.4999999999827</c:v>
                </c:pt>
                <c:pt idx="1103">
                  <c:v>4978.6999999999825</c:v>
                </c:pt>
                <c:pt idx="1104">
                  <c:v>5206.3999999999824</c:v>
                </c:pt>
                <c:pt idx="1105">
                  <c:v>5337.3999999999824</c:v>
                </c:pt>
                <c:pt idx="1106">
                  <c:v>5296.9999999999827</c:v>
                </c:pt>
                <c:pt idx="1107">
                  <c:v>5301.3999999999824</c:v>
                </c:pt>
                <c:pt idx="1108">
                  <c:v>5258.5999999999822</c:v>
                </c:pt>
                <c:pt idx="1109">
                  <c:v>5220.799999999982</c:v>
                </c:pt>
                <c:pt idx="1110">
                  <c:v>5203.799999999982</c:v>
                </c:pt>
                <c:pt idx="1111">
                  <c:v>5202.3999999999824</c:v>
                </c:pt>
                <c:pt idx="1112">
                  <c:v>5311.0999999999822</c:v>
                </c:pt>
                <c:pt idx="1113">
                  <c:v>5259.4999999999818</c:v>
                </c:pt>
                <c:pt idx="1114">
                  <c:v>5293.6999999999816</c:v>
                </c:pt>
                <c:pt idx="1115">
                  <c:v>5294.1999999999816</c:v>
                </c:pt>
                <c:pt idx="1116">
                  <c:v>5320.299999999982</c:v>
                </c:pt>
                <c:pt idx="1117">
                  <c:v>5369.9999999999818</c:v>
                </c:pt>
                <c:pt idx="1118">
                  <c:v>5350.3999999999814</c:v>
                </c:pt>
                <c:pt idx="1119">
                  <c:v>5353.0999999999813</c:v>
                </c:pt>
                <c:pt idx="1120">
                  <c:v>5368.2999999999811</c:v>
                </c:pt>
                <c:pt idx="1121">
                  <c:v>5323.4999999999809</c:v>
                </c:pt>
                <c:pt idx="1122">
                  <c:v>5175.0999999999813</c:v>
                </c:pt>
                <c:pt idx="1123">
                  <c:v>5226.3999999999814</c:v>
                </c:pt>
                <c:pt idx="1124">
                  <c:v>5286.2999999999811</c:v>
                </c:pt>
                <c:pt idx="1125">
                  <c:v>5180.6999999999807</c:v>
                </c:pt>
                <c:pt idx="1126">
                  <c:v>5171.8999999999805</c:v>
                </c:pt>
                <c:pt idx="1127">
                  <c:v>5178.4999999999809</c:v>
                </c:pt>
                <c:pt idx="1128">
                  <c:v>5139.6999999999807</c:v>
                </c:pt>
                <c:pt idx="1129">
                  <c:v>5176.6999999999807</c:v>
                </c:pt>
                <c:pt idx="1130">
                  <c:v>5216.2999999999811</c:v>
                </c:pt>
                <c:pt idx="1131">
                  <c:v>5209.5999999999813</c:v>
                </c:pt>
                <c:pt idx="1132">
                  <c:v>5221.7999999999811</c:v>
                </c:pt>
                <c:pt idx="1133">
                  <c:v>5208.1999999999807</c:v>
                </c:pt>
                <c:pt idx="1134">
                  <c:v>5058.7999999999811</c:v>
                </c:pt>
                <c:pt idx="1135">
                  <c:v>5015.3999999999814</c:v>
                </c:pt>
                <c:pt idx="1136">
                  <c:v>5029.6999999999816</c:v>
                </c:pt>
                <c:pt idx="1137">
                  <c:v>5035.0999999999813</c:v>
                </c:pt>
                <c:pt idx="1138">
                  <c:v>5069.4999999999809</c:v>
                </c:pt>
                <c:pt idx="1139">
                  <c:v>5036.6999999999807</c:v>
                </c:pt>
                <c:pt idx="1140">
                  <c:v>5038.6999999999807</c:v>
                </c:pt>
                <c:pt idx="1141">
                  <c:v>5022.8999999999805</c:v>
                </c:pt>
                <c:pt idx="1142">
                  <c:v>5027.1999999999807</c:v>
                </c:pt>
                <c:pt idx="1143">
                  <c:v>4964.3999999999805</c:v>
                </c:pt>
                <c:pt idx="1144">
                  <c:v>4972.5999999999804</c:v>
                </c:pt>
                <c:pt idx="1145">
                  <c:v>4957.99999999998</c:v>
                </c:pt>
                <c:pt idx="1146">
                  <c:v>4934.5999999999804</c:v>
                </c:pt>
                <c:pt idx="1147">
                  <c:v>4948.7999999999802</c:v>
                </c:pt>
                <c:pt idx="1148">
                  <c:v>4984.7999999999802</c:v>
                </c:pt>
                <c:pt idx="1149">
                  <c:v>5195.2999999999802</c:v>
                </c:pt>
                <c:pt idx="1150">
                  <c:v>5271.49999999998</c:v>
                </c:pt>
                <c:pt idx="1151">
                  <c:v>5291.49999999998</c:v>
                </c:pt>
                <c:pt idx="1152">
                  <c:v>5401.49999999998</c:v>
                </c:pt>
                <c:pt idx="1153">
                  <c:v>5422.8999999999796</c:v>
                </c:pt>
                <c:pt idx="1154">
                  <c:v>5403.3999999999796</c:v>
                </c:pt>
                <c:pt idx="1155">
                  <c:v>5458.7999999999793</c:v>
                </c:pt>
                <c:pt idx="1156">
                  <c:v>5425.3999999999796</c:v>
                </c:pt>
                <c:pt idx="1157">
                  <c:v>5403.3999999999796</c:v>
                </c:pt>
                <c:pt idx="1158">
                  <c:v>5388.99999999998</c:v>
                </c:pt>
                <c:pt idx="1159">
                  <c:v>5440.8999999999796</c:v>
                </c:pt>
                <c:pt idx="1160">
                  <c:v>5416.7999999999793</c:v>
                </c:pt>
                <c:pt idx="1161">
                  <c:v>5368.4999999999791</c:v>
                </c:pt>
                <c:pt idx="1162">
                  <c:v>5347.6999999999789</c:v>
                </c:pt>
                <c:pt idx="1163">
                  <c:v>5379.1999999999789</c:v>
                </c:pt>
                <c:pt idx="1164">
                  <c:v>5369.5999999999785</c:v>
                </c:pt>
                <c:pt idx="1165">
                  <c:v>5317.7999999999784</c:v>
                </c:pt>
                <c:pt idx="1166">
                  <c:v>5307.699999999978</c:v>
                </c:pt>
                <c:pt idx="1167">
                  <c:v>5302.4999999999782</c:v>
                </c:pt>
                <c:pt idx="1168">
                  <c:v>5258.699999999978</c:v>
                </c:pt>
                <c:pt idx="1169">
                  <c:v>5220.8999999999778</c:v>
                </c:pt>
                <c:pt idx="1170">
                  <c:v>5155.0999999999776</c:v>
                </c:pt>
                <c:pt idx="1171">
                  <c:v>5130.4999999999773</c:v>
                </c:pt>
                <c:pt idx="1172">
                  <c:v>5062.9999999999773</c:v>
                </c:pt>
                <c:pt idx="1173">
                  <c:v>5073.8999999999769</c:v>
                </c:pt>
                <c:pt idx="1174">
                  <c:v>5146.2999999999765</c:v>
                </c:pt>
                <c:pt idx="1175">
                  <c:v>5187.6999999999762</c:v>
                </c:pt>
                <c:pt idx="1176">
                  <c:v>5128.899999999976</c:v>
                </c:pt>
                <c:pt idx="1177">
                  <c:v>5235.2999999999756</c:v>
                </c:pt>
                <c:pt idx="1178">
                  <c:v>5194.2999999999756</c:v>
                </c:pt>
                <c:pt idx="1179">
                  <c:v>5298.1999999999753</c:v>
                </c:pt>
                <c:pt idx="1180">
                  <c:v>5098.1999999999753</c:v>
                </c:pt>
                <c:pt idx="1181">
                  <c:v>5073.3999999999751</c:v>
                </c:pt>
                <c:pt idx="1182">
                  <c:v>5130.2999999999747</c:v>
                </c:pt>
                <c:pt idx="1183">
                  <c:v>5115.6999999999744</c:v>
                </c:pt>
                <c:pt idx="1184">
                  <c:v>5067.8999999999742</c:v>
                </c:pt>
                <c:pt idx="1185">
                  <c:v>5034.3999999999742</c:v>
                </c:pt>
                <c:pt idx="1186">
                  <c:v>5210.4999999999745</c:v>
                </c:pt>
                <c:pt idx="1187">
                  <c:v>5243.0999999999749</c:v>
                </c:pt>
                <c:pt idx="1188">
                  <c:v>5449.6999999999753</c:v>
                </c:pt>
                <c:pt idx="1189">
                  <c:v>5477.8999999999751</c:v>
                </c:pt>
                <c:pt idx="1190">
                  <c:v>5461.0999999999749</c:v>
                </c:pt>
                <c:pt idx="1191">
                  <c:v>5493.4999999999745</c:v>
                </c:pt>
                <c:pt idx="1192">
                  <c:v>5537.4999999999745</c:v>
                </c:pt>
                <c:pt idx="1193">
                  <c:v>5495.5999999999749</c:v>
                </c:pt>
                <c:pt idx="1194">
                  <c:v>5617.1999999999753</c:v>
                </c:pt>
                <c:pt idx="1195">
                  <c:v>5620.8999999999751</c:v>
                </c:pt>
                <c:pt idx="1196">
                  <c:v>5611.0999999999749</c:v>
                </c:pt>
                <c:pt idx="1197">
                  <c:v>5601.2999999999747</c:v>
                </c:pt>
                <c:pt idx="1198">
                  <c:v>5587.9999999999745</c:v>
                </c:pt>
                <c:pt idx="1199">
                  <c:v>5570.1999999999744</c:v>
                </c:pt>
                <c:pt idx="1200">
                  <c:v>5581.8999999999742</c:v>
                </c:pt>
                <c:pt idx="1201">
                  <c:v>5622.8999999999742</c:v>
                </c:pt>
                <c:pt idx="1202">
                  <c:v>5521.6999999999744</c:v>
                </c:pt>
                <c:pt idx="1203">
                  <c:v>5697.6999999999744</c:v>
                </c:pt>
                <c:pt idx="1204">
                  <c:v>5663.8999999999742</c:v>
                </c:pt>
                <c:pt idx="1205">
                  <c:v>5634.099999999974</c:v>
                </c:pt>
                <c:pt idx="1206">
                  <c:v>5617.3999999999742</c:v>
                </c:pt>
                <c:pt idx="1207">
                  <c:v>5567.599999999974</c:v>
                </c:pt>
                <c:pt idx="1208">
                  <c:v>5551.8999999999742</c:v>
                </c:pt>
                <c:pt idx="1209">
                  <c:v>5611.7999999999738</c:v>
                </c:pt>
                <c:pt idx="1210">
                  <c:v>5609.9999999999736</c:v>
                </c:pt>
                <c:pt idx="1211">
                  <c:v>5601.1999999999734</c:v>
                </c:pt>
                <c:pt idx="1212">
                  <c:v>5563.0999999999731</c:v>
                </c:pt>
                <c:pt idx="1213">
                  <c:v>5456.0999999999731</c:v>
                </c:pt>
                <c:pt idx="1214">
                  <c:v>5498.0999999999731</c:v>
                </c:pt>
                <c:pt idx="1215">
                  <c:v>5592.1999999999734</c:v>
                </c:pt>
                <c:pt idx="1216">
                  <c:v>5649.3999999999733</c:v>
                </c:pt>
                <c:pt idx="1217">
                  <c:v>5689.7999999999729</c:v>
                </c:pt>
                <c:pt idx="1218">
                  <c:v>5614.9999999999727</c:v>
                </c:pt>
                <c:pt idx="1219">
                  <c:v>5554.1999999999725</c:v>
                </c:pt>
                <c:pt idx="1220">
                  <c:v>5486.6999999999725</c:v>
                </c:pt>
                <c:pt idx="1221">
                  <c:v>5410.8999999999724</c:v>
                </c:pt>
                <c:pt idx="1222">
                  <c:v>5350.1999999999725</c:v>
                </c:pt>
                <c:pt idx="1223">
                  <c:v>5308.5999999999722</c:v>
                </c:pt>
                <c:pt idx="1224">
                  <c:v>5282.799999999972</c:v>
                </c:pt>
                <c:pt idx="1225">
                  <c:v>5324.4999999999718</c:v>
                </c:pt>
                <c:pt idx="1226">
                  <c:v>5276.6999999999716</c:v>
                </c:pt>
                <c:pt idx="1227">
                  <c:v>5293.299999999972</c:v>
                </c:pt>
                <c:pt idx="1228">
                  <c:v>5263.3999999999724</c:v>
                </c:pt>
                <c:pt idx="1229">
                  <c:v>5280.5999999999722</c:v>
                </c:pt>
                <c:pt idx="1230">
                  <c:v>5271.4999999999718</c:v>
                </c:pt>
                <c:pt idx="1231">
                  <c:v>5226.4999999999718</c:v>
                </c:pt>
                <c:pt idx="1232">
                  <c:v>5367.6999999999716</c:v>
                </c:pt>
                <c:pt idx="1233">
                  <c:v>5497.6999999999716</c:v>
                </c:pt>
                <c:pt idx="1234">
                  <c:v>5515.6999999999716</c:v>
                </c:pt>
                <c:pt idx="1235">
                  <c:v>5488.5999999999713</c:v>
                </c:pt>
                <c:pt idx="1236">
                  <c:v>5418.7999999999711</c:v>
                </c:pt>
                <c:pt idx="1237">
                  <c:v>5441.8999999999714</c:v>
                </c:pt>
                <c:pt idx="1238">
                  <c:v>5440.0999999999713</c:v>
                </c:pt>
                <c:pt idx="1239">
                  <c:v>5381.2999999999711</c:v>
                </c:pt>
                <c:pt idx="1240">
                  <c:v>5335.4999999999709</c:v>
                </c:pt>
                <c:pt idx="1241">
                  <c:v>5296.6999999999707</c:v>
                </c:pt>
                <c:pt idx="1242">
                  <c:v>5376.5999999999704</c:v>
                </c:pt>
                <c:pt idx="1243">
                  <c:v>5334.7999999999702</c:v>
                </c:pt>
                <c:pt idx="1244">
                  <c:v>5409.99999999997</c:v>
                </c:pt>
                <c:pt idx="1245">
                  <c:v>5451.8999999999696</c:v>
                </c:pt>
                <c:pt idx="1246">
                  <c:v>5407.6999999999698</c:v>
                </c:pt>
                <c:pt idx="1247">
                  <c:v>5359.8999999999696</c:v>
                </c:pt>
                <c:pt idx="1248">
                  <c:v>5345.49999999997</c:v>
                </c:pt>
                <c:pt idx="1249">
                  <c:v>5389.3999999999696</c:v>
                </c:pt>
                <c:pt idx="1250">
                  <c:v>5475.5999999999694</c:v>
                </c:pt>
                <c:pt idx="1251">
                  <c:v>5426.7999999999693</c:v>
                </c:pt>
                <c:pt idx="1252">
                  <c:v>5452.1999999999689</c:v>
                </c:pt>
                <c:pt idx="1253">
                  <c:v>5441.3999999999687</c:v>
                </c:pt>
                <c:pt idx="1254">
                  <c:v>5405.7999999999683</c:v>
                </c:pt>
                <c:pt idx="1255">
                  <c:v>5464.199999999968</c:v>
                </c:pt>
                <c:pt idx="1256">
                  <c:v>5463.7999999999683</c:v>
                </c:pt>
                <c:pt idx="1257">
                  <c:v>5431.9999999999682</c:v>
                </c:pt>
                <c:pt idx="1258">
                  <c:v>5385.8999999999678</c:v>
                </c:pt>
                <c:pt idx="1259">
                  <c:v>5374.7999999999674</c:v>
                </c:pt>
                <c:pt idx="1260">
                  <c:v>5321.6999999999671</c:v>
                </c:pt>
                <c:pt idx="1261">
                  <c:v>5449.3999999999669</c:v>
                </c:pt>
                <c:pt idx="1262">
                  <c:v>5421.5999999999667</c:v>
                </c:pt>
                <c:pt idx="1263">
                  <c:v>5489.7999999999665</c:v>
                </c:pt>
                <c:pt idx="1264">
                  <c:v>5437.9999999999663</c:v>
                </c:pt>
                <c:pt idx="1265">
                  <c:v>5454.1999999999662</c:v>
                </c:pt>
                <c:pt idx="1266">
                  <c:v>5455.1999999999662</c:v>
                </c:pt>
                <c:pt idx="1267">
                  <c:v>5627.9999999999663</c:v>
                </c:pt>
                <c:pt idx="1268">
                  <c:v>5618.5999999999667</c:v>
                </c:pt>
                <c:pt idx="1269">
                  <c:v>5562.4999999999663</c:v>
                </c:pt>
                <c:pt idx="1270">
                  <c:v>5537.2999999999665</c:v>
                </c:pt>
                <c:pt idx="1271">
                  <c:v>5725.2999999999665</c:v>
                </c:pt>
                <c:pt idx="1272">
                  <c:v>6057.8999999999669</c:v>
                </c:pt>
                <c:pt idx="1273">
                  <c:v>6092.8999999999669</c:v>
                </c:pt>
                <c:pt idx="1274">
                  <c:v>6018.0999999999667</c:v>
                </c:pt>
                <c:pt idx="1275">
                  <c:v>5981.7999999999665</c:v>
                </c:pt>
                <c:pt idx="1276">
                  <c:v>5919.2999999999665</c:v>
                </c:pt>
                <c:pt idx="1277">
                  <c:v>5856.9999999999663</c:v>
                </c:pt>
                <c:pt idx="1278">
                  <c:v>5832.1999999999662</c:v>
                </c:pt>
                <c:pt idx="1279">
                  <c:v>5864.5999999999658</c:v>
                </c:pt>
                <c:pt idx="1280">
                  <c:v>5822.9999999999654</c:v>
                </c:pt>
                <c:pt idx="1281">
                  <c:v>5829.9999999999654</c:v>
                </c:pt>
                <c:pt idx="1282">
                  <c:v>5796.1999999999653</c:v>
                </c:pt>
                <c:pt idx="1283">
                  <c:v>5807.0999999999649</c:v>
                </c:pt>
                <c:pt idx="1284">
                  <c:v>5793.2999999999647</c:v>
                </c:pt>
                <c:pt idx="1285">
                  <c:v>5803.0999999999649</c:v>
                </c:pt>
                <c:pt idx="1286">
                  <c:v>5766.9999999999645</c:v>
                </c:pt>
                <c:pt idx="1287">
                  <c:v>5767.4999999999645</c:v>
                </c:pt>
                <c:pt idx="1288">
                  <c:v>5750.4999999999645</c:v>
                </c:pt>
                <c:pt idx="1289">
                  <c:v>5661.0999999999649</c:v>
                </c:pt>
                <c:pt idx="1290">
                  <c:v>5639.9999999999645</c:v>
                </c:pt>
                <c:pt idx="1291">
                  <c:v>5637.4999999999645</c:v>
                </c:pt>
                <c:pt idx="1292">
                  <c:v>5602.7999999999647</c:v>
                </c:pt>
                <c:pt idx="1293">
                  <c:v>5604.8999999999651</c:v>
                </c:pt>
                <c:pt idx="1294">
                  <c:v>5619.9999999999654</c:v>
                </c:pt>
                <c:pt idx="1295">
                  <c:v>5590.8999999999651</c:v>
                </c:pt>
                <c:pt idx="1296">
                  <c:v>5667.3999999999651</c:v>
                </c:pt>
                <c:pt idx="1297">
                  <c:v>5635.2999999999647</c:v>
                </c:pt>
                <c:pt idx="1298">
                  <c:v>5594.1999999999643</c:v>
                </c:pt>
                <c:pt idx="1299">
                  <c:v>5672.099999999964</c:v>
                </c:pt>
                <c:pt idx="1300">
                  <c:v>5668.7999999999638</c:v>
                </c:pt>
                <c:pt idx="1301">
                  <c:v>5704.8999999999642</c:v>
                </c:pt>
                <c:pt idx="1302">
                  <c:v>5661.099999999964</c:v>
                </c:pt>
                <c:pt idx="1303">
                  <c:v>5769.099999999964</c:v>
                </c:pt>
                <c:pt idx="1304">
                  <c:v>5753.099999999964</c:v>
                </c:pt>
                <c:pt idx="1305">
                  <c:v>5766.7999999999638</c:v>
                </c:pt>
                <c:pt idx="1306">
                  <c:v>5744.3999999999642</c:v>
                </c:pt>
                <c:pt idx="1307">
                  <c:v>5647.3999999999642</c:v>
                </c:pt>
                <c:pt idx="1308">
                  <c:v>5642.4999999999645</c:v>
                </c:pt>
                <c:pt idx="1309">
                  <c:v>5624.8999999999642</c:v>
                </c:pt>
                <c:pt idx="1310">
                  <c:v>5604.099999999964</c:v>
                </c:pt>
                <c:pt idx="1311">
                  <c:v>5638.4999999999636</c:v>
                </c:pt>
                <c:pt idx="1312">
                  <c:v>5571.599999999964</c:v>
                </c:pt>
                <c:pt idx="1313">
                  <c:v>5511.6999999999643</c:v>
                </c:pt>
                <c:pt idx="1314">
                  <c:v>5470.6999999999643</c:v>
                </c:pt>
                <c:pt idx="1315">
                  <c:v>5449.599999999964</c:v>
                </c:pt>
                <c:pt idx="1316">
                  <c:v>5434.3999999999642</c:v>
                </c:pt>
                <c:pt idx="1317">
                  <c:v>5518.599999999964</c:v>
                </c:pt>
                <c:pt idx="1318">
                  <c:v>5498.2999999999638</c:v>
                </c:pt>
                <c:pt idx="1319">
                  <c:v>5514.6999999999634</c:v>
                </c:pt>
                <c:pt idx="1320">
                  <c:v>5507.2999999999638</c:v>
                </c:pt>
                <c:pt idx="1321">
                  <c:v>5594.1999999999634</c:v>
                </c:pt>
                <c:pt idx="1322">
                  <c:v>5651.5999999999631</c:v>
                </c:pt>
                <c:pt idx="1323">
                  <c:v>5638.0999999999631</c:v>
                </c:pt>
                <c:pt idx="1324">
                  <c:v>5604.9999999999627</c:v>
                </c:pt>
                <c:pt idx="1325">
                  <c:v>5582.1999999999625</c:v>
                </c:pt>
                <c:pt idx="1326">
                  <c:v>5521.8999999999623</c:v>
                </c:pt>
                <c:pt idx="1327">
                  <c:v>5576.1999999999625</c:v>
                </c:pt>
                <c:pt idx="1328">
                  <c:v>5561.3999999999623</c:v>
                </c:pt>
                <c:pt idx="1329">
                  <c:v>5537.5999999999622</c:v>
                </c:pt>
                <c:pt idx="1330">
                  <c:v>5541.9999999999618</c:v>
                </c:pt>
                <c:pt idx="1331">
                  <c:v>5596.8999999999614</c:v>
                </c:pt>
                <c:pt idx="1332">
                  <c:v>5622.5999999999613</c:v>
                </c:pt>
                <c:pt idx="1333">
                  <c:v>5600.1999999999616</c:v>
                </c:pt>
                <c:pt idx="1334">
                  <c:v>5537.3999999999614</c:v>
                </c:pt>
                <c:pt idx="1335">
                  <c:v>5549.7999999999611</c:v>
                </c:pt>
                <c:pt idx="1336">
                  <c:v>5529.7999999999611</c:v>
                </c:pt>
                <c:pt idx="1337">
                  <c:v>5536.4999999999609</c:v>
                </c:pt>
                <c:pt idx="1338">
                  <c:v>5507.1999999999607</c:v>
                </c:pt>
                <c:pt idx="1339">
                  <c:v>5574.6999999999607</c:v>
                </c:pt>
                <c:pt idx="1340">
                  <c:v>5630.2999999999611</c:v>
                </c:pt>
                <c:pt idx="1341">
                  <c:v>5702.2999999999611</c:v>
                </c:pt>
                <c:pt idx="1342">
                  <c:v>5662.6999999999607</c:v>
                </c:pt>
                <c:pt idx="1343">
                  <c:v>5660.5999999999603</c:v>
                </c:pt>
                <c:pt idx="1344">
                  <c:v>5660.7999999999602</c:v>
                </c:pt>
                <c:pt idx="1345">
                  <c:v>5628.3999999999605</c:v>
                </c:pt>
                <c:pt idx="1346">
                  <c:v>5678.5999999999603</c:v>
                </c:pt>
                <c:pt idx="1347">
                  <c:v>5687.1999999999607</c:v>
                </c:pt>
                <c:pt idx="1348">
                  <c:v>5635.2999999999611</c:v>
                </c:pt>
                <c:pt idx="1349">
                  <c:v>5713.8999999999614</c:v>
                </c:pt>
                <c:pt idx="1350">
                  <c:v>5730.4999999999618</c:v>
                </c:pt>
                <c:pt idx="1351">
                  <c:v>5807.799999999962</c:v>
                </c:pt>
                <c:pt idx="1352">
                  <c:v>5812.1999999999616</c:v>
                </c:pt>
                <c:pt idx="1353">
                  <c:v>5781.1999999999616</c:v>
                </c:pt>
                <c:pt idx="1354">
                  <c:v>5848.8999999999614</c:v>
                </c:pt>
                <c:pt idx="1355">
                  <c:v>5879.7999999999611</c:v>
                </c:pt>
                <c:pt idx="1356">
                  <c:v>5807.9999999999609</c:v>
                </c:pt>
                <c:pt idx="1357">
                  <c:v>5810.7999999999611</c:v>
                </c:pt>
                <c:pt idx="1358">
                  <c:v>5789.6999999999607</c:v>
                </c:pt>
                <c:pt idx="1359">
                  <c:v>5737.8999999999605</c:v>
                </c:pt>
                <c:pt idx="1360">
                  <c:v>5830.2999999999602</c:v>
                </c:pt>
                <c:pt idx="1361">
                  <c:v>5864.3999999999605</c:v>
                </c:pt>
                <c:pt idx="1362">
                  <c:v>5902.3999999999605</c:v>
                </c:pt>
                <c:pt idx="1363">
                  <c:v>5917.7999999999602</c:v>
                </c:pt>
                <c:pt idx="1364">
                  <c:v>5890.6999999999598</c:v>
                </c:pt>
                <c:pt idx="1365">
                  <c:v>5864.2999999999602</c:v>
                </c:pt>
                <c:pt idx="1366">
                  <c:v>5859.7999999999602</c:v>
                </c:pt>
                <c:pt idx="1367">
                  <c:v>5845.99999999996</c:v>
                </c:pt>
                <c:pt idx="1368">
                  <c:v>5833.49999999996</c:v>
                </c:pt>
                <c:pt idx="1369">
                  <c:v>5789.2999999999602</c:v>
                </c:pt>
                <c:pt idx="1370">
                  <c:v>5822.2999999999602</c:v>
                </c:pt>
                <c:pt idx="1371">
                  <c:v>5815.49999999996</c:v>
                </c:pt>
                <c:pt idx="1372">
                  <c:v>5789.8999999999596</c:v>
                </c:pt>
                <c:pt idx="1373">
                  <c:v>5786.5999999999594</c:v>
                </c:pt>
                <c:pt idx="1374">
                  <c:v>5781.4999999999591</c:v>
                </c:pt>
                <c:pt idx="1375">
                  <c:v>5794.1999999999589</c:v>
                </c:pt>
                <c:pt idx="1376">
                  <c:v>5755.8999999999587</c:v>
                </c:pt>
                <c:pt idx="1377">
                  <c:v>5758.3999999999587</c:v>
                </c:pt>
                <c:pt idx="1378">
                  <c:v>5737.3999999999587</c:v>
                </c:pt>
                <c:pt idx="1379">
                  <c:v>5704.1999999999589</c:v>
                </c:pt>
                <c:pt idx="1380">
                  <c:v>5641.3999999999587</c:v>
                </c:pt>
                <c:pt idx="1381">
                  <c:v>5616.7999999999583</c:v>
                </c:pt>
                <c:pt idx="1382">
                  <c:v>5557.3999999999587</c:v>
                </c:pt>
                <c:pt idx="1383">
                  <c:v>5508.5999999999585</c:v>
                </c:pt>
                <c:pt idx="1384">
                  <c:v>5542.2999999999583</c:v>
                </c:pt>
                <c:pt idx="1385">
                  <c:v>5582.7999999999583</c:v>
                </c:pt>
                <c:pt idx="1386">
                  <c:v>5585.199999999958</c:v>
                </c:pt>
                <c:pt idx="1387">
                  <c:v>5578.2999999999583</c:v>
                </c:pt>
                <c:pt idx="1388">
                  <c:v>5573.199999999958</c:v>
                </c:pt>
                <c:pt idx="1389">
                  <c:v>5586.3999999999578</c:v>
                </c:pt>
                <c:pt idx="1390">
                  <c:v>5656.7999999999574</c:v>
                </c:pt>
                <c:pt idx="1391">
                  <c:v>5672.9999999999573</c:v>
                </c:pt>
                <c:pt idx="1392">
                  <c:v>5656.0999999999576</c:v>
                </c:pt>
                <c:pt idx="1393">
                  <c:v>5685.7999999999574</c:v>
                </c:pt>
                <c:pt idx="1394">
                  <c:v>5637.3999999999578</c:v>
                </c:pt>
                <c:pt idx="1395">
                  <c:v>5605.8999999999578</c:v>
                </c:pt>
                <c:pt idx="1396">
                  <c:v>5581.7999999999574</c:v>
                </c:pt>
                <c:pt idx="1397">
                  <c:v>5593.4999999999573</c:v>
                </c:pt>
                <c:pt idx="1398">
                  <c:v>5576.5999999999576</c:v>
                </c:pt>
                <c:pt idx="1399">
                  <c:v>5549.8999999999578</c:v>
                </c:pt>
                <c:pt idx="1400">
                  <c:v>5567.2999999999574</c:v>
                </c:pt>
                <c:pt idx="1401">
                  <c:v>5524.2999999999574</c:v>
                </c:pt>
                <c:pt idx="1402">
                  <c:v>5495.5999999999576</c:v>
                </c:pt>
                <c:pt idx="1403">
                  <c:v>5498.4999999999573</c:v>
                </c:pt>
                <c:pt idx="1404">
                  <c:v>5484.3999999999569</c:v>
                </c:pt>
                <c:pt idx="1405">
                  <c:v>5465.8999999999569</c:v>
                </c:pt>
                <c:pt idx="1406">
                  <c:v>5631.1999999999571</c:v>
                </c:pt>
                <c:pt idx="1407">
                  <c:v>5608.6999999999571</c:v>
                </c:pt>
                <c:pt idx="1408">
                  <c:v>5662.6999999999571</c:v>
                </c:pt>
                <c:pt idx="1409">
                  <c:v>5636.8999999999569</c:v>
                </c:pt>
                <c:pt idx="1410">
                  <c:v>5647.7999999999565</c:v>
                </c:pt>
                <c:pt idx="1411">
                  <c:v>5658.2999999999565</c:v>
                </c:pt>
                <c:pt idx="1412">
                  <c:v>5849.0999999999567</c:v>
                </c:pt>
                <c:pt idx="1413">
                  <c:v>5850.3999999999569</c:v>
                </c:pt>
                <c:pt idx="1414">
                  <c:v>5853.6999999999571</c:v>
                </c:pt>
                <c:pt idx="1415">
                  <c:v>5847.8999999999569</c:v>
                </c:pt>
                <c:pt idx="1416">
                  <c:v>5913.3999999999569</c:v>
                </c:pt>
                <c:pt idx="1417">
                  <c:v>5872.3999999999569</c:v>
                </c:pt>
                <c:pt idx="1418">
                  <c:v>5873.3999999999569</c:v>
                </c:pt>
                <c:pt idx="1419">
                  <c:v>5840.8999999999569</c:v>
                </c:pt>
                <c:pt idx="1420">
                  <c:v>5789.0999999999567</c:v>
                </c:pt>
                <c:pt idx="1421">
                  <c:v>5809.1999999999571</c:v>
                </c:pt>
                <c:pt idx="1422">
                  <c:v>5819.2999999999574</c:v>
                </c:pt>
                <c:pt idx="1423">
                  <c:v>5987.6999999999571</c:v>
                </c:pt>
                <c:pt idx="1424">
                  <c:v>5958.4999999999573</c:v>
                </c:pt>
                <c:pt idx="1425">
                  <c:v>5964.9999999999573</c:v>
                </c:pt>
                <c:pt idx="1426">
                  <c:v>5996.6999999999571</c:v>
                </c:pt>
                <c:pt idx="1427">
                  <c:v>6103.8999999999569</c:v>
                </c:pt>
                <c:pt idx="1428">
                  <c:v>5903.8999999999569</c:v>
                </c:pt>
                <c:pt idx="1429">
                  <c:v>5909.8999999999569</c:v>
                </c:pt>
                <c:pt idx="1430">
                  <c:v>5850.0999999999567</c:v>
                </c:pt>
                <c:pt idx="1431">
                  <c:v>5927.4999999999563</c:v>
                </c:pt>
                <c:pt idx="1432">
                  <c:v>5904.6999999999562</c:v>
                </c:pt>
                <c:pt idx="1433">
                  <c:v>5835.7999999999565</c:v>
                </c:pt>
                <c:pt idx="1434">
                  <c:v>5753.1999999999562</c:v>
                </c:pt>
                <c:pt idx="1435">
                  <c:v>5904.0999999999558</c:v>
                </c:pt>
                <c:pt idx="1436">
                  <c:v>5885.4999999999554</c:v>
                </c:pt>
                <c:pt idx="1437">
                  <c:v>5861.6999999999553</c:v>
                </c:pt>
                <c:pt idx="1438">
                  <c:v>5873.9999999999554</c:v>
                </c:pt>
                <c:pt idx="1439">
                  <c:v>5850.3999999999551</c:v>
                </c:pt>
                <c:pt idx="1440">
                  <c:v>5877.8999999999551</c:v>
                </c:pt>
                <c:pt idx="1441">
                  <c:v>5875.8999999999551</c:v>
                </c:pt>
                <c:pt idx="1442">
                  <c:v>5938.4999999999554</c:v>
                </c:pt>
                <c:pt idx="1443">
                  <c:v>6060.6999999999553</c:v>
                </c:pt>
                <c:pt idx="1444">
                  <c:v>6002.5999999999549</c:v>
                </c:pt>
                <c:pt idx="1445">
                  <c:v>5987.3999999999551</c:v>
                </c:pt>
                <c:pt idx="1446">
                  <c:v>6025.1999999999553</c:v>
                </c:pt>
                <c:pt idx="1447">
                  <c:v>6042.8999999999551</c:v>
                </c:pt>
                <c:pt idx="1448">
                  <c:v>6072.5999999999549</c:v>
                </c:pt>
                <c:pt idx="1449">
                  <c:v>6078.0999999999549</c:v>
                </c:pt>
                <c:pt idx="1450">
                  <c:v>6043.1999999999553</c:v>
                </c:pt>
                <c:pt idx="1451">
                  <c:v>6006.9999999999554</c:v>
                </c:pt>
                <c:pt idx="1452">
                  <c:v>6001.3999999999551</c:v>
                </c:pt>
                <c:pt idx="1453">
                  <c:v>6017.3999999999551</c:v>
                </c:pt>
                <c:pt idx="1454">
                  <c:v>5971.3999999999551</c:v>
                </c:pt>
                <c:pt idx="1455">
                  <c:v>5944.6999999999553</c:v>
                </c:pt>
                <c:pt idx="1456">
                  <c:v>5884.0999999999549</c:v>
                </c:pt>
                <c:pt idx="1457">
                  <c:v>5877.7999999999547</c:v>
                </c:pt>
                <c:pt idx="1458">
                  <c:v>5944.4999999999545</c:v>
                </c:pt>
                <c:pt idx="1459">
                  <c:v>6027.4999999999545</c:v>
                </c:pt>
                <c:pt idx="1460">
                  <c:v>6011.8999999999542</c:v>
                </c:pt>
                <c:pt idx="1461">
                  <c:v>5982.599999999954</c:v>
                </c:pt>
                <c:pt idx="1462">
                  <c:v>5935.7999999999538</c:v>
                </c:pt>
                <c:pt idx="1463">
                  <c:v>5975.7999999999538</c:v>
                </c:pt>
                <c:pt idx="1464">
                  <c:v>5986.8999999999542</c:v>
                </c:pt>
                <c:pt idx="1465">
                  <c:v>5957.9999999999545</c:v>
                </c:pt>
                <c:pt idx="1466">
                  <c:v>5977.0999999999549</c:v>
                </c:pt>
                <c:pt idx="1467">
                  <c:v>6004.8999999999551</c:v>
                </c:pt>
                <c:pt idx="1468">
                  <c:v>6177.2999999999547</c:v>
                </c:pt>
                <c:pt idx="1469">
                  <c:v>6182.1999999999543</c:v>
                </c:pt>
                <c:pt idx="1470">
                  <c:v>6248.8999999999542</c:v>
                </c:pt>
                <c:pt idx="1471">
                  <c:v>6230.2999999999538</c:v>
                </c:pt>
                <c:pt idx="1472">
                  <c:v>6323.099999999954</c:v>
                </c:pt>
                <c:pt idx="1473">
                  <c:v>6446.2999999999538</c:v>
                </c:pt>
                <c:pt idx="1474">
                  <c:v>6440.1999999999534</c:v>
                </c:pt>
                <c:pt idx="1475">
                  <c:v>6388.3999999999533</c:v>
                </c:pt>
                <c:pt idx="1476">
                  <c:v>6394.0999999999531</c:v>
                </c:pt>
                <c:pt idx="1477">
                  <c:v>6393.1999999999534</c:v>
                </c:pt>
                <c:pt idx="1478">
                  <c:v>6554.9999999999536</c:v>
                </c:pt>
                <c:pt idx="1479">
                  <c:v>6712.9999999999536</c:v>
                </c:pt>
                <c:pt idx="1480">
                  <c:v>6702.099999999954</c:v>
                </c:pt>
                <c:pt idx="1481">
                  <c:v>6675.4999999999536</c:v>
                </c:pt>
                <c:pt idx="1482">
                  <c:v>6662.7999999999538</c:v>
                </c:pt>
                <c:pt idx="1483">
                  <c:v>6650.8999999999542</c:v>
                </c:pt>
                <c:pt idx="1484">
                  <c:v>6684.099999999954</c:v>
                </c:pt>
                <c:pt idx="1485">
                  <c:v>6686.7999999999538</c:v>
                </c:pt>
                <c:pt idx="1486">
                  <c:v>6677.2999999999538</c:v>
                </c:pt>
                <c:pt idx="1487">
                  <c:v>6719.7999999999538</c:v>
                </c:pt>
                <c:pt idx="1488">
                  <c:v>6729.2999999999538</c:v>
                </c:pt>
                <c:pt idx="1489">
                  <c:v>6682.8999999999542</c:v>
                </c:pt>
                <c:pt idx="1490">
                  <c:v>6704.8999999999542</c:v>
                </c:pt>
                <c:pt idx="1491">
                  <c:v>6680.9999999999545</c:v>
                </c:pt>
                <c:pt idx="1492">
                  <c:v>6656.0999999999549</c:v>
                </c:pt>
                <c:pt idx="1493">
                  <c:v>6734.9999999999545</c:v>
                </c:pt>
                <c:pt idx="1494">
                  <c:v>6850.6999999999543</c:v>
                </c:pt>
                <c:pt idx="1495">
                  <c:v>6871.8999999999542</c:v>
                </c:pt>
                <c:pt idx="1496">
                  <c:v>6880.9999999999545</c:v>
                </c:pt>
                <c:pt idx="1497">
                  <c:v>6885.8999999999542</c:v>
                </c:pt>
                <c:pt idx="1498">
                  <c:v>6807.3999999999542</c:v>
                </c:pt>
                <c:pt idx="1499">
                  <c:v>6745.8999999999542</c:v>
                </c:pt>
                <c:pt idx="1500">
                  <c:v>6761.099999999954</c:v>
                </c:pt>
                <c:pt idx="1501">
                  <c:v>6781.2999999999538</c:v>
                </c:pt>
                <c:pt idx="1502">
                  <c:v>6876.2999999999538</c:v>
                </c:pt>
                <c:pt idx="1503">
                  <c:v>6836.6999999999534</c:v>
                </c:pt>
                <c:pt idx="1504">
                  <c:v>6811.0999999999531</c:v>
                </c:pt>
                <c:pt idx="1505">
                  <c:v>6816.9999999999527</c:v>
                </c:pt>
                <c:pt idx="1506">
                  <c:v>6795.1999999999525</c:v>
                </c:pt>
                <c:pt idx="1507">
                  <c:v>6595.1999999999525</c:v>
                </c:pt>
                <c:pt idx="1508">
                  <c:v>6546.1999999999525</c:v>
                </c:pt>
                <c:pt idx="1509">
                  <c:v>6514.5999999999522</c:v>
                </c:pt>
                <c:pt idx="1510">
                  <c:v>6493.4999999999518</c:v>
                </c:pt>
                <c:pt idx="1511">
                  <c:v>6447.8999999999514</c:v>
                </c:pt>
                <c:pt idx="1512">
                  <c:v>6512.0999999999513</c:v>
                </c:pt>
                <c:pt idx="1513">
                  <c:v>6522.0999999999513</c:v>
                </c:pt>
                <c:pt idx="1514">
                  <c:v>6645.2999999999511</c:v>
                </c:pt>
                <c:pt idx="1515">
                  <c:v>6617.8999999999514</c:v>
                </c:pt>
                <c:pt idx="1516">
                  <c:v>6535.5999999999513</c:v>
                </c:pt>
                <c:pt idx="1517">
                  <c:v>6741.5999999999513</c:v>
                </c:pt>
                <c:pt idx="1518">
                  <c:v>6769.7999999999511</c:v>
                </c:pt>
                <c:pt idx="1519">
                  <c:v>6745.9999999999509</c:v>
                </c:pt>
                <c:pt idx="1520">
                  <c:v>6745.3999999999505</c:v>
                </c:pt>
                <c:pt idx="1521">
                  <c:v>6762.5999999999503</c:v>
                </c:pt>
                <c:pt idx="1522">
                  <c:v>6819.7999999999502</c:v>
                </c:pt>
                <c:pt idx="1523">
                  <c:v>6845.7999999999502</c:v>
                </c:pt>
                <c:pt idx="1524">
                  <c:v>6841.99999999995</c:v>
                </c:pt>
                <c:pt idx="1525">
                  <c:v>6799.6999999999498</c:v>
                </c:pt>
                <c:pt idx="1526">
                  <c:v>6749.99999999995</c:v>
                </c:pt>
                <c:pt idx="1527">
                  <c:v>6699.1999999999498</c:v>
                </c:pt>
                <c:pt idx="1528">
                  <c:v>6663.3999999999496</c:v>
                </c:pt>
                <c:pt idx="1529">
                  <c:v>6720.2999999999493</c:v>
                </c:pt>
                <c:pt idx="1530">
                  <c:v>6692.4999999999491</c:v>
                </c:pt>
                <c:pt idx="1531">
                  <c:v>6652.1999999999489</c:v>
                </c:pt>
                <c:pt idx="1532">
                  <c:v>6658.9999999999491</c:v>
                </c:pt>
                <c:pt idx="1533">
                  <c:v>6798.0999999999494</c:v>
                </c:pt>
                <c:pt idx="1534">
                  <c:v>6833.2999999999493</c:v>
                </c:pt>
                <c:pt idx="1535">
                  <c:v>7085.2999999999493</c:v>
                </c:pt>
                <c:pt idx="1536">
                  <c:v>7085.2999999999493</c:v>
                </c:pt>
                <c:pt idx="1537">
                  <c:v>7136.2999999999493</c:v>
                </c:pt>
                <c:pt idx="1538">
                  <c:v>7095.2999999999493</c:v>
                </c:pt>
                <c:pt idx="1539">
                  <c:v>7046.8999999999496</c:v>
                </c:pt>
                <c:pt idx="1540">
                  <c:v>7020.3999999999496</c:v>
                </c:pt>
                <c:pt idx="1541">
                  <c:v>7081.99999999995</c:v>
                </c:pt>
                <c:pt idx="1542">
                  <c:v>7098.2999999999502</c:v>
                </c:pt>
                <c:pt idx="1543">
                  <c:v>7093.6999999999498</c:v>
                </c:pt>
                <c:pt idx="1544">
                  <c:v>7060.49999999995</c:v>
                </c:pt>
                <c:pt idx="1545">
                  <c:v>7054.6999999999498</c:v>
                </c:pt>
                <c:pt idx="1546">
                  <c:v>7074.0999999999494</c:v>
                </c:pt>
                <c:pt idx="1547">
                  <c:v>7107.0999999999494</c:v>
                </c:pt>
                <c:pt idx="1548">
                  <c:v>7078.2999999999493</c:v>
                </c:pt>
                <c:pt idx="1549">
                  <c:v>7087.9999999999491</c:v>
                </c:pt>
                <c:pt idx="1550">
                  <c:v>7069.8999999999487</c:v>
                </c:pt>
                <c:pt idx="1551">
                  <c:v>7067.2999999999483</c:v>
                </c:pt>
                <c:pt idx="1552">
                  <c:v>7039.4999999999482</c:v>
                </c:pt>
                <c:pt idx="1553">
                  <c:v>7002.699999999948</c:v>
                </c:pt>
                <c:pt idx="1554">
                  <c:v>7034.8999999999478</c:v>
                </c:pt>
                <c:pt idx="1555">
                  <c:v>7056.4999999999482</c:v>
                </c:pt>
                <c:pt idx="1556">
                  <c:v>7033.3999999999478</c:v>
                </c:pt>
                <c:pt idx="1557">
                  <c:v>7069.5999999999476</c:v>
                </c:pt>
                <c:pt idx="1558">
                  <c:v>7048.8999999999478</c:v>
                </c:pt>
                <c:pt idx="1559">
                  <c:v>7074.0999999999476</c:v>
                </c:pt>
                <c:pt idx="1560">
                  <c:v>7048.9999999999472</c:v>
                </c:pt>
                <c:pt idx="1561">
                  <c:v>7112.3999999999469</c:v>
                </c:pt>
                <c:pt idx="1562">
                  <c:v>7240.8999999999469</c:v>
                </c:pt>
                <c:pt idx="1563">
                  <c:v>7200.3999999999469</c:v>
                </c:pt>
                <c:pt idx="1564">
                  <c:v>7156.8999999999469</c:v>
                </c:pt>
                <c:pt idx="1565">
                  <c:v>7337.6999999999471</c:v>
                </c:pt>
                <c:pt idx="1566">
                  <c:v>7364.6999999999471</c:v>
                </c:pt>
                <c:pt idx="1567">
                  <c:v>7350.1999999999471</c:v>
                </c:pt>
                <c:pt idx="1568">
                  <c:v>7338.0999999999467</c:v>
                </c:pt>
                <c:pt idx="1569">
                  <c:v>7416.0999999999467</c:v>
                </c:pt>
                <c:pt idx="1570">
                  <c:v>7394.2999999999465</c:v>
                </c:pt>
                <c:pt idx="1571">
                  <c:v>7405.8999999999469</c:v>
                </c:pt>
                <c:pt idx="1572">
                  <c:v>7398.0999999999467</c:v>
                </c:pt>
                <c:pt idx="1573">
                  <c:v>7595.8999999999469</c:v>
                </c:pt>
                <c:pt idx="1574">
                  <c:v>7665.8999999999469</c:v>
                </c:pt>
                <c:pt idx="1575">
                  <c:v>7676.3999999999469</c:v>
                </c:pt>
                <c:pt idx="1576">
                  <c:v>7663.7999999999465</c:v>
                </c:pt>
                <c:pt idx="1577">
                  <c:v>7666.7999999999465</c:v>
                </c:pt>
                <c:pt idx="1578">
                  <c:v>7705.9999999999463</c:v>
                </c:pt>
                <c:pt idx="1579">
                  <c:v>7805.1999999999462</c:v>
                </c:pt>
                <c:pt idx="1580">
                  <c:v>7782.1999999999462</c:v>
                </c:pt>
                <c:pt idx="1581">
                  <c:v>7769.1999999999462</c:v>
                </c:pt>
                <c:pt idx="1582">
                  <c:v>7693.399999999946</c:v>
                </c:pt>
                <c:pt idx="1583">
                  <c:v>7642.5999999999458</c:v>
                </c:pt>
                <c:pt idx="1584">
                  <c:v>7638.4999999999454</c:v>
                </c:pt>
                <c:pt idx="1585">
                  <c:v>7624.5999999999458</c:v>
                </c:pt>
                <c:pt idx="1586">
                  <c:v>7610.4999999999454</c:v>
                </c:pt>
                <c:pt idx="1587">
                  <c:v>7555.7999999999456</c:v>
                </c:pt>
                <c:pt idx="1588">
                  <c:v>7542.1999999999452</c:v>
                </c:pt>
                <c:pt idx="1589">
                  <c:v>7536.1999999999452</c:v>
                </c:pt>
                <c:pt idx="1590">
                  <c:v>7513.8999999999451</c:v>
                </c:pt>
                <c:pt idx="1591">
                  <c:v>7551.3999999999451</c:v>
                </c:pt>
                <c:pt idx="1592">
                  <c:v>7563.5999999999449</c:v>
                </c:pt>
                <c:pt idx="1593">
                  <c:v>7527.1999999999452</c:v>
                </c:pt>
                <c:pt idx="1594">
                  <c:v>7485.8999999999451</c:v>
                </c:pt>
                <c:pt idx="1595">
                  <c:v>7480.1999999999452</c:v>
                </c:pt>
                <c:pt idx="1596">
                  <c:v>7449.2999999999456</c:v>
                </c:pt>
                <c:pt idx="1597">
                  <c:v>7457.9999999999454</c:v>
                </c:pt>
                <c:pt idx="1598">
                  <c:v>7594.5999999999458</c:v>
                </c:pt>
                <c:pt idx="1599">
                  <c:v>7566.6999999999462</c:v>
                </c:pt>
                <c:pt idx="1600">
                  <c:v>7593.899999999946</c:v>
                </c:pt>
                <c:pt idx="1601">
                  <c:v>7587.5999999999458</c:v>
                </c:pt>
                <c:pt idx="1602">
                  <c:v>7531.2999999999456</c:v>
                </c:pt>
                <c:pt idx="1603">
                  <c:v>7557.7999999999456</c:v>
                </c:pt>
                <c:pt idx="1604">
                  <c:v>7552.2999999999456</c:v>
                </c:pt>
                <c:pt idx="1605">
                  <c:v>7579.0999999999458</c:v>
                </c:pt>
                <c:pt idx="1606">
                  <c:v>7607.4999999999454</c:v>
                </c:pt>
                <c:pt idx="1607">
                  <c:v>7568.5999999999458</c:v>
                </c:pt>
                <c:pt idx="1608">
                  <c:v>7570.0999999999458</c:v>
                </c:pt>
                <c:pt idx="1609">
                  <c:v>7608.9999999999454</c:v>
                </c:pt>
                <c:pt idx="1610">
                  <c:v>7566.8999999999451</c:v>
                </c:pt>
                <c:pt idx="1611">
                  <c:v>7535.2999999999447</c:v>
                </c:pt>
                <c:pt idx="1612">
                  <c:v>7510.9999999999445</c:v>
                </c:pt>
                <c:pt idx="1613">
                  <c:v>7506.3999999999442</c:v>
                </c:pt>
                <c:pt idx="1614">
                  <c:v>7580.599999999944</c:v>
                </c:pt>
                <c:pt idx="1615">
                  <c:v>7621.6999999999443</c:v>
                </c:pt>
                <c:pt idx="1616">
                  <c:v>7624.099999999944</c:v>
                </c:pt>
                <c:pt idx="1617">
                  <c:v>7608.7999999999438</c:v>
                </c:pt>
                <c:pt idx="1618">
                  <c:v>7595.9999999999436</c:v>
                </c:pt>
                <c:pt idx="1619">
                  <c:v>7629.9999999999436</c:v>
                </c:pt>
                <c:pt idx="1620">
                  <c:v>7608.3999999999432</c:v>
                </c:pt>
                <c:pt idx="1621">
                  <c:v>7619.1999999999434</c:v>
                </c:pt>
                <c:pt idx="1622">
                  <c:v>7584.7999999999438</c:v>
                </c:pt>
                <c:pt idx="1623">
                  <c:v>7587.599999999944</c:v>
                </c:pt>
                <c:pt idx="1624">
                  <c:v>7551.4999999999436</c:v>
                </c:pt>
                <c:pt idx="1625">
                  <c:v>7517.6999999999434</c:v>
                </c:pt>
                <c:pt idx="1626">
                  <c:v>7570.4999999999436</c:v>
                </c:pt>
                <c:pt idx="1627">
                  <c:v>7591.1999999999434</c:v>
                </c:pt>
                <c:pt idx="1628">
                  <c:v>7587.8999999999432</c:v>
                </c:pt>
                <c:pt idx="1629">
                  <c:v>7558.4999999999436</c:v>
                </c:pt>
                <c:pt idx="1630">
                  <c:v>7543.1999999999434</c:v>
                </c:pt>
                <c:pt idx="1631">
                  <c:v>7527.3999999999432</c:v>
                </c:pt>
                <c:pt idx="1632">
                  <c:v>7512.2999999999429</c:v>
                </c:pt>
                <c:pt idx="1633">
                  <c:v>7499.2999999999429</c:v>
                </c:pt>
                <c:pt idx="1634">
                  <c:v>7653.8999999999432</c:v>
                </c:pt>
                <c:pt idx="1635">
                  <c:v>7721.8999999999432</c:v>
                </c:pt>
                <c:pt idx="1636">
                  <c:v>7689.7999999999429</c:v>
                </c:pt>
                <c:pt idx="1637">
                  <c:v>7648.0999999999431</c:v>
                </c:pt>
                <c:pt idx="1638">
                  <c:v>7582.2999999999429</c:v>
                </c:pt>
                <c:pt idx="1639">
                  <c:v>7645.6999999999425</c:v>
                </c:pt>
                <c:pt idx="1640">
                  <c:v>7577.9999999999427</c:v>
                </c:pt>
                <c:pt idx="1641">
                  <c:v>7572.7999999999429</c:v>
                </c:pt>
                <c:pt idx="1642">
                  <c:v>7616.9999999999427</c:v>
                </c:pt>
                <c:pt idx="1643">
                  <c:v>7554.9999999999427</c:v>
                </c:pt>
                <c:pt idx="1644">
                  <c:v>7496.8999999999423</c:v>
                </c:pt>
                <c:pt idx="1645">
                  <c:v>7556.8999999999423</c:v>
                </c:pt>
                <c:pt idx="1646">
                  <c:v>7548.1999999999425</c:v>
                </c:pt>
                <c:pt idx="1647">
                  <c:v>7569.5999999999422</c:v>
                </c:pt>
                <c:pt idx="1648">
                  <c:v>7577.0999999999422</c:v>
                </c:pt>
                <c:pt idx="1649">
                  <c:v>7580.3999999999423</c:v>
                </c:pt>
                <c:pt idx="1650">
                  <c:v>7598.0999999999422</c:v>
                </c:pt>
                <c:pt idx="1651">
                  <c:v>7631.299999999942</c:v>
                </c:pt>
                <c:pt idx="1652">
                  <c:v>7600.9999999999418</c:v>
                </c:pt>
                <c:pt idx="1653">
                  <c:v>7627.6999999999416</c:v>
                </c:pt>
                <c:pt idx="1654">
                  <c:v>7635.1999999999416</c:v>
                </c:pt>
                <c:pt idx="1655">
                  <c:v>7615.3999999999414</c:v>
                </c:pt>
                <c:pt idx="1656">
                  <c:v>7595.5999999999412</c:v>
                </c:pt>
                <c:pt idx="1657">
                  <c:v>7589.7999999999411</c:v>
                </c:pt>
                <c:pt idx="1658">
                  <c:v>7607.2999999999411</c:v>
                </c:pt>
                <c:pt idx="1659">
                  <c:v>7908.7999999999411</c:v>
                </c:pt>
                <c:pt idx="1660">
                  <c:v>7811.7999999999411</c:v>
                </c:pt>
                <c:pt idx="1661">
                  <c:v>7818.1999999999407</c:v>
                </c:pt>
                <c:pt idx="1662">
                  <c:v>7774.3999999999405</c:v>
                </c:pt>
                <c:pt idx="1663">
                  <c:v>7814.2999999999402</c:v>
                </c:pt>
                <c:pt idx="1664">
                  <c:v>7878.5999999999403</c:v>
                </c:pt>
                <c:pt idx="1665">
                  <c:v>7819.7999999999402</c:v>
                </c:pt>
                <c:pt idx="1666">
                  <c:v>7814.99999999994</c:v>
                </c:pt>
                <c:pt idx="1667">
                  <c:v>7805.1999999999398</c:v>
                </c:pt>
                <c:pt idx="1668">
                  <c:v>8205.1999999999389</c:v>
                </c:pt>
                <c:pt idx="1669">
                  <c:v>8188.2999999999392</c:v>
                </c:pt>
                <c:pt idx="1670">
                  <c:v>8170.4999999999391</c:v>
                </c:pt>
                <c:pt idx="1671">
                  <c:v>8255.5999999999385</c:v>
                </c:pt>
                <c:pt idx="1672">
                  <c:v>8335.7999999999392</c:v>
                </c:pt>
                <c:pt idx="1673">
                  <c:v>8135.7999999999392</c:v>
                </c:pt>
                <c:pt idx="1674">
                  <c:v>8103.8999999999396</c:v>
                </c:pt>
                <c:pt idx="1675">
                  <c:v>8097.6999999999398</c:v>
                </c:pt>
                <c:pt idx="1676">
                  <c:v>8090.7999999999402</c:v>
                </c:pt>
                <c:pt idx="1677">
                  <c:v>8132.99999999994</c:v>
                </c:pt>
                <c:pt idx="1678">
                  <c:v>8107.1999999999398</c:v>
                </c:pt>
                <c:pt idx="1679">
                  <c:v>8295.5999999999403</c:v>
                </c:pt>
                <c:pt idx="1680">
                  <c:v>8367.0999999999403</c:v>
                </c:pt>
                <c:pt idx="1681">
                  <c:v>8474.7999999999411</c:v>
                </c:pt>
                <c:pt idx="1682">
                  <c:v>8414.9999999999418</c:v>
                </c:pt>
                <c:pt idx="1683">
                  <c:v>8416.3999999999414</c:v>
                </c:pt>
                <c:pt idx="1684">
                  <c:v>8414.5999999999422</c:v>
                </c:pt>
                <c:pt idx="1685">
                  <c:v>8379.4999999999418</c:v>
                </c:pt>
                <c:pt idx="1686">
                  <c:v>8315.6999999999425</c:v>
                </c:pt>
                <c:pt idx="1687">
                  <c:v>8263.7999999999429</c:v>
                </c:pt>
                <c:pt idx="1688">
                  <c:v>8187.9999999999427</c:v>
                </c:pt>
                <c:pt idx="1689">
                  <c:v>8192.1999999999425</c:v>
                </c:pt>
                <c:pt idx="1690">
                  <c:v>8257.3999999999432</c:v>
                </c:pt>
                <c:pt idx="1691">
                  <c:v>8226.9999999999436</c:v>
                </c:pt>
                <c:pt idx="1692">
                  <c:v>8217.1999999999443</c:v>
                </c:pt>
                <c:pt idx="1693">
                  <c:v>8214.099999999944</c:v>
                </c:pt>
                <c:pt idx="1694">
                  <c:v>8053.099999999944</c:v>
                </c:pt>
                <c:pt idx="1695">
                  <c:v>8025.4999999999436</c:v>
                </c:pt>
                <c:pt idx="1696">
                  <c:v>7958.6999999999434</c:v>
                </c:pt>
                <c:pt idx="1697">
                  <c:v>7758.6999999999434</c:v>
                </c:pt>
                <c:pt idx="1698">
                  <c:v>7722.8999999999432</c:v>
                </c:pt>
                <c:pt idx="1699">
                  <c:v>7794.2999999999429</c:v>
                </c:pt>
                <c:pt idx="1700">
                  <c:v>7996.0999999999431</c:v>
                </c:pt>
                <c:pt idx="1701">
                  <c:v>7990.0999999999431</c:v>
                </c:pt>
                <c:pt idx="1702">
                  <c:v>8000.2999999999429</c:v>
                </c:pt>
                <c:pt idx="1703">
                  <c:v>7916.7999999999429</c:v>
                </c:pt>
                <c:pt idx="1704">
                  <c:v>7762.0999999999431</c:v>
                </c:pt>
                <c:pt idx="1705">
                  <c:v>7843.2999999999429</c:v>
                </c:pt>
                <c:pt idx="1706">
                  <c:v>7837.6999999999425</c:v>
                </c:pt>
                <c:pt idx="1707">
                  <c:v>7913.5999999999422</c:v>
                </c:pt>
                <c:pt idx="1708">
                  <c:v>7910.799999999942</c:v>
                </c:pt>
                <c:pt idx="1709">
                  <c:v>7999.799999999942</c:v>
                </c:pt>
                <c:pt idx="1710">
                  <c:v>8017.9999999999418</c:v>
                </c:pt>
                <c:pt idx="1711">
                  <c:v>7957.4999999999418</c:v>
                </c:pt>
                <c:pt idx="1712">
                  <c:v>8008.799999999942</c:v>
                </c:pt>
                <c:pt idx="1713">
                  <c:v>7931.3999999999423</c:v>
                </c:pt>
                <c:pt idx="1714">
                  <c:v>7929.5999999999422</c:v>
                </c:pt>
                <c:pt idx="1715">
                  <c:v>8126.299999999942</c:v>
                </c:pt>
                <c:pt idx="1716">
                  <c:v>8026.6999999999416</c:v>
                </c:pt>
                <c:pt idx="1717">
                  <c:v>8024.299999999942</c:v>
                </c:pt>
                <c:pt idx="1718">
                  <c:v>8051.1999999999416</c:v>
                </c:pt>
                <c:pt idx="1719">
                  <c:v>8064.3999999999414</c:v>
                </c:pt>
                <c:pt idx="1720">
                  <c:v>8085.2999999999411</c:v>
                </c:pt>
                <c:pt idx="1721">
                  <c:v>8059.1999999999407</c:v>
                </c:pt>
                <c:pt idx="1722">
                  <c:v>8044.7999999999411</c:v>
                </c:pt>
                <c:pt idx="1723">
                  <c:v>8009.9999999999409</c:v>
                </c:pt>
                <c:pt idx="1724">
                  <c:v>8137.7999999999411</c:v>
                </c:pt>
                <c:pt idx="1725">
                  <c:v>8090.8999999999414</c:v>
                </c:pt>
                <c:pt idx="1726">
                  <c:v>7959.8999999999414</c:v>
                </c:pt>
                <c:pt idx="1727">
                  <c:v>8006.5999999999412</c:v>
                </c:pt>
                <c:pt idx="1728">
                  <c:v>8061.9999999999409</c:v>
                </c:pt>
                <c:pt idx="1729">
                  <c:v>8070.1999999999407</c:v>
                </c:pt>
                <c:pt idx="1730">
                  <c:v>8147.5999999999403</c:v>
                </c:pt>
                <c:pt idx="1731">
                  <c:v>8222.2999999999411</c:v>
                </c:pt>
                <c:pt idx="1732">
                  <c:v>8310.0999999999403</c:v>
                </c:pt>
                <c:pt idx="1733">
                  <c:v>8490.0999999999403</c:v>
                </c:pt>
                <c:pt idx="1734">
                  <c:v>8519.3999999999396</c:v>
                </c:pt>
                <c:pt idx="1735">
                  <c:v>8597.7999999999392</c:v>
                </c:pt>
                <c:pt idx="1736">
                  <c:v>8596.99999999994</c:v>
                </c:pt>
                <c:pt idx="1737">
                  <c:v>8396.99999999994</c:v>
                </c:pt>
                <c:pt idx="1738">
                  <c:v>8332.1999999999407</c:v>
                </c:pt>
                <c:pt idx="1739">
                  <c:v>8428.3999999999414</c:v>
                </c:pt>
                <c:pt idx="1740">
                  <c:v>8474.9999999999418</c:v>
                </c:pt>
                <c:pt idx="1741">
                  <c:v>8460.4999999999418</c:v>
                </c:pt>
                <c:pt idx="1742">
                  <c:v>8519.2999999999411</c:v>
                </c:pt>
                <c:pt idx="1743">
                  <c:v>8319.2999999999411</c:v>
                </c:pt>
                <c:pt idx="1744">
                  <c:v>8366.9999999999418</c:v>
                </c:pt>
                <c:pt idx="1745">
                  <c:v>8341.9999999999418</c:v>
                </c:pt>
                <c:pt idx="1746">
                  <c:v>8305.4999999999418</c:v>
                </c:pt>
                <c:pt idx="1747">
                  <c:v>8266.3999999999414</c:v>
                </c:pt>
                <c:pt idx="1748">
                  <c:v>8286.7999999999411</c:v>
                </c:pt>
                <c:pt idx="1749">
                  <c:v>8259.6999999999407</c:v>
                </c:pt>
                <c:pt idx="1750">
                  <c:v>8262.0999999999403</c:v>
                </c:pt>
                <c:pt idx="1751">
                  <c:v>8348.5999999999403</c:v>
                </c:pt>
                <c:pt idx="1752">
                  <c:v>8363.3999999999396</c:v>
                </c:pt>
                <c:pt idx="1753">
                  <c:v>8367.7999999999392</c:v>
                </c:pt>
                <c:pt idx="1754">
                  <c:v>8438.7999999999392</c:v>
                </c:pt>
                <c:pt idx="1755">
                  <c:v>8493.6999999999389</c:v>
                </c:pt>
                <c:pt idx="1756">
                  <c:v>8523.6999999999389</c:v>
                </c:pt>
                <c:pt idx="1757">
                  <c:v>8531.0999999999385</c:v>
                </c:pt>
                <c:pt idx="1758">
                  <c:v>8495.5999999999385</c:v>
                </c:pt>
                <c:pt idx="1759">
                  <c:v>8491.9999999999382</c:v>
                </c:pt>
                <c:pt idx="1760">
                  <c:v>8471.3999999999378</c:v>
                </c:pt>
                <c:pt idx="1761">
                  <c:v>8459.2999999999374</c:v>
                </c:pt>
                <c:pt idx="1762">
                  <c:v>8457.6999999999371</c:v>
                </c:pt>
                <c:pt idx="1763">
                  <c:v>8465.6999999999371</c:v>
                </c:pt>
                <c:pt idx="1764">
                  <c:v>8458.0999999999367</c:v>
                </c:pt>
                <c:pt idx="1765">
                  <c:v>8459.4999999999363</c:v>
                </c:pt>
                <c:pt idx="1766">
                  <c:v>8427.1999999999371</c:v>
                </c:pt>
                <c:pt idx="1767">
                  <c:v>8430.3999999999378</c:v>
                </c:pt>
                <c:pt idx="1768">
                  <c:v>8372.5999999999385</c:v>
                </c:pt>
                <c:pt idx="1769">
                  <c:v>8359.7999999999392</c:v>
                </c:pt>
                <c:pt idx="1770">
                  <c:v>8312.1999999999389</c:v>
                </c:pt>
                <c:pt idx="1771">
                  <c:v>8310.2999999999392</c:v>
                </c:pt>
                <c:pt idx="1772">
                  <c:v>8289.3999999999396</c:v>
                </c:pt>
                <c:pt idx="1773">
                  <c:v>8254.0999999999403</c:v>
                </c:pt>
                <c:pt idx="1774">
                  <c:v>8280.1999999999407</c:v>
                </c:pt>
                <c:pt idx="1775">
                  <c:v>8262.7999999999411</c:v>
                </c:pt>
                <c:pt idx="1776">
                  <c:v>8217.9999999999418</c:v>
                </c:pt>
                <c:pt idx="1777">
                  <c:v>8171.0999999999422</c:v>
                </c:pt>
                <c:pt idx="1778">
                  <c:v>8166.299999999942</c:v>
                </c:pt>
                <c:pt idx="1779">
                  <c:v>8185.8999999999423</c:v>
                </c:pt>
                <c:pt idx="1780">
                  <c:v>8221.4999999999418</c:v>
                </c:pt>
                <c:pt idx="1781">
                  <c:v>8096.4999999999418</c:v>
                </c:pt>
                <c:pt idx="1782">
                  <c:v>8032.0999999999422</c:v>
                </c:pt>
                <c:pt idx="1783">
                  <c:v>8061.299999999942</c:v>
                </c:pt>
                <c:pt idx="1784">
                  <c:v>8032.299999999942</c:v>
                </c:pt>
                <c:pt idx="1785">
                  <c:v>7994.1999999999416</c:v>
                </c:pt>
                <c:pt idx="1786">
                  <c:v>7986.799999999942</c:v>
                </c:pt>
                <c:pt idx="1787">
                  <c:v>7922.9999999999418</c:v>
                </c:pt>
                <c:pt idx="1788">
                  <c:v>7862.1999999999416</c:v>
                </c:pt>
                <c:pt idx="1789">
                  <c:v>7833.3999999999414</c:v>
                </c:pt>
                <c:pt idx="1790">
                  <c:v>7815.3999999999414</c:v>
                </c:pt>
                <c:pt idx="1791">
                  <c:v>7775.7999999999411</c:v>
                </c:pt>
                <c:pt idx="1792">
                  <c:v>7777.8999999999414</c:v>
                </c:pt>
                <c:pt idx="1793">
                  <c:v>7823.7999999999411</c:v>
                </c:pt>
                <c:pt idx="1794">
                  <c:v>7903.6999999999407</c:v>
                </c:pt>
                <c:pt idx="1795">
                  <c:v>7894.1999999999407</c:v>
                </c:pt>
                <c:pt idx="1796">
                  <c:v>7976.5999999999403</c:v>
                </c:pt>
                <c:pt idx="1797">
                  <c:v>7940.1999999999407</c:v>
                </c:pt>
                <c:pt idx="1798">
                  <c:v>7905.8999999999405</c:v>
                </c:pt>
                <c:pt idx="1799">
                  <c:v>7846.4999999999409</c:v>
                </c:pt>
                <c:pt idx="1800">
                  <c:v>7858.7999999999411</c:v>
                </c:pt>
                <c:pt idx="1801">
                  <c:v>7934.1999999999407</c:v>
                </c:pt>
                <c:pt idx="1802">
                  <c:v>7926.5999999999403</c:v>
                </c:pt>
                <c:pt idx="1803">
                  <c:v>7899.8999999999405</c:v>
                </c:pt>
                <c:pt idx="1804">
                  <c:v>7815.2999999999402</c:v>
                </c:pt>
                <c:pt idx="1805">
                  <c:v>7826.99999999994</c:v>
                </c:pt>
                <c:pt idx="1806">
                  <c:v>7792.3999999999396</c:v>
                </c:pt>
                <c:pt idx="1807">
                  <c:v>7763.1999999999398</c:v>
                </c:pt>
                <c:pt idx="1808">
                  <c:v>7794.1999999999398</c:v>
                </c:pt>
                <c:pt idx="1809">
                  <c:v>7750.7999999999402</c:v>
                </c:pt>
                <c:pt idx="1810">
                  <c:v>7755.2999999999402</c:v>
                </c:pt>
                <c:pt idx="1811">
                  <c:v>7710.8999999999405</c:v>
                </c:pt>
                <c:pt idx="1812">
                  <c:v>7906.9999999999409</c:v>
                </c:pt>
                <c:pt idx="1813">
                  <c:v>7837.2999999999411</c:v>
                </c:pt>
                <c:pt idx="1814">
                  <c:v>7839.0999999999412</c:v>
                </c:pt>
                <c:pt idx="1815">
                  <c:v>7840.4999999999409</c:v>
                </c:pt>
                <c:pt idx="1816">
                  <c:v>7789.6999999999407</c:v>
                </c:pt>
                <c:pt idx="1817">
                  <c:v>7749.8999999999405</c:v>
                </c:pt>
                <c:pt idx="1818">
                  <c:v>7813.0999999999403</c:v>
                </c:pt>
                <c:pt idx="1819">
                  <c:v>7613.0999999999403</c:v>
                </c:pt>
                <c:pt idx="1820">
                  <c:v>7703.6999999999407</c:v>
                </c:pt>
                <c:pt idx="1821">
                  <c:v>7691.8999999999405</c:v>
                </c:pt>
                <c:pt idx="1822">
                  <c:v>7781.0999999999403</c:v>
                </c:pt>
                <c:pt idx="1823">
                  <c:v>7903.5999999999403</c:v>
                </c:pt>
                <c:pt idx="1824">
                  <c:v>8115.5999999999403</c:v>
                </c:pt>
                <c:pt idx="1825">
                  <c:v>8186.49999999994</c:v>
                </c:pt>
                <c:pt idx="1826">
                  <c:v>8188.5999999999403</c:v>
                </c:pt>
                <c:pt idx="1827">
                  <c:v>8083.7999999999402</c:v>
                </c:pt>
                <c:pt idx="1828">
                  <c:v>7883.7999999999402</c:v>
                </c:pt>
                <c:pt idx="1829">
                  <c:v>7877.7999999999402</c:v>
                </c:pt>
                <c:pt idx="1830">
                  <c:v>7865.7999999999402</c:v>
                </c:pt>
                <c:pt idx="1831">
                  <c:v>7962.7999999999402</c:v>
                </c:pt>
                <c:pt idx="1832">
                  <c:v>7941.6999999999398</c:v>
                </c:pt>
                <c:pt idx="1833">
                  <c:v>7914.6999999999398</c:v>
                </c:pt>
                <c:pt idx="1834">
                  <c:v>7997.2999999999402</c:v>
                </c:pt>
                <c:pt idx="1835">
                  <c:v>7969.3999999999405</c:v>
                </c:pt>
                <c:pt idx="1836">
                  <c:v>7959.3999999999405</c:v>
                </c:pt>
                <c:pt idx="1837">
                  <c:v>7921.5999999999403</c:v>
                </c:pt>
                <c:pt idx="1838">
                  <c:v>7903.3999999999405</c:v>
                </c:pt>
                <c:pt idx="1839">
                  <c:v>7878.5999999999403</c:v>
                </c:pt>
                <c:pt idx="1840">
                  <c:v>7971.7999999999402</c:v>
                </c:pt>
                <c:pt idx="1841">
                  <c:v>7966.99999999994</c:v>
                </c:pt>
                <c:pt idx="1842">
                  <c:v>8002.99999999994</c:v>
                </c:pt>
                <c:pt idx="1843">
                  <c:v>8037.6999999999398</c:v>
                </c:pt>
                <c:pt idx="1844">
                  <c:v>8099.6999999999398</c:v>
                </c:pt>
                <c:pt idx="1845">
                  <c:v>8086.3999999999396</c:v>
                </c:pt>
                <c:pt idx="1846">
                  <c:v>8075.8999999999396</c:v>
                </c:pt>
                <c:pt idx="1847">
                  <c:v>7967.6999999999398</c:v>
                </c:pt>
                <c:pt idx="1848">
                  <c:v>7892.8999999999396</c:v>
                </c:pt>
                <c:pt idx="1849">
                  <c:v>7963.0999999999394</c:v>
                </c:pt>
                <c:pt idx="1850">
                  <c:v>8021.9999999999391</c:v>
                </c:pt>
                <c:pt idx="1851">
                  <c:v>7978.1999999999389</c:v>
                </c:pt>
                <c:pt idx="1852">
                  <c:v>7948.0999999999385</c:v>
                </c:pt>
                <c:pt idx="1853">
                  <c:v>8000.7999999999383</c:v>
                </c:pt>
                <c:pt idx="1854">
                  <c:v>7949.9999999999382</c:v>
                </c:pt>
                <c:pt idx="1855">
                  <c:v>7925.199999999938</c:v>
                </c:pt>
                <c:pt idx="1856">
                  <c:v>7975.9999999999382</c:v>
                </c:pt>
                <c:pt idx="1857">
                  <c:v>7882.7999999999383</c:v>
                </c:pt>
                <c:pt idx="1858">
                  <c:v>7853.9999999999382</c:v>
                </c:pt>
                <c:pt idx="1859">
                  <c:v>7830.8999999999378</c:v>
                </c:pt>
                <c:pt idx="1860">
                  <c:v>7873.8999999999378</c:v>
                </c:pt>
                <c:pt idx="1861">
                  <c:v>7801.0999999999376</c:v>
                </c:pt>
                <c:pt idx="1862">
                  <c:v>7871.0999999999376</c:v>
                </c:pt>
                <c:pt idx="1863">
                  <c:v>7861.2999999999374</c:v>
                </c:pt>
                <c:pt idx="1864">
                  <c:v>7852.2999999999374</c:v>
                </c:pt>
                <c:pt idx="1865">
                  <c:v>8158.6999999999371</c:v>
                </c:pt>
                <c:pt idx="1866">
                  <c:v>8105.8999999999369</c:v>
                </c:pt>
                <c:pt idx="1867">
                  <c:v>8099.0999999999367</c:v>
                </c:pt>
                <c:pt idx="1868">
                  <c:v>8108.3999999999369</c:v>
                </c:pt>
                <c:pt idx="1869">
                  <c:v>8278.399999999936</c:v>
                </c:pt>
                <c:pt idx="1870">
                  <c:v>8229.5999999999367</c:v>
                </c:pt>
                <c:pt idx="1871">
                  <c:v>8258.7999999999374</c:v>
                </c:pt>
                <c:pt idx="1872">
                  <c:v>8307.1999999999371</c:v>
                </c:pt>
                <c:pt idx="1873">
                  <c:v>8450.1999999999371</c:v>
                </c:pt>
                <c:pt idx="1874">
                  <c:v>8457.3999999999378</c:v>
                </c:pt>
                <c:pt idx="1875">
                  <c:v>8461.5999999999385</c:v>
                </c:pt>
                <c:pt idx="1876">
                  <c:v>8474.7999999999392</c:v>
                </c:pt>
                <c:pt idx="1877">
                  <c:v>8589.7999999999392</c:v>
                </c:pt>
                <c:pt idx="1878">
                  <c:v>8557.6999999999389</c:v>
                </c:pt>
                <c:pt idx="1879">
                  <c:v>8733.2999999999392</c:v>
                </c:pt>
                <c:pt idx="1880">
                  <c:v>8754.49999999994</c:v>
                </c:pt>
                <c:pt idx="1881">
                  <c:v>8554.49999999994</c:v>
                </c:pt>
                <c:pt idx="1882">
                  <c:v>8712.7999999999392</c:v>
                </c:pt>
                <c:pt idx="1883">
                  <c:v>8721.8999999999396</c:v>
                </c:pt>
                <c:pt idx="1884">
                  <c:v>8700.0999999999403</c:v>
                </c:pt>
                <c:pt idx="1885">
                  <c:v>8627.2999999999411</c:v>
                </c:pt>
                <c:pt idx="1886">
                  <c:v>8684.2999999999411</c:v>
                </c:pt>
                <c:pt idx="1887">
                  <c:v>8755.1999999999407</c:v>
                </c:pt>
                <c:pt idx="1888">
                  <c:v>8912.5999999999403</c:v>
                </c:pt>
                <c:pt idx="1889">
                  <c:v>8969.7999999999411</c:v>
                </c:pt>
                <c:pt idx="1890">
                  <c:v>8939.8999999999414</c:v>
                </c:pt>
                <c:pt idx="1891">
                  <c:v>8886.2999999999411</c:v>
                </c:pt>
                <c:pt idx="1892">
                  <c:v>8976.7999999999411</c:v>
                </c:pt>
                <c:pt idx="1893">
                  <c:v>9004.7999999999411</c:v>
                </c:pt>
                <c:pt idx="1894">
                  <c:v>8997.9999999999418</c:v>
                </c:pt>
                <c:pt idx="1895">
                  <c:v>8963.1999999999425</c:v>
                </c:pt>
                <c:pt idx="1896">
                  <c:v>9089.2999999999429</c:v>
                </c:pt>
                <c:pt idx="1897">
                  <c:v>9298.2999999999429</c:v>
                </c:pt>
                <c:pt idx="1898">
                  <c:v>9539.1999999999425</c:v>
                </c:pt>
                <c:pt idx="1899">
                  <c:v>9672.3999999999432</c:v>
                </c:pt>
                <c:pt idx="1900">
                  <c:v>9646.099999999944</c:v>
                </c:pt>
                <c:pt idx="1901">
                  <c:v>9606.2999999999447</c:v>
                </c:pt>
                <c:pt idx="1902">
                  <c:v>9838.2999999999447</c:v>
                </c:pt>
                <c:pt idx="1903">
                  <c:v>9943.8999999999451</c:v>
                </c:pt>
                <c:pt idx="1904">
                  <c:v>9901.0999999999458</c:v>
                </c:pt>
                <c:pt idx="1905">
                  <c:v>9898.0999999999458</c:v>
                </c:pt>
                <c:pt idx="1906">
                  <c:v>9865.0999999999458</c:v>
                </c:pt>
                <c:pt idx="1907">
                  <c:v>9892.6999999999462</c:v>
                </c:pt>
                <c:pt idx="1908">
                  <c:v>9871.8999999999469</c:v>
                </c:pt>
                <c:pt idx="1909">
                  <c:v>9824.0999999999476</c:v>
                </c:pt>
                <c:pt idx="1910">
                  <c:v>10028.099999999948</c:v>
                </c:pt>
                <c:pt idx="1911">
                  <c:v>10099.399999999947</c:v>
                </c:pt>
                <c:pt idx="1912">
                  <c:v>10230.799999999947</c:v>
                </c:pt>
                <c:pt idx="1913">
                  <c:v>10313.799999999947</c:v>
                </c:pt>
                <c:pt idx="1914">
                  <c:v>10380.999999999947</c:v>
                </c:pt>
                <c:pt idx="1915">
                  <c:v>10478.199999999948</c:v>
                </c:pt>
                <c:pt idx="1916">
                  <c:v>10409.199999999948</c:v>
                </c:pt>
                <c:pt idx="1917">
                  <c:v>10371.699999999948</c:v>
                </c:pt>
                <c:pt idx="1918">
                  <c:v>10171.699999999948</c:v>
                </c:pt>
                <c:pt idx="1919">
                  <c:v>10103.899999999949</c:v>
                </c:pt>
                <c:pt idx="1920">
                  <c:v>10083.099999999949</c:v>
                </c:pt>
                <c:pt idx="1921">
                  <c:v>10110.29999999995</c:v>
                </c:pt>
                <c:pt idx="1922">
                  <c:v>10224.399999999951</c:v>
                </c:pt>
                <c:pt idx="1923">
                  <c:v>10181.599999999951</c:v>
                </c:pt>
                <c:pt idx="1924">
                  <c:v>10357.999999999951</c:v>
                </c:pt>
                <c:pt idx="1925">
                  <c:v>10305.499999999951</c:v>
                </c:pt>
                <c:pt idx="1926">
                  <c:v>10336.499999999951</c:v>
                </c:pt>
                <c:pt idx="1927">
                  <c:v>10338.79999999995</c:v>
                </c:pt>
                <c:pt idx="1928">
                  <c:v>10427.29999999995</c:v>
                </c:pt>
                <c:pt idx="1929">
                  <c:v>10414.499999999951</c:v>
                </c:pt>
                <c:pt idx="1930">
                  <c:v>10472.699999999952</c:v>
                </c:pt>
                <c:pt idx="1931">
                  <c:v>10872.699999999952</c:v>
                </c:pt>
                <c:pt idx="1932">
                  <c:v>10897.899999999952</c:v>
                </c:pt>
                <c:pt idx="1933">
                  <c:v>10910.999999999953</c:v>
                </c:pt>
                <c:pt idx="1934">
                  <c:v>10840.199999999953</c:v>
                </c:pt>
                <c:pt idx="1935">
                  <c:v>10789.399999999954</c:v>
                </c:pt>
                <c:pt idx="1936">
                  <c:v>10993.999999999955</c:v>
                </c:pt>
                <c:pt idx="1937">
                  <c:v>10992.499999999955</c:v>
                </c:pt>
                <c:pt idx="1938">
                  <c:v>10792.499999999955</c:v>
                </c:pt>
                <c:pt idx="1939">
                  <c:v>10801.599999999955</c:v>
                </c:pt>
                <c:pt idx="1940">
                  <c:v>10820.799999999956</c:v>
                </c:pt>
                <c:pt idx="1941">
                  <c:v>10782.999999999956</c:v>
                </c:pt>
                <c:pt idx="1942">
                  <c:v>10713.999999999956</c:v>
                </c:pt>
                <c:pt idx="1943">
                  <c:v>10716.099999999957</c:v>
                </c:pt>
                <c:pt idx="1944">
                  <c:v>10755.299999999957</c:v>
                </c:pt>
                <c:pt idx="1945">
                  <c:v>10721.499999999958</c:v>
                </c:pt>
                <c:pt idx="1946">
                  <c:v>10717.099999999959</c:v>
                </c:pt>
                <c:pt idx="1947">
                  <c:v>10930.099999999959</c:v>
                </c:pt>
                <c:pt idx="1948">
                  <c:v>10979.599999999959</c:v>
                </c:pt>
                <c:pt idx="1949">
                  <c:v>11014.199999999959</c:v>
                </c:pt>
                <c:pt idx="1950">
                  <c:v>11073.699999999959</c:v>
                </c:pt>
                <c:pt idx="1951">
                  <c:v>11225.89999999996</c:v>
                </c:pt>
                <c:pt idx="1952">
                  <c:v>11154.09999999996</c:v>
                </c:pt>
                <c:pt idx="1953">
                  <c:v>11200.299999999961</c:v>
                </c:pt>
                <c:pt idx="1954">
                  <c:v>11200.499999999962</c:v>
                </c:pt>
                <c:pt idx="1955">
                  <c:v>11211.699999999963</c:v>
                </c:pt>
                <c:pt idx="1956">
                  <c:v>11148.899999999963</c:v>
                </c:pt>
                <c:pt idx="1957">
                  <c:v>11123.099999999964</c:v>
                </c:pt>
                <c:pt idx="1958">
                  <c:v>11052.299999999965</c:v>
                </c:pt>
                <c:pt idx="1959">
                  <c:v>10994.299999999965</c:v>
                </c:pt>
                <c:pt idx="1960">
                  <c:v>11127.499999999965</c:v>
                </c:pt>
                <c:pt idx="1961">
                  <c:v>11069.699999999966</c:v>
                </c:pt>
                <c:pt idx="1962">
                  <c:v>11150.199999999966</c:v>
                </c:pt>
                <c:pt idx="1963">
                  <c:v>11165.399999999967</c:v>
                </c:pt>
                <c:pt idx="1964">
                  <c:v>11140.599999999968</c:v>
                </c:pt>
                <c:pt idx="1965">
                  <c:v>11274.699999999968</c:v>
                </c:pt>
                <c:pt idx="1966">
                  <c:v>11329.099999999968</c:v>
                </c:pt>
                <c:pt idx="1967">
                  <c:v>11327.699999999968</c:v>
                </c:pt>
                <c:pt idx="1968">
                  <c:v>11251.899999999969</c:v>
                </c:pt>
                <c:pt idx="1969">
                  <c:v>11296.799999999968</c:v>
                </c:pt>
                <c:pt idx="1970">
                  <c:v>11218.299999999968</c:v>
                </c:pt>
                <c:pt idx="1971">
                  <c:v>11189.199999999968</c:v>
                </c:pt>
                <c:pt idx="1972">
                  <c:v>11198.399999999969</c:v>
                </c:pt>
                <c:pt idx="1973">
                  <c:v>11136.399999999969</c:v>
                </c:pt>
                <c:pt idx="1974">
                  <c:v>11228.599999999969</c:v>
                </c:pt>
                <c:pt idx="1975">
                  <c:v>11179.79999999997</c:v>
                </c:pt>
                <c:pt idx="1976">
                  <c:v>11261.899999999971</c:v>
                </c:pt>
                <c:pt idx="1977">
                  <c:v>11247.599999999971</c:v>
                </c:pt>
                <c:pt idx="1978">
                  <c:v>11214.799999999972</c:v>
                </c:pt>
                <c:pt idx="1979">
                  <c:v>11213.199999999972</c:v>
                </c:pt>
                <c:pt idx="1980">
                  <c:v>11300.299999999972</c:v>
                </c:pt>
                <c:pt idx="1981">
                  <c:v>11277.399999999972</c:v>
                </c:pt>
                <c:pt idx="1982">
                  <c:v>11329.999999999973</c:v>
                </c:pt>
                <c:pt idx="1983">
                  <c:v>11436.899999999972</c:v>
                </c:pt>
                <c:pt idx="1984">
                  <c:v>11371.099999999973</c:v>
                </c:pt>
                <c:pt idx="1985">
                  <c:v>11296.499999999973</c:v>
                </c:pt>
                <c:pt idx="1986">
                  <c:v>11380.699999999973</c:v>
                </c:pt>
                <c:pt idx="1987">
                  <c:v>11630.299999999974</c:v>
                </c:pt>
                <c:pt idx="1988">
                  <c:v>11648.799999999974</c:v>
                </c:pt>
                <c:pt idx="1989">
                  <c:v>11912.799999999974</c:v>
                </c:pt>
                <c:pt idx="1990">
                  <c:v>12044.699999999973</c:v>
                </c:pt>
                <c:pt idx="1991">
                  <c:v>12023.099999999973</c:v>
                </c:pt>
                <c:pt idx="1992">
                  <c:v>12105.299999999974</c:v>
                </c:pt>
                <c:pt idx="1993">
                  <c:v>12201.499999999975</c:v>
                </c:pt>
                <c:pt idx="1994">
                  <c:v>12135.699999999975</c:v>
                </c:pt>
                <c:pt idx="1995">
                  <c:v>12110.899999999976</c:v>
                </c:pt>
                <c:pt idx="1996">
                  <c:v>12196.899999999976</c:v>
                </c:pt>
                <c:pt idx="1997">
                  <c:v>12310.899999999976</c:v>
                </c:pt>
                <c:pt idx="1998">
                  <c:v>12480.499999999976</c:v>
                </c:pt>
                <c:pt idx="1999">
                  <c:v>12524.699999999977</c:v>
                </c:pt>
                <c:pt idx="2000">
                  <c:v>12684.699999999977</c:v>
                </c:pt>
                <c:pt idx="2001">
                  <c:v>12698.899999999978</c:v>
                </c:pt>
                <c:pt idx="2002">
                  <c:v>12865.399999999978</c:v>
                </c:pt>
                <c:pt idx="2003">
                  <c:v>12910.399999999978</c:v>
                </c:pt>
                <c:pt idx="2004">
                  <c:v>12887.699999999977</c:v>
                </c:pt>
                <c:pt idx="2005">
                  <c:v>12853.999999999976</c:v>
                </c:pt>
                <c:pt idx="2006">
                  <c:v>12653.999999999976</c:v>
                </c:pt>
                <c:pt idx="2007">
                  <c:v>12678.999999999976</c:v>
                </c:pt>
                <c:pt idx="2008">
                  <c:v>12621.199999999977</c:v>
                </c:pt>
                <c:pt idx="2009">
                  <c:v>12733.099999999977</c:v>
                </c:pt>
                <c:pt idx="2010">
                  <c:v>12898.099999999977</c:v>
                </c:pt>
                <c:pt idx="2011">
                  <c:v>12923.899999999976</c:v>
                </c:pt>
                <c:pt idx="2012">
                  <c:v>12908.099999999977</c:v>
                </c:pt>
                <c:pt idx="2013">
                  <c:v>12912.099999999977</c:v>
                </c:pt>
                <c:pt idx="2014">
                  <c:v>13058.399999999976</c:v>
                </c:pt>
                <c:pt idx="2015">
                  <c:v>13112.599999999977</c:v>
                </c:pt>
                <c:pt idx="2016">
                  <c:v>13052.099999999977</c:v>
                </c:pt>
                <c:pt idx="2017">
                  <c:v>13346.299999999977</c:v>
                </c:pt>
                <c:pt idx="2018">
                  <c:v>13356.799999999977</c:v>
                </c:pt>
                <c:pt idx="2019">
                  <c:v>13156.799999999977</c:v>
                </c:pt>
                <c:pt idx="2020">
                  <c:v>13086.799999999977</c:v>
                </c:pt>
                <c:pt idx="2021">
                  <c:v>13084.999999999978</c:v>
                </c:pt>
                <c:pt idx="2022">
                  <c:v>12884.999999999978</c:v>
                </c:pt>
                <c:pt idx="2023">
                  <c:v>12881.599999999979</c:v>
                </c:pt>
                <c:pt idx="2024">
                  <c:v>12904.099999999979</c:v>
                </c:pt>
                <c:pt idx="2025">
                  <c:v>12911.299999999979</c:v>
                </c:pt>
                <c:pt idx="2026">
                  <c:v>12915.49999999998</c:v>
                </c:pt>
                <c:pt idx="2027">
                  <c:v>12916.199999999981</c:v>
                </c:pt>
                <c:pt idx="2028">
                  <c:v>12781.59999999998</c:v>
                </c:pt>
                <c:pt idx="2029">
                  <c:v>12796.59999999998</c:v>
                </c:pt>
                <c:pt idx="2030">
                  <c:v>12815.799999999981</c:v>
                </c:pt>
                <c:pt idx="2031">
                  <c:v>12757.999999999982</c:v>
                </c:pt>
                <c:pt idx="2032">
                  <c:v>12780.199999999983</c:v>
                </c:pt>
                <c:pt idx="2033">
                  <c:v>12808.199999999983</c:v>
                </c:pt>
                <c:pt idx="2034">
                  <c:v>12773.399999999983</c:v>
                </c:pt>
                <c:pt idx="2035">
                  <c:v>12880.599999999984</c:v>
                </c:pt>
                <c:pt idx="2036">
                  <c:v>12858.799999999985</c:v>
                </c:pt>
                <c:pt idx="2037">
                  <c:v>12841.999999999985</c:v>
                </c:pt>
                <c:pt idx="2038">
                  <c:v>12797.199999999986</c:v>
                </c:pt>
                <c:pt idx="2039">
                  <c:v>12845.899999999987</c:v>
                </c:pt>
                <c:pt idx="2040">
                  <c:v>12982.799999999987</c:v>
                </c:pt>
                <c:pt idx="2041">
                  <c:v>12998.999999999987</c:v>
                </c:pt>
                <c:pt idx="2042">
                  <c:v>13063.299999999987</c:v>
                </c:pt>
                <c:pt idx="2043">
                  <c:v>13065.499999999987</c:v>
                </c:pt>
                <c:pt idx="2044">
                  <c:v>13144.599999999988</c:v>
                </c:pt>
                <c:pt idx="2045">
                  <c:v>13164.799999999988</c:v>
                </c:pt>
                <c:pt idx="2046">
                  <c:v>13183.299999999988</c:v>
                </c:pt>
                <c:pt idx="2047">
                  <c:v>13217.799999999988</c:v>
                </c:pt>
                <c:pt idx="2048">
                  <c:v>13352.999999999989</c:v>
                </c:pt>
                <c:pt idx="2049">
                  <c:v>13570.19999999999</c:v>
                </c:pt>
                <c:pt idx="2050">
                  <c:v>13522.399999999991</c:v>
                </c:pt>
                <c:pt idx="2051">
                  <c:v>13535.19999999999</c:v>
                </c:pt>
                <c:pt idx="2052">
                  <c:v>13576.19999999999</c:v>
                </c:pt>
                <c:pt idx="2053">
                  <c:v>13589.599999999989</c:v>
                </c:pt>
                <c:pt idx="2054">
                  <c:v>13530.79999999999</c:v>
                </c:pt>
                <c:pt idx="2055">
                  <c:v>13528.999999999991</c:v>
                </c:pt>
                <c:pt idx="2056">
                  <c:v>13475.199999999992</c:v>
                </c:pt>
                <c:pt idx="2057">
                  <c:v>13475.399999999992</c:v>
                </c:pt>
                <c:pt idx="2058">
                  <c:v>13410.599999999993</c:v>
                </c:pt>
                <c:pt idx="2059">
                  <c:v>13346.799999999994</c:v>
                </c:pt>
                <c:pt idx="2060">
                  <c:v>13287.999999999995</c:v>
                </c:pt>
                <c:pt idx="2061">
                  <c:v>13326.199999999995</c:v>
                </c:pt>
                <c:pt idx="2062">
                  <c:v>13391.199999999995</c:v>
                </c:pt>
                <c:pt idx="2063">
                  <c:v>13358.399999999996</c:v>
                </c:pt>
                <c:pt idx="2064">
                  <c:v>13366.399999999996</c:v>
                </c:pt>
                <c:pt idx="2065">
                  <c:v>13387.599999999997</c:v>
                </c:pt>
                <c:pt idx="2066">
                  <c:v>13402.199999999997</c:v>
                </c:pt>
                <c:pt idx="2067">
                  <c:v>13344.399999999998</c:v>
                </c:pt>
                <c:pt idx="2068">
                  <c:v>13744.399999999998</c:v>
                </c:pt>
                <c:pt idx="2069">
                  <c:v>13828.599999999999</c:v>
                </c:pt>
                <c:pt idx="2070">
                  <c:v>13773.8</c:v>
                </c:pt>
                <c:pt idx="2071">
                  <c:v>13796</c:v>
                </c:pt>
                <c:pt idx="2072">
                  <c:v>13799.5</c:v>
                </c:pt>
                <c:pt idx="2073">
                  <c:v>14073.7</c:v>
                </c:pt>
                <c:pt idx="2074">
                  <c:v>14075.900000000001</c:v>
                </c:pt>
                <c:pt idx="2075">
                  <c:v>14152.100000000002</c:v>
                </c:pt>
                <c:pt idx="2076">
                  <c:v>13952.100000000002</c:v>
                </c:pt>
                <c:pt idx="2077">
                  <c:v>14180.300000000003</c:v>
                </c:pt>
                <c:pt idx="2078">
                  <c:v>14272.500000000004</c:v>
                </c:pt>
                <c:pt idx="2079">
                  <c:v>14072.500000000004</c:v>
                </c:pt>
                <c:pt idx="2080">
                  <c:v>14001.700000000004</c:v>
                </c:pt>
                <c:pt idx="2081">
                  <c:v>13884.200000000004</c:v>
                </c:pt>
                <c:pt idx="2082">
                  <c:v>13893.400000000005</c:v>
                </c:pt>
                <c:pt idx="2083">
                  <c:v>13956.600000000006</c:v>
                </c:pt>
                <c:pt idx="2084">
                  <c:v>13871.500000000005</c:v>
                </c:pt>
                <c:pt idx="2085">
                  <c:v>13889.600000000006</c:v>
                </c:pt>
                <c:pt idx="2086">
                  <c:v>13689.600000000006</c:v>
                </c:pt>
                <c:pt idx="2087">
                  <c:v>13708.500000000005</c:v>
                </c:pt>
                <c:pt idx="2088">
                  <c:v>13683.900000000005</c:v>
                </c:pt>
                <c:pt idx="2089">
                  <c:v>13672.100000000006</c:v>
                </c:pt>
                <c:pt idx="2090">
                  <c:v>13793.000000000005</c:v>
                </c:pt>
                <c:pt idx="2091">
                  <c:v>13727.200000000006</c:v>
                </c:pt>
                <c:pt idx="2092">
                  <c:v>13693.400000000007</c:v>
                </c:pt>
                <c:pt idx="2093">
                  <c:v>13665.600000000008</c:v>
                </c:pt>
                <c:pt idx="2094">
                  <c:v>13795.600000000008</c:v>
                </c:pt>
                <c:pt idx="2095">
                  <c:v>13971.800000000008</c:v>
                </c:pt>
                <c:pt idx="2096">
                  <c:v>14050.300000000008</c:v>
                </c:pt>
                <c:pt idx="2097">
                  <c:v>14096.700000000008</c:v>
                </c:pt>
                <c:pt idx="2098">
                  <c:v>14058.100000000008</c:v>
                </c:pt>
                <c:pt idx="2099">
                  <c:v>13985.100000000008</c:v>
                </c:pt>
                <c:pt idx="2100">
                  <c:v>13977.700000000008</c:v>
                </c:pt>
                <c:pt idx="2101">
                  <c:v>13982.700000000008</c:v>
                </c:pt>
                <c:pt idx="2102">
                  <c:v>14017.000000000007</c:v>
                </c:pt>
                <c:pt idx="2103">
                  <c:v>13995.200000000008</c:v>
                </c:pt>
                <c:pt idx="2104">
                  <c:v>13889.900000000009</c:v>
                </c:pt>
                <c:pt idx="2105">
                  <c:v>13992.900000000009</c:v>
                </c:pt>
                <c:pt idx="2106">
                  <c:v>14071.100000000009</c:v>
                </c:pt>
                <c:pt idx="2107">
                  <c:v>14116.600000000009</c:v>
                </c:pt>
                <c:pt idx="2108">
                  <c:v>14092.500000000009</c:v>
                </c:pt>
                <c:pt idx="2109">
                  <c:v>14058.70000000001</c:v>
                </c:pt>
                <c:pt idx="2110">
                  <c:v>14084.20000000001</c:v>
                </c:pt>
                <c:pt idx="2111">
                  <c:v>14102.20000000001</c:v>
                </c:pt>
                <c:pt idx="2112">
                  <c:v>14092.500000000009</c:v>
                </c:pt>
                <c:pt idx="2113">
                  <c:v>14116.000000000009</c:v>
                </c:pt>
                <c:pt idx="2114">
                  <c:v>14107.20000000001</c:v>
                </c:pt>
                <c:pt idx="2115">
                  <c:v>14114.100000000009</c:v>
                </c:pt>
                <c:pt idx="2116">
                  <c:v>14067.30000000001</c:v>
                </c:pt>
                <c:pt idx="2117">
                  <c:v>14083.100000000009</c:v>
                </c:pt>
                <c:pt idx="2118">
                  <c:v>14335.900000000009</c:v>
                </c:pt>
                <c:pt idx="2119">
                  <c:v>14302.100000000009</c:v>
                </c:pt>
                <c:pt idx="2120">
                  <c:v>14255.30000000001</c:v>
                </c:pt>
                <c:pt idx="2121">
                  <c:v>14308.600000000009</c:v>
                </c:pt>
                <c:pt idx="2122">
                  <c:v>14131.000000000009</c:v>
                </c:pt>
                <c:pt idx="2123">
                  <c:v>14213.000000000009</c:v>
                </c:pt>
                <c:pt idx="2124">
                  <c:v>14180.20000000001</c:v>
                </c:pt>
                <c:pt idx="2125">
                  <c:v>14306.400000000011</c:v>
                </c:pt>
                <c:pt idx="2126">
                  <c:v>14195.70000000001</c:v>
                </c:pt>
                <c:pt idx="2127">
                  <c:v>14120.900000000011</c:v>
                </c:pt>
                <c:pt idx="2128">
                  <c:v>14127.70000000001</c:v>
                </c:pt>
                <c:pt idx="2129">
                  <c:v>14102.20000000001</c:v>
                </c:pt>
                <c:pt idx="2130">
                  <c:v>14479.400000000011</c:v>
                </c:pt>
                <c:pt idx="2131">
                  <c:v>14879.400000000011</c:v>
                </c:pt>
                <c:pt idx="2132">
                  <c:v>14854.600000000011</c:v>
                </c:pt>
                <c:pt idx="2133">
                  <c:v>15254.600000000011</c:v>
                </c:pt>
                <c:pt idx="2134">
                  <c:v>15205.800000000012</c:v>
                </c:pt>
                <c:pt idx="2135">
                  <c:v>15285.800000000012</c:v>
                </c:pt>
                <c:pt idx="2136">
                  <c:v>15231.000000000013</c:v>
                </c:pt>
                <c:pt idx="2137">
                  <c:v>15364.400000000012</c:v>
                </c:pt>
                <c:pt idx="2138">
                  <c:v>15382.600000000013</c:v>
                </c:pt>
                <c:pt idx="2139">
                  <c:v>15325.800000000014</c:v>
                </c:pt>
                <c:pt idx="2140">
                  <c:v>15327.200000000013</c:v>
                </c:pt>
                <c:pt idx="2141">
                  <c:v>15292.400000000014</c:v>
                </c:pt>
                <c:pt idx="2142">
                  <c:v>15240.600000000015</c:v>
                </c:pt>
                <c:pt idx="2143">
                  <c:v>15277.800000000016</c:v>
                </c:pt>
                <c:pt idx="2144">
                  <c:v>15383.300000000016</c:v>
                </c:pt>
                <c:pt idx="2145">
                  <c:v>15334.500000000016</c:v>
                </c:pt>
                <c:pt idx="2146">
                  <c:v>15405.700000000017</c:v>
                </c:pt>
                <c:pt idx="2147">
                  <c:v>15421.100000000017</c:v>
                </c:pt>
                <c:pt idx="2148">
                  <c:v>15621.700000000017</c:v>
                </c:pt>
                <c:pt idx="2149">
                  <c:v>15543.800000000017</c:v>
                </c:pt>
                <c:pt idx="2150">
                  <c:v>15521.000000000018</c:v>
                </c:pt>
                <c:pt idx="2151">
                  <c:v>15514.200000000019</c:v>
                </c:pt>
                <c:pt idx="2152">
                  <c:v>15471.000000000018</c:v>
                </c:pt>
                <c:pt idx="2153">
                  <c:v>15397.500000000018</c:v>
                </c:pt>
                <c:pt idx="2154">
                  <c:v>15418.000000000018</c:v>
                </c:pt>
                <c:pt idx="2155">
                  <c:v>15504.900000000018</c:v>
                </c:pt>
                <c:pt idx="2156">
                  <c:v>15540.100000000019</c:v>
                </c:pt>
                <c:pt idx="2157">
                  <c:v>15565.400000000018</c:v>
                </c:pt>
                <c:pt idx="2158">
                  <c:v>15579.600000000019</c:v>
                </c:pt>
                <c:pt idx="2159">
                  <c:v>15532.800000000019</c:v>
                </c:pt>
                <c:pt idx="2160">
                  <c:v>15459.00000000002</c:v>
                </c:pt>
                <c:pt idx="2161">
                  <c:v>15425.200000000021</c:v>
                </c:pt>
                <c:pt idx="2162">
                  <c:v>15532.10000000002</c:v>
                </c:pt>
                <c:pt idx="2163">
                  <c:v>15556.300000000021</c:v>
                </c:pt>
                <c:pt idx="2164">
                  <c:v>15487.500000000022</c:v>
                </c:pt>
                <c:pt idx="2165">
                  <c:v>15464.700000000023</c:v>
                </c:pt>
                <c:pt idx="2166">
                  <c:v>15511.900000000023</c:v>
                </c:pt>
                <c:pt idx="2167">
                  <c:v>15440.800000000023</c:v>
                </c:pt>
                <c:pt idx="2168">
                  <c:v>15536.100000000022</c:v>
                </c:pt>
                <c:pt idx="2169">
                  <c:v>15502.300000000023</c:v>
                </c:pt>
                <c:pt idx="2170">
                  <c:v>15648.500000000024</c:v>
                </c:pt>
                <c:pt idx="2171">
                  <c:v>15672.700000000024</c:v>
                </c:pt>
                <c:pt idx="2172">
                  <c:v>15608.900000000025</c:v>
                </c:pt>
                <c:pt idx="2173">
                  <c:v>15538.700000000024</c:v>
                </c:pt>
                <c:pt idx="2174">
                  <c:v>15556.200000000024</c:v>
                </c:pt>
                <c:pt idx="2175">
                  <c:v>15356.200000000024</c:v>
                </c:pt>
                <c:pt idx="2176">
                  <c:v>15538.800000000025</c:v>
                </c:pt>
                <c:pt idx="2177">
                  <c:v>15938.800000000025</c:v>
                </c:pt>
                <c:pt idx="2178">
                  <c:v>16081.000000000025</c:v>
                </c:pt>
                <c:pt idx="2179">
                  <c:v>16153.200000000026</c:v>
                </c:pt>
                <c:pt idx="2180">
                  <c:v>16345.600000000026</c:v>
                </c:pt>
                <c:pt idx="2181">
                  <c:v>16370.700000000026</c:v>
                </c:pt>
                <c:pt idx="2182">
                  <c:v>16305.200000000026</c:v>
                </c:pt>
                <c:pt idx="2183">
                  <c:v>16229.400000000027</c:v>
                </c:pt>
                <c:pt idx="2184">
                  <c:v>16227.600000000028</c:v>
                </c:pt>
                <c:pt idx="2185">
                  <c:v>16253.800000000028</c:v>
                </c:pt>
                <c:pt idx="2186">
                  <c:v>16182.000000000029</c:v>
                </c:pt>
                <c:pt idx="2187">
                  <c:v>16115.20000000003</c:v>
                </c:pt>
                <c:pt idx="2188">
                  <c:v>16136.000000000029</c:v>
                </c:pt>
                <c:pt idx="2189">
                  <c:v>16068.20000000003</c:v>
                </c:pt>
                <c:pt idx="2190">
                  <c:v>16066.400000000031</c:v>
                </c:pt>
                <c:pt idx="2191">
                  <c:v>16186.400000000031</c:v>
                </c:pt>
                <c:pt idx="2192">
                  <c:v>16336.400000000031</c:v>
                </c:pt>
                <c:pt idx="2193">
                  <c:v>16277.600000000031</c:v>
                </c:pt>
                <c:pt idx="2194">
                  <c:v>16191.200000000032</c:v>
                </c:pt>
                <c:pt idx="2195">
                  <c:v>16247.600000000031</c:v>
                </c:pt>
                <c:pt idx="2196">
                  <c:v>16217.800000000032</c:v>
                </c:pt>
                <c:pt idx="2197">
                  <c:v>16161.000000000033</c:v>
                </c:pt>
                <c:pt idx="2198">
                  <c:v>16197.600000000033</c:v>
                </c:pt>
                <c:pt idx="2199">
                  <c:v>16597.600000000035</c:v>
                </c:pt>
                <c:pt idx="2200">
                  <c:v>16604.100000000035</c:v>
                </c:pt>
                <c:pt idx="2201">
                  <c:v>16572.300000000036</c:v>
                </c:pt>
                <c:pt idx="2202">
                  <c:v>16708.500000000036</c:v>
                </c:pt>
                <c:pt idx="2203">
                  <c:v>16640.900000000038</c:v>
                </c:pt>
                <c:pt idx="2204">
                  <c:v>16713.500000000036</c:v>
                </c:pt>
                <c:pt idx="2205">
                  <c:v>16513.500000000036</c:v>
                </c:pt>
                <c:pt idx="2206">
                  <c:v>16494.700000000037</c:v>
                </c:pt>
                <c:pt idx="2207">
                  <c:v>16569.800000000036</c:v>
                </c:pt>
                <c:pt idx="2208">
                  <c:v>16669.200000000037</c:v>
                </c:pt>
                <c:pt idx="2209">
                  <c:v>16678.400000000038</c:v>
                </c:pt>
                <c:pt idx="2210">
                  <c:v>16804.400000000038</c:v>
                </c:pt>
                <c:pt idx="2211">
                  <c:v>16817.600000000039</c:v>
                </c:pt>
                <c:pt idx="2212">
                  <c:v>16939.50000000004</c:v>
                </c:pt>
                <c:pt idx="2213">
                  <c:v>16933.600000000039</c:v>
                </c:pt>
                <c:pt idx="2214">
                  <c:v>16886.800000000039</c:v>
                </c:pt>
                <c:pt idx="2215">
                  <c:v>16815.00000000004</c:v>
                </c:pt>
                <c:pt idx="2216">
                  <c:v>16868.700000000041</c:v>
                </c:pt>
                <c:pt idx="2217">
                  <c:v>16889.900000000041</c:v>
                </c:pt>
                <c:pt idx="2218">
                  <c:v>16911.900000000041</c:v>
                </c:pt>
                <c:pt idx="2219">
                  <c:v>16938.300000000043</c:v>
                </c:pt>
                <c:pt idx="2220">
                  <c:v>16856.300000000043</c:v>
                </c:pt>
                <c:pt idx="2221">
                  <c:v>16983.300000000043</c:v>
                </c:pt>
                <c:pt idx="2222">
                  <c:v>16990.400000000041</c:v>
                </c:pt>
                <c:pt idx="2223">
                  <c:v>16972.00000000004</c:v>
                </c:pt>
                <c:pt idx="2224">
                  <c:v>16951.200000000041</c:v>
                </c:pt>
                <c:pt idx="2225">
                  <c:v>16955.600000000042</c:v>
                </c:pt>
                <c:pt idx="2226">
                  <c:v>16930.800000000043</c:v>
                </c:pt>
                <c:pt idx="2227">
                  <c:v>16975.000000000044</c:v>
                </c:pt>
                <c:pt idx="2228">
                  <c:v>17181.300000000043</c:v>
                </c:pt>
                <c:pt idx="2229">
                  <c:v>17202.800000000043</c:v>
                </c:pt>
                <c:pt idx="2230">
                  <c:v>17349.400000000041</c:v>
                </c:pt>
                <c:pt idx="2231">
                  <c:v>17347.800000000043</c:v>
                </c:pt>
                <c:pt idx="2232">
                  <c:v>17237.400000000041</c:v>
                </c:pt>
                <c:pt idx="2233">
                  <c:v>17244.900000000041</c:v>
                </c:pt>
                <c:pt idx="2234">
                  <c:v>17264.100000000042</c:v>
                </c:pt>
                <c:pt idx="2235">
                  <c:v>17232.100000000042</c:v>
                </c:pt>
                <c:pt idx="2236">
                  <c:v>17156.300000000043</c:v>
                </c:pt>
                <c:pt idx="2237">
                  <c:v>17226.300000000043</c:v>
                </c:pt>
                <c:pt idx="2238">
                  <c:v>17159.500000000044</c:v>
                </c:pt>
                <c:pt idx="2239">
                  <c:v>17051.500000000044</c:v>
                </c:pt>
                <c:pt idx="2240">
                  <c:v>17104.700000000044</c:v>
                </c:pt>
                <c:pt idx="2241">
                  <c:v>17064.900000000045</c:v>
                </c:pt>
                <c:pt idx="2242">
                  <c:v>17102.100000000046</c:v>
                </c:pt>
                <c:pt idx="2243">
                  <c:v>16902.100000000046</c:v>
                </c:pt>
                <c:pt idx="2244">
                  <c:v>17259.100000000046</c:v>
                </c:pt>
                <c:pt idx="2245">
                  <c:v>17343.300000000047</c:v>
                </c:pt>
                <c:pt idx="2246">
                  <c:v>17445.400000000045</c:v>
                </c:pt>
                <c:pt idx="2247">
                  <c:v>17513.600000000046</c:v>
                </c:pt>
                <c:pt idx="2248">
                  <c:v>17313.600000000046</c:v>
                </c:pt>
                <c:pt idx="2249">
                  <c:v>17394.900000000045</c:v>
                </c:pt>
                <c:pt idx="2250">
                  <c:v>17318.400000000045</c:v>
                </c:pt>
                <c:pt idx="2251">
                  <c:v>17320.500000000044</c:v>
                </c:pt>
                <c:pt idx="2252">
                  <c:v>17341.500000000044</c:v>
                </c:pt>
                <c:pt idx="2253">
                  <c:v>17269.700000000044</c:v>
                </c:pt>
                <c:pt idx="2254">
                  <c:v>17258.900000000045</c:v>
                </c:pt>
                <c:pt idx="2255">
                  <c:v>17263.600000000046</c:v>
                </c:pt>
                <c:pt idx="2256">
                  <c:v>17063.600000000046</c:v>
                </c:pt>
                <c:pt idx="2257">
                  <c:v>17110.700000000044</c:v>
                </c:pt>
                <c:pt idx="2258">
                  <c:v>17510.700000000044</c:v>
                </c:pt>
                <c:pt idx="2259">
                  <c:v>17454.900000000045</c:v>
                </c:pt>
                <c:pt idx="2260">
                  <c:v>17584.100000000046</c:v>
                </c:pt>
                <c:pt idx="2261">
                  <c:v>17744.200000000044</c:v>
                </c:pt>
                <c:pt idx="2262">
                  <c:v>17832.100000000046</c:v>
                </c:pt>
                <c:pt idx="2263">
                  <c:v>17869.400000000045</c:v>
                </c:pt>
                <c:pt idx="2264">
                  <c:v>18021.800000000047</c:v>
                </c:pt>
                <c:pt idx="2265">
                  <c:v>18030.300000000047</c:v>
                </c:pt>
                <c:pt idx="2266">
                  <c:v>18121.400000000045</c:v>
                </c:pt>
                <c:pt idx="2267">
                  <c:v>18167.900000000045</c:v>
                </c:pt>
                <c:pt idx="2268">
                  <c:v>18117.900000000045</c:v>
                </c:pt>
                <c:pt idx="2269">
                  <c:v>18102.100000000046</c:v>
                </c:pt>
                <c:pt idx="2270">
                  <c:v>18162.600000000046</c:v>
                </c:pt>
                <c:pt idx="2271">
                  <c:v>18173.800000000047</c:v>
                </c:pt>
                <c:pt idx="2272">
                  <c:v>18177.100000000046</c:v>
                </c:pt>
                <c:pt idx="2273">
                  <c:v>18112.300000000047</c:v>
                </c:pt>
                <c:pt idx="2274">
                  <c:v>18026.500000000047</c:v>
                </c:pt>
                <c:pt idx="2275">
                  <c:v>18040.100000000046</c:v>
                </c:pt>
                <c:pt idx="2276">
                  <c:v>17840.100000000046</c:v>
                </c:pt>
                <c:pt idx="2277">
                  <c:v>17741.500000000047</c:v>
                </c:pt>
                <c:pt idx="2278">
                  <c:v>17830.700000000048</c:v>
                </c:pt>
                <c:pt idx="2279">
                  <c:v>17630.700000000048</c:v>
                </c:pt>
                <c:pt idx="2280">
                  <c:v>17577.900000000049</c:v>
                </c:pt>
                <c:pt idx="2281">
                  <c:v>17581.900000000049</c:v>
                </c:pt>
                <c:pt idx="2282">
                  <c:v>17795.100000000049</c:v>
                </c:pt>
                <c:pt idx="2283">
                  <c:v>17755.30000000005</c:v>
                </c:pt>
                <c:pt idx="2284">
                  <c:v>17692.30000000005</c:v>
                </c:pt>
                <c:pt idx="2285">
                  <c:v>17833.30000000005</c:v>
                </c:pt>
                <c:pt idx="2286">
                  <c:v>17891.80000000005</c:v>
                </c:pt>
                <c:pt idx="2287">
                  <c:v>17835.000000000051</c:v>
                </c:pt>
                <c:pt idx="2288">
                  <c:v>17881.30000000005</c:v>
                </c:pt>
                <c:pt idx="2289">
                  <c:v>17889.30000000005</c:v>
                </c:pt>
                <c:pt idx="2290">
                  <c:v>17841.500000000051</c:v>
                </c:pt>
                <c:pt idx="2291">
                  <c:v>17845.400000000052</c:v>
                </c:pt>
                <c:pt idx="2292">
                  <c:v>17935.400000000052</c:v>
                </c:pt>
                <c:pt idx="2293">
                  <c:v>18005.600000000053</c:v>
                </c:pt>
                <c:pt idx="2294">
                  <c:v>18008.600000000053</c:v>
                </c:pt>
                <c:pt idx="2295">
                  <c:v>18108.400000000052</c:v>
                </c:pt>
                <c:pt idx="2296">
                  <c:v>18060.600000000053</c:v>
                </c:pt>
                <c:pt idx="2297">
                  <c:v>18064.100000000053</c:v>
                </c:pt>
                <c:pt idx="2298">
                  <c:v>18324.500000000055</c:v>
                </c:pt>
                <c:pt idx="2299">
                  <c:v>18459.400000000056</c:v>
                </c:pt>
                <c:pt idx="2300">
                  <c:v>18545.900000000056</c:v>
                </c:pt>
                <c:pt idx="2301">
                  <c:v>18345.900000000056</c:v>
                </c:pt>
                <c:pt idx="2302">
                  <c:v>18259.400000000056</c:v>
                </c:pt>
                <c:pt idx="2303">
                  <c:v>18287.100000000057</c:v>
                </c:pt>
                <c:pt idx="2304">
                  <c:v>18087.100000000057</c:v>
                </c:pt>
                <c:pt idx="2305">
                  <c:v>18103.300000000057</c:v>
                </c:pt>
                <c:pt idx="2306">
                  <c:v>18067.500000000058</c:v>
                </c:pt>
                <c:pt idx="2307">
                  <c:v>17993.700000000059</c:v>
                </c:pt>
                <c:pt idx="2308">
                  <c:v>17937.90000000006</c:v>
                </c:pt>
                <c:pt idx="2309">
                  <c:v>17992.90000000006</c:v>
                </c:pt>
                <c:pt idx="2310">
                  <c:v>18009.10000000006</c:v>
                </c:pt>
                <c:pt idx="2311">
                  <c:v>18011.300000000061</c:v>
                </c:pt>
                <c:pt idx="2312">
                  <c:v>17932.000000000062</c:v>
                </c:pt>
                <c:pt idx="2313">
                  <c:v>17950.200000000063</c:v>
                </c:pt>
                <c:pt idx="2314">
                  <c:v>17959.400000000063</c:v>
                </c:pt>
                <c:pt idx="2315">
                  <c:v>17972.600000000064</c:v>
                </c:pt>
                <c:pt idx="2316">
                  <c:v>17863.100000000064</c:v>
                </c:pt>
                <c:pt idx="2317">
                  <c:v>17822.300000000065</c:v>
                </c:pt>
                <c:pt idx="2318">
                  <c:v>17827.500000000065</c:v>
                </c:pt>
                <c:pt idx="2319">
                  <c:v>17791.700000000066</c:v>
                </c:pt>
                <c:pt idx="2320">
                  <c:v>17792.500000000065</c:v>
                </c:pt>
                <c:pt idx="2321">
                  <c:v>17802.500000000065</c:v>
                </c:pt>
                <c:pt idx="2322">
                  <c:v>17762.700000000066</c:v>
                </c:pt>
                <c:pt idx="2323">
                  <c:v>17738.900000000067</c:v>
                </c:pt>
                <c:pt idx="2324">
                  <c:v>17538.900000000067</c:v>
                </c:pt>
                <c:pt idx="2325">
                  <c:v>17613.100000000068</c:v>
                </c:pt>
                <c:pt idx="2326">
                  <c:v>17656.300000000068</c:v>
                </c:pt>
                <c:pt idx="2327">
                  <c:v>17770.70000000007</c:v>
                </c:pt>
                <c:pt idx="2328">
                  <c:v>17900.20000000007</c:v>
                </c:pt>
                <c:pt idx="2329">
                  <c:v>18085.800000000068</c:v>
                </c:pt>
                <c:pt idx="2330">
                  <c:v>18018.000000000069</c:v>
                </c:pt>
                <c:pt idx="2331">
                  <c:v>18105.500000000069</c:v>
                </c:pt>
                <c:pt idx="2332">
                  <c:v>18085.70000000007</c:v>
                </c:pt>
                <c:pt idx="2333">
                  <c:v>18068.300000000068</c:v>
                </c:pt>
                <c:pt idx="2334">
                  <c:v>18016.300000000068</c:v>
                </c:pt>
                <c:pt idx="2335">
                  <c:v>18132.100000000068</c:v>
                </c:pt>
                <c:pt idx="2336">
                  <c:v>18263.300000000068</c:v>
                </c:pt>
                <c:pt idx="2337">
                  <c:v>18089.70000000007</c:v>
                </c:pt>
                <c:pt idx="2338">
                  <c:v>18104.900000000071</c:v>
                </c:pt>
                <c:pt idx="2339">
                  <c:v>18138.70000000007</c:v>
                </c:pt>
                <c:pt idx="2340">
                  <c:v>18144.900000000071</c:v>
                </c:pt>
                <c:pt idx="2341">
                  <c:v>18078.400000000071</c:v>
                </c:pt>
                <c:pt idx="2342">
                  <c:v>18034.600000000071</c:v>
                </c:pt>
                <c:pt idx="2343">
                  <c:v>18125.800000000072</c:v>
                </c:pt>
                <c:pt idx="2344">
                  <c:v>18134.300000000072</c:v>
                </c:pt>
                <c:pt idx="2345">
                  <c:v>18093.100000000071</c:v>
                </c:pt>
                <c:pt idx="2346">
                  <c:v>18173.800000000072</c:v>
                </c:pt>
                <c:pt idx="2347">
                  <c:v>18206.300000000072</c:v>
                </c:pt>
                <c:pt idx="2348">
                  <c:v>18233.800000000072</c:v>
                </c:pt>
                <c:pt idx="2349">
                  <c:v>18162.600000000071</c:v>
                </c:pt>
                <c:pt idx="2350">
                  <c:v>18211.100000000071</c:v>
                </c:pt>
                <c:pt idx="2351">
                  <c:v>18093.70000000007</c:v>
                </c:pt>
                <c:pt idx="2352">
                  <c:v>18269.100000000071</c:v>
                </c:pt>
                <c:pt idx="2353">
                  <c:v>18375.20000000007</c:v>
                </c:pt>
                <c:pt idx="2354">
                  <c:v>18406.600000000071</c:v>
                </c:pt>
                <c:pt idx="2355">
                  <c:v>18576.600000000071</c:v>
                </c:pt>
                <c:pt idx="2356">
                  <c:v>18789.400000000071</c:v>
                </c:pt>
                <c:pt idx="2357">
                  <c:v>18815.500000000069</c:v>
                </c:pt>
                <c:pt idx="2358">
                  <c:v>18817.70000000007</c:v>
                </c:pt>
                <c:pt idx="2359">
                  <c:v>18760.900000000071</c:v>
                </c:pt>
                <c:pt idx="2360">
                  <c:v>18700.100000000071</c:v>
                </c:pt>
                <c:pt idx="2361">
                  <c:v>18500.100000000071</c:v>
                </c:pt>
                <c:pt idx="2362">
                  <c:v>18501.600000000071</c:v>
                </c:pt>
                <c:pt idx="2363">
                  <c:v>18583.800000000072</c:v>
                </c:pt>
                <c:pt idx="2364">
                  <c:v>18561.000000000073</c:v>
                </c:pt>
                <c:pt idx="2365">
                  <c:v>18581.500000000073</c:v>
                </c:pt>
                <c:pt idx="2366">
                  <c:v>18697.700000000073</c:v>
                </c:pt>
                <c:pt idx="2367">
                  <c:v>18497.700000000073</c:v>
                </c:pt>
                <c:pt idx="2368">
                  <c:v>18475.900000000074</c:v>
                </c:pt>
                <c:pt idx="2369">
                  <c:v>18537.900000000074</c:v>
                </c:pt>
                <c:pt idx="2370">
                  <c:v>18520.700000000073</c:v>
                </c:pt>
                <c:pt idx="2371">
                  <c:v>18632.600000000075</c:v>
                </c:pt>
                <c:pt idx="2372">
                  <c:v>18655.000000000076</c:v>
                </c:pt>
                <c:pt idx="2373">
                  <c:v>18857.200000000077</c:v>
                </c:pt>
                <c:pt idx="2374">
                  <c:v>18657.200000000077</c:v>
                </c:pt>
                <c:pt idx="2375">
                  <c:v>18862.300000000076</c:v>
                </c:pt>
                <c:pt idx="2376">
                  <c:v>18808.700000000077</c:v>
                </c:pt>
                <c:pt idx="2377">
                  <c:v>18760.900000000078</c:v>
                </c:pt>
                <c:pt idx="2378">
                  <c:v>18850.900000000078</c:v>
                </c:pt>
                <c:pt idx="2379">
                  <c:v>18855.100000000079</c:v>
                </c:pt>
                <c:pt idx="2380">
                  <c:v>18793.300000000079</c:v>
                </c:pt>
                <c:pt idx="2381">
                  <c:v>18873.50000000008</c:v>
                </c:pt>
                <c:pt idx="2382">
                  <c:v>18807.800000000079</c:v>
                </c:pt>
                <c:pt idx="2383">
                  <c:v>18838.50000000008</c:v>
                </c:pt>
                <c:pt idx="2384">
                  <c:v>18924.700000000081</c:v>
                </c:pt>
                <c:pt idx="2385">
                  <c:v>18899.900000000081</c:v>
                </c:pt>
                <c:pt idx="2386">
                  <c:v>18963.400000000081</c:v>
                </c:pt>
                <c:pt idx="2387">
                  <c:v>18890.600000000082</c:v>
                </c:pt>
                <c:pt idx="2388">
                  <c:v>18819.300000000083</c:v>
                </c:pt>
                <c:pt idx="2389">
                  <c:v>18882.300000000083</c:v>
                </c:pt>
                <c:pt idx="2390">
                  <c:v>18991.200000000084</c:v>
                </c:pt>
                <c:pt idx="2391">
                  <c:v>19019.000000000084</c:v>
                </c:pt>
                <c:pt idx="2392">
                  <c:v>19023.200000000084</c:v>
                </c:pt>
                <c:pt idx="2393">
                  <c:v>19156.500000000084</c:v>
                </c:pt>
                <c:pt idx="2394">
                  <c:v>19330.100000000082</c:v>
                </c:pt>
                <c:pt idx="2395">
                  <c:v>19315.100000000082</c:v>
                </c:pt>
                <c:pt idx="2396">
                  <c:v>19401.300000000083</c:v>
                </c:pt>
                <c:pt idx="2397">
                  <c:v>19371.500000000084</c:v>
                </c:pt>
                <c:pt idx="2398">
                  <c:v>19307.700000000084</c:v>
                </c:pt>
                <c:pt idx="2399">
                  <c:v>19303.900000000085</c:v>
                </c:pt>
                <c:pt idx="2400">
                  <c:v>19338.000000000084</c:v>
                </c:pt>
                <c:pt idx="2401">
                  <c:v>19326.200000000084</c:v>
                </c:pt>
                <c:pt idx="2402">
                  <c:v>19394.400000000085</c:v>
                </c:pt>
                <c:pt idx="2403">
                  <c:v>19417.000000000084</c:v>
                </c:pt>
                <c:pt idx="2404">
                  <c:v>19383.700000000084</c:v>
                </c:pt>
                <c:pt idx="2405">
                  <c:v>19381.500000000084</c:v>
                </c:pt>
                <c:pt idx="2406">
                  <c:v>19404.400000000085</c:v>
                </c:pt>
                <c:pt idx="2407">
                  <c:v>19402.600000000086</c:v>
                </c:pt>
                <c:pt idx="2408">
                  <c:v>19341.600000000086</c:v>
                </c:pt>
                <c:pt idx="2409">
                  <c:v>19326.000000000087</c:v>
                </c:pt>
                <c:pt idx="2410">
                  <c:v>19261.200000000088</c:v>
                </c:pt>
                <c:pt idx="2411">
                  <c:v>19298.500000000087</c:v>
                </c:pt>
                <c:pt idx="2412">
                  <c:v>19344.500000000087</c:v>
                </c:pt>
                <c:pt idx="2413">
                  <c:v>19333.700000000088</c:v>
                </c:pt>
                <c:pt idx="2414">
                  <c:v>19484.100000000089</c:v>
                </c:pt>
                <c:pt idx="2415">
                  <c:v>19425.500000000091</c:v>
                </c:pt>
                <c:pt idx="2416">
                  <c:v>19571.900000000092</c:v>
                </c:pt>
                <c:pt idx="2417">
                  <c:v>19619.300000000094</c:v>
                </c:pt>
                <c:pt idx="2418">
                  <c:v>19622.400000000092</c:v>
                </c:pt>
                <c:pt idx="2419">
                  <c:v>19586.600000000093</c:v>
                </c:pt>
                <c:pt idx="2420">
                  <c:v>19516.600000000093</c:v>
                </c:pt>
                <c:pt idx="2421">
                  <c:v>19554.700000000092</c:v>
                </c:pt>
                <c:pt idx="2422">
                  <c:v>19600.700000000092</c:v>
                </c:pt>
                <c:pt idx="2423">
                  <c:v>19544.900000000092</c:v>
                </c:pt>
                <c:pt idx="2424">
                  <c:v>19528.100000000093</c:v>
                </c:pt>
                <c:pt idx="2425">
                  <c:v>19596.100000000093</c:v>
                </c:pt>
                <c:pt idx="2426">
                  <c:v>19734.100000000093</c:v>
                </c:pt>
                <c:pt idx="2427">
                  <c:v>19780.600000000093</c:v>
                </c:pt>
                <c:pt idx="2428">
                  <c:v>19793.800000000094</c:v>
                </c:pt>
                <c:pt idx="2429">
                  <c:v>19795.300000000094</c:v>
                </c:pt>
                <c:pt idx="2430">
                  <c:v>19900.000000000095</c:v>
                </c:pt>
                <c:pt idx="2431">
                  <c:v>19997.400000000096</c:v>
                </c:pt>
                <c:pt idx="2432">
                  <c:v>20034.600000000097</c:v>
                </c:pt>
                <c:pt idx="2433">
                  <c:v>20100.800000000097</c:v>
                </c:pt>
                <c:pt idx="2434">
                  <c:v>20118.600000000097</c:v>
                </c:pt>
                <c:pt idx="2435">
                  <c:v>20343.600000000097</c:v>
                </c:pt>
                <c:pt idx="2436">
                  <c:v>20419.100000000097</c:v>
                </c:pt>
                <c:pt idx="2437">
                  <c:v>20497.100000000097</c:v>
                </c:pt>
                <c:pt idx="2438">
                  <c:v>20523.600000000097</c:v>
                </c:pt>
                <c:pt idx="2439">
                  <c:v>20561.000000000098</c:v>
                </c:pt>
                <c:pt idx="2440">
                  <c:v>20518.200000000099</c:v>
                </c:pt>
                <c:pt idx="2441">
                  <c:v>20515.4000000001</c:v>
                </c:pt>
                <c:pt idx="2442">
                  <c:v>20813.4000000001</c:v>
                </c:pt>
                <c:pt idx="2443">
                  <c:v>20739.6000000001</c:v>
                </c:pt>
                <c:pt idx="2444">
                  <c:v>20704.000000000102</c:v>
                </c:pt>
                <c:pt idx="2445">
                  <c:v>20748.800000000101</c:v>
                </c:pt>
                <c:pt idx="2446">
                  <c:v>20757.4000000001</c:v>
                </c:pt>
                <c:pt idx="2447">
                  <c:v>20719.700000000099</c:v>
                </c:pt>
                <c:pt idx="2448">
                  <c:v>20657.9000000001</c:v>
                </c:pt>
                <c:pt idx="2449">
                  <c:v>20606.1000000001</c:v>
                </c:pt>
                <c:pt idx="2450">
                  <c:v>20612.500000000102</c:v>
                </c:pt>
                <c:pt idx="2451">
                  <c:v>20743.700000000103</c:v>
                </c:pt>
                <c:pt idx="2452">
                  <c:v>20703.300000000101</c:v>
                </c:pt>
                <c:pt idx="2453">
                  <c:v>20690.1000000001</c:v>
                </c:pt>
                <c:pt idx="2454">
                  <c:v>20779.500000000102</c:v>
                </c:pt>
                <c:pt idx="2455">
                  <c:v>20958.900000000103</c:v>
                </c:pt>
                <c:pt idx="2456">
                  <c:v>21021.400000000103</c:v>
                </c:pt>
                <c:pt idx="2457">
                  <c:v>21004.200000000103</c:v>
                </c:pt>
                <c:pt idx="2458">
                  <c:v>20937.400000000103</c:v>
                </c:pt>
                <c:pt idx="2459">
                  <c:v>20895.800000000105</c:v>
                </c:pt>
                <c:pt idx="2460">
                  <c:v>20878.000000000106</c:v>
                </c:pt>
                <c:pt idx="2461">
                  <c:v>20804.200000000106</c:v>
                </c:pt>
                <c:pt idx="2462">
                  <c:v>20723.000000000106</c:v>
                </c:pt>
                <c:pt idx="2463">
                  <c:v>20732.300000000105</c:v>
                </c:pt>
                <c:pt idx="2464">
                  <c:v>20662.500000000106</c:v>
                </c:pt>
                <c:pt idx="2465">
                  <c:v>20462.500000000106</c:v>
                </c:pt>
                <c:pt idx="2466">
                  <c:v>20541.700000000106</c:v>
                </c:pt>
                <c:pt idx="2467">
                  <c:v>20490.900000000107</c:v>
                </c:pt>
                <c:pt idx="2468">
                  <c:v>20657.900000000107</c:v>
                </c:pt>
                <c:pt idx="2469">
                  <c:v>20688.000000000106</c:v>
                </c:pt>
                <c:pt idx="2470">
                  <c:v>20760.200000000106</c:v>
                </c:pt>
                <c:pt idx="2471">
                  <c:v>20719.400000000107</c:v>
                </c:pt>
                <c:pt idx="2472">
                  <c:v>20756.600000000108</c:v>
                </c:pt>
                <c:pt idx="2473">
                  <c:v>20778.400000000107</c:v>
                </c:pt>
                <c:pt idx="2474">
                  <c:v>20722.600000000108</c:v>
                </c:pt>
                <c:pt idx="2475">
                  <c:v>20742.200000000106</c:v>
                </c:pt>
                <c:pt idx="2476">
                  <c:v>20825.000000000106</c:v>
                </c:pt>
                <c:pt idx="2477">
                  <c:v>20823.200000000106</c:v>
                </c:pt>
                <c:pt idx="2478">
                  <c:v>20773.400000000107</c:v>
                </c:pt>
                <c:pt idx="2479">
                  <c:v>20789.500000000106</c:v>
                </c:pt>
                <c:pt idx="2480">
                  <c:v>21012.100000000104</c:v>
                </c:pt>
                <c:pt idx="2481">
                  <c:v>21081.100000000104</c:v>
                </c:pt>
                <c:pt idx="2482">
                  <c:v>21036.700000000103</c:v>
                </c:pt>
                <c:pt idx="2483">
                  <c:v>20991.400000000103</c:v>
                </c:pt>
                <c:pt idx="2484">
                  <c:v>21008.700000000103</c:v>
                </c:pt>
                <c:pt idx="2485">
                  <c:v>20967.600000000104</c:v>
                </c:pt>
                <c:pt idx="2486">
                  <c:v>20893.800000000105</c:v>
                </c:pt>
                <c:pt idx="2487">
                  <c:v>20862.000000000106</c:v>
                </c:pt>
                <c:pt idx="2488">
                  <c:v>20834.200000000106</c:v>
                </c:pt>
                <c:pt idx="2489">
                  <c:v>20679.800000000105</c:v>
                </c:pt>
                <c:pt idx="2490">
                  <c:v>20621.000000000106</c:v>
                </c:pt>
                <c:pt idx="2491">
                  <c:v>20663.400000000107</c:v>
                </c:pt>
                <c:pt idx="2492">
                  <c:v>20763.700000000106</c:v>
                </c:pt>
                <c:pt idx="2493">
                  <c:v>20743.900000000107</c:v>
                </c:pt>
                <c:pt idx="2494">
                  <c:v>20687.900000000107</c:v>
                </c:pt>
                <c:pt idx="2495">
                  <c:v>20632.100000000108</c:v>
                </c:pt>
                <c:pt idx="2496">
                  <c:v>20510.500000000109</c:v>
                </c:pt>
                <c:pt idx="2497">
                  <c:v>20445.70000000011</c:v>
                </c:pt>
                <c:pt idx="2498">
                  <c:v>20527.100000000111</c:v>
                </c:pt>
                <c:pt idx="2499">
                  <c:v>20473.300000000112</c:v>
                </c:pt>
                <c:pt idx="2500">
                  <c:v>20396.100000000111</c:v>
                </c:pt>
                <c:pt idx="2501">
                  <c:v>20336.300000000112</c:v>
                </c:pt>
                <c:pt idx="2502">
                  <c:v>20357.500000000113</c:v>
                </c:pt>
                <c:pt idx="2503">
                  <c:v>20400.100000000111</c:v>
                </c:pt>
                <c:pt idx="2504">
                  <c:v>20469.500000000113</c:v>
                </c:pt>
                <c:pt idx="2505">
                  <c:v>20517.100000000111</c:v>
                </c:pt>
                <c:pt idx="2506">
                  <c:v>20454.300000000112</c:v>
                </c:pt>
                <c:pt idx="2507">
                  <c:v>20530.800000000112</c:v>
                </c:pt>
                <c:pt idx="2508">
                  <c:v>20583.300000000112</c:v>
                </c:pt>
                <c:pt idx="2509">
                  <c:v>20630.500000000113</c:v>
                </c:pt>
                <c:pt idx="2510">
                  <c:v>20555.700000000114</c:v>
                </c:pt>
                <c:pt idx="2511">
                  <c:v>20682.200000000114</c:v>
                </c:pt>
                <c:pt idx="2512">
                  <c:v>21082.200000000114</c:v>
                </c:pt>
                <c:pt idx="2513">
                  <c:v>21078.000000000113</c:v>
                </c:pt>
                <c:pt idx="2514">
                  <c:v>21062.400000000114</c:v>
                </c:pt>
                <c:pt idx="2515">
                  <c:v>21043.100000000115</c:v>
                </c:pt>
                <c:pt idx="2516">
                  <c:v>21036.700000000114</c:v>
                </c:pt>
                <c:pt idx="2517">
                  <c:v>21034.900000000114</c:v>
                </c:pt>
                <c:pt idx="2518">
                  <c:v>20999.200000000114</c:v>
                </c:pt>
                <c:pt idx="2519">
                  <c:v>20960.400000000114</c:v>
                </c:pt>
                <c:pt idx="2520">
                  <c:v>20974.600000000115</c:v>
                </c:pt>
                <c:pt idx="2521">
                  <c:v>20952.600000000115</c:v>
                </c:pt>
                <c:pt idx="2522">
                  <c:v>20999.700000000114</c:v>
                </c:pt>
                <c:pt idx="2523">
                  <c:v>20987.700000000114</c:v>
                </c:pt>
                <c:pt idx="2524">
                  <c:v>21051.800000000112</c:v>
                </c:pt>
                <c:pt idx="2525">
                  <c:v>21069.800000000112</c:v>
                </c:pt>
                <c:pt idx="2526">
                  <c:v>21121.000000000113</c:v>
                </c:pt>
                <c:pt idx="2527">
                  <c:v>21055.500000000113</c:v>
                </c:pt>
                <c:pt idx="2528">
                  <c:v>21084.500000000113</c:v>
                </c:pt>
                <c:pt idx="2529">
                  <c:v>21022.700000000114</c:v>
                </c:pt>
                <c:pt idx="2530">
                  <c:v>21120.400000000114</c:v>
                </c:pt>
                <c:pt idx="2531">
                  <c:v>21104.400000000114</c:v>
                </c:pt>
                <c:pt idx="2532">
                  <c:v>21153.100000000115</c:v>
                </c:pt>
                <c:pt idx="2533">
                  <c:v>21150.600000000115</c:v>
                </c:pt>
                <c:pt idx="2534">
                  <c:v>21150.500000000116</c:v>
                </c:pt>
                <c:pt idx="2535">
                  <c:v>21103.700000000117</c:v>
                </c:pt>
                <c:pt idx="2536">
                  <c:v>21161.000000000116</c:v>
                </c:pt>
                <c:pt idx="2537">
                  <c:v>21138.800000000116</c:v>
                </c:pt>
                <c:pt idx="2538">
                  <c:v>21355.000000000116</c:v>
                </c:pt>
                <c:pt idx="2539">
                  <c:v>21407.000000000116</c:v>
                </c:pt>
                <c:pt idx="2540">
                  <c:v>21389.500000000116</c:v>
                </c:pt>
                <c:pt idx="2541">
                  <c:v>21399.600000000115</c:v>
                </c:pt>
                <c:pt idx="2542">
                  <c:v>21418.800000000116</c:v>
                </c:pt>
                <c:pt idx="2543">
                  <c:v>21609.000000000116</c:v>
                </c:pt>
                <c:pt idx="2544">
                  <c:v>21690.500000000116</c:v>
                </c:pt>
                <c:pt idx="2545">
                  <c:v>21738.700000000117</c:v>
                </c:pt>
                <c:pt idx="2546">
                  <c:v>22138.700000000117</c:v>
                </c:pt>
                <c:pt idx="2547">
                  <c:v>22152.800000000116</c:v>
                </c:pt>
                <c:pt idx="2548">
                  <c:v>22131.100000000115</c:v>
                </c:pt>
                <c:pt idx="2549">
                  <c:v>22145.200000000114</c:v>
                </c:pt>
                <c:pt idx="2550">
                  <c:v>22025.800000000112</c:v>
                </c:pt>
                <c:pt idx="2551">
                  <c:v>21977.000000000113</c:v>
                </c:pt>
                <c:pt idx="2552">
                  <c:v>22006.100000000111</c:v>
                </c:pt>
                <c:pt idx="2553">
                  <c:v>22062.400000000111</c:v>
                </c:pt>
                <c:pt idx="2554">
                  <c:v>21986.600000000111</c:v>
                </c:pt>
                <c:pt idx="2555">
                  <c:v>21901.500000000113</c:v>
                </c:pt>
                <c:pt idx="2556">
                  <c:v>21909.000000000113</c:v>
                </c:pt>
                <c:pt idx="2557">
                  <c:v>21877.600000000111</c:v>
                </c:pt>
                <c:pt idx="2558">
                  <c:v>21875.70000000011</c:v>
                </c:pt>
                <c:pt idx="2559">
                  <c:v>22044.500000000109</c:v>
                </c:pt>
                <c:pt idx="2560">
                  <c:v>21957.400000000111</c:v>
                </c:pt>
                <c:pt idx="2561">
                  <c:v>21962.400000000111</c:v>
                </c:pt>
                <c:pt idx="2562">
                  <c:v>21924.000000000109</c:v>
                </c:pt>
                <c:pt idx="2563">
                  <c:v>21939.300000000108</c:v>
                </c:pt>
                <c:pt idx="2564">
                  <c:v>21970.300000000108</c:v>
                </c:pt>
                <c:pt idx="2565">
                  <c:v>21978.000000000109</c:v>
                </c:pt>
                <c:pt idx="2566">
                  <c:v>21971.20000000011</c:v>
                </c:pt>
                <c:pt idx="2567">
                  <c:v>21925.600000000111</c:v>
                </c:pt>
                <c:pt idx="2568">
                  <c:v>21950.20000000011</c:v>
                </c:pt>
                <c:pt idx="2569">
                  <c:v>22009.800000000108</c:v>
                </c:pt>
                <c:pt idx="2570">
                  <c:v>22012.000000000109</c:v>
                </c:pt>
                <c:pt idx="2571">
                  <c:v>21921.600000000108</c:v>
                </c:pt>
                <c:pt idx="2572">
                  <c:v>21934.800000000108</c:v>
                </c:pt>
                <c:pt idx="2573">
                  <c:v>21940.100000000108</c:v>
                </c:pt>
                <c:pt idx="2574">
                  <c:v>21927.300000000108</c:v>
                </c:pt>
                <c:pt idx="2575">
                  <c:v>21914.300000000108</c:v>
                </c:pt>
                <c:pt idx="2576">
                  <c:v>21882.500000000109</c:v>
                </c:pt>
                <c:pt idx="2577">
                  <c:v>21814.70000000011</c:v>
                </c:pt>
                <c:pt idx="2578">
                  <c:v>21668.70000000011</c:v>
                </c:pt>
                <c:pt idx="2579">
                  <c:v>21622.900000000111</c:v>
                </c:pt>
                <c:pt idx="2580">
                  <c:v>21651.20000000011</c:v>
                </c:pt>
                <c:pt idx="2581">
                  <c:v>21582.400000000111</c:v>
                </c:pt>
                <c:pt idx="2582">
                  <c:v>21591.600000000111</c:v>
                </c:pt>
                <c:pt idx="2583">
                  <c:v>21554.600000000111</c:v>
                </c:pt>
                <c:pt idx="2584">
                  <c:v>21512.800000000112</c:v>
                </c:pt>
                <c:pt idx="2585">
                  <c:v>21441.000000000113</c:v>
                </c:pt>
                <c:pt idx="2586">
                  <c:v>21376.700000000114</c:v>
                </c:pt>
                <c:pt idx="2587">
                  <c:v>21391.800000000112</c:v>
                </c:pt>
                <c:pt idx="2588">
                  <c:v>21386.200000000114</c:v>
                </c:pt>
                <c:pt idx="2589">
                  <c:v>21313.400000000114</c:v>
                </c:pt>
                <c:pt idx="2590">
                  <c:v>21355.600000000115</c:v>
                </c:pt>
                <c:pt idx="2591">
                  <c:v>21374.500000000116</c:v>
                </c:pt>
                <c:pt idx="2592">
                  <c:v>21378.500000000116</c:v>
                </c:pt>
                <c:pt idx="2593">
                  <c:v>21361.300000000116</c:v>
                </c:pt>
                <c:pt idx="2594">
                  <c:v>21391.500000000116</c:v>
                </c:pt>
                <c:pt idx="2595">
                  <c:v>21353.900000000118</c:v>
                </c:pt>
                <c:pt idx="2596">
                  <c:v>21354.100000000119</c:v>
                </c:pt>
                <c:pt idx="2597">
                  <c:v>21377.600000000119</c:v>
                </c:pt>
                <c:pt idx="2598">
                  <c:v>21399.800000000119</c:v>
                </c:pt>
                <c:pt idx="2599">
                  <c:v>21429.400000000118</c:v>
                </c:pt>
                <c:pt idx="2600">
                  <c:v>21441.300000000119</c:v>
                </c:pt>
                <c:pt idx="2601">
                  <c:v>21562.300000000119</c:v>
                </c:pt>
                <c:pt idx="2602">
                  <c:v>21486.300000000119</c:v>
                </c:pt>
                <c:pt idx="2603">
                  <c:v>21444.50000000012</c:v>
                </c:pt>
                <c:pt idx="2604">
                  <c:v>21452.900000000122</c:v>
                </c:pt>
                <c:pt idx="2605">
                  <c:v>21431.00000000012</c:v>
                </c:pt>
                <c:pt idx="2606">
                  <c:v>21496.800000000119</c:v>
                </c:pt>
                <c:pt idx="2607">
                  <c:v>21465.700000000121</c:v>
                </c:pt>
                <c:pt idx="2608">
                  <c:v>21401.900000000122</c:v>
                </c:pt>
                <c:pt idx="2609">
                  <c:v>21389.200000000121</c:v>
                </c:pt>
                <c:pt idx="2610">
                  <c:v>21392.600000000122</c:v>
                </c:pt>
                <c:pt idx="2611">
                  <c:v>21351.400000000122</c:v>
                </c:pt>
                <c:pt idx="2612">
                  <c:v>21302.600000000122</c:v>
                </c:pt>
                <c:pt idx="2613">
                  <c:v>21323.800000000123</c:v>
                </c:pt>
                <c:pt idx="2614">
                  <c:v>21301.800000000123</c:v>
                </c:pt>
                <c:pt idx="2615">
                  <c:v>21260.000000000124</c:v>
                </c:pt>
                <c:pt idx="2616">
                  <c:v>21236.500000000124</c:v>
                </c:pt>
                <c:pt idx="2617">
                  <c:v>21161.700000000124</c:v>
                </c:pt>
                <c:pt idx="2618">
                  <c:v>21194.000000000124</c:v>
                </c:pt>
                <c:pt idx="2619">
                  <c:v>21180.700000000124</c:v>
                </c:pt>
                <c:pt idx="2620">
                  <c:v>21137.600000000126</c:v>
                </c:pt>
                <c:pt idx="2621">
                  <c:v>21095.600000000126</c:v>
                </c:pt>
                <c:pt idx="2622">
                  <c:v>21145.500000000127</c:v>
                </c:pt>
                <c:pt idx="2623">
                  <c:v>21159.600000000126</c:v>
                </c:pt>
                <c:pt idx="2624">
                  <c:v>21171.300000000127</c:v>
                </c:pt>
                <c:pt idx="2625">
                  <c:v>21183.500000000127</c:v>
                </c:pt>
                <c:pt idx="2626">
                  <c:v>21141.700000000128</c:v>
                </c:pt>
                <c:pt idx="2627">
                  <c:v>21218.10000000013</c:v>
                </c:pt>
                <c:pt idx="2628">
                  <c:v>21193.10000000013</c:v>
                </c:pt>
                <c:pt idx="2629">
                  <c:v>21170.200000000128</c:v>
                </c:pt>
                <c:pt idx="2630">
                  <c:v>21142.300000000127</c:v>
                </c:pt>
                <c:pt idx="2631">
                  <c:v>21140.500000000127</c:v>
                </c:pt>
                <c:pt idx="2632">
                  <c:v>21193.500000000127</c:v>
                </c:pt>
                <c:pt idx="2633">
                  <c:v>21196.400000000129</c:v>
                </c:pt>
                <c:pt idx="2634">
                  <c:v>21142.60000000013</c:v>
                </c:pt>
                <c:pt idx="2635">
                  <c:v>21152.80000000013</c:v>
                </c:pt>
                <c:pt idx="2636">
                  <c:v>21113.000000000131</c:v>
                </c:pt>
                <c:pt idx="2637">
                  <c:v>21089.80000000013</c:v>
                </c:pt>
                <c:pt idx="2638">
                  <c:v>21041.80000000013</c:v>
                </c:pt>
                <c:pt idx="2639">
                  <c:v>21004.000000000131</c:v>
                </c:pt>
                <c:pt idx="2640">
                  <c:v>21004.900000000132</c:v>
                </c:pt>
                <c:pt idx="2641">
                  <c:v>20980.100000000133</c:v>
                </c:pt>
                <c:pt idx="2642">
                  <c:v>21045.500000000135</c:v>
                </c:pt>
                <c:pt idx="2643">
                  <c:v>21042.300000000134</c:v>
                </c:pt>
                <c:pt idx="2644">
                  <c:v>21225.900000000132</c:v>
                </c:pt>
                <c:pt idx="2645">
                  <c:v>21187.400000000132</c:v>
                </c:pt>
                <c:pt idx="2646">
                  <c:v>21365.600000000133</c:v>
                </c:pt>
                <c:pt idx="2647">
                  <c:v>21264.600000000133</c:v>
                </c:pt>
                <c:pt idx="2648">
                  <c:v>21237.500000000135</c:v>
                </c:pt>
                <c:pt idx="2649">
                  <c:v>21213.200000000135</c:v>
                </c:pt>
                <c:pt idx="2650">
                  <c:v>21425.700000000135</c:v>
                </c:pt>
                <c:pt idx="2651">
                  <c:v>21610.700000000135</c:v>
                </c:pt>
                <c:pt idx="2652">
                  <c:v>21582.000000000135</c:v>
                </c:pt>
                <c:pt idx="2653">
                  <c:v>21566.900000000136</c:v>
                </c:pt>
                <c:pt idx="2654">
                  <c:v>21604.700000000135</c:v>
                </c:pt>
                <c:pt idx="2655">
                  <c:v>21647.300000000134</c:v>
                </c:pt>
                <c:pt idx="2656">
                  <c:v>21616.500000000135</c:v>
                </c:pt>
                <c:pt idx="2657">
                  <c:v>21569.200000000135</c:v>
                </c:pt>
                <c:pt idx="2658">
                  <c:v>21538.400000000136</c:v>
                </c:pt>
                <c:pt idx="2659">
                  <c:v>21509.100000000137</c:v>
                </c:pt>
                <c:pt idx="2660">
                  <c:v>21480.300000000138</c:v>
                </c:pt>
                <c:pt idx="2661">
                  <c:v>21523.700000000139</c:v>
                </c:pt>
                <c:pt idx="2662">
                  <c:v>21536.500000000138</c:v>
                </c:pt>
                <c:pt idx="2663">
                  <c:v>21489.100000000137</c:v>
                </c:pt>
                <c:pt idx="2664">
                  <c:v>21557.300000000138</c:v>
                </c:pt>
                <c:pt idx="2665">
                  <c:v>21487.700000000139</c:v>
                </c:pt>
                <c:pt idx="2666">
                  <c:v>21477.90000000014</c:v>
                </c:pt>
                <c:pt idx="2667">
                  <c:v>21465.40000000014</c:v>
                </c:pt>
                <c:pt idx="2668">
                  <c:v>21446.10000000014</c:v>
                </c:pt>
                <c:pt idx="2669">
                  <c:v>21389.300000000141</c:v>
                </c:pt>
                <c:pt idx="2670">
                  <c:v>21437.300000000141</c:v>
                </c:pt>
                <c:pt idx="2671">
                  <c:v>21399.000000000142</c:v>
                </c:pt>
                <c:pt idx="2672">
                  <c:v>21455.000000000142</c:v>
                </c:pt>
                <c:pt idx="2673">
                  <c:v>21512.900000000143</c:v>
                </c:pt>
                <c:pt idx="2674">
                  <c:v>21501.000000000142</c:v>
                </c:pt>
                <c:pt idx="2675">
                  <c:v>21480.10000000014</c:v>
                </c:pt>
                <c:pt idx="2676">
                  <c:v>21465.10000000014</c:v>
                </c:pt>
                <c:pt idx="2677">
                  <c:v>21562.700000000139</c:v>
                </c:pt>
                <c:pt idx="2678">
                  <c:v>21542.000000000138</c:v>
                </c:pt>
                <c:pt idx="2679">
                  <c:v>21491.200000000139</c:v>
                </c:pt>
                <c:pt idx="2680">
                  <c:v>21444.90000000014</c:v>
                </c:pt>
                <c:pt idx="2681">
                  <c:v>21488.300000000141</c:v>
                </c:pt>
                <c:pt idx="2682">
                  <c:v>21482.000000000142</c:v>
                </c:pt>
                <c:pt idx="2683">
                  <c:v>21533.700000000143</c:v>
                </c:pt>
                <c:pt idx="2684">
                  <c:v>21552.700000000143</c:v>
                </c:pt>
                <c:pt idx="2685">
                  <c:v>21539.900000000143</c:v>
                </c:pt>
                <c:pt idx="2686">
                  <c:v>21540.500000000142</c:v>
                </c:pt>
                <c:pt idx="2687">
                  <c:v>21572.500000000142</c:v>
                </c:pt>
                <c:pt idx="2688">
                  <c:v>21630.900000000143</c:v>
                </c:pt>
                <c:pt idx="2689">
                  <c:v>21644.400000000143</c:v>
                </c:pt>
                <c:pt idx="2690">
                  <c:v>21649.500000000142</c:v>
                </c:pt>
                <c:pt idx="2691">
                  <c:v>21653.60000000014</c:v>
                </c:pt>
                <c:pt idx="2692">
                  <c:v>21657.700000000139</c:v>
                </c:pt>
                <c:pt idx="2693">
                  <c:v>21686.700000000139</c:v>
                </c:pt>
                <c:pt idx="2694">
                  <c:v>21727.700000000139</c:v>
                </c:pt>
                <c:pt idx="2695">
                  <c:v>21698.200000000139</c:v>
                </c:pt>
                <c:pt idx="2696">
                  <c:v>21927.40000000014</c:v>
                </c:pt>
                <c:pt idx="2697">
                  <c:v>22068.40000000014</c:v>
                </c:pt>
                <c:pt idx="2698">
                  <c:v>22052.000000000138</c:v>
                </c:pt>
                <c:pt idx="2699">
                  <c:v>22030.300000000138</c:v>
                </c:pt>
                <c:pt idx="2700">
                  <c:v>22022.800000000138</c:v>
                </c:pt>
                <c:pt idx="2701">
                  <c:v>21974.200000000139</c:v>
                </c:pt>
                <c:pt idx="2702">
                  <c:v>21938.90000000014</c:v>
                </c:pt>
                <c:pt idx="2703">
                  <c:v>21900.300000000141</c:v>
                </c:pt>
                <c:pt idx="2704">
                  <c:v>21885.700000000143</c:v>
                </c:pt>
                <c:pt idx="2705">
                  <c:v>21875.800000000141</c:v>
                </c:pt>
                <c:pt idx="2706">
                  <c:v>21863.40000000014</c:v>
                </c:pt>
                <c:pt idx="2707">
                  <c:v>21896.800000000141</c:v>
                </c:pt>
                <c:pt idx="2708">
                  <c:v>21885.60000000014</c:v>
                </c:pt>
                <c:pt idx="2709">
                  <c:v>21925.60000000014</c:v>
                </c:pt>
                <c:pt idx="2710">
                  <c:v>21923.90000000014</c:v>
                </c:pt>
                <c:pt idx="2711">
                  <c:v>21898.700000000139</c:v>
                </c:pt>
                <c:pt idx="2712">
                  <c:v>21907.90000000014</c:v>
                </c:pt>
                <c:pt idx="2713">
                  <c:v>21891.10000000014</c:v>
                </c:pt>
                <c:pt idx="2714">
                  <c:v>21861.200000000139</c:v>
                </c:pt>
                <c:pt idx="2715">
                  <c:v>21921.40000000014</c:v>
                </c:pt>
                <c:pt idx="2716">
                  <c:v>21976.90000000014</c:v>
                </c:pt>
                <c:pt idx="2717">
                  <c:v>21974.10000000014</c:v>
                </c:pt>
                <c:pt idx="2718">
                  <c:v>21910.300000000141</c:v>
                </c:pt>
                <c:pt idx="2719">
                  <c:v>21937.40000000014</c:v>
                </c:pt>
                <c:pt idx="2720">
                  <c:v>21925.10000000014</c:v>
                </c:pt>
                <c:pt idx="2721">
                  <c:v>21876.300000000141</c:v>
                </c:pt>
                <c:pt idx="2722">
                  <c:v>21865.40000000014</c:v>
                </c:pt>
                <c:pt idx="2723">
                  <c:v>21866.60000000014</c:v>
                </c:pt>
                <c:pt idx="2724">
                  <c:v>21852.800000000141</c:v>
                </c:pt>
                <c:pt idx="2725">
                  <c:v>21812.40000000014</c:v>
                </c:pt>
                <c:pt idx="2726">
                  <c:v>21751.500000000138</c:v>
                </c:pt>
                <c:pt idx="2727">
                  <c:v>21760.700000000139</c:v>
                </c:pt>
                <c:pt idx="2728">
                  <c:v>21783.200000000139</c:v>
                </c:pt>
                <c:pt idx="2729">
                  <c:v>21707.40000000014</c:v>
                </c:pt>
                <c:pt idx="2730">
                  <c:v>21690.60000000014</c:v>
                </c:pt>
                <c:pt idx="2731">
                  <c:v>21834.800000000141</c:v>
                </c:pt>
                <c:pt idx="2732">
                  <c:v>21801.40000000014</c:v>
                </c:pt>
                <c:pt idx="2733">
                  <c:v>21790.40000000014</c:v>
                </c:pt>
                <c:pt idx="2734">
                  <c:v>21847.700000000139</c:v>
                </c:pt>
                <c:pt idx="2735">
                  <c:v>21928.700000000139</c:v>
                </c:pt>
                <c:pt idx="2736">
                  <c:v>21916.90000000014</c:v>
                </c:pt>
                <c:pt idx="2737">
                  <c:v>21904.10000000014</c:v>
                </c:pt>
                <c:pt idx="2738">
                  <c:v>21867.40000000014</c:v>
                </c:pt>
                <c:pt idx="2739">
                  <c:v>21801.500000000138</c:v>
                </c:pt>
                <c:pt idx="2740">
                  <c:v>21809.700000000139</c:v>
                </c:pt>
                <c:pt idx="2741">
                  <c:v>21861.800000000138</c:v>
                </c:pt>
                <c:pt idx="2742">
                  <c:v>21948.000000000138</c:v>
                </c:pt>
                <c:pt idx="2743">
                  <c:v>21941.40000000014</c:v>
                </c:pt>
                <c:pt idx="2744">
                  <c:v>21958.200000000139</c:v>
                </c:pt>
                <c:pt idx="2745">
                  <c:v>21996.500000000138</c:v>
                </c:pt>
                <c:pt idx="2746">
                  <c:v>22124.700000000139</c:v>
                </c:pt>
                <c:pt idx="2747">
                  <c:v>22096.200000000139</c:v>
                </c:pt>
                <c:pt idx="2748">
                  <c:v>22035.200000000139</c:v>
                </c:pt>
                <c:pt idx="2749">
                  <c:v>22030.300000000138</c:v>
                </c:pt>
                <c:pt idx="2750">
                  <c:v>21995.900000000136</c:v>
                </c:pt>
                <c:pt idx="2751">
                  <c:v>21906.500000000135</c:v>
                </c:pt>
                <c:pt idx="2752">
                  <c:v>21892.700000000135</c:v>
                </c:pt>
                <c:pt idx="2753">
                  <c:v>21989.600000000137</c:v>
                </c:pt>
                <c:pt idx="2754">
                  <c:v>22389.600000000137</c:v>
                </c:pt>
                <c:pt idx="2755">
                  <c:v>22416.400000000136</c:v>
                </c:pt>
                <c:pt idx="2756">
                  <c:v>22469.700000000135</c:v>
                </c:pt>
                <c:pt idx="2757">
                  <c:v>22450.500000000135</c:v>
                </c:pt>
                <c:pt idx="2758">
                  <c:v>22395.800000000134</c:v>
                </c:pt>
                <c:pt idx="2759">
                  <c:v>22453.000000000135</c:v>
                </c:pt>
                <c:pt idx="2760">
                  <c:v>22425.600000000133</c:v>
                </c:pt>
                <c:pt idx="2761">
                  <c:v>22683.000000000135</c:v>
                </c:pt>
                <c:pt idx="2762">
                  <c:v>22827.100000000133</c:v>
                </c:pt>
                <c:pt idx="2763">
                  <c:v>22825.700000000132</c:v>
                </c:pt>
                <c:pt idx="2764">
                  <c:v>22770.900000000132</c:v>
                </c:pt>
                <c:pt idx="2765">
                  <c:v>22752.100000000133</c:v>
                </c:pt>
                <c:pt idx="2766">
                  <c:v>22938.400000000132</c:v>
                </c:pt>
                <c:pt idx="2767">
                  <c:v>22995.800000000134</c:v>
                </c:pt>
                <c:pt idx="2768">
                  <c:v>22957.900000000132</c:v>
                </c:pt>
                <c:pt idx="2769">
                  <c:v>22905.700000000132</c:v>
                </c:pt>
                <c:pt idx="2770">
                  <c:v>22888.30000000013</c:v>
                </c:pt>
                <c:pt idx="2771">
                  <c:v>22806.000000000131</c:v>
                </c:pt>
                <c:pt idx="2772">
                  <c:v>22794.900000000132</c:v>
                </c:pt>
                <c:pt idx="2773">
                  <c:v>22903.100000000133</c:v>
                </c:pt>
                <c:pt idx="2774">
                  <c:v>22983.100000000133</c:v>
                </c:pt>
                <c:pt idx="2775">
                  <c:v>22970.300000000134</c:v>
                </c:pt>
                <c:pt idx="2776">
                  <c:v>23013.500000000135</c:v>
                </c:pt>
                <c:pt idx="2777">
                  <c:v>22969.600000000133</c:v>
                </c:pt>
                <c:pt idx="2778">
                  <c:v>23129.500000000135</c:v>
                </c:pt>
                <c:pt idx="2779">
                  <c:v>23293.600000000133</c:v>
                </c:pt>
                <c:pt idx="2780">
                  <c:v>23274.200000000132</c:v>
                </c:pt>
                <c:pt idx="2781">
                  <c:v>23218.100000000133</c:v>
                </c:pt>
                <c:pt idx="2782">
                  <c:v>23278.000000000135</c:v>
                </c:pt>
                <c:pt idx="2783">
                  <c:v>23248.400000000136</c:v>
                </c:pt>
                <c:pt idx="2784">
                  <c:v>23281.200000000135</c:v>
                </c:pt>
                <c:pt idx="2785">
                  <c:v>23237.400000000136</c:v>
                </c:pt>
                <c:pt idx="2786">
                  <c:v>23272.600000000137</c:v>
                </c:pt>
                <c:pt idx="2787">
                  <c:v>23279.900000000136</c:v>
                </c:pt>
                <c:pt idx="2788">
                  <c:v>23305.800000000138</c:v>
                </c:pt>
                <c:pt idx="2789">
                  <c:v>23252.000000000138</c:v>
                </c:pt>
                <c:pt idx="2790">
                  <c:v>23283.000000000138</c:v>
                </c:pt>
                <c:pt idx="2791">
                  <c:v>23267.40000000014</c:v>
                </c:pt>
                <c:pt idx="2792">
                  <c:v>23279.60000000014</c:v>
                </c:pt>
                <c:pt idx="2793">
                  <c:v>23290.60000000014</c:v>
                </c:pt>
                <c:pt idx="2794">
                  <c:v>23326.700000000139</c:v>
                </c:pt>
                <c:pt idx="2795">
                  <c:v>23335.40000000014</c:v>
                </c:pt>
                <c:pt idx="2796">
                  <c:v>23516.200000000139</c:v>
                </c:pt>
                <c:pt idx="2797">
                  <c:v>23616.200000000139</c:v>
                </c:pt>
                <c:pt idx="2798">
                  <c:v>23580.500000000138</c:v>
                </c:pt>
                <c:pt idx="2799">
                  <c:v>23606.100000000137</c:v>
                </c:pt>
                <c:pt idx="2800">
                  <c:v>23593.800000000138</c:v>
                </c:pt>
                <c:pt idx="2801">
                  <c:v>23592.500000000138</c:v>
                </c:pt>
                <c:pt idx="2802">
                  <c:v>23582.700000000139</c:v>
                </c:pt>
                <c:pt idx="2803">
                  <c:v>23562.10000000014</c:v>
                </c:pt>
                <c:pt idx="2804">
                  <c:v>23537.300000000141</c:v>
                </c:pt>
                <c:pt idx="2805">
                  <c:v>23526.40000000014</c:v>
                </c:pt>
                <c:pt idx="2806">
                  <c:v>23485.40000000014</c:v>
                </c:pt>
                <c:pt idx="2807">
                  <c:v>23458.40000000014</c:v>
                </c:pt>
                <c:pt idx="2808">
                  <c:v>23435.90000000014</c:v>
                </c:pt>
                <c:pt idx="2809">
                  <c:v>23400.300000000141</c:v>
                </c:pt>
                <c:pt idx="2810">
                  <c:v>23397.300000000141</c:v>
                </c:pt>
                <c:pt idx="2811">
                  <c:v>23375.000000000142</c:v>
                </c:pt>
                <c:pt idx="2812">
                  <c:v>23408.500000000142</c:v>
                </c:pt>
                <c:pt idx="2813">
                  <c:v>23384.200000000143</c:v>
                </c:pt>
                <c:pt idx="2814">
                  <c:v>23370.200000000143</c:v>
                </c:pt>
                <c:pt idx="2815">
                  <c:v>23346.800000000141</c:v>
                </c:pt>
                <c:pt idx="2816">
                  <c:v>23317.10000000014</c:v>
                </c:pt>
                <c:pt idx="2817">
                  <c:v>23291.800000000141</c:v>
                </c:pt>
                <c:pt idx="2818">
                  <c:v>23261.300000000141</c:v>
                </c:pt>
                <c:pt idx="2819">
                  <c:v>23236.800000000141</c:v>
                </c:pt>
                <c:pt idx="2820">
                  <c:v>23256.10000000014</c:v>
                </c:pt>
                <c:pt idx="2821">
                  <c:v>23168.500000000142</c:v>
                </c:pt>
                <c:pt idx="2822">
                  <c:v>23137.400000000143</c:v>
                </c:pt>
                <c:pt idx="2823">
                  <c:v>23099.300000000145</c:v>
                </c:pt>
                <c:pt idx="2824">
                  <c:v>23111.800000000145</c:v>
                </c:pt>
                <c:pt idx="2825">
                  <c:v>23110.400000000143</c:v>
                </c:pt>
                <c:pt idx="2826">
                  <c:v>23098.100000000144</c:v>
                </c:pt>
                <c:pt idx="2827">
                  <c:v>23063.900000000143</c:v>
                </c:pt>
                <c:pt idx="2828">
                  <c:v>23069.600000000144</c:v>
                </c:pt>
                <c:pt idx="2829">
                  <c:v>23044.300000000145</c:v>
                </c:pt>
                <c:pt idx="2830">
                  <c:v>22991.100000000144</c:v>
                </c:pt>
                <c:pt idx="2831">
                  <c:v>23012.300000000145</c:v>
                </c:pt>
                <c:pt idx="2832">
                  <c:v>23009.500000000146</c:v>
                </c:pt>
                <c:pt idx="2833">
                  <c:v>23059.700000000146</c:v>
                </c:pt>
                <c:pt idx="2834">
                  <c:v>23109.700000000146</c:v>
                </c:pt>
                <c:pt idx="2835">
                  <c:v>23094.900000000147</c:v>
                </c:pt>
                <c:pt idx="2836">
                  <c:v>23092.600000000148</c:v>
                </c:pt>
                <c:pt idx="2837">
                  <c:v>23115.600000000148</c:v>
                </c:pt>
                <c:pt idx="2838">
                  <c:v>23139.700000000146</c:v>
                </c:pt>
                <c:pt idx="2839">
                  <c:v>23052.600000000148</c:v>
                </c:pt>
                <c:pt idx="2840">
                  <c:v>23202.300000000148</c:v>
                </c:pt>
                <c:pt idx="2841">
                  <c:v>23396.400000000147</c:v>
                </c:pt>
                <c:pt idx="2842">
                  <c:v>23361.000000000146</c:v>
                </c:pt>
                <c:pt idx="2843">
                  <c:v>23355.000000000146</c:v>
                </c:pt>
                <c:pt idx="2844">
                  <c:v>23386.100000000144</c:v>
                </c:pt>
                <c:pt idx="2845">
                  <c:v>23537.000000000146</c:v>
                </c:pt>
                <c:pt idx="2846">
                  <c:v>23494.700000000146</c:v>
                </c:pt>
                <c:pt idx="2847">
                  <c:v>23468.800000000145</c:v>
                </c:pt>
                <c:pt idx="2848">
                  <c:v>23452.900000000143</c:v>
                </c:pt>
                <c:pt idx="2849">
                  <c:v>23460.900000000143</c:v>
                </c:pt>
                <c:pt idx="2850">
                  <c:v>23445.500000000142</c:v>
                </c:pt>
                <c:pt idx="2851">
                  <c:v>23436.500000000142</c:v>
                </c:pt>
                <c:pt idx="2852">
                  <c:v>23632.700000000143</c:v>
                </c:pt>
                <c:pt idx="2853">
                  <c:v>23434.900000000143</c:v>
                </c:pt>
                <c:pt idx="2854">
                  <c:v>23367.100000000144</c:v>
                </c:pt>
                <c:pt idx="2855">
                  <c:v>23310.400000000143</c:v>
                </c:pt>
                <c:pt idx="2856">
                  <c:v>23310.400000000143</c:v>
                </c:pt>
                <c:pt idx="2857">
                  <c:v>23268.600000000144</c:v>
                </c:pt>
                <c:pt idx="2858">
                  <c:v>23461.400000000143</c:v>
                </c:pt>
                <c:pt idx="2859">
                  <c:v>23372.400000000143</c:v>
                </c:pt>
                <c:pt idx="2860">
                  <c:v>23401.700000000143</c:v>
                </c:pt>
                <c:pt idx="2861">
                  <c:v>23448.300000000141</c:v>
                </c:pt>
                <c:pt idx="2862">
                  <c:v>23581.500000000142</c:v>
                </c:pt>
                <c:pt idx="2863">
                  <c:v>23675.10000000014</c:v>
                </c:pt>
                <c:pt idx="2864">
                  <c:v>23598.60000000014</c:v>
                </c:pt>
                <c:pt idx="2865">
                  <c:v>23586.300000000141</c:v>
                </c:pt>
                <c:pt idx="2866">
                  <c:v>23662.90000000014</c:v>
                </c:pt>
                <c:pt idx="2867">
                  <c:v>23764.500000000138</c:v>
                </c:pt>
                <c:pt idx="2868">
                  <c:v>23725.700000000139</c:v>
                </c:pt>
                <c:pt idx="2869">
                  <c:v>23909.10000000014</c:v>
                </c:pt>
                <c:pt idx="2870">
                  <c:v>24082.300000000141</c:v>
                </c:pt>
                <c:pt idx="2871">
                  <c:v>24077.500000000142</c:v>
                </c:pt>
                <c:pt idx="2872">
                  <c:v>24095.000000000142</c:v>
                </c:pt>
                <c:pt idx="2873">
                  <c:v>24126.200000000143</c:v>
                </c:pt>
                <c:pt idx="2874">
                  <c:v>24069.200000000143</c:v>
                </c:pt>
                <c:pt idx="2875">
                  <c:v>24077.000000000142</c:v>
                </c:pt>
                <c:pt idx="2876">
                  <c:v>24055.500000000142</c:v>
                </c:pt>
                <c:pt idx="2877">
                  <c:v>24029.700000000143</c:v>
                </c:pt>
                <c:pt idx="2878">
                  <c:v>23998.900000000143</c:v>
                </c:pt>
                <c:pt idx="2879">
                  <c:v>23939.900000000143</c:v>
                </c:pt>
                <c:pt idx="2880">
                  <c:v>24017.100000000144</c:v>
                </c:pt>
                <c:pt idx="2881">
                  <c:v>24211.500000000146</c:v>
                </c:pt>
                <c:pt idx="2882">
                  <c:v>24212.700000000146</c:v>
                </c:pt>
                <c:pt idx="2883">
                  <c:v>24012.700000000146</c:v>
                </c:pt>
                <c:pt idx="2884">
                  <c:v>24035.600000000148</c:v>
                </c:pt>
                <c:pt idx="2885">
                  <c:v>23970.800000000148</c:v>
                </c:pt>
                <c:pt idx="2886">
                  <c:v>23909.000000000149</c:v>
                </c:pt>
                <c:pt idx="2887">
                  <c:v>24101.400000000151</c:v>
                </c:pt>
                <c:pt idx="2888">
                  <c:v>24090.600000000151</c:v>
                </c:pt>
                <c:pt idx="2889">
                  <c:v>24130.000000000153</c:v>
                </c:pt>
                <c:pt idx="2890">
                  <c:v>24233.100000000151</c:v>
                </c:pt>
                <c:pt idx="2891">
                  <c:v>24227.70000000015</c:v>
                </c:pt>
                <c:pt idx="2892">
                  <c:v>24312.500000000149</c:v>
                </c:pt>
                <c:pt idx="2893">
                  <c:v>24321.70000000015</c:v>
                </c:pt>
                <c:pt idx="2894">
                  <c:v>24210.900000000151</c:v>
                </c:pt>
                <c:pt idx="2895">
                  <c:v>24193.600000000151</c:v>
                </c:pt>
                <c:pt idx="2896">
                  <c:v>24211.20000000015</c:v>
                </c:pt>
                <c:pt idx="2897">
                  <c:v>24227.000000000149</c:v>
                </c:pt>
                <c:pt idx="2898">
                  <c:v>24205.20000000015</c:v>
                </c:pt>
                <c:pt idx="2899">
                  <c:v>24253.400000000151</c:v>
                </c:pt>
                <c:pt idx="2900">
                  <c:v>24212.800000000152</c:v>
                </c:pt>
                <c:pt idx="2901">
                  <c:v>24163.300000000152</c:v>
                </c:pt>
                <c:pt idx="2902">
                  <c:v>23963.300000000152</c:v>
                </c:pt>
                <c:pt idx="2903">
                  <c:v>23962.500000000153</c:v>
                </c:pt>
                <c:pt idx="2904">
                  <c:v>23915.700000000154</c:v>
                </c:pt>
                <c:pt idx="2905">
                  <c:v>24151.600000000155</c:v>
                </c:pt>
                <c:pt idx="2906">
                  <c:v>24200.400000000154</c:v>
                </c:pt>
                <c:pt idx="2907">
                  <c:v>24245.000000000153</c:v>
                </c:pt>
                <c:pt idx="2908">
                  <c:v>24353.400000000154</c:v>
                </c:pt>
                <c:pt idx="2909">
                  <c:v>24485.600000000155</c:v>
                </c:pt>
                <c:pt idx="2910">
                  <c:v>24701.800000000156</c:v>
                </c:pt>
                <c:pt idx="2911">
                  <c:v>24791.400000000154</c:v>
                </c:pt>
                <c:pt idx="2912">
                  <c:v>24960.400000000154</c:v>
                </c:pt>
                <c:pt idx="2913">
                  <c:v>25004.400000000154</c:v>
                </c:pt>
                <c:pt idx="2914">
                  <c:v>24998.600000000155</c:v>
                </c:pt>
                <c:pt idx="2915">
                  <c:v>25000.000000000156</c:v>
                </c:pt>
                <c:pt idx="2916">
                  <c:v>25015.700000000157</c:v>
                </c:pt>
                <c:pt idx="2917">
                  <c:v>24959.700000000157</c:v>
                </c:pt>
                <c:pt idx="2918">
                  <c:v>24975.600000000159</c:v>
                </c:pt>
                <c:pt idx="2919">
                  <c:v>24911.800000000159</c:v>
                </c:pt>
                <c:pt idx="2920">
                  <c:v>24871.600000000159</c:v>
                </c:pt>
                <c:pt idx="2921">
                  <c:v>24959.00000000016</c:v>
                </c:pt>
                <c:pt idx="2922">
                  <c:v>25027.00000000016</c:v>
                </c:pt>
                <c:pt idx="2923">
                  <c:v>25107.400000000162</c:v>
                </c:pt>
                <c:pt idx="2924">
                  <c:v>25130.900000000162</c:v>
                </c:pt>
                <c:pt idx="2925">
                  <c:v>25413.600000000162</c:v>
                </c:pt>
                <c:pt idx="2926">
                  <c:v>25415.800000000163</c:v>
                </c:pt>
                <c:pt idx="2927">
                  <c:v>25410.700000000164</c:v>
                </c:pt>
                <c:pt idx="2928">
                  <c:v>25369.700000000164</c:v>
                </c:pt>
                <c:pt idx="2929">
                  <c:v>25398.100000000166</c:v>
                </c:pt>
                <c:pt idx="2930">
                  <c:v>25395.800000000167</c:v>
                </c:pt>
                <c:pt idx="2931">
                  <c:v>25323.700000000168</c:v>
                </c:pt>
                <c:pt idx="2932">
                  <c:v>25348.900000000169</c:v>
                </c:pt>
                <c:pt idx="2933">
                  <c:v>25375.500000000167</c:v>
                </c:pt>
                <c:pt idx="2934">
                  <c:v>25315.700000000168</c:v>
                </c:pt>
                <c:pt idx="2935">
                  <c:v>25267.900000000169</c:v>
                </c:pt>
                <c:pt idx="2936">
                  <c:v>25224.500000000167</c:v>
                </c:pt>
                <c:pt idx="2937">
                  <c:v>25286.100000000166</c:v>
                </c:pt>
                <c:pt idx="2938">
                  <c:v>25284.600000000166</c:v>
                </c:pt>
                <c:pt idx="2939">
                  <c:v>25276.900000000165</c:v>
                </c:pt>
                <c:pt idx="2940">
                  <c:v>25312.200000000164</c:v>
                </c:pt>
                <c:pt idx="2941">
                  <c:v>25112.200000000164</c:v>
                </c:pt>
                <c:pt idx="2942">
                  <c:v>25171.700000000164</c:v>
                </c:pt>
                <c:pt idx="2943">
                  <c:v>25221.900000000165</c:v>
                </c:pt>
                <c:pt idx="2944">
                  <c:v>25176.100000000166</c:v>
                </c:pt>
                <c:pt idx="2945">
                  <c:v>25174.300000000167</c:v>
                </c:pt>
                <c:pt idx="2946">
                  <c:v>25183.500000000167</c:v>
                </c:pt>
                <c:pt idx="2947">
                  <c:v>25357.600000000166</c:v>
                </c:pt>
                <c:pt idx="2948">
                  <c:v>25320.800000000167</c:v>
                </c:pt>
                <c:pt idx="2949">
                  <c:v>25411.600000000166</c:v>
                </c:pt>
                <c:pt idx="2950">
                  <c:v>25467.300000000167</c:v>
                </c:pt>
                <c:pt idx="2951">
                  <c:v>25476.900000000165</c:v>
                </c:pt>
                <c:pt idx="2952">
                  <c:v>25470.700000000164</c:v>
                </c:pt>
                <c:pt idx="2953">
                  <c:v>25380.100000000166</c:v>
                </c:pt>
                <c:pt idx="2954">
                  <c:v>25432.300000000167</c:v>
                </c:pt>
                <c:pt idx="2955">
                  <c:v>25415.600000000166</c:v>
                </c:pt>
                <c:pt idx="2956">
                  <c:v>25421.600000000166</c:v>
                </c:pt>
                <c:pt idx="2957">
                  <c:v>25374.800000000167</c:v>
                </c:pt>
                <c:pt idx="2958">
                  <c:v>25709.800000000167</c:v>
                </c:pt>
                <c:pt idx="2959">
                  <c:v>25676.800000000167</c:v>
                </c:pt>
                <c:pt idx="2960">
                  <c:v>25610.600000000166</c:v>
                </c:pt>
                <c:pt idx="2961">
                  <c:v>25619.400000000165</c:v>
                </c:pt>
                <c:pt idx="2962">
                  <c:v>25647.600000000166</c:v>
                </c:pt>
                <c:pt idx="2963">
                  <c:v>25668.300000000167</c:v>
                </c:pt>
                <c:pt idx="2964">
                  <c:v>25655.700000000168</c:v>
                </c:pt>
                <c:pt idx="2965">
                  <c:v>25665.900000000169</c:v>
                </c:pt>
                <c:pt idx="2966">
                  <c:v>25666.10000000017</c:v>
                </c:pt>
                <c:pt idx="2967">
                  <c:v>25768.700000000168</c:v>
                </c:pt>
                <c:pt idx="2968">
                  <c:v>25778.900000000169</c:v>
                </c:pt>
                <c:pt idx="2969">
                  <c:v>25726.10000000017</c:v>
                </c:pt>
                <c:pt idx="2970">
                  <c:v>25707.30000000017</c:v>
                </c:pt>
                <c:pt idx="2971">
                  <c:v>25792.500000000171</c:v>
                </c:pt>
                <c:pt idx="2972">
                  <c:v>25725.700000000172</c:v>
                </c:pt>
                <c:pt idx="2973">
                  <c:v>25688.600000000173</c:v>
                </c:pt>
                <c:pt idx="2974">
                  <c:v>26018.800000000174</c:v>
                </c:pt>
                <c:pt idx="2975">
                  <c:v>26172.000000000175</c:v>
                </c:pt>
                <c:pt idx="2976">
                  <c:v>26159.200000000175</c:v>
                </c:pt>
                <c:pt idx="2977">
                  <c:v>26207.400000000176</c:v>
                </c:pt>
                <c:pt idx="2978">
                  <c:v>26175.700000000175</c:v>
                </c:pt>
                <c:pt idx="2979">
                  <c:v>26227.700000000175</c:v>
                </c:pt>
                <c:pt idx="2980">
                  <c:v>26294.000000000175</c:v>
                </c:pt>
                <c:pt idx="2981">
                  <c:v>26309.500000000175</c:v>
                </c:pt>
                <c:pt idx="2982">
                  <c:v>26219.700000000175</c:v>
                </c:pt>
                <c:pt idx="2983">
                  <c:v>26279.100000000177</c:v>
                </c:pt>
                <c:pt idx="2984">
                  <c:v>26404.600000000177</c:v>
                </c:pt>
                <c:pt idx="2985">
                  <c:v>26440.800000000178</c:v>
                </c:pt>
                <c:pt idx="2986">
                  <c:v>26840.800000000178</c:v>
                </c:pt>
                <c:pt idx="2987">
                  <c:v>26778.800000000178</c:v>
                </c:pt>
                <c:pt idx="2988">
                  <c:v>27088.600000000177</c:v>
                </c:pt>
                <c:pt idx="2989">
                  <c:v>27187.700000000175</c:v>
                </c:pt>
                <c:pt idx="2990">
                  <c:v>27493.300000000174</c:v>
                </c:pt>
                <c:pt idx="2991">
                  <c:v>27293.300000000174</c:v>
                </c:pt>
                <c:pt idx="2992">
                  <c:v>27153.200000000175</c:v>
                </c:pt>
                <c:pt idx="2993">
                  <c:v>27087.200000000175</c:v>
                </c:pt>
                <c:pt idx="2994">
                  <c:v>27042.000000000175</c:v>
                </c:pt>
                <c:pt idx="2995">
                  <c:v>27049.400000000176</c:v>
                </c:pt>
                <c:pt idx="2996">
                  <c:v>26943.000000000175</c:v>
                </c:pt>
                <c:pt idx="2997">
                  <c:v>26875.200000000175</c:v>
                </c:pt>
                <c:pt idx="2998">
                  <c:v>26868.000000000175</c:v>
                </c:pt>
                <c:pt idx="2999">
                  <c:v>26836.000000000175</c:v>
                </c:pt>
                <c:pt idx="3000">
                  <c:v>26792.300000000174</c:v>
                </c:pt>
                <c:pt idx="3001">
                  <c:v>26798.500000000175</c:v>
                </c:pt>
                <c:pt idx="3002">
                  <c:v>26748.700000000175</c:v>
                </c:pt>
                <c:pt idx="3003">
                  <c:v>26811.700000000175</c:v>
                </c:pt>
                <c:pt idx="3004">
                  <c:v>26900.900000000176</c:v>
                </c:pt>
                <c:pt idx="3005">
                  <c:v>26835.200000000175</c:v>
                </c:pt>
                <c:pt idx="3006">
                  <c:v>26968.400000000176</c:v>
                </c:pt>
                <c:pt idx="3007">
                  <c:v>27022.600000000177</c:v>
                </c:pt>
                <c:pt idx="3008">
                  <c:v>26935.400000000176</c:v>
                </c:pt>
                <c:pt idx="3009">
                  <c:v>26961.600000000177</c:v>
                </c:pt>
                <c:pt idx="3010">
                  <c:v>26928.800000000178</c:v>
                </c:pt>
                <c:pt idx="3011">
                  <c:v>26990.200000000179</c:v>
                </c:pt>
                <c:pt idx="3012">
                  <c:v>27004.200000000179</c:v>
                </c:pt>
                <c:pt idx="3013">
                  <c:v>27084.800000000178</c:v>
                </c:pt>
                <c:pt idx="3014">
                  <c:v>27066.000000000178</c:v>
                </c:pt>
                <c:pt idx="3015">
                  <c:v>27035.200000000179</c:v>
                </c:pt>
                <c:pt idx="3016">
                  <c:v>27061.200000000179</c:v>
                </c:pt>
                <c:pt idx="3017">
                  <c:v>27117.000000000178</c:v>
                </c:pt>
                <c:pt idx="3018">
                  <c:v>27222.500000000178</c:v>
                </c:pt>
                <c:pt idx="3019">
                  <c:v>27158.600000000177</c:v>
                </c:pt>
                <c:pt idx="3020">
                  <c:v>27159.000000000178</c:v>
                </c:pt>
                <c:pt idx="3021">
                  <c:v>27165.300000000178</c:v>
                </c:pt>
                <c:pt idx="3022">
                  <c:v>27061.700000000179</c:v>
                </c:pt>
                <c:pt idx="3023">
                  <c:v>27000.90000000018</c:v>
                </c:pt>
                <c:pt idx="3024">
                  <c:v>26917.90000000018</c:v>
                </c:pt>
                <c:pt idx="3025">
                  <c:v>26884.800000000181</c:v>
                </c:pt>
                <c:pt idx="3026">
                  <c:v>26918.90000000018</c:v>
                </c:pt>
                <c:pt idx="3027">
                  <c:v>26972.10000000018</c:v>
                </c:pt>
                <c:pt idx="3028">
                  <c:v>27039.10000000018</c:v>
                </c:pt>
                <c:pt idx="3029">
                  <c:v>26964.10000000018</c:v>
                </c:pt>
                <c:pt idx="3030">
                  <c:v>27006.10000000018</c:v>
                </c:pt>
                <c:pt idx="3031">
                  <c:v>26908.700000000179</c:v>
                </c:pt>
                <c:pt idx="3032">
                  <c:v>26831.10000000018</c:v>
                </c:pt>
                <c:pt idx="3033">
                  <c:v>26800.10000000018</c:v>
                </c:pt>
                <c:pt idx="3034">
                  <c:v>26742.300000000181</c:v>
                </c:pt>
                <c:pt idx="3035">
                  <c:v>26683.500000000182</c:v>
                </c:pt>
                <c:pt idx="3036">
                  <c:v>26983.900000000183</c:v>
                </c:pt>
                <c:pt idx="3037">
                  <c:v>27123.600000000184</c:v>
                </c:pt>
                <c:pt idx="3038">
                  <c:v>27268.800000000185</c:v>
                </c:pt>
                <c:pt idx="3039">
                  <c:v>27244.000000000186</c:v>
                </c:pt>
                <c:pt idx="3040">
                  <c:v>27248.500000000186</c:v>
                </c:pt>
                <c:pt idx="3041">
                  <c:v>27414.700000000186</c:v>
                </c:pt>
                <c:pt idx="3042">
                  <c:v>27383.900000000187</c:v>
                </c:pt>
                <c:pt idx="3043">
                  <c:v>27528.900000000187</c:v>
                </c:pt>
                <c:pt idx="3044">
                  <c:v>27480.000000000186</c:v>
                </c:pt>
                <c:pt idx="3045">
                  <c:v>27469.000000000186</c:v>
                </c:pt>
                <c:pt idx="3046">
                  <c:v>27438.200000000186</c:v>
                </c:pt>
                <c:pt idx="3047">
                  <c:v>27463.600000000188</c:v>
                </c:pt>
                <c:pt idx="3048">
                  <c:v>27675.800000000188</c:v>
                </c:pt>
                <c:pt idx="3049">
                  <c:v>27738.000000000189</c:v>
                </c:pt>
                <c:pt idx="3050">
                  <c:v>27796.400000000191</c:v>
                </c:pt>
                <c:pt idx="3051">
                  <c:v>27789.600000000191</c:v>
                </c:pt>
                <c:pt idx="3052">
                  <c:v>27793.300000000192</c:v>
                </c:pt>
                <c:pt idx="3053">
                  <c:v>27737.200000000194</c:v>
                </c:pt>
                <c:pt idx="3054">
                  <c:v>27696.600000000195</c:v>
                </c:pt>
                <c:pt idx="3055">
                  <c:v>27793.200000000194</c:v>
                </c:pt>
                <c:pt idx="3056">
                  <c:v>27808.500000000193</c:v>
                </c:pt>
                <c:pt idx="3057">
                  <c:v>27867.700000000194</c:v>
                </c:pt>
                <c:pt idx="3058">
                  <c:v>27933.400000000194</c:v>
                </c:pt>
                <c:pt idx="3059">
                  <c:v>27990.700000000194</c:v>
                </c:pt>
                <c:pt idx="3060">
                  <c:v>27970.900000000194</c:v>
                </c:pt>
                <c:pt idx="3061">
                  <c:v>27912.900000000194</c:v>
                </c:pt>
                <c:pt idx="3062">
                  <c:v>27800.100000000195</c:v>
                </c:pt>
                <c:pt idx="3063">
                  <c:v>27853.600000000195</c:v>
                </c:pt>
                <c:pt idx="3064">
                  <c:v>27843.900000000194</c:v>
                </c:pt>
                <c:pt idx="3065">
                  <c:v>27922.900000000194</c:v>
                </c:pt>
                <c:pt idx="3066">
                  <c:v>27858.100000000195</c:v>
                </c:pt>
                <c:pt idx="3067">
                  <c:v>27873.700000000194</c:v>
                </c:pt>
                <c:pt idx="3068">
                  <c:v>27869.900000000194</c:v>
                </c:pt>
                <c:pt idx="3069">
                  <c:v>27845.100000000195</c:v>
                </c:pt>
                <c:pt idx="3070">
                  <c:v>27881.300000000196</c:v>
                </c:pt>
                <c:pt idx="3071">
                  <c:v>27803.200000000197</c:v>
                </c:pt>
                <c:pt idx="3072">
                  <c:v>27833.200000000197</c:v>
                </c:pt>
                <c:pt idx="3073">
                  <c:v>27830.400000000198</c:v>
                </c:pt>
                <c:pt idx="3074">
                  <c:v>27773.800000000199</c:v>
                </c:pt>
                <c:pt idx="3075">
                  <c:v>27792.100000000199</c:v>
                </c:pt>
                <c:pt idx="3076">
                  <c:v>27761.100000000199</c:v>
                </c:pt>
                <c:pt idx="3077">
                  <c:v>27706.900000000198</c:v>
                </c:pt>
                <c:pt idx="3078">
                  <c:v>27610.900000000198</c:v>
                </c:pt>
                <c:pt idx="3079">
                  <c:v>27707.100000000199</c:v>
                </c:pt>
                <c:pt idx="3080">
                  <c:v>27865.900000000198</c:v>
                </c:pt>
                <c:pt idx="3081">
                  <c:v>27882.500000000196</c:v>
                </c:pt>
                <c:pt idx="3082">
                  <c:v>27682.500000000196</c:v>
                </c:pt>
                <c:pt idx="3083">
                  <c:v>27784.900000000198</c:v>
                </c:pt>
                <c:pt idx="3084">
                  <c:v>27463.300000000199</c:v>
                </c:pt>
                <c:pt idx="3085">
                  <c:v>27438.5000000002</c:v>
                </c:pt>
                <c:pt idx="3086">
                  <c:v>27430.700000000201</c:v>
                </c:pt>
                <c:pt idx="3087">
                  <c:v>27368.900000000202</c:v>
                </c:pt>
                <c:pt idx="3088">
                  <c:v>27336.100000000202</c:v>
                </c:pt>
                <c:pt idx="3089">
                  <c:v>27431.500000000204</c:v>
                </c:pt>
                <c:pt idx="3090">
                  <c:v>27369.400000000205</c:v>
                </c:pt>
                <c:pt idx="3091">
                  <c:v>27368.400000000205</c:v>
                </c:pt>
                <c:pt idx="3092">
                  <c:v>27330.600000000206</c:v>
                </c:pt>
                <c:pt idx="3093">
                  <c:v>27305.100000000206</c:v>
                </c:pt>
                <c:pt idx="3094">
                  <c:v>27362.400000000205</c:v>
                </c:pt>
                <c:pt idx="3095">
                  <c:v>27458.500000000204</c:v>
                </c:pt>
                <c:pt idx="3096">
                  <c:v>27415.800000000203</c:v>
                </c:pt>
                <c:pt idx="3097">
                  <c:v>27399.000000000204</c:v>
                </c:pt>
                <c:pt idx="3098">
                  <c:v>27462.400000000205</c:v>
                </c:pt>
                <c:pt idx="3099">
                  <c:v>27590.000000000204</c:v>
                </c:pt>
                <c:pt idx="3100">
                  <c:v>27746.800000000203</c:v>
                </c:pt>
                <c:pt idx="3101">
                  <c:v>27885.500000000204</c:v>
                </c:pt>
                <c:pt idx="3102">
                  <c:v>27848.300000000203</c:v>
                </c:pt>
                <c:pt idx="3103">
                  <c:v>27811.900000000202</c:v>
                </c:pt>
                <c:pt idx="3104">
                  <c:v>27762.100000000202</c:v>
                </c:pt>
                <c:pt idx="3105">
                  <c:v>27769.400000000202</c:v>
                </c:pt>
                <c:pt idx="3106">
                  <c:v>27761.800000000203</c:v>
                </c:pt>
                <c:pt idx="3107">
                  <c:v>27763.700000000204</c:v>
                </c:pt>
                <c:pt idx="3108">
                  <c:v>27736.800000000203</c:v>
                </c:pt>
                <c:pt idx="3109">
                  <c:v>27720.400000000202</c:v>
                </c:pt>
                <c:pt idx="3110">
                  <c:v>27710.200000000201</c:v>
                </c:pt>
                <c:pt idx="3111">
                  <c:v>27645.400000000202</c:v>
                </c:pt>
                <c:pt idx="3112">
                  <c:v>27703.5000000002</c:v>
                </c:pt>
                <c:pt idx="3113">
                  <c:v>27696.700000000201</c:v>
                </c:pt>
                <c:pt idx="3114">
                  <c:v>27809.900000000202</c:v>
                </c:pt>
                <c:pt idx="3115">
                  <c:v>27731.100000000202</c:v>
                </c:pt>
                <c:pt idx="3116">
                  <c:v>27700.300000000203</c:v>
                </c:pt>
                <c:pt idx="3117">
                  <c:v>27500.300000000203</c:v>
                </c:pt>
                <c:pt idx="3118">
                  <c:v>27515.100000000202</c:v>
                </c:pt>
                <c:pt idx="3119">
                  <c:v>27520.300000000203</c:v>
                </c:pt>
                <c:pt idx="3120">
                  <c:v>27572.800000000203</c:v>
                </c:pt>
                <c:pt idx="3121">
                  <c:v>27521.000000000204</c:v>
                </c:pt>
                <c:pt idx="3122">
                  <c:v>27639.300000000203</c:v>
                </c:pt>
                <c:pt idx="3123">
                  <c:v>27626.700000000204</c:v>
                </c:pt>
                <c:pt idx="3124">
                  <c:v>27626.000000000204</c:v>
                </c:pt>
                <c:pt idx="3125">
                  <c:v>27597.700000000204</c:v>
                </c:pt>
                <c:pt idx="3126">
                  <c:v>27657.500000000204</c:v>
                </c:pt>
                <c:pt idx="3127">
                  <c:v>27621.000000000204</c:v>
                </c:pt>
                <c:pt idx="3128">
                  <c:v>27627.200000000204</c:v>
                </c:pt>
                <c:pt idx="3129">
                  <c:v>27587.600000000206</c:v>
                </c:pt>
                <c:pt idx="3130">
                  <c:v>27554.100000000206</c:v>
                </c:pt>
                <c:pt idx="3131">
                  <c:v>27473.100000000206</c:v>
                </c:pt>
                <c:pt idx="3132">
                  <c:v>27533.200000000204</c:v>
                </c:pt>
                <c:pt idx="3133">
                  <c:v>27576.700000000204</c:v>
                </c:pt>
                <c:pt idx="3134">
                  <c:v>27667.700000000204</c:v>
                </c:pt>
                <c:pt idx="3135">
                  <c:v>27677.800000000203</c:v>
                </c:pt>
                <c:pt idx="3136">
                  <c:v>27700.300000000203</c:v>
                </c:pt>
                <c:pt idx="3137">
                  <c:v>27674.100000000202</c:v>
                </c:pt>
                <c:pt idx="3138">
                  <c:v>27649.500000000204</c:v>
                </c:pt>
                <c:pt idx="3139">
                  <c:v>27689.100000000202</c:v>
                </c:pt>
                <c:pt idx="3140">
                  <c:v>27667.700000000201</c:v>
                </c:pt>
                <c:pt idx="3141">
                  <c:v>27718.400000000202</c:v>
                </c:pt>
                <c:pt idx="3142">
                  <c:v>27731.200000000201</c:v>
                </c:pt>
                <c:pt idx="3143">
                  <c:v>27656.400000000202</c:v>
                </c:pt>
                <c:pt idx="3144">
                  <c:v>27662.0000000002</c:v>
                </c:pt>
                <c:pt idx="3145">
                  <c:v>27575.200000000201</c:v>
                </c:pt>
                <c:pt idx="3146">
                  <c:v>27524.400000000202</c:v>
                </c:pt>
                <c:pt idx="3147">
                  <c:v>27570.400000000202</c:v>
                </c:pt>
                <c:pt idx="3148">
                  <c:v>27533.900000000202</c:v>
                </c:pt>
                <c:pt idx="3149">
                  <c:v>27506.700000000201</c:v>
                </c:pt>
                <c:pt idx="3150">
                  <c:v>27534.5000000002</c:v>
                </c:pt>
                <c:pt idx="3151">
                  <c:v>27537.600000000199</c:v>
                </c:pt>
                <c:pt idx="3152">
                  <c:v>27500.0000000002</c:v>
                </c:pt>
                <c:pt idx="3153">
                  <c:v>27511.0000000002</c:v>
                </c:pt>
                <c:pt idx="3154">
                  <c:v>27518.600000000199</c:v>
                </c:pt>
                <c:pt idx="3155">
                  <c:v>27535.900000000198</c:v>
                </c:pt>
                <c:pt idx="3156">
                  <c:v>27503.100000000199</c:v>
                </c:pt>
                <c:pt idx="3157">
                  <c:v>27492.700000000197</c:v>
                </c:pt>
                <c:pt idx="3158">
                  <c:v>27601.300000000196</c:v>
                </c:pt>
                <c:pt idx="3159">
                  <c:v>27555.800000000196</c:v>
                </c:pt>
                <c:pt idx="3160">
                  <c:v>27490.000000000196</c:v>
                </c:pt>
                <c:pt idx="3161">
                  <c:v>27454.500000000196</c:v>
                </c:pt>
                <c:pt idx="3162">
                  <c:v>27463.500000000196</c:v>
                </c:pt>
                <c:pt idx="3163">
                  <c:v>27430.600000000195</c:v>
                </c:pt>
                <c:pt idx="3164">
                  <c:v>27438.200000000194</c:v>
                </c:pt>
                <c:pt idx="3165">
                  <c:v>27398.400000000194</c:v>
                </c:pt>
                <c:pt idx="3166">
                  <c:v>27336.100000000195</c:v>
                </c:pt>
                <c:pt idx="3167">
                  <c:v>27378.100000000195</c:v>
                </c:pt>
                <c:pt idx="3168">
                  <c:v>27520.000000000196</c:v>
                </c:pt>
                <c:pt idx="3169">
                  <c:v>27382.600000000195</c:v>
                </c:pt>
                <c:pt idx="3170">
                  <c:v>27182.600000000195</c:v>
                </c:pt>
                <c:pt idx="3171">
                  <c:v>27191.800000000196</c:v>
                </c:pt>
                <c:pt idx="3172">
                  <c:v>27188.000000000196</c:v>
                </c:pt>
                <c:pt idx="3173">
                  <c:v>27237.000000000196</c:v>
                </c:pt>
                <c:pt idx="3174">
                  <c:v>27479.200000000197</c:v>
                </c:pt>
                <c:pt idx="3175">
                  <c:v>27480.500000000196</c:v>
                </c:pt>
                <c:pt idx="3176">
                  <c:v>27455.400000000198</c:v>
                </c:pt>
                <c:pt idx="3177">
                  <c:v>27450.000000000196</c:v>
                </c:pt>
                <c:pt idx="3178">
                  <c:v>27288.800000000196</c:v>
                </c:pt>
                <c:pt idx="3179">
                  <c:v>27219.800000000196</c:v>
                </c:pt>
                <c:pt idx="3180">
                  <c:v>27443.000000000196</c:v>
                </c:pt>
                <c:pt idx="3181">
                  <c:v>27450.200000000197</c:v>
                </c:pt>
                <c:pt idx="3182">
                  <c:v>27447.800000000196</c:v>
                </c:pt>
                <c:pt idx="3183">
                  <c:v>27378.000000000196</c:v>
                </c:pt>
                <c:pt idx="3184">
                  <c:v>27386.400000000198</c:v>
                </c:pt>
                <c:pt idx="3185">
                  <c:v>27406.500000000196</c:v>
                </c:pt>
                <c:pt idx="3186">
                  <c:v>27342.700000000197</c:v>
                </c:pt>
                <c:pt idx="3187">
                  <c:v>27364.900000000198</c:v>
                </c:pt>
                <c:pt idx="3188">
                  <c:v>27407.900000000198</c:v>
                </c:pt>
                <c:pt idx="3189">
                  <c:v>27207.900000000198</c:v>
                </c:pt>
                <c:pt idx="3190">
                  <c:v>27165.100000000199</c:v>
                </c:pt>
                <c:pt idx="3191">
                  <c:v>27150.400000000198</c:v>
                </c:pt>
                <c:pt idx="3192">
                  <c:v>27108.600000000199</c:v>
                </c:pt>
                <c:pt idx="3193">
                  <c:v>26908.600000000199</c:v>
                </c:pt>
                <c:pt idx="3194">
                  <c:v>26978.0000000002</c:v>
                </c:pt>
                <c:pt idx="3195">
                  <c:v>26917.200000000201</c:v>
                </c:pt>
                <c:pt idx="3196">
                  <c:v>26908.600000000202</c:v>
                </c:pt>
                <c:pt idx="3197">
                  <c:v>26930.800000000203</c:v>
                </c:pt>
                <c:pt idx="3198">
                  <c:v>26887.200000000204</c:v>
                </c:pt>
                <c:pt idx="3199">
                  <c:v>26832.800000000203</c:v>
                </c:pt>
                <c:pt idx="3200">
                  <c:v>26910.000000000204</c:v>
                </c:pt>
                <c:pt idx="3201">
                  <c:v>26903.200000000204</c:v>
                </c:pt>
                <c:pt idx="3202">
                  <c:v>26827.400000000205</c:v>
                </c:pt>
                <c:pt idx="3203">
                  <c:v>26852.600000000206</c:v>
                </c:pt>
                <c:pt idx="3204">
                  <c:v>26824.800000000207</c:v>
                </c:pt>
                <c:pt idx="3205">
                  <c:v>26830.200000000208</c:v>
                </c:pt>
                <c:pt idx="3206">
                  <c:v>26830.700000000208</c:v>
                </c:pt>
                <c:pt idx="3207">
                  <c:v>26780.60000000021</c:v>
                </c:pt>
                <c:pt idx="3208">
                  <c:v>26796.60000000021</c:v>
                </c:pt>
                <c:pt idx="3209">
                  <c:v>26828.500000000211</c:v>
                </c:pt>
                <c:pt idx="3210">
                  <c:v>26796.200000000212</c:v>
                </c:pt>
                <c:pt idx="3211">
                  <c:v>27078.600000000213</c:v>
                </c:pt>
                <c:pt idx="3212">
                  <c:v>27478.600000000213</c:v>
                </c:pt>
                <c:pt idx="3213">
                  <c:v>27688.600000000213</c:v>
                </c:pt>
                <c:pt idx="3214">
                  <c:v>27649.800000000214</c:v>
                </c:pt>
                <c:pt idx="3215">
                  <c:v>27661.400000000212</c:v>
                </c:pt>
                <c:pt idx="3216">
                  <c:v>27684.400000000212</c:v>
                </c:pt>
                <c:pt idx="3217">
                  <c:v>27615.700000000212</c:v>
                </c:pt>
                <c:pt idx="3218">
                  <c:v>27652.900000000212</c:v>
                </c:pt>
                <c:pt idx="3219">
                  <c:v>27717.500000000211</c:v>
                </c:pt>
                <c:pt idx="3220">
                  <c:v>27776.10000000021</c:v>
                </c:pt>
                <c:pt idx="3221">
                  <c:v>27727.900000000209</c:v>
                </c:pt>
                <c:pt idx="3222">
                  <c:v>27680.900000000209</c:v>
                </c:pt>
                <c:pt idx="3223">
                  <c:v>27666.10000000021</c:v>
                </c:pt>
                <c:pt idx="3224">
                  <c:v>27592.30000000021</c:v>
                </c:pt>
                <c:pt idx="3225">
                  <c:v>27604.500000000211</c:v>
                </c:pt>
                <c:pt idx="3226">
                  <c:v>27617.700000000212</c:v>
                </c:pt>
                <c:pt idx="3227">
                  <c:v>27541.200000000212</c:v>
                </c:pt>
                <c:pt idx="3228">
                  <c:v>27501.400000000212</c:v>
                </c:pt>
                <c:pt idx="3229">
                  <c:v>27440.600000000213</c:v>
                </c:pt>
                <c:pt idx="3230">
                  <c:v>27465.600000000213</c:v>
                </c:pt>
                <c:pt idx="3231">
                  <c:v>27466.200000000212</c:v>
                </c:pt>
                <c:pt idx="3232">
                  <c:v>27651.400000000212</c:v>
                </c:pt>
                <c:pt idx="3233">
                  <c:v>27579.400000000212</c:v>
                </c:pt>
                <c:pt idx="3234">
                  <c:v>27534.800000000214</c:v>
                </c:pt>
                <c:pt idx="3235">
                  <c:v>27513.000000000215</c:v>
                </c:pt>
                <c:pt idx="3236">
                  <c:v>27448.200000000215</c:v>
                </c:pt>
                <c:pt idx="3237">
                  <c:v>27390.400000000216</c:v>
                </c:pt>
                <c:pt idx="3238">
                  <c:v>27537.700000000215</c:v>
                </c:pt>
                <c:pt idx="3239">
                  <c:v>27550.900000000216</c:v>
                </c:pt>
                <c:pt idx="3240">
                  <c:v>27499.100000000217</c:v>
                </c:pt>
                <c:pt idx="3241">
                  <c:v>27409.300000000218</c:v>
                </c:pt>
                <c:pt idx="3242">
                  <c:v>27411.600000000217</c:v>
                </c:pt>
                <c:pt idx="3243">
                  <c:v>27568.400000000216</c:v>
                </c:pt>
                <c:pt idx="3244">
                  <c:v>27577.000000000215</c:v>
                </c:pt>
                <c:pt idx="3245">
                  <c:v>27498.600000000213</c:v>
                </c:pt>
                <c:pt idx="3246">
                  <c:v>27473.600000000213</c:v>
                </c:pt>
                <c:pt idx="3247">
                  <c:v>27466.000000000215</c:v>
                </c:pt>
                <c:pt idx="3248">
                  <c:v>27505.900000000216</c:v>
                </c:pt>
                <c:pt idx="3249">
                  <c:v>27540.700000000215</c:v>
                </c:pt>
                <c:pt idx="3250">
                  <c:v>27638.900000000216</c:v>
                </c:pt>
                <c:pt idx="3251">
                  <c:v>27592.100000000217</c:v>
                </c:pt>
                <c:pt idx="3252">
                  <c:v>27532.100000000217</c:v>
                </c:pt>
                <c:pt idx="3253">
                  <c:v>27522.900000000216</c:v>
                </c:pt>
                <c:pt idx="3254">
                  <c:v>27538.900000000216</c:v>
                </c:pt>
                <c:pt idx="3255">
                  <c:v>27561.400000000216</c:v>
                </c:pt>
                <c:pt idx="3256">
                  <c:v>27539.400000000216</c:v>
                </c:pt>
                <c:pt idx="3257">
                  <c:v>27575.600000000217</c:v>
                </c:pt>
                <c:pt idx="3258">
                  <c:v>27547.800000000218</c:v>
                </c:pt>
                <c:pt idx="3259">
                  <c:v>27445.800000000218</c:v>
                </c:pt>
                <c:pt idx="3260">
                  <c:v>27432.100000000217</c:v>
                </c:pt>
                <c:pt idx="3261">
                  <c:v>27432.800000000218</c:v>
                </c:pt>
                <c:pt idx="3262">
                  <c:v>27446.600000000217</c:v>
                </c:pt>
                <c:pt idx="3263">
                  <c:v>27459.100000000217</c:v>
                </c:pt>
                <c:pt idx="3264">
                  <c:v>27468.400000000216</c:v>
                </c:pt>
                <c:pt idx="3265">
                  <c:v>27414.400000000216</c:v>
                </c:pt>
                <c:pt idx="3266">
                  <c:v>27369.800000000218</c:v>
                </c:pt>
                <c:pt idx="3267">
                  <c:v>27364.500000000218</c:v>
                </c:pt>
                <c:pt idx="3268">
                  <c:v>27327.800000000218</c:v>
                </c:pt>
                <c:pt idx="3269">
                  <c:v>27348.400000000216</c:v>
                </c:pt>
                <c:pt idx="3270">
                  <c:v>27345.400000000216</c:v>
                </c:pt>
                <c:pt idx="3271">
                  <c:v>27276.600000000217</c:v>
                </c:pt>
                <c:pt idx="3272">
                  <c:v>27258.600000000217</c:v>
                </c:pt>
                <c:pt idx="3273">
                  <c:v>27264.500000000218</c:v>
                </c:pt>
                <c:pt idx="3274">
                  <c:v>27247.500000000218</c:v>
                </c:pt>
                <c:pt idx="3275">
                  <c:v>27171.300000000218</c:v>
                </c:pt>
                <c:pt idx="3276">
                  <c:v>27264.700000000219</c:v>
                </c:pt>
                <c:pt idx="3277">
                  <c:v>27252.000000000218</c:v>
                </c:pt>
                <c:pt idx="3278">
                  <c:v>27270.200000000219</c:v>
                </c:pt>
                <c:pt idx="3279">
                  <c:v>27322.700000000219</c:v>
                </c:pt>
                <c:pt idx="3280">
                  <c:v>27246.90000000022</c:v>
                </c:pt>
                <c:pt idx="3281">
                  <c:v>27416.90000000022</c:v>
                </c:pt>
                <c:pt idx="3282">
                  <c:v>27458.90000000022</c:v>
                </c:pt>
                <c:pt idx="3283">
                  <c:v>27533.500000000218</c:v>
                </c:pt>
                <c:pt idx="3284">
                  <c:v>27588.700000000219</c:v>
                </c:pt>
                <c:pt idx="3285">
                  <c:v>27632.200000000219</c:v>
                </c:pt>
                <c:pt idx="3286">
                  <c:v>27662.40000000022</c:v>
                </c:pt>
                <c:pt idx="3287">
                  <c:v>27565.000000000218</c:v>
                </c:pt>
                <c:pt idx="3288">
                  <c:v>27529.200000000219</c:v>
                </c:pt>
                <c:pt idx="3289">
                  <c:v>27506.700000000219</c:v>
                </c:pt>
                <c:pt idx="3290">
                  <c:v>27508.200000000219</c:v>
                </c:pt>
                <c:pt idx="3291">
                  <c:v>27555.90000000022</c:v>
                </c:pt>
                <c:pt idx="3292">
                  <c:v>27601.300000000221</c:v>
                </c:pt>
                <c:pt idx="3293">
                  <c:v>27568.300000000221</c:v>
                </c:pt>
                <c:pt idx="3294">
                  <c:v>27601.000000000222</c:v>
                </c:pt>
                <c:pt idx="3295">
                  <c:v>27603.500000000222</c:v>
                </c:pt>
                <c:pt idx="3296">
                  <c:v>27679.300000000221</c:v>
                </c:pt>
                <c:pt idx="3297">
                  <c:v>27680.40000000022</c:v>
                </c:pt>
                <c:pt idx="3298">
                  <c:v>27677.800000000221</c:v>
                </c:pt>
                <c:pt idx="3299">
                  <c:v>27684.10000000022</c:v>
                </c:pt>
                <c:pt idx="3300">
                  <c:v>27606.800000000221</c:v>
                </c:pt>
                <c:pt idx="3301">
                  <c:v>27596.40000000022</c:v>
                </c:pt>
                <c:pt idx="3302">
                  <c:v>27585.90000000022</c:v>
                </c:pt>
                <c:pt idx="3303">
                  <c:v>27554.10000000022</c:v>
                </c:pt>
                <c:pt idx="3304">
                  <c:v>27556.300000000221</c:v>
                </c:pt>
                <c:pt idx="3305">
                  <c:v>27565.300000000221</c:v>
                </c:pt>
                <c:pt idx="3306">
                  <c:v>27489.500000000222</c:v>
                </c:pt>
                <c:pt idx="3307">
                  <c:v>27497.500000000222</c:v>
                </c:pt>
                <c:pt idx="3308">
                  <c:v>27485.500000000222</c:v>
                </c:pt>
                <c:pt idx="3309">
                  <c:v>27474.900000000223</c:v>
                </c:pt>
                <c:pt idx="3310">
                  <c:v>27569.700000000223</c:v>
                </c:pt>
                <c:pt idx="3311">
                  <c:v>27489.300000000221</c:v>
                </c:pt>
                <c:pt idx="3312">
                  <c:v>27502.60000000022</c:v>
                </c:pt>
                <c:pt idx="3313">
                  <c:v>27494.800000000221</c:v>
                </c:pt>
                <c:pt idx="3314">
                  <c:v>27804.40000000022</c:v>
                </c:pt>
                <c:pt idx="3315">
                  <c:v>27966.60000000022</c:v>
                </c:pt>
                <c:pt idx="3316">
                  <c:v>28150.800000000221</c:v>
                </c:pt>
                <c:pt idx="3317">
                  <c:v>28131.800000000221</c:v>
                </c:pt>
                <c:pt idx="3318">
                  <c:v>28075.200000000223</c:v>
                </c:pt>
                <c:pt idx="3319">
                  <c:v>28101.500000000222</c:v>
                </c:pt>
                <c:pt idx="3320">
                  <c:v>28151.800000000221</c:v>
                </c:pt>
                <c:pt idx="3321">
                  <c:v>28172.10000000022</c:v>
                </c:pt>
                <c:pt idx="3322">
                  <c:v>28119.700000000219</c:v>
                </c:pt>
                <c:pt idx="3323">
                  <c:v>28067.90000000022</c:v>
                </c:pt>
                <c:pt idx="3324">
                  <c:v>28059.300000000221</c:v>
                </c:pt>
                <c:pt idx="3325">
                  <c:v>28028.200000000223</c:v>
                </c:pt>
                <c:pt idx="3326">
                  <c:v>28000.500000000222</c:v>
                </c:pt>
                <c:pt idx="3327">
                  <c:v>27963.10000000022</c:v>
                </c:pt>
                <c:pt idx="3328">
                  <c:v>27908.300000000221</c:v>
                </c:pt>
                <c:pt idx="3329">
                  <c:v>27854.500000000222</c:v>
                </c:pt>
                <c:pt idx="3330">
                  <c:v>27875.800000000221</c:v>
                </c:pt>
                <c:pt idx="3331">
                  <c:v>27869.800000000221</c:v>
                </c:pt>
                <c:pt idx="3332">
                  <c:v>28007.500000000222</c:v>
                </c:pt>
                <c:pt idx="3333">
                  <c:v>28002.900000000223</c:v>
                </c:pt>
                <c:pt idx="3334">
                  <c:v>27985.900000000223</c:v>
                </c:pt>
                <c:pt idx="3335">
                  <c:v>27964.800000000225</c:v>
                </c:pt>
                <c:pt idx="3336">
                  <c:v>27932.200000000226</c:v>
                </c:pt>
                <c:pt idx="3337">
                  <c:v>27953.500000000226</c:v>
                </c:pt>
                <c:pt idx="3338">
                  <c:v>27959.800000000225</c:v>
                </c:pt>
                <c:pt idx="3339">
                  <c:v>28058.700000000226</c:v>
                </c:pt>
                <c:pt idx="3340">
                  <c:v>28135.900000000227</c:v>
                </c:pt>
                <c:pt idx="3341">
                  <c:v>28291.100000000228</c:v>
                </c:pt>
                <c:pt idx="3342">
                  <c:v>28279.700000000226</c:v>
                </c:pt>
                <c:pt idx="3343">
                  <c:v>28319.900000000227</c:v>
                </c:pt>
                <c:pt idx="3344">
                  <c:v>28320.700000000226</c:v>
                </c:pt>
                <c:pt idx="3345">
                  <c:v>28324.200000000226</c:v>
                </c:pt>
                <c:pt idx="3346">
                  <c:v>28317.400000000227</c:v>
                </c:pt>
                <c:pt idx="3347">
                  <c:v>28364.600000000228</c:v>
                </c:pt>
                <c:pt idx="3348">
                  <c:v>28377.100000000228</c:v>
                </c:pt>
                <c:pt idx="3349">
                  <c:v>28348.800000000228</c:v>
                </c:pt>
                <c:pt idx="3350">
                  <c:v>28446.000000000229</c:v>
                </c:pt>
                <c:pt idx="3351">
                  <c:v>28379.20000000023</c:v>
                </c:pt>
                <c:pt idx="3352">
                  <c:v>28371.400000000231</c:v>
                </c:pt>
                <c:pt idx="3353">
                  <c:v>28359.100000000231</c:v>
                </c:pt>
                <c:pt idx="3354">
                  <c:v>28486.300000000232</c:v>
                </c:pt>
                <c:pt idx="3355">
                  <c:v>28503.800000000232</c:v>
                </c:pt>
                <c:pt idx="3356">
                  <c:v>28494.000000000233</c:v>
                </c:pt>
                <c:pt idx="3357">
                  <c:v>28536.100000000231</c:v>
                </c:pt>
                <c:pt idx="3358">
                  <c:v>28574.300000000232</c:v>
                </c:pt>
                <c:pt idx="3359">
                  <c:v>28506.300000000232</c:v>
                </c:pt>
                <c:pt idx="3360">
                  <c:v>28484.500000000233</c:v>
                </c:pt>
                <c:pt idx="3361">
                  <c:v>28520.600000000231</c:v>
                </c:pt>
                <c:pt idx="3362">
                  <c:v>28446.800000000232</c:v>
                </c:pt>
                <c:pt idx="3363">
                  <c:v>28330.400000000231</c:v>
                </c:pt>
                <c:pt idx="3364">
                  <c:v>28337.70000000023</c:v>
                </c:pt>
                <c:pt idx="3365">
                  <c:v>28350.400000000231</c:v>
                </c:pt>
                <c:pt idx="3366">
                  <c:v>28346.900000000231</c:v>
                </c:pt>
                <c:pt idx="3367">
                  <c:v>28340.100000000231</c:v>
                </c:pt>
                <c:pt idx="3368">
                  <c:v>28236.500000000233</c:v>
                </c:pt>
                <c:pt idx="3369">
                  <c:v>28153.700000000234</c:v>
                </c:pt>
                <c:pt idx="3370">
                  <c:v>28170.400000000234</c:v>
                </c:pt>
                <c:pt idx="3371">
                  <c:v>28184.600000000235</c:v>
                </c:pt>
                <c:pt idx="3372">
                  <c:v>28362.600000000235</c:v>
                </c:pt>
                <c:pt idx="3373">
                  <c:v>28409.100000000235</c:v>
                </c:pt>
                <c:pt idx="3374">
                  <c:v>28381.700000000234</c:v>
                </c:pt>
                <c:pt idx="3375">
                  <c:v>28464.700000000234</c:v>
                </c:pt>
                <c:pt idx="3376">
                  <c:v>28461.200000000234</c:v>
                </c:pt>
                <c:pt idx="3377">
                  <c:v>28473.100000000235</c:v>
                </c:pt>
                <c:pt idx="3378">
                  <c:v>28464.300000000236</c:v>
                </c:pt>
                <c:pt idx="3379">
                  <c:v>28433.100000000235</c:v>
                </c:pt>
                <c:pt idx="3380">
                  <c:v>28381.300000000236</c:v>
                </c:pt>
                <c:pt idx="3381">
                  <c:v>28444.500000000236</c:v>
                </c:pt>
                <c:pt idx="3382">
                  <c:v>28578.300000000236</c:v>
                </c:pt>
                <c:pt idx="3383">
                  <c:v>28613.600000000235</c:v>
                </c:pt>
                <c:pt idx="3384">
                  <c:v>28653.600000000235</c:v>
                </c:pt>
                <c:pt idx="3385">
                  <c:v>28807.800000000236</c:v>
                </c:pt>
                <c:pt idx="3386">
                  <c:v>28828.500000000236</c:v>
                </c:pt>
                <c:pt idx="3387">
                  <c:v>28844.800000000236</c:v>
                </c:pt>
                <c:pt idx="3388">
                  <c:v>28794.100000000235</c:v>
                </c:pt>
                <c:pt idx="3389">
                  <c:v>28806.200000000234</c:v>
                </c:pt>
                <c:pt idx="3390">
                  <c:v>28789.300000000232</c:v>
                </c:pt>
                <c:pt idx="3391">
                  <c:v>28857.500000000233</c:v>
                </c:pt>
                <c:pt idx="3392">
                  <c:v>28872.700000000234</c:v>
                </c:pt>
                <c:pt idx="3393">
                  <c:v>28891.900000000234</c:v>
                </c:pt>
                <c:pt idx="3394">
                  <c:v>29002.200000000234</c:v>
                </c:pt>
                <c:pt idx="3395">
                  <c:v>29013.500000000233</c:v>
                </c:pt>
                <c:pt idx="3396">
                  <c:v>28977.200000000234</c:v>
                </c:pt>
                <c:pt idx="3397">
                  <c:v>29007.600000000235</c:v>
                </c:pt>
                <c:pt idx="3398">
                  <c:v>29107.800000000236</c:v>
                </c:pt>
                <c:pt idx="3399">
                  <c:v>29190.300000000236</c:v>
                </c:pt>
                <c:pt idx="3400">
                  <c:v>29116.600000000235</c:v>
                </c:pt>
                <c:pt idx="3401">
                  <c:v>29414.800000000236</c:v>
                </c:pt>
                <c:pt idx="3402">
                  <c:v>29424.700000000237</c:v>
                </c:pt>
                <c:pt idx="3403">
                  <c:v>29505.300000000236</c:v>
                </c:pt>
                <c:pt idx="3404">
                  <c:v>29517.400000000234</c:v>
                </c:pt>
                <c:pt idx="3405">
                  <c:v>29526.200000000234</c:v>
                </c:pt>
                <c:pt idx="3406">
                  <c:v>29456.900000000234</c:v>
                </c:pt>
                <c:pt idx="3407">
                  <c:v>29354.300000000236</c:v>
                </c:pt>
                <c:pt idx="3408">
                  <c:v>29402.900000000234</c:v>
                </c:pt>
                <c:pt idx="3409">
                  <c:v>29444.100000000235</c:v>
                </c:pt>
                <c:pt idx="3410">
                  <c:v>29430.300000000236</c:v>
                </c:pt>
                <c:pt idx="3411">
                  <c:v>29526.400000000234</c:v>
                </c:pt>
                <c:pt idx="3412">
                  <c:v>29646.700000000234</c:v>
                </c:pt>
                <c:pt idx="3413">
                  <c:v>29773.200000000234</c:v>
                </c:pt>
                <c:pt idx="3414">
                  <c:v>29707.800000000232</c:v>
                </c:pt>
                <c:pt idx="3415">
                  <c:v>29745.000000000233</c:v>
                </c:pt>
                <c:pt idx="3416">
                  <c:v>29696.800000000232</c:v>
                </c:pt>
                <c:pt idx="3417">
                  <c:v>29635.800000000232</c:v>
                </c:pt>
                <c:pt idx="3418">
                  <c:v>29541.900000000231</c:v>
                </c:pt>
                <c:pt idx="3419">
                  <c:v>29562.000000000229</c:v>
                </c:pt>
                <c:pt idx="3420">
                  <c:v>29684.20000000023</c:v>
                </c:pt>
                <c:pt idx="3421">
                  <c:v>29660.400000000231</c:v>
                </c:pt>
                <c:pt idx="3422">
                  <c:v>29494.600000000231</c:v>
                </c:pt>
                <c:pt idx="3423">
                  <c:v>29464.600000000231</c:v>
                </c:pt>
                <c:pt idx="3424">
                  <c:v>29405.800000000232</c:v>
                </c:pt>
                <c:pt idx="3425">
                  <c:v>29320.400000000231</c:v>
                </c:pt>
                <c:pt idx="3426">
                  <c:v>29286.600000000231</c:v>
                </c:pt>
                <c:pt idx="3427">
                  <c:v>29336.000000000233</c:v>
                </c:pt>
                <c:pt idx="3428">
                  <c:v>29292.200000000234</c:v>
                </c:pt>
                <c:pt idx="3429">
                  <c:v>29235.200000000234</c:v>
                </c:pt>
                <c:pt idx="3430">
                  <c:v>29304.200000000234</c:v>
                </c:pt>
                <c:pt idx="3431">
                  <c:v>29331.400000000234</c:v>
                </c:pt>
                <c:pt idx="3432">
                  <c:v>29264.600000000235</c:v>
                </c:pt>
                <c:pt idx="3433">
                  <c:v>29172.000000000236</c:v>
                </c:pt>
                <c:pt idx="3434">
                  <c:v>29194.600000000235</c:v>
                </c:pt>
                <c:pt idx="3435">
                  <c:v>29121.800000000236</c:v>
                </c:pt>
                <c:pt idx="3436">
                  <c:v>29405.200000000237</c:v>
                </c:pt>
                <c:pt idx="3437">
                  <c:v>29401.400000000238</c:v>
                </c:pt>
                <c:pt idx="3438">
                  <c:v>29201.400000000238</c:v>
                </c:pt>
                <c:pt idx="3439">
                  <c:v>29204.400000000238</c:v>
                </c:pt>
                <c:pt idx="3440">
                  <c:v>29269.000000000236</c:v>
                </c:pt>
                <c:pt idx="3441">
                  <c:v>29278.300000000236</c:v>
                </c:pt>
                <c:pt idx="3442">
                  <c:v>29323.300000000236</c:v>
                </c:pt>
                <c:pt idx="3443">
                  <c:v>29398.700000000237</c:v>
                </c:pt>
                <c:pt idx="3444">
                  <c:v>29410.900000000238</c:v>
                </c:pt>
                <c:pt idx="3445">
                  <c:v>29467.100000000239</c:v>
                </c:pt>
                <c:pt idx="3446">
                  <c:v>29576.300000000239</c:v>
                </c:pt>
                <c:pt idx="3447">
                  <c:v>29487.300000000239</c:v>
                </c:pt>
                <c:pt idx="3448">
                  <c:v>29350.50000000024</c:v>
                </c:pt>
                <c:pt idx="3449">
                  <c:v>29359.700000000241</c:v>
                </c:pt>
                <c:pt idx="3450">
                  <c:v>29355.200000000241</c:v>
                </c:pt>
                <c:pt idx="3451">
                  <c:v>29414.700000000241</c:v>
                </c:pt>
                <c:pt idx="3452">
                  <c:v>29353.900000000242</c:v>
                </c:pt>
                <c:pt idx="3453">
                  <c:v>29370.100000000242</c:v>
                </c:pt>
                <c:pt idx="3454">
                  <c:v>29312.200000000241</c:v>
                </c:pt>
                <c:pt idx="3455">
                  <c:v>29254.400000000242</c:v>
                </c:pt>
                <c:pt idx="3456">
                  <c:v>29263.200000000241</c:v>
                </c:pt>
                <c:pt idx="3457">
                  <c:v>29314.200000000241</c:v>
                </c:pt>
                <c:pt idx="3458">
                  <c:v>29506.400000000242</c:v>
                </c:pt>
                <c:pt idx="3459">
                  <c:v>29579.600000000242</c:v>
                </c:pt>
                <c:pt idx="3460">
                  <c:v>29531.500000000244</c:v>
                </c:pt>
                <c:pt idx="3461">
                  <c:v>29529.500000000244</c:v>
                </c:pt>
                <c:pt idx="3462">
                  <c:v>29466.700000000244</c:v>
                </c:pt>
                <c:pt idx="3463">
                  <c:v>29470.900000000245</c:v>
                </c:pt>
                <c:pt idx="3464">
                  <c:v>29512.300000000247</c:v>
                </c:pt>
                <c:pt idx="3465">
                  <c:v>29447.500000000247</c:v>
                </c:pt>
                <c:pt idx="3466">
                  <c:v>29380.700000000248</c:v>
                </c:pt>
                <c:pt idx="3467">
                  <c:v>29397.900000000249</c:v>
                </c:pt>
                <c:pt idx="3468">
                  <c:v>29398.400000000249</c:v>
                </c:pt>
                <c:pt idx="3469">
                  <c:v>29479.60000000025</c:v>
                </c:pt>
                <c:pt idx="3470">
                  <c:v>29483.400000000249</c:v>
                </c:pt>
                <c:pt idx="3471">
                  <c:v>29473.60000000025</c:v>
                </c:pt>
                <c:pt idx="3472">
                  <c:v>29514.700000000248</c:v>
                </c:pt>
                <c:pt idx="3473">
                  <c:v>29538.900000000249</c:v>
                </c:pt>
                <c:pt idx="3474">
                  <c:v>29629.10000000025</c:v>
                </c:pt>
                <c:pt idx="3475">
                  <c:v>29558.30000000025</c:v>
                </c:pt>
                <c:pt idx="3476">
                  <c:v>29559.30000000025</c:v>
                </c:pt>
                <c:pt idx="3477">
                  <c:v>29579.80000000025</c:v>
                </c:pt>
                <c:pt idx="3478">
                  <c:v>29608.30000000025</c:v>
                </c:pt>
                <c:pt idx="3479">
                  <c:v>29552.500000000251</c:v>
                </c:pt>
                <c:pt idx="3480">
                  <c:v>29628.200000000252</c:v>
                </c:pt>
                <c:pt idx="3481">
                  <c:v>29574.400000000252</c:v>
                </c:pt>
                <c:pt idx="3482">
                  <c:v>29597.600000000253</c:v>
                </c:pt>
                <c:pt idx="3483">
                  <c:v>29619.200000000252</c:v>
                </c:pt>
                <c:pt idx="3484">
                  <c:v>29544.700000000252</c:v>
                </c:pt>
                <c:pt idx="3485">
                  <c:v>29593.900000000252</c:v>
                </c:pt>
                <c:pt idx="3486">
                  <c:v>29715.500000000251</c:v>
                </c:pt>
                <c:pt idx="3487">
                  <c:v>29673.700000000252</c:v>
                </c:pt>
                <c:pt idx="3488">
                  <c:v>29636.900000000252</c:v>
                </c:pt>
                <c:pt idx="3489">
                  <c:v>29921.900000000252</c:v>
                </c:pt>
                <c:pt idx="3490">
                  <c:v>29984.100000000253</c:v>
                </c:pt>
                <c:pt idx="3491">
                  <c:v>30009.200000000252</c:v>
                </c:pt>
                <c:pt idx="3492">
                  <c:v>29970.600000000253</c:v>
                </c:pt>
                <c:pt idx="3493">
                  <c:v>29989.800000000254</c:v>
                </c:pt>
                <c:pt idx="3494">
                  <c:v>30166.400000000252</c:v>
                </c:pt>
                <c:pt idx="3495">
                  <c:v>30070.800000000254</c:v>
                </c:pt>
                <c:pt idx="3496">
                  <c:v>30100.400000000252</c:v>
                </c:pt>
                <c:pt idx="3497">
                  <c:v>30245.600000000253</c:v>
                </c:pt>
                <c:pt idx="3498">
                  <c:v>30203.200000000252</c:v>
                </c:pt>
                <c:pt idx="3499">
                  <c:v>30281.80000000025</c:v>
                </c:pt>
                <c:pt idx="3500">
                  <c:v>30253.000000000251</c:v>
                </c:pt>
                <c:pt idx="3501">
                  <c:v>30228.000000000251</c:v>
                </c:pt>
                <c:pt idx="3502">
                  <c:v>30262.60000000025</c:v>
                </c:pt>
                <c:pt idx="3503">
                  <c:v>30333.000000000251</c:v>
                </c:pt>
                <c:pt idx="3504">
                  <c:v>30494.200000000252</c:v>
                </c:pt>
                <c:pt idx="3505">
                  <c:v>30472.80000000025</c:v>
                </c:pt>
                <c:pt idx="3506">
                  <c:v>30462.80000000025</c:v>
                </c:pt>
                <c:pt idx="3507">
                  <c:v>30384.000000000251</c:v>
                </c:pt>
                <c:pt idx="3508">
                  <c:v>30332.500000000251</c:v>
                </c:pt>
                <c:pt idx="3509">
                  <c:v>30263.200000000252</c:v>
                </c:pt>
                <c:pt idx="3510">
                  <c:v>30298.400000000252</c:v>
                </c:pt>
                <c:pt idx="3511">
                  <c:v>30310.900000000252</c:v>
                </c:pt>
                <c:pt idx="3512">
                  <c:v>30236.100000000253</c:v>
                </c:pt>
                <c:pt idx="3513">
                  <c:v>30247.900000000252</c:v>
                </c:pt>
                <c:pt idx="3514">
                  <c:v>30233.200000000252</c:v>
                </c:pt>
                <c:pt idx="3515">
                  <c:v>30355.700000000252</c:v>
                </c:pt>
                <c:pt idx="3516">
                  <c:v>30349.900000000252</c:v>
                </c:pt>
                <c:pt idx="3517">
                  <c:v>30283.900000000252</c:v>
                </c:pt>
                <c:pt idx="3518">
                  <c:v>30305.000000000251</c:v>
                </c:pt>
                <c:pt idx="3519">
                  <c:v>30234.200000000252</c:v>
                </c:pt>
                <c:pt idx="3520">
                  <c:v>30204.400000000252</c:v>
                </c:pt>
                <c:pt idx="3521">
                  <c:v>30127.600000000253</c:v>
                </c:pt>
                <c:pt idx="3522">
                  <c:v>30068.500000000255</c:v>
                </c:pt>
                <c:pt idx="3523">
                  <c:v>30022.100000000253</c:v>
                </c:pt>
                <c:pt idx="3524">
                  <c:v>30050.300000000254</c:v>
                </c:pt>
                <c:pt idx="3525">
                  <c:v>30063.000000000255</c:v>
                </c:pt>
                <c:pt idx="3526">
                  <c:v>30260.200000000255</c:v>
                </c:pt>
                <c:pt idx="3527">
                  <c:v>30236.000000000255</c:v>
                </c:pt>
                <c:pt idx="3528">
                  <c:v>30185.000000000255</c:v>
                </c:pt>
                <c:pt idx="3529">
                  <c:v>30367.900000000256</c:v>
                </c:pt>
                <c:pt idx="3530">
                  <c:v>30316.700000000255</c:v>
                </c:pt>
                <c:pt idx="3531">
                  <c:v>30346.100000000257</c:v>
                </c:pt>
                <c:pt idx="3532">
                  <c:v>30318.200000000255</c:v>
                </c:pt>
                <c:pt idx="3533">
                  <c:v>30271.400000000256</c:v>
                </c:pt>
                <c:pt idx="3534">
                  <c:v>30233.100000000257</c:v>
                </c:pt>
                <c:pt idx="3535">
                  <c:v>30215.300000000258</c:v>
                </c:pt>
                <c:pt idx="3536">
                  <c:v>30491.100000000257</c:v>
                </c:pt>
                <c:pt idx="3537">
                  <c:v>30444.600000000257</c:v>
                </c:pt>
                <c:pt idx="3538">
                  <c:v>30349.600000000257</c:v>
                </c:pt>
                <c:pt idx="3539">
                  <c:v>30290.100000000257</c:v>
                </c:pt>
                <c:pt idx="3540">
                  <c:v>30370.100000000257</c:v>
                </c:pt>
                <c:pt idx="3541">
                  <c:v>30402.900000000256</c:v>
                </c:pt>
                <c:pt idx="3542">
                  <c:v>30492.100000000257</c:v>
                </c:pt>
                <c:pt idx="3543">
                  <c:v>30465.300000000258</c:v>
                </c:pt>
                <c:pt idx="3544">
                  <c:v>30531.200000000259</c:v>
                </c:pt>
                <c:pt idx="3545">
                  <c:v>30489.40000000026</c:v>
                </c:pt>
                <c:pt idx="3546">
                  <c:v>30476.500000000258</c:v>
                </c:pt>
                <c:pt idx="3547">
                  <c:v>30441.500000000258</c:v>
                </c:pt>
                <c:pt idx="3548">
                  <c:v>30441.500000000258</c:v>
                </c:pt>
                <c:pt idx="3549">
                  <c:v>30496.40000000026</c:v>
                </c:pt>
                <c:pt idx="3550">
                  <c:v>30472.60000000026</c:v>
                </c:pt>
                <c:pt idx="3551">
                  <c:v>30531.800000000261</c:v>
                </c:pt>
                <c:pt idx="3552">
                  <c:v>30674.000000000262</c:v>
                </c:pt>
                <c:pt idx="3553">
                  <c:v>30888.400000000263</c:v>
                </c:pt>
                <c:pt idx="3554">
                  <c:v>30929.600000000264</c:v>
                </c:pt>
                <c:pt idx="3555">
                  <c:v>30927.100000000264</c:v>
                </c:pt>
                <c:pt idx="3556">
                  <c:v>30878.300000000265</c:v>
                </c:pt>
                <c:pt idx="3557">
                  <c:v>30820.500000000266</c:v>
                </c:pt>
                <c:pt idx="3558">
                  <c:v>30786.700000000266</c:v>
                </c:pt>
                <c:pt idx="3559">
                  <c:v>30799.500000000266</c:v>
                </c:pt>
                <c:pt idx="3560">
                  <c:v>30787.700000000266</c:v>
                </c:pt>
                <c:pt idx="3561">
                  <c:v>30733.300000000265</c:v>
                </c:pt>
                <c:pt idx="3562">
                  <c:v>30668.500000000266</c:v>
                </c:pt>
                <c:pt idx="3563">
                  <c:v>30643.800000000265</c:v>
                </c:pt>
                <c:pt idx="3564">
                  <c:v>30678.100000000264</c:v>
                </c:pt>
                <c:pt idx="3565">
                  <c:v>30684.300000000265</c:v>
                </c:pt>
                <c:pt idx="3566">
                  <c:v>30692.700000000266</c:v>
                </c:pt>
                <c:pt idx="3567">
                  <c:v>30694.200000000266</c:v>
                </c:pt>
                <c:pt idx="3568">
                  <c:v>30599.300000000265</c:v>
                </c:pt>
                <c:pt idx="3569">
                  <c:v>30576.500000000266</c:v>
                </c:pt>
                <c:pt idx="3570">
                  <c:v>30582.700000000266</c:v>
                </c:pt>
                <c:pt idx="3571">
                  <c:v>30551.900000000267</c:v>
                </c:pt>
                <c:pt idx="3572">
                  <c:v>30565.100000000268</c:v>
                </c:pt>
                <c:pt idx="3573">
                  <c:v>30644.100000000268</c:v>
                </c:pt>
                <c:pt idx="3574">
                  <c:v>30686.600000000268</c:v>
                </c:pt>
                <c:pt idx="3575">
                  <c:v>30715.800000000268</c:v>
                </c:pt>
                <c:pt idx="3576">
                  <c:v>30672.000000000269</c:v>
                </c:pt>
                <c:pt idx="3577">
                  <c:v>30793.20000000027</c:v>
                </c:pt>
                <c:pt idx="3578">
                  <c:v>30751.400000000271</c:v>
                </c:pt>
                <c:pt idx="3579">
                  <c:v>30770.900000000271</c:v>
                </c:pt>
                <c:pt idx="3580">
                  <c:v>30644.900000000271</c:v>
                </c:pt>
                <c:pt idx="3581">
                  <c:v>30584.600000000271</c:v>
                </c:pt>
                <c:pt idx="3582">
                  <c:v>30617.500000000273</c:v>
                </c:pt>
                <c:pt idx="3583">
                  <c:v>30637.100000000271</c:v>
                </c:pt>
                <c:pt idx="3584">
                  <c:v>30640.500000000273</c:v>
                </c:pt>
                <c:pt idx="3585">
                  <c:v>30600.400000000274</c:v>
                </c:pt>
                <c:pt idx="3586">
                  <c:v>30577.400000000274</c:v>
                </c:pt>
                <c:pt idx="3587">
                  <c:v>30508.900000000274</c:v>
                </c:pt>
                <c:pt idx="3588">
                  <c:v>30575.000000000273</c:v>
                </c:pt>
                <c:pt idx="3589">
                  <c:v>30511.100000000271</c:v>
                </c:pt>
                <c:pt idx="3590">
                  <c:v>30540.70000000027</c:v>
                </c:pt>
                <c:pt idx="3591">
                  <c:v>30529.100000000271</c:v>
                </c:pt>
                <c:pt idx="3592">
                  <c:v>30588.500000000273</c:v>
                </c:pt>
                <c:pt idx="3593">
                  <c:v>30575.700000000274</c:v>
                </c:pt>
                <c:pt idx="3594">
                  <c:v>30638.400000000274</c:v>
                </c:pt>
                <c:pt idx="3595">
                  <c:v>30640.000000000273</c:v>
                </c:pt>
                <c:pt idx="3596">
                  <c:v>30695.800000000272</c:v>
                </c:pt>
                <c:pt idx="3597">
                  <c:v>30698.600000000271</c:v>
                </c:pt>
                <c:pt idx="3598">
                  <c:v>30699.000000000273</c:v>
                </c:pt>
                <c:pt idx="3599">
                  <c:v>30695.500000000273</c:v>
                </c:pt>
                <c:pt idx="3600">
                  <c:v>30808.900000000274</c:v>
                </c:pt>
                <c:pt idx="3601">
                  <c:v>30723.900000000274</c:v>
                </c:pt>
                <c:pt idx="3602">
                  <c:v>30740.500000000273</c:v>
                </c:pt>
                <c:pt idx="3603">
                  <c:v>30811.700000000274</c:v>
                </c:pt>
                <c:pt idx="3604">
                  <c:v>30776.800000000272</c:v>
                </c:pt>
                <c:pt idx="3605">
                  <c:v>30754.000000000273</c:v>
                </c:pt>
                <c:pt idx="3606">
                  <c:v>30769.500000000273</c:v>
                </c:pt>
                <c:pt idx="3607">
                  <c:v>30729.700000000274</c:v>
                </c:pt>
                <c:pt idx="3608">
                  <c:v>30750.600000000275</c:v>
                </c:pt>
                <c:pt idx="3609">
                  <c:v>30778.400000000274</c:v>
                </c:pt>
                <c:pt idx="3610">
                  <c:v>30771.600000000275</c:v>
                </c:pt>
                <c:pt idx="3611">
                  <c:v>30771.800000000276</c:v>
                </c:pt>
                <c:pt idx="3612">
                  <c:v>30773.400000000274</c:v>
                </c:pt>
                <c:pt idx="3613">
                  <c:v>30710.900000000274</c:v>
                </c:pt>
                <c:pt idx="3614">
                  <c:v>30676.200000000274</c:v>
                </c:pt>
                <c:pt idx="3615">
                  <c:v>30663.400000000274</c:v>
                </c:pt>
                <c:pt idx="3616">
                  <c:v>30615.600000000275</c:v>
                </c:pt>
                <c:pt idx="3617">
                  <c:v>30539.800000000276</c:v>
                </c:pt>
                <c:pt idx="3618">
                  <c:v>30545.300000000276</c:v>
                </c:pt>
                <c:pt idx="3619">
                  <c:v>30562.500000000276</c:v>
                </c:pt>
                <c:pt idx="3620">
                  <c:v>30534.200000000277</c:v>
                </c:pt>
                <c:pt idx="3621">
                  <c:v>30530.400000000278</c:v>
                </c:pt>
                <c:pt idx="3622">
                  <c:v>30501.600000000279</c:v>
                </c:pt>
                <c:pt idx="3623">
                  <c:v>30461.800000000279</c:v>
                </c:pt>
                <c:pt idx="3624">
                  <c:v>30466.600000000279</c:v>
                </c:pt>
                <c:pt idx="3625">
                  <c:v>30412.100000000279</c:v>
                </c:pt>
                <c:pt idx="3626">
                  <c:v>30345.00000000028</c:v>
                </c:pt>
                <c:pt idx="3627">
                  <c:v>30382.800000000279</c:v>
                </c:pt>
                <c:pt idx="3628">
                  <c:v>30383.00000000028</c:v>
                </c:pt>
                <c:pt idx="3629">
                  <c:v>30433.400000000282</c:v>
                </c:pt>
                <c:pt idx="3630">
                  <c:v>30713.800000000283</c:v>
                </c:pt>
                <c:pt idx="3631">
                  <c:v>30752.000000000284</c:v>
                </c:pt>
                <c:pt idx="3632">
                  <c:v>30679.200000000284</c:v>
                </c:pt>
                <c:pt idx="3633">
                  <c:v>30655.900000000285</c:v>
                </c:pt>
                <c:pt idx="3634">
                  <c:v>30679.500000000284</c:v>
                </c:pt>
                <c:pt idx="3635">
                  <c:v>30633.500000000284</c:v>
                </c:pt>
                <c:pt idx="3636">
                  <c:v>30629.300000000283</c:v>
                </c:pt>
                <c:pt idx="3637">
                  <c:v>30595.500000000284</c:v>
                </c:pt>
                <c:pt idx="3638">
                  <c:v>30534.600000000282</c:v>
                </c:pt>
                <c:pt idx="3639">
                  <c:v>30464.600000000282</c:v>
                </c:pt>
                <c:pt idx="3640">
                  <c:v>30632.500000000284</c:v>
                </c:pt>
                <c:pt idx="3641">
                  <c:v>30785.300000000283</c:v>
                </c:pt>
                <c:pt idx="3642">
                  <c:v>30779.100000000282</c:v>
                </c:pt>
                <c:pt idx="3643">
                  <c:v>30962.700000000281</c:v>
                </c:pt>
                <c:pt idx="3644">
                  <c:v>30901.900000000282</c:v>
                </c:pt>
                <c:pt idx="3645">
                  <c:v>30924.100000000282</c:v>
                </c:pt>
                <c:pt idx="3646">
                  <c:v>30909.800000000283</c:v>
                </c:pt>
                <c:pt idx="3647">
                  <c:v>30790.700000000284</c:v>
                </c:pt>
                <c:pt idx="3648">
                  <c:v>30837.100000000286</c:v>
                </c:pt>
                <c:pt idx="3649">
                  <c:v>30929.800000000287</c:v>
                </c:pt>
                <c:pt idx="3650">
                  <c:v>30972.000000000287</c:v>
                </c:pt>
                <c:pt idx="3651">
                  <c:v>30906.900000000289</c:v>
                </c:pt>
                <c:pt idx="3652">
                  <c:v>30930.500000000287</c:v>
                </c:pt>
                <c:pt idx="3653">
                  <c:v>31150.700000000288</c:v>
                </c:pt>
                <c:pt idx="3654">
                  <c:v>31317.500000000287</c:v>
                </c:pt>
                <c:pt idx="3655">
                  <c:v>31668.100000000286</c:v>
                </c:pt>
                <c:pt idx="3656">
                  <c:v>31611.200000000284</c:v>
                </c:pt>
                <c:pt idx="3657">
                  <c:v>31564.000000000284</c:v>
                </c:pt>
                <c:pt idx="3658">
                  <c:v>31506.200000000284</c:v>
                </c:pt>
                <c:pt idx="3659">
                  <c:v>31440.400000000285</c:v>
                </c:pt>
                <c:pt idx="3660">
                  <c:v>31363.100000000286</c:v>
                </c:pt>
                <c:pt idx="3661">
                  <c:v>31311.600000000286</c:v>
                </c:pt>
                <c:pt idx="3662">
                  <c:v>31235.600000000286</c:v>
                </c:pt>
                <c:pt idx="3663">
                  <c:v>31132.400000000285</c:v>
                </c:pt>
                <c:pt idx="3664">
                  <c:v>31139.500000000284</c:v>
                </c:pt>
                <c:pt idx="3665">
                  <c:v>31151.700000000284</c:v>
                </c:pt>
                <c:pt idx="3666">
                  <c:v>31125.300000000283</c:v>
                </c:pt>
                <c:pt idx="3667">
                  <c:v>31103.300000000283</c:v>
                </c:pt>
                <c:pt idx="3668">
                  <c:v>31027.500000000284</c:v>
                </c:pt>
                <c:pt idx="3669">
                  <c:v>31008.100000000282</c:v>
                </c:pt>
                <c:pt idx="3670">
                  <c:v>31039.300000000283</c:v>
                </c:pt>
                <c:pt idx="3671">
                  <c:v>30977.100000000282</c:v>
                </c:pt>
                <c:pt idx="3672">
                  <c:v>31063.300000000283</c:v>
                </c:pt>
                <c:pt idx="3673">
                  <c:v>31035.700000000284</c:v>
                </c:pt>
                <c:pt idx="3674">
                  <c:v>31140.900000000285</c:v>
                </c:pt>
                <c:pt idx="3675">
                  <c:v>31115.100000000286</c:v>
                </c:pt>
                <c:pt idx="3676">
                  <c:v>31170.400000000285</c:v>
                </c:pt>
                <c:pt idx="3677">
                  <c:v>31100.900000000285</c:v>
                </c:pt>
                <c:pt idx="3678">
                  <c:v>31064.800000000287</c:v>
                </c:pt>
                <c:pt idx="3679">
                  <c:v>31104.900000000285</c:v>
                </c:pt>
                <c:pt idx="3680">
                  <c:v>31074.400000000285</c:v>
                </c:pt>
                <c:pt idx="3681">
                  <c:v>31105.200000000284</c:v>
                </c:pt>
                <c:pt idx="3682">
                  <c:v>31084.400000000285</c:v>
                </c:pt>
                <c:pt idx="3683">
                  <c:v>31040.600000000286</c:v>
                </c:pt>
                <c:pt idx="3684">
                  <c:v>31019.600000000286</c:v>
                </c:pt>
                <c:pt idx="3685">
                  <c:v>31016.700000000284</c:v>
                </c:pt>
                <c:pt idx="3686">
                  <c:v>31103.500000000284</c:v>
                </c:pt>
                <c:pt idx="3687">
                  <c:v>31174.100000000282</c:v>
                </c:pt>
                <c:pt idx="3688">
                  <c:v>31200.600000000282</c:v>
                </c:pt>
                <c:pt idx="3689">
                  <c:v>31194.600000000282</c:v>
                </c:pt>
                <c:pt idx="3690">
                  <c:v>31178.500000000284</c:v>
                </c:pt>
                <c:pt idx="3691">
                  <c:v>31099.500000000284</c:v>
                </c:pt>
                <c:pt idx="3692">
                  <c:v>31067.800000000283</c:v>
                </c:pt>
                <c:pt idx="3693">
                  <c:v>31033.000000000284</c:v>
                </c:pt>
                <c:pt idx="3694">
                  <c:v>31060.200000000284</c:v>
                </c:pt>
                <c:pt idx="3695">
                  <c:v>31017.400000000285</c:v>
                </c:pt>
                <c:pt idx="3696">
                  <c:v>31002.600000000286</c:v>
                </c:pt>
                <c:pt idx="3697">
                  <c:v>31047.800000000287</c:v>
                </c:pt>
                <c:pt idx="3698">
                  <c:v>31016.600000000286</c:v>
                </c:pt>
                <c:pt idx="3699">
                  <c:v>31008.300000000287</c:v>
                </c:pt>
                <c:pt idx="3700">
                  <c:v>30970.800000000287</c:v>
                </c:pt>
                <c:pt idx="3701">
                  <c:v>30953.000000000287</c:v>
                </c:pt>
                <c:pt idx="3702">
                  <c:v>31002.300000000287</c:v>
                </c:pt>
                <c:pt idx="3703">
                  <c:v>30955.500000000287</c:v>
                </c:pt>
                <c:pt idx="3704">
                  <c:v>31182.700000000288</c:v>
                </c:pt>
                <c:pt idx="3705">
                  <c:v>31184.700000000288</c:v>
                </c:pt>
                <c:pt idx="3706">
                  <c:v>31196.400000000289</c:v>
                </c:pt>
                <c:pt idx="3707">
                  <c:v>31212.60000000029</c:v>
                </c:pt>
                <c:pt idx="3708">
                  <c:v>31271.900000000289</c:v>
                </c:pt>
                <c:pt idx="3709">
                  <c:v>31285.10000000029</c:v>
                </c:pt>
                <c:pt idx="3710">
                  <c:v>31225.30000000029</c:v>
                </c:pt>
                <c:pt idx="3711">
                  <c:v>31317.000000000291</c:v>
                </c:pt>
                <c:pt idx="3712">
                  <c:v>31306.30000000029</c:v>
                </c:pt>
                <c:pt idx="3713">
                  <c:v>31333.900000000289</c:v>
                </c:pt>
                <c:pt idx="3714">
                  <c:v>31282.10000000029</c:v>
                </c:pt>
                <c:pt idx="3715">
                  <c:v>31231.30000000029</c:v>
                </c:pt>
                <c:pt idx="3716">
                  <c:v>31216.700000000292</c:v>
                </c:pt>
                <c:pt idx="3717">
                  <c:v>31220.500000000291</c:v>
                </c:pt>
                <c:pt idx="3718">
                  <c:v>31205.700000000292</c:v>
                </c:pt>
                <c:pt idx="3719">
                  <c:v>31265.80000000029</c:v>
                </c:pt>
                <c:pt idx="3720">
                  <c:v>31187.000000000291</c:v>
                </c:pt>
                <c:pt idx="3721">
                  <c:v>31172.60000000029</c:v>
                </c:pt>
                <c:pt idx="3722">
                  <c:v>31181.60000000029</c:v>
                </c:pt>
                <c:pt idx="3723">
                  <c:v>31137.80000000029</c:v>
                </c:pt>
                <c:pt idx="3724">
                  <c:v>31127.80000000029</c:v>
                </c:pt>
                <c:pt idx="3725">
                  <c:v>31122.400000000289</c:v>
                </c:pt>
                <c:pt idx="3726">
                  <c:v>31133.500000000287</c:v>
                </c:pt>
                <c:pt idx="3727">
                  <c:v>31137.500000000287</c:v>
                </c:pt>
                <c:pt idx="3728">
                  <c:v>31112.000000000287</c:v>
                </c:pt>
                <c:pt idx="3729">
                  <c:v>31123.600000000286</c:v>
                </c:pt>
                <c:pt idx="3730">
                  <c:v>31159.200000000284</c:v>
                </c:pt>
                <c:pt idx="3731">
                  <c:v>31040.800000000283</c:v>
                </c:pt>
                <c:pt idx="3732">
                  <c:v>30965.000000000284</c:v>
                </c:pt>
                <c:pt idx="3733">
                  <c:v>31009.000000000284</c:v>
                </c:pt>
                <c:pt idx="3734">
                  <c:v>31004.500000000284</c:v>
                </c:pt>
                <c:pt idx="3735">
                  <c:v>31009.500000000284</c:v>
                </c:pt>
                <c:pt idx="3736">
                  <c:v>30979.800000000283</c:v>
                </c:pt>
                <c:pt idx="3737">
                  <c:v>31011.400000000282</c:v>
                </c:pt>
                <c:pt idx="3738">
                  <c:v>31003.50000000028</c:v>
                </c:pt>
                <c:pt idx="3739">
                  <c:v>30931.700000000281</c:v>
                </c:pt>
                <c:pt idx="3740">
                  <c:v>30906.100000000282</c:v>
                </c:pt>
                <c:pt idx="3741">
                  <c:v>30971.300000000283</c:v>
                </c:pt>
                <c:pt idx="3742">
                  <c:v>30955.900000000282</c:v>
                </c:pt>
                <c:pt idx="3743">
                  <c:v>30835.100000000282</c:v>
                </c:pt>
                <c:pt idx="3744">
                  <c:v>30858.200000000281</c:v>
                </c:pt>
                <c:pt idx="3745">
                  <c:v>30920.200000000281</c:v>
                </c:pt>
                <c:pt idx="3746">
                  <c:v>30995.900000000282</c:v>
                </c:pt>
                <c:pt idx="3747">
                  <c:v>31043.600000000282</c:v>
                </c:pt>
                <c:pt idx="3748">
                  <c:v>31058.800000000283</c:v>
                </c:pt>
                <c:pt idx="3749">
                  <c:v>31039.000000000284</c:v>
                </c:pt>
                <c:pt idx="3750">
                  <c:v>31139.700000000284</c:v>
                </c:pt>
                <c:pt idx="3751">
                  <c:v>31151.900000000285</c:v>
                </c:pt>
                <c:pt idx="3752">
                  <c:v>31458.300000000287</c:v>
                </c:pt>
                <c:pt idx="3753">
                  <c:v>31785.300000000287</c:v>
                </c:pt>
                <c:pt idx="3754">
                  <c:v>31737.200000000288</c:v>
                </c:pt>
                <c:pt idx="3755">
                  <c:v>31696.300000000287</c:v>
                </c:pt>
                <c:pt idx="3756">
                  <c:v>31712.800000000287</c:v>
                </c:pt>
                <c:pt idx="3757">
                  <c:v>31657.200000000288</c:v>
                </c:pt>
                <c:pt idx="3758">
                  <c:v>31664.800000000287</c:v>
                </c:pt>
                <c:pt idx="3759">
                  <c:v>31724.000000000287</c:v>
                </c:pt>
                <c:pt idx="3760">
                  <c:v>31726.300000000287</c:v>
                </c:pt>
                <c:pt idx="3761">
                  <c:v>31699.400000000285</c:v>
                </c:pt>
                <c:pt idx="3762">
                  <c:v>31684.700000000284</c:v>
                </c:pt>
                <c:pt idx="3763">
                  <c:v>31905.900000000285</c:v>
                </c:pt>
                <c:pt idx="3764">
                  <c:v>31847.100000000286</c:v>
                </c:pt>
                <c:pt idx="3765">
                  <c:v>31834.000000000287</c:v>
                </c:pt>
                <c:pt idx="3766">
                  <c:v>31821.800000000287</c:v>
                </c:pt>
                <c:pt idx="3767">
                  <c:v>31861.800000000287</c:v>
                </c:pt>
                <c:pt idx="3768">
                  <c:v>31904.600000000286</c:v>
                </c:pt>
                <c:pt idx="3769">
                  <c:v>31985.200000000284</c:v>
                </c:pt>
                <c:pt idx="3770">
                  <c:v>31934.400000000285</c:v>
                </c:pt>
                <c:pt idx="3771">
                  <c:v>31708.000000000284</c:v>
                </c:pt>
                <c:pt idx="3772">
                  <c:v>31743.600000000282</c:v>
                </c:pt>
                <c:pt idx="3773">
                  <c:v>31797.000000000284</c:v>
                </c:pt>
                <c:pt idx="3774">
                  <c:v>31868.900000000285</c:v>
                </c:pt>
                <c:pt idx="3775">
                  <c:v>31886.100000000286</c:v>
                </c:pt>
                <c:pt idx="3776">
                  <c:v>32038.300000000287</c:v>
                </c:pt>
                <c:pt idx="3777">
                  <c:v>32003.800000000287</c:v>
                </c:pt>
                <c:pt idx="3778">
                  <c:v>32066.700000000288</c:v>
                </c:pt>
                <c:pt idx="3779">
                  <c:v>32084.300000000287</c:v>
                </c:pt>
                <c:pt idx="3780">
                  <c:v>32068.200000000288</c:v>
                </c:pt>
                <c:pt idx="3781">
                  <c:v>32153.000000000287</c:v>
                </c:pt>
                <c:pt idx="3782">
                  <c:v>32154.600000000286</c:v>
                </c:pt>
                <c:pt idx="3783">
                  <c:v>32166.100000000286</c:v>
                </c:pt>
                <c:pt idx="3784">
                  <c:v>32114.300000000287</c:v>
                </c:pt>
                <c:pt idx="3785">
                  <c:v>32100.000000000287</c:v>
                </c:pt>
                <c:pt idx="3786">
                  <c:v>32127.000000000287</c:v>
                </c:pt>
                <c:pt idx="3787">
                  <c:v>32143.800000000287</c:v>
                </c:pt>
                <c:pt idx="3788">
                  <c:v>32184.900000000285</c:v>
                </c:pt>
                <c:pt idx="3789">
                  <c:v>32206.900000000285</c:v>
                </c:pt>
                <c:pt idx="3790">
                  <c:v>32152.100000000286</c:v>
                </c:pt>
                <c:pt idx="3791">
                  <c:v>32102.600000000286</c:v>
                </c:pt>
                <c:pt idx="3792">
                  <c:v>32088.700000000284</c:v>
                </c:pt>
                <c:pt idx="3793">
                  <c:v>32094.700000000284</c:v>
                </c:pt>
                <c:pt idx="3794">
                  <c:v>32024.100000000286</c:v>
                </c:pt>
                <c:pt idx="3795">
                  <c:v>32034.300000000287</c:v>
                </c:pt>
                <c:pt idx="3796">
                  <c:v>32154.000000000287</c:v>
                </c:pt>
                <c:pt idx="3797">
                  <c:v>32351.700000000288</c:v>
                </c:pt>
                <c:pt idx="3798">
                  <c:v>32470.500000000287</c:v>
                </c:pt>
                <c:pt idx="3799">
                  <c:v>32374.100000000286</c:v>
                </c:pt>
                <c:pt idx="3800">
                  <c:v>32349.900000000285</c:v>
                </c:pt>
                <c:pt idx="3801">
                  <c:v>32334.100000000286</c:v>
                </c:pt>
                <c:pt idx="3802">
                  <c:v>32282.400000000285</c:v>
                </c:pt>
                <c:pt idx="3803">
                  <c:v>32082.400000000285</c:v>
                </c:pt>
                <c:pt idx="3804">
                  <c:v>32005.400000000285</c:v>
                </c:pt>
                <c:pt idx="3805">
                  <c:v>31987.800000000287</c:v>
                </c:pt>
                <c:pt idx="3806">
                  <c:v>31965.700000000288</c:v>
                </c:pt>
                <c:pt idx="3807">
                  <c:v>32022.60000000029</c:v>
                </c:pt>
                <c:pt idx="3808">
                  <c:v>31999.80000000029</c:v>
                </c:pt>
                <c:pt idx="3809">
                  <c:v>31945.900000000289</c:v>
                </c:pt>
                <c:pt idx="3810">
                  <c:v>31866.500000000287</c:v>
                </c:pt>
                <c:pt idx="3811">
                  <c:v>31797.700000000288</c:v>
                </c:pt>
                <c:pt idx="3812">
                  <c:v>31805.800000000287</c:v>
                </c:pt>
                <c:pt idx="3813">
                  <c:v>31674.800000000287</c:v>
                </c:pt>
                <c:pt idx="3814">
                  <c:v>31587.200000000288</c:v>
                </c:pt>
                <c:pt idx="3815">
                  <c:v>31531.10000000029</c:v>
                </c:pt>
                <c:pt idx="3816">
                  <c:v>31521.000000000291</c:v>
                </c:pt>
                <c:pt idx="3817">
                  <c:v>31480.400000000292</c:v>
                </c:pt>
                <c:pt idx="3818">
                  <c:v>31489.700000000292</c:v>
                </c:pt>
                <c:pt idx="3819">
                  <c:v>31469.500000000291</c:v>
                </c:pt>
                <c:pt idx="3820">
                  <c:v>31446.900000000292</c:v>
                </c:pt>
                <c:pt idx="3821">
                  <c:v>31451.100000000293</c:v>
                </c:pt>
                <c:pt idx="3822">
                  <c:v>31464.400000000292</c:v>
                </c:pt>
                <c:pt idx="3823">
                  <c:v>31434.500000000291</c:v>
                </c:pt>
                <c:pt idx="3824">
                  <c:v>31515.900000000292</c:v>
                </c:pt>
                <c:pt idx="3825">
                  <c:v>31678.600000000293</c:v>
                </c:pt>
                <c:pt idx="3826">
                  <c:v>31687.800000000294</c:v>
                </c:pt>
                <c:pt idx="3827">
                  <c:v>31367.600000000293</c:v>
                </c:pt>
                <c:pt idx="3828">
                  <c:v>31332.700000000292</c:v>
                </c:pt>
                <c:pt idx="3829">
                  <c:v>31348.700000000292</c:v>
                </c:pt>
                <c:pt idx="3830">
                  <c:v>31366.80000000029</c:v>
                </c:pt>
                <c:pt idx="3831">
                  <c:v>31313.000000000291</c:v>
                </c:pt>
                <c:pt idx="3832">
                  <c:v>31154.80000000029</c:v>
                </c:pt>
                <c:pt idx="3833">
                  <c:v>31109.700000000292</c:v>
                </c:pt>
                <c:pt idx="3834">
                  <c:v>31116.900000000292</c:v>
                </c:pt>
                <c:pt idx="3835">
                  <c:v>31007.900000000292</c:v>
                </c:pt>
                <c:pt idx="3836">
                  <c:v>31082.300000000294</c:v>
                </c:pt>
                <c:pt idx="3837">
                  <c:v>31006.500000000295</c:v>
                </c:pt>
                <c:pt idx="3838">
                  <c:v>30942.900000000296</c:v>
                </c:pt>
                <c:pt idx="3839">
                  <c:v>30980.400000000296</c:v>
                </c:pt>
                <c:pt idx="3840">
                  <c:v>30969.900000000296</c:v>
                </c:pt>
                <c:pt idx="3841">
                  <c:v>30929.100000000297</c:v>
                </c:pt>
                <c:pt idx="3842">
                  <c:v>31116.300000000298</c:v>
                </c:pt>
                <c:pt idx="3843">
                  <c:v>31136.500000000298</c:v>
                </c:pt>
                <c:pt idx="3844">
                  <c:v>31140.600000000297</c:v>
                </c:pt>
                <c:pt idx="3845">
                  <c:v>31178.000000000298</c:v>
                </c:pt>
                <c:pt idx="3846">
                  <c:v>31183.500000000298</c:v>
                </c:pt>
                <c:pt idx="3847">
                  <c:v>31161.9000000003</c:v>
                </c:pt>
                <c:pt idx="3848">
                  <c:v>31121.1000000003</c:v>
                </c:pt>
                <c:pt idx="3849">
                  <c:v>31087.700000000299</c:v>
                </c:pt>
                <c:pt idx="3850">
                  <c:v>31106.6000000003</c:v>
                </c:pt>
                <c:pt idx="3851">
                  <c:v>31121.700000000299</c:v>
                </c:pt>
                <c:pt idx="3852">
                  <c:v>31152.500000000298</c:v>
                </c:pt>
                <c:pt idx="3853">
                  <c:v>31133.300000000298</c:v>
                </c:pt>
                <c:pt idx="3854">
                  <c:v>31194.200000000299</c:v>
                </c:pt>
                <c:pt idx="3855">
                  <c:v>31140.800000000298</c:v>
                </c:pt>
                <c:pt idx="3856">
                  <c:v>31146.400000000296</c:v>
                </c:pt>
                <c:pt idx="3857">
                  <c:v>31085.500000000295</c:v>
                </c:pt>
                <c:pt idx="3858">
                  <c:v>31075.500000000295</c:v>
                </c:pt>
                <c:pt idx="3859">
                  <c:v>31016.400000000296</c:v>
                </c:pt>
                <c:pt idx="3860">
                  <c:v>30960.600000000297</c:v>
                </c:pt>
                <c:pt idx="3861">
                  <c:v>30987.600000000297</c:v>
                </c:pt>
                <c:pt idx="3862">
                  <c:v>31002.000000000298</c:v>
                </c:pt>
                <c:pt idx="3863">
                  <c:v>31015.800000000298</c:v>
                </c:pt>
                <c:pt idx="3864">
                  <c:v>30985.000000000298</c:v>
                </c:pt>
                <c:pt idx="3865">
                  <c:v>30946.9000000003</c:v>
                </c:pt>
                <c:pt idx="3866">
                  <c:v>30925.4000000003</c:v>
                </c:pt>
                <c:pt idx="3867">
                  <c:v>30858.6000000003</c:v>
                </c:pt>
                <c:pt idx="3868">
                  <c:v>30818.1000000003</c:v>
                </c:pt>
                <c:pt idx="3869">
                  <c:v>30835.300000000301</c:v>
                </c:pt>
                <c:pt idx="3870">
                  <c:v>30755.000000000302</c:v>
                </c:pt>
                <c:pt idx="3871">
                  <c:v>30731.800000000301</c:v>
                </c:pt>
                <c:pt idx="3872">
                  <c:v>30745.000000000302</c:v>
                </c:pt>
                <c:pt idx="3873">
                  <c:v>30898.1000000003</c:v>
                </c:pt>
                <c:pt idx="3874">
                  <c:v>30908.6000000003</c:v>
                </c:pt>
                <c:pt idx="3875">
                  <c:v>30898.200000000299</c:v>
                </c:pt>
                <c:pt idx="3876">
                  <c:v>30783.200000000299</c:v>
                </c:pt>
                <c:pt idx="3877">
                  <c:v>31094.6000000003</c:v>
                </c:pt>
                <c:pt idx="3878">
                  <c:v>31051.800000000301</c:v>
                </c:pt>
                <c:pt idx="3879">
                  <c:v>30982.6000000003</c:v>
                </c:pt>
                <c:pt idx="3880">
                  <c:v>31248.6000000003</c:v>
                </c:pt>
                <c:pt idx="3881">
                  <c:v>31259.1000000003</c:v>
                </c:pt>
                <c:pt idx="3882">
                  <c:v>31244.300000000301</c:v>
                </c:pt>
                <c:pt idx="3883">
                  <c:v>31230.700000000303</c:v>
                </c:pt>
                <c:pt idx="3884">
                  <c:v>31244.900000000303</c:v>
                </c:pt>
                <c:pt idx="3885">
                  <c:v>31243.100000000304</c:v>
                </c:pt>
                <c:pt idx="3886">
                  <c:v>31291.400000000303</c:v>
                </c:pt>
                <c:pt idx="3887">
                  <c:v>31323.500000000302</c:v>
                </c:pt>
                <c:pt idx="3888">
                  <c:v>31372.500000000302</c:v>
                </c:pt>
                <c:pt idx="3889">
                  <c:v>31297.800000000301</c:v>
                </c:pt>
                <c:pt idx="3890">
                  <c:v>31229.000000000302</c:v>
                </c:pt>
                <c:pt idx="3891">
                  <c:v>31301.000000000302</c:v>
                </c:pt>
                <c:pt idx="3892">
                  <c:v>31264.400000000303</c:v>
                </c:pt>
                <c:pt idx="3893">
                  <c:v>31194.400000000303</c:v>
                </c:pt>
                <c:pt idx="3894">
                  <c:v>31076.400000000303</c:v>
                </c:pt>
                <c:pt idx="3895">
                  <c:v>31035.700000000303</c:v>
                </c:pt>
                <c:pt idx="3896">
                  <c:v>30976.900000000303</c:v>
                </c:pt>
                <c:pt idx="3897">
                  <c:v>31025.800000000305</c:v>
                </c:pt>
                <c:pt idx="3898">
                  <c:v>31023.000000000306</c:v>
                </c:pt>
                <c:pt idx="3899">
                  <c:v>31053.200000000306</c:v>
                </c:pt>
                <c:pt idx="3900">
                  <c:v>30999.500000000306</c:v>
                </c:pt>
                <c:pt idx="3901">
                  <c:v>30963.700000000306</c:v>
                </c:pt>
                <c:pt idx="3902">
                  <c:v>31040.100000000308</c:v>
                </c:pt>
                <c:pt idx="3903">
                  <c:v>31140.900000000307</c:v>
                </c:pt>
                <c:pt idx="3904">
                  <c:v>31152.300000000309</c:v>
                </c:pt>
                <c:pt idx="3905">
                  <c:v>31271.800000000309</c:v>
                </c:pt>
                <c:pt idx="3906">
                  <c:v>31242.000000000309</c:v>
                </c:pt>
                <c:pt idx="3907">
                  <c:v>31416.800000000309</c:v>
                </c:pt>
                <c:pt idx="3908">
                  <c:v>31616.000000000309</c:v>
                </c:pt>
                <c:pt idx="3909">
                  <c:v>31827.400000000311</c:v>
                </c:pt>
                <c:pt idx="3910">
                  <c:v>32121.000000000309</c:v>
                </c:pt>
                <c:pt idx="3911">
                  <c:v>32408.400000000311</c:v>
                </c:pt>
                <c:pt idx="3912">
                  <c:v>32208.400000000311</c:v>
                </c:pt>
                <c:pt idx="3913">
                  <c:v>32171.900000000311</c:v>
                </c:pt>
                <c:pt idx="3914">
                  <c:v>32197.70000000031</c:v>
                </c:pt>
                <c:pt idx="3915">
                  <c:v>32198.000000000309</c:v>
                </c:pt>
                <c:pt idx="3916">
                  <c:v>32048.600000000308</c:v>
                </c:pt>
                <c:pt idx="3917">
                  <c:v>32065.600000000308</c:v>
                </c:pt>
                <c:pt idx="3918">
                  <c:v>32194.600000000308</c:v>
                </c:pt>
                <c:pt idx="3919">
                  <c:v>32196.000000000309</c:v>
                </c:pt>
                <c:pt idx="3920">
                  <c:v>32204.400000000311</c:v>
                </c:pt>
                <c:pt idx="3921">
                  <c:v>32212.20000000031</c:v>
                </c:pt>
                <c:pt idx="3922">
                  <c:v>32152.400000000311</c:v>
                </c:pt>
                <c:pt idx="3923">
                  <c:v>32043.20000000031</c:v>
                </c:pt>
                <c:pt idx="3924">
                  <c:v>31976.400000000311</c:v>
                </c:pt>
                <c:pt idx="3925">
                  <c:v>32027.600000000311</c:v>
                </c:pt>
                <c:pt idx="3926">
                  <c:v>32040.900000000311</c:v>
                </c:pt>
                <c:pt idx="3927">
                  <c:v>32064.000000000309</c:v>
                </c:pt>
                <c:pt idx="3928">
                  <c:v>32121.20000000031</c:v>
                </c:pt>
                <c:pt idx="3929">
                  <c:v>32145.600000000311</c:v>
                </c:pt>
                <c:pt idx="3930">
                  <c:v>32207.400000000311</c:v>
                </c:pt>
                <c:pt idx="3931">
                  <c:v>32257.600000000311</c:v>
                </c:pt>
                <c:pt idx="3932">
                  <c:v>32206.600000000311</c:v>
                </c:pt>
                <c:pt idx="3933">
                  <c:v>32188.800000000312</c:v>
                </c:pt>
                <c:pt idx="3934">
                  <c:v>32198.100000000311</c:v>
                </c:pt>
                <c:pt idx="3935">
                  <c:v>32152.000000000313</c:v>
                </c:pt>
                <c:pt idx="3936">
                  <c:v>32079.200000000314</c:v>
                </c:pt>
                <c:pt idx="3937">
                  <c:v>32044.000000000313</c:v>
                </c:pt>
                <c:pt idx="3938">
                  <c:v>31972.200000000314</c:v>
                </c:pt>
                <c:pt idx="3939">
                  <c:v>31903.200000000314</c:v>
                </c:pt>
                <c:pt idx="3940">
                  <c:v>31900.000000000313</c:v>
                </c:pt>
                <c:pt idx="3941">
                  <c:v>31874.000000000313</c:v>
                </c:pt>
                <c:pt idx="3942">
                  <c:v>31879.400000000314</c:v>
                </c:pt>
                <c:pt idx="3943">
                  <c:v>31849.300000000316</c:v>
                </c:pt>
                <c:pt idx="3944">
                  <c:v>31869.500000000317</c:v>
                </c:pt>
                <c:pt idx="3945">
                  <c:v>31830.400000000318</c:v>
                </c:pt>
                <c:pt idx="3946">
                  <c:v>31795.500000000317</c:v>
                </c:pt>
                <c:pt idx="3947">
                  <c:v>31735.700000000317</c:v>
                </c:pt>
                <c:pt idx="3948">
                  <c:v>31804.500000000317</c:v>
                </c:pt>
                <c:pt idx="3949">
                  <c:v>31909.400000000318</c:v>
                </c:pt>
                <c:pt idx="3950">
                  <c:v>31919.600000000319</c:v>
                </c:pt>
                <c:pt idx="3951">
                  <c:v>31895.800000000319</c:v>
                </c:pt>
                <c:pt idx="3952">
                  <c:v>31738.800000000319</c:v>
                </c:pt>
                <c:pt idx="3953">
                  <c:v>31744.00000000032</c:v>
                </c:pt>
                <c:pt idx="3954">
                  <c:v>31706.00000000032</c:v>
                </c:pt>
                <c:pt idx="3955">
                  <c:v>31709.200000000321</c:v>
                </c:pt>
                <c:pt idx="3956">
                  <c:v>31723.200000000321</c:v>
                </c:pt>
                <c:pt idx="3957">
                  <c:v>31710.300000000319</c:v>
                </c:pt>
                <c:pt idx="3958">
                  <c:v>31703.50000000032</c:v>
                </c:pt>
                <c:pt idx="3959">
                  <c:v>31742.700000000321</c:v>
                </c:pt>
                <c:pt idx="3960">
                  <c:v>31742.100000000322</c:v>
                </c:pt>
                <c:pt idx="3961">
                  <c:v>31638.500000000324</c:v>
                </c:pt>
                <c:pt idx="3962">
                  <c:v>31601.100000000322</c:v>
                </c:pt>
                <c:pt idx="3963">
                  <c:v>31562.300000000323</c:v>
                </c:pt>
                <c:pt idx="3964">
                  <c:v>31499.500000000324</c:v>
                </c:pt>
                <c:pt idx="3965">
                  <c:v>31512.300000000323</c:v>
                </c:pt>
                <c:pt idx="3966">
                  <c:v>31500.500000000324</c:v>
                </c:pt>
                <c:pt idx="3967">
                  <c:v>31458.700000000325</c:v>
                </c:pt>
                <c:pt idx="3968">
                  <c:v>31450.400000000325</c:v>
                </c:pt>
                <c:pt idx="3969">
                  <c:v>31303.400000000325</c:v>
                </c:pt>
                <c:pt idx="3970">
                  <c:v>31281.300000000327</c:v>
                </c:pt>
                <c:pt idx="3971">
                  <c:v>31460.300000000327</c:v>
                </c:pt>
                <c:pt idx="3972">
                  <c:v>31763.900000000325</c:v>
                </c:pt>
                <c:pt idx="3973">
                  <c:v>31819.100000000326</c:v>
                </c:pt>
                <c:pt idx="3974">
                  <c:v>31763.300000000327</c:v>
                </c:pt>
                <c:pt idx="3975">
                  <c:v>32001.200000000328</c:v>
                </c:pt>
                <c:pt idx="3976">
                  <c:v>32253.200000000328</c:v>
                </c:pt>
                <c:pt idx="3977">
                  <c:v>32180.400000000329</c:v>
                </c:pt>
                <c:pt idx="3978">
                  <c:v>32215.60000000033</c:v>
                </c:pt>
                <c:pt idx="3979">
                  <c:v>32155.80000000033</c:v>
                </c:pt>
                <c:pt idx="3980">
                  <c:v>31967.200000000332</c:v>
                </c:pt>
                <c:pt idx="3981">
                  <c:v>32028.200000000332</c:v>
                </c:pt>
                <c:pt idx="3982">
                  <c:v>32038.400000000333</c:v>
                </c:pt>
                <c:pt idx="3983">
                  <c:v>31922.600000000333</c:v>
                </c:pt>
                <c:pt idx="3984">
                  <c:v>31984.600000000333</c:v>
                </c:pt>
                <c:pt idx="3985">
                  <c:v>31967.700000000332</c:v>
                </c:pt>
                <c:pt idx="3986">
                  <c:v>31845.900000000333</c:v>
                </c:pt>
                <c:pt idx="3987">
                  <c:v>31901.700000000332</c:v>
                </c:pt>
                <c:pt idx="3988">
                  <c:v>31904.200000000332</c:v>
                </c:pt>
                <c:pt idx="3989">
                  <c:v>31830.400000000333</c:v>
                </c:pt>
                <c:pt idx="3990">
                  <c:v>31754.600000000333</c:v>
                </c:pt>
                <c:pt idx="3991">
                  <c:v>31817.600000000333</c:v>
                </c:pt>
                <c:pt idx="3992">
                  <c:v>31870.000000000335</c:v>
                </c:pt>
                <c:pt idx="3993">
                  <c:v>31852.000000000335</c:v>
                </c:pt>
                <c:pt idx="3994">
                  <c:v>31860.800000000334</c:v>
                </c:pt>
                <c:pt idx="3995">
                  <c:v>31824.600000000333</c:v>
                </c:pt>
                <c:pt idx="3996">
                  <c:v>31714.000000000335</c:v>
                </c:pt>
                <c:pt idx="3997">
                  <c:v>31765.000000000335</c:v>
                </c:pt>
                <c:pt idx="3998">
                  <c:v>32017.200000000335</c:v>
                </c:pt>
                <c:pt idx="3999">
                  <c:v>32066.600000000337</c:v>
                </c:pt>
                <c:pt idx="4000">
                  <c:v>32003.400000000336</c:v>
                </c:pt>
                <c:pt idx="4001">
                  <c:v>32092.200000000335</c:v>
                </c:pt>
                <c:pt idx="4002">
                  <c:v>31892.200000000335</c:v>
                </c:pt>
                <c:pt idx="4003">
                  <c:v>31901.200000000335</c:v>
                </c:pt>
                <c:pt idx="4004">
                  <c:v>31876.000000000335</c:v>
                </c:pt>
                <c:pt idx="4005">
                  <c:v>31906.600000000333</c:v>
                </c:pt>
                <c:pt idx="4006">
                  <c:v>31852.800000000334</c:v>
                </c:pt>
                <c:pt idx="4007">
                  <c:v>31798.000000000335</c:v>
                </c:pt>
                <c:pt idx="4008">
                  <c:v>31790.900000000336</c:v>
                </c:pt>
                <c:pt idx="4009">
                  <c:v>31863.900000000336</c:v>
                </c:pt>
                <c:pt idx="4010">
                  <c:v>31909.700000000335</c:v>
                </c:pt>
                <c:pt idx="4011">
                  <c:v>31929.900000000336</c:v>
                </c:pt>
                <c:pt idx="4012">
                  <c:v>31904.800000000338</c:v>
                </c:pt>
                <c:pt idx="4013">
                  <c:v>31901.400000000336</c:v>
                </c:pt>
                <c:pt idx="4014">
                  <c:v>31862.400000000336</c:v>
                </c:pt>
                <c:pt idx="4015">
                  <c:v>31879.600000000337</c:v>
                </c:pt>
                <c:pt idx="4016">
                  <c:v>31939.600000000337</c:v>
                </c:pt>
                <c:pt idx="4017">
                  <c:v>31962.000000000338</c:v>
                </c:pt>
                <c:pt idx="4018">
                  <c:v>31910.600000000337</c:v>
                </c:pt>
                <c:pt idx="4019">
                  <c:v>31934.000000000338</c:v>
                </c:pt>
                <c:pt idx="4020">
                  <c:v>31951.200000000339</c:v>
                </c:pt>
                <c:pt idx="4021">
                  <c:v>31963.200000000339</c:v>
                </c:pt>
                <c:pt idx="4022">
                  <c:v>32011.90000000034</c:v>
                </c:pt>
                <c:pt idx="4023">
                  <c:v>32021.800000000341</c:v>
                </c:pt>
                <c:pt idx="4024">
                  <c:v>31966.000000000342</c:v>
                </c:pt>
                <c:pt idx="4025">
                  <c:v>31919.700000000343</c:v>
                </c:pt>
                <c:pt idx="4026">
                  <c:v>31905.800000000341</c:v>
                </c:pt>
                <c:pt idx="4027">
                  <c:v>31882.200000000343</c:v>
                </c:pt>
                <c:pt idx="4028">
                  <c:v>32090.700000000343</c:v>
                </c:pt>
                <c:pt idx="4029">
                  <c:v>32123.500000000342</c:v>
                </c:pt>
                <c:pt idx="4030">
                  <c:v>32103.000000000342</c:v>
                </c:pt>
                <c:pt idx="4031">
                  <c:v>32077.800000000341</c:v>
                </c:pt>
                <c:pt idx="4032">
                  <c:v>32023.000000000342</c:v>
                </c:pt>
                <c:pt idx="4033">
                  <c:v>32118.000000000342</c:v>
                </c:pt>
                <c:pt idx="4034">
                  <c:v>32063.100000000341</c:v>
                </c:pt>
                <c:pt idx="4035">
                  <c:v>32003.300000000341</c:v>
                </c:pt>
                <c:pt idx="4036">
                  <c:v>31895.500000000342</c:v>
                </c:pt>
                <c:pt idx="4037">
                  <c:v>31894.200000000343</c:v>
                </c:pt>
                <c:pt idx="4038">
                  <c:v>31849.800000000341</c:v>
                </c:pt>
                <c:pt idx="4039">
                  <c:v>31713.000000000342</c:v>
                </c:pt>
                <c:pt idx="4040">
                  <c:v>31622.600000000341</c:v>
                </c:pt>
                <c:pt idx="4041">
                  <c:v>31546.800000000341</c:v>
                </c:pt>
                <c:pt idx="4042">
                  <c:v>31504.000000000342</c:v>
                </c:pt>
                <c:pt idx="4043">
                  <c:v>31449.200000000343</c:v>
                </c:pt>
                <c:pt idx="4044">
                  <c:v>31433.000000000342</c:v>
                </c:pt>
                <c:pt idx="4045">
                  <c:v>31449.800000000341</c:v>
                </c:pt>
                <c:pt idx="4046">
                  <c:v>31467.100000000341</c:v>
                </c:pt>
                <c:pt idx="4047">
                  <c:v>31417.300000000341</c:v>
                </c:pt>
                <c:pt idx="4048">
                  <c:v>31384.500000000342</c:v>
                </c:pt>
                <c:pt idx="4049">
                  <c:v>31341.900000000343</c:v>
                </c:pt>
                <c:pt idx="4050">
                  <c:v>31352.100000000344</c:v>
                </c:pt>
                <c:pt idx="4051">
                  <c:v>31284.300000000345</c:v>
                </c:pt>
                <c:pt idx="4052">
                  <c:v>31241.700000000346</c:v>
                </c:pt>
                <c:pt idx="4053">
                  <c:v>31491.900000000347</c:v>
                </c:pt>
                <c:pt idx="4054">
                  <c:v>31547.300000000349</c:v>
                </c:pt>
                <c:pt idx="4055">
                  <c:v>31607.100000000348</c:v>
                </c:pt>
                <c:pt idx="4056">
                  <c:v>31674.000000000349</c:v>
                </c:pt>
                <c:pt idx="4057">
                  <c:v>31649.500000000349</c:v>
                </c:pt>
                <c:pt idx="4058">
                  <c:v>31659.600000000348</c:v>
                </c:pt>
                <c:pt idx="4059">
                  <c:v>31659.200000000346</c:v>
                </c:pt>
                <c:pt idx="4060">
                  <c:v>31577.600000000348</c:v>
                </c:pt>
                <c:pt idx="4061">
                  <c:v>31578.500000000349</c:v>
                </c:pt>
                <c:pt idx="4062">
                  <c:v>31598.70000000035</c:v>
                </c:pt>
                <c:pt idx="4063">
                  <c:v>31536.100000000351</c:v>
                </c:pt>
                <c:pt idx="4064">
                  <c:v>31496.300000000352</c:v>
                </c:pt>
                <c:pt idx="4065">
                  <c:v>31500.200000000354</c:v>
                </c:pt>
                <c:pt idx="4066">
                  <c:v>31502.400000000354</c:v>
                </c:pt>
                <c:pt idx="4067">
                  <c:v>31465.300000000356</c:v>
                </c:pt>
                <c:pt idx="4068">
                  <c:v>31454.700000000357</c:v>
                </c:pt>
                <c:pt idx="4069">
                  <c:v>31494.700000000357</c:v>
                </c:pt>
                <c:pt idx="4070">
                  <c:v>31503.300000000356</c:v>
                </c:pt>
                <c:pt idx="4071">
                  <c:v>31519.100000000355</c:v>
                </c:pt>
                <c:pt idx="4072">
                  <c:v>31526.700000000354</c:v>
                </c:pt>
                <c:pt idx="4073">
                  <c:v>31499.900000000354</c:v>
                </c:pt>
                <c:pt idx="4074">
                  <c:v>31184.000000000353</c:v>
                </c:pt>
                <c:pt idx="4075">
                  <c:v>31202.600000000351</c:v>
                </c:pt>
                <c:pt idx="4076">
                  <c:v>31190.600000000351</c:v>
                </c:pt>
                <c:pt idx="4077">
                  <c:v>31281.000000000353</c:v>
                </c:pt>
                <c:pt idx="4078">
                  <c:v>31260.200000000354</c:v>
                </c:pt>
                <c:pt idx="4079">
                  <c:v>31272.200000000354</c:v>
                </c:pt>
                <c:pt idx="4080">
                  <c:v>31215.700000000354</c:v>
                </c:pt>
                <c:pt idx="4081">
                  <c:v>31313.300000000352</c:v>
                </c:pt>
                <c:pt idx="4082">
                  <c:v>31282.100000000351</c:v>
                </c:pt>
                <c:pt idx="4083">
                  <c:v>31360.400000000351</c:v>
                </c:pt>
                <c:pt idx="4084">
                  <c:v>31306.600000000351</c:v>
                </c:pt>
                <c:pt idx="4085">
                  <c:v>31259.800000000352</c:v>
                </c:pt>
                <c:pt idx="4086">
                  <c:v>31357.300000000352</c:v>
                </c:pt>
                <c:pt idx="4087">
                  <c:v>31458.500000000353</c:v>
                </c:pt>
                <c:pt idx="4088">
                  <c:v>31449.300000000352</c:v>
                </c:pt>
                <c:pt idx="4089">
                  <c:v>31369.300000000352</c:v>
                </c:pt>
                <c:pt idx="4090">
                  <c:v>31332.500000000353</c:v>
                </c:pt>
                <c:pt idx="4091">
                  <c:v>31210.900000000354</c:v>
                </c:pt>
                <c:pt idx="4092">
                  <c:v>31242.100000000355</c:v>
                </c:pt>
                <c:pt idx="4093">
                  <c:v>31400.100000000355</c:v>
                </c:pt>
                <c:pt idx="4094">
                  <c:v>31397.300000000356</c:v>
                </c:pt>
                <c:pt idx="4095">
                  <c:v>31385.700000000357</c:v>
                </c:pt>
                <c:pt idx="4096">
                  <c:v>31419.100000000359</c:v>
                </c:pt>
                <c:pt idx="4097">
                  <c:v>31447.300000000359</c:v>
                </c:pt>
                <c:pt idx="4098">
                  <c:v>31495.50000000036</c:v>
                </c:pt>
                <c:pt idx="4099">
                  <c:v>31440.00000000036</c:v>
                </c:pt>
                <c:pt idx="4100">
                  <c:v>31440.900000000362</c:v>
                </c:pt>
                <c:pt idx="4101">
                  <c:v>31374.100000000362</c:v>
                </c:pt>
                <c:pt idx="4102">
                  <c:v>31409.800000000363</c:v>
                </c:pt>
                <c:pt idx="4103">
                  <c:v>31482.100000000362</c:v>
                </c:pt>
                <c:pt idx="4104">
                  <c:v>31478.700000000361</c:v>
                </c:pt>
                <c:pt idx="4105">
                  <c:v>31499.50000000036</c:v>
                </c:pt>
                <c:pt idx="4106">
                  <c:v>31536.50000000036</c:v>
                </c:pt>
                <c:pt idx="4107">
                  <c:v>31521.600000000359</c:v>
                </c:pt>
                <c:pt idx="4108">
                  <c:v>31494.600000000359</c:v>
                </c:pt>
                <c:pt idx="4109">
                  <c:v>31463.400000000358</c:v>
                </c:pt>
                <c:pt idx="4110">
                  <c:v>31512.100000000359</c:v>
                </c:pt>
                <c:pt idx="4111">
                  <c:v>31575.50000000036</c:v>
                </c:pt>
                <c:pt idx="4112">
                  <c:v>31547.50000000036</c:v>
                </c:pt>
                <c:pt idx="4113">
                  <c:v>31676.00000000036</c:v>
                </c:pt>
                <c:pt idx="4114">
                  <c:v>31638.200000000361</c:v>
                </c:pt>
                <c:pt idx="4115">
                  <c:v>31605.700000000361</c:v>
                </c:pt>
                <c:pt idx="4116">
                  <c:v>31849.900000000362</c:v>
                </c:pt>
                <c:pt idx="4117">
                  <c:v>31901.00000000036</c:v>
                </c:pt>
                <c:pt idx="4118">
                  <c:v>31701.00000000036</c:v>
                </c:pt>
                <c:pt idx="4119">
                  <c:v>31698.00000000036</c:v>
                </c:pt>
                <c:pt idx="4120">
                  <c:v>31693.00000000036</c:v>
                </c:pt>
                <c:pt idx="4121">
                  <c:v>31798.200000000361</c:v>
                </c:pt>
                <c:pt idx="4122">
                  <c:v>31913.50000000036</c:v>
                </c:pt>
                <c:pt idx="4123">
                  <c:v>31980.700000000361</c:v>
                </c:pt>
                <c:pt idx="4124">
                  <c:v>31934.900000000362</c:v>
                </c:pt>
                <c:pt idx="4125">
                  <c:v>31915.100000000362</c:v>
                </c:pt>
                <c:pt idx="4126">
                  <c:v>31905.100000000362</c:v>
                </c:pt>
                <c:pt idx="4127">
                  <c:v>31825.100000000362</c:v>
                </c:pt>
                <c:pt idx="4128">
                  <c:v>31808.700000000361</c:v>
                </c:pt>
                <c:pt idx="4129">
                  <c:v>31772.700000000361</c:v>
                </c:pt>
                <c:pt idx="4130">
                  <c:v>31752.900000000362</c:v>
                </c:pt>
                <c:pt idx="4131">
                  <c:v>31701.100000000362</c:v>
                </c:pt>
                <c:pt idx="4132">
                  <c:v>31655.500000000364</c:v>
                </c:pt>
                <c:pt idx="4133">
                  <c:v>31643.100000000362</c:v>
                </c:pt>
                <c:pt idx="4134">
                  <c:v>31671.800000000363</c:v>
                </c:pt>
                <c:pt idx="4135">
                  <c:v>31604.000000000364</c:v>
                </c:pt>
                <c:pt idx="4136">
                  <c:v>31611.200000000365</c:v>
                </c:pt>
                <c:pt idx="4137">
                  <c:v>31596.500000000364</c:v>
                </c:pt>
                <c:pt idx="4138">
                  <c:v>31609.400000000365</c:v>
                </c:pt>
                <c:pt idx="4139">
                  <c:v>31587.600000000366</c:v>
                </c:pt>
                <c:pt idx="4140">
                  <c:v>31514.200000000365</c:v>
                </c:pt>
                <c:pt idx="4141">
                  <c:v>31548.700000000365</c:v>
                </c:pt>
                <c:pt idx="4142">
                  <c:v>31535.900000000365</c:v>
                </c:pt>
                <c:pt idx="4143">
                  <c:v>31491.300000000367</c:v>
                </c:pt>
                <c:pt idx="4144">
                  <c:v>31503.200000000368</c:v>
                </c:pt>
                <c:pt idx="4145">
                  <c:v>31564.900000000369</c:v>
                </c:pt>
                <c:pt idx="4146">
                  <c:v>31576.10000000037</c:v>
                </c:pt>
                <c:pt idx="4147">
                  <c:v>31548.200000000368</c:v>
                </c:pt>
                <c:pt idx="4148">
                  <c:v>31645.000000000367</c:v>
                </c:pt>
                <c:pt idx="4149">
                  <c:v>31719.000000000367</c:v>
                </c:pt>
                <c:pt idx="4150">
                  <c:v>31678.200000000368</c:v>
                </c:pt>
                <c:pt idx="4151">
                  <c:v>31610.400000000369</c:v>
                </c:pt>
                <c:pt idx="4152">
                  <c:v>31619.500000000367</c:v>
                </c:pt>
                <c:pt idx="4153">
                  <c:v>31795.500000000367</c:v>
                </c:pt>
                <c:pt idx="4154">
                  <c:v>31738.800000000367</c:v>
                </c:pt>
                <c:pt idx="4155">
                  <c:v>31688.000000000367</c:v>
                </c:pt>
                <c:pt idx="4156">
                  <c:v>31773.800000000367</c:v>
                </c:pt>
                <c:pt idx="4157">
                  <c:v>31748.000000000367</c:v>
                </c:pt>
                <c:pt idx="4158">
                  <c:v>31827.200000000368</c:v>
                </c:pt>
                <c:pt idx="4159">
                  <c:v>31779.200000000368</c:v>
                </c:pt>
                <c:pt idx="4160">
                  <c:v>31871.60000000037</c:v>
                </c:pt>
                <c:pt idx="4161">
                  <c:v>32181.200000000368</c:v>
                </c:pt>
                <c:pt idx="4162">
                  <c:v>32273.60000000037</c:v>
                </c:pt>
                <c:pt idx="4163">
                  <c:v>32157.400000000369</c:v>
                </c:pt>
                <c:pt idx="4164">
                  <c:v>32252.400000000369</c:v>
                </c:pt>
                <c:pt idx="4165">
                  <c:v>32171.80000000037</c:v>
                </c:pt>
                <c:pt idx="4166">
                  <c:v>32167.000000000371</c:v>
                </c:pt>
                <c:pt idx="4167">
                  <c:v>32157.900000000373</c:v>
                </c:pt>
                <c:pt idx="4168">
                  <c:v>32206.100000000373</c:v>
                </c:pt>
                <c:pt idx="4169">
                  <c:v>32176.100000000373</c:v>
                </c:pt>
                <c:pt idx="4170">
                  <c:v>32219.000000000375</c:v>
                </c:pt>
                <c:pt idx="4171">
                  <c:v>32331.800000000374</c:v>
                </c:pt>
                <c:pt idx="4172">
                  <c:v>32403.500000000375</c:v>
                </c:pt>
                <c:pt idx="4173">
                  <c:v>32355.700000000375</c:v>
                </c:pt>
                <c:pt idx="4174">
                  <c:v>32314.600000000377</c:v>
                </c:pt>
                <c:pt idx="4175">
                  <c:v>32300.900000000376</c:v>
                </c:pt>
                <c:pt idx="4176">
                  <c:v>32279.300000000378</c:v>
                </c:pt>
                <c:pt idx="4177">
                  <c:v>32291.900000000376</c:v>
                </c:pt>
                <c:pt idx="4178">
                  <c:v>32216.100000000377</c:v>
                </c:pt>
                <c:pt idx="4179">
                  <c:v>32251.500000000378</c:v>
                </c:pt>
                <c:pt idx="4180">
                  <c:v>32213.700000000379</c:v>
                </c:pt>
                <c:pt idx="4181">
                  <c:v>32168.700000000379</c:v>
                </c:pt>
                <c:pt idx="4182">
                  <c:v>32130.500000000378</c:v>
                </c:pt>
                <c:pt idx="4183">
                  <c:v>32046.100000000377</c:v>
                </c:pt>
                <c:pt idx="4184">
                  <c:v>31984.300000000378</c:v>
                </c:pt>
                <c:pt idx="4185">
                  <c:v>31910.200000000379</c:v>
                </c:pt>
                <c:pt idx="4186">
                  <c:v>32241.000000000378</c:v>
                </c:pt>
                <c:pt idx="4187">
                  <c:v>32207.40000000038</c:v>
                </c:pt>
                <c:pt idx="4188">
                  <c:v>32350.000000000378</c:v>
                </c:pt>
                <c:pt idx="4189">
                  <c:v>32502.800000000378</c:v>
                </c:pt>
                <c:pt idx="4190">
                  <c:v>32566.000000000378</c:v>
                </c:pt>
                <c:pt idx="4191">
                  <c:v>32522.200000000379</c:v>
                </c:pt>
                <c:pt idx="4192">
                  <c:v>32465.40000000038</c:v>
                </c:pt>
                <c:pt idx="4193">
                  <c:v>32466.700000000379</c:v>
                </c:pt>
                <c:pt idx="4194">
                  <c:v>32414.200000000379</c:v>
                </c:pt>
                <c:pt idx="4195">
                  <c:v>32473.40000000038</c:v>
                </c:pt>
                <c:pt idx="4196">
                  <c:v>32403.200000000379</c:v>
                </c:pt>
                <c:pt idx="4197">
                  <c:v>32169.40000000038</c:v>
                </c:pt>
                <c:pt idx="4198">
                  <c:v>32027.40000000038</c:v>
                </c:pt>
                <c:pt idx="4199">
                  <c:v>32328.000000000378</c:v>
                </c:pt>
                <c:pt idx="4200">
                  <c:v>32268.200000000379</c:v>
                </c:pt>
                <c:pt idx="4201">
                  <c:v>32276.90000000038</c:v>
                </c:pt>
                <c:pt idx="4202">
                  <c:v>32369.90000000038</c:v>
                </c:pt>
                <c:pt idx="4203">
                  <c:v>32306.100000000381</c:v>
                </c:pt>
                <c:pt idx="4204">
                  <c:v>32255.300000000381</c:v>
                </c:pt>
                <c:pt idx="4205">
                  <c:v>32055.300000000381</c:v>
                </c:pt>
                <c:pt idx="4206">
                  <c:v>32058.000000000382</c:v>
                </c:pt>
                <c:pt idx="4207">
                  <c:v>31950.800000000381</c:v>
                </c:pt>
                <c:pt idx="4208">
                  <c:v>32068.800000000381</c:v>
                </c:pt>
                <c:pt idx="4209">
                  <c:v>32294.000000000382</c:v>
                </c:pt>
                <c:pt idx="4210">
                  <c:v>32391.000000000382</c:v>
                </c:pt>
                <c:pt idx="4211">
                  <c:v>32191.000000000382</c:v>
                </c:pt>
                <c:pt idx="4212">
                  <c:v>32198.200000000383</c:v>
                </c:pt>
                <c:pt idx="4213">
                  <c:v>32492.600000000384</c:v>
                </c:pt>
                <c:pt idx="4214">
                  <c:v>32506.300000000385</c:v>
                </c:pt>
                <c:pt idx="4215">
                  <c:v>32376.000000000386</c:v>
                </c:pt>
                <c:pt idx="4216">
                  <c:v>32321.200000000386</c:v>
                </c:pt>
                <c:pt idx="4217">
                  <c:v>32410.800000000385</c:v>
                </c:pt>
                <c:pt idx="4218">
                  <c:v>32703.200000000386</c:v>
                </c:pt>
                <c:pt idx="4219">
                  <c:v>32739.400000000387</c:v>
                </c:pt>
                <c:pt idx="4220">
                  <c:v>32539.400000000387</c:v>
                </c:pt>
                <c:pt idx="4221">
                  <c:v>32492.700000000386</c:v>
                </c:pt>
                <c:pt idx="4222">
                  <c:v>32582.200000000386</c:v>
                </c:pt>
                <c:pt idx="4223">
                  <c:v>32455.200000000386</c:v>
                </c:pt>
                <c:pt idx="4224">
                  <c:v>32535.200000000386</c:v>
                </c:pt>
                <c:pt idx="4225">
                  <c:v>32405.500000000386</c:v>
                </c:pt>
                <c:pt idx="4226">
                  <c:v>32381.700000000386</c:v>
                </c:pt>
                <c:pt idx="4227">
                  <c:v>32389.700000000386</c:v>
                </c:pt>
                <c:pt idx="4228">
                  <c:v>32509.500000000386</c:v>
                </c:pt>
                <c:pt idx="4229">
                  <c:v>32538.700000000386</c:v>
                </c:pt>
                <c:pt idx="4230">
                  <c:v>32605.700000000386</c:v>
                </c:pt>
                <c:pt idx="4231">
                  <c:v>33005.70000000039</c:v>
                </c:pt>
                <c:pt idx="4232">
                  <c:v>32911.000000000393</c:v>
                </c:pt>
                <c:pt idx="4233">
                  <c:v>32923.20000000039</c:v>
                </c:pt>
                <c:pt idx="4234">
                  <c:v>32984.500000000393</c:v>
                </c:pt>
                <c:pt idx="4235">
                  <c:v>32995.500000000393</c:v>
                </c:pt>
                <c:pt idx="4236">
                  <c:v>33240.900000000394</c:v>
                </c:pt>
                <c:pt idx="4237">
                  <c:v>33397.900000000394</c:v>
                </c:pt>
                <c:pt idx="4238">
                  <c:v>33420.400000000394</c:v>
                </c:pt>
                <c:pt idx="4239">
                  <c:v>33368.600000000391</c:v>
                </c:pt>
                <c:pt idx="4240">
                  <c:v>33587.600000000391</c:v>
                </c:pt>
                <c:pt idx="4241">
                  <c:v>33508.400000000394</c:v>
                </c:pt>
                <c:pt idx="4242">
                  <c:v>33512.000000000393</c:v>
                </c:pt>
                <c:pt idx="4243">
                  <c:v>33405.800000000396</c:v>
                </c:pt>
                <c:pt idx="4244">
                  <c:v>33088.100000000399</c:v>
                </c:pt>
                <c:pt idx="4245">
                  <c:v>33112.300000000396</c:v>
                </c:pt>
                <c:pt idx="4246">
                  <c:v>33126.500000000393</c:v>
                </c:pt>
                <c:pt idx="4247">
                  <c:v>33224.500000000393</c:v>
                </c:pt>
                <c:pt idx="4248">
                  <c:v>33077.800000000396</c:v>
                </c:pt>
                <c:pt idx="4249">
                  <c:v>33243.000000000393</c:v>
                </c:pt>
                <c:pt idx="4250">
                  <c:v>33395.20000000039</c:v>
                </c:pt>
                <c:pt idx="4251">
                  <c:v>33795.20000000039</c:v>
                </c:pt>
                <c:pt idx="4252">
                  <c:v>33734.400000000387</c:v>
                </c:pt>
                <c:pt idx="4253">
                  <c:v>33827.600000000384</c:v>
                </c:pt>
                <c:pt idx="4254">
                  <c:v>34197.900000000387</c:v>
                </c:pt>
                <c:pt idx="4255">
                  <c:v>33997.900000000387</c:v>
                </c:pt>
                <c:pt idx="4256">
                  <c:v>34126.500000000386</c:v>
                </c:pt>
                <c:pt idx="4257">
                  <c:v>34290.700000000383</c:v>
                </c:pt>
                <c:pt idx="4258">
                  <c:v>34334.200000000383</c:v>
                </c:pt>
                <c:pt idx="4259">
                  <c:v>34481.000000000386</c:v>
                </c:pt>
                <c:pt idx="4260">
                  <c:v>34414.500000000386</c:v>
                </c:pt>
                <c:pt idx="4261">
                  <c:v>34425.000000000386</c:v>
                </c:pt>
                <c:pt idx="4262">
                  <c:v>34359.200000000383</c:v>
                </c:pt>
                <c:pt idx="4263">
                  <c:v>34494.600000000384</c:v>
                </c:pt>
                <c:pt idx="4264">
                  <c:v>34745.200000000383</c:v>
                </c:pt>
                <c:pt idx="4265">
                  <c:v>34865.200000000383</c:v>
                </c:pt>
                <c:pt idx="4266">
                  <c:v>34878.000000000386</c:v>
                </c:pt>
                <c:pt idx="4267">
                  <c:v>34686.400000000387</c:v>
                </c:pt>
                <c:pt idx="4268">
                  <c:v>34728.900000000387</c:v>
                </c:pt>
                <c:pt idx="4269">
                  <c:v>34621.20000000039</c:v>
                </c:pt>
                <c:pt idx="4270">
                  <c:v>34623.000000000393</c:v>
                </c:pt>
                <c:pt idx="4271">
                  <c:v>34518.600000000391</c:v>
                </c:pt>
                <c:pt idx="4272">
                  <c:v>34514.300000000389</c:v>
                </c:pt>
                <c:pt idx="4273">
                  <c:v>34515.500000000386</c:v>
                </c:pt>
                <c:pt idx="4274">
                  <c:v>34430.800000000389</c:v>
                </c:pt>
                <c:pt idx="4275">
                  <c:v>34407.000000000386</c:v>
                </c:pt>
                <c:pt idx="4276">
                  <c:v>34386.200000000383</c:v>
                </c:pt>
                <c:pt idx="4277">
                  <c:v>34335.40000000038</c:v>
                </c:pt>
                <c:pt idx="4278">
                  <c:v>34294.90000000038</c:v>
                </c:pt>
                <c:pt idx="4279">
                  <c:v>34333.600000000377</c:v>
                </c:pt>
                <c:pt idx="4280">
                  <c:v>34464.800000000374</c:v>
                </c:pt>
                <c:pt idx="4281">
                  <c:v>34575.100000000377</c:v>
                </c:pt>
                <c:pt idx="4282">
                  <c:v>34737.300000000374</c:v>
                </c:pt>
                <c:pt idx="4283">
                  <c:v>34664.500000000371</c:v>
                </c:pt>
                <c:pt idx="4284">
                  <c:v>34604.300000000374</c:v>
                </c:pt>
                <c:pt idx="4285">
                  <c:v>34622.400000000373</c:v>
                </c:pt>
                <c:pt idx="4286">
                  <c:v>34550.000000000371</c:v>
                </c:pt>
                <c:pt idx="4287">
                  <c:v>34493.300000000374</c:v>
                </c:pt>
                <c:pt idx="4288">
                  <c:v>34342.900000000373</c:v>
                </c:pt>
                <c:pt idx="4289">
                  <c:v>34384.900000000373</c:v>
                </c:pt>
                <c:pt idx="4290">
                  <c:v>34473.500000000371</c:v>
                </c:pt>
                <c:pt idx="4291">
                  <c:v>34614.000000000371</c:v>
                </c:pt>
                <c:pt idx="4292">
                  <c:v>34615.500000000371</c:v>
                </c:pt>
                <c:pt idx="4293">
                  <c:v>34692.500000000371</c:v>
                </c:pt>
                <c:pt idx="4294">
                  <c:v>34619.700000000368</c:v>
                </c:pt>
                <c:pt idx="4295">
                  <c:v>34550.700000000368</c:v>
                </c:pt>
                <c:pt idx="4296">
                  <c:v>34479.900000000365</c:v>
                </c:pt>
                <c:pt idx="4297">
                  <c:v>34509.300000000367</c:v>
                </c:pt>
                <c:pt idx="4298">
                  <c:v>34410.300000000367</c:v>
                </c:pt>
                <c:pt idx="4299">
                  <c:v>34482.500000000364</c:v>
                </c:pt>
                <c:pt idx="4300">
                  <c:v>34542.100000000362</c:v>
                </c:pt>
                <c:pt idx="4301">
                  <c:v>34493.500000000364</c:v>
                </c:pt>
                <c:pt idx="4302">
                  <c:v>34498.900000000365</c:v>
                </c:pt>
                <c:pt idx="4303">
                  <c:v>34669.100000000362</c:v>
                </c:pt>
                <c:pt idx="4304">
                  <c:v>34469.100000000362</c:v>
                </c:pt>
                <c:pt idx="4305">
                  <c:v>34613.400000000365</c:v>
                </c:pt>
                <c:pt idx="4306">
                  <c:v>34575.000000000364</c:v>
                </c:pt>
                <c:pt idx="4307">
                  <c:v>34399.500000000364</c:v>
                </c:pt>
                <c:pt idx="4308">
                  <c:v>34426.900000000365</c:v>
                </c:pt>
                <c:pt idx="4309">
                  <c:v>34449.600000000362</c:v>
                </c:pt>
                <c:pt idx="4310">
                  <c:v>34410.800000000359</c:v>
                </c:pt>
                <c:pt idx="4311">
                  <c:v>34370.200000000361</c:v>
                </c:pt>
                <c:pt idx="4312">
                  <c:v>34507.500000000364</c:v>
                </c:pt>
                <c:pt idx="4313">
                  <c:v>34507.800000000367</c:v>
                </c:pt>
                <c:pt idx="4314">
                  <c:v>34592.000000000364</c:v>
                </c:pt>
                <c:pt idx="4315">
                  <c:v>34531.000000000364</c:v>
                </c:pt>
                <c:pt idx="4316">
                  <c:v>34444.700000000361</c:v>
                </c:pt>
                <c:pt idx="4317">
                  <c:v>34439.900000000358</c:v>
                </c:pt>
                <c:pt idx="4318">
                  <c:v>34428.100000000355</c:v>
                </c:pt>
                <c:pt idx="4319">
                  <c:v>34575.600000000355</c:v>
                </c:pt>
                <c:pt idx="4320">
                  <c:v>34601.600000000355</c:v>
                </c:pt>
                <c:pt idx="4321">
                  <c:v>34664.800000000352</c:v>
                </c:pt>
                <c:pt idx="4322">
                  <c:v>34932.500000000349</c:v>
                </c:pt>
                <c:pt idx="4323">
                  <c:v>34674.700000000346</c:v>
                </c:pt>
                <c:pt idx="4324">
                  <c:v>34657.900000000343</c:v>
                </c:pt>
                <c:pt idx="4325">
                  <c:v>34614.100000000341</c:v>
                </c:pt>
                <c:pt idx="4326">
                  <c:v>34630.700000000339</c:v>
                </c:pt>
                <c:pt idx="4327">
                  <c:v>34597.200000000339</c:v>
                </c:pt>
                <c:pt idx="4328">
                  <c:v>34550.400000000336</c:v>
                </c:pt>
                <c:pt idx="4329">
                  <c:v>34535.600000000333</c:v>
                </c:pt>
                <c:pt idx="4330">
                  <c:v>34629.80000000033</c:v>
                </c:pt>
                <c:pt idx="4331">
                  <c:v>34561.000000000327</c:v>
                </c:pt>
                <c:pt idx="4332">
                  <c:v>34489.200000000325</c:v>
                </c:pt>
                <c:pt idx="4333">
                  <c:v>34498.000000000327</c:v>
                </c:pt>
                <c:pt idx="4334">
                  <c:v>34509.600000000326</c:v>
                </c:pt>
                <c:pt idx="4335">
                  <c:v>34621.800000000323</c:v>
                </c:pt>
                <c:pt idx="4336">
                  <c:v>34649.700000000325</c:v>
                </c:pt>
                <c:pt idx="4337">
                  <c:v>34622.900000000322</c:v>
                </c:pt>
                <c:pt idx="4338">
                  <c:v>34538.50000000032</c:v>
                </c:pt>
                <c:pt idx="4339">
                  <c:v>34558.600000000319</c:v>
                </c:pt>
                <c:pt idx="4340">
                  <c:v>34593.00000000032</c:v>
                </c:pt>
                <c:pt idx="4341">
                  <c:v>34540.200000000317</c:v>
                </c:pt>
                <c:pt idx="4342">
                  <c:v>34549.300000000316</c:v>
                </c:pt>
              </c:numCache>
            </c:numRef>
          </c:val>
        </c:ser>
        <c:marker val="1"/>
        <c:axId val="153775104"/>
        <c:axId val="153776896"/>
      </c:lineChart>
      <c:catAx>
        <c:axId val="153775104"/>
        <c:scaling>
          <c:orientation val="minMax"/>
        </c:scaling>
        <c:axPos val="b"/>
        <c:numFmt formatCode="dd/mm/yyyy" sourceLinked="0"/>
        <c:tickLblPos val="nextTo"/>
        <c:crossAx val="153776896"/>
        <c:crosses val="autoZero"/>
        <c:auto val="1"/>
        <c:lblAlgn val="ctr"/>
        <c:lblOffset val="100"/>
      </c:catAx>
      <c:valAx>
        <c:axId val="153776896"/>
        <c:scaling>
          <c:orientation val="minMax"/>
        </c:scaling>
        <c:axPos val="l"/>
        <c:majorGridlines/>
        <c:numFmt formatCode="General" sourceLinked="1"/>
        <c:tickLblPos val="nextTo"/>
        <c:crossAx val="1537751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76199</xdr:rowOff>
    </xdr:from>
    <xdr:to>
      <xdr:col>7</xdr:col>
      <xdr:colOff>171449</xdr:colOff>
      <xdr:row>12</xdr:row>
      <xdr:rowOff>209550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571500</xdr:colOff>
      <xdr:row>2</xdr:row>
      <xdr:rowOff>66676</xdr:rowOff>
    </xdr:from>
    <xdr:to>
      <xdr:col>8</xdr:col>
      <xdr:colOff>2095500</xdr:colOff>
      <xdr:row>12</xdr:row>
      <xdr:rowOff>200026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</xdr:row>
      <xdr:rowOff>85724</xdr:rowOff>
    </xdr:from>
    <xdr:to>
      <xdr:col>25</xdr:col>
      <xdr:colOff>390525</xdr:colOff>
      <xdr:row>30</xdr:row>
      <xdr:rowOff>0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2</xdr:row>
      <xdr:rowOff>47625</xdr:rowOff>
    </xdr:from>
    <xdr:to>
      <xdr:col>27</xdr:col>
      <xdr:colOff>361950</xdr:colOff>
      <xdr:row>26</xdr:row>
      <xdr:rowOff>123824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pporto%20dettagliato%20di%20diverse%20strategie%20-%20SP500Optimizer%20___%20DAX%205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iepilogo"/>
      <sheetName val="Input"/>
      <sheetName val="Grafico Anno"/>
      <sheetName val="Grafico lineare"/>
    </sheetNames>
    <sheetDataSet>
      <sheetData sheetId="0" refreshError="1"/>
      <sheetData sheetId="1">
        <row r="2">
          <cell r="W2">
            <v>1900</v>
          </cell>
        </row>
        <row r="5">
          <cell r="E5" t="str">
            <v>Abs Perf</v>
          </cell>
          <cell r="U5" t="str">
            <v>Data</v>
          </cell>
          <cell r="W5" t="str">
            <v>anno</v>
          </cell>
        </row>
        <row r="6">
          <cell r="E6">
            <v>-189.8</v>
          </cell>
          <cell r="W6">
            <v>2017</v>
          </cell>
        </row>
        <row r="7">
          <cell r="E7">
            <v>-89.6</v>
          </cell>
          <cell r="W7">
            <v>2017</v>
          </cell>
        </row>
        <row r="8">
          <cell r="E8">
            <v>100</v>
          </cell>
          <cell r="W8">
            <v>2017</v>
          </cell>
        </row>
        <row r="9">
          <cell r="E9">
            <v>200</v>
          </cell>
          <cell r="W9">
            <v>2017</v>
          </cell>
        </row>
        <row r="10">
          <cell r="E10">
            <v>-88</v>
          </cell>
          <cell r="W10">
            <v>2017</v>
          </cell>
        </row>
        <row r="11">
          <cell r="E11">
            <v>-171.8</v>
          </cell>
          <cell r="W11">
            <v>2017</v>
          </cell>
        </row>
        <row r="12">
          <cell r="E12">
            <v>90.4</v>
          </cell>
          <cell r="W12">
            <v>2017</v>
          </cell>
        </row>
        <row r="13">
          <cell r="E13">
            <v>200</v>
          </cell>
          <cell r="W13">
            <v>2017</v>
          </cell>
        </row>
        <row r="14">
          <cell r="E14">
            <v>100</v>
          </cell>
          <cell r="W14">
            <v>2017</v>
          </cell>
        </row>
        <row r="15">
          <cell r="E15">
            <v>90.2</v>
          </cell>
          <cell r="W15">
            <v>2017</v>
          </cell>
        </row>
        <row r="16">
          <cell r="E16">
            <v>100</v>
          </cell>
          <cell r="W16">
            <v>2017</v>
          </cell>
        </row>
        <row r="17">
          <cell r="E17">
            <v>88.8</v>
          </cell>
          <cell r="W17">
            <v>2017</v>
          </cell>
        </row>
        <row r="18">
          <cell r="E18">
            <v>100</v>
          </cell>
          <cell r="W18">
            <v>2017</v>
          </cell>
        </row>
        <row r="19">
          <cell r="E19">
            <v>-99.9</v>
          </cell>
          <cell r="W19">
            <v>2017</v>
          </cell>
        </row>
        <row r="20">
          <cell r="E20">
            <v>-241.8</v>
          </cell>
          <cell r="W20">
            <v>2017</v>
          </cell>
        </row>
        <row r="21">
          <cell r="E21">
            <v>200</v>
          </cell>
          <cell r="W21">
            <v>2017</v>
          </cell>
        </row>
        <row r="22">
          <cell r="E22">
            <v>100</v>
          </cell>
          <cell r="W22">
            <v>2017</v>
          </cell>
        </row>
        <row r="23">
          <cell r="E23">
            <v>-93</v>
          </cell>
          <cell r="W23">
            <v>2017</v>
          </cell>
        </row>
        <row r="24">
          <cell r="E24">
            <v>100</v>
          </cell>
          <cell r="W24">
            <v>2017</v>
          </cell>
        </row>
        <row r="25">
          <cell r="E25">
            <v>200</v>
          </cell>
          <cell r="W25">
            <v>2017</v>
          </cell>
        </row>
        <row r="26">
          <cell r="E26">
            <v>-114.9</v>
          </cell>
          <cell r="W26">
            <v>2017</v>
          </cell>
        </row>
        <row r="27">
          <cell r="E27">
            <v>-172</v>
          </cell>
          <cell r="W27">
            <v>2017</v>
          </cell>
        </row>
        <row r="28">
          <cell r="E28">
            <v>200</v>
          </cell>
          <cell r="W28">
            <v>2017</v>
          </cell>
        </row>
        <row r="29">
          <cell r="E29">
            <v>-183.8</v>
          </cell>
          <cell r="W29">
            <v>2017</v>
          </cell>
        </row>
        <row r="30">
          <cell r="E30">
            <v>100</v>
          </cell>
          <cell r="W30">
            <v>2017</v>
          </cell>
        </row>
        <row r="31">
          <cell r="E31">
            <v>100</v>
          </cell>
          <cell r="W31">
            <v>2017</v>
          </cell>
        </row>
        <row r="32">
          <cell r="E32">
            <v>-87.4</v>
          </cell>
          <cell r="W32">
            <v>2017</v>
          </cell>
        </row>
        <row r="33">
          <cell r="E33">
            <v>200</v>
          </cell>
          <cell r="W33">
            <v>2017</v>
          </cell>
        </row>
        <row r="34">
          <cell r="E34">
            <v>100</v>
          </cell>
          <cell r="W34">
            <v>2017</v>
          </cell>
        </row>
        <row r="35">
          <cell r="E35">
            <v>100</v>
          </cell>
          <cell r="W35">
            <v>2017</v>
          </cell>
        </row>
        <row r="36">
          <cell r="E36">
            <v>-87.7</v>
          </cell>
          <cell r="W36">
            <v>2017</v>
          </cell>
        </row>
        <row r="37">
          <cell r="E37">
            <v>100</v>
          </cell>
          <cell r="W37">
            <v>2017</v>
          </cell>
        </row>
        <row r="38">
          <cell r="E38">
            <v>200</v>
          </cell>
          <cell r="W38">
            <v>2017</v>
          </cell>
        </row>
        <row r="39">
          <cell r="E39">
            <v>-85.7</v>
          </cell>
          <cell r="W39">
            <v>2017</v>
          </cell>
        </row>
        <row r="40">
          <cell r="E40">
            <v>-199.8</v>
          </cell>
          <cell r="W40">
            <v>2017</v>
          </cell>
        </row>
        <row r="41">
          <cell r="E41">
            <v>-178.6</v>
          </cell>
          <cell r="W41">
            <v>2017</v>
          </cell>
        </row>
        <row r="42">
          <cell r="E42">
            <v>100</v>
          </cell>
          <cell r="W42">
            <v>2017</v>
          </cell>
        </row>
        <row r="43">
          <cell r="E43">
            <v>100</v>
          </cell>
          <cell r="W43">
            <v>2017</v>
          </cell>
        </row>
        <row r="44">
          <cell r="E44">
            <v>200</v>
          </cell>
          <cell r="W44">
            <v>2017</v>
          </cell>
        </row>
        <row r="45">
          <cell r="E45">
            <v>-86.6</v>
          </cell>
          <cell r="W45">
            <v>2017</v>
          </cell>
        </row>
        <row r="46">
          <cell r="E46">
            <v>-175.2</v>
          </cell>
          <cell r="W46">
            <v>2017</v>
          </cell>
        </row>
        <row r="47">
          <cell r="E47">
            <v>-202.6</v>
          </cell>
          <cell r="W47">
            <v>2017</v>
          </cell>
        </row>
        <row r="48">
          <cell r="E48">
            <v>89.4</v>
          </cell>
          <cell r="W48">
            <v>2017</v>
          </cell>
        </row>
        <row r="49">
          <cell r="E49">
            <v>200</v>
          </cell>
          <cell r="W49">
            <v>2017</v>
          </cell>
        </row>
        <row r="50">
          <cell r="E50">
            <v>93.9</v>
          </cell>
          <cell r="W50">
            <v>2017</v>
          </cell>
        </row>
        <row r="51">
          <cell r="E51">
            <v>-103.9</v>
          </cell>
          <cell r="W51">
            <v>2017</v>
          </cell>
        </row>
        <row r="52">
          <cell r="E52">
            <v>100</v>
          </cell>
          <cell r="W52">
            <v>2017</v>
          </cell>
        </row>
        <row r="53">
          <cell r="E53">
            <v>-179.6</v>
          </cell>
          <cell r="W53">
            <v>2017</v>
          </cell>
        </row>
        <row r="54">
          <cell r="E54">
            <v>-188.8</v>
          </cell>
          <cell r="W54">
            <v>2017</v>
          </cell>
        </row>
        <row r="55">
          <cell r="E55">
            <v>-175.2</v>
          </cell>
          <cell r="W55">
            <v>2017</v>
          </cell>
        </row>
        <row r="56">
          <cell r="E56">
            <v>-118.5</v>
          </cell>
          <cell r="W56">
            <v>2017</v>
          </cell>
        </row>
        <row r="57">
          <cell r="E57">
            <v>180.8</v>
          </cell>
          <cell r="W57">
            <v>2017</v>
          </cell>
        </row>
        <row r="58">
          <cell r="E58">
            <v>-86.6</v>
          </cell>
          <cell r="W58">
            <v>2017</v>
          </cell>
        </row>
        <row r="59">
          <cell r="E59">
            <v>200</v>
          </cell>
          <cell r="W59">
            <v>2017</v>
          </cell>
        </row>
        <row r="60">
          <cell r="E60">
            <v>183</v>
          </cell>
          <cell r="W60">
            <v>2017</v>
          </cell>
        </row>
        <row r="61">
          <cell r="E61">
            <v>-106.6</v>
          </cell>
          <cell r="W61">
            <v>2017</v>
          </cell>
        </row>
        <row r="62">
          <cell r="E62">
            <v>182.6</v>
          </cell>
          <cell r="W62">
            <v>2018</v>
          </cell>
        </row>
        <row r="63">
          <cell r="E63">
            <v>-185.4</v>
          </cell>
          <cell r="W63">
            <v>2018</v>
          </cell>
        </row>
        <row r="64">
          <cell r="E64">
            <v>100</v>
          </cell>
          <cell r="W64">
            <v>2018</v>
          </cell>
        </row>
        <row r="65">
          <cell r="E65">
            <v>100</v>
          </cell>
          <cell r="W65">
            <v>2018</v>
          </cell>
        </row>
        <row r="66">
          <cell r="E66">
            <v>-97.5</v>
          </cell>
          <cell r="W66">
            <v>2018</v>
          </cell>
        </row>
        <row r="67">
          <cell r="E67">
            <v>89.7</v>
          </cell>
          <cell r="W67">
            <v>2018</v>
          </cell>
        </row>
        <row r="68">
          <cell r="E68">
            <v>-187.4</v>
          </cell>
          <cell r="W68">
            <v>2018</v>
          </cell>
        </row>
        <row r="69">
          <cell r="E69">
            <v>200</v>
          </cell>
          <cell r="W69">
            <v>2018</v>
          </cell>
        </row>
        <row r="70">
          <cell r="E70">
            <v>-182</v>
          </cell>
          <cell r="W70">
            <v>2018</v>
          </cell>
        </row>
        <row r="71">
          <cell r="E71">
            <v>100</v>
          </cell>
          <cell r="W71">
            <v>2018</v>
          </cell>
        </row>
        <row r="72">
          <cell r="E72">
            <v>100</v>
          </cell>
          <cell r="W72">
            <v>2018</v>
          </cell>
        </row>
        <row r="73">
          <cell r="E73">
            <v>88</v>
          </cell>
          <cell r="W73">
            <v>2018</v>
          </cell>
        </row>
        <row r="74">
          <cell r="E74">
            <v>-87.7</v>
          </cell>
          <cell r="W74">
            <v>2018</v>
          </cell>
        </row>
        <row r="75">
          <cell r="E75">
            <v>182.6</v>
          </cell>
          <cell r="W75">
            <v>2018</v>
          </cell>
        </row>
        <row r="76">
          <cell r="E76">
            <v>-89.5</v>
          </cell>
          <cell r="W76">
            <v>2018</v>
          </cell>
        </row>
        <row r="77">
          <cell r="E77">
            <v>200</v>
          </cell>
          <cell r="W77">
            <v>2018</v>
          </cell>
        </row>
        <row r="78">
          <cell r="E78">
            <v>-89.8</v>
          </cell>
          <cell r="W78">
            <v>2018</v>
          </cell>
        </row>
        <row r="79">
          <cell r="E79">
            <v>200</v>
          </cell>
          <cell r="W79">
            <v>2018</v>
          </cell>
        </row>
        <row r="80">
          <cell r="E80">
            <v>200</v>
          </cell>
          <cell r="W80">
            <v>2018</v>
          </cell>
        </row>
        <row r="81">
          <cell r="E81">
            <v>-91.1</v>
          </cell>
          <cell r="W81">
            <v>2018</v>
          </cell>
        </row>
        <row r="82">
          <cell r="E82">
            <v>200</v>
          </cell>
          <cell r="W82">
            <v>2018</v>
          </cell>
        </row>
        <row r="83">
          <cell r="E83">
            <v>-84.8</v>
          </cell>
          <cell r="W83">
            <v>2018</v>
          </cell>
        </row>
        <row r="84">
          <cell r="E84">
            <v>100</v>
          </cell>
          <cell r="W84">
            <v>2018</v>
          </cell>
        </row>
        <row r="85">
          <cell r="E85">
            <v>200</v>
          </cell>
          <cell r="W85">
            <v>2018</v>
          </cell>
        </row>
        <row r="86">
          <cell r="E86">
            <v>-181.4</v>
          </cell>
          <cell r="W86">
            <v>2018</v>
          </cell>
        </row>
        <row r="87">
          <cell r="E87">
            <v>-92.1</v>
          </cell>
          <cell r="W87">
            <v>2018</v>
          </cell>
        </row>
        <row r="88">
          <cell r="E88">
            <v>200</v>
          </cell>
          <cell r="W88">
            <v>2018</v>
          </cell>
        </row>
        <row r="89">
          <cell r="E89">
            <v>-294</v>
          </cell>
          <cell r="W89">
            <v>2018</v>
          </cell>
        </row>
        <row r="90">
          <cell r="E90">
            <v>-100.2</v>
          </cell>
          <cell r="W90">
            <v>2018</v>
          </cell>
        </row>
        <row r="91">
          <cell r="E91">
            <v>100</v>
          </cell>
          <cell r="W91">
            <v>2018</v>
          </cell>
        </row>
        <row r="92">
          <cell r="E92">
            <v>200</v>
          </cell>
          <cell r="W92">
            <v>2018</v>
          </cell>
        </row>
        <row r="93">
          <cell r="E93">
            <v>-123.4</v>
          </cell>
          <cell r="W93">
            <v>2018</v>
          </cell>
        </row>
        <row r="94">
          <cell r="E94">
            <v>200</v>
          </cell>
          <cell r="W94">
            <v>2018</v>
          </cell>
        </row>
        <row r="95">
          <cell r="E95">
            <v>-85.1</v>
          </cell>
          <cell r="W95">
            <v>2018</v>
          </cell>
        </row>
        <row r="96">
          <cell r="E96">
            <v>200</v>
          </cell>
          <cell r="W96">
            <v>2018</v>
          </cell>
        </row>
        <row r="97">
          <cell r="E97">
            <v>-95.1</v>
          </cell>
          <cell r="W97">
            <v>2018</v>
          </cell>
        </row>
        <row r="98">
          <cell r="E98">
            <v>100</v>
          </cell>
          <cell r="W98">
            <v>2018</v>
          </cell>
        </row>
        <row r="99">
          <cell r="E99">
            <v>200</v>
          </cell>
          <cell r="W99">
            <v>2018</v>
          </cell>
        </row>
        <row r="100">
          <cell r="E100">
            <v>-115.3</v>
          </cell>
          <cell r="W100">
            <v>2018</v>
          </cell>
        </row>
        <row r="101">
          <cell r="E101">
            <v>-104.4</v>
          </cell>
          <cell r="W101">
            <v>2018</v>
          </cell>
        </row>
        <row r="102">
          <cell r="E102">
            <v>200</v>
          </cell>
          <cell r="W102">
            <v>2018</v>
          </cell>
        </row>
        <row r="103">
          <cell r="E103">
            <v>100</v>
          </cell>
          <cell r="W103">
            <v>2018</v>
          </cell>
        </row>
        <row r="104">
          <cell r="E104">
            <v>100</v>
          </cell>
          <cell r="W104">
            <v>2018</v>
          </cell>
        </row>
        <row r="105">
          <cell r="E105">
            <v>100</v>
          </cell>
          <cell r="W105">
            <v>2018</v>
          </cell>
        </row>
        <row r="106">
          <cell r="E106">
            <v>100</v>
          </cell>
          <cell r="W106">
            <v>2018</v>
          </cell>
        </row>
        <row r="107">
          <cell r="E107">
            <v>200</v>
          </cell>
          <cell r="W107">
            <v>2018</v>
          </cell>
        </row>
        <row r="108">
          <cell r="E108">
            <v>-91.5</v>
          </cell>
          <cell r="W108">
            <v>2018</v>
          </cell>
        </row>
        <row r="109">
          <cell r="E109">
            <v>100</v>
          </cell>
          <cell r="W109">
            <v>2018</v>
          </cell>
        </row>
        <row r="110">
          <cell r="E110">
            <v>-87.5</v>
          </cell>
          <cell r="W110">
            <v>2018</v>
          </cell>
        </row>
        <row r="111">
          <cell r="E111">
            <v>200</v>
          </cell>
          <cell r="W111">
            <v>2018</v>
          </cell>
        </row>
        <row r="112">
          <cell r="E112">
            <v>-192.2</v>
          </cell>
          <cell r="W112">
            <v>2018</v>
          </cell>
        </row>
        <row r="113">
          <cell r="E113">
            <v>-180.4</v>
          </cell>
          <cell r="W113">
            <v>2018</v>
          </cell>
        </row>
        <row r="114">
          <cell r="E114">
            <v>-179.4</v>
          </cell>
          <cell r="W114">
            <v>2018</v>
          </cell>
        </row>
        <row r="115">
          <cell r="E115">
            <v>-88.1</v>
          </cell>
          <cell r="W115">
            <v>2018</v>
          </cell>
        </row>
        <row r="116">
          <cell r="E116">
            <v>180.6</v>
          </cell>
          <cell r="W116">
            <v>2018</v>
          </cell>
        </row>
        <row r="117">
          <cell r="E117">
            <v>200</v>
          </cell>
          <cell r="W117">
            <v>2018</v>
          </cell>
        </row>
        <row r="118">
          <cell r="E118">
            <v>-90.3</v>
          </cell>
          <cell r="W118">
            <v>2018</v>
          </cell>
        </row>
        <row r="119">
          <cell r="E119">
            <v>200</v>
          </cell>
          <cell r="W119">
            <v>2018</v>
          </cell>
        </row>
        <row r="120">
          <cell r="E120">
            <v>-116</v>
          </cell>
          <cell r="W120">
            <v>2018</v>
          </cell>
        </row>
        <row r="121">
          <cell r="E121">
            <v>100</v>
          </cell>
          <cell r="W121">
            <v>2018</v>
          </cell>
        </row>
        <row r="122">
          <cell r="E122">
            <v>100</v>
          </cell>
          <cell r="W122">
            <v>2018</v>
          </cell>
        </row>
        <row r="123">
          <cell r="E123">
            <v>-194.6</v>
          </cell>
          <cell r="W123">
            <v>2018</v>
          </cell>
        </row>
        <row r="124">
          <cell r="E124">
            <v>-96.8</v>
          </cell>
          <cell r="W124">
            <v>2018</v>
          </cell>
        </row>
        <row r="125">
          <cell r="E125">
            <v>100</v>
          </cell>
          <cell r="W125">
            <v>2018</v>
          </cell>
        </row>
        <row r="126">
          <cell r="E126">
            <v>200</v>
          </cell>
          <cell r="W126">
            <v>2018</v>
          </cell>
        </row>
        <row r="127">
          <cell r="E127">
            <v>100</v>
          </cell>
          <cell r="W127">
            <v>2018</v>
          </cell>
        </row>
        <row r="128">
          <cell r="E128">
            <v>200</v>
          </cell>
          <cell r="W128">
            <v>2018</v>
          </cell>
        </row>
        <row r="129">
          <cell r="E129">
            <v>-86.8</v>
          </cell>
          <cell r="W129">
            <v>2018</v>
          </cell>
        </row>
        <row r="130">
          <cell r="E130">
            <v>100</v>
          </cell>
          <cell r="W130">
            <v>2018</v>
          </cell>
        </row>
        <row r="131">
          <cell r="E131">
            <v>100</v>
          </cell>
          <cell r="W131">
            <v>2018</v>
          </cell>
        </row>
        <row r="132">
          <cell r="E132">
            <v>-102.9</v>
          </cell>
          <cell r="W132">
            <v>2018</v>
          </cell>
        </row>
        <row r="133">
          <cell r="E133">
            <v>90.1</v>
          </cell>
          <cell r="W133">
            <v>2018</v>
          </cell>
        </row>
        <row r="134">
          <cell r="E134">
            <v>200</v>
          </cell>
          <cell r="W134">
            <v>2018</v>
          </cell>
        </row>
        <row r="135">
          <cell r="E135">
            <v>-85.8</v>
          </cell>
          <cell r="W135">
            <v>2018</v>
          </cell>
        </row>
        <row r="136">
          <cell r="E136">
            <v>200</v>
          </cell>
          <cell r="W136">
            <v>2018</v>
          </cell>
        </row>
        <row r="137">
          <cell r="E137">
            <v>200</v>
          </cell>
          <cell r="W137">
            <v>2018</v>
          </cell>
        </row>
        <row r="138">
          <cell r="E138">
            <v>-88.5</v>
          </cell>
          <cell r="W138">
            <v>2018</v>
          </cell>
        </row>
        <row r="139">
          <cell r="E139">
            <v>-176.4</v>
          </cell>
          <cell r="W139">
            <v>2018</v>
          </cell>
        </row>
        <row r="140">
          <cell r="E140">
            <v>-201.6</v>
          </cell>
          <cell r="W140">
            <v>2018</v>
          </cell>
        </row>
        <row r="141">
          <cell r="E141">
            <v>-176</v>
          </cell>
          <cell r="W141">
            <v>2018</v>
          </cell>
        </row>
        <row r="142">
          <cell r="E142">
            <v>-173</v>
          </cell>
          <cell r="W142">
            <v>2018</v>
          </cell>
        </row>
        <row r="143">
          <cell r="E143">
            <v>-173.4</v>
          </cell>
          <cell r="W143">
            <v>2018</v>
          </cell>
        </row>
        <row r="144">
          <cell r="E144">
            <v>-88</v>
          </cell>
          <cell r="W144">
            <v>2018</v>
          </cell>
        </row>
        <row r="145">
          <cell r="E145">
            <v>200</v>
          </cell>
          <cell r="W145">
            <v>2018</v>
          </cell>
        </row>
        <row r="146">
          <cell r="E146">
            <v>-188</v>
          </cell>
          <cell r="W146">
            <v>2018</v>
          </cell>
        </row>
        <row r="147">
          <cell r="E147">
            <v>-218.6</v>
          </cell>
          <cell r="W147">
            <v>2018</v>
          </cell>
        </row>
        <row r="148">
          <cell r="E148">
            <v>200</v>
          </cell>
          <cell r="W148">
            <v>2018</v>
          </cell>
        </row>
        <row r="149">
          <cell r="E149">
            <v>-87.8</v>
          </cell>
          <cell r="W149">
            <v>2018</v>
          </cell>
        </row>
        <row r="150">
          <cell r="E150">
            <v>200</v>
          </cell>
          <cell r="W150">
            <v>2018</v>
          </cell>
        </row>
        <row r="151">
          <cell r="E151">
            <v>-195</v>
          </cell>
          <cell r="W151">
            <v>2018</v>
          </cell>
        </row>
        <row r="152">
          <cell r="E152">
            <v>-95</v>
          </cell>
          <cell r="W152">
            <v>2018</v>
          </cell>
        </row>
        <row r="153">
          <cell r="E153">
            <v>-85.2</v>
          </cell>
          <cell r="W153">
            <v>2018</v>
          </cell>
        </row>
        <row r="154">
          <cell r="E154">
            <v>100</v>
          </cell>
          <cell r="W154">
            <v>2018</v>
          </cell>
        </row>
        <row r="155">
          <cell r="E155">
            <v>200</v>
          </cell>
          <cell r="W155">
            <v>2018</v>
          </cell>
        </row>
        <row r="156">
          <cell r="E156">
            <v>-208.4</v>
          </cell>
          <cell r="W156">
            <v>2018</v>
          </cell>
        </row>
        <row r="157">
          <cell r="E157">
            <v>-180.6</v>
          </cell>
          <cell r="W157">
            <v>2018</v>
          </cell>
        </row>
        <row r="158">
          <cell r="E158">
            <v>-90.7</v>
          </cell>
          <cell r="W158">
            <v>2018</v>
          </cell>
        </row>
        <row r="159">
          <cell r="E159">
            <v>95.6</v>
          </cell>
          <cell r="W159">
            <v>2018</v>
          </cell>
        </row>
        <row r="160">
          <cell r="E160">
            <v>100</v>
          </cell>
          <cell r="W160">
            <v>2018</v>
          </cell>
        </row>
        <row r="161">
          <cell r="E161">
            <v>200</v>
          </cell>
          <cell r="W161">
            <v>2018</v>
          </cell>
        </row>
        <row r="162">
          <cell r="E162">
            <v>-124.6</v>
          </cell>
          <cell r="W162">
            <v>2018</v>
          </cell>
        </row>
        <row r="163">
          <cell r="E163">
            <v>100</v>
          </cell>
          <cell r="W163">
            <v>2018</v>
          </cell>
        </row>
        <row r="164">
          <cell r="E164">
            <v>200</v>
          </cell>
          <cell r="W164">
            <v>2018</v>
          </cell>
        </row>
        <row r="165">
          <cell r="E165">
            <v>-211.4</v>
          </cell>
          <cell r="W165">
            <v>2018</v>
          </cell>
        </row>
        <row r="166">
          <cell r="E166">
            <v>-200</v>
          </cell>
          <cell r="W166">
            <v>2018</v>
          </cell>
        </row>
        <row r="167">
          <cell r="E167">
            <v>-102.5</v>
          </cell>
          <cell r="W167">
            <v>2018</v>
          </cell>
        </row>
        <row r="168">
          <cell r="E168">
            <v>200</v>
          </cell>
          <cell r="W168">
            <v>2018</v>
          </cell>
        </row>
        <row r="169">
          <cell r="E169">
            <v>100</v>
          </cell>
          <cell r="W169">
            <v>2018</v>
          </cell>
        </row>
        <row r="170">
          <cell r="E170">
            <v>-176.2</v>
          </cell>
          <cell r="W170">
            <v>2018</v>
          </cell>
        </row>
        <row r="171">
          <cell r="E171">
            <v>-92.2</v>
          </cell>
          <cell r="W171">
            <v>2018</v>
          </cell>
        </row>
        <row r="172">
          <cell r="E172">
            <v>-101.5</v>
          </cell>
          <cell r="W172">
            <v>2018</v>
          </cell>
        </row>
        <row r="173">
          <cell r="E173">
            <v>200</v>
          </cell>
          <cell r="W173">
            <v>2018</v>
          </cell>
        </row>
        <row r="174">
          <cell r="E174">
            <v>-178.2</v>
          </cell>
          <cell r="W174">
            <v>2018</v>
          </cell>
        </row>
        <row r="175">
          <cell r="E175">
            <v>-170.6</v>
          </cell>
          <cell r="W175">
            <v>2018</v>
          </cell>
        </row>
        <row r="176">
          <cell r="E176">
            <v>-177.4</v>
          </cell>
          <cell r="W176">
            <v>2018</v>
          </cell>
        </row>
        <row r="177">
          <cell r="E177">
            <v>-194.2</v>
          </cell>
          <cell r="W177">
            <v>2018</v>
          </cell>
        </row>
        <row r="178">
          <cell r="E178">
            <v>200</v>
          </cell>
          <cell r="W178">
            <v>2018</v>
          </cell>
        </row>
        <row r="179">
          <cell r="E179">
            <v>200</v>
          </cell>
          <cell r="W179">
            <v>2018</v>
          </cell>
        </row>
        <row r="180">
          <cell r="E180">
            <v>-180</v>
          </cell>
          <cell r="W180">
            <v>2018</v>
          </cell>
        </row>
        <row r="181">
          <cell r="E181">
            <v>-96.5</v>
          </cell>
          <cell r="W181">
            <v>2018</v>
          </cell>
        </row>
        <row r="182">
          <cell r="E182">
            <v>100</v>
          </cell>
          <cell r="W182">
            <v>2018</v>
          </cell>
        </row>
        <row r="183">
          <cell r="E183">
            <v>-103.3</v>
          </cell>
          <cell r="W183">
            <v>2018</v>
          </cell>
        </row>
        <row r="184">
          <cell r="E184">
            <v>100</v>
          </cell>
          <cell r="W184">
            <v>2018</v>
          </cell>
        </row>
        <row r="185">
          <cell r="E185">
            <v>178.4</v>
          </cell>
          <cell r="W185">
            <v>2018</v>
          </cell>
        </row>
        <row r="186">
          <cell r="E186">
            <v>-180.4</v>
          </cell>
          <cell r="W186">
            <v>2018</v>
          </cell>
        </row>
        <row r="187">
          <cell r="E187">
            <v>88.5</v>
          </cell>
          <cell r="W187">
            <v>2018</v>
          </cell>
        </row>
        <row r="188">
          <cell r="E188">
            <v>100</v>
          </cell>
          <cell r="W188">
            <v>2018</v>
          </cell>
        </row>
        <row r="189">
          <cell r="E189">
            <v>100</v>
          </cell>
          <cell r="W189">
            <v>2018</v>
          </cell>
        </row>
        <row r="190">
          <cell r="E190">
            <v>-86.1</v>
          </cell>
          <cell r="W190">
            <v>2018</v>
          </cell>
        </row>
        <row r="191">
          <cell r="E191">
            <v>-90.9</v>
          </cell>
          <cell r="W191">
            <v>2018</v>
          </cell>
        </row>
        <row r="192">
          <cell r="E192">
            <v>200</v>
          </cell>
          <cell r="W192">
            <v>2018</v>
          </cell>
        </row>
        <row r="193">
          <cell r="E193">
            <v>100</v>
          </cell>
          <cell r="W193">
            <v>2018</v>
          </cell>
        </row>
        <row r="194">
          <cell r="E194">
            <v>200</v>
          </cell>
          <cell r="W194">
            <v>2018</v>
          </cell>
        </row>
        <row r="195">
          <cell r="E195">
            <v>-192.6</v>
          </cell>
          <cell r="W195">
            <v>2018</v>
          </cell>
        </row>
        <row r="196">
          <cell r="E196">
            <v>-88.2</v>
          </cell>
          <cell r="W196">
            <v>2018</v>
          </cell>
        </row>
        <row r="197">
          <cell r="E197">
            <v>200</v>
          </cell>
          <cell r="W197">
            <v>2018</v>
          </cell>
        </row>
        <row r="198">
          <cell r="E198">
            <v>-189.4</v>
          </cell>
          <cell r="W198">
            <v>2018</v>
          </cell>
        </row>
        <row r="199">
          <cell r="E199">
            <v>-176</v>
          </cell>
          <cell r="W199">
            <v>2018</v>
          </cell>
        </row>
        <row r="200">
          <cell r="E200">
            <v>-95.8</v>
          </cell>
          <cell r="W200">
            <v>2018</v>
          </cell>
        </row>
        <row r="201">
          <cell r="E201">
            <v>-95.7</v>
          </cell>
          <cell r="W201">
            <v>2018</v>
          </cell>
        </row>
        <row r="202">
          <cell r="E202">
            <v>200</v>
          </cell>
          <cell r="W202">
            <v>2018</v>
          </cell>
        </row>
        <row r="203">
          <cell r="E203">
            <v>100</v>
          </cell>
          <cell r="W203">
            <v>2018</v>
          </cell>
        </row>
        <row r="204">
          <cell r="E204">
            <v>200</v>
          </cell>
          <cell r="W204">
            <v>2018</v>
          </cell>
        </row>
        <row r="205">
          <cell r="E205">
            <v>100</v>
          </cell>
          <cell r="W205">
            <v>2018</v>
          </cell>
        </row>
        <row r="206">
          <cell r="E206">
            <v>100</v>
          </cell>
          <cell r="W206">
            <v>2018</v>
          </cell>
        </row>
        <row r="207">
          <cell r="E207">
            <v>-191.4</v>
          </cell>
          <cell r="W207">
            <v>2018</v>
          </cell>
        </row>
        <row r="208">
          <cell r="E208">
            <v>-87.1</v>
          </cell>
          <cell r="W208">
            <v>2018</v>
          </cell>
        </row>
        <row r="209">
          <cell r="E209">
            <v>-182.2</v>
          </cell>
          <cell r="W209">
            <v>2018</v>
          </cell>
        </row>
        <row r="210">
          <cell r="E210">
            <v>-99.7</v>
          </cell>
          <cell r="W210">
            <v>2018</v>
          </cell>
        </row>
        <row r="211">
          <cell r="E211">
            <v>200</v>
          </cell>
          <cell r="W211">
            <v>2018</v>
          </cell>
        </row>
        <row r="212">
          <cell r="E212">
            <v>200</v>
          </cell>
          <cell r="W212">
            <v>2018</v>
          </cell>
        </row>
        <row r="213">
          <cell r="E213">
            <v>-182.4</v>
          </cell>
          <cell r="W213">
            <v>2018</v>
          </cell>
        </row>
        <row r="214">
          <cell r="E214">
            <v>200</v>
          </cell>
          <cell r="W214">
            <v>2018</v>
          </cell>
        </row>
        <row r="215">
          <cell r="E215">
            <v>-184.4</v>
          </cell>
          <cell r="W215">
            <v>2018</v>
          </cell>
        </row>
        <row r="216">
          <cell r="E216">
            <v>-89.8</v>
          </cell>
          <cell r="W216">
            <v>2018</v>
          </cell>
        </row>
        <row r="217">
          <cell r="E217">
            <v>-89.1</v>
          </cell>
          <cell r="W217">
            <v>2018</v>
          </cell>
        </row>
        <row r="218">
          <cell r="E218">
            <v>100</v>
          </cell>
          <cell r="W218">
            <v>2018</v>
          </cell>
        </row>
        <row r="219">
          <cell r="E219">
            <v>200</v>
          </cell>
          <cell r="W219">
            <v>2018</v>
          </cell>
        </row>
        <row r="220">
          <cell r="E220">
            <v>-91.3</v>
          </cell>
          <cell r="W220">
            <v>2018</v>
          </cell>
        </row>
        <row r="221">
          <cell r="E221">
            <v>-112.6</v>
          </cell>
          <cell r="W221">
            <v>2018</v>
          </cell>
        </row>
        <row r="222">
          <cell r="E222">
            <v>200</v>
          </cell>
          <cell r="W222">
            <v>2018</v>
          </cell>
        </row>
        <row r="223">
          <cell r="E223">
            <v>200</v>
          </cell>
          <cell r="W223">
            <v>2018</v>
          </cell>
        </row>
        <row r="224">
          <cell r="E224">
            <v>-82.6</v>
          </cell>
          <cell r="W224">
            <v>2018</v>
          </cell>
        </row>
        <row r="225">
          <cell r="E225">
            <v>88.5</v>
          </cell>
          <cell r="W225">
            <v>2018</v>
          </cell>
        </row>
        <row r="226">
          <cell r="E226">
            <v>-91.1</v>
          </cell>
          <cell r="W226">
            <v>2018</v>
          </cell>
        </row>
        <row r="227">
          <cell r="E227">
            <v>200</v>
          </cell>
          <cell r="W227">
            <v>2018</v>
          </cell>
        </row>
        <row r="228">
          <cell r="E228">
            <v>-187</v>
          </cell>
          <cell r="W228">
            <v>2018</v>
          </cell>
        </row>
        <row r="229">
          <cell r="E229">
            <v>-174.6</v>
          </cell>
          <cell r="W229">
            <v>2018</v>
          </cell>
        </row>
        <row r="230">
          <cell r="E230">
            <v>-208.4</v>
          </cell>
          <cell r="W230">
            <v>2018</v>
          </cell>
        </row>
        <row r="231">
          <cell r="E231">
            <v>-269.60000000000002</v>
          </cell>
          <cell r="W231">
            <v>2018</v>
          </cell>
        </row>
        <row r="232">
          <cell r="E232">
            <v>100</v>
          </cell>
          <cell r="W232">
            <v>2018</v>
          </cell>
        </row>
        <row r="233">
          <cell r="E233">
            <v>200</v>
          </cell>
          <cell r="W233">
            <v>2018</v>
          </cell>
        </row>
        <row r="234">
          <cell r="E234">
            <v>-116.7</v>
          </cell>
          <cell r="W234">
            <v>2018</v>
          </cell>
        </row>
        <row r="235">
          <cell r="E235">
            <v>100</v>
          </cell>
          <cell r="W235">
            <v>2018</v>
          </cell>
        </row>
        <row r="236">
          <cell r="E236">
            <v>100</v>
          </cell>
          <cell r="W236">
            <v>2018</v>
          </cell>
        </row>
        <row r="237">
          <cell r="E237">
            <v>200</v>
          </cell>
          <cell r="W237">
            <v>2018</v>
          </cell>
        </row>
        <row r="238">
          <cell r="E238">
            <v>-193.6</v>
          </cell>
          <cell r="W238">
            <v>2018</v>
          </cell>
        </row>
        <row r="239">
          <cell r="E239">
            <v>-86.9</v>
          </cell>
          <cell r="W239">
            <v>2018</v>
          </cell>
        </row>
        <row r="240">
          <cell r="E240">
            <v>184.6</v>
          </cell>
          <cell r="W240">
            <v>2018</v>
          </cell>
        </row>
        <row r="241">
          <cell r="E241">
            <v>-176.4</v>
          </cell>
          <cell r="W241">
            <v>2018</v>
          </cell>
        </row>
        <row r="242">
          <cell r="E242">
            <v>-86.5</v>
          </cell>
          <cell r="W242">
            <v>2018</v>
          </cell>
        </row>
        <row r="243">
          <cell r="E243">
            <v>200</v>
          </cell>
          <cell r="W243">
            <v>2018</v>
          </cell>
        </row>
        <row r="244">
          <cell r="E244">
            <v>-90.6</v>
          </cell>
          <cell r="W244">
            <v>2018</v>
          </cell>
        </row>
        <row r="245">
          <cell r="E245">
            <v>90.9</v>
          </cell>
          <cell r="W245">
            <v>2018</v>
          </cell>
        </row>
        <row r="246">
          <cell r="E246">
            <v>200</v>
          </cell>
          <cell r="W246">
            <v>2018</v>
          </cell>
        </row>
        <row r="247">
          <cell r="E247">
            <v>100</v>
          </cell>
          <cell r="W247">
            <v>2018</v>
          </cell>
        </row>
        <row r="248">
          <cell r="E248">
            <v>100</v>
          </cell>
          <cell r="W248">
            <v>2018</v>
          </cell>
        </row>
        <row r="249">
          <cell r="E249">
            <v>-91.8</v>
          </cell>
          <cell r="W249">
            <v>2018</v>
          </cell>
        </row>
        <row r="250">
          <cell r="E250">
            <v>200</v>
          </cell>
          <cell r="W250">
            <v>2018</v>
          </cell>
        </row>
        <row r="251">
          <cell r="E251">
            <v>90.1</v>
          </cell>
          <cell r="W251">
            <v>2018</v>
          </cell>
        </row>
        <row r="252">
          <cell r="E252">
            <v>-88.1</v>
          </cell>
          <cell r="W252">
            <v>2018</v>
          </cell>
        </row>
        <row r="253">
          <cell r="E253">
            <v>100</v>
          </cell>
          <cell r="W253">
            <v>2018</v>
          </cell>
        </row>
        <row r="254">
          <cell r="E254">
            <v>100</v>
          </cell>
          <cell r="W254">
            <v>2018</v>
          </cell>
        </row>
        <row r="255">
          <cell r="E255">
            <v>200</v>
          </cell>
          <cell r="W255">
            <v>2018</v>
          </cell>
        </row>
        <row r="256">
          <cell r="E256">
            <v>100</v>
          </cell>
          <cell r="W256">
            <v>2018</v>
          </cell>
        </row>
        <row r="257">
          <cell r="E257">
            <v>100</v>
          </cell>
          <cell r="W257">
            <v>2018</v>
          </cell>
        </row>
        <row r="258">
          <cell r="E258">
            <v>-97.8</v>
          </cell>
          <cell r="W258">
            <v>2018</v>
          </cell>
        </row>
        <row r="259">
          <cell r="E259">
            <v>200</v>
          </cell>
          <cell r="W259">
            <v>2018</v>
          </cell>
        </row>
        <row r="260">
          <cell r="E260">
            <v>100</v>
          </cell>
          <cell r="W260">
            <v>2018</v>
          </cell>
        </row>
        <row r="261">
          <cell r="E261">
            <v>100</v>
          </cell>
          <cell r="W261">
            <v>2018</v>
          </cell>
        </row>
        <row r="262">
          <cell r="E262">
            <v>-95.2</v>
          </cell>
          <cell r="W262">
            <v>2018</v>
          </cell>
        </row>
        <row r="263">
          <cell r="E263">
            <v>200</v>
          </cell>
          <cell r="W263">
            <v>2018</v>
          </cell>
        </row>
        <row r="264">
          <cell r="E264">
            <v>200</v>
          </cell>
          <cell r="W264">
            <v>2018</v>
          </cell>
        </row>
        <row r="265">
          <cell r="E265">
            <v>-101.3</v>
          </cell>
          <cell r="W265">
            <v>2018</v>
          </cell>
        </row>
        <row r="266">
          <cell r="E266">
            <v>-91.4</v>
          </cell>
          <cell r="W266">
            <v>2018</v>
          </cell>
        </row>
        <row r="267">
          <cell r="E267">
            <v>100</v>
          </cell>
          <cell r="W267">
            <v>2018</v>
          </cell>
        </row>
        <row r="268">
          <cell r="E268">
            <v>200</v>
          </cell>
          <cell r="W268">
            <v>2018</v>
          </cell>
        </row>
        <row r="269">
          <cell r="E269">
            <v>90.8</v>
          </cell>
          <cell r="W269">
            <v>2018</v>
          </cell>
        </row>
        <row r="270">
          <cell r="E270">
            <v>-91.7</v>
          </cell>
          <cell r="W270">
            <v>2018</v>
          </cell>
        </row>
        <row r="271">
          <cell r="E271">
            <v>89.9</v>
          </cell>
          <cell r="W271">
            <v>2018</v>
          </cell>
        </row>
        <row r="272">
          <cell r="E272">
            <v>200</v>
          </cell>
          <cell r="W272">
            <v>2018</v>
          </cell>
        </row>
        <row r="273">
          <cell r="E273">
            <v>200</v>
          </cell>
          <cell r="W273">
            <v>2018</v>
          </cell>
        </row>
        <row r="274">
          <cell r="E274">
            <v>-89.7</v>
          </cell>
          <cell r="W274">
            <v>2018</v>
          </cell>
        </row>
        <row r="275">
          <cell r="E275">
            <v>-85.6</v>
          </cell>
          <cell r="W275">
            <v>2018</v>
          </cell>
        </row>
        <row r="276">
          <cell r="E276">
            <v>-115.8</v>
          </cell>
          <cell r="W276">
            <v>2018</v>
          </cell>
        </row>
        <row r="277">
          <cell r="E277">
            <v>200</v>
          </cell>
          <cell r="W277">
            <v>2018</v>
          </cell>
        </row>
        <row r="278">
          <cell r="E278">
            <v>-189.6</v>
          </cell>
          <cell r="W278">
            <v>2018</v>
          </cell>
        </row>
        <row r="279">
          <cell r="E279">
            <v>200</v>
          </cell>
          <cell r="W279">
            <v>2018</v>
          </cell>
        </row>
        <row r="280">
          <cell r="E280">
            <v>-181</v>
          </cell>
          <cell r="W280">
            <v>2018</v>
          </cell>
        </row>
        <row r="281">
          <cell r="E281">
            <v>-187</v>
          </cell>
          <cell r="W281">
            <v>2018</v>
          </cell>
        </row>
        <row r="282">
          <cell r="E282">
            <v>200</v>
          </cell>
          <cell r="W282">
            <v>2018</v>
          </cell>
        </row>
        <row r="283">
          <cell r="E283">
            <v>-181</v>
          </cell>
          <cell r="W283">
            <v>2018</v>
          </cell>
        </row>
        <row r="284">
          <cell r="E284">
            <v>-97.8</v>
          </cell>
          <cell r="W284">
            <v>2018</v>
          </cell>
        </row>
        <row r="285">
          <cell r="E285">
            <v>94.5</v>
          </cell>
          <cell r="W285">
            <v>2018</v>
          </cell>
        </row>
        <row r="286">
          <cell r="E286">
            <v>-91.3</v>
          </cell>
          <cell r="W286">
            <v>2018</v>
          </cell>
        </row>
        <row r="287">
          <cell r="E287">
            <v>-251.2</v>
          </cell>
          <cell r="W287">
            <v>2018</v>
          </cell>
        </row>
        <row r="288">
          <cell r="E288">
            <v>-182</v>
          </cell>
          <cell r="W288">
            <v>2018</v>
          </cell>
        </row>
        <row r="289">
          <cell r="E289">
            <v>-177.4</v>
          </cell>
          <cell r="W289">
            <v>2018</v>
          </cell>
        </row>
        <row r="290">
          <cell r="E290">
            <v>-171.6</v>
          </cell>
          <cell r="W290">
            <v>2018</v>
          </cell>
        </row>
        <row r="291">
          <cell r="E291">
            <v>-165.8</v>
          </cell>
          <cell r="W291">
            <v>2018</v>
          </cell>
        </row>
        <row r="292">
          <cell r="E292">
            <v>-193</v>
          </cell>
          <cell r="W292">
            <v>2018</v>
          </cell>
        </row>
        <row r="293">
          <cell r="E293">
            <v>200</v>
          </cell>
          <cell r="W293">
            <v>2018</v>
          </cell>
        </row>
        <row r="294">
          <cell r="E294">
            <v>-181.2</v>
          </cell>
          <cell r="W294">
            <v>2018</v>
          </cell>
        </row>
        <row r="295">
          <cell r="E295">
            <v>-181</v>
          </cell>
          <cell r="W295">
            <v>2018</v>
          </cell>
        </row>
        <row r="296">
          <cell r="E296">
            <v>200</v>
          </cell>
          <cell r="W296">
            <v>2018</v>
          </cell>
        </row>
        <row r="297">
          <cell r="E297">
            <v>-92</v>
          </cell>
          <cell r="W297">
            <v>2018</v>
          </cell>
        </row>
        <row r="298">
          <cell r="E298">
            <v>-109.2</v>
          </cell>
          <cell r="W298">
            <v>2018</v>
          </cell>
        </row>
        <row r="299">
          <cell r="E299">
            <v>-172.6</v>
          </cell>
          <cell r="W299">
            <v>2018</v>
          </cell>
        </row>
        <row r="300">
          <cell r="E300">
            <v>-179</v>
          </cell>
          <cell r="W300">
            <v>2018</v>
          </cell>
        </row>
        <row r="301">
          <cell r="E301">
            <v>200</v>
          </cell>
          <cell r="W301">
            <v>2018</v>
          </cell>
        </row>
        <row r="302">
          <cell r="E302">
            <v>100</v>
          </cell>
          <cell r="W302">
            <v>2018</v>
          </cell>
        </row>
        <row r="303">
          <cell r="E303">
            <v>200</v>
          </cell>
          <cell r="W303">
            <v>2018</v>
          </cell>
        </row>
        <row r="304">
          <cell r="E304">
            <v>-89.2</v>
          </cell>
          <cell r="W304">
            <v>2018</v>
          </cell>
        </row>
        <row r="305">
          <cell r="E305">
            <v>200</v>
          </cell>
          <cell r="W305">
            <v>2018</v>
          </cell>
        </row>
        <row r="306">
          <cell r="E306">
            <v>-184.2</v>
          </cell>
          <cell r="W306">
            <v>2018</v>
          </cell>
        </row>
        <row r="307">
          <cell r="E307">
            <v>-96.5</v>
          </cell>
          <cell r="W307">
            <v>2018</v>
          </cell>
        </row>
        <row r="308">
          <cell r="E308">
            <v>-86.7</v>
          </cell>
          <cell r="W308">
            <v>2018</v>
          </cell>
        </row>
        <row r="309">
          <cell r="E309">
            <v>200</v>
          </cell>
          <cell r="W309">
            <v>2018</v>
          </cell>
        </row>
        <row r="310">
          <cell r="E310">
            <v>-90.4</v>
          </cell>
          <cell r="W310">
            <v>2018</v>
          </cell>
        </row>
        <row r="311">
          <cell r="E311">
            <v>200</v>
          </cell>
          <cell r="W311">
            <v>2018</v>
          </cell>
        </row>
        <row r="312">
          <cell r="E312">
            <v>-213.4</v>
          </cell>
          <cell r="W312">
            <v>2018</v>
          </cell>
        </row>
        <row r="313">
          <cell r="E313">
            <v>-87.1</v>
          </cell>
          <cell r="W313">
            <v>2018</v>
          </cell>
        </row>
        <row r="314">
          <cell r="E314">
            <v>100</v>
          </cell>
          <cell r="W314">
            <v>2018</v>
          </cell>
        </row>
        <row r="315">
          <cell r="E315">
            <v>200</v>
          </cell>
          <cell r="W315">
            <v>2018</v>
          </cell>
        </row>
        <row r="316">
          <cell r="E316">
            <v>100</v>
          </cell>
          <cell r="W316">
            <v>2018</v>
          </cell>
        </row>
        <row r="317">
          <cell r="E317">
            <v>200</v>
          </cell>
          <cell r="W317">
            <v>2018</v>
          </cell>
        </row>
        <row r="318">
          <cell r="E318">
            <v>-101.5</v>
          </cell>
          <cell r="W318">
            <v>2018</v>
          </cell>
        </row>
        <row r="319">
          <cell r="E319">
            <v>-104</v>
          </cell>
          <cell r="W319">
            <v>2018</v>
          </cell>
        </row>
        <row r="320">
          <cell r="E320">
            <v>200</v>
          </cell>
          <cell r="W320">
            <v>2018</v>
          </cell>
        </row>
        <row r="321">
          <cell r="E321">
            <v>-107.2</v>
          </cell>
          <cell r="W321">
            <v>2018</v>
          </cell>
        </row>
        <row r="322">
          <cell r="E322">
            <v>100</v>
          </cell>
          <cell r="W322">
            <v>2018</v>
          </cell>
        </row>
        <row r="323">
          <cell r="E323">
            <v>200</v>
          </cell>
          <cell r="W323">
            <v>2018</v>
          </cell>
        </row>
        <row r="324">
          <cell r="E324">
            <v>-110.8</v>
          </cell>
          <cell r="W324">
            <v>2018</v>
          </cell>
        </row>
        <row r="325">
          <cell r="E325">
            <v>200</v>
          </cell>
          <cell r="W325">
            <v>2018</v>
          </cell>
        </row>
        <row r="326">
          <cell r="E326">
            <v>-227.4</v>
          </cell>
          <cell r="W326">
            <v>2018</v>
          </cell>
        </row>
        <row r="327">
          <cell r="E327">
            <v>-92.9</v>
          </cell>
          <cell r="W327">
            <v>2018</v>
          </cell>
        </row>
        <row r="328">
          <cell r="E328">
            <v>200</v>
          </cell>
          <cell r="W328">
            <v>2018</v>
          </cell>
        </row>
        <row r="329">
          <cell r="E329">
            <v>100</v>
          </cell>
          <cell r="W329">
            <v>2018</v>
          </cell>
        </row>
        <row r="330">
          <cell r="E330">
            <v>100</v>
          </cell>
          <cell r="W330">
            <v>2018</v>
          </cell>
        </row>
        <row r="331">
          <cell r="E331">
            <v>200</v>
          </cell>
          <cell r="W331">
            <v>2018</v>
          </cell>
        </row>
        <row r="332">
          <cell r="E332">
            <v>-200.4</v>
          </cell>
          <cell r="W332">
            <v>2018</v>
          </cell>
        </row>
        <row r="333">
          <cell r="E333">
            <v>-112.4</v>
          </cell>
          <cell r="W333">
            <v>2018</v>
          </cell>
        </row>
        <row r="334">
          <cell r="E334">
            <v>100</v>
          </cell>
          <cell r="W334">
            <v>2018</v>
          </cell>
        </row>
        <row r="335">
          <cell r="E335">
            <v>100</v>
          </cell>
          <cell r="W335">
            <v>2018</v>
          </cell>
        </row>
        <row r="336">
          <cell r="E336">
            <v>-185.8</v>
          </cell>
          <cell r="W336">
            <v>2018</v>
          </cell>
        </row>
        <row r="337">
          <cell r="E337">
            <v>-87.4</v>
          </cell>
          <cell r="W337">
            <v>2018</v>
          </cell>
        </row>
        <row r="338">
          <cell r="E338">
            <v>-216.6</v>
          </cell>
          <cell r="W338">
            <v>2018</v>
          </cell>
        </row>
        <row r="339">
          <cell r="E339">
            <v>-174.8</v>
          </cell>
          <cell r="W339">
            <v>2018</v>
          </cell>
        </row>
        <row r="340">
          <cell r="E340">
            <v>200</v>
          </cell>
          <cell r="W340">
            <v>2018</v>
          </cell>
        </row>
        <row r="341">
          <cell r="E341">
            <v>-212.8</v>
          </cell>
          <cell r="W341">
            <v>2018</v>
          </cell>
        </row>
        <row r="342">
          <cell r="E342">
            <v>-220</v>
          </cell>
          <cell r="W342">
            <v>2018</v>
          </cell>
        </row>
        <row r="343">
          <cell r="E343">
            <v>-172.2</v>
          </cell>
          <cell r="W343">
            <v>2018</v>
          </cell>
        </row>
        <row r="344">
          <cell r="E344">
            <v>-89.1</v>
          </cell>
          <cell r="W344">
            <v>2018</v>
          </cell>
        </row>
        <row r="345">
          <cell r="E345">
            <v>100</v>
          </cell>
          <cell r="W345">
            <v>2018</v>
          </cell>
        </row>
        <row r="346">
          <cell r="E346">
            <v>200</v>
          </cell>
          <cell r="W346">
            <v>2018</v>
          </cell>
        </row>
        <row r="347">
          <cell r="E347">
            <v>-171.4</v>
          </cell>
          <cell r="W347">
            <v>2018</v>
          </cell>
        </row>
        <row r="348">
          <cell r="E348">
            <v>-89.9</v>
          </cell>
          <cell r="W348">
            <v>2018</v>
          </cell>
        </row>
        <row r="349">
          <cell r="E349">
            <v>100</v>
          </cell>
          <cell r="W349">
            <v>2018</v>
          </cell>
        </row>
        <row r="350">
          <cell r="E350">
            <v>-89.3</v>
          </cell>
          <cell r="W350">
            <v>2018</v>
          </cell>
        </row>
        <row r="351">
          <cell r="E351">
            <v>100</v>
          </cell>
          <cell r="W351">
            <v>2018</v>
          </cell>
        </row>
        <row r="352">
          <cell r="E352">
            <v>200</v>
          </cell>
          <cell r="W352">
            <v>2018</v>
          </cell>
        </row>
        <row r="353">
          <cell r="E353">
            <v>200</v>
          </cell>
          <cell r="W353">
            <v>2018</v>
          </cell>
        </row>
        <row r="354">
          <cell r="E354">
            <v>-193.6</v>
          </cell>
          <cell r="W354">
            <v>2018</v>
          </cell>
        </row>
        <row r="355">
          <cell r="E355">
            <v>-92.2</v>
          </cell>
          <cell r="W355">
            <v>2018</v>
          </cell>
        </row>
        <row r="356">
          <cell r="E356">
            <v>-92.8</v>
          </cell>
          <cell r="W356">
            <v>2018</v>
          </cell>
        </row>
        <row r="357">
          <cell r="E357">
            <v>180.8</v>
          </cell>
          <cell r="W357">
            <v>2018</v>
          </cell>
        </row>
        <row r="358">
          <cell r="E358">
            <v>-198</v>
          </cell>
          <cell r="W358">
            <v>2018</v>
          </cell>
        </row>
        <row r="359">
          <cell r="E359">
            <v>-85.9</v>
          </cell>
          <cell r="W359">
            <v>2018</v>
          </cell>
        </row>
        <row r="360">
          <cell r="E360">
            <v>200</v>
          </cell>
          <cell r="W360">
            <v>2018</v>
          </cell>
        </row>
        <row r="361">
          <cell r="E361">
            <v>-189.2</v>
          </cell>
          <cell r="W361">
            <v>2018</v>
          </cell>
        </row>
        <row r="362">
          <cell r="E362">
            <v>-176</v>
          </cell>
          <cell r="W362">
            <v>2018</v>
          </cell>
        </row>
        <row r="363">
          <cell r="E363">
            <v>-172.6</v>
          </cell>
          <cell r="W363">
            <v>2018</v>
          </cell>
        </row>
        <row r="364">
          <cell r="E364">
            <v>-176.4</v>
          </cell>
          <cell r="W364">
            <v>2018</v>
          </cell>
        </row>
        <row r="365">
          <cell r="E365">
            <v>-350.6</v>
          </cell>
          <cell r="W365">
            <v>2018</v>
          </cell>
        </row>
        <row r="366">
          <cell r="E366">
            <v>-86</v>
          </cell>
          <cell r="W366">
            <v>2018</v>
          </cell>
        </row>
        <row r="367">
          <cell r="E367">
            <v>178.6</v>
          </cell>
          <cell r="W367">
            <v>2018</v>
          </cell>
        </row>
        <row r="368">
          <cell r="E368">
            <v>200</v>
          </cell>
          <cell r="W368">
            <v>2018</v>
          </cell>
        </row>
        <row r="369">
          <cell r="E369">
            <v>-138.19999999999999</v>
          </cell>
          <cell r="W369">
            <v>2018</v>
          </cell>
        </row>
        <row r="370">
          <cell r="E370">
            <v>-97.3</v>
          </cell>
          <cell r="W370">
            <v>2018</v>
          </cell>
        </row>
        <row r="371">
          <cell r="E371">
            <v>200</v>
          </cell>
          <cell r="W371">
            <v>2018</v>
          </cell>
        </row>
        <row r="372">
          <cell r="E372">
            <v>-95.4</v>
          </cell>
          <cell r="W372">
            <v>2018</v>
          </cell>
        </row>
        <row r="373">
          <cell r="E373">
            <v>200</v>
          </cell>
          <cell r="W373">
            <v>2018</v>
          </cell>
        </row>
        <row r="374">
          <cell r="E374">
            <v>200</v>
          </cell>
          <cell r="W374">
            <v>2018</v>
          </cell>
        </row>
        <row r="375">
          <cell r="E375">
            <v>-181.6</v>
          </cell>
          <cell r="W375">
            <v>2018</v>
          </cell>
        </row>
        <row r="376">
          <cell r="E376">
            <v>-217</v>
          </cell>
          <cell r="W376">
            <v>2018</v>
          </cell>
        </row>
        <row r="377">
          <cell r="E377">
            <v>-220.4</v>
          </cell>
          <cell r="W377">
            <v>2018</v>
          </cell>
        </row>
        <row r="378">
          <cell r="E378">
            <v>100</v>
          </cell>
          <cell r="W378">
            <v>2018</v>
          </cell>
        </row>
        <row r="379">
          <cell r="E379">
            <v>-89.6</v>
          </cell>
          <cell r="W379">
            <v>2018</v>
          </cell>
        </row>
        <row r="380">
          <cell r="E380">
            <v>-85.9</v>
          </cell>
          <cell r="W380">
            <v>2018</v>
          </cell>
        </row>
        <row r="381">
          <cell r="E381">
            <v>200</v>
          </cell>
          <cell r="W381">
            <v>2018</v>
          </cell>
        </row>
        <row r="382">
          <cell r="E382">
            <v>-170.4</v>
          </cell>
          <cell r="W382">
            <v>2018</v>
          </cell>
        </row>
        <row r="383">
          <cell r="E383">
            <v>-180.2</v>
          </cell>
          <cell r="W383">
            <v>2018</v>
          </cell>
        </row>
        <row r="384">
          <cell r="E384">
            <v>-172.8</v>
          </cell>
          <cell r="W384">
            <v>2018</v>
          </cell>
        </row>
        <row r="385">
          <cell r="E385">
            <v>-89.4</v>
          </cell>
          <cell r="W385">
            <v>2018</v>
          </cell>
        </row>
        <row r="386">
          <cell r="E386">
            <v>200</v>
          </cell>
          <cell r="W386">
            <v>2018</v>
          </cell>
        </row>
        <row r="387">
          <cell r="E387">
            <v>-211</v>
          </cell>
          <cell r="W387">
            <v>2018</v>
          </cell>
        </row>
        <row r="388">
          <cell r="E388">
            <v>-182.2</v>
          </cell>
          <cell r="W388">
            <v>2018</v>
          </cell>
        </row>
        <row r="389">
          <cell r="E389">
            <v>200</v>
          </cell>
          <cell r="W389">
            <v>2018</v>
          </cell>
        </row>
        <row r="390">
          <cell r="E390">
            <v>-172.8</v>
          </cell>
          <cell r="W390">
            <v>2018</v>
          </cell>
        </row>
        <row r="391">
          <cell r="E391">
            <v>200</v>
          </cell>
          <cell r="W391">
            <v>2018</v>
          </cell>
        </row>
        <row r="392">
          <cell r="E392">
            <v>-111.4</v>
          </cell>
          <cell r="W392">
            <v>2018</v>
          </cell>
        </row>
        <row r="393">
          <cell r="E393">
            <v>200</v>
          </cell>
          <cell r="W393">
            <v>2018</v>
          </cell>
        </row>
        <row r="394">
          <cell r="E394">
            <v>-184.4</v>
          </cell>
          <cell r="W394">
            <v>2018</v>
          </cell>
        </row>
        <row r="395">
          <cell r="E395">
            <v>-100.5</v>
          </cell>
          <cell r="W395">
            <v>2018</v>
          </cell>
        </row>
        <row r="396">
          <cell r="E396">
            <v>92.9</v>
          </cell>
          <cell r="W396">
            <v>2018</v>
          </cell>
        </row>
        <row r="397">
          <cell r="E397">
            <v>200</v>
          </cell>
          <cell r="W397">
            <v>2018</v>
          </cell>
        </row>
        <row r="398">
          <cell r="E398">
            <v>-88.1</v>
          </cell>
          <cell r="W398">
            <v>2018</v>
          </cell>
        </row>
        <row r="399">
          <cell r="E399">
            <v>89</v>
          </cell>
          <cell r="W399">
            <v>2018</v>
          </cell>
        </row>
        <row r="400">
          <cell r="E400">
            <v>200</v>
          </cell>
          <cell r="W400">
            <v>2019</v>
          </cell>
        </row>
        <row r="401">
          <cell r="E401">
            <v>-97.8</v>
          </cell>
          <cell r="W401">
            <v>2019</v>
          </cell>
        </row>
        <row r="402">
          <cell r="E402">
            <v>200</v>
          </cell>
          <cell r="W402">
            <v>2019</v>
          </cell>
        </row>
        <row r="403">
          <cell r="E403">
            <v>-174.6</v>
          </cell>
          <cell r="W403">
            <v>2019</v>
          </cell>
        </row>
        <row r="404">
          <cell r="E404">
            <v>-94.5</v>
          </cell>
          <cell r="W404">
            <v>2019</v>
          </cell>
        </row>
        <row r="405">
          <cell r="E405">
            <v>200</v>
          </cell>
          <cell r="W405">
            <v>2019</v>
          </cell>
        </row>
        <row r="406">
          <cell r="E406">
            <v>-98.2</v>
          </cell>
          <cell r="W406">
            <v>2019</v>
          </cell>
        </row>
        <row r="407">
          <cell r="E407">
            <v>-170.6</v>
          </cell>
          <cell r="W407">
            <v>2019</v>
          </cell>
        </row>
        <row r="408">
          <cell r="E408">
            <v>-91.1</v>
          </cell>
          <cell r="W408">
            <v>2019</v>
          </cell>
        </row>
        <row r="409">
          <cell r="E409">
            <v>-90.3</v>
          </cell>
          <cell r="W409">
            <v>2019</v>
          </cell>
        </row>
        <row r="410">
          <cell r="E410">
            <v>100</v>
          </cell>
          <cell r="W410">
            <v>2019</v>
          </cell>
        </row>
        <row r="411">
          <cell r="E411">
            <v>200</v>
          </cell>
          <cell r="W411">
            <v>2019</v>
          </cell>
        </row>
        <row r="412">
          <cell r="E412">
            <v>-190.2</v>
          </cell>
          <cell r="W412">
            <v>2019</v>
          </cell>
        </row>
        <row r="413">
          <cell r="E413">
            <v>184.4</v>
          </cell>
          <cell r="W413">
            <v>2019</v>
          </cell>
        </row>
        <row r="414">
          <cell r="E414">
            <v>-179.6</v>
          </cell>
          <cell r="W414">
            <v>2019</v>
          </cell>
        </row>
        <row r="415">
          <cell r="E415">
            <v>-94.1</v>
          </cell>
          <cell r="W415">
            <v>2019</v>
          </cell>
        </row>
        <row r="416">
          <cell r="E416">
            <v>-176.4</v>
          </cell>
          <cell r="W416">
            <v>2019</v>
          </cell>
        </row>
        <row r="417">
          <cell r="E417">
            <v>-172.4</v>
          </cell>
          <cell r="W417">
            <v>2019</v>
          </cell>
        </row>
        <row r="418">
          <cell r="E418">
            <v>-183.4</v>
          </cell>
          <cell r="W418">
            <v>2019</v>
          </cell>
        </row>
        <row r="419">
          <cell r="E419">
            <v>-186.8</v>
          </cell>
          <cell r="W419">
            <v>2019</v>
          </cell>
        </row>
        <row r="420">
          <cell r="E420">
            <v>-184</v>
          </cell>
          <cell r="W420">
            <v>2019</v>
          </cell>
        </row>
        <row r="421">
          <cell r="E421">
            <v>181.6</v>
          </cell>
          <cell r="W421">
            <v>2019</v>
          </cell>
        </row>
        <row r="422">
          <cell r="E422">
            <v>-174.6</v>
          </cell>
          <cell r="W422">
            <v>2019</v>
          </cell>
        </row>
        <row r="423">
          <cell r="E423">
            <v>-85.9</v>
          </cell>
          <cell r="W423">
            <v>2019</v>
          </cell>
        </row>
        <row r="424">
          <cell r="E424">
            <v>100</v>
          </cell>
          <cell r="W424">
            <v>2019</v>
          </cell>
        </row>
        <row r="425">
          <cell r="E425">
            <v>176.2</v>
          </cell>
          <cell r="W425">
            <v>2019</v>
          </cell>
        </row>
        <row r="426">
          <cell r="E426">
            <v>90.3</v>
          </cell>
          <cell r="W426">
            <v>2019</v>
          </cell>
        </row>
        <row r="427">
          <cell r="E427">
            <v>90.4</v>
          </cell>
          <cell r="W427">
            <v>2019</v>
          </cell>
        </row>
        <row r="428">
          <cell r="E428">
            <v>-93.8</v>
          </cell>
          <cell r="W428">
            <v>2019</v>
          </cell>
        </row>
        <row r="429">
          <cell r="E429">
            <v>100</v>
          </cell>
          <cell r="W429">
            <v>2019</v>
          </cell>
        </row>
        <row r="430">
          <cell r="E430">
            <v>-176.8</v>
          </cell>
          <cell r="W430">
            <v>2019</v>
          </cell>
        </row>
        <row r="431">
          <cell r="E431">
            <v>-176</v>
          </cell>
          <cell r="W431">
            <v>2019</v>
          </cell>
        </row>
        <row r="432">
          <cell r="E432">
            <v>-200.8</v>
          </cell>
          <cell r="W432">
            <v>2019</v>
          </cell>
        </row>
        <row r="433">
          <cell r="E433">
            <v>100</v>
          </cell>
          <cell r="W433">
            <v>2019</v>
          </cell>
        </row>
        <row r="434">
          <cell r="E434">
            <v>200</v>
          </cell>
          <cell r="W434">
            <v>2019</v>
          </cell>
        </row>
        <row r="435">
          <cell r="E435">
            <v>-174.2</v>
          </cell>
          <cell r="W435">
            <v>2019</v>
          </cell>
        </row>
        <row r="436">
          <cell r="E436">
            <v>-88.6</v>
          </cell>
          <cell r="W436">
            <v>2019</v>
          </cell>
        </row>
        <row r="437">
          <cell r="E437">
            <v>-93.3</v>
          </cell>
          <cell r="W437">
            <v>2019</v>
          </cell>
        </row>
        <row r="438">
          <cell r="E438">
            <v>200</v>
          </cell>
          <cell r="W438">
            <v>2019</v>
          </cell>
        </row>
        <row r="439">
          <cell r="E439">
            <v>-172.2</v>
          </cell>
          <cell r="W439">
            <v>2019</v>
          </cell>
        </row>
        <row r="440">
          <cell r="E440">
            <v>200</v>
          </cell>
          <cell r="W440">
            <v>2019</v>
          </cell>
        </row>
        <row r="441">
          <cell r="E441">
            <v>100</v>
          </cell>
          <cell r="W441">
            <v>2019</v>
          </cell>
        </row>
        <row r="442">
          <cell r="E442">
            <v>-89.8</v>
          </cell>
          <cell r="W442">
            <v>2019</v>
          </cell>
        </row>
        <row r="443">
          <cell r="E443">
            <v>100</v>
          </cell>
          <cell r="W443">
            <v>2019</v>
          </cell>
        </row>
        <row r="444">
          <cell r="E444">
            <v>200</v>
          </cell>
          <cell r="W444">
            <v>2019</v>
          </cell>
        </row>
        <row r="445">
          <cell r="E445">
            <v>-171</v>
          </cell>
          <cell r="W445">
            <v>2019</v>
          </cell>
        </row>
        <row r="446">
          <cell r="E446">
            <v>100</v>
          </cell>
          <cell r="W446">
            <v>2019</v>
          </cell>
        </row>
        <row r="447">
          <cell r="E447">
            <v>100</v>
          </cell>
          <cell r="W447">
            <v>2019</v>
          </cell>
        </row>
        <row r="448">
          <cell r="E448">
            <v>-86.4</v>
          </cell>
          <cell r="W448">
            <v>2019</v>
          </cell>
        </row>
        <row r="449">
          <cell r="E449">
            <v>200</v>
          </cell>
          <cell r="W449">
            <v>2019</v>
          </cell>
        </row>
        <row r="450">
          <cell r="E450">
            <v>-186.2</v>
          </cell>
          <cell r="W450">
            <v>2019</v>
          </cell>
        </row>
        <row r="451">
          <cell r="E451">
            <v>-97.2</v>
          </cell>
          <cell r="W451">
            <v>2019</v>
          </cell>
        </row>
        <row r="452">
          <cell r="E452">
            <v>-170.6</v>
          </cell>
          <cell r="W452">
            <v>2019</v>
          </cell>
        </row>
        <row r="453">
          <cell r="E453">
            <v>-173.8</v>
          </cell>
          <cell r="W453">
            <v>2019</v>
          </cell>
        </row>
        <row r="454">
          <cell r="E454">
            <v>178.6</v>
          </cell>
          <cell r="W454">
            <v>2019</v>
          </cell>
        </row>
        <row r="455">
          <cell r="E455">
            <v>100</v>
          </cell>
          <cell r="W455">
            <v>2019</v>
          </cell>
        </row>
        <row r="456">
          <cell r="E456">
            <v>-88.7</v>
          </cell>
          <cell r="W456">
            <v>2019</v>
          </cell>
        </row>
        <row r="457">
          <cell r="E457">
            <v>200</v>
          </cell>
          <cell r="W457">
            <v>2019</v>
          </cell>
        </row>
        <row r="458">
          <cell r="E458">
            <v>-193</v>
          </cell>
          <cell r="W458">
            <v>2019</v>
          </cell>
        </row>
        <row r="459">
          <cell r="E459">
            <v>-173.2</v>
          </cell>
          <cell r="W459">
            <v>2019</v>
          </cell>
        </row>
        <row r="460">
          <cell r="E460">
            <v>-95.3</v>
          </cell>
          <cell r="W460">
            <v>2019</v>
          </cell>
        </row>
        <row r="461">
          <cell r="E461">
            <v>200</v>
          </cell>
          <cell r="W461">
            <v>2019</v>
          </cell>
        </row>
        <row r="462">
          <cell r="E462">
            <v>-87.9</v>
          </cell>
          <cell r="W462">
            <v>2019</v>
          </cell>
        </row>
        <row r="463">
          <cell r="E463">
            <v>-96.6</v>
          </cell>
          <cell r="W463">
            <v>2019</v>
          </cell>
        </row>
        <row r="464">
          <cell r="E464">
            <v>187</v>
          </cell>
          <cell r="W464">
            <v>2019</v>
          </cell>
        </row>
        <row r="465">
          <cell r="E465">
            <v>200</v>
          </cell>
          <cell r="W465">
            <v>2019</v>
          </cell>
        </row>
        <row r="466">
          <cell r="E466">
            <v>-95.3</v>
          </cell>
          <cell r="W466">
            <v>2019</v>
          </cell>
        </row>
        <row r="467">
          <cell r="E467">
            <v>178.2</v>
          </cell>
          <cell r="W467">
            <v>2019</v>
          </cell>
        </row>
        <row r="468">
          <cell r="E468">
            <v>-178</v>
          </cell>
          <cell r="W468">
            <v>2019</v>
          </cell>
        </row>
        <row r="469">
          <cell r="E469">
            <v>100</v>
          </cell>
          <cell r="W469">
            <v>2019</v>
          </cell>
        </row>
        <row r="470">
          <cell r="E470">
            <v>91.6</v>
          </cell>
          <cell r="W470">
            <v>2019</v>
          </cell>
        </row>
        <row r="471">
          <cell r="E471">
            <v>90.2</v>
          </cell>
          <cell r="W471">
            <v>2019</v>
          </cell>
        </row>
        <row r="472">
          <cell r="E472">
            <v>90.1</v>
          </cell>
          <cell r="W472">
            <v>2019</v>
          </cell>
        </row>
        <row r="473">
          <cell r="E473">
            <v>90.3</v>
          </cell>
          <cell r="W473">
            <v>2019</v>
          </cell>
        </row>
        <row r="474">
          <cell r="E474">
            <v>100</v>
          </cell>
          <cell r="W474">
            <v>2019</v>
          </cell>
        </row>
        <row r="475">
          <cell r="E475">
            <v>-99.6</v>
          </cell>
          <cell r="W475">
            <v>2019</v>
          </cell>
        </row>
        <row r="476">
          <cell r="E476">
            <v>-172.8</v>
          </cell>
          <cell r="W476">
            <v>2019</v>
          </cell>
        </row>
        <row r="477">
          <cell r="E477">
            <v>200</v>
          </cell>
          <cell r="W477">
            <v>2019</v>
          </cell>
        </row>
        <row r="478">
          <cell r="E478">
            <v>100</v>
          </cell>
          <cell r="W478">
            <v>2019</v>
          </cell>
        </row>
        <row r="479">
          <cell r="E479">
            <v>100</v>
          </cell>
          <cell r="W479">
            <v>2019</v>
          </cell>
        </row>
        <row r="480">
          <cell r="E480">
            <v>-90.6</v>
          </cell>
          <cell r="W480">
            <v>2019</v>
          </cell>
        </row>
        <row r="481">
          <cell r="E481">
            <v>-207.2</v>
          </cell>
          <cell r="W481">
            <v>2019</v>
          </cell>
        </row>
        <row r="482">
          <cell r="E482">
            <v>-188.2</v>
          </cell>
          <cell r="W482">
            <v>2019</v>
          </cell>
        </row>
        <row r="483">
          <cell r="E483">
            <v>-197.4</v>
          </cell>
          <cell r="W483">
            <v>2019</v>
          </cell>
        </row>
        <row r="484">
          <cell r="E484">
            <v>-176.4</v>
          </cell>
          <cell r="W484">
            <v>2019</v>
          </cell>
        </row>
        <row r="485">
          <cell r="E485">
            <v>191</v>
          </cell>
          <cell r="W485">
            <v>2019</v>
          </cell>
        </row>
        <row r="486">
          <cell r="E486">
            <v>-178.4</v>
          </cell>
          <cell r="W486">
            <v>2019</v>
          </cell>
        </row>
        <row r="487">
          <cell r="E487">
            <v>200</v>
          </cell>
          <cell r="W487">
            <v>2019</v>
          </cell>
        </row>
        <row r="488">
          <cell r="E488">
            <v>-86.1</v>
          </cell>
          <cell r="W488">
            <v>2019</v>
          </cell>
        </row>
        <row r="489">
          <cell r="E489">
            <v>100</v>
          </cell>
          <cell r="W489">
            <v>2019</v>
          </cell>
        </row>
        <row r="490">
          <cell r="E490">
            <v>100</v>
          </cell>
          <cell r="W490">
            <v>2019</v>
          </cell>
        </row>
        <row r="491">
          <cell r="E491">
            <v>-173</v>
          </cell>
          <cell r="W491">
            <v>2019</v>
          </cell>
        </row>
        <row r="492">
          <cell r="E492">
            <v>-211.2</v>
          </cell>
          <cell r="W492">
            <v>2019</v>
          </cell>
        </row>
        <row r="493">
          <cell r="E493">
            <v>-92.7</v>
          </cell>
          <cell r="W493">
            <v>2019</v>
          </cell>
        </row>
        <row r="494">
          <cell r="E494">
            <v>100</v>
          </cell>
          <cell r="W494">
            <v>2019</v>
          </cell>
        </row>
        <row r="495">
          <cell r="E495">
            <v>200</v>
          </cell>
          <cell r="W495">
            <v>2019</v>
          </cell>
        </row>
        <row r="496">
          <cell r="E496">
            <v>-90</v>
          </cell>
          <cell r="W496">
            <v>2019</v>
          </cell>
        </row>
        <row r="497">
          <cell r="E497">
            <v>100</v>
          </cell>
          <cell r="W497">
            <v>2019</v>
          </cell>
        </row>
        <row r="498">
          <cell r="E498">
            <v>-170.6</v>
          </cell>
          <cell r="W498">
            <v>2019</v>
          </cell>
        </row>
        <row r="499">
          <cell r="E499">
            <v>-89.1</v>
          </cell>
          <cell r="W499">
            <v>2019</v>
          </cell>
        </row>
        <row r="500">
          <cell r="E500">
            <v>200</v>
          </cell>
          <cell r="W500">
            <v>2019</v>
          </cell>
        </row>
        <row r="501">
          <cell r="E501">
            <v>-175</v>
          </cell>
          <cell r="W501">
            <v>2019</v>
          </cell>
        </row>
        <row r="502">
          <cell r="E502">
            <v>-189.4</v>
          </cell>
          <cell r="W502">
            <v>2019</v>
          </cell>
        </row>
        <row r="503">
          <cell r="E503">
            <v>-417</v>
          </cell>
          <cell r="W503">
            <v>2019</v>
          </cell>
        </row>
        <row r="504">
          <cell r="E504">
            <v>-90.6</v>
          </cell>
          <cell r="W504">
            <v>2019</v>
          </cell>
        </row>
        <row r="505">
          <cell r="E505">
            <v>100</v>
          </cell>
          <cell r="W505">
            <v>2019</v>
          </cell>
        </row>
        <row r="506">
          <cell r="E506">
            <v>200</v>
          </cell>
          <cell r="W506">
            <v>2019</v>
          </cell>
        </row>
        <row r="507">
          <cell r="E507">
            <v>-180.2</v>
          </cell>
          <cell r="W507">
            <v>2019</v>
          </cell>
        </row>
        <row r="508">
          <cell r="E508">
            <v>200</v>
          </cell>
          <cell r="W508">
            <v>2019</v>
          </cell>
        </row>
        <row r="509">
          <cell r="E509">
            <v>100</v>
          </cell>
          <cell r="W509">
            <v>2019</v>
          </cell>
        </row>
        <row r="510">
          <cell r="E510">
            <v>-97.7</v>
          </cell>
          <cell r="W510">
            <v>2019</v>
          </cell>
        </row>
        <row r="511">
          <cell r="E511">
            <v>-175.6</v>
          </cell>
          <cell r="W511">
            <v>2019</v>
          </cell>
        </row>
        <row r="512">
          <cell r="E512">
            <v>-171.8</v>
          </cell>
          <cell r="W512">
            <v>2019</v>
          </cell>
        </row>
        <row r="513">
          <cell r="E513">
            <v>100</v>
          </cell>
          <cell r="W513">
            <v>2019</v>
          </cell>
        </row>
        <row r="514">
          <cell r="E514">
            <v>200</v>
          </cell>
          <cell r="W514">
            <v>2019</v>
          </cell>
        </row>
        <row r="515">
          <cell r="E515">
            <v>-100.7</v>
          </cell>
          <cell r="W515">
            <v>2019</v>
          </cell>
        </row>
        <row r="516">
          <cell r="E516">
            <v>200</v>
          </cell>
          <cell r="W516">
            <v>2019</v>
          </cell>
        </row>
        <row r="517">
          <cell r="E517">
            <v>-88.9</v>
          </cell>
          <cell r="W517">
            <v>2019</v>
          </cell>
        </row>
        <row r="518">
          <cell r="E518">
            <v>-86.2</v>
          </cell>
          <cell r="W518">
            <v>2019</v>
          </cell>
        </row>
        <row r="519">
          <cell r="E519">
            <v>200</v>
          </cell>
          <cell r="W519">
            <v>2019</v>
          </cell>
        </row>
        <row r="520">
          <cell r="E520">
            <v>200</v>
          </cell>
          <cell r="W520">
            <v>2019</v>
          </cell>
        </row>
        <row r="521">
          <cell r="E521">
            <v>-181.8</v>
          </cell>
          <cell r="W521">
            <v>2019</v>
          </cell>
        </row>
        <row r="522">
          <cell r="E522">
            <v>100</v>
          </cell>
          <cell r="W522">
            <v>2019</v>
          </cell>
        </row>
        <row r="523">
          <cell r="E523">
            <v>100</v>
          </cell>
          <cell r="W523">
            <v>2019</v>
          </cell>
        </row>
        <row r="524">
          <cell r="E524">
            <v>100</v>
          </cell>
          <cell r="W524">
            <v>2019</v>
          </cell>
        </row>
        <row r="525">
          <cell r="E525">
            <v>100</v>
          </cell>
          <cell r="W525">
            <v>2019</v>
          </cell>
        </row>
        <row r="526">
          <cell r="E526">
            <v>200</v>
          </cell>
          <cell r="W526">
            <v>2019</v>
          </cell>
        </row>
        <row r="527">
          <cell r="E527">
            <v>-86.3</v>
          </cell>
          <cell r="W527">
            <v>2019</v>
          </cell>
        </row>
        <row r="528">
          <cell r="E528">
            <v>100</v>
          </cell>
          <cell r="W528">
            <v>2019</v>
          </cell>
        </row>
        <row r="529">
          <cell r="E529">
            <v>100</v>
          </cell>
          <cell r="W529">
            <v>2019</v>
          </cell>
        </row>
        <row r="530">
          <cell r="E530">
            <v>-177.6</v>
          </cell>
          <cell r="W530">
            <v>2019</v>
          </cell>
        </row>
        <row r="531">
          <cell r="E531">
            <v>-85.4</v>
          </cell>
          <cell r="W531">
            <v>2019</v>
          </cell>
        </row>
        <row r="532">
          <cell r="E532">
            <v>183.6</v>
          </cell>
          <cell r="W532">
            <v>2019</v>
          </cell>
        </row>
        <row r="533">
          <cell r="E533">
            <v>-173.6</v>
          </cell>
          <cell r="W533">
            <v>2019</v>
          </cell>
        </row>
        <row r="534">
          <cell r="E534">
            <v>90.4</v>
          </cell>
          <cell r="W534">
            <v>2019</v>
          </cell>
        </row>
        <row r="535">
          <cell r="E535">
            <v>100</v>
          </cell>
          <cell r="W535">
            <v>2019</v>
          </cell>
        </row>
        <row r="536">
          <cell r="E536">
            <v>100</v>
          </cell>
          <cell r="W536">
            <v>2019</v>
          </cell>
        </row>
        <row r="537">
          <cell r="E537">
            <v>-90.4</v>
          </cell>
          <cell r="W537">
            <v>2019</v>
          </cell>
        </row>
        <row r="538">
          <cell r="E538">
            <v>89.2</v>
          </cell>
          <cell r="W538">
            <v>2019</v>
          </cell>
        </row>
        <row r="539">
          <cell r="E539">
            <v>-191.4</v>
          </cell>
          <cell r="W539">
            <v>2019</v>
          </cell>
        </row>
        <row r="540">
          <cell r="E540">
            <v>-180.2</v>
          </cell>
          <cell r="W540">
            <v>2019</v>
          </cell>
        </row>
        <row r="541">
          <cell r="E541">
            <v>200</v>
          </cell>
          <cell r="W541">
            <v>2019</v>
          </cell>
        </row>
        <row r="542">
          <cell r="E542">
            <v>-95</v>
          </cell>
          <cell r="W542">
            <v>2019</v>
          </cell>
        </row>
        <row r="543">
          <cell r="E543">
            <v>-216.6</v>
          </cell>
          <cell r="W543">
            <v>2019</v>
          </cell>
        </row>
        <row r="544">
          <cell r="E544">
            <v>-181.2</v>
          </cell>
          <cell r="W544">
            <v>2019</v>
          </cell>
        </row>
        <row r="545">
          <cell r="E545">
            <v>-178</v>
          </cell>
          <cell r="W545">
            <v>2019</v>
          </cell>
        </row>
        <row r="546">
          <cell r="E546">
            <v>-191.2</v>
          </cell>
          <cell r="W546">
            <v>2019</v>
          </cell>
        </row>
        <row r="547">
          <cell r="E547">
            <v>200</v>
          </cell>
          <cell r="W547">
            <v>2019</v>
          </cell>
        </row>
        <row r="548">
          <cell r="E548">
            <v>100</v>
          </cell>
          <cell r="W548">
            <v>2019</v>
          </cell>
        </row>
        <row r="549">
          <cell r="E549">
            <v>89.1</v>
          </cell>
          <cell r="W549">
            <v>2019</v>
          </cell>
        </row>
        <row r="550">
          <cell r="E550">
            <v>100</v>
          </cell>
          <cell r="W550">
            <v>2019</v>
          </cell>
        </row>
        <row r="551">
          <cell r="E551">
            <v>100</v>
          </cell>
          <cell r="W551">
            <v>2019</v>
          </cell>
        </row>
        <row r="552">
          <cell r="E552">
            <v>200</v>
          </cell>
          <cell r="W552">
            <v>2019</v>
          </cell>
        </row>
        <row r="553">
          <cell r="E553">
            <v>-222.4</v>
          </cell>
          <cell r="W553">
            <v>2019</v>
          </cell>
        </row>
        <row r="554">
          <cell r="E554">
            <v>-171.4</v>
          </cell>
          <cell r="W554">
            <v>2019</v>
          </cell>
        </row>
        <row r="555">
          <cell r="E555">
            <v>-86.4</v>
          </cell>
          <cell r="W555">
            <v>2019</v>
          </cell>
        </row>
        <row r="556">
          <cell r="E556">
            <v>-92.4</v>
          </cell>
          <cell r="W556">
            <v>2019</v>
          </cell>
        </row>
        <row r="557">
          <cell r="E557">
            <v>100</v>
          </cell>
          <cell r="W557">
            <v>2019</v>
          </cell>
        </row>
        <row r="558">
          <cell r="E558">
            <v>200</v>
          </cell>
          <cell r="W558">
            <v>2019</v>
          </cell>
        </row>
        <row r="559">
          <cell r="E559">
            <v>-84.7</v>
          </cell>
          <cell r="W559">
            <v>2019</v>
          </cell>
        </row>
        <row r="560">
          <cell r="E560">
            <v>200</v>
          </cell>
          <cell r="W560">
            <v>2019</v>
          </cell>
        </row>
        <row r="561">
          <cell r="E561">
            <v>-92.5</v>
          </cell>
          <cell r="W561">
            <v>2019</v>
          </cell>
        </row>
        <row r="562">
          <cell r="E562">
            <v>-105.9</v>
          </cell>
          <cell r="W562">
            <v>2019</v>
          </cell>
        </row>
        <row r="563">
          <cell r="E563">
            <v>200</v>
          </cell>
          <cell r="W563">
            <v>2019</v>
          </cell>
        </row>
        <row r="564">
          <cell r="E564">
            <v>-86.6</v>
          </cell>
          <cell r="W564">
            <v>2019</v>
          </cell>
        </row>
        <row r="565">
          <cell r="E565">
            <v>200</v>
          </cell>
          <cell r="W565">
            <v>2019</v>
          </cell>
        </row>
        <row r="566">
          <cell r="E566">
            <v>200</v>
          </cell>
          <cell r="W566">
            <v>2019</v>
          </cell>
        </row>
        <row r="567">
          <cell r="E567">
            <v>-94.3</v>
          </cell>
          <cell r="W567">
            <v>2019</v>
          </cell>
        </row>
        <row r="568">
          <cell r="E568">
            <v>200</v>
          </cell>
          <cell r="W568">
            <v>2019</v>
          </cell>
        </row>
        <row r="569">
          <cell r="E569">
            <v>-95.7</v>
          </cell>
          <cell r="W569">
            <v>2019</v>
          </cell>
        </row>
        <row r="570">
          <cell r="E570">
            <v>100</v>
          </cell>
          <cell r="W570">
            <v>2019</v>
          </cell>
        </row>
        <row r="571">
          <cell r="E571">
            <v>100</v>
          </cell>
          <cell r="W571">
            <v>2019</v>
          </cell>
        </row>
        <row r="572">
          <cell r="E572">
            <v>200</v>
          </cell>
          <cell r="W572">
            <v>2019</v>
          </cell>
        </row>
        <row r="573">
          <cell r="E573">
            <v>-227.2</v>
          </cell>
          <cell r="W573">
            <v>2019</v>
          </cell>
        </row>
        <row r="574">
          <cell r="E574">
            <v>-192.4</v>
          </cell>
          <cell r="W574">
            <v>2019</v>
          </cell>
        </row>
        <row r="575">
          <cell r="E575">
            <v>-173</v>
          </cell>
          <cell r="W575">
            <v>2019</v>
          </cell>
        </row>
        <row r="576">
          <cell r="E576">
            <v>-93.9</v>
          </cell>
          <cell r="W576">
            <v>2019</v>
          </cell>
        </row>
        <row r="577">
          <cell r="E577">
            <v>-184</v>
          </cell>
          <cell r="W577">
            <v>2019</v>
          </cell>
        </row>
        <row r="578">
          <cell r="E578">
            <v>200</v>
          </cell>
          <cell r="W578">
            <v>2019</v>
          </cell>
        </row>
        <row r="579">
          <cell r="E579">
            <v>-174.8</v>
          </cell>
          <cell r="W579">
            <v>2019</v>
          </cell>
        </row>
        <row r="580">
          <cell r="E580">
            <v>-86.1</v>
          </cell>
          <cell r="W580">
            <v>2019</v>
          </cell>
        </row>
        <row r="581">
          <cell r="E581">
            <v>100</v>
          </cell>
          <cell r="W581">
            <v>2019</v>
          </cell>
        </row>
        <row r="582">
          <cell r="E582">
            <v>200</v>
          </cell>
          <cell r="W582">
            <v>2019</v>
          </cell>
        </row>
        <row r="583">
          <cell r="E583">
            <v>100</v>
          </cell>
          <cell r="W583">
            <v>2019</v>
          </cell>
        </row>
        <row r="584">
          <cell r="E584">
            <v>100</v>
          </cell>
          <cell r="W584">
            <v>2019</v>
          </cell>
        </row>
        <row r="585">
          <cell r="E585">
            <v>200</v>
          </cell>
          <cell r="W585">
            <v>2019</v>
          </cell>
        </row>
        <row r="586">
          <cell r="E586">
            <v>-103</v>
          </cell>
          <cell r="W586">
            <v>2019</v>
          </cell>
        </row>
        <row r="587">
          <cell r="E587">
            <v>88.7</v>
          </cell>
          <cell r="W587">
            <v>2019</v>
          </cell>
        </row>
        <row r="588">
          <cell r="E588">
            <v>100</v>
          </cell>
          <cell r="W588">
            <v>2019</v>
          </cell>
        </row>
        <row r="589">
          <cell r="E589">
            <v>-96.7</v>
          </cell>
          <cell r="W589">
            <v>2019</v>
          </cell>
        </row>
        <row r="590">
          <cell r="E590">
            <v>100</v>
          </cell>
          <cell r="W590">
            <v>2019</v>
          </cell>
        </row>
        <row r="591">
          <cell r="E591">
            <v>-190.8</v>
          </cell>
          <cell r="W591">
            <v>2019</v>
          </cell>
        </row>
        <row r="592">
          <cell r="E592">
            <v>-196.6</v>
          </cell>
          <cell r="W592">
            <v>2019</v>
          </cell>
        </row>
        <row r="593">
          <cell r="E593">
            <v>200</v>
          </cell>
          <cell r="W593">
            <v>2019</v>
          </cell>
        </row>
        <row r="594">
          <cell r="E594">
            <v>-232.8</v>
          </cell>
          <cell r="W594">
            <v>2019</v>
          </cell>
        </row>
        <row r="595">
          <cell r="E595">
            <v>-178</v>
          </cell>
          <cell r="W595">
            <v>2019</v>
          </cell>
        </row>
        <row r="596">
          <cell r="E596">
            <v>100</v>
          </cell>
          <cell r="W596">
            <v>2019</v>
          </cell>
        </row>
        <row r="597">
          <cell r="E597">
            <v>100</v>
          </cell>
          <cell r="W597">
            <v>2019</v>
          </cell>
        </row>
        <row r="598">
          <cell r="E598">
            <v>-89.3</v>
          </cell>
          <cell r="W598">
            <v>2019</v>
          </cell>
        </row>
        <row r="599">
          <cell r="E599">
            <v>-185.4</v>
          </cell>
          <cell r="W599">
            <v>2019</v>
          </cell>
        </row>
        <row r="600">
          <cell r="E600">
            <v>100</v>
          </cell>
          <cell r="W600">
            <v>2019</v>
          </cell>
        </row>
        <row r="601">
          <cell r="E601">
            <v>185</v>
          </cell>
          <cell r="W601">
            <v>2019</v>
          </cell>
        </row>
        <row r="602">
          <cell r="E602">
            <v>-86</v>
          </cell>
          <cell r="W602">
            <v>2019</v>
          </cell>
        </row>
        <row r="603">
          <cell r="E603">
            <v>-207.6</v>
          </cell>
          <cell r="W603">
            <v>2019</v>
          </cell>
        </row>
        <row r="604">
          <cell r="E604">
            <v>-185.6</v>
          </cell>
          <cell r="W604">
            <v>2019</v>
          </cell>
        </row>
        <row r="605">
          <cell r="E605">
            <v>-182.2</v>
          </cell>
          <cell r="W605">
            <v>2019</v>
          </cell>
        </row>
        <row r="606">
          <cell r="E606">
            <v>100</v>
          </cell>
          <cell r="W606">
            <v>2019</v>
          </cell>
        </row>
        <row r="607">
          <cell r="E607">
            <v>179</v>
          </cell>
          <cell r="W607">
            <v>2019</v>
          </cell>
        </row>
        <row r="608">
          <cell r="E608">
            <v>100</v>
          </cell>
          <cell r="W608">
            <v>2019</v>
          </cell>
        </row>
        <row r="609">
          <cell r="E609">
            <v>100</v>
          </cell>
          <cell r="W609">
            <v>2019</v>
          </cell>
        </row>
        <row r="610">
          <cell r="E610">
            <v>91.5</v>
          </cell>
          <cell r="W610">
            <v>2019</v>
          </cell>
        </row>
        <row r="611">
          <cell r="E611">
            <v>-108.6</v>
          </cell>
          <cell r="W611">
            <v>2019</v>
          </cell>
        </row>
        <row r="612">
          <cell r="E612">
            <v>-174.8</v>
          </cell>
          <cell r="W612">
            <v>2019</v>
          </cell>
        </row>
        <row r="613">
          <cell r="E613">
            <v>-200</v>
          </cell>
          <cell r="W613">
            <v>2019</v>
          </cell>
        </row>
        <row r="614">
          <cell r="E614">
            <v>200</v>
          </cell>
          <cell r="W614">
            <v>2019</v>
          </cell>
        </row>
        <row r="615">
          <cell r="E615">
            <v>-98.9</v>
          </cell>
          <cell r="W615">
            <v>2019</v>
          </cell>
        </row>
        <row r="616">
          <cell r="E616">
            <v>200</v>
          </cell>
          <cell r="W616">
            <v>2019</v>
          </cell>
        </row>
        <row r="617">
          <cell r="E617">
            <v>-175.8</v>
          </cell>
          <cell r="W617">
            <v>2019</v>
          </cell>
        </row>
        <row r="618">
          <cell r="E618">
            <v>89.8</v>
          </cell>
          <cell r="W618">
            <v>2019</v>
          </cell>
        </row>
        <row r="619">
          <cell r="E619">
            <v>-89.4</v>
          </cell>
          <cell r="W619">
            <v>2019</v>
          </cell>
        </row>
        <row r="620">
          <cell r="E620">
            <v>200</v>
          </cell>
          <cell r="W620">
            <v>2019</v>
          </cell>
        </row>
        <row r="621">
          <cell r="E621">
            <v>-140.19999999999999</v>
          </cell>
          <cell r="W621">
            <v>2019</v>
          </cell>
        </row>
        <row r="622">
          <cell r="E622">
            <v>-115.4</v>
          </cell>
          <cell r="W622">
            <v>2019</v>
          </cell>
        </row>
        <row r="623">
          <cell r="E623">
            <v>177.4</v>
          </cell>
          <cell r="W623">
            <v>2019</v>
          </cell>
        </row>
        <row r="624">
          <cell r="E624">
            <v>200</v>
          </cell>
          <cell r="W624">
            <v>2019</v>
          </cell>
        </row>
        <row r="625">
          <cell r="E625">
            <v>-176.4</v>
          </cell>
          <cell r="W625">
            <v>2019</v>
          </cell>
        </row>
        <row r="626">
          <cell r="E626">
            <v>100</v>
          </cell>
          <cell r="W626">
            <v>2019</v>
          </cell>
        </row>
        <row r="627">
          <cell r="E627">
            <v>100</v>
          </cell>
          <cell r="W627">
            <v>2019</v>
          </cell>
        </row>
        <row r="628">
          <cell r="E628">
            <v>-93.3</v>
          </cell>
          <cell r="W628">
            <v>2019</v>
          </cell>
        </row>
        <row r="629">
          <cell r="E629">
            <v>200</v>
          </cell>
          <cell r="W629">
            <v>2019</v>
          </cell>
        </row>
        <row r="630">
          <cell r="E630">
            <v>-203</v>
          </cell>
          <cell r="W630">
            <v>2019</v>
          </cell>
        </row>
        <row r="631">
          <cell r="E631">
            <v>-89.8</v>
          </cell>
          <cell r="W631">
            <v>2019</v>
          </cell>
        </row>
        <row r="632">
          <cell r="E632">
            <v>100</v>
          </cell>
          <cell r="W632">
            <v>2019</v>
          </cell>
        </row>
        <row r="633">
          <cell r="E633">
            <v>100</v>
          </cell>
          <cell r="W633">
            <v>2019</v>
          </cell>
        </row>
        <row r="634">
          <cell r="E634">
            <v>-175.2</v>
          </cell>
          <cell r="W634">
            <v>2019</v>
          </cell>
        </row>
        <row r="635">
          <cell r="E635">
            <v>100</v>
          </cell>
          <cell r="W635">
            <v>2019</v>
          </cell>
        </row>
        <row r="636">
          <cell r="E636">
            <v>200</v>
          </cell>
          <cell r="W636">
            <v>2019</v>
          </cell>
        </row>
        <row r="637">
          <cell r="E637">
            <v>100</v>
          </cell>
          <cell r="W637">
            <v>2019</v>
          </cell>
        </row>
        <row r="638">
          <cell r="E638">
            <v>-85.1</v>
          </cell>
          <cell r="W638">
            <v>2019</v>
          </cell>
        </row>
        <row r="639">
          <cell r="E639">
            <v>178.6</v>
          </cell>
          <cell r="W639">
            <v>2019</v>
          </cell>
        </row>
        <row r="640">
          <cell r="E640">
            <v>-172.8</v>
          </cell>
          <cell r="W640">
            <v>2019</v>
          </cell>
        </row>
        <row r="641">
          <cell r="E641">
            <v>88.9</v>
          </cell>
          <cell r="W641">
            <v>2019</v>
          </cell>
        </row>
        <row r="642">
          <cell r="E642">
            <v>-88.8</v>
          </cell>
          <cell r="W642">
            <v>2019</v>
          </cell>
        </row>
        <row r="643">
          <cell r="E643">
            <v>-177.8</v>
          </cell>
          <cell r="W643">
            <v>2019</v>
          </cell>
        </row>
        <row r="644">
          <cell r="E644">
            <v>200</v>
          </cell>
          <cell r="W644">
            <v>2019</v>
          </cell>
        </row>
        <row r="645">
          <cell r="E645">
            <v>100</v>
          </cell>
          <cell r="W645">
            <v>2019</v>
          </cell>
        </row>
        <row r="646">
          <cell r="E646">
            <v>95.3</v>
          </cell>
          <cell r="W646">
            <v>2019</v>
          </cell>
        </row>
        <row r="647">
          <cell r="E647">
            <v>-88.6</v>
          </cell>
          <cell r="W647">
            <v>2019</v>
          </cell>
        </row>
        <row r="648">
          <cell r="E648">
            <v>-176</v>
          </cell>
          <cell r="W648">
            <v>2019</v>
          </cell>
        </row>
        <row r="649">
          <cell r="E649">
            <v>-170.6</v>
          </cell>
          <cell r="W649">
            <v>2019</v>
          </cell>
        </row>
        <row r="650">
          <cell r="E650">
            <v>-178.4</v>
          </cell>
          <cell r="W650">
            <v>2019</v>
          </cell>
        </row>
        <row r="651">
          <cell r="E651">
            <v>-181.2</v>
          </cell>
          <cell r="W651">
            <v>2019</v>
          </cell>
        </row>
        <row r="652">
          <cell r="E652">
            <v>-180</v>
          </cell>
          <cell r="W652">
            <v>2019</v>
          </cell>
        </row>
        <row r="653">
          <cell r="E653">
            <v>-171.4</v>
          </cell>
          <cell r="W653">
            <v>2019</v>
          </cell>
        </row>
        <row r="654">
          <cell r="E654">
            <v>-170.6</v>
          </cell>
          <cell r="W654">
            <v>2019</v>
          </cell>
        </row>
        <row r="655">
          <cell r="E655">
            <v>-91.8</v>
          </cell>
          <cell r="W655">
            <v>2019</v>
          </cell>
        </row>
        <row r="656">
          <cell r="E656">
            <v>200</v>
          </cell>
          <cell r="W656">
            <v>2019</v>
          </cell>
        </row>
        <row r="657">
          <cell r="E657">
            <v>-178.6</v>
          </cell>
          <cell r="W657">
            <v>2019</v>
          </cell>
        </row>
        <row r="658">
          <cell r="E658">
            <v>-179.8</v>
          </cell>
          <cell r="W658">
            <v>2019</v>
          </cell>
        </row>
        <row r="659">
          <cell r="E659">
            <v>-205.8</v>
          </cell>
          <cell r="W659">
            <v>2019</v>
          </cell>
        </row>
        <row r="660">
          <cell r="E660">
            <v>200</v>
          </cell>
          <cell r="W660">
            <v>2019</v>
          </cell>
        </row>
        <row r="661">
          <cell r="E661">
            <v>-89.5</v>
          </cell>
          <cell r="W661">
            <v>2019</v>
          </cell>
        </row>
        <row r="662">
          <cell r="E662">
            <v>-196.8</v>
          </cell>
          <cell r="W662">
            <v>2019</v>
          </cell>
        </row>
        <row r="663">
          <cell r="E663">
            <v>-171.6</v>
          </cell>
          <cell r="W663">
            <v>2019</v>
          </cell>
        </row>
        <row r="664">
          <cell r="E664">
            <v>100</v>
          </cell>
          <cell r="W664">
            <v>2019</v>
          </cell>
        </row>
        <row r="665">
          <cell r="E665">
            <v>200</v>
          </cell>
          <cell r="W665">
            <v>2019</v>
          </cell>
        </row>
        <row r="666">
          <cell r="E666">
            <v>-86.2</v>
          </cell>
          <cell r="W666">
            <v>2019</v>
          </cell>
        </row>
        <row r="667">
          <cell r="E667">
            <v>-174.6</v>
          </cell>
          <cell r="W667">
            <v>2019</v>
          </cell>
        </row>
        <row r="668">
          <cell r="E668">
            <v>-176.4</v>
          </cell>
          <cell r="W668">
            <v>2019</v>
          </cell>
        </row>
        <row r="669">
          <cell r="E669">
            <v>200</v>
          </cell>
          <cell r="W669">
            <v>2019</v>
          </cell>
        </row>
        <row r="670">
          <cell r="E670">
            <v>100</v>
          </cell>
          <cell r="W670">
            <v>2019</v>
          </cell>
        </row>
        <row r="671">
          <cell r="E671">
            <v>100</v>
          </cell>
          <cell r="W671">
            <v>2019</v>
          </cell>
        </row>
        <row r="672">
          <cell r="E672">
            <v>200</v>
          </cell>
          <cell r="W672">
            <v>2019</v>
          </cell>
        </row>
        <row r="673">
          <cell r="E673">
            <v>-195</v>
          </cell>
          <cell r="W673">
            <v>2019</v>
          </cell>
        </row>
        <row r="674">
          <cell r="E674">
            <v>-88.5</v>
          </cell>
          <cell r="W674">
            <v>2019</v>
          </cell>
        </row>
        <row r="675">
          <cell r="E675">
            <v>182.2</v>
          </cell>
          <cell r="W675">
            <v>2019</v>
          </cell>
        </row>
        <row r="676">
          <cell r="E676">
            <v>-85.3</v>
          </cell>
          <cell r="W676">
            <v>2019</v>
          </cell>
        </row>
        <row r="677">
          <cell r="E677">
            <v>100</v>
          </cell>
          <cell r="W677">
            <v>2019</v>
          </cell>
        </row>
        <row r="678">
          <cell r="E678">
            <v>-98.1</v>
          </cell>
          <cell r="W678">
            <v>2019</v>
          </cell>
        </row>
        <row r="679">
          <cell r="E679">
            <v>-188.6</v>
          </cell>
          <cell r="W679">
            <v>2019</v>
          </cell>
        </row>
        <row r="680">
          <cell r="E680">
            <v>177.6</v>
          </cell>
          <cell r="W680">
            <v>2019</v>
          </cell>
        </row>
        <row r="681">
          <cell r="E681">
            <v>-87.9</v>
          </cell>
          <cell r="W681">
            <v>2019</v>
          </cell>
        </row>
        <row r="682">
          <cell r="E682">
            <v>100</v>
          </cell>
          <cell r="W682">
            <v>2019</v>
          </cell>
        </row>
        <row r="683">
          <cell r="E683">
            <v>200</v>
          </cell>
          <cell r="W683">
            <v>2019</v>
          </cell>
        </row>
        <row r="684">
          <cell r="E684">
            <v>-89.1</v>
          </cell>
          <cell r="W684">
            <v>2020</v>
          </cell>
        </row>
        <row r="685">
          <cell r="E685">
            <v>100</v>
          </cell>
          <cell r="W685">
            <v>2020</v>
          </cell>
        </row>
        <row r="686">
          <cell r="E686">
            <v>-97.7</v>
          </cell>
          <cell r="W686">
            <v>2020</v>
          </cell>
        </row>
        <row r="687">
          <cell r="E687">
            <v>200</v>
          </cell>
          <cell r="W687">
            <v>2020</v>
          </cell>
        </row>
        <row r="688">
          <cell r="E688">
            <v>100</v>
          </cell>
          <cell r="W688">
            <v>2020</v>
          </cell>
        </row>
        <row r="689">
          <cell r="E689">
            <v>100</v>
          </cell>
          <cell r="W689">
            <v>2020</v>
          </cell>
        </row>
        <row r="690">
          <cell r="E690">
            <v>200</v>
          </cell>
          <cell r="W690">
            <v>2020</v>
          </cell>
        </row>
        <row r="691">
          <cell r="E691">
            <v>100</v>
          </cell>
          <cell r="W691">
            <v>2020</v>
          </cell>
        </row>
        <row r="692">
          <cell r="E692">
            <v>88.6</v>
          </cell>
          <cell r="W692">
            <v>2020</v>
          </cell>
        </row>
        <row r="693">
          <cell r="E693">
            <v>100</v>
          </cell>
          <cell r="W693">
            <v>2020</v>
          </cell>
        </row>
        <row r="694">
          <cell r="E694">
            <v>100</v>
          </cell>
          <cell r="W694">
            <v>2020</v>
          </cell>
        </row>
        <row r="695">
          <cell r="E695">
            <v>-87.7</v>
          </cell>
          <cell r="W695">
            <v>2020</v>
          </cell>
        </row>
        <row r="696">
          <cell r="E696">
            <v>-180.4</v>
          </cell>
          <cell r="W696">
            <v>2020</v>
          </cell>
        </row>
        <row r="697">
          <cell r="E697">
            <v>200</v>
          </cell>
          <cell r="W697">
            <v>2020</v>
          </cell>
        </row>
        <row r="698">
          <cell r="E698">
            <v>200</v>
          </cell>
          <cell r="W698">
            <v>2020</v>
          </cell>
        </row>
        <row r="699">
          <cell r="E699">
            <v>-96.1</v>
          </cell>
          <cell r="W699">
            <v>2020</v>
          </cell>
        </row>
        <row r="700">
          <cell r="E700">
            <v>179.8</v>
          </cell>
          <cell r="W700">
            <v>2020</v>
          </cell>
        </row>
        <row r="701">
          <cell r="E701">
            <v>-189.2</v>
          </cell>
          <cell r="W701">
            <v>2020</v>
          </cell>
        </row>
        <row r="702">
          <cell r="E702">
            <v>-87.7</v>
          </cell>
          <cell r="W702">
            <v>2020</v>
          </cell>
        </row>
        <row r="703">
          <cell r="E703">
            <v>-87.8</v>
          </cell>
          <cell r="W703">
            <v>2020</v>
          </cell>
        </row>
        <row r="704">
          <cell r="E704">
            <v>93.9</v>
          </cell>
          <cell r="W704">
            <v>2020</v>
          </cell>
        </row>
        <row r="705">
          <cell r="E705">
            <v>90.2</v>
          </cell>
          <cell r="W705">
            <v>2020</v>
          </cell>
        </row>
        <row r="706">
          <cell r="E706">
            <v>200</v>
          </cell>
          <cell r="W706">
            <v>2020</v>
          </cell>
        </row>
        <row r="707">
          <cell r="E707">
            <v>100</v>
          </cell>
          <cell r="W707">
            <v>2020</v>
          </cell>
        </row>
        <row r="708">
          <cell r="E708">
            <v>200</v>
          </cell>
          <cell r="W708">
            <v>2020</v>
          </cell>
        </row>
        <row r="709">
          <cell r="E709">
            <v>-93</v>
          </cell>
          <cell r="W709">
            <v>2020</v>
          </cell>
        </row>
        <row r="710">
          <cell r="E710">
            <v>100</v>
          </cell>
          <cell r="W710">
            <v>2020</v>
          </cell>
        </row>
        <row r="711">
          <cell r="E711">
            <v>94.9</v>
          </cell>
          <cell r="W711">
            <v>2020</v>
          </cell>
        </row>
        <row r="712">
          <cell r="E712">
            <v>89.5</v>
          </cell>
          <cell r="W712">
            <v>2020</v>
          </cell>
        </row>
        <row r="713">
          <cell r="E713">
            <v>100</v>
          </cell>
          <cell r="W713">
            <v>2020</v>
          </cell>
        </row>
        <row r="714">
          <cell r="E714">
            <v>-92.8</v>
          </cell>
          <cell r="W714">
            <v>2020</v>
          </cell>
        </row>
        <row r="715">
          <cell r="E715">
            <v>-176.2</v>
          </cell>
          <cell r="W715">
            <v>2020</v>
          </cell>
        </row>
        <row r="716">
          <cell r="E716">
            <v>89.4</v>
          </cell>
          <cell r="W716">
            <v>2020</v>
          </cell>
        </row>
        <row r="717">
          <cell r="E717">
            <v>186.2</v>
          </cell>
          <cell r="W717">
            <v>2020</v>
          </cell>
        </row>
        <row r="718">
          <cell r="E718">
            <v>-88.1</v>
          </cell>
          <cell r="W718">
            <v>2020</v>
          </cell>
        </row>
        <row r="719">
          <cell r="E719">
            <v>-188.8</v>
          </cell>
          <cell r="W719">
            <v>2020</v>
          </cell>
        </row>
        <row r="720">
          <cell r="E720">
            <v>-180.4</v>
          </cell>
          <cell r="W720">
            <v>2020</v>
          </cell>
        </row>
        <row r="721">
          <cell r="E721">
            <v>-173.2</v>
          </cell>
          <cell r="W721">
            <v>2020</v>
          </cell>
        </row>
        <row r="722">
          <cell r="E722">
            <v>-174.4</v>
          </cell>
          <cell r="W722">
            <v>2020</v>
          </cell>
        </row>
        <row r="723">
          <cell r="E723">
            <v>200</v>
          </cell>
          <cell r="W723">
            <v>2020</v>
          </cell>
        </row>
        <row r="724">
          <cell r="E724">
            <v>100</v>
          </cell>
          <cell r="W724">
            <v>2020</v>
          </cell>
        </row>
        <row r="725">
          <cell r="E725">
            <v>200</v>
          </cell>
          <cell r="W725">
            <v>2020</v>
          </cell>
        </row>
        <row r="726">
          <cell r="E726">
            <v>-88.9</v>
          </cell>
          <cell r="W726">
            <v>2020</v>
          </cell>
        </row>
        <row r="727">
          <cell r="E727">
            <v>100</v>
          </cell>
          <cell r="W727">
            <v>2020</v>
          </cell>
        </row>
        <row r="728">
          <cell r="E728">
            <v>200</v>
          </cell>
          <cell r="W728">
            <v>2020</v>
          </cell>
        </row>
        <row r="729">
          <cell r="E729">
            <v>-89.8</v>
          </cell>
          <cell r="W729">
            <v>2020</v>
          </cell>
        </row>
        <row r="730">
          <cell r="E730">
            <v>100</v>
          </cell>
          <cell r="W730">
            <v>2020</v>
          </cell>
        </row>
        <row r="731">
          <cell r="E731">
            <v>200</v>
          </cell>
          <cell r="W731">
            <v>2020</v>
          </cell>
        </row>
        <row r="732">
          <cell r="E732">
            <v>-215.6</v>
          </cell>
          <cell r="W732">
            <v>2020</v>
          </cell>
        </row>
        <row r="733">
          <cell r="E733">
            <v>-190.6</v>
          </cell>
          <cell r="W733">
            <v>2020</v>
          </cell>
        </row>
        <row r="734">
          <cell r="E734">
            <v>-184.4</v>
          </cell>
          <cell r="W734">
            <v>2020</v>
          </cell>
        </row>
        <row r="735">
          <cell r="E735">
            <v>-204.8</v>
          </cell>
          <cell r="W735">
            <v>2020</v>
          </cell>
        </row>
        <row r="736">
          <cell r="E736">
            <v>-88</v>
          </cell>
          <cell r="W736">
            <v>2020</v>
          </cell>
        </row>
        <row r="737">
          <cell r="E737">
            <v>-314.7</v>
          </cell>
          <cell r="W737">
            <v>2020</v>
          </cell>
        </row>
        <row r="738">
          <cell r="E738">
            <v>200</v>
          </cell>
          <cell r="W738">
            <v>2020</v>
          </cell>
        </row>
        <row r="739">
          <cell r="E739">
            <v>-91</v>
          </cell>
          <cell r="W739">
            <v>2020</v>
          </cell>
        </row>
        <row r="740">
          <cell r="E740">
            <v>200</v>
          </cell>
          <cell r="W740">
            <v>2020</v>
          </cell>
        </row>
        <row r="741">
          <cell r="E741">
            <v>-226</v>
          </cell>
          <cell r="W741">
            <v>2020</v>
          </cell>
        </row>
        <row r="742">
          <cell r="E742">
            <v>-190</v>
          </cell>
          <cell r="W742">
            <v>2020</v>
          </cell>
        </row>
        <row r="743">
          <cell r="E743">
            <v>-96.6</v>
          </cell>
          <cell r="W743">
            <v>2020</v>
          </cell>
        </row>
        <row r="744">
          <cell r="E744">
            <v>200</v>
          </cell>
          <cell r="W744">
            <v>2020</v>
          </cell>
        </row>
        <row r="745">
          <cell r="E745">
            <v>-114.9</v>
          </cell>
          <cell r="W745">
            <v>2020</v>
          </cell>
        </row>
        <row r="746">
          <cell r="E746">
            <v>-104.1</v>
          </cell>
          <cell r="W746">
            <v>2020</v>
          </cell>
        </row>
        <row r="747">
          <cell r="E747">
            <v>200</v>
          </cell>
          <cell r="W747">
            <v>2020</v>
          </cell>
        </row>
        <row r="748">
          <cell r="E748">
            <v>-243</v>
          </cell>
          <cell r="W748">
            <v>2020</v>
          </cell>
        </row>
        <row r="749">
          <cell r="E749">
            <v>-91.3</v>
          </cell>
          <cell r="W749">
            <v>2020</v>
          </cell>
        </row>
        <row r="750">
          <cell r="E750">
            <v>200</v>
          </cell>
          <cell r="W750">
            <v>2020</v>
          </cell>
        </row>
        <row r="751">
          <cell r="E751">
            <v>-149.6</v>
          </cell>
          <cell r="W751">
            <v>2020</v>
          </cell>
        </row>
        <row r="752">
          <cell r="E752">
            <v>100</v>
          </cell>
          <cell r="W752">
            <v>2020</v>
          </cell>
        </row>
        <row r="753">
          <cell r="E753">
            <v>100</v>
          </cell>
          <cell r="W753">
            <v>2020</v>
          </cell>
        </row>
        <row r="754">
          <cell r="E754">
            <v>200</v>
          </cell>
          <cell r="W754">
            <v>2020</v>
          </cell>
        </row>
        <row r="755">
          <cell r="E755">
            <v>-179.6</v>
          </cell>
          <cell r="W755">
            <v>2020</v>
          </cell>
        </row>
        <row r="756">
          <cell r="E756">
            <v>200</v>
          </cell>
          <cell r="W756">
            <v>2020</v>
          </cell>
        </row>
        <row r="757">
          <cell r="E757">
            <v>-241</v>
          </cell>
          <cell r="W757">
            <v>2020</v>
          </cell>
        </row>
        <row r="758">
          <cell r="E758">
            <v>-91</v>
          </cell>
          <cell r="W758">
            <v>2020</v>
          </cell>
        </row>
        <row r="759">
          <cell r="E759">
            <v>100</v>
          </cell>
          <cell r="W759">
            <v>2020</v>
          </cell>
        </row>
        <row r="760">
          <cell r="E760">
            <v>100</v>
          </cell>
          <cell r="W760">
            <v>2020</v>
          </cell>
        </row>
        <row r="761">
          <cell r="E761">
            <v>-93.3</v>
          </cell>
          <cell r="W761">
            <v>2020</v>
          </cell>
        </row>
        <row r="762">
          <cell r="E762">
            <v>200</v>
          </cell>
          <cell r="W762">
            <v>2020</v>
          </cell>
        </row>
        <row r="763">
          <cell r="E763">
            <v>-98</v>
          </cell>
          <cell r="W763">
            <v>2020</v>
          </cell>
        </row>
        <row r="764">
          <cell r="E764">
            <v>200</v>
          </cell>
          <cell r="W764">
            <v>2020</v>
          </cell>
        </row>
        <row r="765">
          <cell r="E765">
            <v>200</v>
          </cell>
          <cell r="W765">
            <v>2020</v>
          </cell>
        </row>
        <row r="766">
          <cell r="E766">
            <v>-99.8</v>
          </cell>
          <cell r="W766">
            <v>2020</v>
          </cell>
        </row>
        <row r="767">
          <cell r="E767">
            <v>200</v>
          </cell>
          <cell r="W767">
            <v>2020</v>
          </cell>
        </row>
        <row r="768">
          <cell r="E768">
            <v>100</v>
          </cell>
          <cell r="W768">
            <v>2020</v>
          </cell>
        </row>
        <row r="769">
          <cell r="E769">
            <v>200</v>
          </cell>
          <cell r="W769">
            <v>2020</v>
          </cell>
        </row>
        <row r="770">
          <cell r="E770">
            <v>-98.8</v>
          </cell>
          <cell r="W770">
            <v>2020</v>
          </cell>
        </row>
        <row r="771">
          <cell r="E771">
            <v>100</v>
          </cell>
          <cell r="W771">
            <v>2020</v>
          </cell>
        </row>
        <row r="772">
          <cell r="E772">
            <v>200</v>
          </cell>
          <cell r="W772">
            <v>2020</v>
          </cell>
        </row>
        <row r="773">
          <cell r="E773">
            <v>-85.8</v>
          </cell>
          <cell r="W773">
            <v>2020</v>
          </cell>
        </row>
        <row r="774">
          <cell r="E774">
            <v>100</v>
          </cell>
          <cell r="W774">
            <v>2020</v>
          </cell>
        </row>
        <row r="775">
          <cell r="E775">
            <v>200</v>
          </cell>
          <cell r="W775">
            <v>2020</v>
          </cell>
        </row>
        <row r="776">
          <cell r="E776">
            <v>-202.4</v>
          </cell>
          <cell r="W776">
            <v>2020</v>
          </cell>
        </row>
        <row r="777">
          <cell r="E777">
            <v>-210</v>
          </cell>
          <cell r="W777">
            <v>2020</v>
          </cell>
        </row>
        <row r="778">
          <cell r="E778">
            <v>-96.9</v>
          </cell>
          <cell r="W778">
            <v>2020</v>
          </cell>
        </row>
        <row r="779">
          <cell r="E779">
            <v>100</v>
          </cell>
          <cell r="W779">
            <v>2020</v>
          </cell>
        </row>
        <row r="780">
          <cell r="E780">
            <v>200</v>
          </cell>
          <cell r="W780">
            <v>2020</v>
          </cell>
        </row>
        <row r="781">
          <cell r="E781">
            <v>-142.6</v>
          </cell>
          <cell r="W781">
            <v>2020</v>
          </cell>
        </row>
        <row r="782">
          <cell r="E782">
            <v>200</v>
          </cell>
          <cell r="W782">
            <v>2020</v>
          </cell>
        </row>
        <row r="783">
          <cell r="E783">
            <v>-107.4</v>
          </cell>
          <cell r="W783">
            <v>2020</v>
          </cell>
        </row>
        <row r="784">
          <cell r="E784">
            <v>200</v>
          </cell>
          <cell r="W784">
            <v>2020</v>
          </cell>
        </row>
        <row r="785">
          <cell r="E785">
            <v>-139.80000000000001</v>
          </cell>
          <cell r="W785">
            <v>2020</v>
          </cell>
        </row>
        <row r="786">
          <cell r="E786">
            <v>100</v>
          </cell>
          <cell r="W786">
            <v>2020</v>
          </cell>
        </row>
        <row r="787">
          <cell r="E787">
            <v>100</v>
          </cell>
          <cell r="W787">
            <v>2020</v>
          </cell>
        </row>
        <row r="788">
          <cell r="E788">
            <v>100</v>
          </cell>
          <cell r="W788">
            <v>2020</v>
          </cell>
        </row>
        <row r="789">
          <cell r="E789">
            <v>100</v>
          </cell>
          <cell r="W789">
            <v>2020</v>
          </cell>
        </row>
        <row r="790">
          <cell r="E790">
            <v>200</v>
          </cell>
          <cell r="W790">
            <v>2020</v>
          </cell>
        </row>
        <row r="791">
          <cell r="E791">
            <v>-192.4</v>
          </cell>
          <cell r="W791">
            <v>2020</v>
          </cell>
        </row>
        <row r="792">
          <cell r="E792">
            <v>-194.4</v>
          </cell>
          <cell r="W792">
            <v>2020</v>
          </cell>
        </row>
        <row r="793">
          <cell r="E793">
            <v>-386</v>
          </cell>
          <cell r="W793">
            <v>2020</v>
          </cell>
        </row>
        <row r="794">
          <cell r="E794">
            <v>-184</v>
          </cell>
          <cell r="W794">
            <v>2020</v>
          </cell>
        </row>
        <row r="795">
          <cell r="E795">
            <v>-131.9</v>
          </cell>
          <cell r="W795">
            <v>2020</v>
          </cell>
        </row>
        <row r="796">
          <cell r="E796">
            <v>100</v>
          </cell>
          <cell r="W796">
            <v>2020</v>
          </cell>
        </row>
        <row r="797">
          <cell r="E797">
            <v>200</v>
          </cell>
          <cell r="W797">
            <v>2020</v>
          </cell>
        </row>
        <row r="798">
          <cell r="E798">
            <v>-177</v>
          </cell>
          <cell r="W798">
            <v>2020</v>
          </cell>
        </row>
        <row r="799">
          <cell r="E799">
            <v>-233</v>
          </cell>
          <cell r="W799">
            <v>2020</v>
          </cell>
        </row>
        <row r="800">
          <cell r="E800">
            <v>-181</v>
          </cell>
          <cell r="W800">
            <v>2020</v>
          </cell>
        </row>
        <row r="801">
          <cell r="E801">
            <v>-209.4</v>
          </cell>
          <cell r="W801">
            <v>2020</v>
          </cell>
        </row>
        <row r="802">
          <cell r="E802">
            <v>-302.3</v>
          </cell>
          <cell r="W802">
            <v>2020</v>
          </cell>
        </row>
        <row r="803">
          <cell r="E803">
            <v>100</v>
          </cell>
          <cell r="W803">
            <v>2020</v>
          </cell>
        </row>
        <row r="804">
          <cell r="E804">
            <v>100</v>
          </cell>
          <cell r="W804">
            <v>2020</v>
          </cell>
        </row>
        <row r="805">
          <cell r="E805">
            <v>200</v>
          </cell>
          <cell r="W805">
            <v>2020</v>
          </cell>
        </row>
        <row r="806">
          <cell r="E806">
            <v>-98.3</v>
          </cell>
          <cell r="W806">
            <v>2020</v>
          </cell>
        </row>
        <row r="807">
          <cell r="E807">
            <v>200</v>
          </cell>
          <cell r="W807">
            <v>2020</v>
          </cell>
        </row>
        <row r="808">
          <cell r="E808">
            <v>-221</v>
          </cell>
          <cell r="W808">
            <v>2020</v>
          </cell>
        </row>
        <row r="809">
          <cell r="E809">
            <v>-92.2</v>
          </cell>
          <cell r="W809">
            <v>2020</v>
          </cell>
        </row>
        <row r="810">
          <cell r="E810">
            <v>200</v>
          </cell>
          <cell r="W810">
            <v>2020</v>
          </cell>
        </row>
        <row r="811">
          <cell r="E811">
            <v>-195.8</v>
          </cell>
          <cell r="W811">
            <v>2020</v>
          </cell>
        </row>
        <row r="812">
          <cell r="E812">
            <v>-111.6</v>
          </cell>
          <cell r="W812">
            <v>2020</v>
          </cell>
        </row>
        <row r="813">
          <cell r="E813">
            <v>200</v>
          </cell>
          <cell r="W813">
            <v>2020</v>
          </cell>
        </row>
        <row r="814">
          <cell r="E814">
            <v>-178</v>
          </cell>
          <cell r="W814">
            <v>2020</v>
          </cell>
        </row>
        <row r="815">
          <cell r="E815">
            <v>-184.4</v>
          </cell>
          <cell r="W815">
            <v>2020</v>
          </cell>
        </row>
        <row r="816">
          <cell r="E816">
            <v>-91.4</v>
          </cell>
          <cell r="W816">
            <v>2020</v>
          </cell>
        </row>
        <row r="817">
          <cell r="E817">
            <v>200</v>
          </cell>
          <cell r="W817">
            <v>2020</v>
          </cell>
        </row>
        <row r="818">
          <cell r="E818">
            <v>-94.3</v>
          </cell>
          <cell r="W818">
            <v>2020</v>
          </cell>
        </row>
        <row r="819">
          <cell r="E819">
            <v>200</v>
          </cell>
          <cell r="W819">
            <v>2020</v>
          </cell>
        </row>
        <row r="820">
          <cell r="E820">
            <v>-87.1</v>
          </cell>
          <cell r="W820">
            <v>2020</v>
          </cell>
        </row>
        <row r="821">
          <cell r="E821">
            <v>200</v>
          </cell>
          <cell r="W821">
            <v>2020</v>
          </cell>
        </row>
        <row r="822">
          <cell r="E822">
            <v>-89.9</v>
          </cell>
          <cell r="W822">
            <v>2020</v>
          </cell>
        </row>
        <row r="823">
          <cell r="E823">
            <v>100</v>
          </cell>
          <cell r="W823">
            <v>2020</v>
          </cell>
        </row>
        <row r="824">
          <cell r="E824">
            <v>100</v>
          </cell>
          <cell r="W824">
            <v>2020</v>
          </cell>
        </row>
        <row r="825">
          <cell r="E825">
            <v>200</v>
          </cell>
          <cell r="W825">
            <v>2020</v>
          </cell>
        </row>
        <row r="826">
          <cell r="E826">
            <v>-223</v>
          </cell>
          <cell r="W826">
            <v>2020</v>
          </cell>
        </row>
        <row r="827">
          <cell r="E827">
            <v>-88.8</v>
          </cell>
          <cell r="W827">
            <v>2020</v>
          </cell>
        </row>
        <row r="828">
          <cell r="E828">
            <v>100</v>
          </cell>
          <cell r="W828">
            <v>2020</v>
          </cell>
        </row>
        <row r="829">
          <cell r="E829">
            <v>100</v>
          </cell>
          <cell r="W829">
            <v>2020</v>
          </cell>
        </row>
        <row r="830">
          <cell r="E830">
            <v>100</v>
          </cell>
          <cell r="W830">
            <v>2020</v>
          </cell>
        </row>
        <row r="831">
          <cell r="E831">
            <v>100</v>
          </cell>
          <cell r="W831">
            <v>2020</v>
          </cell>
        </row>
        <row r="832">
          <cell r="E832">
            <v>200</v>
          </cell>
          <cell r="W832">
            <v>2020</v>
          </cell>
        </row>
        <row r="833">
          <cell r="E833">
            <v>-197.6</v>
          </cell>
          <cell r="W833">
            <v>2020</v>
          </cell>
        </row>
        <row r="834">
          <cell r="E834">
            <v>-181.6</v>
          </cell>
          <cell r="W834">
            <v>2020</v>
          </cell>
        </row>
        <row r="835">
          <cell r="E835">
            <v>-90.4</v>
          </cell>
          <cell r="W835">
            <v>2020</v>
          </cell>
        </row>
        <row r="836">
          <cell r="E836">
            <v>200</v>
          </cell>
          <cell r="W836">
            <v>2020</v>
          </cell>
        </row>
        <row r="837">
          <cell r="E837">
            <v>-128.1</v>
          </cell>
          <cell r="W837">
            <v>2020</v>
          </cell>
        </row>
        <row r="838">
          <cell r="E838">
            <v>100</v>
          </cell>
          <cell r="W838">
            <v>2020</v>
          </cell>
        </row>
        <row r="839">
          <cell r="E839">
            <v>200</v>
          </cell>
          <cell r="W839">
            <v>2020</v>
          </cell>
        </row>
        <row r="840">
          <cell r="E840">
            <v>-169.4</v>
          </cell>
          <cell r="W840">
            <v>2020</v>
          </cell>
        </row>
        <row r="841">
          <cell r="E841">
            <v>-108.7</v>
          </cell>
          <cell r="W841">
            <v>2020</v>
          </cell>
        </row>
        <row r="842">
          <cell r="E842">
            <v>100</v>
          </cell>
          <cell r="W842">
            <v>2020</v>
          </cell>
        </row>
        <row r="843">
          <cell r="E843">
            <v>-100.6</v>
          </cell>
          <cell r="W843">
            <v>2020</v>
          </cell>
        </row>
        <row r="844">
          <cell r="E844">
            <v>100</v>
          </cell>
          <cell r="W844">
            <v>2020</v>
          </cell>
        </row>
        <row r="845">
          <cell r="E845">
            <v>200</v>
          </cell>
          <cell r="W845">
            <v>2020</v>
          </cell>
        </row>
        <row r="846">
          <cell r="E846">
            <v>-203.4</v>
          </cell>
          <cell r="W846">
            <v>2020</v>
          </cell>
        </row>
        <row r="847">
          <cell r="E847">
            <v>-102.1</v>
          </cell>
          <cell r="W847">
            <v>2020</v>
          </cell>
        </row>
        <row r="848">
          <cell r="E848">
            <v>200</v>
          </cell>
          <cell r="W848">
            <v>2020</v>
          </cell>
        </row>
        <row r="849">
          <cell r="E849">
            <v>-209</v>
          </cell>
          <cell r="W849">
            <v>2020</v>
          </cell>
        </row>
        <row r="850">
          <cell r="E850">
            <v>-94.6</v>
          </cell>
          <cell r="W850">
            <v>2020</v>
          </cell>
        </row>
        <row r="851">
          <cell r="E851">
            <v>-90.4</v>
          </cell>
          <cell r="W851">
            <v>2020</v>
          </cell>
        </row>
        <row r="852">
          <cell r="E852">
            <v>100</v>
          </cell>
          <cell r="W852">
            <v>2020</v>
          </cell>
        </row>
        <row r="853">
          <cell r="E853">
            <v>100</v>
          </cell>
          <cell r="W853">
            <v>2020</v>
          </cell>
        </row>
        <row r="854">
          <cell r="E854">
            <v>200</v>
          </cell>
          <cell r="W854">
            <v>2020</v>
          </cell>
        </row>
        <row r="855">
          <cell r="E855">
            <v>-118.8</v>
          </cell>
          <cell r="W855">
            <v>2020</v>
          </cell>
        </row>
        <row r="856">
          <cell r="E856">
            <v>91.2</v>
          </cell>
          <cell r="W856">
            <v>2020</v>
          </cell>
        </row>
        <row r="857">
          <cell r="E857">
            <v>200</v>
          </cell>
          <cell r="W857">
            <v>2020</v>
          </cell>
        </row>
        <row r="858">
          <cell r="E858">
            <v>-241</v>
          </cell>
          <cell r="W858">
            <v>2020</v>
          </cell>
        </row>
        <row r="859">
          <cell r="E859">
            <v>-111.6</v>
          </cell>
          <cell r="W859">
            <v>2020</v>
          </cell>
        </row>
        <row r="860">
          <cell r="E860">
            <v>200</v>
          </cell>
          <cell r="W860">
            <v>2020</v>
          </cell>
        </row>
        <row r="861">
          <cell r="E861">
            <v>200</v>
          </cell>
          <cell r="W861">
            <v>2020</v>
          </cell>
        </row>
        <row r="862">
          <cell r="E862">
            <v>-198</v>
          </cell>
          <cell r="W862">
            <v>2020</v>
          </cell>
        </row>
        <row r="863">
          <cell r="E863">
            <v>-190.6</v>
          </cell>
          <cell r="W863">
            <v>2020</v>
          </cell>
        </row>
        <row r="864">
          <cell r="E864">
            <v>-92</v>
          </cell>
          <cell r="W864">
            <v>2020</v>
          </cell>
        </row>
        <row r="865">
          <cell r="E865">
            <v>200</v>
          </cell>
          <cell r="W865">
            <v>2020</v>
          </cell>
        </row>
        <row r="866">
          <cell r="E866">
            <v>-104.8</v>
          </cell>
          <cell r="W866">
            <v>2020</v>
          </cell>
        </row>
        <row r="867">
          <cell r="E867">
            <v>100</v>
          </cell>
          <cell r="W867">
            <v>2020</v>
          </cell>
        </row>
        <row r="868">
          <cell r="E868">
            <v>100</v>
          </cell>
          <cell r="W868">
            <v>2020</v>
          </cell>
        </row>
        <row r="869">
          <cell r="E869">
            <v>100</v>
          </cell>
          <cell r="W869">
            <v>2020</v>
          </cell>
        </row>
        <row r="870">
          <cell r="E870">
            <v>200</v>
          </cell>
          <cell r="W870">
            <v>2020</v>
          </cell>
        </row>
        <row r="871">
          <cell r="E871">
            <v>-183</v>
          </cell>
          <cell r="W871">
            <v>2020</v>
          </cell>
        </row>
        <row r="872">
          <cell r="E872">
            <v>-175.6</v>
          </cell>
          <cell r="W872">
            <v>2020</v>
          </cell>
        </row>
        <row r="873">
          <cell r="E873">
            <v>-174</v>
          </cell>
          <cell r="W873">
            <v>2020</v>
          </cell>
        </row>
        <row r="874">
          <cell r="E874">
            <v>-104.9</v>
          </cell>
          <cell r="W874">
            <v>2020</v>
          </cell>
        </row>
        <row r="875">
          <cell r="E875">
            <v>200</v>
          </cell>
          <cell r="W875">
            <v>2020</v>
          </cell>
        </row>
        <row r="876">
          <cell r="E876">
            <v>-104.2</v>
          </cell>
          <cell r="W876">
            <v>2020</v>
          </cell>
        </row>
        <row r="877">
          <cell r="E877">
            <v>100</v>
          </cell>
          <cell r="W877">
            <v>2020</v>
          </cell>
        </row>
        <row r="878">
          <cell r="E878">
            <v>-349</v>
          </cell>
          <cell r="W878">
            <v>2020</v>
          </cell>
        </row>
        <row r="879">
          <cell r="E879">
            <v>-85.6</v>
          </cell>
          <cell r="W879">
            <v>2020</v>
          </cell>
        </row>
        <row r="880">
          <cell r="E880">
            <v>100</v>
          </cell>
          <cell r="W880">
            <v>2020</v>
          </cell>
        </row>
        <row r="881">
          <cell r="E881">
            <v>100</v>
          </cell>
          <cell r="W881">
            <v>2020</v>
          </cell>
        </row>
        <row r="882">
          <cell r="E882">
            <v>89.4</v>
          </cell>
          <cell r="W882">
            <v>2020</v>
          </cell>
        </row>
        <row r="883">
          <cell r="E883">
            <v>100</v>
          </cell>
          <cell r="W883">
            <v>2020</v>
          </cell>
        </row>
        <row r="884">
          <cell r="E884">
            <v>200</v>
          </cell>
          <cell r="W884">
            <v>2020</v>
          </cell>
        </row>
        <row r="885">
          <cell r="E885">
            <v>100</v>
          </cell>
          <cell r="W885">
            <v>2020</v>
          </cell>
        </row>
        <row r="886">
          <cell r="E886">
            <v>100</v>
          </cell>
          <cell r="W886">
            <v>2020</v>
          </cell>
        </row>
        <row r="887">
          <cell r="E887">
            <v>200</v>
          </cell>
          <cell r="W887">
            <v>2020</v>
          </cell>
        </row>
        <row r="888">
          <cell r="E888">
            <v>-183.4</v>
          </cell>
          <cell r="W888">
            <v>2020</v>
          </cell>
        </row>
        <row r="889">
          <cell r="E889">
            <v>-179.6</v>
          </cell>
          <cell r="W889">
            <v>2020</v>
          </cell>
        </row>
        <row r="890">
          <cell r="E890">
            <v>-177.2</v>
          </cell>
          <cell r="W890">
            <v>2020</v>
          </cell>
        </row>
        <row r="891">
          <cell r="E891">
            <v>200</v>
          </cell>
          <cell r="W891">
            <v>2020</v>
          </cell>
        </row>
        <row r="892">
          <cell r="E892">
            <v>-173</v>
          </cell>
          <cell r="W892">
            <v>2020</v>
          </cell>
        </row>
        <row r="893">
          <cell r="E893">
            <v>-172</v>
          </cell>
          <cell r="W893">
            <v>2020</v>
          </cell>
        </row>
        <row r="894">
          <cell r="E894">
            <v>-173</v>
          </cell>
          <cell r="W894">
            <v>2020</v>
          </cell>
        </row>
        <row r="895">
          <cell r="E895">
            <v>-212.6</v>
          </cell>
          <cell r="W895">
            <v>2020</v>
          </cell>
        </row>
        <row r="896">
          <cell r="E896">
            <v>-199.4</v>
          </cell>
          <cell r="W896">
            <v>2020</v>
          </cell>
        </row>
        <row r="897">
          <cell r="E897">
            <v>-91.1</v>
          </cell>
          <cell r="W897">
            <v>2020</v>
          </cell>
        </row>
        <row r="898">
          <cell r="E898">
            <v>-90.7</v>
          </cell>
          <cell r="W898">
            <v>2020</v>
          </cell>
        </row>
        <row r="899">
          <cell r="E899">
            <v>100</v>
          </cell>
          <cell r="W899">
            <v>2020</v>
          </cell>
        </row>
        <row r="900">
          <cell r="E900">
            <v>100</v>
          </cell>
          <cell r="W900">
            <v>2020</v>
          </cell>
        </row>
        <row r="901">
          <cell r="E901">
            <v>100</v>
          </cell>
          <cell r="W901">
            <v>2020</v>
          </cell>
        </row>
        <row r="902">
          <cell r="E902">
            <v>200</v>
          </cell>
          <cell r="W902">
            <v>2020</v>
          </cell>
        </row>
        <row r="903">
          <cell r="E903">
            <v>-177.2</v>
          </cell>
          <cell r="W903">
            <v>2020</v>
          </cell>
        </row>
        <row r="904">
          <cell r="E904">
            <v>-87.8</v>
          </cell>
          <cell r="W904">
            <v>2020</v>
          </cell>
        </row>
        <row r="905">
          <cell r="E905">
            <v>200</v>
          </cell>
          <cell r="W905">
            <v>2020</v>
          </cell>
        </row>
        <row r="906">
          <cell r="E906">
            <v>-125.4</v>
          </cell>
          <cell r="W906">
            <v>2020</v>
          </cell>
        </row>
        <row r="907">
          <cell r="E907">
            <v>-175</v>
          </cell>
          <cell r="W907">
            <v>2020</v>
          </cell>
        </row>
        <row r="908">
          <cell r="E908">
            <v>-90.1</v>
          </cell>
          <cell r="W908">
            <v>2020</v>
          </cell>
        </row>
        <row r="909">
          <cell r="E909">
            <v>200</v>
          </cell>
          <cell r="W909">
            <v>2020</v>
          </cell>
        </row>
        <row r="910">
          <cell r="E910">
            <v>100</v>
          </cell>
          <cell r="W910">
            <v>2020</v>
          </cell>
        </row>
        <row r="911">
          <cell r="E911">
            <v>100</v>
          </cell>
          <cell r="W911">
            <v>2020</v>
          </cell>
        </row>
        <row r="912">
          <cell r="E912">
            <v>200</v>
          </cell>
          <cell r="W912">
            <v>2020</v>
          </cell>
        </row>
        <row r="913">
          <cell r="E913">
            <v>100</v>
          </cell>
          <cell r="W913">
            <v>2020</v>
          </cell>
        </row>
        <row r="914">
          <cell r="E914">
            <v>100</v>
          </cell>
          <cell r="W914">
            <v>2020</v>
          </cell>
        </row>
        <row r="915">
          <cell r="E915">
            <v>200</v>
          </cell>
          <cell r="W915">
            <v>2020</v>
          </cell>
        </row>
        <row r="916">
          <cell r="E916">
            <v>-92.5</v>
          </cell>
          <cell r="W916">
            <v>2020</v>
          </cell>
        </row>
        <row r="917">
          <cell r="E917">
            <v>100</v>
          </cell>
          <cell r="W917">
            <v>2020</v>
          </cell>
        </row>
        <row r="918">
          <cell r="E918">
            <v>200</v>
          </cell>
          <cell r="W918">
            <v>2020</v>
          </cell>
        </row>
        <row r="919">
          <cell r="E919">
            <v>-85.8</v>
          </cell>
          <cell r="W919">
            <v>2020</v>
          </cell>
        </row>
        <row r="920">
          <cell r="E920">
            <v>-198</v>
          </cell>
          <cell r="W920">
            <v>2020</v>
          </cell>
        </row>
        <row r="921">
          <cell r="E921">
            <v>-101.5</v>
          </cell>
          <cell r="W921">
            <v>2020</v>
          </cell>
        </row>
        <row r="922">
          <cell r="E922">
            <v>200</v>
          </cell>
          <cell r="W922">
            <v>2020</v>
          </cell>
        </row>
        <row r="923">
          <cell r="E923">
            <v>-102.5</v>
          </cell>
          <cell r="W923">
            <v>2020</v>
          </cell>
        </row>
        <row r="924">
          <cell r="E924">
            <v>200</v>
          </cell>
          <cell r="W924">
            <v>2020</v>
          </cell>
        </row>
        <row r="925">
          <cell r="E925">
            <v>100</v>
          </cell>
          <cell r="W925">
            <v>2020</v>
          </cell>
        </row>
        <row r="926">
          <cell r="E926">
            <v>184.4</v>
          </cell>
          <cell r="W926">
            <v>2020</v>
          </cell>
        </row>
        <row r="927">
          <cell r="E927">
            <v>-173</v>
          </cell>
          <cell r="W927">
            <v>2020</v>
          </cell>
        </row>
        <row r="928">
          <cell r="E928">
            <v>-92.3</v>
          </cell>
          <cell r="W928">
            <v>2020</v>
          </cell>
        </row>
        <row r="929">
          <cell r="E929">
            <v>100</v>
          </cell>
          <cell r="W929">
            <v>2020</v>
          </cell>
        </row>
        <row r="930">
          <cell r="E930">
            <v>100</v>
          </cell>
          <cell r="W930">
            <v>2020</v>
          </cell>
        </row>
        <row r="931">
          <cell r="E931">
            <v>100</v>
          </cell>
          <cell r="W931">
            <v>2020</v>
          </cell>
        </row>
        <row r="932">
          <cell r="E932">
            <v>-202</v>
          </cell>
          <cell r="W932">
            <v>2020</v>
          </cell>
        </row>
        <row r="933">
          <cell r="E933">
            <v>-94</v>
          </cell>
          <cell r="W933">
            <v>2020</v>
          </cell>
        </row>
        <row r="934">
          <cell r="E934">
            <v>100</v>
          </cell>
          <cell r="W934">
            <v>2020</v>
          </cell>
        </row>
        <row r="935">
          <cell r="E935">
            <v>100</v>
          </cell>
          <cell r="W935">
            <v>2020</v>
          </cell>
        </row>
        <row r="936">
          <cell r="E936">
            <v>100</v>
          </cell>
          <cell r="W936">
            <v>2020</v>
          </cell>
        </row>
        <row r="937">
          <cell r="E937">
            <v>200</v>
          </cell>
          <cell r="W937">
            <v>2020</v>
          </cell>
        </row>
        <row r="938">
          <cell r="E938">
            <v>200</v>
          </cell>
          <cell r="W938">
            <v>2020</v>
          </cell>
        </row>
        <row r="939">
          <cell r="E939">
            <v>-90.9</v>
          </cell>
          <cell r="W939">
            <v>2020</v>
          </cell>
        </row>
        <row r="940">
          <cell r="E940">
            <v>100</v>
          </cell>
          <cell r="W940">
            <v>2020</v>
          </cell>
        </row>
        <row r="941">
          <cell r="E941">
            <v>200</v>
          </cell>
          <cell r="W941">
            <v>2020</v>
          </cell>
        </row>
        <row r="942">
          <cell r="E942">
            <v>-106.7</v>
          </cell>
          <cell r="W942">
            <v>2020</v>
          </cell>
        </row>
        <row r="943">
          <cell r="E943">
            <v>-206.4</v>
          </cell>
          <cell r="W943">
            <v>2020</v>
          </cell>
        </row>
        <row r="944">
          <cell r="E944">
            <v>-91.2</v>
          </cell>
          <cell r="W944">
            <v>2020</v>
          </cell>
        </row>
        <row r="945">
          <cell r="E945">
            <v>100</v>
          </cell>
          <cell r="W945">
            <v>2020</v>
          </cell>
        </row>
        <row r="946">
          <cell r="E946">
            <v>200</v>
          </cell>
          <cell r="W946">
            <v>2020</v>
          </cell>
        </row>
        <row r="947">
          <cell r="E947">
            <v>-176.4</v>
          </cell>
          <cell r="W947">
            <v>2020</v>
          </cell>
        </row>
        <row r="948">
          <cell r="E948">
            <v>-182.6</v>
          </cell>
          <cell r="W948">
            <v>2020</v>
          </cell>
        </row>
        <row r="949">
          <cell r="E949">
            <v>-187</v>
          </cell>
          <cell r="W949">
            <v>2020</v>
          </cell>
        </row>
        <row r="950">
          <cell r="E950">
            <v>-179.8</v>
          </cell>
          <cell r="W950">
            <v>2020</v>
          </cell>
        </row>
        <row r="951">
          <cell r="E951">
            <v>-180.4</v>
          </cell>
          <cell r="W951">
            <v>2020</v>
          </cell>
        </row>
        <row r="952">
          <cell r="E952">
            <v>-86.9</v>
          </cell>
          <cell r="W952">
            <v>2020</v>
          </cell>
        </row>
        <row r="953">
          <cell r="E953">
            <v>90.2</v>
          </cell>
          <cell r="W953">
            <v>2020</v>
          </cell>
        </row>
        <row r="954">
          <cell r="E954">
            <v>200</v>
          </cell>
          <cell r="W954">
            <v>2020</v>
          </cell>
        </row>
        <row r="955">
          <cell r="E955">
            <v>-101.7</v>
          </cell>
          <cell r="W955">
            <v>2020</v>
          </cell>
        </row>
        <row r="956">
          <cell r="E956">
            <v>100</v>
          </cell>
          <cell r="W956">
            <v>2020</v>
          </cell>
        </row>
        <row r="957">
          <cell r="E957">
            <v>-91.8</v>
          </cell>
          <cell r="W957">
            <v>2020</v>
          </cell>
        </row>
        <row r="958">
          <cell r="E958">
            <v>200</v>
          </cell>
          <cell r="W958">
            <v>2020</v>
          </cell>
        </row>
        <row r="959">
          <cell r="E959">
            <v>200</v>
          </cell>
          <cell r="W959">
            <v>2020</v>
          </cell>
        </row>
        <row r="960">
          <cell r="E960">
            <v>-174.6</v>
          </cell>
          <cell r="W960">
            <v>2020</v>
          </cell>
        </row>
        <row r="961">
          <cell r="E961">
            <v>-197.6</v>
          </cell>
          <cell r="W961">
            <v>2020</v>
          </cell>
        </row>
        <row r="962">
          <cell r="E962">
            <v>-87.9</v>
          </cell>
          <cell r="W962">
            <v>2020</v>
          </cell>
        </row>
        <row r="963">
          <cell r="E963">
            <v>200</v>
          </cell>
          <cell r="W963">
            <v>2020</v>
          </cell>
        </row>
        <row r="964">
          <cell r="E964">
            <v>-89.5</v>
          </cell>
          <cell r="W964">
            <v>2020</v>
          </cell>
        </row>
        <row r="965">
          <cell r="E965">
            <v>-88</v>
          </cell>
          <cell r="W965">
            <v>2020</v>
          </cell>
        </row>
        <row r="966">
          <cell r="E966">
            <v>100</v>
          </cell>
          <cell r="W966">
            <v>2020</v>
          </cell>
        </row>
        <row r="967">
          <cell r="E967">
            <v>200</v>
          </cell>
          <cell r="W967">
            <v>2020</v>
          </cell>
        </row>
        <row r="968">
          <cell r="E968">
            <v>-185.6</v>
          </cell>
          <cell r="W968">
            <v>2020</v>
          </cell>
        </row>
        <row r="969">
          <cell r="E969">
            <v>-177.4</v>
          </cell>
          <cell r="W969">
            <v>2020</v>
          </cell>
        </row>
        <row r="970">
          <cell r="E970">
            <v>-210</v>
          </cell>
          <cell r="W970">
            <v>2020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30"/>
  <sheetViews>
    <sheetView showGridLines="0" tabSelected="1" workbookViewId="0">
      <selection activeCell="A31" sqref="A31"/>
    </sheetView>
  </sheetViews>
  <sheetFormatPr defaultRowHeight="15"/>
  <cols>
    <col min="1" max="1" width="39.85546875" bestFit="1" customWidth="1"/>
    <col min="2" max="2" width="15.85546875" customWidth="1"/>
    <col min="3" max="3" width="9.28515625" bestFit="1" customWidth="1"/>
    <col min="4" max="4" width="10.5703125" bestFit="1" customWidth="1"/>
    <col min="9" max="9" width="40" bestFit="1" customWidth="1"/>
    <col min="10" max="10" width="12.5703125" customWidth="1"/>
  </cols>
  <sheetData>
    <row r="2" spans="1:9" ht="17.25">
      <c r="A2" s="16" t="s">
        <v>4</v>
      </c>
      <c r="B2" s="31">
        <f>Input!M3</f>
        <v>4343</v>
      </c>
      <c r="C2" s="12"/>
      <c r="E2" s="49" t="s">
        <v>7920</v>
      </c>
      <c r="I2" s="49" t="s">
        <v>7919</v>
      </c>
    </row>
    <row r="3" spans="1:9" ht="17.25">
      <c r="A3" s="16" t="s">
        <v>5</v>
      </c>
      <c r="B3" s="11">
        <f>Input!N3</f>
        <v>2062</v>
      </c>
      <c r="C3" s="13">
        <f>B3/B2</f>
        <v>0.47478701358507946</v>
      </c>
    </row>
    <row r="4" spans="1:9" ht="17.25">
      <c r="A4" s="16" t="s">
        <v>6</v>
      </c>
      <c r="B4" s="11">
        <f>Input!O3*-1</f>
        <v>2278</v>
      </c>
      <c r="C4" s="13">
        <f>B4/B2</f>
        <v>0.52452221966382684</v>
      </c>
    </row>
    <row r="5" spans="1:9" ht="17.25">
      <c r="A5" s="16" t="s">
        <v>12</v>
      </c>
      <c r="B5" s="11">
        <f>Input!P3</f>
        <v>3</v>
      </c>
      <c r="C5" s="13">
        <f>B5/B2</f>
        <v>6.9076675109371402E-4</v>
      </c>
    </row>
    <row r="6" spans="1:9" ht="17.25">
      <c r="A6" s="16"/>
      <c r="B6" s="11"/>
      <c r="C6" s="13"/>
      <c r="I6" s="48"/>
    </row>
    <row r="7" spans="1:9" ht="17.25">
      <c r="A7" s="16" t="s">
        <v>9</v>
      </c>
      <c r="B7" s="14">
        <f>MAX(Input!Q8:Q10004)</f>
        <v>470.2</v>
      </c>
      <c r="C7" s="12"/>
    </row>
    <row r="8" spans="1:9" ht="17.25">
      <c r="A8" s="16" t="s">
        <v>8</v>
      </c>
      <c r="B8" s="14">
        <f>MIN(Input!R8:R10004)</f>
        <v>-321.60000000000002</v>
      </c>
      <c r="C8" s="12"/>
    </row>
    <row r="9" spans="1:9" ht="17.25">
      <c r="A9" s="16"/>
      <c r="B9" s="14"/>
      <c r="C9" s="12"/>
    </row>
    <row r="10" spans="1:9" ht="17.25">
      <c r="A10" s="16" t="s">
        <v>3</v>
      </c>
      <c r="B10" s="14">
        <f>Input!Q3/Input!N3</f>
        <v>69.920999030067762</v>
      </c>
      <c r="C10" s="12"/>
    </row>
    <row r="11" spans="1:9" ht="17.25">
      <c r="A11" s="16" t="s">
        <v>2</v>
      </c>
      <c r="B11" s="14">
        <f>Input!R3/-Input!O3</f>
        <v>-48.124582967515927</v>
      </c>
      <c r="C11" s="12"/>
    </row>
    <row r="12" spans="1:9" ht="17.25">
      <c r="A12" s="16"/>
      <c r="B12" s="14"/>
      <c r="C12" s="12"/>
    </row>
    <row r="13" spans="1:9" ht="17.25">
      <c r="A13" s="16" t="s">
        <v>1</v>
      </c>
      <c r="B13" s="11">
        <f>Input!K2</f>
        <v>15</v>
      </c>
      <c r="C13" s="12"/>
    </row>
    <row r="14" spans="1:9" ht="17.25">
      <c r="A14" s="16" t="s">
        <v>7</v>
      </c>
      <c r="B14" s="14">
        <f>Input!L2</f>
        <v>1166.4000000000001</v>
      </c>
      <c r="C14" s="12"/>
    </row>
    <row r="15" spans="1:9" ht="17.25">
      <c r="A15" s="16"/>
      <c r="B15" s="14"/>
      <c r="C15" s="12"/>
    </row>
    <row r="16" spans="1:9" ht="17.25">
      <c r="A16" s="16" t="s">
        <v>15</v>
      </c>
      <c r="B16" s="11">
        <f>Input!K3</f>
        <v>-12</v>
      </c>
      <c r="C16" s="12"/>
    </row>
    <row r="17" spans="1:10" ht="17.25">
      <c r="A17" s="16" t="s">
        <v>13</v>
      </c>
      <c r="B17" s="14">
        <f>Input!L3</f>
        <v>-684.99999999999989</v>
      </c>
      <c r="C17" s="12"/>
    </row>
    <row r="18" spans="1:10" ht="17.25">
      <c r="A18" s="16"/>
      <c r="B18" s="14"/>
      <c r="C18" s="12"/>
      <c r="E18" s="42" t="s">
        <v>7917</v>
      </c>
      <c r="I18" s="45" t="s">
        <v>7909</v>
      </c>
      <c r="J18" s="47">
        <v>38834</v>
      </c>
    </row>
    <row r="19" spans="1:10" ht="17.25">
      <c r="A19" s="16" t="s">
        <v>10</v>
      </c>
      <c r="B19" s="14">
        <f>Input!Q3</f>
        <v>144177.09999999971</v>
      </c>
      <c r="E19" s="42" t="s">
        <v>7917</v>
      </c>
      <c r="I19" s="45" t="s">
        <v>7910</v>
      </c>
      <c r="J19" s="47">
        <v>43963</v>
      </c>
    </row>
    <row r="20" spans="1:10" ht="17.25">
      <c r="A20" s="16" t="s">
        <v>11</v>
      </c>
      <c r="B20" s="14">
        <f>Input!R3</f>
        <v>-109627.80000000128</v>
      </c>
    </row>
    <row r="21" spans="1:10" ht="17.25">
      <c r="A21" s="16" t="s">
        <v>7906</v>
      </c>
      <c r="B21" s="14">
        <f>B19+B20</f>
        <v>34549.299999998431</v>
      </c>
      <c r="C21" s="12"/>
      <c r="I21" s="45" t="s">
        <v>7915</v>
      </c>
      <c r="J21" s="46">
        <f>(J19-J18)/12</f>
        <v>427.41666666666669</v>
      </c>
    </row>
    <row r="22" spans="1:10" ht="17.25">
      <c r="A22" s="16"/>
      <c r="B22" s="14"/>
      <c r="C22" s="12"/>
      <c r="I22" s="45" t="s">
        <v>7911</v>
      </c>
      <c r="J22" s="44">
        <f>$B$21/J21</f>
        <v>80.832832910895135</v>
      </c>
    </row>
    <row r="23" spans="1:10" ht="17.25">
      <c r="A23" s="45" t="s">
        <v>7921</v>
      </c>
      <c r="B23" s="12">
        <f>B19/B20*-1</f>
        <v>1.3151509015048923</v>
      </c>
      <c r="I23" s="45" t="s">
        <v>7912</v>
      </c>
      <c r="J23" s="43">
        <f>$J$22/B26</f>
        <v>8.0832832910895137E-3</v>
      </c>
    </row>
    <row r="24" spans="1:10" ht="17.25">
      <c r="A24" s="45" t="s">
        <v>7922</v>
      </c>
      <c r="B24" s="12">
        <f>B20/B19*-1</f>
        <v>0.76036901838087667</v>
      </c>
    </row>
    <row r="25" spans="1:10" ht="17.25">
      <c r="I25" s="45" t="s">
        <v>7916</v>
      </c>
      <c r="J25" s="46">
        <f>(J19-J18)/365</f>
        <v>14.052054794520547</v>
      </c>
    </row>
    <row r="26" spans="1:10" ht="17.25">
      <c r="A26" s="16" t="s">
        <v>14</v>
      </c>
      <c r="B26" s="14">
        <v>10000</v>
      </c>
      <c r="C26" s="12"/>
      <c r="I26" s="45" t="s">
        <v>7913</v>
      </c>
      <c r="J26" s="44">
        <f>$B$21/J25</f>
        <v>2458.6653343730604</v>
      </c>
    </row>
    <row r="27" spans="1:10" ht="17.25">
      <c r="A27" s="16" t="s">
        <v>7907</v>
      </c>
      <c r="B27" s="15">
        <f>B21/B26</f>
        <v>3.4549299999998433</v>
      </c>
      <c r="C27" s="12"/>
      <c r="I27" s="45" t="s">
        <v>7914</v>
      </c>
      <c r="J27" s="43">
        <f>$J$22/B30</f>
        <v>4.7632783094222232E-2</v>
      </c>
    </row>
    <row r="29" spans="1:10" ht="17.25">
      <c r="A29" s="45" t="s">
        <v>7908</v>
      </c>
      <c r="B29" s="44">
        <f>'Grafico lineare'!C1</f>
        <v>-248.40000000000418</v>
      </c>
      <c r="C29" s="42" t="s">
        <v>7918</v>
      </c>
    </row>
    <row r="30" spans="1:10" ht="17.25">
      <c r="A30" s="45" t="s">
        <v>7904</v>
      </c>
      <c r="B30" s="44">
        <f>'Grafico lineare'!D1</f>
        <v>1697.0000000000002</v>
      </c>
      <c r="C30" s="42" t="s">
        <v>7918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Y4349"/>
  <sheetViews>
    <sheetView zoomScaleNormal="100" workbookViewId="0">
      <pane ySplit="4" topLeftCell="A5" activePane="bottomLeft" state="frozen"/>
      <selection pane="bottomLeft" activeCell="C7" sqref="C7"/>
    </sheetView>
  </sheetViews>
  <sheetFormatPr defaultRowHeight="15"/>
  <cols>
    <col min="1" max="2" width="20" bestFit="1" customWidth="1"/>
    <col min="5" max="5" width="12.140625" style="36" customWidth="1"/>
    <col min="7" max="7" width="7.28515625" customWidth="1"/>
    <col min="9" max="9" width="10.28515625" bestFit="1" customWidth="1"/>
    <col min="10" max="10" width="11.28515625" style="3" customWidth="1"/>
    <col min="11" max="11" width="10.85546875" style="7" customWidth="1"/>
    <col min="12" max="12" width="10.5703125" style="6" bestFit="1" customWidth="1"/>
    <col min="13" max="13" width="8.5703125" style="4" customWidth="1"/>
    <col min="14" max="14" width="9.5703125" customWidth="1"/>
    <col min="17" max="17" width="10.85546875" customWidth="1"/>
    <col min="18" max="18" width="11.140625" customWidth="1"/>
    <col min="19" max="19" width="10.140625" customWidth="1"/>
    <col min="20" max="20" width="9.42578125" customWidth="1"/>
    <col min="21" max="21" width="11.42578125" customWidth="1"/>
    <col min="22" max="22" width="8.140625" customWidth="1"/>
    <col min="23" max="23" width="7.5703125" customWidth="1"/>
    <col min="25" max="25" width="13" customWidth="1"/>
  </cols>
  <sheetData>
    <row r="2" spans="1:25">
      <c r="J2" s="22">
        <f>(N2+O2+P2)*100</f>
        <v>100</v>
      </c>
      <c r="K2" s="7">
        <f>+MAX(K7:K1000000)</f>
        <v>15</v>
      </c>
      <c r="L2" s="7">
        <f>+MAX(L7:L1000000)</f>
        <v>1166.4000000000001</v>
      </c>
      <c r="M2">
        <f>N3-O3+P3-M3</f>
        <v>0</v>
      </c>
      <c r="N2" s="10">
        <f>N3/M3</f>
        <v>0.47478701358507946</v>
      </c>
      <c r="O2" s="10">
        <f>O3/-M3</f>
        <v>0.52452221966382684</v>
      </c>
      <c r="P2" s="10">
        <f>P3/M3</f>
        <v>6.9076675109371402E-4</v>
      </c>
      <c r="R2" s="8"/>
      <c r="Y2" s="26"/>
    </row>
    <row r="3" spans="1:25">
      <c r="F3" s="4"/>
      <c r="H3" s="25"/>
      <c r="I3" s="25"/>
      <c r="J3" s="3">
        <f>N3-O3+P3-M3</f>
        <v>0</v>
      </c>
      <c r="K3" s="7">
        <f>+MIN(K7:K1000000)</f>
        <v>-12</v>
      </c>
      <c r="L3" s="7">
        <f>+MIN(L7:L1000000)</f>
        <v>-684.99999999999989</v>
      </c>
      <c r="M3" s="5">
        <f t="shared" ref="M3:R3" si="0">SUM(M7:M1000000)</f>
        <v>4343</v>
      </c>
      <c r="N3" s="23">
        <f t="shared" si="0"/>
        <v>2062</v>
      </c>
      <c r="O3" s="23">
        <f t="shared" si="0"/>
        <v>-2278</v>
      </c>
      <c r="P3" s="23">
        <f t="shared" si="0"/>
        <v>3</v>
      </c>
      <c r="Q3" s="32">
        <f t="shared" si="0"/>
        <v>144177.09999999971</v>
      </c>
      <c r="R3" s="33">
        <f t="shared" si="0"/>
        <v>-109627.80000000128</v>
      </c>
      <c r="U3" s="42"/>
    </row>
    <row r="4" spans="1:25" s="17" customFormat="1" ht="38.25" customHeight="1">
      <c r="A4" s="24" t="s">
        <v>16</v>
      </c>
      <c r="B4" s="24" t="s">
        <v>17</v>
      </c>
      <c r="C4" s="24" t="s">
        <v>18</v>
      </c>
      <c r="D4" s="18" t="s">
        <v>19</v>
      </c>
      <c r="E4" s="37" t="s">
        <v>20</v>
      </c>
      <c r="F4" s="24" t="s">
        <v>21</v>
      </c>
      <c r="G4" s="26" t="s">
        <v>22</v>
      </c>
      <c r="H4" s="24" t="s">
        <v>23</v>
      </c>
      <c r="I4" s="24" t="s">
        <v>24</v>
      </c>
      <c r="J4" s="19" t="s">
        <v>0</v>
      </c>
      <c r="K4" s="30"/>
      <c r="L4" s="7"/>
      <c r="N4" s="20"/>
      <c r="O4" s="20"/>
      <c r="P4" s="20"/>
      <c r="Q4" s="21"/>
      <c r="R4" s="21"/>
      <c r="S4" s="26" t="s">
        <v>45</v>
      </c>
      <c r="T4" s="26" t="s">
        <v>46</v>
      </c>
      <c r="U4" s="17" t="s">
        <v>44</v>
      </c>
      <c r="V4" s="17" t="s">
        <v>43</v>
      </c>
      <c r="W4" s="17" t="s">
        <v>42</v>
      </c>
      <c r="X4" s="17" t="s">
        <v>7902</v>
      </c>
      <c r="Y4" s="26" t="s">
        <v>7905</v>
      </c>
    </row>
    <row r="5" spans="1:25" s="42" customFormat="1">
      <c r="A5" s="27"/>
      <c r="B5" s="27"/>
      <c r="C5" s="27" t="s">
        <v>7923</v>
      </c>
      <c r="D5" s="28"/>
      <c r="E5" s="35"/>
      <c r="F5" s="27"/>
      <c r="G5" s="29"/>
      <c r="H5" s="27"/>
      <c r="I5" s="27"/>
      <c r="J5" s="50"/>
      <c r="K5" s="51"/>
      <c r="L5" s="52"/>
      <c r="M5" s="53"/>
      <c r="N5" s="54"/>
      <c r="O5" s="54"/>
      <c r="P5" s="54"/>
      <c r="Q5" s="55"/>
      <c r="R5" s="55"/>
      <c r="S5" s="53"/>
      <c r="T5" s="53"/>
      <c r="U5" s="53"/>
      <c r="V5" s="53"/>
      <c r="W5" s="53"/>
      <c r="X5" s="53"/>
      <c r="Y5" s="56"/>
    </row>
    <row r="6" spans="1:25" s="42" customFormat="1">
      <c r="A6" s="27"/>
      <c r="B6" s="27"/>
      <c r="C6" s="27" t="s">
        <v>7924</v>
      </c>
      <c r="D6" s="28"/>
      <c r="E6" s="35"/>
      <c r="F6" s="27"/>
      <c r="G6" s="29"/>
      <c r="H6" s="27"/>
      <c r="I6" s="27"/>
      <c r="J6" s="3">
        <v>10000</v>
      </c>
      <c r="K6" s="7">
        <f t="shared" ref="K6:K7" si="1">+IF(AND(E6&gt;=0,E5&gt;=0),K5+1,IF(AND(E6&lt;0,E5&lt;0),K5-1,IF(AND(E6&gt;=0,E5&lt;0),1,-1)))</f>
        <v>1</v>
      </c>
      <c r="L6" s="6">
        <f t="shared" ref="L6:L7" si="2">+IF(AND(E6&gt;=0,E5&gt;=0),L5+E6,IF(AND(E6&lt;0,E5&lt;0),L5+E6,E6))</f>
        <v>0</v>
      </c>
      <c r="M6" s="42">
        <v>1</v>
      </c>
      <c r="N6" s="9">
        <f t="shared" ref="N6:N8" si="3">+IF(E6&gt;0,1,0)</f>
        <v>0</v>
      </c>
      <c r="O6" s="9">
        <f t="shared" ref="O6:O9" si="4">+IF(E6&lt;0,-1,0)</f>
        <v>0</v>
      </c>
      <c r="P6" s="9">
        <f t="shared" ref="P6:P9" si="5">+IF(E6=0,1,0)</f>
        <v>1</v>
      </c>
      <c r="Q6" s="8">
        <f t="shared" ref="Q6:Q10" si="6">IF(E6&gt;=0,E6,0)</f>
        <v>0</v>
      </c>
      <c r="R6" s="8">
        <f t="shared" ref="R6:R11" si="7">IF(E6&lt;0,E6,0)</f>
        <v>0</v>
      </c>
      <c r="S6" s="42">
        <f>IF(A6="",0,REPLACE(A6,1,SEARCH(" ",A6),""))</f>
        <v>0</v>
      </c>
      <c r="T6" s="42">
        <f>IF(B6="",0,REPLACE(B6,1,SEARCH(" ",B6),""))</f>
        <v>0</v>
      </c>
      <c r="U6" s="42" t="str">
        <f>IF(A6="","1-1-1900",LEFT(A6,11))</f>
        <v>1-1-1900</v>
      </c>
      <c r="V6" s="42">
        <f t="shared" ref="V6:V9" si="8">MONTH(U6)</f>
        <v>1</v>
      </c>
      <c r="W6" s="42">
        <f t="shared" ref="W6:W9" si="9">YEAR(U6)</f>
        <v>1900</v>
      </c>
      <c r="X6" s="42">
        <f t="shared" ref="X6:X9" si="10">DAY(U6)</f>
        <v>1</v>
      </c>
      <c r="Y6" s="25">
        <f t="shared" ref="Y6:Y10" si="11">Y5+E6</f>
        <v>0</v>
      </c>
    </row>
    <row r="7" spans="1:25">
      <c r="A7" t="s">
        <v>1861</v>
      </c>
      <c r="B7" t="s">
        <v>1862</v>
      </c>
      <c r="C7" t="s">
        <v>55</v>
      </c>
      <c r="D7">
        <v>8</v>
      </c>
      <c r="E7" s="38">
        <v>-92</v>
      </c>
      <c r="F7" s="4">
        <v>-7.6E-3</v>
      </c>
      <c r="G7">
        <v>0</v>
      </c>
      <c r="H7" s="25">
        <v>0</v>
      </c>
      <c r="I7" s="25">
        <v>-103</v>
      </c>
      <c r="J7" s="3">
        <v>10000</v>
      </c>
      <c r="K7" s="7">
        <f t="shared" si="1"/>
        <v>-1</v>
      </c>
      <c r="L7" s="6">
        <f t="shared" si="2"/>
        <v>-92</v>
      </c>
      <c r="M7" s="42">
        <v>1</v>
      </c>
      <c r="N7" s="9">
        <f t="shared" si="3"/>
        <v>0</v>
      </c>
      <c r="O7" s="9">
        <f t="shared" si="4"/>
        <v>-1</v>
      </c>
      <c r="P7" s="9">
        <f t="shared" si="5"/>
        <v>0</v>
      </c>
      <c r="Q7" s="8">
        <f t="shared" si="6"/>
        <v>0</v>
      </c>
      <c r="R7" s="8">
        <f t="shared" si="7"/>
        <v>-92</v>
      </c>
      <c r="S7" s="42" t="str">
        <f t="shared" ref="S7:S11" si="12">IF(A7="",0,REPLACE(A7,1,SEARCH(" ",A7),""))</f>
        <v>13.00.00</v>
      </c>
      <c r="T7" s="42" t="str">
        <f t="shared" ref="T7:T11" si="13">IF(B7="",0,REPLACE(B7,1,SEARCH(" ",B7),""))</f>
        <v>21.00.00</v>
      </c>
      <c r="U7" s="42" t="str">
        <f t="shared" ref="U7:U9" si="14">IF(A7="","1-1-1900",LEFT(A7,11))</f>
        <v>27-apr-2006</v>
      </c>
      <c r="V7" s="42">
        <f t="shared" si="8"/>
        <v>4</v>
      </c>
      <c r="W7" s="42">
        <f t="shared" si="9"/>
        <v>2006</v>
      </c>
      <c r="X7" s="42">
        <f t="shared" si="10"/>
        <v>27</v>
      </c>
      <c r="Y7" s="25">
        <f t="shared" si="11"/>
        <v>-92</v>
      </c>
    </row>
    <row r="8" spans="1:25">
      <c r="A8" t="s">
        <v>49</v>
      </c>
      <c r="B8" t="s">
        <v>50</v>
      </c>
      <c r="C8" t="s">
        <v>25</v>
      </c>
      <c r="D8">
        <v>9</v>
      </c>
      <c r="E8" s="34">
        <v>-23.6</v>
      </c>
      <c r="F8" s="4">
        <v>-3.8999999999999998E-3</v>
      </c>
      <c r="G8">
        <v>0</v>
      </c>
      <c r="H8" s="25">
        <v>20.2</v>
      </c>
      <c r="I8" s="25">
        <v>-23.6</v>
      </c>
      <c r="J8" s="3">
        <v>10000</v>
      </c>
      <c r="K8" s="7">
        <f t="shared" ref="K8:K70" si="15">+IF(AND(E8&gt;=0,E7&gt;=0),K7+1,IF(AND(E8&lt;0,E7&lt;0),K7-1,IF(AND(E8&gt;=0,E7&lt;0),1,-1)))</f>
        <v>-2</v>
      </c>
      <c r="L8" s="6">
        <f t="shared" ref="L8:L70" si="16">+IF(AND(E8&gt;=0,E7&gt;=0),L7+E8,IF(AND(E8&lt;0,E7&lt;0),L7+E8,E8))</f>
        <v>-115.6</v>
      </c>
      <c r="M8" s="42">
        <v>1</v>
      </c>
      <c r="N8" s="9">
        <f t="shared" si="3"/>
        <v>0</v>
      </c>
      <c r="O8" s="9">
        <f t="shared" si="4"/>
        <v>-1</v>
      </c>
      <c r="P8" s="9">
        <f t="shared" si="5"/>
        <v>0</v>
      </c>
      <c r="Q8" s="8">
        <f t="shared" si="6"/>
        <v>0</v>
      </c>
      <c r="R8" s="8">
        <f t="shared" si="7"/>
        <v>-23.6</v>
      </c>
      <c r="S8" s="42" t="str">
        <f t="shared" si="12"/>
        <v>16.00.00</v>
      </c>
      <c r="T8" s="42" t="str">
        <f t="shared" si="13"/>
        <v>12.00.00</v>
      </c>
      <c r="U8" s="42" t="str">
        <f t="shared" si="14"/>
        <v xml:space="preserve">2-mag-2006 </v>
      </c>
      <c r="V8" s="42">
        <f t="shared" si="8"/>
        <v>5</v>
      </c>
      <c r="W8" s="42">
        <f t="shared" si="9"/>
        <v>2006</v>
      </c>
      <c r="X8" s="42">
        <f t="shared" si="10"/>
        <v>2</v>
      </c>
      <c r="Y8" s="25">
        <f t="shared" si="11"/>
        <v>-115.6</v>
      </c>
    </row>
    <row r="9" spans="1:25">
      <c r="A9" t="s">
        <v>1863</v>
      </c>
      <c r="B9" t="s">
        <v>1864</v>
      </c>
      <c r="C9" t="s">
        <v>55</v>
      </c>
      <c r="D9">
        <v>8</v>
      </c>
      <c r="E9" s="38">
        <v>80</v>
      </c>
      <c r="F9" s="4">
        <v>6.6E-3</v>
      </c>
      <c r="G9">
        <v>0</v>
      </c>
      <c r="H9" s="25">
        <v>89</v>
      </c>
      <c r="I9" s="25">
        <v>-7</v>
      </c>
      <c r="J9" s="3">
        <v>10000</v>
      </c>
      <c r="K9" s="7">
        <f t="shared" si="15"/>
        <v>1</v>
      </c>
      <c r="L9" s="6">
        <f t="shared" si="16"/>
        <v>80</v>
      </c>
      <c r="M9">
        <v>1</v>
      </c>
      <c r="N9" s="9">
        <f t="shared" ref="N8:N70" si="17">+IF(E9&gt;0,1,0)</f>
        <v>1</v>
      </c>
      <c r="O9" s="9">
        <f t="shared" si="4"/>
        <v>0</v>
      </c>
      <c r="P9" s="9">
        <f t="shared" si="5"/>
        <v>0</v>
      </c>
      <c r="Q9" s="8">
        <f t="shared" si="6"/>
        <v>80</v>
      </c>
      <c r="R9" s="8">
        <f t="shared" si="7"/>
        <v>0</v>
      </c>
      <c r="S9" s="42" t="str">
        <f t="shared" si="12"/>
        <v>13.00.00</v>
      </c>
      <c r="T9" s="42" t="str">
        <f t="shared" si="13"/>
        <v>21.00.00</v>
      </c>
      <c r="U9" s="42" t="str">
        <f t="shared" si="14"/>
        <v xml:space="preserve">3-mag-2006 </v>
      </c>
      <c r="V9" s="42">
        <f t="shared" si="8"/>
        <v>5</v>
      </c>
      <c r="W9" s="42">
        <f t="shared" si="9"/>
        <v>2006</v>
      </c>
      <c r="X9" s="42">
        <f t="shared" si="10"/>
        <v>3</v>
      </c>
      <c r="Y9" s="25">
        <f t="shared" si="11"/>
        <v>-35.599999999999994</v>
      </c>
    </row>
    <row r="10" spans="1:25">
      <c r="A10" t="s">
        <v>51</v>
      </c>
      <c r="B10" t="s">
        <v>52</v>
      </c>
      <c r="C10" t="s">
        <v>25</v>
      </c>
      <c r="D10">
        <v>27</v>
      </c>
      <c r="E10" s="34">
        <v>108.4</v>
      </c>
      <c r="F10" s="4">
        <v>1.7899999999999999E-2</v>
      </c>
      <c r="G10">
        <v>0</v>
      </c>
      <c r="H10" s="25">
        <v>120.7</v>
      </c>
      <c r="I10" s="25">
        <v>0</v>
      </c>
      <c r="J10" s="3">
        <v>10000</v>
      </c>
      <c r="K10" s="7">
        <f t="shared" si="15"/>
        <v>2</v>
      </c>
      <c r="L10" s="6">
        <f t="shared" si="16"/>
        <v>188.4</v>
      </c>
      <c r="M10">
        <v>1</v>
      </c>
      <c r="N10" s="9">
        <f t="shared" si="17"/>
        <v>1</v>
      </c>
      <c r="O10" s="9">
        <f t="shared" ref="O8:O70" si="18">+IF(E10&lt;0,-1,0)</f>
        <v>0</v>
      </c>
      <c r="P10" s="9">
        <f t="shared" ref="P8:P70" si="19">+IF(E10=0,1,0)</f>
        <v>0</v>
      </c>
      <c r="Q10" s="8">
        <f t="shared" si="6"/>
        <v>108.4</v>
      </c>
      <c r="R10" s="8">
        <f t="shared" si="7"/>
        <v>0</v>
      </c>
      <c r="S10" s="42" t="str">
        <f t="shared" si="12"/>
        <v>16.00.00</v>
      </c>
      <c r="T10" s="42" t="str">
        <f t="shared" si="13"/>
        <v>17.00.00</v>
      </c>
      <c r="U10" t="str">
        <f t="shared" ref="U8:U70" si="20">LEFT(A10,11)</f>
        <v xml:space="preserve">4-mag-2006 </v>
      </c>
      <c r="V10">
        <f t="shared" ref="V8:V70" si="21">MONTH(U10)</f>
        <v>5</v>
      </c>
      <c r="W10">
        <f t="shared" ref="W8:W70" si="22">YEAR(U10)</f>
        <v>2006</v>
      </c>
      <c r="X10">
        <f t="shared" ref="X8:X70" si="23">DAY(U10)</f>
        <v>4</v>
      </c>
      <c r="Y10" s="25">
        <f t="shared" si="11"/>
        <v>72.800000000000011</v>
      </c>
    </row>
    <row r="11" spans="1:25">
      <c r="A11" t="s">
        <v>53</v>
      </c>
      <c r="B11" t="s">
        <v>54</v>
      </c>
      <c r="C11" t="s">
        <v>55</v>
      </c>
      <c r="D11">
        <v>22</v>
      </c>
      <c r="E11" s="34">
        <v>246.2</v>
      </c>
      <c r="F11" s="4">
        <v>4.02E-2</v>
      </c>
      <c r="G11">
        <v>0</v>
      </c>
      <c r="H11" s="25">
        <v>271.2</v>
      </c>
      <c r="I11" s="25">
        <v>0</v>
      </c>
      <c r="J11" s="3">
        <v>10000</v>
      </c>
      <c r="K11" s="7">
        <f t="shared" si="15"/>
        <v>3</v>
      </c>
      <c r="L11" s="6">
        <f t="shared" si="16"/>
        <v>434.6</v>
      </c>
      <c r="M11">
        <v>1</v>
      </c>
      <c r="N11" s="9">
        <f t="shared" si="17"/>
        <v>1</v>
      </c>
      <c r="O11" s="9">
        <f t="shared" si="18"/>
        <v>0</v>
      </c>
      <c r="P11" s="9">
        <f t="shared" si="19"/>
        <v>0</v>
      </c>
      <c r="Q11" s="8">
        <f t="shared" ref="Q8:Q70" si="24">IF(E11&gt;=0,E11,0)</f>
        <v>246.2</v>
      </c>
      <c r="R11" s="8">
        <f t="shared" si="7"/>
        <v>0</v>
      </c>
      <c r="S11" s="42" t="str">
        <f t="shared" si="12"/>
        <v>16.00.00</v>
      </c>
      <c r="T11" s="42" t="str">
        <f t="shared" si="13"/>
        <v>12.00.00</v>
      </c>
      <c r="U11" t="str">
        <f t="shared" si="20"/>
        <v>11-mag-2006</v>
      </c>
      <c r="V11">
        <f t="shared" si="21"/>
        <v>5</v>
      </c>
      <c r="W11">
        <f t="shared" si="22"/>
        <v>2006</v>
      </c>
      <c r="X11">
        <f t="shared" si="23"/>
        <v>11</v>
      </c>
      <c r="Y11" s="25">
        <f t="shared" ref="Y8:Y70" si="25">Y10+E11</f>
        <v>319</v>
      </c>
    </row>
    <row r="12" spans="1:25">
      <c r="A12" t="s">
        <v>56</v>
      </c>
      <c r="B12" t="s">
        <v>57</v>
      </c>
      <c r="C12" t="s">
        <v>25</v>
      </c>
      <c r="D12">
        <v>6</v>
      </c>
      <c r="E12" s="34">
        <v>-36.799999999999997</v>
      </c>
      <c r="F12" s="4">
        <v>-6.3E-3</v>
      </c>
      <c r="G12">
        <v>0</v>
      </c>
      <c r="H12" s="25">
        <v>29.7</v>
      </c>
      <c r="I12" s="25">
        <v>-36.799999999999997</v>
      </c>
      <c r="J12" s="3">
        <v>10000</v>
      </c>
      <c r="K12" s="7">
        <f t="shared" si="15"/>
        <v>-1</v>
      </c>
      <c r="L12" s="6">
        <f t="shared" si="16"/>
        <v>-36.799999999999997</v>
      </c>
      <c r="M12">
        <v>1</v>
      </c>
      <c r="N12" s="9">
        <f t="shared" si="17"/>
        <v>0</v>
      </c>
      <c r="O12" s="9">
        <f t="shared" si="18"/>
        <v>-1</v>
      </c>
      <c r="P12" s="9">
        <f t="shared" si="19"/>
        <v>0</v>
      </c>
      <c r="Q12" s="8">
        <f t="shared" si="24"/>
        <v>0</v>
      </c>
      <c r="R12" s="8">
        <f t="shared" ref="R8:R70" si="26">IF(E12&lt;0,E12,0)</f>
        <v>-36.799999999999997</v>
      </c>
      <c r="S12" t="str">
        <f t="shared" ref="S8:S70" si="27">REPLACE(A12,1,SEARCH(" ",A12),"")</f>
        <v>16.00.00</v>
      </c>
      <c r="T12" t="str">
        <f t="shared" ref="T8:T70" si="28">REPLACE(B12,1,SEARCH(" ",B12),"")</f>
        <v>9.00.00</v>
      </c>
      <c r="U12" t="str">
        <f t="shared" si="20"/>
        <v>15-mag-2006</v>
      </c>
      <c r="V12">
        <f t="shared" si="21"/>
        <v>5</v>
      </c>
      <c r="W12">
        <f t="shared" si="22"/>
        <v>2006</v>
      </c>
      <c r="X12">
        <f t="shared" si="23"/>
        <v>15</v>
      </c>
      <c r="Y12" s="25">
        <f t="shared" si="25"/>
        <v>282.2</v>
      </c>
    </row>
    <row r="13" spans="1:25">
      <c r="A13" t="s">
        <v>58</v>
      </c>
      <c r="B13" t="s">
        <v>59</v>
      </c>
      <c r="C13" t="s">
        <v>25</v>
      </c>
      <c r="D13">
        <v>11</v>
      </c>
      <c r="E13" s="34">
        <v>-60.8</v>
      </c>
      <c r="F13" s="4">
        <v>-1.03E-2</v>
      </c>
      <c r="G13">
        <v>0</v>
      </c>
      <c r="H13" s="25">
        <v>0</v>
      </c>
      <c r="I13" s="25">
        <v>-60.8</v>
      </c>
      <c r="J13" s="3">
        <v>10000</v>
      </c>
      <c r="K13" s="7">
        <f t="shared" si="15"/>
        <v>-2</v>
      </c>
      <c r="L13" s="6">
        <f t="shared" si="16"/>
        <v>-97.6</v>
      </c>
      <c r="M13">
        <v>1</v>
      </c>
      <c r="N13" s="9">
        <f t="shared" si="17"/>
        <v>0</v>
      </c>
      <c r="O13" s="9">
        <f t="shared" si="18"/>
        <v>-1</v>
      </c>
      <c r="P13" s="9">
        <f t="shared" si="19"/>
        <v>0</v>
      </c>
      <c r="Q13" s="8">
        <f t="shared" si="24"/>
        <v>0</v>
      </c>
      <c r="R13" s="8">
        <f t="shared" si="26"/>
        <v>-60.8</v>
      </c>
      <c r="S13" t="str">
        <f t="shared" si="27"/>
        <v>16.00.00</v>
      </c>
      <c r="T13" t="str">
        <f t="shared" si="28"/>
        <v>14.00.00</v>
      </c>
      <c r="U13" t="str">
        <f t="shared" si="20"/>
        <v>16-mag-2006</v>
      </c>
      <c r="V13">
        <f t="shared" si="21"/>
        <v>5</v>
      </c>
      <c r="W13">
        <f t="shared" si="22"/>
        <v>2006</v>
      </c>
      <c r="X13">
        <f t="shared" si="23"/>
        <v>16</v>
      </c>
      <c r="Y13" s="25">
        <f t="shared" si="25"/>
        <v>221.39999999999998</v>
      </c>
    </row>
    <row r="14" spans="1:25">
      <c r="A14" t="s">
        <v>60</v>
      </c>
      <c r="B14" t="s">
        <v>61</v>
      </c>
      <c r="C14" t="s">
        <v>25</v>
      </c>
      <c r="D14">
        <v>1</v>
      </c>
      <c r="E14" s="34">
        <v>-61.8</v>
      </c>
      <c r="F14" s="4">
        <v>-1.0800000000000001E-2</v>
      </c>
      <c r="G14">
        <v>0</v>
      </c>
      <c r="H14" s="25">
        <v>0</v>
      </c>
      <c r="I14" s="25">
        <v>-61.8</v>
      </c>
      <c r="J14" s="3">
        <v>10000</v>
      </c>
      <c r="K14" s="7">
        <f t="shared" si="15"/>
        <v>-3</v>
      </c>
      <c r="L14" s="6">
        <f t="shared" si="16"/>
        <v>-159.39999999999998</v>
      </c>
      <c r="M14">
        <v>1</v>
      </c>
      <c r="N14" s="9">
        <f t="shared" si="17"/>
        <v>0</v>
      </c>
      <c r="O14" s="9">
        <f t="shared" si="18"/>
        <v>-1</v>
      </c>
      <c r="P14" s="9">
        <f t="shared" si="19"/>
        <v>0</v>
      </c>
      <c r="Q14" s="8">
        <f t="shared" si="24"/>
        <v>0</v>
      </c>
      <c r="R14" s="8">
        <f t="shared" si="26"/>
        <v>-61.8</v>
      </c>
      <c r="S14" t="str">
        <f t="shared" si="27"/>
        <v>16.00.00</v>
      </c>
      <c r="T14" t="str">
        <f t="shared" si="28"/>
        <v>17.00.00</v>
      </c>
      <c r="U14" t="str">
        <f t="shared" si="20"/>
        <v>18-mag-2006</v>
      </c>
      <c r="V14">
        <f t="shared" si="21"/>
        <v>5</v>
      </c>
      <c r="W14">
        <f t="shared" si="22"/>
        <v>2006</v>
      </c>
      <c r="X14">
        <f t="shared" si="23"/>
        <v>18</v>
      </c>
      <c r="Y14" s="25">
        <f t="shared" si="25"/>
        <v>159.59999999999997</v>
      </c>
    </row>
    <row r="15" spans="1:25">
      <c r="A15" t="s">
        <v>2802</v>
      </c>
      <c r="B15" t="s">
        <v>64</v>
      </c>
      <c r="C15" t="s">
        <v>25</v>
      </c>
      <c r="D15">
        <v>57</v>
      </c>
      <c r="E15" s="36">
        <v>145.19999999999999</v>
      </c>
      <c r="F15" s="4">
        <v>2.5700000000000001E-2</v>
      </c>
      <c r="G15">
        <v>0</v>
      </c>
      <c r="H15" s="25">
        <v>145.19999999999999</v>
      </c>
      <c r="I15" s="25">
        <v>-81.5</v>
      </c>
      <c r="J15" s="3">
        <v>10000</v>
      </c>
      <c r="K15" s="7">
        <f t="shared" si="15"/>
        <v>1</v>
      </c>
      <c r="L15" s="6">
        <f t="shared" si="16"/>
        <v>145.19999999999999</v>
      </c>
      <c r="M15">
        <v>1</v>
      </c>
      <c r="N15" s="9">
        <f t="shared" si="17"/>
        <v>1</v>
      </c>
      <c r="O15" s="9">
        <f t="shared" si="18"/>
        <v>0</v>
      </c>
      <c r="P15" s="9">
        <f t="shared" si="19"/>
        <v>0</v>
      </c>
      <c r="Q15" s="8">
        <f t="shared" si="24"/>
        <v>145.19999999999999</v>
      </c>
      <c r="R15" s="8">
        <f t="shared" si="26"/>
        <v>0</v>
      </c>
      <c r="S15" t="str">
        <f t="shared" si="27"/>
        <v>12.00.00</v>
      </c>
      <c r="T15" t="str">
        <f t="shared" si="28"/>
        <v>17.00.00</v>
      </c>
      <c r="U15" t="str">
        <f t="shared" si="20"/>
        <v>22-mag-2006</v>
      </c>
      <c r="V15">
        <f t="shared" si="21"/>
        <v>5</v>
      </c>
      <c r="W15">
        <f t="shared" si="22"/>
        <v>2006</v>
      </c>
      <c r="X15">
        <f t="shared" si="23"/>
        <v>22</v>
      </c>
      <c r="Y15" s="25">
        <f t="shared" si="25"/>
        <v>304.79999999999995</v>
      </c>
    </row>
    <row r="16" spans="1:25">
      <c r="A16" t="s">
        <v>62</v>
      </c>
      <c r="B16" t="s">
        <v>63</v>
      </c>
      <c r="C16" t="s">
        <v>25</v>
      </c>
      <c r="D16">
        <v>11</v>
      </c>
      <c r="E16" s="34">
        <v>15.2</v>
      </c>
      <c r="F16" s="4">
        <v>2.7000000000000001E-3</v>
      </c>
      <c r="G16">
        <v>0</v>
      </c>
      <c r="H16" s="25">
        <v>82.7</v>
      </c>
      <c r="I16" s="25">
        <v>-14.3</v>
      </c>
      <c r="J16" s="3">
        <v>10000</v>
      </c>
      <c r="K16" s="7">
        <f t="shared" si="15"/>
        <v>2</v>
      </c>
      <c r="L16" s="6">
        <f t="shared" si="16"/>
        <v>160.39999999999998</v>
      </c>
      <c r="M16">
        <v>1</v>
      </c>
      <c r="N16" s="9">
        <f t="shared" si="17"/>
        <v>1</v>
      </c>
      <c r="O16" s="9">
        <f t="shared" si="18"/>
        <v>0</v>
      </c>
      <c r="P16" s="9">
        <f t="shared" si="19"/>
        <v>0</v>
      </c>
      <c r="Q16" s="8">
        <f t="shared" si="24"/>
        <v>15.2</v>
      </c>
      <c r="R16" s="8">
        <f t="shared" si="26"/>
        <v>0</v>
      </c>
      <c r="S16" t="str">
        <f t="shared" si="27"/>
        <v>10.00.00</v>
      </c>
      <c r="T16" t="str">
        <f t="shared" si="28"/>
        <v>21.00.00</v>
      </c>
      <c r="U16" t="str">
        <f t="shared" si="20"/>
        <v>23-mag-2006</v>
      </c>
      <c r="V16">
        <f t="shared" si="21"/>
        <v>5</v>
      </c>
      <c r="W16">
        <f t="shared" si="22"/>
        <v>2006</v>
      </c>
      <c r="X16">
        <f t="shared" si="23"/>
        <v>23</v>
      </c>
      <c r="Y16" s="25">
        <f t="shared" si="25"/>
        <v>319.99999999999994</v>
      </c>
    </row>
    <row r="17" spans="1:51">
      <c r="A17" t="s">
        <v>64</v>
      </c>
      <c r="B17" t="s">
        <v>65</v>
      </c>
      <c r="C17" t="s">
        <v>25</v>
      </c>
      <c r="D17">
        <v>14</v>
      </c>
      <c r="E17" s="34">
        <v>-10.1</v>
      </c>
      <c r="F17" s="4">
        <v>-1.8E-3</v>
      </c>
      <c r="G17">
        <v>0</v>
      </c>
      <c r="H17" s="25">
        <v>26.7</v>
      </c>
      <c r="I17" s="25">
        <v>-15.4</v>
      </c>
      <c r="J17" s="3">
        <v>10000</v>
      </c>
      <c r="K17" s="7">
        <f t="shared" si="15"/>
        <v>-1</v>
      </c>
      <c r="L17" s="6">
        <f t="shared" si="16"/>
        <v>-10.1</v>
      </c>
      <c r="M17">
        <v>1</v>
      </c>
      <c r="N17" s="9">
        <f t="shared" si="17"/>
        <v>0</v>
      </c>
      <c r="O17" s="9">
        <f t="shared" si="18"/>
        <v>-1</v>
      </c>
      <c r="P17" s="9">
        <f t="shared" si="19"/>
        <v>0</v>
      </c>
      <c r="Q17" s="8">
        <f t="shared" si="24"/>
        <v>0</v>
      </c>
      <c r="R17" s="8">
        <f t="shared" si="26"/>
        <v>-10.1</v>
      </c>
      <c r="S17" t="str">
        <f t="shared" si="27"/>
        <v>17.00.00</v>
      </c>
      <c r="T17" t="str">
        <f t="shared" si="28"/>
        <v>18.00.00</v>
      </c>
      <c r="U17" t="str">
        <f t="shared" si="20"/>
        <v>26-mag-2006</v>
      </c>
      <c r="V17">
        <f t="shared" si="21"/>
        <v>5</v>
      </c>
      <c r="W17">
        <f t="shared" si="22"/>
        <v>2006</v>
      </c>
      <c r="X17">
        <f t="shared" si="23"/>
        <v>26</v>
      </c>
      <c r="Y17" s="25">
        <f t="shared" si="25"/>
        <v>309.89999999999992</v>
      </c>
    </row>
    <row r="18" spans="1:51">
      <c r="A18" t="s">
        <v>65</v>
      </c>
      <c r="B18" t="s">
        <v>66</v>
      </c>
      <c r="C18" t="s">
        <v>55</v>
      </c>
      <c r="D18">
        <v>18</v>
      </c>
      <c r="E18" s="34">
        <v>141.19999999999999</v>
      </c>
      <c r="F18" s="4">
        <v>2.4500000000000001E-2</v>
      </c>
      <c r="G18">
        <v>0</v>
      </c>
      <c r="H18" s="25">
        <v>154.4</v>
      </c>
      <c r="I18" s="25">
        <v>-8.6</v>
      </c>
      <c r="J18" s="3">
        <v>10000</v>
      </c>
      <c r="K18" s="7">
        <f t="shared" si="15"/>
        <v>1</v>
      </c>
      <c r="L18" s="6">
        <f t="shared" si="16"/>
        <v>141.19999999999999</v>
      </c>
      <c r="M18">
        <v>1</v>
      </c>
      <c r="N18" s="9">
        <f t="shared" si="17"/>
        <v>1</v>
      </c>
      <c r="O18" s="9">
        <f t="shared" si="18"/>
        <v>0</v>
      </c>
      <c r="P18" s="9">
        <f t="shared" si="19"/>
        <v>0</v>
      </c>
      <c r="Q18" s="8">
        <f t="shared" si="24"/>
        <v>141.19999999999999</v>
      </c>
      <c r="R18" s="8">
        <f t="shared" si="26"/>
        <v>0</v>
      </c>
      <c r="S18" t="str">
        <f t="shared" si="27"/>
        <v>18.00.00</v>
      </c>
      <c r="T18" t="str">
        <f t="shared" si="28"/>
        <v>10.00.00</v>
      </c>
      <c r="U18" t="str">
        <f t="shared" si="20"/>
        <v>29-mag-2006</v>
      </c>
      <c r="V18">
        <f t="shared" si="21"/>
        <v>5</v>
      </c>
      <c r="W18">
        <f t="shared" si="22"/>
        <v>2006</v>
      </c>
      <c r="X18">
        <f t="shared" si="23"/>
        <v>29</v>
      </c>
      <c r="Y18" s="25">
        <f t="shared" si="25"/>
        <v>451.09999999999991</v>
      </c>
    </row>
    <row r="19" spans="1:51" s="4" customFormat="1">
      <c r="A19" t="s">
        <v>1865</v>
      </c>
      <c r="B19" t="s">
        <v>1866</v>
      </c>
      <c r="C19" t="s">
        <v>25</v>
      </c>
      <c r="D19">
        <v>9</v>
      </c>
      <c r="E19" s="38">
        <v>-3</v>
      </c>
      <c r="F19" s="4">
        <v>-2.9999999999999997E-4</v>
      </c>
      <c r="G19">
        <v>0</v>
      </c>
      <c r="H19" s="25">
        <v>46</v>
      </c>
      <c r="I19" s="25">
        <v>-37</v>
      </c>
      <c r="J19" s="3">
        <v>10000</v>
      </c>
      <c r="K19" s="7">
        <f t="shared" si="15"/>
        <v>-1</v>
      </c>
      <c r="L19" s="6">
        <f t="shared" si="16"/>
        <v>-3</v>
      </c>
      <c r="M19">
        <v>1</v>
      </c>
      <c r="N19" s="9">
        <f t="shared" si="17"/>
        <v>0</v>
      </c>
      <c r="O19" s="9">
        <f t="shared" si="18"/>
        <v>-1</v>
      </c>
      <c r="P19" s="9">
        <f t="shared" si="19"/>
        <v>0</v>
      </c>
      <c r="Q19" s="8">
        <f t="shared" si="24"/>
        <v>0</v>
      </c>
      <c r="R19" s="8">
        <f t="shared" si="26"/>
        <v>-3</v>
      </c>
      <c r="S19" t="str">
        <f t="shared" si="27"/>
        <v>12.00.00</v>
      </c>
      <c r="T19" t="str">
        <f t="shared" si="28"/>
        <v>21.00.00</v>
      </c>
      <c r="U19" t="str">
        <f t="shared" si="20"/>
        <v>31-mag-2006</v>
      </c>
      <c r="V19">
        <f t="shared" si="21"/>
        <v>5</v>
      </c>
      <c r="W19">
        <f t="shared" si="22"/>
        <v>2006</v>
      </c>
      <c r="X19">
        <f t="shared" si="23"/>
        <v>31</v>
      </c>
      <c r="Y19" s="25">
        <f t="shared" si="25"/>
        <v>448.09999999999991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4" customFormat="1">
      <c r="A20" t="s">
        <v>67</v>
      </c>
      <c r="B20" t="s">
        <v>68</v>
      </c>
      <c r="C20" t="s">
        <v>25</v>
      </c>
      <c r="D20">
        <v>12</v>
      </c>
      <c r="E20" s="34">
        <v>20.2</v>
      </c>
      <c r="F20" s="4">
        <v>3.5999999999999999E-3</v>
      </c>
      <c r="G20">
        <v>0</v>
      </c>
      <c r="H20" s="25">
        <v>86.7</v>
      </c>
      <c r="I20" s="25">
        <v>0</v>
      </c>
      <c r="J20" s="3">
        <v>10000</v>
      </c>
      <c r="K20" s="7">
        <f t="shared" si="15"/>
        <v>1</v>
      </c>
      <c r="L20" s="6">
        <f t="shared" si="16"/>
        <v>20.2</v>
      </c>
      <c r="M20">
        <v>1</v>
      </c>
      <c r="N20" s="9">
        <f t="shared" si="17"/>
        <v>1</v>
      </c>
      <c r="O20" s="9">
        <f t="shared" si="18"/>
        <v>0</v>
      </c>
      <c r="P20" s="9">
        <f t="shared" si="19"/>
        <v>0</v>
      </c>
      <c r="Q20" s="8">
        <f t="shared" si="24"/>
        <v>20.2</v>
      </c>
      <c r="R20" s="8">
        <f t="shared" si="26"/>
        <v>0</v>
      </c>
      <c r="S20" t="str">
        <f t="shared" si="27"/>
        <v>17.00.00</v>
      </c>
      <c r="T20" t="str">
        <f t="shared" si="28"/>
        <v>15.00.00</v>
      </c>
      <c r="U20" t="str">
        <f t="shared" si="20"/>
        <v xml:space="preserve">1-giu-2006 </v>
      </c>
      <c r="V20">
        <f t="shared" si="21"/>
        <v>6</v>
      </c>
      <c r="W20">
        <f t="shared" si="22"/>
        <v>2006</v>
      </c>
      <c r="X20">
        <f t="shared" si="23"/>
        <v>1</v>
      </c>
      <c r="Y20" s="25">
        <f t="shared" si="25"/>
        <v>468.2999999999999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4" customFormat="1">
      <c r="A21" t="s">
        <v>69</v>
      </c>
      <c r="B21" t="s">
        <v>70</v>
      </c>
      <c r="C21" t="s">
        <v>55</v>
      </c>
      <c r="D21">
        <v>11</v>
      </c>
      <c r="E21" s="34">
        <v>21.2</v>
      </c>
      <c r="F21" s="4">
        <v>3.7000000000000002E-3</v>
      </c>
      <c r="G21">
        <v>0</v>
      </c>
      <c r="H21" s="25">
        <v>83.7</v>
      </c>
      <c r="I21" s="25">
        <v>-17.8</v>
      </c>
      <c r="J21" s="3">
        <v>10000</v>
      </c>
      <c r="K21" s="7">
        <f t="shared" si="15"/>
        <v>2</v>
      </c>
      <c r="L21" s="6">
        <f t="shared" si="16"/>
        <v>41.4</v>
      </c>
      <c r="M21">
        <v>1</v>
      </c>
      <c r="N21" s="9">
        <f t="shared" si="17"/>
        <v>1</v>
      </c>
      <c r="O21" s="9">
        <f t="shared" si="18"/>
        <v>0</v>
      </c>
      <c r="P21" s="9">
        <f t="shared" si="19"/>
        <v>0</v>
      </c>
      <c r="Q21" s="8">
        <f t="shared" si="24"/>
        <v>21.2</v>
      </c>
      <c r="R21" s="8">
        <f t="shared" si="26"/>
        <v>0</v>
      </c>
      <c r="S21" t="str">
        <f t="shared" si="27"/>
        <v>16.00.00</v>
      </c>
      <c r="T21" t="str">
        <f t="shared" si="28"/>
        <v>13.00.00</v>
      </c>
      <c r="U21" t="str">
        <f t="shared" si="20"/>
        <v xml:space="preserve">2-giu-2006 </v>
      </c>
      <c r="V21">
        <f t="shared" si="21"/>
        <v>6</v>
      </c>
      <c r="W21">
        <f t="shared" si="22"/>
        <v>2006</v>
      </c>
      <c r="X21">
        <f t="shared" si="23"/>
        <v>2</v>
      </c>
      <c r="Y21" s="25">
        <f t="shared" si="25"/>
        <v>489.49999999999989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4" customFormat="1">
      <c r="A22" t="s">
        <v>71</v>
      </c>
      <c r="B22" t="s">
        <v>72</v>
      </c>
      <c r="C22" t="s">
        <v>55</v>
      </c>
      <c r="D22">
        <v>11</v>
      </c>
      <c r="E22" s="34">
        <v>-10.6</v>
      </c>
      <c r="F22" s="4">
        <v>-1.9E-3</v>
      </c>
      <c r="G22">
        <v>0</v>
      </c>
      <c r="H22" s="25">
        <v>36.200000000000003</v>
      </c>
      <c r="I22" s="25">
        <v>-17.899999999999999</v>
      </c>
      <c r="J22" s="3">
        <v>10000</v>
      </c>
      <c r="K22" s="7">
        <f t="shared" si="15"/>
        <v>-1</v>
      </c>
      <c r="L22" s="6">
        <f t="shared" si="16"/>
        <v>-10.6</v>
      </c>
      <c r="M22">
        <v>1</v>
      </c>
      <c r="N22" s="9">
        <f t="shared" si="17"/>
        <v>0</v>
      </c>
      <c r="O22" s="9">
        <f t="shared" si="18"/>
        <v>-1</v>
      </c>
      <c r="P22" s="9">
        <f t="shared" si="19"/>
        <v>0</v>
      </c>
      <c r="Q22" s="8">
        <f t="shared" si="24"/>
        <v>0</v>
      </c>
      <c r="R22" s="8">
        <f t="shared" si="26"/>
        <v>-10.6</v>
      </c>
      <c r="S22" t="str">
        <f t="shared" si="27"/>
        <v>16.00.00</v>
      </c>
      <c r="T22" t="str">
        <f t="shared" si="28"/>
        <v>13.00.00</v>
      </c>
      <c r="U22" t="str">
        <f t="shared" si="20"/>
        <v xml:space="preserve">6-giu-2006 </v>
      </c>
      <c r="V22">
        <f t="shared" si="21"/>
        <v>6</v>
      </c>
      <c r="W22">
        <f t="shared" si="22"/>
        <v>2006</v>
      </c>
      <c r="X22">
        <f t="shared" si="23"/>
        <v>6</v>
      </c>
      <c r="Y22" s="25">
        <f t="shared" si="25"/>
        <v>478.89999999999986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4" customFormat="1">
      <c r="A23" t="s">
        <v>72</v>
      </c>
      <c r="B23" t="s">
        <v>73</v>
      </c>
      <c r="C23" t="s">
        <v>25</v>
      </c>
      <c r="D23">
        <v>9</v>
      </c>
      <c r="E23" s="34">
        <v>-98.6</v>
      </c>
      <c r="F23" s="4">
        <v>-1.78E-2</v>
      </c>
      <c r="G23">
        <v>0</v>
      </c>
      <c r="H23" s="25">
        <v>21.9</v>
      </c>
      <c r="I23" s="25">
        <v>-99.4</v>
      </c>
      <c r="J23" s="3">
        <v>10000</v>
      </c>
      <c r="K23" s="7">
        <f t="shared" si="15"/>
        <v>-2</v>
      </c>
      <c r="L23" s="6">
        <f t="shared" si="16"/>
        <v>-109.19999999999999</v>
      </c>
      <c r="M23">
        <v>1</v>
      </c>
      <c r="N23" s="9">
        <f t="shared" si="17"/>
        <v>0</v>
      </c>
      <c r="O23" s="9">
        <f t="shared" si="18"/>
        <v>-1</v>
      </c>
      <c r="P23" s="9">
        <f t="shared" si="19"/>
        <v>0</v>
      </c>
      <c r="Q23" s="8">
        <f t="shared" si="24"/>
        <v>0</v>
      </c>
      <c r="R23" s="8">
        <f t="shared" si="26"/>
        <v>-98.6</v>
      </c>
      <c r="S23" t="str">
        <f t="shared" si="27"/>
        <v>13.00.00</v>
      </c>
      <c r="T23" t="str">
        <f t="shared" si="28"/>
        <v>8.00.00</v>
      </c>
      <c r="U23" t="str">
        <f t="shared" si="20"/>
        <v xml:space="preserve">7-giu-2006 </v>
      </c>
      <c r="V23">
        <f t="shared" si="21"/>
        <v>6</v>
      </c>
      <c r="W23">
        <f t="shared" si="22"/>
        <v>2006</v>
      </c>
      <c r="X23">
        <f t="shared" si="23"/>
        <v>7</v>
      </c>
      <c r="Y23" s="25">
        <f t="shared" si="25"/>
        <v>380.29999999999984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4" customFormat="1">
      <c r="A24" t="s">
        <v>74</v>
      </c>
      <c r="B24" t="s">
        <v>75</v>
      </c>
      <c r="C24" t="s">
        <v>25</v>
      </c>
      <c r="D24">
        <v>8</v>
      </c>
      <c r="E24" s="34">
        <v>-65.8</v>
      </c>
      <c r="F24" s="4">
        <v>-1.2E-2</v>
      </c>
      <c r="G24">
        <v>0</v>
      </c>
      <c r="H24" s="25">
        <v>0</v>
      </c>
      <c r="I24" s="25">
        <v>-65.8</v>
      </c>
      <c r="J24" s="3">
        <v>10000</v>
      </c>
      <c r="K24" s="7">
        <f t="shared" si="15"/>
        <v>-3</v>
      </c>
      <c r="L24" s="6">
        <f t="shared" si="16"/>
        <v>-175</v>
      </c>
      <c r="M24">
        <v>1</v>
      </c>
      <c r="N24" s="9">
        <f t="shared" si="17"/>
        <v>0</v>
      </c>
      <c r="O24" s="9">
        <f t="shared" si="18"/>
        <v>-1</v>
      </c>
      <c r="P24" s="9">
        <f t="shared" si="19"/>
        <v>0</v>
      </c>
      <c r="Q24" s="8">
        <f t="shared" si="24"/>
        <v>0</v>
      </c>
      <c r="R24" s="8">
        <f t="shared" si="26"/>
        <v>-65.8</v>
      </c>
      <c r="S24" t="str">
        <f t="shared" si="27"/>
        <v>9.00.00</v>
      </c>
      <c r="T24" t="str">
        <f t="shared" si="28"/>
        <v>17.00.00</v>
      </c>
      <c r="U24" t="str">
        <f t="shared" si="20"/>
        <v xml:space="preserve">9-giu-2006 </v>
      </c>
      <c r="V24">
        <f t="shared" si="21"/>
        <v>6</v>
      </c>
      <c r="W24">
        <f t="shared" si="22"/>
        <v>2006</v>
      </c>
      <c r="X24">
        <f t="shared" si="23"/>
        <v>9</v>
      </c>
      <c r="Y24" s="25">
        <f t="shared" si="25"/>
        <v>314.49999999999983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4" customFormat="1">
      <c r="A25" t="s">
        <v>76</v>
      </c>
      <c r="B25" t="s">
        <v>77</v>
      </c>
      <c r="C25" t="s">
        <v>55</v>
      </c>
      <c r="D25">
        <v>5</v>
      </c>
      <c r="E25" s="34">
        <v>-37.799999999999997</v>
      </c>
      <c r="F25" s="4">
        <v>-7.1999999999999998E-3</v>
      </c>
      <c r="G25">
        <v>0</v>
      </c>
      <c r="H25" s="25">
        <v>37.700000000000003</v>
      </c>
      <c r="I25" s="25">
        <v>-39.299999999999997</v>
      </c>
      <c r="J25" s="3">
        <v>10000</v>
      </c>
      <c r="K25" s="7">
        <f t="shared" si="15"/>
        <v>-4</v>
      </c>
      <c r="L25" s="6">
        <f t="shared" si="16"/>
        <v>-212.8</v>
      </c>
      <c r="M25">
        <v>1</v>
      </c>
      <c r="N25" s="9">
        <f t="shared" si="17"/>
        <v>0</v>
      </c>
      <c r="O25" s="9">
        <f t="shared" si="18"/>
        <v>-1</v>
      </c>
      <c r="P25" s="9">
        <f t="shared" si="19"/>
        <v>0</v>
      </c>
      <c r="Q25" s="8">
        <f t="shared" si="24"/>
        <v>0</v>
      </c>
      <c r="R25" s="8">
        <f t="shared" si="26"/>
        <v>-37.799999999999997</v>
      </c>
      <c r="S25" t="str">
        <f t="shared" si="27"/>
        <v>17.00.00</v>
      </c>
      <c r="T25" t="str">
        <f t="shared" si="28"/>
        <v>8.00.00</v>
      </c>
      <c r="U25" t="str">
        <f t="shared" si="20"/>
        <v>13-giu-2006</v>
      </c>
      <c r="V25">
        <f t="shared" si="21"/>
        <v>6</v>
      </c>
      <c r="W25">
        <f t="shared" si="22"/>
        <v>2006</v>
      </c>
      <c r="X25">
        <f t="shared" si="23"/>
        <v>13</v>
      </c>
      <c r="Y25" s="25">
        <f t="shared" si="25"/>
        <v>276.69999999999982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4" customFormat="1">
      <c r="A26" t="s">
        <v>1867</v>
      </c>
      <c r="B26" t="s">
        <v>1868</v>
      </c>
      <c r="C26" t="s">
        <v>25</v>
      </c>
      <c r="D26">
        <v>9</v>
      </c>
      <c r="E26" s="38">
        <v>131</v>
      </c>
      <c r="F26" s="4">
        <v>1.2200000000000001E-2</v>
      </c>
      <c r="G26">
        <v>0</v>
      </c>
      <c r="H26" s="25">
        <v>131</v>
      </c>
      <c r="I26" s="25">
        <v>-14</v>
      </c>
      <c r="J26" s="3">
        <v>10000</v>
      </c>
      <c r="K26" s="7">
        <f t="shared" si="15"/>
        <v>1</v>
      </c>
      <c r="L26" s="6">
        <f t="shared" si="16"/>
        <v>131</v>
      </c>
      <c r="M26">
        <v>1</v>
      </c>
      <c r="N26" s="9">
        <f t="shared" si="17"/>
        <v>1</v>
      </c>
      <c r="O26" s="9">
        <f t="shared" si="18"/>
        <v>0</v>
      </c>
      <c r="P26" s="9">
        <f t="shared" si="19"/>
        <v>0</v>
      </c>
      <c r="Q26" s="8">
        <f t="shared" si="24"/>
        <v>131</v>
      </c>
      <c r="R26" s="8">
        <f t="shared" si="26"/>
        <v>0</v>
      </c>
      <c r="S26" t="str">
        <f t="shared" si="27"/>
        <v>12.00.00</v>
      </c>
      <c r="T26" t="str">
        <f t="shared" si="28"/>
        <v>21.00.00</v>
      </c>
      <c r="U26" t="str">
        <f t="shared" si="20"/>
        <v>15-giu-2006</v>
      </c>
      <c r="V26">
        <f t="shared" si="21"/>
        <v>6</v>
      </c>
      <c r="W26">
        <f t="shared" si="22"/>
        <v>2006</v>
      </c>
      <c r="X26">
        <f t="shared" si="23"/>
        <v>15</v>
      </c>
      <c r="Y26" s="25">
        <f t="shared" si="25"/>
        <v>407.69999999999982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4" customFormat="1">
      <c r="A27" t="s">
        <v>78</v>
      </c>
      <c r="B27" t="s">
        <v>79</v>
      </c>
      <c r="C27" t="s">
        <v>55</v>
      </c>
      <c r="D27">
        <v>7</v>
      </c>
      <c r="E27" s="34">
        <v>-30.8</v>
      </c>
      <c r="F27" s="4">
        <v>-5.5999999999999999E-3</v>
      </c>
      <c r="G27">
        <v>0</v>
      </c>
      <c r="H27" s="25">
        <v>39.700000000000003</v>
      </c>
      <c r="I27" s="25">
        <v>-30.8</v>
      </c>
      <c r="J27" s="3">
        <v>10000</v>
      </c>
      <c r="K27" s="7">
        <f t="shared" si="15"/>
        <v>-1</v>
      </c>
      <c r="L27" s="6">
        <f t="shared" si="16"/>
        <v>-30.8</v>
      </c>
      <c r="M27">
        <v>1</v>
      </c>
      <c r="N27" s="9">
        <f t="shared" si="17"/>
        <v>0</v>
      </c>
      <c r="O27" s="9">
        <f t="shared" si="18"/>
        <v>-1</v>
      </c>
      <c r="P27" s="9">
        <f t="shared" si="19"/>
        <v>0</v>
      </c>
      <c r="Q27" s="8">
        <f t="shared" si="24"/>
        <v>0</v>
      </c>
      <c r="R27" s="8">
        <f t="shared" si="26"/>
        <v>-30.8</v>
      </c>
      <c r="S27" t="str">
        <f t="shared" si="27"/>
        <v>16.00.00</v>
      </c>
      <c r="T27" t="str">
        <f t="shared" si="28"/>
        <v>9.00.00</v>
      </c>
      <c r="U27" t="str">
        <f t="shared" si="20"/>
        <v>16-giu-2006</v>
      </c>
      <c r="V27">
        <f t="shared" si="21"/>
        <v>6</v>
      </c>
      <c r="W27">
        <f t="shared" si="22"/>
        <v>2006</v>
      </c>
      <c r="X27">
        <f t="shared" si="23"/>
        <v>16</v>
      </c>
      <c r="Y27" s="25">
        <f t="shared" si="25"/>
        <v>376.89999999999981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4" customFormat="1">
      <c r="A28" t="s">
        <v>1869</v>
      </c>
      <c r="B28" t="s">
        <v>1870</v>
      </c>
      <c r="C28" t="s">
        <v>25</v>
      </c>
      <c r="D28">
        <v>9</v>
      </c>
      <c r="E28" s="38">
        <v>-160</v>
      </c>
      <c r="F28" s="4">
        <v>-1.4500000000000001E-2</v>
      </c>
      <c r="G28">
        <v>0</v>
      </c>
      <c r="H28" s="25">
        <v>0</v>
      </c>
      <c r="I28" s="25">
        <v>-160</v>
      </c>
      <c r="J28" s="3">
        <v>10000</v>
      </c>
      <c r="K28" s="7">
        <f t="shared" si="15"/>
        <v>-2</v>
      </c>
      <c r="L28" s="6">
        <f t="shared" si="16"/>
        <v>-190.8</v>
      </c>
      <c r="M28">
        <v>1</v>
      </c>
      <c r="N28" s="9">
        <f t="shared" si="17"/>
        <v>0</v>
      </c>
      <c r="O28" s="9">
        <f t="shared" si="18"/>
        <v>-1</v>
      </c>
      <c r="P28" s="9">
        <f t="shared" si="19"/>
        <v>0</v>
      </c>
      <c r="Q28" s="8">
        <f t="shared" si="24"/>
        <v>0</v>
      </c>
      <c r="R28" s="8">
        <f t="shared" si="26"/>
        <v>-160</v>
      </c>
      <c r="S28" t="str">
        <f t="shared" si="27"/>
        <v>12.00.00</v>
      </c>
      <c r="T28" t="str">
        <f t="shared" si="28"/>
        <v>21.00.00</v>
      </c>
      <c r="U28" t="str">
        <f t="shared" si="20"/>
        <v>19-giu-2006</v>
      </c>
      <c r="V28">
        <f t="shared" si="21"/>
        <v>6</v>
      </c>
      <c r="W28">
        <f t="shared" si="22"/>
        <v>2006</v>
      </c>
      <c r="X28">
        <f t="shared" si="23"/>
        <v>19</v>
      </c>
      <c r="Y28" s="25">
        <f t="shared" si="25"/>
        <v>216.89999999999981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4" customFormat="1">
      <c r="A29" t="s">
        <v>80</v>
      </c>
      <c r="B29" t="s">
        <v>81</v>
      </c>
      <c r="C29" t="s">
        <v>55</v>
      </c>
      <c r="D29">
        <v>9</v>
      </c>
      <c r="E29" s="34">
        <v>-54.8</v>
      </c>
      <c r="F29" s="4">
        <v>-1.01E-2</v>
      </c>
      <c r="G29">
        <v>0</v>
      </c>
      <c r="H29" s="25">
        <v>5.2</v>
      </c>
      <c r="I29" s="25">
        <v>-54.8</v>
      </c>
      <c r="J29" s="3">
        <v>10000</v>
      </c>
      <c r="K29" s="7">
        <f t="shared" si="15"/>
        <v>-3</v>
      </c>
      <c r="L29" s="6">
        <f t="shared" si="16"/>
        <v>-245.60000000000002</v>
      </c>
      <c r="M29">
        <v>1</v>
      </c>
      <c r="N29" s="9">
        <f t="shared" si="17"/>
        <v>0</v>
      </c>
      <c r="O29" s="9">
        <f t="shared" si="18"/>
        <v>-1</v>
      </c>
      <c r="P29" s="9">
        <f t="shared" si="19"/>
        <v>0</v>
      </c>
      <c r="Q29" s="8">
        <f t="shared" si="24"/>
        <v>0</v>
      </c>
      <c r="R29" s="8">
        <f t="shared" si="26"/>
        <v>-54.8</v>
      </c>
      <c r="S29" t="str">
        <f t="shared" si="27"/>
        <v>20.00.00</v>
      </c>
      <c r="T29" t="str">
        <f t="shared" si="28"/>
        <v>15.00.00</v>
      </c>
      <c r="U29" t="str">
        <f t="shared" si="20"/>
        <v>19-giu-2006</v>
      </c>
      <c r="V29">
        <f t="shared" si="21"/>
        <v>6</v>
      </c>
      <c r="W29">
        <f t="shared" si="22"/>
        <v>2006</v>
      </c>
      <c r="X29">
        <f t="shared" si="23"/>
        <v>19</v>
      </c>
      <c r="Y29" s="25">
        <f t="shared" si="25"/>
        <v>162.0999999999998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4" customFormat="1">
      <c r="A30" t="s">
        <v>2803</v>
      </c>
      <c r="B30" t="s">
        <v>2803</v>
      </c>
      <c r="C30" t="s">
        <v>25</v>
      </c>
      <c r="D30">
        <v>0</v>
      </c>
      <c r="E30" s="36">
        <v>19.8</v>
      </c>
      <c r="F30" s="4">
        <v>3.7000000000000002E-3</v>
      </c>
      <c r="G30">
        <v>0</v>
      </c>
      <c r="H30" s="25">
        <v>19.8</v>
      </c>
      <c r="I30" s="25">
        <v>0</v>
      </c>
      <c r="J30" s="3">
        <v>10000</v>
      </c>
      <c r="K30" s="7">
        <f t="shared" si="15"/>
        <v>1</v>
      </c>
      <c r="L30" s="6">
        <f t="shared" si="16"/>
        <v>19.8</v>
      </c>
      <c r="M30">
        <v>1</v>
      </c>
      <c r="N30" s="9">
        <f t="shared" si="17"/>
        <v>1</v>
      </c>
      <c r="O30" s="9">
        <f t="shared" si="18"/>
        <v>0</v>
      </c>
      <c r="P30" s="9">
        <f t="shared" si="19"/>
        <v>0</v>
      </c>
      <c r="Q30" s="8">
        <f t="shared" si="24"/>
        <v>19.8</v>
      </c>
      <c r="R30" s="8">
        <f t="shared" si="26"/>
        <v>0</v>
      </c>
      <c r="S30" t="str">
        <f t="shared" si="27"/>
        <v>8.00.00</v>
      </c>
      <c r="T30" t="str">
        <f t="shared" si="28"/>
        <v>8.00.00</v>
      </c>
      <c r="U30" t="str">
        <f t="shared" si="20"/>
        <v>20-giu-2006</v>
      </c>
      <c r="V30">
        <f t="shared" si="21"/>
        <v>6</v>
      </c>
      <c r="W30">
        <f t="shared" si="22"/>
        <v>2006</v>
      </c>
      <c r="X30">
        <f t="shared" si="23"/>
        <v>20</v>
      </c>
      <c r="Y30" s="25">
        <f t="shared" si="25"/>
        <v>181.89999999999981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4" customFormat="1">
      <c r="A31" t="s">
        <v>82</v>
      </c>
      <c r="B31" t="s">
        <v>83</v>
      </c>
      <c r="C31" t="s">
        <v>55</v>
      </c>
      <c r="D31">
        <v>4</v>
      </c>
      <c r="E31" s="34">
        <v>-59.8</v>
      </c>
      <c r="F31" s="4">
        <v>-1.09E-2</v>
      </c>
      <c r="G31">
        <v>0</v>
      </c>
      <c r="H31" s="25">
        <v>1.7</v>
      </c>
      <c r="I31" s="25">
        <v>-59.8</v>
      </c>
      <c r="J31" s="3">
        <v>10000</v>
      </c>
      <c r="K31" s="7">
        <f t="shared" si="15"/>
        <v>-1</v>
      </c>
      <c r="L31" s="6">
        <f t="shared" si="16"/>
        <v>-59.8</v>
      </c>
      <c r="M31">
        <v>1</v>
      </c>
      <c r="N31" s="9">
        <f t="shared" si="17"/>
        <v>0</v>
      </c>
      <c r="O31" s="9">
        <f t="shared" si="18"/>
        <v>-1</v>
      </c>
      <c r="P31" s="9">
        <f t="shared" si="19"/>
        <v>0</v>
      </c>
      <c r="Q31" s="8">
        <f t="shared" si="24"/>
        <v>0</v>
      </c>
      <c r="R31" s="8">
        <f t="shared" si="26"/>
        <v>-59.8</v>
      </c>
      <c r="S31" t="str">
        <f t="shared" si="27"/>
        <v>13.00.00</v>
      </c>
      <c r="T31" t="str">
        <f t="shared" si="28"/>
        <v>17.00.00</v>
      </c>
      <c r="U31" t="str">
        <f t="shared" si="20"/>
        <v>21-giu-2006</v>
      </c>
      <c r="V31">
        <f t="shared" si="21"/>
        <v>6</v>
      </c>
      <c r="W31">
        <f t="shared" si="22"/>
        <v>2006</v>
      </c>
      <c r="X31">
        <f t="shared" si="23"/>
        <v>21</v>
      </c>
      <c r="Y31" s="25">
        <f t="shared" si="25"/>
        <v>122.09999999999981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4" customFormat="1">
      <c r="A32" t="s">
        <v>84</v>
      </c>
      <c r="B32" t="s">
        <v>85</v>
      </c>
      <c r="C32" t="s">
        <v>25</v>
      </c>
      <c r="D32">
        <v>12</v>
      </c>
      <c r="E32" s="34">
        <v>-9.8000000000000007</v>
      </c>
      <c r="F32" s="4">
        <v>-1.8E-3</v>
      </c>
      <c r="G32">
        <v>0</v>
      </c>
      <c r="H32" s="25">
        <v>60.2</v>
      </c>
      <c r="I32" s="25">
        <v>-9.8000000000000007</v>
      </c>
      <c r="J32" s="3">
        <v>10000</v>
      </c>
      <c r="K32" s="7">
        <f t="shared" si="15"/>
        <v>-2</v>
      </c>
      <c r="L32" s="6">
        <f t="shared" si="16"/>
        <v>-69.599999999999994</v>
      </c>
      <c r="M32">
        <v>1</v>
      </c>
      <c r="N32" s="9">
        <f t="shared" si="17"/>
        <v>0</v>
      </c>
      <c r="O32" s="9">
        <f t="shared" si="18"/>
        <v>-1</v>
      </c>
      <c r="P32" s="9">
        <f t="shared" si="19"/>
        <v>0</v>
      </c>
      <c r="Q32" s="8">
        <f t="shared" si="24"/>
        <v>0</v>
      </c>
      <c r="R32" s="8">
        <f t="shared" si="26"/>
        <v>-9.8000000000000007</v>
      </c>
      <c r="S32" t="str">
        <f t="shared" si="27"/>
        <v>18.00.00</v>
      </c>
      <c r="T32" t="str">
        <f t="shared" si="28"/>
        <v>16.00.00</v>
      </c>
      <c r="U32" t="str">
        <f t="shared" si="20"/>
        <v>21-giu-2006</v>
      </c>
      <c r="V32">
        <f t="shared" si="21"/>
        <v>6</v>
      </c>
      <c r="W32">
        <f t="shared" si="22"/>
        <v>2006</v>
      </c>
      <c r="X32">
        <f t="shared" si="23"/>
        <v>21</v>
      </c>
      <c r="Y32" s="25">
        <f t="shared" si="25"/>
        <v>112.29999999999981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4" customFormat="1">
      <c r="A33" t="s">
        <v>86</v>
      </c>
      <c r="B33" t="s">
        <v>87</v>
      </c>
      <c r="C33" t="s">
        <v>55</v>
      </c>
      <c r="D33">
        <v>20</v>
      </c>
      <c r="E33" s="34">
        <v>-36.6</v>
      </c>
      <c r="F33" s="4">
        <v>-6.6E-3</v>
      </c>
      <c r="G33">
        <v>0</v>
      </c>
      <c r="H33" s="25">
        <v>11.2</v>
      </c>
      <c r="I33" s="25">
        <v>-36.6</v>
      </c>
      <c r="J33" s="3">
        <v>10000</v>
      </c>
      <c r="K33" s="7">
        <f t="shared" si="15"/>
        <v>-3</v>
      </c>
      <c r="L33" s="6">
        <f t="shared" si="16"/>
        <v>-106.19999999999999</v>
      </c>
      <c r="M33">
        <v>1</v>
      </c>
      <c r="N33" s="9">
        <f t="shared" si="17"/>
        <v>0</v>
      </c>
      <c r="O33" s="9">
        <f t="shared" si="18"/>
        <v>-1</v>
      </c>
      <c r="P33" s="9">
        <f t="shared" si="19"/>
        <v>0</v>
      </c>
      <c r="Q33" s="8">
        <f t="shared" si="24"/>
        <v>0</v>
      </c>
      <c r="R33" s="8">
        <f t="shared" si="26"/>
        <v>-36.6</v>
      </c>
      <c r="S33" t="str">
        <f t="shared" si="27"/>
        <v>17.00.00</v>
      </c>
      <c r="T33" t="str">
        <f t="shared" si="28"/>
        <v>9.00.00</v>
      </c>
      <c r="U33" t="str">
        <f t="shared" si="20"/>
        <v>22-giu-2006</v>
      </c>
      <c r="V33">
        <f t="shared" si="21"/>
        <v>6</v>
      </c>
      <c r="W33">
        <f t="shared" si="22"/>
        <v>2006</v>
      </c>
      <c r="X33">
        <f t="shared" si="23"/>
        <v>22</v>
      </c>
      <c r="Y33" s="25">
        <f t="shared" si="25"/>
        <v>75.699999999999818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4" customFormat="1">
      <c r="A34" t="s">
        <v>88</v>
      </c>
      <c r="B34" t="s">
        <v>89</v>
      </c>
      <c r="C34" t="s">
        <v>55</v>
      </c>
      <c r="D34">
        <v>8</v>
      </c>
      <c r="E34" s="34">
        <v>-33.1</v>
      </c>
      <c r="F34" s="4">
        <v>-6.0000000000000001E-3</v>
      </c>
      <c r="G34">
        <v>0</v>
      </c>
      <c r="H34" s="25">
        <v>15.2</v>
      </c>
      <c r="I34" s="25">
        <v>-42.9</v>
      </c>
      <c r="J34" s="3">
        <v>10000</v>
      </c>
      <c r="K34" s="7">
        <f t="shared" si="15"/>
        <v>-4</v>
      </c>
      <c r="L34" s="6">
        <f t="shared" si="16"/>
        <v>-139.29999999999998</v>
      </c>
      <c r="M34">
        <v>1</v>
      </c>
      <c r="N34" s="9">
        <f t="shared" si="17"/>
        <v>0</v>
      </c>
      <c r="O34" s="9">
        <f t="shared" si="18"/>
        <v>-1</v>
      </c>
      <c r="P34" s="9">
        <f t="shared" si="19"/>
        <v>0</v>
      </c>
      <c r="Q34" s="8">
        <f t="shared" si="24"/>
        <v>0</v>
      </c>
      <c r="R34" s="8">
        <f t="shared" si="26"/>
        <v>-33.1</v>
      </c>
      <c r="S34" t="str">
        <f t="shared" si="27"/>
        <v>14.00.00</v>
      </c>
      <c r="T34" t="str">
        <f t="shared" si="28"/>
        <v>8.00.00</v>
      </c>
      <c r="U34" t="str">
        <f t="shared" si="20"/>
        <v>26-giu-2006</v>
      </c>
      <c r="V34">
        <f t="shared" si="21"/>
        <v>6</v>
      </c>
      <c r="W34">
        <f t="shared" si="22"/>
        <v>2006</v>
      </c>
      <c r="X34">
        <f t="shared" si="23"/>
        <v>26</v>
      </c>
      <c r="Y34" s="25">
        <f t="shared" si="25"/>
        <v>42.599999999999817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4" customFormat="1">
      <c r="A35" t="s">
        <v>90</v>
      </c>
      <c r="B35" t="s">
        <v>91</v>
      </c>
      <c r="C35" t="s">
        <v>55</v>
      </c>
      <c r="D35">
        <v>15</v>
      </c>
      <c r="E35" s="34">
        <v>31.2</v>
      </c>
      <c r="F35" s="4">
        <v>5.5999999999999999E-3</v>
      </c>
      <c r="G35">
        <v>0</v>
      </c>
      <c r="H35" s="25">
        <v>96.9</v>
      </c>
      <c r="I35" s="25">
        <v>-19.100000000000001</v>
      </c>
      <c r="J35" s="3">
        <v>10000</v>
      </c>
      <c r="K35" s="7">
        <f t="shared" si="15"/>
        <v>1</v>
      </c>
      <c r="L35" s="6">
        <f t="shared" si="16"/>
        <v>31.2</v>
      </c>
      <c r="M35">
        <v>1</v>
      </c>
      <c r="N35" s="9">
        <f t="shared" si="17"/>
        <v>1</v>
      </c>
      <c r="O35" s="9">
        <f t="shared" si="18"/>
        <v>0</v>
      </c>
      <c r="P35" s="9">
        <f t="shared" si="19"/>
        <v>0</v>
      </c>
      <c r="Q35" s="8">
        <f t="shared" si="24"/>
        <v>31.2</v>
      </c>
      <c r="R35" s="8">
        <f t="shared" si="26"/>
        <v>0</v>
      </c>
      <c r="S35" t="str">
        <f t="shared" si="27"/>
        <v>13.00.00</v>
      </c>
      <c r="T35" t="str">
        <f t="shared" si="28"/>
        <v>14.00.00</v>
      </c>
      <c r="U35" t="str">
        <f t="shared" si="20"/>
        <v>27-giu-2006</v>
      </c>
      <c r="V35">
        <f t="shared" si="21"/>
        <v>6</v>
      </c>
      <c r="W35">
        <f t="shared" si="22"/>
        <v>2006</v>
      </c>
      <c r="X35">
        <f t="shared" si="23"/>
        <v>27</v>
      </c>
      <c r="Y35" s="25">
        <f t="shared" si="25"/>
        <v>73.799999999999812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4" customFormat="1">
      <c r="A36" t="s">
        <v>2804</v>
      </c>
      <c r="B36" t="s">
        <v>2805</v>
      </c>
      <c r="C36" t="s">
        <v>25</v>
      </c>
      <c r="D36">
        <v>2</v>
      </c>
      <c r="E36" s="36">
        <v>-41.4</v>
      </c>
      <c r="F36" s="4">
        <v>-7.4000000000000003E-3</v>
      </c>
      <c r="G36">
        <v>0</v>
      </c>
      <c r="H36" s="25">
        <v>1.5</v>
      </c>
      <c r="I36" s="25">
        <v>-41.4</v>
      </c>
      <c r="J36" s="3">
        <v>10000</v>
      </c>
      <c r="K36" s="7">
        <f t="shared" si="15"/>
        <v>-1</v>
      </c>
      <c r="L36" s="6">
        <f t="shared" si="16"/>
        <v>-41.4</v>
      </c>
      <c r="M36">
        <v>1</v>
      </c>
      <c r="N36" s="9">
        <f t="shared" si="17"/>
        <v>0</v>
      </c>
      <c r="O36" s="9">
        <f t="shared" si="18"/>
        <v>-1</v>
      </c>
      <c r="P36" s="9">
        <f t="shared" si="19"/>
        <v>0</v>
      </c>
      <c r="Q36" s="8">
        <f t="shared" si="24"/>
        <v>0</v>
      </c>
      <c r="R36" s="8">
        <f t="shared" si="26"/>
        <v>-41.4</v>
      </c>
      <c r="S36" t="str">
        <f t="shared" si="27"/>
        <v>15.00.00</v>
      </c>
      <c r="T36" t="str">
        <f t="shared" si="28"/>
        <v>17.00.00</v>
      </c>
      <c r="U36" t="str">
        <f t="shared" si="20"/>
        <v>27-giu-2006</v>
      </c>
      <c r="V36">
        <f t="shared" si="21"/>
        <v>6</v>
      </c>
      <c r="W36">
        <f t="shared" si="22"/>
        <v>2006</v>
      </c>
      <c r="X36">
        <f t="shared" si="23"/>
        <v>27</v>
      </c>
      <c r="Y36" s="25">
        <f t="shared" si="25"/>
        <v>32.399999999999814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4" customFormat="1">
      <c r="A37" t="s">
        <v>89</v>
      </c>
      <c r="B37" t="s">
        <v>90</v>
      </c>
      <c r="C37" t="s">
        <v>25</v>
      </c>
      <c r="D37">
        <v>5</v>
      </c>
      <c r="E37" s="34">
        <v>-47.6</v>
      </c>
      <c r="F37" s="4">
        <v>-8.5000000000000006E-3</v>
      </c>
      <c r="G37">
        <v>0</v>
      </c>
      <c r="H37" s="25">
        <v>0</v>
      </c>
      <c r="I37" s="25">
        <v>-60.2</v>
      </c>
      <c r="J37" s="3">
        <v>10000</v>
      </c>
      <c r="K37" s="7">
        <f t="shared" si="15"/>
        <v>-2</v>
      </c>
      <c r="L37" s="6">
        <f t="shared" si="16"/>
        <v>-89</v>
      </c>
      <c r="M37">
        <v>1</v>
      </c>
      <c r="N37" s="9">
        <f t="shared" si="17"/>
        <v>0</v>
      </c>
      <c r="O37" s="9">
        <f t="shared" si="18"/>
        <v>-1</v>
      </c>
      <c r="P37" s="9">
        <f t="shared" si="19"/>
        <v>0</v>
      </c>
      <c r="Q37" s="8">
        <f t="shared" si="24"/>
        <v>0</v>
      </c>
      <c r="R37" s="8">
        <f t="shared" si="26"/>
        <v>-47.6</v>
      </c>
      <c r="S37" t="str">
        <f t="shared" si="27"/>
        <v>8.00.00</v>
      </c>
      <c r="T37" t="str">
        <f t="shared" si="28"/>
        <v>13.00.00</v>
      </c>
      <c r="U37" t="str">
        <f t="shared" si="20"/>
        <v>27-giu-2006</v>
      </c>
      <c r="V37">
        <f t="shared" si="21"/>
        <v>6</v>
      </c>
      <c r="W37">
        <f t="shared" si="22"/>
        <v>2006</v>
      </c>
      <c r="X37">
        <f t="shared" si="23"/>
        <v>27</v>
      </c>
      <c r="Y37" s="25">
        <f t="shared" si="25"/>
        <v>-15.200000000000188</v>
      </c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4" customFormat="1">
      <c r="A38" t="s">
        <v>92</v>
      </c>
      <c r="B38" t="s">
        <v>93</v>
      </c>
      <c r="C38" t="s">
        <v>25</v>
      </c>
      <c r="D38">
        <v>37</v>
      </c>
      <c r="E38" s="34">
        <v>202.4</v>
      </c>
      <c r="F38" s="4">
        <v>3.6700000000000003E-2</v>
      </c>
      <c r="G38">
        <v>0</v>
      </c>
      <c r="H38" s="25">
        <v>219.2</v>
      </c>
      <c r="I38" s="25">
        <v>-15.3</v>
      </c>
      <c r="J38" s="3">
        <v>10000</v>
      </c>
      <c r="K38" s="7">
        <f t="shared" si="15"/>
        <v>1</v>
      </c>
      <c r="L38" s="6">
        <f t="shared" si="16"/>
        <v>202.4</v>
      </c>
      <c r="M38">
        <v>1</v>
      </c>
      <c r="N38" s="9">
        <f t="shared" si="17"/>
        <v>1</v>
      </c>
      <c r="O38" s="9">
        <f t="shared" si="18"/>
        <v>0</v>
      </c>
      <c r="P38" s="9">
        <f t="shared" si="19"/>
        <v>0</v>
      </c>
      <c r="Q38" s="8">
        <f t="shared" si="24"/>
        <v>202.4</v>
      </c>
      <c r="R38" s="8">
        <f t="shared" si="26"/>
        <v>0</v>
      </c>
      <c r="S38" t="str">
        <f t="shared" si="27"/>
        <v>15.00.00</v>
      </c>
      <c r="T38" t="str">
        <f t="shared" si="28"/>
        <v>10.00.00</v>
      </c>
      <c r="U38" t="str">
        <f t="shared" si="20"/>
        <v>28-giu-2006</v>
      </c>
      <c r="V38">
        <f t="shared" si="21"/>
        <v>6</v>
      </c>
      <c r="W38">
        <f t="shared" si="22"/>
        <v>2006</v>
      </c>
      <c r="X38">
        <f t="shared" si="23"/>
        <v>28</v>
      </c>
      <c r="Y38" s="25">
        <f t="shared" si="25"/>
        <v>187.19999999999982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4" customFormat="1">
      <c r="A39" t="s">
        <v>94</v>
      </c>
      <c r="B39" t="s">
        <v>95</v>
      </c>
      <c r="C39" t="s">
        <v>55</v>
      </c>
      <c r="D39">
        <v>7</v>
      </c>
      <c r="E39" s="34">
        <v>-29.1</v>
      </c>
      <c r="F39" s="4">
        <v>-5.1000000000000004E-3</v>
      </c>
      <c r="G39">
        <v>0</v>
      </c>
      <c r="H39" s="25">
        <v>0</v>
      </c>
      <c r="I39" s="25">
        <v>-29.1</v>
      </c>
      <c r="J39" s="3">
        <v>10000</v>
      </c>
      <c r="K39" s="7">
        <f t="shared" si="15"/>
        <v>-1</v>
      </c>
      <c r="L39" s="6">
        <f t="shared" si="16"/>
        <v>-29.1</v>
      </c>
      <c r="M39">
        <v>1</v>
      </c>
      <c r="N39" s="9">
        <f t="shared" si="17"/>
        <v>0</v>
      </c>
      <c r="O39" s="9">
        <f t="shared" si="18"/>
        <v>-1</v>
      </c>
      <c r="P39" s="9">
        <f t="shared" si="19"/>
        <v>0</v>
      </c>
      <c r="Q39" s="8">
        <f t="shared" si="24"/>
        <v>0</v>
      </c>
      <c r="R39" s="8">
        <f t="shared" si="26"/>
        <v>-29.1</v>
      </c>
      <c r="S39" t="str">
        <f t="shared" si="27"/>
        <v>11.00.00</v>
      </c>
      <c r="T39" t="str">
        <f t="shared" si="28"/>
        <v>18.00.00</v>
      </c>
      <c r="U39" t="str">
        <f t="shared" si="20"/>
        <v xml:space="preserve">4-lug-2006 </v>
      </c>
      <c r="V39">
        <f t="shared" si="21"/>
        <v>7</v>
      </c>
      <c r="W39">
        <f t="shared" si="22"/>
        <v>2006</v>
      </c>
      <c r="X39">
        <f t="shared" si="23"/>
        <v>4</v>
      </c>
      <c r="Y39" s="25">
        <f t="shared" si="25"/>
        <v>158.09999999999982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4" customFormat="1">
      <c r="A40" t="s">
        <v>96</v>
      </c>
      <c r="B40" t="s">
        <v>97</v>
      </c>
      <c r="C40" t="s">
        <v>55</v>
      </c>
      <c r="D40">
        <v>15</v>
      </c>
      <c r="E40" s="34">
        <v>38.4</v>
      </c>
      <c r="F40" s="4">
        <v>6.7000000000000002E-3</v>
      </c>
      <c r="G40">
        <v>0</v>
      </c>
      <c r="H40" s="25">
        <v>71.2</v>
      </c>
      <c r="I40" s="25">
        <v>0</v>
      </c>
      <c r="J40" s="3">
        <v>10000</v>
      </c>
      <c r="K40" s="7">
        <f t="shared" si="15"/>
        <v>1</v>
      </c>
      <c r="L40" s="6">
        <f t="shared" si="16"/>
        <v>38.4</v>
      </c>
      <c r="M40">
        <v>1</v>
      </c>
      <c r="N40" s="9">
        <f t="shared" si="17"/>
        <v>1</v>
      </c>
      <c r="O40" s="9">
        <f t="shared" si="18"/>
        <v>0</v>
      </c>
      <c r="P40" s="9">
        <f t="shared" si="19"/>
        <v>0</v>
      </c>
      <c r="Q40" s="8">
        <f t="shared" si="24"/>
        <v>38.4</v>
      </c>
      <c r="R40" s="8">
        <f t="shared" si="26"/>
        <v>0</v>
      </c>
      <c r="S40" t="str">
        <f t="shared" si="27"/>
        <v>9.00.00</v>
      </c>
      <c r="T40" t="str">
        <f t="shared" si="28"/>
        <v>10.00.00</v>
      </c>
      <c r="U40" t="str">
        <f t="shared" si="20"/>
        <v xml:space="preserve">5-lug-2006 </v>
      </c>
      <c r="V40">
        <f t="shared" si="21"/>
        <v>7</v>
      </c>
      <c r="W40">
        <f t="shared" si="22"/>
        <v>2006</v>
      </c>
      <c r="X40">
        <f t="shared" si="23"/>
        <v>5</v>
      </c>
      <c r="Y40" s="25">
        <f t="shared" si="25"/>
        <v>196.49999999999983</v>
      </c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4" customFormat="1">
      <c r="A41" t="s">
        <v>98</v>
      </c>
      <c r="B41" t="s">
        <v>99</v>
      </c>
      <c r="C41" t="s">
        <v>25</v>
      </c>
      <c r="D41">
        <v>6</v>
      </c>
      <c r="E41" s="34">
        <v>-51.1</v>
      </c>
      <c r="F41" s="4">
        <v>-8.8999999999999999E-3</v>
      </c>
      <c r="G41">
        <v>0</v>
      </c>
      <c r="H41" s="25">
        <v>0</v>
      </c>
      <c r="I41" s="25">
        <v>-54.4</v>
      </c>
      <c r="J41" s="3">
        <v>10000</v>
      </c>
      <c r="K41" s="7">
        <f t="shared" si="15"/>
        <v>-1</v>
      </c>
      <c r="L41" s="6">
        <f t="shared" si="16"/>
        <v>-51.1</v>
      </c>
      <c r="M41">
        <v>1</v>
      </c>
      <c r="N41" s="9">
        <f t="shared" si="17"/>
        <v>0</v>
      </c>
      <c r="O41" s="9">
        <f t="shared" si="18"/>
        <v>-1</v>
      </c>
      <c r="P41" s="9">
        <f t="shared" si="19"/>
        <v>0</v>
      </c>
      <c r="Q41" s="8">
        <f t="shared" si="24"/>
        <v>0</v>
      </c>
      <c r="R41" s="8">
        <f t="shared" si="26"/>
        <v>-51.1</v>
      </c>
      <c r="S41" t="str">
        <f t="shared" si="27"/>
        <v>15.00.00</v>
      </c>
      <c r="T41" t="str">
        <f t="shared" si="28"/>
        <v>21.00.00</v>
      </c>
      <c r="U41" t="str">
        <f t="shared" si="20"/>
        <v xml:space="preserve">7-lug-2006 </v>
      </c>
      <c r="V41">
        <f t="shared" si="21"/>
        <v>7</v>
      </c>
      <c r="W41">
        <f t="shared" si="22"/>
        <v>2006</v>
      </c>
      <c r="X41">
        <f t="shared" si="23"/>
        <v>7</v>
      </c>
      <c r="Y41" s="25">
        <f t="shared" si="25"/>
        <v>145.39999999999984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4" customFormat="1">
      <c r="A42" t="s">
        <v>99</v>
      </c>
      <c r="B42" t="s">
        <v>100</v>
      </c>
      <c r="C42" t="s">
        <v>55</v>
      </c>
      <c r="D42">
        <v>8</v>
      </c>
      <c r="E42" s="34">
        <v>-46.6</v>
      </c>
      <c r="F42" s="4">
        <v>-8.2000000000000007E-3</v>
      </c>
      <c r="G42">
        <v>0</v>
      </c>
      <c r="H42" s="25">
        <v>0</v>
      </c>
      <c r="I42" s="25">
        <v>-47.9</v>
      </c>
      <c r="J42" s="3">
        <v>10000</v>
      </c>
      <c r="K42" s="7">
        <f t="shared" si="15"/>
        <v>-2</v>
      </c>
      <c r="L42" s="6">
        <f t="shared" si="16"/>
        <v>-97.7</v>
      </c>
      <c r="M42">
        <v>1</v>
      </c>
      <c r="N42" s="9">
        <f t="shared" si="17"/>
        <v>0</v>
      </c>
      <c r="O42" s="9">
        <f t="shared" si="18"/>
        <v>-1</v>
      </c>
      <c r="P42" s="9">
        <f t="shared" si="19"/>
        <v>0</v>
      </c>
      <c r="Q42" s="8">
        <f t="shared" si="24"/>
        <v>0</v>
      </c>
      <c r="R42" s="8">
        <f t="shared" si="26"/>
        <v>-46.6</v>
      </c>
      <c r="S42" t="str">
        <f t="shared" si="27"/>
        <v>21.00.00</v>
      </c>
      <c r="T42" t="str">
        <f t="shared" si="28"/>
        <v>15.00.00</v>
      </c>
      <c r="U42" t="str">
        <f t="shared" si="20"/>
        <v xml:space="preserve">7-lug-2006 </v>
      </c>
      <c r="V42">
        <f t="shared" si="21"/>
        <v>7</v>
      </c>
      <c r="W42">
        <f t="shared" si="22"/>
        <v>2006</v>
      </c>
      <c r="X42">
        <f t="shared" si="23"/>
        <v>7</v>
      </c>
      <c r="Y42" s="25">
        <f t="shared" si="25"/>
        <v>98.799999999999841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s="4" customFormat="1">
      <c r="A43" t="s">
        <v>2806</v>
      </c>
      <c r="B43" t="s">
        <v>2807</v>
      </c>
      <c r="C43" t="s">
        <v>25</v>
      </c>
      <c r="D43">
        <v>21</v>
      </c>
      <c r="E43" s="36">
        <v>-60.3</v>
      </c>
      <c r="F43" s="4">
        <v>-1.06E-2</v>
      </c>
      <c r="G43">
        <v>0</v>
      </c>
      <c r="H43" s="25">
        <v>41</v>
      </c>
      <c r="I43" s="25">
        <v>-60.3</v>
      </c>
      <c r="J43" s="3">
        <v>10000</v>
      </c>
      <c r="K43" s="7">
        <f t="shared" si="15"/>
        <v>-3</v>
      </c>
      <c r="L43" s="6">
        <f t="shared" si="16"/>
        <v>-158</v>
      </c>
      <c r="M43">
        <v>1</v>
      </c>
      <c r="N43" s="9">
        <f t="shared" si="17"/>
        <v>0</v>
      </c>
      <c r="O43" s="9">
        <f t="shared" si="18"/>
        <v>-1</v>
      </c>
      <c r="P43" s="9">
        <f t="shared" si="19"/>
        <v>0</v>
      </c>
      <c r="Q43" s="8">
        <f t="shared" si="24"/>
        <v>0</v>
      </c>
      <c r="R43" s="8">
        <f t="shared" si="26"/>
        <v>-60.3</v>
      </c>
      <c r="S43" t="str">
        <f t="shared" si="27"/>
        <v>9.00.00</v>
      </c>
      <c r="T43" t="str">
        <f t="shared" si="28"/>
        <v>16.00.00</v>
      </c>
      <c r="U43" t="str">
        <f t="shared" si="20"/>
        <v>10-lug-2006</v>
      </c>
      <c r="V43">
        <f t="shared" si="21"/>
        <v>7</v>
      </c>
      <c r="W43">
        <f t="shared" si="22"/>
        <v>2006</v>
      </c>
      <c r="X43">
        <f t="shared" si="23"/>
        <v>10</v>
      </c>
      <c r="Y43" s="25">
        <f t="shared" si="25"/>
        <v>38.499999999999844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s="4" customFormat="1">
      <c r="A44" t="s">
        <v>101</v>
      </c>
      <c r="B44" t="s">
        <v>102</v>
      </c>
      <c r="C44" t="s">
        <v>55</v>
      </c>
      <c r="D44">
        <v>16</v>
      </c>
      <c r="E44" s="34">
        <v>87.4</v>
      </c>
      <c r="F44" s="4">
        <v>1.54E-2</v>
      </c>
      <c r="G44">
        <v>0</v>
      </c>
      <c r="H44" s="25">
        <v>116.7</v>
      </c>
      <c r="I44" s="25">
        <v>-18.8</v>
      </c>
      <c r="J44" s="3">
        <v>10000</v>
      </c>
      <c r="K44" s="7">
        <f t="shared" si="15"/>
        <v>1</v>
      </c>
      <c r="L44" s="6">
        <f t="shared" si="16"/>
        <v>87.4</v>
      </c>
      <c r="M44">
        <v>1</v>
      </c>
      <c r="N44" s="9">
        <f t="shared" si="17"/>
        <v>1</v>
      </c>
      <c r="O44" s="9">
        <f t="shared" si="18"/>
        <v>0</v>
      </c>
      <c r="P44" s="9">
        <f t="shared" si="19"/>
        <v>0</v>
      </c>
      <c r="Q44" s="8">
        <f t="shared" si="24"/>
        <v>87.4</v>
      </c>
      <c r="R44" s="8">
        <f t="shared" si="26"/>
        <v>0</v>
      </c>
      <c r="S44" t="str">
        <f t="shared" si="27"/>
        <v>17.00.00</v>
      </c>
      <c r="T44" t="str">
        <f t="shared" si="28"/>
        <v>19.00.00</v>
      </c>
      <c r="U44" t="str">
        <f t="shared" si="20"/>
        <v>12-lug-2006</v>
      </c>
      <c r="V44">
        <f t="shared" si="21"/>
        <v>7</v>
      </c>
      <c r="W44">
        <f t="shared" si="22"/>
        <v>2006</v>
      </c>
      <c r="X44">
        <f t="shared" si="23"/>
        <v>12</v>
      </c>
      <c r="Y44" s="25">
        <f t="shared" si="25"/>
        <v>125.89999999999985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s="4" customFormat="1">
      <c r="A45" t="s">
        <v>103</v>
      </c>
      <c r="B45" t="s">
        <v>104</v>
      </c>
      <c r="C45" t="s">
        <v>55</v>
      </c>
      <c r="D45">
        <v>16</v>
      </c>
      <c r="E45" s="34">
        <v>40.9</v>
      </c>
      <c r="F45" s="4">
        <v>7.4000000000000003E-3</v>
      </c>
      <c r="G45">
        <v>0</v>
      </c>
      <c r="H45" s="25">
        <v>56.2</v>
      </c>
      <c r="I45" s="25">
        <v>-2.2999999999999998</v>
      </c>
      <c r="J45" s="3">
        <v>10000</v>
      </c>
      <c r="K45" s="7">
        <f t="shared" si="15"/>
        <v>2</v>
      </c>
      <c r="L45" s="6">
        <f t="shared" si="16"/>
        <v>128.30000000000001</v>
      </c>
      <c r="M45">
        <v>1</v>
      </c>
      <c r="N45" s="9">
        <f t="shared" si="17"/>
        <v>1</v>
      </c>
      <c r="O45" s="9">
        <f t="shared" si="18"/>
        <v>0</v>
      </c>
      <c r="P45" s="9">
        <f t="shared" si="19"/>
        <v>0</v>
      </c>
      <c r="Q45" s="8">
        <f t="shared" si="24"/>
        <v>40.9</v>
      </c>
      <c r="R45" s="8">
        <f t="shared" si="26"/>
        <v>0</v>
      </c>
      <c r="S45" t="str">
        <f t="shared" si="27"/>
        <v>21.00.00</v>
      </c>
      <c r="T45" t="str">
        <f t="shared" si="28"/>
        <v>9.00.00</v>
      </c>
      <c r="U45" t="str">
        <f t="shared" si="20"/>
        <v>13-lug-2006</v>
      </c>
      <c r="V45">
        <f t="shared" si="21"/>
        <v>7</v>
      </c>
      <c r="W45">
        <f t="shared" si="22"/>
        <v>2006</v>
      </c>
      <c r="X45">
        <f t="shared" si="23"/>
        <v>13</v>
      </c>
      <c r="Y45" s="25">
        <f t="shared" si="25"/>
        <v>166.79999999999984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s="4" customFormat="1">
      <c r="A46" t="s">
        <v>105</v>
      </c>
      <c r="B46" t="s">
        <v>106</v>
      </c>
      <c r="C46" t="s">
        <v>25</v>
      </c>
      <c r="D46">
        <v>10</v>
      </c>
      <c r="E46" s="34">
        <v>-42.6</v>
      </c>
      <c r="F46" s="4">
        <v>-7.7999999999999996E-3</v>
      </c>
      <c r="G46">
        <v>0</v>
      </c>
      <c r="H46" s="25">
        <v>0</v>
      </c>
      <c r="I46" s="25">
        <v>-42.6</v>
      </c>
      <c r="J46" s="3">
        <v>10000</v>
      </c>
      <c r="K46" s="7">
        <f t="shared" si="15"/>
        <v>-1</v>
      </c>
      <c r="L46" s="6">
        <f t="shared" si="16"/>
        <v>-42.6</v>
      </c>
      <c r="M46">
        <v>1</v>
      </c>
      <c r="N46" s="9">
        <f t="shared" si="17"/>
        <v>0</v>
      </c>
      <c r="O46" s="9">
        <f t="shared" si="18"/>
        <v>-1</v>
      </c>
      <c r="P46" s="9">
        <f t="shared" si="19"/>
        <v>0</v>
      </c>
      <c r="Q46" s="8">
        <f t="shared" si="24"/>
        <v>0</v>
      </c>
      <c r="R46" s="8">
        <f t="shared" si="26"/>
        <v>-42.6</v>
      </c>
      <c r="S46" t="str">
        <f t="shared" si="27"/>
        <v>21.00.00</v>
      </c>
      <c r="T46" t="str">
        <f t="shared" si="28"/>
        <v>17.00.00</v>
      </c>
      <c r="U46" t="str">
        <f t="shared" si="20"/>
        <v>17-lug-2006</v>
      </c>
      <c r="V46">
        <f t="shared" si="21"/>
        <v>7</v>
      </c>
      <c r="W46">
        <f t="shared" si="22"/>
        <v>2006</v>
      </c>
      <c r="X46">
        <f t="shared" si="23"/>
        <v>17</v>
      </c>
      <c r="Y46" s="25">
        <f t="shared" si="25"/>
        <v>124.19999999999985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s="4" customFormat="1">
      <c r="A47" t="s">
        <v>107</v>
      </c>
      <c r="B47" t="s">
        <v>108</v>
      </c>
      <c r="C47" t="s">
        <v>25</v>
      </c>
      <c r="D47">
        <v>22</v>
      </c>
      <c r="E47" s="34">
        <v>131.4</v>
      </c>
      <c r="F47" s="4">
        <v>2.41E-2</v>
      </c>
      <c r="G47">
        <v>0</v>
      </c>
      <c r="H47" s="25">
        <v>159.19999999999999</v>
      </c>
      <c r="I47" s="25">
        <v>-16.8</v>
      </c>
      <c r="J47" s="3">
        <v>10000</v>
      </c>
      <c r="K47" s="7">
        <f t="shared" si="15"/>
        <v>1</v>
      </c>
      <c r="L47" s="6">
        <f t="shared" si="16"/>
        <v>131.4</v>
      </c>
      <c r="M47">
        <v>1</v>
      </c>
      <c r="N47" s="9">
        <f t="shared" si="17"/>
        <v>1</v>
      </c>
      <c r="O47" s="9">
        <f t="shared" si="18"/>
        <v>0</v>
      </c>
      <c r="P47" s="9">
        <f t="shared" si="19"/>
        <v>0</v>
      </c>
      <c r="Q47" s="8">
        <f t="shared" si="24"/>
        <v>131.4</v>
      </c>
      <c r="R47" s="8">
        <f t="shared" si="26"/>
        <v>0</v>
      </c>
      <c r="S47" t="str">
        <f t="shared" si="27"/>
        <v>9.00.00</v>
      </c>
      <c r="T47" t="str">
        <f t="shared" si="28"/>
        <v>17.00.00</v>
      </c>
      <c r="U47" t="str">
        <f t="shared" si="20"/>
        <v>19-lug-2006</v>
      </c>
      <c r="V47">
        <f t="shared" si="21"/>
        <v>7</v>
      </c>
      <c r="W47">
        <f t="shared" si="22"/>
        <v>2006</v>
      </c>
      <c r="X47">
        <f t="shared" si="23"/>
        <v>19</v>
      </c>
      <c r="Y47" s="25">
        <f t="shared" si="25"/>
        <v>255.59999999999985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s="4" customFormat="1">
      <c r="A48" t="s">
        <v>109</v>
      </c>
      <c r="B48" t="s">
        <v>110</v>
      </c>
      <c r="C48" t="s">
        <v>55</v>
      </c>
      <c r="D48">
        <v>12</v>
      </c>
      <c r="E48" s="34">
        <v>-46.6</v>
      </c>
      <c r="F48" s="4">
        <v>-8.3000000000000001E-3</v>
      </c>
      <c r="G48">
        <v>0</v>
      </c>
      <c r="H48" s="25">
        <v>10.199999999999999</v>
      </c>
      <c r="I48" s="25">
        <v>-66.900000000000006</v>
      </c>
      <c r="J48" s="3">
        <v>10000</v>
      </c>
      <c r="K48" s="7">
        <f t="shared" si="15"/>
        <v>-1</v>
      </c>
      <c r="L48" s="6">
        <f t="shared" si="16"/>
        <v>-46.6</v>
      </c>
      <c r="M48">
        <v>1</v>
      </c>
      <c r="N48" s="9">
        <f t="shared" si="17"/>
        <v>0</v>
      </c>
      <c r="O48" s="9">
        <f t="shared" si="18"/>
        <v>-1</v>
      </c>
      <c r="P48" s="9">
        <f t="shared" si="19"/>
        <v>0</v>
      </c>
      <c r="Q48" s="8">
        <f t="shared" si="24"/>
        <v>0</v>
      </c>
      <c r="R48" s="8">
        <f t="shared" si="26"/>
        <v>-46.6</v>
      </c>
      <c r="S48" t="str">
        <f t="shared" si="27"/>
        <v>11.00.00</v>
      </c>
      <c r="T48" t="str">
        <f t="shared" si="28"/>
        <v>9.00.00</v>
      </c>
      <c r="U48" t="str">
        <f t="shared" si="20"/>
        <v>26-lug-2006</v>
      </c>
      <c r="V48">
        <f t="shared" si="21"/>
        <v>7</v>
      </c>
      <c r="W48">
        <f t="shared" si="22"/>
        <v>2006</v>
      </c>
      <c r="X48">
        <f t="shared" si="23"/>
        <v>26</v>
      </c>
      <c r="Y48" s="25">
        <f t="shared" si="25"/>
        <v>208.99999999999986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s="4" customFormat="1">
      <c r="A49" t="s">
        <v>111</v>
      </c>
      <c r="B49" t="s">
        <v>112</v>
      </c>
      <c r="C49" t="s">
        <v>55</v>
      </c>
      <c r="D49">
        <v>9</v>
      </c>
      <c r="E49" s="34">
        <v>-36.1</v>
      </c>
      <c r="F49" s="4">
        <v>-6.4000000000000003E-3</v>
      </c>
      <c r="G49">
        <v>0</v>
      </c>
      <c r="H49" s="25">
        <v>2.9</v>
      </c>
      <c r="I49" s="25">
        <v>-36.9</v>
      </c>
      <c r="J49" s="3">
        <v>10000</v>
      </c>
      <c r="K49" s="7">
        <f t="shared" si="15"/>
        <v>-2</v>
      </c>
      <c r="L49" s="6">
        <f t="shared" si="16"/>
        <v>-82.7</v>
      </c>
      <c r="M49">
        <v>1</v>
      </c>
      <c r="N49" s="9">
        <f t="shared" si="17"/>
        <v>0</v>
      </c>
      <c r="O49" s="9">
        <f t="shared" si="18"/>
        <v>-1</v>
      </c>
      <c r="P49" s="9">
        <f t="shared" si="19"/>
        <v>0</v>
      </c>
      <c r="Q49" s="8">
        <f t="shared" si="24"/>
        <v>0</v>
      </c>
      <c r="R49" s="8">
        <f t="shared" si="26"/>
        <v>-36.1</v>
      </c>
      <c r="S49" t="str">
        <f t="shared" si="27"/>
        <v>21.00.00</v>
      </c>
      <c r="T49" t="str">
        <f t="shared" si="28"/>
        <v>16.00.00</v>
      </c>
      <c r="U49" t="str">
        <f t="shared" si="20"/>
        <v>27-lug-2006</v>
      </c>
      <c r="V49">
        <f t="shared" si="21"/>
        <v>7</v>
      </c>
      <c r="W49">
        <f t="shared" si="22"/>
        <v>2006</v>
      </c>
      <c r="X49">
        <f t="shared" si="23"/>
        <v>27</v>
      </c>
      <c r="Y49" s="25">
        <f t="shared" si="25"/>
        <v>172.89999999999986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 s="4" customFormat="1">
      <c r="A50" t="s">
        <v>110</v>
      </c>
      <c r="B50" t="s">
        <v>111</v>
      </c>
      <c r="C50" t="s">
        <v>25</v>
      </c>
      <c r="D50">
        <v>12</v>
      </c>
      <c r="E50" s="34">
        <v>-3.1</v>
      </c>
      <c r="F50" s="4">
        <v>-5.0000000000000001E-4</v>
      </c>
      <c r="G50">
        <v>0</v>
      </c>
      <c r="H50" s="25">
        <v>33.4</v>
      </c>
      <c r="I50" s="25">
        <v>-21.6</v>
      </c>
      <c r="J50" s="3">
        <v>10000</v>
      </c>
      <c r="K50" s="7">
        <f t="shared" si="15"/>
        <v>-3</v>
      </c>
      <c r="L50" s="6">
        <f t="shared" si="16"/>
        <v>-85.8</v>
      </c>
      <c r="M50">
        <v>1</v>
      </c>
      <c r="N50" s="9">
        <f t="shared" si="17"/>
        <v>0</v>
      </c>
      <c r="O50" s="9">
        <f t="shared" si="18"/>
        <v>-1</v>
      </c>
      <c r="P50" s="9">
        <f t="shared" si="19"/>
        <v>0</v>
      </c>
      <c r="Q50" s="8">
        <f t="shared" si="24"/>
        <v>0</v>
      </c>
      <c r="R50" s="8">
        <f t="shared" si="26"/>
        <v>-3.1</v>
      </c>
      <c r="S50" t="str">
        <f t="shared" si="27"/>
        <v>9.00.00</v>
      </c>
      <c r="T50" t="str">
        <f t="shared" si="28"/>
        <v>21.00.00</v>
      </c>
      <c r="U50" t="str">
        <f t="shared" si="20"/>
        <v>27-lug-2006</v>
      </c>
      <c r="V50">
        <f t="shared" si="21"/>
        <v>7</v>
      </c>
      <c r="W50">
        <f t="shared" si="22"/>
        <v>2006</v>
      </c>
      <c r="X50">
        <f t="shared" si="23"/>
        <v>27</v>
      </c>
      <c r="Y50" s="25">
        <f t="shared" si="25"/>
        <v>169.79999999999987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 s="4" customFormat="1">
      <c r="A51" t="s">
        <v>113</v>
      </c>
      <c r="B51" t="s">
        <v>114</v>
      </c>
      <c r="C51" t="s">
        <v>55</v>
      </c>
      <c r="D51">
        <v>14</v>
      </c>
      <c r="E51" s="34">
        <v>36.4</v>
      </c>
      <c r="F51" s="4">
        <v>6.4000000000000003E-3</v>
      </c>
      <c r="G51">
        <v>0</v>
      </c>
      <c r="H51" s="25">
        <v>85.2</v>
      </c>
      <c r="I51" s="25">
        <v>-8.3000000000000007</v>
      </c>
      <c r="J51" s="3">
        <v>10000</v>
      </c>
      <c r="K51" s="7">
        <f t="shared" si="15"/>
        <v>1</v>
      </c>
      <c r="L51" s="6">
        <f t="shared" si="16"/>
        <v>36.4</v>
      </c>
      <c r="M51">
        <v>1</v>
      </c>
      <c r="N51" s="9">
        <f t="shared" si="17"/>
        <v>1</v>
      </c>
      <c r="O51" s="9">
        <f t="shared" si="18"/>
        <v>0</v>
      </c>
      <c r="P51" s="9">
        <f t="shared" si="19"/>
        <v>0</v>
      </c>
      <c r="Q51" s="8">
        <f t="shared" si="24"/>
        <v>36.4</v>
      </c>
      <c r="R51" s="8">
        <f t="shared" si="26"/>
        <v>0</v>
      </c>
      <c r="S51" t="str">
        <f t="shared" si="27"/>
        <v>9.00.00</v>
      </c>
      <c r="T51" t="str">
        <f t="shared" si="28"/>
        <v>9.00.00</v>
      </c>
      <c r="U51" t="str">
        <f t="shared" si="20"/>
        <v xml:space="preserve">1-ago-2006 </v>
      </c>
      <c r="V51">
        <f t="shared" si="21"/>
        <v>8</v>
      </c>
      <c r="W51">
        <f t="shared" si="22"/>
        <v>2006</v>
      </c>
      <c r="X51">
        <f t="shared" si="23"/>
        <v>1</v>
      </c>
      <c r="Y51" s="25">
        <f t="shared" si="25"/>
        <v>206.19999999999987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s="4" customFormat="1">
      <c r="A52" t="s">
        <v>115</v>
      </c>
      <c r="B52" t="s">
        <v>116</v>
      </c>
      <c r="C52" t="s">
        <v>25</v>
      </c>
      <c r="D52">
        <v>11</v>
      </c>
      <c r="E52" s="34">
        <v>-64.8</v>
      </c>
      <c r="F52" s="4">
        <v>-1.14E-2</v>
      </c>
      <c r="G52">
        <v>0</v>
      </c>
      <c r="H52" s="25">
        <v>0.7</v>
      </c>
      <c r="I52" s="25">
        <v>-64.8</v>
      </c>
      <c r="J52" s="3">
        <v>10000</v>
      </c>
      <c r="K52" s="7">
        <f t="shared" si="15"/>
        <v>-1</v>
      </c>
      <c r="L52" s="6">
        <f t="shared" si="16"/>
        <v>-64.8</v>
      </c>
      <c r="M52">
        <v>1</v>
      </c>
      <c r="N52" s="9">
        <f t="shared" si="17"/>
        <v>0</v>
      </c>
      <c r="O52" s="9">
        <f t="shared" si="18"/>
        <v>-1</v>
      </c>
      <c r="P52" s="9">
        <f t="shared" si="19"/>
        <v>0</v>
      </c>
      <c r="Q52" s="8">
        <f t="shared" si="24"/>
        <v>0</v>
      </c>
      <c r="R52" s="8">
        <f t="shared" si="26"/>
        <v>-64.8</v>
      </c>
      <c r="S52" t="str">
        <f t="shared" si="27"/>
        <v>9.00.00</v>
      </c>
      <c r="T52" t="str">
        <f t="shared" si="28"/>
        <v>20.00.00</v>
      </c>
      <c r="U52" t="str">
        <f t="shared" si="20"/>
        <v xml:space="preserve">8-ago-2006 </v>
      </c>
      <c r="V52">
        <f t="shared" si="21"/>
        <v>8</v>
      </c>
      <c r="W52">
        <f t="shared" si="22"/>
        <v>2006</v>
      </c>
      <c r="X52">
        <f t="shared" si="23"/>
        <v>8</v>
      </c>
      <c r="Y52" s="25">
        <f t="shared" si="25"/>
        <v>141.39999999999986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s="4" customFormat="1">
      <c r="A53" t="s">
        <v>117</v>
      </c>
      <c r="B53" t="s">
        <v>118</v>
      </c>
      <c r="C53" t="s">
        <v>25</v>
      </c>
      <c r="D53">
        <v>12</v>
      </c>
      <c r="E53" s="34">
        <v>-12.1</v>
      </c>
      <c r="F53" s="4">
        <v>-2.0999999999999999E-3</v>
      </c>
      <c r="G53">
        <v>0</v>
      </c>
      <c r="H53" s="25">
        <v>41.2</v>
      </c>
      <c r="I53" s="25">
        <v>-33.799999999999997</v>
      </c>
      <c r="J53" s="3">
        <v>10000</v>
      </c>
      <c r="K53" s="7">
        <f t="shared" si="15"/>
        <v>-2</v>
      </c>
      <c r="L53" s="6">
        <f t="shared" si="16"/>
        <v>-76.899999999999991</v>
      </c>
      <c r="M53">
        <v>1</v>
      </c>
      <c r="N53" s="9">
        <f t="shared" si="17"/>
        <v>0</v>
      </c>
      <c r="O53" s="9">
        <f t="shared" si="18"/>
        <v>-1</v>
      </c>
      <c r="P53" s="9">
        <f t="shared" si="19"/>
        <v>0</v>
      </c>
      <c r="Q53" s="8">
        <f t="shared" si="24"/>
        <v>0</v>
      </c>
      <c r="R53" s="8">
        <f t="shared" si="26"/>
        <v>-12.1</v>
      </c>
      <c r="S53" t="str">
        <f t="shared" si="27"/>
        <v>10.00.00</v>
      </c>
      <c r="T53" t="str">
        <f t="shared" si="28"/>
        <v>8.00.00</v>
      </c>
      <c r="U53" t="str">
        <f t="shared" si="20"/>
        <v xml:space="preserve">9-ago-2006 </v>
      </c>
      <c r="V53">
        <f t="shared" si="21"/>
        <v>8</v>
      </c>
      <c r="W53">
        <f t="shared" si="22"/>
        <v>2006</v>
      </c>
      <c r="X53">
        <f t="shared" si="23"/>
        <v>9</v>
      </c>
      <c r="Y53" s="25">
        <f t="shared" si="25"/>
        <v>129.29999999999987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s="4" customFormat="1">
      <c r="A54" t="s">
        <v>119</v>
      </c>
      <c r="B54" t="s">
        <v>120</v>
      </c>
      <c r="C54" t="s">
        <v>55</v>
      </c>
      <c r="D54">
        <v>6</v>
      </c>
      <c r="E54" s="34">
        <v>-68.8</v>
      </c>
      <c r="F54" s="4">
        <v>-1.2200000000000001E-2</v>
      </c>
      <c r="G54">
        <v>0</v>
      </c>
      <c r="H54" s="25">
        <v>0</v>
      </c>
      <c r="I54" s="25">
        <v>-68.8</v>
      </c>
      <c r="J54" s="3">
        <v>10000</v>
      </c>
      <c r="K54" s="7">
        <f t="shared" si="15"/>
        <v>-3</v>
      </c>
      <c r="L54" s="6">
        <f t="shared" si="16"/>
        <v>-145.69999999999999</v>
      </c>
      <c r="M54">
        <v>1</v>
      </c>
      <c r="N54" s="9">
        <f t="shared" si="17"/>
        <v>0</v>
      </c>
      <c r="O54" s="9">
        <f t="shared" si="18"/>
        <v>-1</v>
      </c>
      <c r="P54" s="9">
        <f t="shared" si="19"/>
        <v>0</v>
      </c>
      <c r="Q54" s="8">
        <f t="shared" si="24"/>
        <v>0</v>
      </c>
      <c r="R54" s="8">
        <f t="shared" si="26"/>
        <v>-68.8</v>
      </c>
      <c r="S54" t="str">
        <f t="shared" si="27"/>
        <v>16.00.00</v>
      </c>
      <c r="T54" t="str">
        <f t="shared" si="28"/>
        <v>8.00.00</v>
      </c>
      <c r="U54" t="str">
        <f t="shared" si="20"/>
        <v>11-ago-2006</v>
      </c>
      <c r="V54">
        <f t="shared" si="21"/>
        <v>8</v>
      </c>
      <c r="W54">
        <f t="shared" si="22"/>
        <v>2006</v>
      </c>
      <c r="X54">
        <f t="shared" si="23"/>
        <v>11</v>
      </c>
      <c r="Y54" s="25">
        <f t="shared" si="25"/>
        <v>60.499999999999872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51" s="4" customFormat="1">
      <c r="A55" t="s">
        <v>121</v>
      </c>
      <c r="B55" t="s">
        <v>122</v>
      </c>
      <c r="C55" t="s">
        <v>25</v>
      </c>
      <c r="D55">
        <v>13</v>
      </c>
      <c r="E55" s="34">
        <v>-12.1</v>
      </c>
      <c r="F55" s="4">
        <v>-2.0999999999999999E-3</v>
      </c>
      <c r="G55">
        <v>0</v>
      </c>
      <c r="H55" s="25">
        <v>19.7</v>
      </c>
      <c r="I55" s="25">
        <v>-21.3</v>
      </c>
      <c r="J55" s="3">
        <v>10000</v>
      </c>
      <c r="K55" s="7">
        <f t="shared" si="15"/>
        <v>-4</v>
      </c>
      <c r="L55" s="6">
        <f t="shared" si="16"/>
        <v>-157.79999999999998</v>
      </c>
      <c r="M55">
        <v>1</v>
      </c>
      <c r="N55" s="9">
        <f t="shared" si="17"/>
        <v>0</v>
      </c>
      <c r="O55" s="9">
        <f t="shared" si="18"/>
        <v>-1</v>
      </c>
      <c r="P55" s="9">
        <f t="shared" si="19"/>
        <v>0</v>
      </c>
      <c r="Q55" s="8">
        <f t="shared" si="24"/>
        <v>0</v>
      </c>
      <c r="R55" s="8">
        <f t="shared" si="26"/>
        <v>-12.1</v>
      </c>
      <c r="S55" t="str">
        <f t="shared" si="27"/>
        <v>9.00.00</v>
      </c>
      <c r="T55" t="str">
        <f t="shared" si="28"/>
        <v>8.00.00</v>
      </c>
      <c r="U55" t="str">
        <f t="shared" si="20"/>
        <v>14-ago-2006</v>
      </c>
      <c r="V55">
        <f t="shared" si="21"/>
        <v>8</v>
      </c>
      <c r="W55">
        <f t="shared" si="22"/>
        <v>2006</v>
      </c>
      <c r="X55">
        <f t="shared" si="23"/>
        <v>14</v>
      </c>
      <c r="Y55" s="25">
        <f t="shared" si="25"/>
        <v>48.399999999999871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 s="4" customFormat="1">
      <c r="A56" t="s">
        <v>124</v>
      </c>
      <c r="B56" t="s">
        <v>125</v>
      </c>
      <c r="C56" t="s">
        <v>25</v>
      </c>
      <c r="D56">
        <v>22</v>
      </c>
      <c r="E56" s="34">
        <v>56.4</v>
      </c>
      <c r="F56" s="4">
        <v>9.7999999999999997E-3</v>
      </c>
      <c r="G56">
        <v>0</v>
      </c>
      <c r="H56" s="25">
        <v>74.7</v>
      </c>
      <c r="I56" s="25">
        <v>-5.8</v>
      </c>
      <c r="J56" s="3">
        <v>10000</v>
      </c>
      <c r="K56" s="7">
        <f t="shared" si="15"/>
        <v>1</v>
      </c>
      <c r="L56" s="6">
        <f t="shared" si="16"/>
        <v>56.4</v>
      </c>
      <c r="M56">
        <v>1</v>
      </c>
      <c r="N56" s="9">
        <f t="shared" si="17"/>
        <v>1</v>
      </c>
      <c r="O56" s="9">
        <f t="shared" si="18"/>
        <v>0</v>
      </c>
      <c r="P56" s="9">
        <f t="shared" si="19"/>
        <v>0</v>
      </c>
      <c r="Q56" s="8">
        <f t="shared" si="24"/>
        <v>56.4</v>
      </c>
      <c r="R56" s="8">
        <f t="shared" si="26"/>
        <v>0</v>
      </c>
      <c r="S56" t="str">
        <f t="shared" si="27"/>
        <v>15.00.00</v>
      </c>
      <c r="T56" t="str">
        <f t="shared" si="28"/>
        <v>9.00.00</v>
      </c>
      <c r="U56" t="str">
        <f t="shared" si="20"/>
        <v>15-ago-2006</v>
      </c>
      <c r="V56">
        <f t="shared" si="21"/>
        <v>8</v>
      </c>
      <c r="W56">
        <f t="shared" si="22"/>
        <v>2006</v>
      </c>
      <c r="X56">
        <f t="shared" si="23"/>
        <v>15</v>
      </c>
      <c r="Y56" s="25">
        <f t="shared" si="25"/>
        <v>104.79999999999987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s="4" customFormat="1">
      <c r="A57" t="s">
        <v>122</v>
      </c>
      <c r="B57" t="s">
        <v>123</v>
      </c>
      <c r="C57" t="s">
        <v>55</v>
      </c>
      <c r="D57">
        <v>6</v>
      </c>
      <c r="E57" s="34">
        <v>-72.8</v>
      </c>
      <c r="F57" s="4">
        <v>-1.2800000000000001E-2</v>
      </c>
      <c r="G57">
        <v>0</v>
      </c>
      <c r="H57" s="25">
        <v>6.4</v>
      </c>
      <c r="I57" s="25">
        <v>-63.6</v>
      </c>
      <c r="J57" s="3">
        <v>10000</v>
      </c>
      <c r="K57" s="7">
        <f t="shared" si="15"/>
        <v>-1</v>
      </c>
      <c r="L57" s="6">
        <f t="shared" si="16"/>
        <v>-72.8</v>
      </c>
      <c r="M57">
        <v>1</v>
      </c>
      <c r="N57" s="9">
        <f t="shared" si="17"/>
        <v>0</v>
      </c>
      <c r="O57" s="9">
        <f t="shared" si="18"/>
        <v>-1</v>
      </c>
      <c r="P57" s="9">
        <f t="shared" si="19"/>
        <v>0</v>
      </c>
      <c r="Q57" s="8">
        <f t="shared" si="24"/>
        <v>0</v>
      </c>
      <c r="R57" s="8">
        <f t="shared" si="26"/>
        <v>-72.8</v>
      </c>
      <c r="S57" t="str">
        <f t="shared" si="27"/>
        <v>8.00.00</v>
      </c>
      <c r="T57" t="str">
        <f t="shared" si="28"/>
        <v>14.00.00</v>
      </c>
      <c r="U57" t="str">
        <f t="shared" si="20"/>
        <v>15-ago-2006</v>
      </c>
      <c r="V57">
        <f t="shared" si="21"/>
        <v>8</v>
      </c>
      <c r="W57">
        <f t="shared" si="22"/>
        <v>2006</v>
      </c>
      <c r="X57">
        <f t="shared" si="23"/>
        <v>15</v>
      </c>
      <c r="Y57" s="25">
        <f t="shared" si="25"/>
        <v>31.999999999999872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s="4" customFormat="1">
      <c r="A58" t="s">
        <v>126</v>
      </c>
      <c r="B58" t="s">
        <v>127</v>
      </c>
      <c r="C58" t="s">
        <v>25</v>
      </c>
      <c r="D58">
        <v>3</v>
      </c>
      <c r="E58" s="34">
        <v>-69.8</v>
      </c>
      <c r="F58" s="4">
        <v>-1.2E-2</v>
      </c>
      <c r="G58">
        <v>0</v>
      </c>
      <c r="H58" s="25">
        <v>0</v>
      </c>
      <c r="I58" s="25">
        <v>-69.8</v>
      </c>
      <c r="J58" s="3">
        <v>10000</v>
      </c>
      <c r="K58" s="7">
        <f t="shared" si="15"/>
        <v>-2</v>
      </c>
      <c r="L58" s="6">
        <f t="shared" si="16"/>
        <v>-142.6</v>
      </c>
      <c r="M58">
        <v>1</v>
      </c>
      <c r="N58" s="9">
        <f t="shared" si="17"/>
        <v>0</v>
      </c>
      <c r="O58" s="9">
        <f t="shared" si="18"/>
        <v>-1</v>
      </c>
      <c r="P58" s="9">
        <f t="shared" si="19"/>
        <v>0</v>
      </c>
      <c r="Q58" s="8">
        <f t="shared" si="24"/>
        <v>0</v>
      </c>
      <c r="R58" s="8">
        <f t="shared" si="26"/>
        <v>-69.8</v>
      </c>
      <c r="S58" t="str">
        <f t="shared" si="27"/>
        <v>9.00.00</v>
      </c>
      <c r="T58" t="str">
        <f t="shared" si="28"/>
        <v>12.00.00</v>
      </c>
      <c r="U58" t="str">
        <f t="shared" si="20"/>
        <v>22-ago-2006</v>
      </c>
      <c r="V58">
        <f t="shared" si="21"/>
        <v>8</v>
      </c>
      <c r="W58">
        <f t="shared" si="22"/>
        <v>2006</v>
      </c>
      <c r="X58">
        <f t="shared" si="23"/>
        <v>22</v>
      </c>
      <c r="Y58" s="25">
        <f t="shared" si="25"/>
        <v>-37.800000000000125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s="4" customFormat="1">
      <c r="A59" t="s">
        <v>128</v>
      </c>
      <c r="B59" t="s">
        <v>129</v>
      </c>
      <c r="C59" t="s">
        <v>25</v>
      </c>
      <c r="D59">
        <v>8</v>
      </c>
      <c r="E59" s="34">
        <v>-28.1</v>
      </c>
      <c r="F59" s="4">
        <v>-4.7999999999999996E-3</v>
      </c>
      <c r="G59">
        <v>0</v>
      </c>
      <c r="H59" s="25">
        <v>2.2000000000000002</v>
      </c>
      <c r="I59" s="25">
        <v>-32.299999999999997</v>
      </c>
      <c r="J59" s="3">
        <v>10000</v>
      </c>
      <c r="K59" s="7">
        <f t="shared" si="15"/>
        <v>-3</v>
      </c>
      <c r="L59" s="6">
        <f t="shared" si="16"/>
        <v>-170.7</v>
      </c>
      <c r="M59">
        <v>1</v>
      </c>
      <c r="N59" s="9">
        <f t="shared" si="17"/>
        <v>0</v>
      </c>
      <c r="O59" s="9">
        <f t="shared" si="18"/>
        <v>-1</v>
      </c>
      <c r="P59" s="9">
        <f t="shared" si="19"/>
        <v>0</v>
      </c>
      <c r="Q59" s="8">
        <f t="shared" si="24"/>
        <v>0</v>
      </c>
      <c r="R59" s="8">
        <f t="shared" si="26"/>
        <v>-28.1</v>
      </c>
      <c r="S59" t="str">
        <f t="shared" si="27"/>
        <v>10.00.00</v>
      </c>
      <c r="T59" t="str">
        <f t="shared" si="28"/>
        <v>18.00.00</v>
      </c>
      <c r="U59" t="str">
        <f t="shared" si="20"/>
        <v>23-ago-2006</v>
      </c>
      <c r="V59">
        <f t="shared" si="21"/>
        <v>8</v>
      </c>
      <c r="W59">
        <f t="shared" si="22"/>
        <v>2006</v>
      </c>
      <c r="X59">
        <f t="shared" si="23"/>
        <v>23</v>
      </c>
      <c r="Y59" s="25">
        <f t="shared" si="25"/>
        <v>-65.900000000000119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 s="4" customFormat="1">
      <c r="A60" t="s">
        <v>130</v>
      </c>
      <c r="B60" t="s">
        <v>131</v>
      </c>
      <c r="C60" t="s">
        <v>25</v>
      </c>
      <c r="D60">
        <v>27</v>
      </c>
      <c r="E60" s="34">
        <v>18.899999999999999</v>
      </c>
      <c r="F60" s="4">
        <v>3.2000000000000002E-3</v>
      </c>
      <c r="G60">
        <v>0</v>
      </c>
      <c r="H60" s="25">
        <v>45.1</v>
      </c>
      <c r="I60" s="25">
        <v>-5.3</v>
      </c>
      <c r="J60" s="3">
        <v>10000</v>
      </c>
      <c r="K60" s="7">
        <f t="shared" si="15"/>
        <v>1</v>
      </c>
      <c r="L60" s="6">
        <f t="shared" si="16"/>
        <v>18.899999999999999</v>
      </c>
      <c r="M60">
        <v>1</v>
      </c>
      <c r="N60" s="9">
        <f t="shared" si="17"/>
        <v>1</v>
      </c>
      <c r="O60" s="9">
        <f t="shared" si="18"/>
        <v>0</v>
      </c>
      <c r="P60" s="9">
        <f t="shared" si="19"/>
        <v>0</v>
      </c>
      <c r="Q60" s="8">
        <f t="shared" si="24"/>
        <v>18.899999999999999</v>
      </c>
      <c r="R60" s="8">
        <f t="shared" si="26"/>
        <v>0</v>
      </c>
      <c r="S60" t="str">
        <f t="shared" si="27"/>
        <v>11.00.00</v>
      </c>
      <c r="T60" t="str">
        <f t="shared" si="28"/>
        <v>10.00.00</v>
      </c>
      <c r="U60" t="str">
        <f t="shared" si="20"/>
        <v xml:space="preserve">1-set-2006 </v>
      </c>
      <c r="V60">
        <f t="shared" si="21"/>
        <v>9</v>
      </c>
      <c r="W60">
        <f t="shared" si="22"/>
        <v>2006</v>
      </c>
      <c r="X60">
        <f t="shared" si="23"/>
        <v>1</v>
      </c>
      <c r="Y60" s="25">
        <f t="shared" si="25"/>
        <v>-47.000000000000121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s="4" customFormat="1">
      <c r="A61" t="s">
        <v>131</v>
      </c>
      <c r="B61" t="s">
        <v>132</v>
      </c>
      <c r="C61" t="s">
        <v>55</v>
      </c>
      <c r="D61">
        <v>8</v>
      </c>
      <c r="E61" s="34">
        <v>6.4</v>
      </c>
      <c r="F61" s="4">
        <v>1.1000000000000001E-3</v>
      </c>
      <c r="G61">
        <v>0</v>
      </c>
      <c r="H61" s="25">
        <v>38.9</v>
      </c>
      <c r="I61" s="25">
        <v>0</v>
      </c>
      <c r="J61" s="3">
        <v>10000</v>
      </c>
      <c r="K61" s="7">
        <f t="shared" si="15"/>
        <v>2</v>
      </c>
      <c r="L61" s="6">
        <f t="shared" si="16"/>
        <v>25.299999999999997</v>
      </c>
      <c r="M61">
        <v>1</v>
      </c>
      <c r="N61" s="9">
        <f t="shared" si="17"/>
        <v>1</v>
      </c>
      <c r="O61" s="9">
        <f t="shared" si="18"/>
        <v>0</v>
      </c>
      <c r="P61" s="9">
        <f t="shared" si="19"/>
        <v>0</v>
      </c>
      <c r="Q61" s="8">
        <f t="shared" si="24"/>
        <v>6.4</v>
      </c>
      <c r="R61" s="8">
        <f t="shared" si="26"/>
        <v>0</v>
      </c>
      <c r="S61" t="str">
        <f t="shared" si="27"/>
        <v>10.00.00</v>
      </c>
      <c r="T61" t="str">
        <f t="shared" si="28"/>
        <v>18.00.00</v>
      </c>
      <c r="U61" t="str">
        <f t="shared" si="20"/>
        <v xml:space="preserve">5-set-2006 </v>
      </c>
      <c r="V61">
        <f t="shared" si="21"/>
        <v>9</v>
      </c>
      <c r="W61">
        <f t="shared" si="22"/>
        <v>2006</v>
      </c>
      <c r="X61">
        <f t="shared" si="23"/>
        <v>5</v>
      </c>
      <c r="Y61" s="25">
        <f t="shared" si="25"/>
        <v>-40.600000000000122</v>
      </c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>
      <c r="A62" t="s">
        <v>2808</v>
      </c>
      <c r="B62" t="s">
        <v>2809</v>
      </c>
      <c r="C62" t="s">
        <v>25</v>
      </c>
      <c r="D62">
        <v>26</v>
      </c>
      <c r="E62" s="36">
        <v>-42.3</v>
      </c>
      <c r="F62" s="4">
        <v>-7.3000000000000001E-3</v>
      </c>
      <c r="G62">
        <v>0</v>
      </c>
      <c r="H62" s="25">
        <v>23.5</v>
      </c>
      <c r="I62" s="25">
        <v>-42.3</v>
      </c>
      <c r="J62" s="3">
        <v>10000</v>
      </c>
      <c r="K62" s="7">
        <f t="shared" si="15"/>
        <v>-1</v>
      </c>
      <c r="L62" s="6">
        <f t="shared" si="16"/>
        <v>-42.3</v>
      </c>
      <c r="M62">
        <v>1</v>
      </c>
      <c r="N62" s="9">
        <f t="shared" si="17"/>
        <v>0</v>
      </c>
      <c r="O62" s="9">
        <f t="shared" si="18"/>
        <v>-1</v>
      </c>
      <c r="P62" s="9">
        <f t="shared" si="19"/>
        <v>0</v>
      </c>
      <c r="Q62" s="8">
        <f t="shared" si="24"/>
        <v>0</v>
      </c>
      <c r="R62" s="8">
        <f t="shared" si="26"/>
        <v>-42.3</v>
      </c>
      <c r="S62" t="str">
        <f t="shared" si="27"/>
        <v>12.00.00</v>
      </c>
      <c r="T62" t="str">
        <f t="shared" si="28"/>
        <v>10.00.00</v>
      </c>
      <c r="U62" t="str">
        <f t="shared" si="20"/>
        <v xml:space="preserve">7-set-2006 </v>
      </c>
      <c r="V62">
        <f t="shared" si="21"/>
        <v>9</v>
      </c>
      <c r="W62">
        <f t="shared" si="22"/>
        <v>2006</v>
      </c>
      <c r="X62">
        <f t="shared" si="23"/>
        <v>7</v>
      </c>
      <c r="Y62" s="25">
        <f t="shared" si="25"/>
        <v>-82.900000000000119</v>
      </c>
    </row>
    <row r="63" spans="1:51">
      <c r="A63" t="s">
        <v>133</v>
      </c>
      <c r="B63" t="s">
        <v>134</v>
      </c>
      <c r="C63" t="s">
        <v>25</v>
      </c>
      <c r="D63">
        <v>13</v>
      </c>
      <c r="E63" s="34">
        <v>5.4</v>
      </c>
      <c r="F63" s="4">
        <v>8.9999999999999998E-4</v>
      </c>
      <c r="G63">
        <v>0</v>
      </c>
      <c r="H63" s="25">
        <v>14.2</v>
      </c>
      <c r="I63" s="25">
        <v>-10.8</v>
      </c>
      <c r="J63" s="3">
        <v>10000</v>
      </c>
      <c r="K63" s="7">
        <f t="shared" si="15"/>
        <v>1</v>
      </c>
      <c r="L63" s="6">
        <f t="shared" si="16"/>
        <v>5.4</v>
      </c>
      <c r="M63">
        <v>1</v>
      </c>
      <c r="N63" s="9">
        <f t="shared" si="17"/>
        <v>1</v>
      </c>
      <c r="O63" s="9">
        <f t="shared" si="18"/>
        <v>0</v>
      </c>
      <c r="P63" s="9">
        <f t="shared" si="19"/>
        <v>0</v>
      </c>
      <c r="Q63" s="8">
        <f t="shared" si="24"/>
        <v>5.4</v>
      </c>
      <c r="R63" s="8">
        <f t="shared" si="26"/>
        <v>0</v>
      </c>
      <c r="S63" t="str">
        <f t="shared" si="27"/>
        <v>18.00.00</v>
      </c>
      <c r="T63" t="str">
        <f t="shared" si="28"/>
        <v>17.00.00</v>
      </c>
      <c r="U63" t="str">
        <f t="shared" si="20"/>
        <v xml:space="preserve">7-set-2006 </v>
      </c>
      <c r="V63">
        <f t="shared" si="21"/>
        <v>9</v>
      </c>
      <c r="W63">
        <f t="shared" si="22"/>
        <v>2006</v>
      </c>
      <c r="X63">
        <f t="shared" si="23"/>
        <v>7</v>
      </c>
      <c r="Y63" s="25">
        <f t="shared" si="25"/>
        <v>-77.500000000000114</v>
      </c>
    </row>
    <row r="64" spans="1:51" s="1" customFormat="1">
      <c r="A64" t="s">
        <v>135</v>
      </c>
      <c r="B64" t="s">
        <v>136</v>
      </c>
      <c r="C64" t="s">
        <v>25</v>
      </c>
      <c r="D64">
        <v>26</v>
      </c>
      <c r="E64" s="34">
        <v>76.400000000000006</v>
      </c>
      <c r="F64" s="4">
        <v>1.3100000000000001E-2</v>
      </c>
      <c r="G64">
        <v>0</v>
      </c>
      <c r="H64" s="25">
        <v>93.7</v>
      </c>
      <c r="I64" s="25">
        <v>0</v>
      </c>
      <c r="J64" s="3">
        <v>10000</v>
      </c>
      <c r="K64" s="7">
        <f t="shared" si="15"/>
        <v>2</v>
      </c>
      <c r="L64" s="6">
        <f t="shared" si="16"/>
        <v>81.800000000000011</v>
      </c>
      <c r="M64">
        <v>1</v>
      </c>
      <c r="N64" s="9">
        <f t="shared" si="17"/>
        <v>1</v>
      </c>
      <c r="O64" s="9">
        <f t="shared" si="18"/>
        <v>0</v>
      </c>
      <c r="P64" s="9">
        <f t="shared" si="19"/>
        <v>0</v>
      </c>
      <c r="Q64" s="8">
        <f t="shared" si="24"/>
        <v>76.400000000000006</v>
      </c>
      <c r="R64" s="8">
        <f t="shared" si="26"/>
        <v>0</v>
      </c>
      <c r="S64" t="str">
        <f t="shared" si="27"/>
        <v>16.00.00</v>
      </c>
      <c r="T64" t="str">
        <f t="shared" si="28"/>
        <v>14.00.00</v>
      </c>
      <c r="U64" t="str">
        <f t="shared" si="20"/>
        <v>12-set-2006</v>
      </c>
      <c r="V64">
        <f t="shared" si="21"/>
        <v>9</v>
      </c>
      <c r="W64">
        <f t="shared" si="22"/>
        <v>2006</v>
      </c>
      <c r="X64">
        <f t="shared" si="23"/>
        <v>12</v>
      </c>
      <c r="Y64" s="25">
        <f t="shared" si="25"/>
        <v>-1.100000000000108</v>
      </c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s="2" customFormat="1">
      <c r="A65" t="s">
        <v>2810</v>
      </c>
      <c r="B65" t="s">
        <v>137</v>
      </c>
      <c r="C65" t="s">
        <v>25</v>
      </c>
      <c r="D65">
        <v>8</v>
      </c>
      <c r="E65" s="36">
        <v>-42.3</v>
      </c>
      <c r="F65" s="4">
        <v>-7.1000000000000004E-3</v>
      </c>
      <c r="G65">
        <v>0</v>
      </c>
      <c r="H65" s="25">
        <v>19.5</v>
      </c>
      <c r="I65" s="25">
        <v>-42.3</v>
      </c>
      <c r="J65" s="3">
        <v>10000</v>
      </c>
      <c r="K65" s="7">
        <f t="shared" si="15"/>
        <v>-1</v>
      </c>
      <c r="L65" s="6">
        <f t="shared" si="16"/>
        <v>-42.3</v>
      </c>
      <c r="M65">
        <v>1</v>
      </c>
      <c r="N65" s="9">
        <f t="shared" si="17"/>
        <v>0</v>
      </c>
      <c r="O65" s="9">
        <f t="shared" si="18"/>
        <v>-1</v>
      </c>
      <c r="P65" s="9">
        <f t="shared" si="19"/>
        <v>0</v>
      </c>
      <c r="Q65" s="8">
        <f t="shared" si="24"/>
        <v>0</v>
      </c>
      <c r="R65" s="8">
        <f t="shared" si="26"/>
        <v>-42.3</v>
      </c>
      <c r="S65" t="str">
        <f t="shared" si="27"/>
        <v>17.00.00</v>
      </c>
      <c r="T65" t="str">
        <f t="shared" si="28"/>
        <v>11.00.00</v>
      </c>
      <c r="U65" t="str">
        <f t="shared" si="20"/>
        <v>18-set-2006</v>
      </c>
      <c r="V65">
        <f t="shared" si="21"/>
        <v>9</v>
      </c>
      <c r="W65">
        <f t="shared" si="22"/>
        <v>2006</v>
      </c>
      <c r="X65">
        <f t="shared" si="23"/>
        <v>18</v>
      </c>
      <c r="Y65" s="25">
        <f t="shared" si="25"/>
        <v>-43.400000000000105</v>
      </c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 s="2" customFormat="1">
      <c r="A66" t="s">
        <v>137</v>
      </c>
      <c r="B66" t="s">
        <v>138</v>
      </c>
      <c r="C66" t="s">
        <v>55</v>
      </c>
      <c r="D66">
        <v>13</v>
      </c>
      <c r="E66" s="34">
        <v>12.9</v>
      </c>
      <c r="F66" s="4">
        <v>2.2000000000000001E-3</v>
      </c>
      <c r="G66">
        <v>0</v>
      </c>
      <c r="H66" s="25">
        <v>51.7</v>
      </c>
      <c r="I66" s="25">
        <v>-9.8000000000000007</v>
      </c>
      <c r="J66" s="3">
        <v>10000</v>
      </c>
      <c r="K66" s="7">
        <f t="shared" si="15"/>
        <v>1</v>
      </c>
      <c r="L66" s="6">
        <f t="shared" si="16"/>
        <v>12.9</v>
      </c>
      <c r="M66">
        <v>1</v>
      </c>
      <c r="N66" s="9">
        <f t="shared" si="17"/>
        <v>1</v>
      </c>
      <c r="O66" s="9">
        <f t="shared" si="18"/>
        <v>0</v>
      </c>
      <c r="P66" s="9">
        <f t="shared" si="19"/>
        <v>0</v>
      </c>
      <c r="Q66" s="8">
        <f t="shared" si="24"/>
        <v>12.9</v>
      </c>
      <c r="R66" s="8">
        <f t="shared" si="26"/>
        <v>0</v>
      </c>
      <c r="S66" t="str">
        <f t="shared" si="27"/>
        <v>11.00.00</v>
      </c>
      <c r="T66" t="str">
        <f t="shared" si="28"/>
        <v>10.00.00</v>
      </c>
      <c r="U66" t="str">
        <f t="shared" si="20"/>
        <v>19-set-2006</v>
      </c>
      <c r="V66">
        <f t="shared" si="21"/>
        <v>9</v>
      </c>
      <c r="W66">
        <f t="shared" si="22"/>
        <v>2006</v>
      </c>
      <c r="X66">
        <f t="shared" si="23"/>
        <v>19</v>
      </c>
      <c r="Y66" s="25">
        <f t="shared" si="25"/>
        <v>-30.500000000000107</v>
      </c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s="2" customFormat="1">
      <c r="A67" t="s">
        <v>2811</v>
      </c>
      <c r="B67" t="s">
        <v>2812</v>
      </c>
      <c r="C67" t="s">
        <v>25</v>
      </c>
      <c r="D67">
        <v>1</v>
      </c>
      <c r="E67" s="36">
        <v>37.4</v>
      </c>
      <c r="F67" s="4">
        <v>6.3E-3</v>
      </c>
      <c r="G67">
        <v>0</v>
      </c>
      <c r="H67" s="25">
        <v>37.4</v>
      </c>
      <c r="I67" s="25">
        <v>0</v>
      </c>
      <c r="J67" s="3">
        <v>10000</v>
      </c>
      <c r="K67" s="7">
        <f t="shared" si="15"/>
        <v>2</v>
      </c>
      <c r="L67" s="6">
        <f t="shared" si="16"/>
        <v>50.3</v>
      </c>
      <c r="M67">
        <v>1</v>
      </c>
      <c r="N67" s="9">
        <f t="shared" si="17"/>
        <v>1</v>
      </c>
      <c r="O67" s="9">
        <f t="shared" si="18"/>
        <v>0</v>
      </c>
      <c r="P67" s="9">
        <f t="shared" si="19"/>
        <v>0</v>
      </c>
      <c r="Q67" s="8">
        <f t="shared" si="24"/>
        <v>37.4</v>
      </c>
      <c r="R67" s="8">
        <f t="shared" si="26"/>
        <v>0</v>
      </c>
      <c r="S67" t="str">
        <f t="shared" si="27"/>
        <v>14.00.00</v>
      </c>
      <c r="T67" t="str">
        <f t="shared" si="28"/>
        <v>15.00.00</v>
      </c>
      <c r="U67" t="str">
        <f t="shared" si="20"/>
        <v>19-set-2006</v>
      </c>
      <c r="V67">
        <f t="shared" si="21"/>
        <v>9</v>
      </c>
      <c r="W67">
        <f t="shared" si="22"/>
        <v>2006</v>
      </c>
      <c r="X67">
        <f t="shared" si="23"/>
        <v>19</v>
      </c>
      <c r="Y67" s="25">
        <f t="shared" si="25"/>
        <v>6.899999999999892</v>
      </c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s="2" customFormat="1">
      <c r="A68" t="s">
        <v>2813</v>
      </c>
      <c r="B68" t="s">
        <v>2814</v>
      </c>
      <c r="C68" t="s">
        <v>25</v>
      </c>
      <c r="D68">
        <v>2</v>
      </c>
      <c r="E68" s="36">
        <v>27.5</v>
      </c>
      <c r="F68" s="4">
        <v>4.7000000000000002E-3</v>
      </c>
      <c r="G68">
        <v>0</v>
      </c>
      <c r="H68" s="25">
        <v>27.5</v>
      </c>
      <c r="I68" s="25">
        <v>0</v>
      </c>
      <c r="J68" s="3">
        <v>10000</v>
      </c>
      <c r="K68" s="7">
        <f t="shared" si="15"/>
        <v>3</v>
      </c>
      <c r="L68" s="6">
        <f t="shared" si="16"/>
        <v>77.8</v>
      </c>
      <c r="M68">
        <v>1</v>
      </c>
      <c r="N68" s="9">
        <f t="shared" si="17"/>
        <v>1</v>
      </c>
      <c r="O68" s="9">
        <f t="shared" si="18"/>
        <v>0</v>
      </c>
      <c r="P68" s="9">
        <f t="shared" si="19"/>
        <v>0</v>
      </c>
      <c r="Q68" s="8">
        <f t="shared" si="24"/>
        <v>27.5</v>
      </c>
      <c r="R68" s="8">
        <f t="shared" si="26"/>
        <v>0</v>
      </c>
      <c r="S68" t="str">
        <f t="shared" si="27"/>
        <v>20.00.00</v>
      </c>
      <c r="T68" t="str">
        <f t="shared" si="28"/>
        <v>8.00.00</v>
      </c>
      <c r="U68" t="str">
        <f t="shared" si="20"/>
        <v>19-set-2006</v>
      </c>
      <c r="V68">
        <f t="shared" si="21"/>
        <v>9</v>
      </c>
      <c r="W68">
        <f t="shared" si="22"/>
        <v>2006</v>
      </c>
      <c r="X68">
        <f t="shared" si="23"/>
        <v>19</v>
      </c>
      <c r="Y68" s="25">
        <f t="shared" si="25"/>
        <v>34.399999999999892</v>
      </c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s="2" customFormat="1">
      <c r="A69" t="s">
        <v>139</v>
      </c>
      <c r="B69" t="s">
        <v>140</v>
      </c>
      <c r="C69" t="s">
        <v>25</v>
      </c>
      <c r="D69">
        <v>5</v>
      </c>
      <c r="E69" s="34">
        <v>-18.600000000000001</v>
      </c>
      <c r="F69" s="4">
        <v>-3.0999999999999999E-3</v>
      </c>
      <c r="G69">
        <v>0</v>
      </c>
      <c r="H69" s="25">
        <v>0</v>
      </c>
      <c r="I69" s="25">
        <v>-25.3</v>
      </c>
      <c r="J69" s="3">
        <v>10000</v>
      </c>
      <c r="K69" s="7">
        <f t="shared" si="15"/>
        <v>-1</v>
      </c>
      <c r="L69" s="6">
        <f t="shared" si="16"/>
        <v>-18.600000000000001</v>
      </c>
      <c r="M69">
        <v>1</v>
      </c>
      <c r="N69" s="9">
        <f t="shared" si="17"/>
        <v>0</v>
      </c>
      <c r="O69" s="9">
        <f t="shared" si="18"/>
        <v>-1</v>
      </c>
      <c r="P69" s="9">
        <f t="shared" si="19"/>
        <v>0</v>
      </c>
      <c r="Q69" s="8">
        <f t="shared" si="24"/>
        <v>0</v>
      </c>
      <c r="R69" s="8">
        <f t="shared" si="26"/>
        <v>-18.600000000000001</v>
      </c>
      <c r="S69" t="str">
        <f t="shared" si="27"/>
        <v>12.00.00</v>
      </c>
      <c r="T69" t="str">
        <f t="shared" si="28"/>
        <v>17.00.00</v>
      </c>
      <c r="U69" t="str">
        <f t="shared" si="20"/>
        <v>21-set-2006</v>
      </c>
      <c r="V69">
        <f t="shared" si="21"/>
        <v>9</v>
      </c>
      <c r="W69">
        <f t="shared" si="22"/>
        <v>2006</v>
      </c>
      <c r="X69">
        <f t="shared" si="23"/>
        <v>21</v>
      </c>
      <c r="Y69" s="25">
        <f t="shared" si="25"/>
        <v>15.799999999999891</v>
      </c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s="2" customFormat="1">
      <c r="A70" t="s">
        <v>2815</v>
      </c>
      <c r="B70" t="s">
        <v>2816</v>
      </c>
      <c r="C70" t="s">
        <v>25</v>
      </c>
      <c r="D70">
        <v>5</v>
      </c>
      <c r="E70" s="36">
        <v>29.7</v>
      </c>
      <c r="F70" s="4">
        <v>4.8999999999999998E-3</v>
      </c>
      <c r="G70">
        <v>0</v>
      </c>
      <c r="H70" s="25">
        <v>29.7</v>
      </c>
      <c r="I70" s="25">
        <v>0</v>
      </c>
      <c r="J70" s="3">
        <v>10000</v>
      </c>
      <c r="K70" s="7">
        <f t="shared" si="15"/>
        <v>1</v>
      </c>
      <c r="L70" s="6">
        <f t="shared" si="16"/>
        <v>29.7</v>
      </c>
      <c r="M70">
        <v>1</v>
      </c>
      <c r="N70" s="9">
        <f t="shared" si="17"/>
        <v>1</v>
      </c>
      <c r="O70" s="9">
        <f t="shared" si="18"/>
        <v>0</v>
      </c>
      <c r="P70" s="9">
        <f t="shared" si="19"/>
        <v>0</v>
      </c>
      <c r="Q70" s="8">
        <f t="shared" si="24"/>
        <v>29.7</v>
      </c>
      <c r="R70" s="8">
        <f t="shared" si="26"/>
        <v>0</v>
      </c>
      <c r="S70" t="str">
        <f t="shared" si="27"/>
        <v>18.00.00</v>
      </c>
      <c r="T70" t="str">
        <f t="shared" si="28"/>
        <v>9.00.00</v>
      </c>
      <c r="U70" t="str">
        <f t="shared" si="20"/>
        <v>28-set-2006</v>
      </c>
      <c r="V70">
        <f t="shared" si="21"/>
        <v>9</v>
      </c>
      <c r="W70">
        <f t="shared" si="22"/>
        <v>2006</v>
      </c>
      <c r="X70">
        <f t="shared" si="23"/>
        <v>28</v>
      </c>
      <c r="Y70" s="25">
        <f t="shared" si="25"/>
        <v>45.499999999999886</v>
      </c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s="2" customFormat="1">
      <c r="A71" t="s">
        <v>141</v>
      </c>
      <c r="B71" t="s">
        <v>142</v>
      </c>
      <c r="C71" t="s">
        <v>55</v>
      </c>
      <c r="D71">
        <v>17</v>
      </c>
      <c r="E71" s="34">
        <v>18.399999999999999</v>
      </c>
      <c r="F71" s="4">
        <v>3.0999999999999999E-3</v>
      </c>
      <c r="G71">
        <v>0</v>
      </c>
      <c r="H71" s="25">
        <v>38.200000000000003</v>
      </c>
      <c r="I71" s="25">
        <v>-15.8</v>
      </c>
      <c r="J71" s="3">
        <v>10000</v>
      </c>
      <c r="K71" s="7">
        <f t="shared" ref="K71:K134" si="29">+IF(AND(E71&gt;=0,E70&gt;=0),K70+1,IF(AND(E71&lt;0,E70&lt;0),K70-1,IF(AND(E71&gt;=0,E70&lt;0),1,-1)))</f>
        <v>2</v>
      </c>
      <c r="L71" s="6">
        <f t="shared" ref="L71:L134" si="30">+IF(AND(E71&gt;=0,E70&gt;=0),L70+E71,IF(AND(E71&lt;0,E70&lt;0),L70+E71,E71))</f>
        <v>48.099999999999994</v>
      </c>
      <c r="M71">
        <v>1</v>
      </c>
      <c r="N71" s="9">
        <f t="shared" ref="N71:N134" si="31">+IF(E71&gt;0,1,0)</f>
        <v>1</v>
      </c>
      <c r="O71" s="9">
        <f t="shared" ref="O71:O134" si="32">+IF(E71&lt;0,-1,0)</f>
        <v>0</v>
      </c>
      <c r="P71" s="9">
        <f t="shared" ref="P71:P134" si="33">+IF(E71=0,1,0)</f>
        <v>0</v>
      </c>
      <c r="Q71" s="8">
        <f t="shared" ref="Q71:Q134" si="34">IF(E71&gt;=0,E71,0)</f>
        <v>18.399999999999999</v>
      </c>
      <c r="R71" s="8">
        <f t="shared" ref="R71:R134" si="35">IF(E71&lt;0,E71,0)</f>
        <v>0</v>
      </c>
      <c r="S71" t="str">
        <f t="shared" ref="S71:S134" si="36">REPLACE(A71,1,SEARCH(" ",A71),"")</f>
        <v>14.00.00</v>
      </c>
      <c r="T71" t="str">
        <f t="shared" ref="T71:T134" si="37">REPLACE(B71,1,SEARCH(" ",B71),"")</f>
        <v>17.00.00</v>
      </c>
      <c r="U71" t="str">
        <f t="shared" ref="U71:U134" si="38">LEFT(A71,11)</f>
        <v xml:space="preserve">2-ott-2006 </v>
      </c>
      <c r="V71">
        <f t="shared" ref="V71:V134" si="39">MONTH(U71)</f>
        <v>10</v>
      </c>
      <c r="W71">
        <f t="shared" ref="W71:W134" si="40">YEAR(U71)</f>
        <v>2006</v>
      </c>
      <c r="X71">
        <f t="shared" ref="X71:X134" si="41">DAY(U71)</f>
        <v>2</v>
      </c>
      <c r="Y71" s="25">
        <f t="shared" ref="Y71:Y134" si="42">Y70+E71</f>
        <v>63.899999999999885</v>
      </c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s="2" customFormat="1">
      <c r="A72" t="s">
        <v>143</v>
      </c>
      <c r="B72" t="s">
        <v>144</v>
      </c>
      <c r="C72" t="s">
        <v>55</v>
      </c>
      <c r="D72">
        <v>8</v>
      </c>
      <c r="E72" s="34">
        <v>-3.6</v>
      </c>
      <c r="F72" s="4">
        <v>-5.9999999999999995E-4</v>
      </c>
      <c r="G72">
        <v>0</v>
      </c>
      <c r="H72" s="25">
        <v>14.7</v>
      </c>
      <c r="I72" s="25">
        <v>-11.3</v>
      </c>
      <c r="J72" s="3">
        <v>10000</v>
      </c>
      <c r="K72" s="7">
        <f t="shared" si="29"/>
        <v>-1</v>
      </c>
      <c r="L72" s="6">
        <f t="shared" si="30"/>
        <v>-3.6</v>
      </c>
      <c r="M72">
        <v>1</v>
      </c>
      <c r="N72" s="9">
        <f t="shared" si="31"/>
        <v>0</v>
      </c>
      <c r="O72" s="9">
        <f t="shared" si="32"/>
        <v>-1</v>
      </c>
      <c r="P72" s="9">
        <f t="shared" si="33"/>
        <v>0</v>
      </c>
      <c r="Q72" s="8">
        <f t="shared" si="34"/>
        <v>0</v>
      </c>
      <c r="R72" s="8">
        <f t="shared" si="35"/>
        <v>-3.6</v>
      </c>
      <c r="S72" t="str">
        <f t="shared" si="36"/>
        <v>10.00.00</v>
      </c>
      <c r="T72" t="str">
        <f t="shared" si="37"/>
        <v>18.00.00</v>
      </c>
      <c r="U72" t="str">
        <f t="shared" si="38"/>
        <v xml:space="preserve">6-ott-2006 </v>
      </c>
      <c r="V72">
        <f t="shared" si="39"/>
        <v>10</v>
      </c>
      <c r="W72">
        <f t="shared" si="40"/>
        <v>2006</v>
      </c>
      <c r="X72">
        <f t="shared" si="41"/>
        <v>6</v>
      </c>
      <c r="Y72" s="25">
        <f t="shared" si="42"/>
        <v>60.299999999999883</v>
      </c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s="2" customFormat="1">
      <c r="A73" t="s">
        <v>2817</v>
      </c>
      <c r="B73" t="s">
        <v>2818</v>
      </c>
      <c r="C73" t="s">
        <v>25</v>
      </c>
      <c r="D73">
        <v>4</v>
      </c>
      <c r="E73" s="36">
        <v>-20.7</v>
      </c>
      <c r="F73" s="4">
        <v>-3.3999999999999998E-3</v>
      </c>
      <c r="G73">
        <v>0</v>
      </c>
      <c r="H73" s="25">
        <v>8.5</v>
      </c>
      <c r="I73" s="25">
        <v>-20.7</v>
      </c>
      <c r="J73" s="3">
        <v>10000</v>
      </c>
      <c r="K73" s="7">
        <f t="shared" si="29"/>
        <v>-2</v>
      </c>
      <c r="L73" s="6">
        <f t="shared" si="30"/>
        <v>-24.3</v>
      </c>
      <c r="M73">
        <v>1</v>
      </c>
      <c r="N73" s="9">
        <f t="shared" si="31"/>
        <v>0</v>
      </c>
      <c r="O73" s="9">
        <f t="shared" si="32"/>
        <v>-1</v>
      </c>
      <c r="P73" s="9">
        <f t="shared" si="33"/>
        <v>0</v>
      </c>
      <c r="Q73" s="8">
        <f t="shared" si="34"/>
        <v>0</v>
      </c>
      <c r="R73" s="8">
        <f t="shared" si="35"/>
        <v>-20.7</v>
      </c>
      <c r="S73" t="str">
        <f t="shared" si="36"/>
        <v>11.00.00</v>
      </c>
      <c r="T73" t="str">
        <f t="shared" si="37"/>
        <v>15.00.00</v>
      </c>
      <c r="U73" t="str">
        <f t="shared" si="38"/>
        <v xml:space="preserve">6-ott-2006 </v>
      </c>
      <c r="V73">
        <f t="shared" si="39"/>
        <v>10</v>
      </c>
      <c r="W73">
        <f t="shared" si="40"/>
        <v>2006</v>
      </c>
      <c r="X73">
        <f t="shared" si="41"/>
        <v>6</v>
      </c>
      <c r="Y73" s="25">
        <f t="shared" si="42"/>
        <v>39.599999999999881</v>
      </c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s="2" customFormat="1">
      <c r="A74" t="s">
        <v>145</v>
      </c>
      <c r="B74" t="s">
        <v>146</v>
      </c>
      <c r="C74" t="s">
        <v>25</v>
      </c>
      <c r="D74">
        <v>6</v>
      </c>
      <c r="E74" s="34">
        <v>-16.100000000000001</v>
      </c>
      <c r="F74" s="4">
        <v>-2.5999999999999999E-3</v>
      </c>
      <c r="G74">
        <v>0</v>
      </c>
      <c r="H74" s="25">
        <v>5.7</v>
      </c>
      <c r="I74" s="25">
        <v>-14.8</v>
      </c>
      <c r="J74" s="3">
        <v>10000</v>
      </c>
      <c r="K74" s="7">
        <f t="shared" si="29"/>
        <v>-3</v>
      </c>
      <c r="L74" s="6">
        <f t="shared" si="30"/>
        <v>-40.400000000000006</v>
      </c>
      <c r="M74">
        <v>1</v>
      </c>
      <c r="N74" s="9">
        <f t="shared" si="31"/>
        <v>0</v>
      </c>
      <c r="O74" s="9">
        <f t="shared" si="32"/>
        <v>-1</v>
      </c>
      <c r="P74" s="9">
        <f t="shared" si="33"/>
        <v>0</v>
      </c>
      <c r="Q74" s="8">
        <f t="shared" si="34"/>
        <v>0</v>
      </c>
      <c r="R74" s="8">
        <f t="shared" si="35"/>
        <v>-16.100000000000001</v>
      </c>
      <c r="S74" t="str">
        <f t="shared" si="36"/>
        <v>18.00.00</v>
      </c>
      <c r="T74" t="str">
        <f t="shared" si="37"/>
        <v>10.00.00</v>
      </c>
      <c r="U74" t="str">
        <f t="shared" si="38"/>
        <v>10-ott-2006</v>
      </c>
      <c r="V74">
        <f t="shared" si="39"/>
        <v>10</v>
      </c>
      <c r="W74">
        <f t="shared" si="40"/>
        <v>2006</v>
      </c>
      <c r="X74">
        <f t="shared" si="41"/>
        <v>10</v>
      </c>
      <c r="Y74" s="25">
        <f t="shared" si="42"/>
        <v>23.499999999999879</v>
      </c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s="2" customFormat="1">
      <c r="A75" t="s">
        <v>146</v>
      </c>
      <c r="B75" t="s">
        <v>147</v>
      </c>
      <c r="C75" t="s">
        <v>55</v>
      </c>
      <c r="D75">
        <v>7</v>
      </c>
      <c r="E75" s="34">
        <v>-15.1</v>
      </c>
      <c r="F75" s="4">
        <v>-2.5000000000000001E-3</v>
      </c>
      <c r="G75">
        <v>0</v>
      </c>
      <c r="H75" s="25">
        <v>11.4</v>
      </c>
      <c r="I75" s="25">
        <v>-16.399999999999999</v>
      </c>
      <c r="J75" s="3">
        <v>10000</v>
      </c>
      <c r="K75" s="7">
        <f t="shared" si="29"/>
        <v>-4</v>
      </c>
      <c r="L75" s="6">
        <f t="shared" si="30"/>
        <v>-55.500000000000007</v>
      </c>
      <c r="M75">
        <v>1</v>
      </c>
      <c r="N75" s="9">
        <f t="shared" si="31"/>
        <v>0</v>
      </c>
      <c r="O75" s="9">
        <f t="shared" si="32"/>
        <v>-1</v>
      </c>
      <c r="P75" s="9">
        <f t="shared" si="33"/>
        <v>0</v>
      </c>
      <c r="Q75" s="8">
        <f t="shared" si="34"/>
        <v>0</v>
      </c>
      <c r="R75" s="8">
        <f t="shared" si="35"/>
        <v>-15.1</v>
      </c>
      <c r="S75" t="str">
        <f t="shared" si="36"/>
        <v>10.00.00</v>
      </c>
      <c r="T75" t="str">
        <f t="shared" si="37"/>
        <v>17.00.00</v>
      </c>
      <c r="U75" t="str">
        <f t="shared" si="38"/>
        <v>11-ott-2006</v>
      </c>
      <c r="V75">
        <f t="shared" si="39"/>
        <v>10</v>
      </c>
      <c r="W75">
        <f t="shared" si="40"/>
        <v>2006</v>
      </c>
      <c r="X75">
        <f t="shared" si="41"/>
        <v>11</v>
      </c>
      <c r="Y75" s="25">
        <f t="shared" si="42"/>
        <v>8.3999999999998796</v>
      </c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s="2" customFormat="1">
      <c r="A76" t="s">
        <v>148</v>
      </c>
      <c r="B76" t="s">
        <v>149</v>
      </c>
      <c r="C76" t="s">
        <v>55</v>
      </c>
      <c r="D76">
        <v>2</v>
      </c>
      <c r="E76" s="34">
        <v>-11.1</v>
      </c>
      <c r="F76" s="4">
        <v>-1.8E-3</v>
      </c>
      <c r="G76">
        <v>0</v>
      </c>
      <c r="H76" s="25">
        <v>0</v>
      </c>
      <c r="I76" s="25">
        <v>-11.1</v>
      </c>
      <c r="J76" s="3">
        <v>10000</v>
      </c>
      <c r="K76" s="7">
        <f t="shared" si="29"/>
        <v>-5</v>
      </c>
      <c r="L76" s="6">
        <f t="shared" si="30"/>
        <v>-66.600000000000009</v>
      </c>
      <c r="M76">
        <v>1</v>
      </c>
      <c r="N76" s="9">
        <f t="shared" si="31"/>
        <v>0</v>
      </c>
      <c r="O76" s="9">
        <f t="shared" si="32"/>
        <v>-1</v>
      </c>
      <c r="P76" s="9">
        <f t="shared" si="33"/>
        <v>0</v>
      </c>
      <c r="Q76" s="8">
        <f t="shared" si="34"/>
        <v>0</v>
      </c>
      <c r="R76" s="8">
        <f t="shared" si="35"/>
        <v>-11.1</v>
      </c>
      <c r="S76" t="str">
        <f t="shared" si="36"/>
        <v>11.00.00</v>
      </c>
      <c r="T76" t="str">
        <f t="shared" si="37"/>
        <v>13.00.00</v>
      </c>
      <c r="U76" t="str">
        <f t="shared" si="38"/>
        <v>16-ott-2006</v>
      </c>
      <c r="V76">
        <f t="shared" si="39"/>
        <v>10</v>
      </c>
      <c r="W76">
        <f t="shared" si="40"/>
        <v>2006</v>
      </c>
      <c r="X76">
        <f t="shared" si="41"/>
        <v>16</v>
      </c>
      <c r="Y76" s="25">
        <f t="shared" si="42"/>
        <v>-2.7000000000001201</v>
      </c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s="2" customFormat="1">
      <c r="A77" t="s">
        <v>150</v>
      </c>
      <c r="B77" t="s">
        <v>151</v>
      </c>
      <c r="C77" t="s">
        <v>25</v>
      </c>
      <c r="D77">
        <v>13</v>
      </c>
      <c r="E77" s="34">
        <v>-8.6</v>
      </c>
      <c r="F77" s="4">
        <v>-1.4E-3</v>
      </c>
      <c r="G77">
        <v>0</v>
      </c>
      <c r="H77" s="25">
        <v>16.2</v>
      </c>
      <c r="I77" s="25">
        <v>-20.399999999999999</v>
      </c>
      <c r="J77" s="3">
        <v>10000</v>
      </c>
      <c r="K77" s="7">
        <f t="shared" si="29"/>
        <v>-6</v>
      </c>
      <c r="L77" s="6">
        <f t="shared" si="30"/>
        <v>-75.2</v>
      </c>
      <c r="M77">
        <v>1</v>
      </c>
      <c r="N77" s="9">
        <f t="shared" si="31"/>
        <v>0</v>
      </c>
      <c r="O77" s="9">
        <f t="shared" si="32"/>
        <v>-1</v>
      </c>
      <c r="P77" s="9">
        <f t="shared" si="33"/>
        <v>0</v>
      </c>
      <c r="Q77" s="8">
        <f t="shared" si="34"/>
        <v>0</v>
      </c>
      <c r="R77" s="8">
        <f t="shared" si="35"/>
        <v>-8.6</v>
      </c>
      <c r="S77" t="str">
        <f t="shared" si="36"/>
        <v>17.00.00</v>
      </c>
      <c r="T77" t="str">
        <f t="shared" si="37"/>
        <v>16.00.00</v>
      </c>
      <c r="U77" t="str">
        <f t="shared" si="38"/>
        <v>19-ott-2006</v>
      </c>
      <c r="V77">
        <f t="shared" si="39"/>
        <v>10</v>
      </c>
      <c r="W77">
        <f t="shared" si="40"/>
        <v>2006</v>
      </c>
      <c r="X77">
        <f t="shared" si="41"/>
        <v>19</v>
      </c>
      <c r="Y77" s="25">
        <f t="shared" si="42"/>
        <v>-11.30000000000012</v>
      </c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s="2" customFormat="1">
      <c r="A78" t="s">
        <v>151</v>
      </c>
      <c r="B78" t="s">
        <v>152</v>
      </c>
      <c r="C78" t="s">
        <v>55</v>
      </c>
      <c r="D78">
        <v>7</v>
      </c>
      <c r="E78" s="34">
        <v>-37.6</v>
      </c>
      <c r="F78" s="4">
        <v>-6.0000000000000001E-3</v>
      </c>
      <c r="G78">
        <v>0</v>
      </c>
      <c r="H78" s="25">
        <v>0</v>
      </c>
      <c r="I78" s="25">
        <v>-42.2</v>
      </c>
      <c r="J78" s="3">
        <v>10000</v>
      </c>
      <c r="K78" s="7">
        <f t="shared" si="29"/>
        <v>-7</v>
      </c>
      <c r="L78" s="6">
        <f t="shared" si="30"/>
        <v>-112.80000000000001</v>
      </c>
      <c r="M78">
        <v>1</v>
      </c>
      <c r="N78" s="9">
        <f t="shared" si="31"/>
        <v>0</v>
      </c>
      <c r="O78" s="9">
        <f t="shared" si="32"/>
        <v>-1</v>
      </c>
      <c r="P78" s="9">
        <f t="shared" si="33"/>
        <v>0</v>
      </c>
      <c r="Q78" s="8">
        <f t="shared" si="34"/>
        <v>0</v>
      </c>
      <c r="R78" s="8">
        <f t="shared" si="35"/>
        <v>-37.6</v>
      </c>
      <c r="S78" t="str">
        <f t="shared" si="36"/>
        <v>16.00.00</v>
      </c>
      <c r="T78" t="str">
        <f t="shared" si="37"/>
        <v>9.00.00</v>
      </c>
      <c r="U78" t="str">
        <f t="shared" si="38"/>
        <v>20-ott-2006</v>
      </c>
      <c r="V78">
        <f t="shared" si="39"/>
        <v>10</v>
      </c>
      <c r="W78">
        <f t="shared" si="40"/>
        <v>2006</v>
      </c>
      <c r="X78">
        <f t="shared" si="41"/>
        <v>20</v>
      </c>
      <c r="Y78" s="25">
        <f t="shared" si="42"/>
        <v>-48.900000000000119</v>
      </c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 s="2" customFormat="1">
      <c r="A79" t="s">
        <v>152</v>
      </c>
      <c r="B79" t="s">
        <v>153</v>
      </c>
      <c r="C79" t="s">
        <v>25</v>
      </c>
      <c r="D79">
        <v>20</v>
      </c>
      <c r="E79" s="34">
        <v>19.899999999999999</v>
      </c>
      <c r="F79" s="4">
        <v>3.2000000000000002E-3</v>
      </c>
      <c r="G79">
        <v>0</v>
      </c>
      <c r="H79" s="25">
        <v>28.9</v>
      </c>
      <c r="I79" s="25">
        <v>-25.6</v>
      </c>
      <c r="J79" s="3">
        <v>10000</v>
      </c>
      <c r="K79" s="7">
        <f t="shared" si="29"/>
        <v>1</v>
      </c>
      <c r="L79" s="6">
        <f t="shared" si="30"/>
        <v>19.899999999999999</v>
      </c>
      <c r="M79">
        <v>1</v>
      </c>
      <c r="N79" s="9">
        <f t="shared" si="31"/>
        <v>1</v>
      </c>
      <c r="O79" s="9">
        <f t="shared" si="32"/>
        <v>0</v>
      </c>
      <c r="P79" s="9">
        <f t="shared" si="33"/>
        <v>0</v>
      </c>
      <c r="Q79" s="8">
        <f t="shared" si="34"/>
        <v>19.899999999999999</v>
      </c>
      <c r="R79" s="8">
        <f t="shared" si="35"/>
        <v>0</v>
      </c>
      <c r="S79" t="str">
        <f t="shared" si="36"/>
        <v>9.00.00</v>
      </c>
      <c r="T79" t="str">
        <f t="shared" si="37"/>
        <v>15.00.00</v>
      </c>
      <c r="U79" t="str">
        <f t="shared" si="38"/>
        <v>23-ott-2006</v>
      </c>
      <c r="V79">
        <f t="shared" si="39"/>
        <v>10</v>
      </c>
      <c r="W79">
        <f t="shared" si="40"/>
        <v>2006</v>
      </c>
      <c r="X79">
        <f t="shared" si="41"/>
        <v>23</v>
      </c>
      <c r="Y79" s="25">
        <f t="shared" si="42"/>
        <v>-29.000000000000121</v>
      </c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s="2" customFormat="1">
      <c r="A80" t="s">
        <v>154</v>
      </c>
      <c r="B80" t="s">
        <v>155</v>
      </c>
      <c r="C80" t="s">
        <v>55</v>
      </c>
      <c r="D80">
        <v>2</v>
      </c>
      <c r="E80" s="34">
        <v>-26.6</v>
      </c>
      <c r="F80" s="4">
        <v>-4.1999999999999997E-3</v>
      </c>
      <c r="G80">
        <v>0</v>
      </c>
      <c r="H80" s="25">
        <v>0</v>
      </c>
      <c r="I80" s="25">
        <v>-26.6</v>
      </c>
      <c r="J80" s="3">
        <v>10000</v>
      </c>
      <c r="K80" s="7">
        <f t="shared" si="29"/>
        <v>-1</v>
      </c>
      <c r="L80" s="6">
        <f t="shared" si="30"/>
        <v>-26.6</v>
      </c>
      <c r="M80">
        <v>1</v>
      </c>
      <c r="N80" s="9">
        <f t="shared" si="31"/>
        <v>0</v>
      </c>
      <c r="O80" s="9">
        <f t="shared" si="32"/>
        <v>-1</v>
      </c>
      <c r="P80" s="9">
        <f t="shared" si="33"/>
        <v>0</v>
      </c>
      <c r="Q80" s="8">
        <f t="shared" si="34"/>
        <v>0</v>
      </c>
      <c r="R80" s="8">
        <f t="shared" si="35"/>
        <v>-26.6</v>
      </c>
      <c r="S80" t="str">
        <f t="shared" si="36"/>
        <v>10.00.00</v>
      </c>
      <c r="T80" t="str">
        <f t="shared" si="37"/>
        <v>12.00.00</v>
      </c>
      <c r="U80" t="str">
        <f t="shared" si="38"/>
        <v>25-ott-2006</v>
      </c>
      <c r="V80">
        <f t="shared" si="39"/>
        <v>10</v>
      </c>
      <c r="W80">
        <f t="shared" si="40"/>
        <v>2006</v>
      </c>
      <c r="X80">
        <f t="shared" si="41"/>
        <v>25</v>
      </c>
      <c r="Y80" s="25">
        <f t="shared" si="42"/>
        <v>-55.600000000000122</v>
      </c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s="2" customFormat="1">
      <c r="A81" t="s">
        <v>156</v>
      </c>
      <c r="B81" t="s">
        <v>157</v>
      </c>
      <c r="C81" t="s">
        <v>55</v>
      </c>
      <c r="D81">
        <v>13</v>
      </c>
      <c r="E81" s="34">
        <v>38.4</v>
      </c>
      <c r="F81" s="4">
        <v>6.1000000000000004E-3</v>
      </c>
      <c r="G81">
        <v>0</v>
      </c>
      <c r="H81" s="25">
        <v>71.2</v>
      </c>
      <c r="I81" s="25">
        <v>0</v>
      </c>
      <c r="J81" s="3">
        <v>10000</v>
      </c>
      <c r="K81" s="7">
        <f t="shared" si="29"/>
        <v>1</v>
      </c>
      <c r="L81" s="6">
        <f t="shared" si="30"/>
        <v>38.4</v>
      </c>
      <c r="M81">
        <v>1</v>
      </c>
      <c r="N81" s="9">
        <f t="shared" si="31"/>
        <v>1</v>
      </c>
      <c r="O81" s="9">
        <f t="shared" si="32"/>
        <v>0</v>
      </c>
      <c r="P81" s="9">
        <f t="shared" si="33"/>
        <v>0</v>
      </c>
      <c r="Q81" s="8">
        <f t="shared" si="34"/>
        <v>38.4</v>
      </c>
      <c r="R81" s="8">
        <f t="shared" si="35"/>
        <v>0</v>
      </c>
      <c r="S81" t="str">
        <f t="shared" si="36"/>
        <v>15.00.00</v>
      </c>
      <c r="T81" t="str">
        <f t="shared" si="37"/>
        <v>14.00.00</v>
      </c>
      <c r="U81" t="str">
        <f t="shared" si="38"/>
        <v>27-ott-2006</v>
      </c>
      <c r="V81">
        <f t="shared" si="39"/>
        <v>10</v>
      </c>
      <c r="W81">
        <f t="shared" si="40"/>
        <v>2006</v>
      </c>
      <c r="X81">
        <f t="shared" si="41"/>
        <v>27</v>
      </c>
      <c r="Y81" s="25">
        <f t="shared" si="42"/>
        <v>-17.200000000000124</v>
      </c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s="2" customFormat="1">
      <c r="A82" t="s">
        <v>158</v>
      </c>
      <c r="B82" t="s">
        <v>159</v>
      </c>
      <c r="C82" t="s">
        <v>55</v>
      </c>
      <c r="D82">
        <v>5</v>
      </c>
      <c r="E82" s="34">
        <v>-37.1</v>
      </c>
      <c r="F82" s="4">
        <v>-5.8999999999999999E-3</v>
      </c>
      <c r="G82">
        <v>0</v>
      </c>
      <c r="H82" s="25">
        <v>0</v>
      </c>
      <c r="I82" s="25">
        <v>-41.9</v>
      </c>
      <c r="J82" s="3">
        <v>10000</v>
      </c>
      <c r="K82" s="7">
        <f t="shared" si="29"/>
        <v>-1</v>
      </c>
      <c r="L82" s="6">
        <f t="shared" si="30"/>
        <v>-37.1</v>
      </c>
      <c r="M82">
        <v>1</v>
      </c>
      <c r="N82" s="9">
        <f t="shared" si="31"/>
        <v>0</v>
      </c>
      <c r="O82" s="9">
        <f t="shared" si="32"/>
        <v>-1</v>
      </c>
      <c r="P82" s="9">
        <f t="shared" si="33"/>
        <v>0</v>
      </c>
      <c r="Q82" s="8">
        <f t="shared" si="34"/>
        <v>0</v>
      </c>
      <c r="R82" s="8">
        <f t="shared" si="35"/>
        <v>-37.1</v>
      </c>
      <c r="S82" t="str">
        <f t="shared" si="36"/>
        <v>19.00.00</v>
      </c>
      <c r="T82" t="str">
        <f t="shared" si="37"/>
        <v>10.00.00</v>
      </c>
      <c r="U82" t="str">
        <f t="shared" si="38"/>
        <v>31-ott-2006</v>
      </c>
      <c r="V82">
        <f t="shared" si="39"/>
        <v>10</v>
      </c>
      <c r="W82">
        <f t="shared" si="40"/>
        <v>2006</v>
      </c>
      <c r="X82">
        <f t="shared" si="41"/>
        <v>31</v>
      </c>
      <c r="Y82" s="25">
        <f t="shared" si="42"/>
        <v>-54.300000000000125</v>
      </c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s="2" customFormat="1">
      <c r="A83" t="s">
        <v>159</v>
      </c>
      <c r="B83" t="s">
        <v>160</v>
      </c>
      <c r="C83" t="s">
        <v>25</v>
      </c>
      <c r="D83">
        <v>11</v>
      </c>
      <c r="E83" s="34">
        <v>-17.600000000000001</v>
      </c>
      <c r="F83" s="4">
        <v>-2.8E-3</v>
      </c>
      <c r="G83">
        <v>0</v>
      </c>
      <c r="H83" s="25">
        <v>30.9</v>
      </c>
      <c r="I83" s="25">
        <v>-17.600000000000001</v>
      </c>
      <c r="J83" s="3">
        <v>10000</v>
      </c>
      <c r="K83" s="7">
        <f t="shared" si="29"/>
        <v>-2</v>
      </c>
      <c r="L83" s="6">
        <f t="shared" si="30"/>
        <v>-54.7</v>
      </c>
      <c r="M83">
        <v>1</v>
      </c>
      <c r="N83" s="9">
        <f t="shared" si="31"/>
        <v>0</v>
      </c>
      <c r="O83" s="9">
        <f t="shared" si="32"/>
        <v>-1</v>
      </c>
      <c r="P83" s="9">
        <f t="shared" si="33"/>
        <v>0</v>
      </c>
      <c r="Q83" s="8">
        <f t="shared" si="34"/>
        <v>0</v>
      </c>
      <c r="R83" s="8">
        <f t="shared" si="35"/>
        <v>-17.600000000000001</v>
      </c>
      <c r="S83" t="str">
        <f t="shared" si="36"/>
        <v>10.00.00</v>
      </c>
      <c r="T83" t="str">
        <f t="shared" si="37"/>
        <v>21.00.00</v>
      </c>
      <c r="U83" t="str">
        <f t="shared" si="38"/>
        <v xml:space="preserve">1-nov-2006 </v>
      </c>
      <c r="V83">
        <f t="shared" si="39"/>
        <v>11</v>
      </c>
      <c r="W83">
        <f t="shared" si="40"/>
        <v>2006</v>
      </c>
      <c r="X83">
        <f t="shared" si="41"/>
        <v>1</v>
      </c>
      <c r="Y83" s="25">
        <f t="shared" si="42"/>
        <v>-71.900000000000119</v>
      </c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s="2" customFormat="1">
      <c r="A84" t="s">
        <v>160</v>
      </c>
      <c r="B84" t="s">
        <v>161</v>
      </c>
      <c r="C84" t="s">
        <v>55</v>
      </c>
      <c r="D84">
        <v>16</v>
      </c>
      <c r="E84" s="34">
        <v>13.9</v>
      </c>
      <c r="F84" s="4">
        <v>2.2000000000000001E-3</v>
      </c>
      <c r="G84">
        <v>0</v>
      </c>
      <c r="H84" s="25">
        <v>53.9</v>
      </c>
      <c r="I84" s="25">
        <v>-27.6</v>
      </c>
      <c r="J84" s="3">
        <v>10000</v>
      </c>
      <c r="K84" s="7">
        <f t="shared" si="29"/>
        <v>1</v>
      </c>
      <c r="L84" s="6">
        <f t="shared" si="30"/>
        <v>13.9</v>
      </c>
      <c r="M84">
        <v>1</v>
      </c>
      <c r="N84" s="9">
        <f t="shared" si="31"/>
        <v>1</v>
      </c>
      <c r="O84" s="9">
        <f t="shared" si="32"/>
        <v>0</v>
      </c>
      <c r="P84" s="9">
        <f t="shared" si="33"/>
        <v>0</v>
      </c>
      <c r="Q84" s="8">
        <f t="shared" si="34"/>
        <v>13.9</v>
      </c>
      <c r="R84" s="8">
        <f t="shared" si="35"/>
        <v>0</v>
      </c>
      <c r="S84" t="str">
        <f t="shared" si="36"/>
        <v>21.00.00</v>
      </c>
      <c r="T84" t="str">
        <f t="shared" si="37"/>
        <v>9.00.00</v>
      </c>
      <c r="U84" t="str">
        <f t="shared" si="38"/>
        <v xml:space="preserve">1-nov-2006 </v>
      </c>
      <c r="V84">
        <f t="shared" si="39"/>
        <v>11</v>
      </c>
      <c r="W84">
        <f t="shared" si="40"/>
        <v>2006</v>
      </c>
      <c r="X84">
        <f t="shared" si="41"/>
        <v>1</v>
      </c>
      <c r="Y84" s="25">
        <f t="shared" si="42"/>
        <v>-58.000000000000121</v>
      </c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s="2" customFormat="1">
      <c r="A85" t="s">
        <v>162</v>
      </c>
      <c r="B85" t="s">
        <v>163</v>
      </c>
      <c r="C85" t="s">
        <v>25</v>
      </c>
      <c r="D85">
        <v>6</v>
      </c>
      <c r="E85" s="34">
        <v>-25.6</v>
      </c>
      <c r="F85" s="4">
        <v>-4.0000000000000001E-3</v>
      </c>
      <c r="G85">
        <v>0</v>
      </c>
      <c r="H85" s="25">
        <v>5.2</v>
      </c>
      <c r="I85" s="25">
        <v>-43.9</v>
      </c>
      <c r="J85" s="3">
        <v>10000</v>
      </c>
      <c r="K85" s="7">
        <f t="shared" si="29"/>
        <v>-1</v>
      </c>
      <c r="L85" s="6">
        <f t="shared" si="30"/>
        <v>-25.6</v>
      </c>
      <c r="M85">
        <v>1</v>
      </c>
      <c r="N85" s="9">
        <f t="shared" si="31"/>
        <v>0</v>
      </c>
      <c r="O85" s="9">
        <f t="shared" si="32"/>
        <v>-1</v>
      </c>
      <c r="P85" s="9">
        <f t="shared" si="33"/>
        <v>0</v>
      </c>
      <c r="Q85" s="8">
        <f t="shared" si="34"/>
        <v>0</v>
      </c>
      <c r="R85" s="8">
        <f t="shared" si="35"/>
        <v>-25.6</v>
      </c>
      <c r="S85" t="str">
        <f t="shared" si="36"/>
        <v>17.00.00</v>
      </c>
      <c r="T85" t="str">
        <f t="shared" si="37"/>
        <v>9.00.00</v>
      </c>
      <c r="U85" t="str">
        <f t="shared" si="38"/>
        <v xml:space="preserve">7-nov-2006 </v>
      </c>
      <c r="V85">
        <f t="shared" si="39"/>
        <v>11</v>
      </c>
      <c r="W85">
        <f t="shared" si="40"/>
        <v>2006</v>
      </c>
      <c r="X85">
        <f t="shared" si="41"/>
        <v>7</v>
      </c>
      <c r="Y85" s="25">
        <f t="shared" si="42"/>
        <v>-83.600000000000122</v>
      </c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t="s">
        <v>163</v>
      </c>
      <c r="B86" t="s">
        <v>164</v>
      </c>
      <c r="C86" t="s">
        <v>55</v>
      </c>
      <c r="D86">
        <v>8</v>
      </c>
      <c r="E86" s="34">
        <v>-23.6</v>
      </c>
      <c r="F86" s="4">
        <v>-3.7000000000000002E-3</v>
      </c>
      <c r="G86">
        <v>0</v>
      </c>
      <c r="H86" s="25">
        <v>4.4000000000000004</v>
      </c>
      <c r="I86" s="25">
        <v>-23.9</v>
      </c>
      <c r="J86" s="3">
        <v>10000</v>
      </c>
      <c r="K86" s="7">
        <f t="shared" si="29"/>
        <v>-2</v>
      </c>
      <c r="L86" s="6">
        <f t="shared" si="30"/>
        <v>-49.2</v>
      </c>
      <c r="M86">
        <v>1</v>
      </c>
      <c r="N86" s="9">
        <f t="shared" si="31"/>
        <v>0</v>
      </c>
      <c r="O86" s="9">
        <f t="shared" si="32"/>
        <v>-1</v>
      </c>
      <c r="P86" s="9">
        <f t="shared" si="33"/>
        <v>0</v>
      </c>
      <c r="Q86" s="8">
        <f t="shared" si="34"/>
        <v>0</v>
      </c>
      <c r="R86" s="8">
        <f t="shared" si="35"/>
        <v>-23.6</v>
      </c>
      <c r="S86" t="str">
        <f t="shared" si="36"/>
        <v>9.00.00</v>
      </c>
      <c r="T86" t="str">
        <f t="shared" si="37"/>
        <v>17.00.00</v>
      </c>
      <c r="U86" t="str">
        <f t="shared" si="38"/>
        <v xml:space="preserve">8-nov-2006 </v>
      </c>
      <c r="V86">
        <f t="shared" si="39"/>
        <v>11</v>
      </c>
      <c r="W86">
        <f t="shared" si="40"/>
        <v>2006</v>
      </c>
      <c r="X86">
        <f t="shared" si="41"/>
        <v>8</v>
      </c>
      <c r="Y86" s="25">
        <f t="shared" si="42"/>
        <v>-107.20000000000013</v>
      </c>
    </row>
    <row r="87" spans="1:51">
      <c r="A87" t="s">
        <v>165</v>
      </c>
      <c r="B87" t="s">
        <v>166</v>
      </c>
      <c r="C87" t="s">
        <v>55</v>
      </c>
      <c r="D87">
        <v>4</v>
      </c>
      <c r="E87" s="34">
        <v>-37.1</v>
      </c>
      <c r="F87" s="4">
        <v>-5.7999999999999996E-3</v>
      </c>
      <c r="G87">
        <v>0</v>
      </c>
      <c r="H87" s="25">
        <v>0</v>
      </c>
      <c r="I87" s="25">
        <v>-36.799999999999997</v>
      </c>
      <c r="J87" s="3">
        <v>10000</v>
      </c>
      <c r="K87" s="7">
        <f t="shared" si="29"/>
        <v>-3</v>
      </c>
      <c r="L87" s="6">
        <f t="shared" si="30"/>
        <v>-86.300000000000011</v>
      </c>
      <c r="M87">
        <v>1</v>
      </c>
      <c r="N87" s="9">
        <f t="shared" si="31"/>
        <v>0</v>
      </c>
      <c r="O87" s="9">
        <f t="shared" si="32"/>
        <v>-1</v>
      </c>
      <c r="P87" s="9">
        <f t="shared" si="33"/>
        <v>0</v>
      </c>
      <c r="Q87" s="8">
        <f t="shared" si="34"/>
        <v>0</v>
      </c>
      <c r="R87" s="8">
        <f t="shared" si="35"/>
        <v>-37.1</v>
      </c>
      <c r="S87" t="str">
        <f t="shared" si="36"/>
        <v>17.00.00</v>
      </c>
      <c r="T87" t="str">
        <f t="shared" si="37"/>
        <v>21.00.00</v>
      </c>
      <c r="U87" t="str">
        <f t="shared" si="38"/>
        <v>14-nov-2006</v>
      </c>
      <c r="V87">
        <f t="shared" si="39"/>
        <v>11</v>
      </c>
      <c r="W87">
        <f t="shared" si="40"/>
        <v>2006</v>
      </c>
      <c r="X87">
        <f t="shared" si="41"/>
        <v>14</v>
      </c>
      <c r="Y87" s="25">
        <f t="shared" si="42"/>
        <v>-144.30000000000013</v>
      </c>
    </row>
    <row r="88" spans="1:51" s="1" customFormat="1">
      <c r="A88" t="s">
        <v>166</v>
      </c>
      <c r="B88" t="s">
        <v>167</v>
      </c>
      <c r="C88" t="s">
        <v>25</v>
      </c>
      <c r="D88">
        <v>16</v>
      </c>
      <c r="E88" s="34">
        <v>6.9</v>
      </c>
      <c r="F88" s="4">
        <v>1.1000000000000001E-3</v>
      </c>
      <c r="G88">
        <v>0</v>
      </c>
      <c r="H88" s="25">
        <v>26.4</v>
      </c>
      <c r="I88" s="25">
        <v>0</v>
      </c>
      <c r="J88" s="3">
        <v>10000</v>
      </c>
      <c r="K88" s="7">
        <f t="shared" si="29"/>
        <v>1</v>
      </c>
      <c r="L88" s="6">
        <f t="shared" si="30"/>
        <v>6.9</v>
      </c>
      <c r="M88">
        <v>1</v>
      </c>
      <c r="N88" s="9">
        <f t="shared" si="31"/>
        <v>1</v>
      </c>
      <c r="O88" s="9">
        <f t="shared" si="32"/>
        <v>0</v>
      </c>
      <c r="P88" s="9">
        <f t="shared" si="33"/>
        <v>0</v>
      </c>
      <c r="Q88" s="8">
        <f t="shared" si="34"/>
        <v>6.9</v>
      </c>
      <c r="R88" s="8">
        <f t="shared" si="35"/>
        <v>0</v>
      </c>
      <c r="S88" t="str">
        <f t="shared" si="36"/>
        <v>21.00.00</v>
      </c>
      <c r="T88" t="str">
        <f t="shared" si="37"/>
        <v>9.00.00</v>
      </c>
      <c r="U88" t="str">
        <f t="shared" si="38"/>
        <v>14-nov-2006</v>
      </c>
      <c r="V88">
        <f t="shared" si="39"/>
        <v>11</v>
      </c>
      <c r="W88">
        <f t="shared" si="40"/>
        <v>2006</v>
      </c>
      <c r="X88">
        <f t="shared" si="41"/>
        <v>14</v>
      </c>
      <c r="Y88" s="25">
        <f t="shared" si="42"/>
        <v>-137.40000000000012</v>
      </c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s="2" customFormat="1">
      <c r="A89" t="s">
        <v>168</v>
      </c>
      <c r="B89" t="s">
        <v>169</v>
      </c>
      <c r="C89" t="s">
        <v>55</v>
      </c>
      <c r="D89">
        <v>14</v>
      </c>
      <c r="E89" s="34">
        <v>-1.6</v>
      </c>
      <c r="F89" s="4">
        <v>-2.0000000000000001E-4</v>
      </c>
      <c r="G89">
        <v>0</v>
      </c>
      <c r="H89" s="25">
        <v>39.700000000000003</v>
      </c>
      <c r="I89" s="25">
        <v>-12.8</v>
      </c>
      <c r="J89" s="3">
        <v>10000</v>
      </c>
      <c r="K89" s="7">
        <f t="shared" si="29"/>
        <v>-1</v>
      </c>
      <c r="L89" s="6">
        <f t="shared" si="30"/>
        <v>-1.6</v>
      </c>
      <c r="M89">
        <v>1</v>
      </c>
      <c r="N89" s="9">
        <f t="shared" si="31"/>
        <v>0</v>
      </c>
      <c r="O89" s="9">
        <f t="shared" si="32"/>
        <v>-1</v>
      </c>
      <c r="P89" s="9">
        <f t="shared" si="33"/>
        <v>0</v>
      </c>
      <c r="Q89" s="8">
        <f t="shared" si="34"/>
        <v>0</v>
      </c>
      <c r="R89" s="8">
        <f t="shared" si="35"/>
        <v>-1.6</v>
      </c>
      <c r="S89" t="str">
        <f t="shared" si="36"/>
        <v>15.00.00</v>
      </c>
      <c r="T89" t="str">
        <f t="shared" si="37"/>
        <v>15.00.00</v>
      </c>
      <c r="U89" t="str">
        <f t="shared" si="38"/>
        <v>17-nov-2006</v>
      </c>
      <c r="V89">
        <f t="shared" si="39"/>
        <v>11</v>
      </c>
      <c r="W89">
        <f t="shared" si="40"/>
        <v>2006</v>
      </c>
      <c r="X89">
        <f t="shared" si="41"/>
        <v>17</v>
      </c>
      <c r="Y89" s="25">
        <f t="shared" si="42"/>
        <v>-139.00000000000011</v>
      </c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 s="2" customFormat="1">
      <c r="A90" t="s">
        <v>171</v>
      </c>
      <c r="B90" t="s">
        <v>172</v>
      </c>
      <c r="C90" t="s">
        <v>55</v>
      </c>
      <c r="D90">
        <v>6</v>
      </c>
      <c r="E90" s="34">
        <v>-22.6</v>
      </c>
      <c r="F90" s="4">
        <v>-3.5000000000000001E-3</v>
      </c>
      <c r="G90">
        <v>0</v>
      </c>
      <c r="H90" s="25">
        <v>0</v>
      </c>
      <c r="I90" s="25">
        <v>-22.4</v>
      </c>
      <c r="J90" s="3">
        <v>10000</v>
      </c>
      <c r="K90" s="7">
        <f t="shared" si="29"/>
        <v>-2</v>
      </c>
      <c r="L90" s="6">
        <f t="shared" si="30"/>
        <v>-24.200000000000003</v>
      </c>
      <c r="M90">
        <v>1</v>
      </c>
      <c r="N90" s="9">
        <f t="shared" si="31"/>
        <v>0</v>
      </c>
      <c r="O90" s="9">
        <f t="shared" si="32"/>
        <v>-1</v>
      </c>
      <c r="P90" s="9">
        <f t="shared" si="33"/>
        <v>0</v>
      </c>
      <c r="Q90" s="8">
        <f t="shared" si="34"/>
        <v>0</v>
      </c>
      <c r="R90" s="8">
        <f t="shared" si="35"/>
        <v>-22.6</v>
      </c>
      <c r="S90" t="str">
        <f t="shared" si="36"/>
        <v>17.00.00</v>
      </c>
      <c r="T90" t="str">
        <f t="shared" si="37"/>
        <v>9.00.00</v>
      </c>
      <c r="U90" t="str">
        <f t="shared" si="38"/>
        <v>22-nov-2006</v>
      </c>
      <c r="V90">
        <f t="shared" si="39"/>
        <v>11</v>
      </c>
      <c r="W90">
        <f t="shared" si="40"/>
        <v>2006</v>
      </c>
      <c r="X90">
        <f t="shared" si="41"/>
        <v>22</v>
      </c>
      <c r="Y90" s="25">
        <f t="shared" si="42"/>
        <v>-161.60000000000011</v>
      </c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 s="1"/>
      <c r="AW90" s="1"/>
      <c r="AX90" s="1"/>
      <c r="AY90" s="1"/>
    </row>
    <row r="91" spans="1:51" s="2" customFormat="1">
      <c r="A91" t="s">
        <v>170</v>
      </c>
      <c r="B91" t="s">
        <v>171</v>
      </c>
      <c r="C91" t="s">
        <v>25</v>
      </c>
      <c r="D91">
        <v>8</v>
      </c>
      <c r="E91" s="34">
        <v>-16.600000000000001</v>
      </c>
      <c r="F91" s="4">
        <v>-2.5999999999999999E-3</v>
      </c>
      <c r="G91">
        <v>0</v>
      </c>
      <c r="H91" s="25">
        <v>10.199999999999999</v>
      </c>
      <c r="I91" s="25">
        <v>-24.9</v>
      </c>
      <c r="J91" s="3">
        <v>10000</v>
      </c>
      <c r="K91" s="7">
        <f t="shared" si="29"/>
        <v>-3</v>
      </c>
      <c r="L91" s="6">
        <f t="shared" si="30"/>
        <v>-40.800000000000004</v>
      </c>
      <c r="M91">
        <v>1</v>
      </c>
      <c r="N91" s="9">
        <f t="shared" si="31"/>
        <v>0</v>
      </c>
      <c r="O91" s="9">
        <f t="shared" si="32"/>
        <v>-1</v>
      </c>
      <c r="P91" s="9">
        <f t="shared" si="33"/>
        <v>0</v>
      </c>
      <c r="Q91" s="8">
        <f t="shared" si="34"/>
        <v>0</v>
      </c>
      <c r="R91" s="8">
        <f t="shared" si="35"/>
        <v>-16.600000000000001</v>
      </c>
      <c r="S91" t="str">
        <f t="shared" si="36"/>
        <v>9.00.00</v>
      </c>
      <c r="T91" t="str">
        <f t="shared" si="37"/>
        <v>17.00.00</v>
      </c>
      <c r="U91" t="str">
        <f t="shared" si="38"/>
        <v>22-nov-2006</v>
      </c>
      <c r="V91">
        <f t="shared" si="39"/>
        <v>11</v>
      </c>
      <c r="W91">
        <f t="shared" si="40"/>
        <v>2006</v>
      </c>
      <c r="X91">
        <f t="shared" si="41"/>
        <v>22</v>
      </c>
      <c r="Y91" s="25">
        <f t="shared" si="42"/>
        <v>-178.2000000000001</v>
      </c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s="2" customFormat="1">
      <c r="A92" t="s">
        <v>2819</v>
      </c>
      <c r="B92" t="s">
        <v>2820</v>
      </c>
      <c r="C92" t="s">
        <v>25</v>
      </c>
      <c r="D92">
        <v>12</v>
      </c>
      <c r="E92" s="36">
        <v>-50.4</v>
      </c>
      <c r="F92" s="4">
        <v>-7.9000000000000008E-3</v>
      </c>
      <c r="G92">
        <v>0</v>
      </c>
      <c r="H92" s="25">
        <v>22.5</v>
      </c>
      <c r="I92" s="25">
        <v>-50.4</v>
      </c>
      <c r="J92" s="3">
        <v>10000</v>
      </c>
      <c r="K92" s="7">
        <f t="shared" si="29"/>
        <v>-4</v>
      </c>
      <c r="L92" s="6">
        <f t="shared" si="30"/>
        <v>-91.2</v>
      </c>
      <c r="M92">
        <v>1</v>
      </c>
      <c r="N92" s="9">
        <f t="shared" si="31"/>
        <v>0</v>
      </c>
      <c r="O92" s="9">
        <f t="shared" si="32"/>
        <v>-1</v>
      </c>
      <c r="P92" s="9">
        <f t="shared" si="33"/>
        <v>0</v>
      </c>
      <c r="Q92" s="8">
        <f t="shared" si="34"/>
        <v>0</v>
      </c>
      <c r="R92" s="8">
        <f t="shared" si="35"/>
        <v>-50.4</v>
      </c>
      <c r="S92" t="str">
        <f t="shared" si="36"/>
        <v>13.00.00</v>
      </c>
      <c r="T92" t="str">
        <f t="shared" si="37"/>
        <v>11.00.00</v>
      </c>
      <c r="U92" t="str">
        <f t="shared" si="38"/>
        <v>24-nov-2006</v>
      </c>
      <c r="V92">
        <f t="shared" si="39"/>
        <v>11</v>
      </c>
      <c r="W92">
        <f t="shared" si="40"/>
        <v>2006</v>
      </c>
      <c r="X92">
        <f t="shared" si="41"/>
        <v>24</v>
      </c>
      <c r="Y92" s="25">
        <f t="shared" si="42"/>
        <v>-228.60000000000011</v>
      </c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s="2" customFormat="1">
      <c r="A93" t="s">
        <v>173</v>
      </c>
      <c r="B93" t="s">
        <v>174</v>
      </c>
      <c r="C93" t="s">
        <v>25</v>
      </c>
      <c r="D93">
        <v>3</v>
      </c>
      <c r="E93" s="34">
        <v>-44.1</v>
      </c>
      <c r="F93" s="4">
        <v>-7.0000000000000001E-3</v>
      </c>
      <c r="G93">
        <v>0</v>
      </c>
      <c r="H93" s="25">
        <v>0</v>
      </c>
      <c r="I93" s="25">
        <v>-44.1</v>
      </c>
      <c r="J93" s="3">
        <v>10000</v>
      </c>
      <c r="K93" s="7">
        <f t="shared" si="29"/>
        <v>-5</v>
      </c>
      <c r="L93" s="6">
        <f t="shared" si="30"/>
        <v>-135.30000000000001</v>
      </c>
      <c r="M93">
        <v>1</v>
      </c>
      <c r="N93" s="9">
        <f t="shared" si="31"/>
        <v>0</v>
      </c>
      <c r="O93" s="9">
        <f t="shared" si="32"/>
        <v>-1</v>
      </c>
      <c r="P93" s="9">
        <f t="shared" si="33"/>
        <v>0</v>
      </c>
      <c r="Q93" s="8">
        <f t="shared" si="34"/>
        <v>0</v>
      </c>
      <c r="R93" s="8">
        <f t="shared" si="35"/>
        <v>-44.1</v>
      </c>
      <c r="S93" t="str">
        <f t="shared" si="36"/>
        <v>12.00.00</v>
      </c>
      <c r="T93" t="str">
        <f t="shared" si="37"/>
        <v>15.00.00</v>
      </c>
      <c r="U93" t="str">
        <f t="shared" si="38"/>
        <v>28-nov-2006</v>
      </c>
      <c r="V93">
        <f t="shared" si="39"/>
        <v>11</v>
      </c>
      <c r="W93">
        <f t="shared" si="40"/>
        <v>2006</v>
      </c>
      <c r="X93">
        <f t="shared" si="41"/>
        <v>28</v>
      </c>
      <c r="Y93" s="25">
        <f t="shared" si="42"/>
        <v>-272.7000000000001</v>
      </c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</row>
    <row r="94" spans="1:51" s="2" customFormat="1">
      <c r="A94" t="s">
        <v>175</v>
      </c>
      <c r="B94" t="s">
        <v>176</v>
      </c>
      <c r="C94" t="s">
        <v>25</v>
      </c>
      <c r="D94">
        <v>4</v>
      </c>
      <c r="E94" s="34">
        <v>-63.8</v>
      </c>
      <c r="F94" s="4">
        <v>-0.01</v>
      </c>
      <c r="G94">
        <v>0</v>
      </c>
      <c r="H94" s="25">
        <v>0</v>
      </c>
      <c r="I94" s="25">
        <v>-63.8</v>
      </c>
      <c r="J94" s="3">
        <v>10000</v>
      </c>
      <c r="K94" s="7">
        <f t="shared" si="29"/>
        <v>-6</v>
      </c>
      <c r="L94" s="6">
        <f t="shared" si="30"/>
        <v>-199.10000000000002</v>
      </c>
      <c r="M94">
        <v>1</v>
      </c>
      <c r="N94" s="9">
        <f t="shared" si="31"/>
        <v>0</v>
      </c>
      <c r="O94" s="9">
        <f t="shared" si="32"/>
        <v>-1</v>
      </c>
      <c r="P94" s="9">
        <f t="shared" si="33"/>
        <v>0</v>
      </c>
      <c r="Q94" s="8">
        <f t="shared" si="34"/>
        <v>0</v>
      </c>
      <c r="R94" s="8">
        <f t="shared" si="35"/>
        <v>-63.8</v>
      </c>
      <c r="S94" t="str">
        <f t="shared" si="36"/>
        <v>12.00.00</v>
      </c>
      <c r="T94" t="str">
        <f t="shared" si="37"/>
        <v>16.00.00</v>
      </c>
      <c r="U94" t="str">
        <f t="shared" si="38"/>
        <v>30-nov-2006</v>
      </c>
      <c r="V94">
        <f t="shared" si="39"/>
        <v>11</v>
      </c>
      <c r="W94">
        <f t="shared" si="40"/>
        <v>2006</v>
      </c>
      <c r="X94">
        <f t="shared" si="41"/>
        <v>30</v>
      </c>
      <c r="Y94" s="25">
        <f t="shared" si="42"/>
        <v>-336.50000000000011</v>
      </c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</row>
    <row r="95" spans="1:51" s="2" customFormat="1">
      <c r="A95" t="s">
        <v>177</v>
      </c>
      <c r="B95" t="s">
        <v>178</v>
      </c>
      <c r="C95" t="s">
        <v>55</v>
      </c>
      <c r="D95">
        <v>20</v>
      </c>
      <c r="E95" s="34">
        <v>62.2</v>
      </c>
      <c r="F95" s="4">
        <v>9.7999999999999997E-3</v>
      </c>
      <c r="G95">
        <v>0</v>
      </c>
      <c r="H95" s="25">
        <v>112.7</v>
      </c>
      <c r="I95" s="25">
        <v>-22.8</v>
      </c>
      <c r="J95" s="3">
        <v>10000</v>
      </c>
      <c r="K95" s="7">
        <f t="shared" si="29"/>
        <v>1</v>
      </c>
      <c r="L95" s="6">
        <f t="shared" si="30"/>
        <v>62.2</v>
      </c>
      <c r="M95">
        <v>1</v>
      </c>
      <c r="N95" s="9">
        <f t="shared" si="31"/>
        <v>1</v>
      </c>
      <c r="O95" s="9">
        <f t="shared" si="32"/>
        <v>0</v>
      </c>
      <c r="P95" s="9">
        <f t="shared" si="33"/>
        <v>0</v>
      </c>
      <c r="Q95" s="8">
        <f t="shared" si="34"/>
        <v>62.2</v>
      </c>
      <c r="R95" s="8">
        <f t="shared" si="35"/>
        <v>0</v>
      </c>
      <c r="S95" t="str">
        <f t="shared" si="36"/>
        <v>17.00.00</v>
      </c>
      <c r="T95" t="str">
        <f t="shared" si="37"/>
        <v>9.00.00</v>
      </c>
      <c r="U95" t="str">
        <f t="shared" si="38"/>
        <v>30-nov-2006</v>
      </c>
      <c r="V95">
        <f t="shared" si="39"/>
        <v>11</v>
      </c>
      <c r="W95">
        <f t="shared" si="40"/>
        <v>2006</v>
      </c>
      <c r="X95">
        <f t="shared" si="41"/>
        <v>30</v>
      </c>
      <c r="Y95" s="25">
        <f t="shared" si="42"/>
        <v>-274.30000000000013</v>
      </c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  <row r="96" spans="1:51" s="2" customFormat="1">
      <c r="A96" t="s">
        <v>181</v>
      </c>
      <c r="B96" t="s">
        <v>182</v>
      </c>
      <c r="C96" t="s">
        <v>25</v>
      </c>
      <c r="D96">
        <v>25</v>
      </c>
      <c r="E96" s="34">
        <v>23.4</v>
      </c>
      <c r="F96" s="4">
        <v>3.5999999999999999E-3</v>
      </c>
      <c r="G96">
        <v>0</v>
      </c>
      <c r="H96" s="25">
        <v>38.700000000000003</v>
      </c>
      <c r="I96" s="25">
        <v>-7.3</v>
      </c>
      <c r="J96" s="3">
        <v>10000</v>
      </c>
      <c r="K96" s="7">
        <f t="shared" si="29"/>
        <v>2</v>
      </c>
      <c r="L96" s="6">
        <f t="shared" si="30"/>
        <v>85.6</v>
      </c>
      <c r="M96">
        <v>1</v>
      </c>
      <c r="N96" s="9">
        <f t="shared" si="31"/>
        <v>1</v>
      </c>
      <c r="O96" s="9">
        <f t="shared" si="32"/>
        <v>0</v>
      </c>
      <c r="P96" s="9">
        <f t="shared" si="33"/>
        <v>0</v>
      </c>
      <c r="Q96" s="8">
        <f t="shared" si="34"/>
        <v>23.4</v>
      </c>
      <c r="R96" s="8">
        <f t="shared" si="35"/>
        <v>0</v>
      </c>
      <c r="S96" t="str">
        <f t="shared" si="36"/>
        <v>19.00.00</v>
      </c>
      <c r="T96" t="str">
        <f t="shared" si="37"/>
        <v>16.00.00</v>
      </c>
      <c r="U96" t="str">
        <f t="shared" si="38"/>
        <v xml:space="preserve">8-dic-2006 </v>
      </c>
      <c r="V96">
        <f t="shared" si="39"/>
        <v>12</v>
      </c>
      <c r="W96">
        <f t="shared" si="40"/>
        <v>2006</v>
      </c>
      <c r="X96">
        <f t="shared" si="41"/>
        <v>8</v>
      </c>
      <c r="Y96" s="25">
        <f t="shared" si="42"/>
        <v>-250.90000000000012</v>
      </c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</row>
    <row r="97" spans="1:51" s="2" customFormat="1">
      <c r="A97" t="s">
        <v>179</v>
      </c>
      <c r="B97" t="s">
        <v>180</v>
      </c>
      <c r="C97" t="s">
        <v>55</v>
      </c>
      <c r="D97">
        <v>6</v>
      </c>
      <c r="E97" s="34">
        <v>-18.600000000000001</v>
      </c>
      <c r="F97" s="4">
        <v>-2.8999999999999998E-3</v>
      </c>
      <c r="G97">
        <v>0</v>
      </c>
      <c r="H97" s="25">
        <v>0</v>
      </c>
      <c r="I97" s="25">
        <v>-18.600000000000001</v>
      </c>
      <c r="J97" s="3">
        <v>10000</v>
      </c>
      <c r="K97" s="7">
        <f t="shared" si="29"/>
        <v>-1</v>
      </c>
      <c r="L97" s="6">
        <f t="shared" si="30"/>
        <v>-18.600000000000001</v>
      </c>
      <c r="M97">
        <v>1</v>
      </c>
      <c r="N97" s="9">
        <f t="shared" si="31"/>
        <v>0</v>
      </c>
      <c r="O97" s="9">
        <f t="shared" si="32"/>
        <v>-1</v>
      </c>
      <c r="P97" s="9">
        <f t="shared" si="33"/>
        <v>0</v>
      </c>
      <c r="Q97" s="8">
        <f t="shared" si="34"/>
        <v>0</v>
      </c>
      <c r="R97" s="8">
        <f t="shared" si="35"/>
        <v>-18.600000000000001</v>
      </c>
      <c r="S97" t="str">
        <f t="shared" si="36"/>
        <v>9.00.00</v>
      </c>
      <c r="T97" t="str">
        <f t="shared" si="37"/>
        <v>15.00.00</v>
      </c>
      <c r="U97" t="str">
        <f t="shared" si="38"/>
        <v xml:space="preserve">8-dic-2006 </v>
      </c>
      <c r="V97">
        <f t="shared" si="39"/>
        <v>12</v>
      </c>
      <c r="W97">
        <f t="shared" si="40"/>
        <v>2006</v>
      </c>
      <c r="X97">
        <f t="shared" si="41"/>
        <v>8</v>
      </c>
      <c r="Y97" s="25">
        <f t="shared" si="42"/>
        <v>-269.50000000000011</v>
      </c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</row>
    <row r="98" spans="1:51" s="2" customFormat="1">
      <c r="A98" t="s">
        <v>182</v>
      </c>
      <c r="B98" t="s">
        <v>183</v>
      </c>
      <c r="C98" t="s">
        <v>55</v>
      </c>
      <c r="D98">
        <v>8</v>
      </c>
      <c r="E98" s="34">
        <v>-14.6</v>
      </c>
      <c r="F98" s="4">
        <v>-2.3E-3</v>
      </c>
      <c r="G98">
        <v>0</v>
      </c>
      <c r="H98" s="25">
        <v>5.9</v>
      </c>
      <c r="I98" s="25">
        <v>-15.4</v>
      </c>
      <c r="J98" s="3">
        <v>10000</v>
      </c>
      <c r="K98" s="7">
        <f t="shared" si="29"/>
        <v>-2</v>
      </c>
      <c r="L98" s="6">
        <f t="shared" si="30"/>
        <v>-33.200000000000003</v>
      </c>
      <c r="M98">
        <v>1</v>
      </c>
      <c r="N98" s="9">
        <f t="shared" si="31"/>
        <v>0</v>
      </c>
      <c r="O98" s="9">
        <f t="shared" si="32"/>
        <v>-1</v>
      </c>
      <c r="P98" s="9">
        <f t="shared" si="33"/>
        <v>0</v>
      </c>
      <c r="Q98" s="8">
        <f t="shared" si="34"/>
        <v>0</v>
      </c>
      <c r="R98" s="8">
        <f t="shared" si="35"/>
        <v>-14.6</v>
      </c>
      <c r="S98" t="str">
        <f t="shared" si="36"/>
        <v>16.00.00</v>
      </c>
      <c r="T98" t="str">
        <f t="shared" si="37"/>
        <v>10.00.00</v>
      </c>
      <c r="U98" t="str">
        <f t="shared" si="38"/>
        <v>12-dic-2006</v>
      </c>
      <c r="V98">
        <f t="shared" si="39"/>
        <v>12</v>
      </c>
      <c r="W98">
        <f t="shared" si="40"/>
        <v>2006</v>
      </c>
      <c r="X98">
        <f t="shared" si="41"/>
        <v>12</v>
      </c>
      <c r="Y98" s="25">
        <f t="shared" si="42"/>
        <v>-284.10000000000014</v>
      </c>
    </row>
    <row r="99" spans="1:51" s="2" customFormat="1">
      <c r="A99" t="s">
        <v>184</v>
      </c>
      <c r="B99" t="s">
        <v>185</v>
      </c>
      <c r="C99" t="s">
        <v>25</v>
      </c>
      <c r="D99">
        <v>19</v>
      </c>
      <c r="E99" s="34">
        <v>6.4</v>
      </c>
      <c r="F99" s="4">
        <v>1E-3</v>
      </c>
      <c r="G99">
        <v>0</v>
      </c>
      <c r="H99" s="25">
        <v>33.700000000000003</v>
      </c>
      <c r="I99" s="25">
        <v>-0.3</v>
      </c>
      <c r="J99" s="3">
        <v>10000</v>
      </c>
      <c r="K99" s="7">
        <f t="shared" si="29"/>
        <v>1</v>
      </c>
      <c r="L99" s="6">
        <f t="shared" si="30"/>
        <v>6.4</v>
      </c>
      <c r="M99">
        <v>1</v>
      </c>
      <c r="N99" s="9">
        <f t="shared" si="31"/>
        <v>1</v>
      </c>
      <c r="O99" s="9">
        <f t="shared" si="32"/>
        <v>0</v>
      </c>
      <c r="P99" s="9">
        <f t="shared" si="33"/>
        <v>0</v>
      </c>
      <c r="Q99" s="8">
        <f t="shared" si="34"/>
        <v>6.4</v>
      </c>
      <c r="R99" s="8">
        <f t="shared" si="35"/>
        <v>0</v>
      </c>
      <c r="S99" t="str">
        <f t="shared" si="36"/>
        <v>14.00.00</v>
      </c>
      <c r="T99" t="str">
        <f t="shared" si="37"/>
        <v>19.00.00</v>
      </c>
      <c r="U99" t="str">
        <f t="shared" si="38"/>
        <v>15-dic-2006</v>
      </c>
      <c r="V99">
        <f t="shared" si="39"/>
        <v>12</v>
      </c>
      <c r="W99">
        <f t="shared" si="40"/>
        <v>2006</v>
      </c>
      <c r="X99">
        <f t="shared" si="41"/>
        <v>15</v>
      </c>
      <c r="Y99" s="25">
        <f t="shared" si="42"/>
        <v>-277.70000000000016</v>
      </c>
    </row>
    <row r="100" spans="1:51" s="2" customFormat="1">
      <c r="A100" t="s">
        <v>2821</v>
      </c>
      <c r="B100" t="s">
        <v>187</v>
      </c>
      <c r="C100" t="s">
        <v>25</v>
      </c>
      <c r="D100">
        <v>45</v>
      </c>
      <c r="E100" s="36">
        <v>-24.3</v>
      </c>
      <c r="F100" s="4">
        <v>-3.7000000000000002E-3</v>
      </c>
      <c r="G100">
        <v>0</v>
      </c>
      <c r="H100" s="25">
        <v>53</v>
      </c>
      <c r="I100" s="25">
        <v>-24.3</v>
      </c>
      <c r="J100" s="3">
        <v>10000</v>
      </c>
      <c r="K100" s="7">
        <f t="shared" si="29"/>
        <v>-1</v>
      </c>
      <c r="L100" s="6">
        <f t="shared" si="30"/>
        <v>-24.3</v>
      </c>
      <c r="M100">
        <v>1</v>
      </c>
      <c r="N100" s="9">
        <f t="shared" si="31"/>
        <v>0</v>
      </c>
      <c r="O100" s="9">
        <f t="shared" si="32"/>
        <v>-1</v>
      </c>
      <c r="P100" s="9">
        <f t="shared" si="33"/>
        <v>0</v>
      </c>
      <c r="Q100" s="8">
        <f t="shared" si="34"/>
        <v>0</v>
      </c>
      <c r="R100" s="8">
        <f t="shared" si="35"/>
        <v>-24.3</v>
      </c>
      <c r="S100" t="str">
        <f t="shared" si="36"/>
        <v>12.00.00</v>
      </c>
      <c r="T100" t="str">
        <f t="shared" si="37"/>
        <v>15.00.00</v>
      </c>
      <c r="U100" t="str">
        <f t="shared" si="38"/>
        <v>19-dic-2006</v>
      </c>
      <c r="V100">
        <f t="shared" si="39"/>
        <v>12</v>
      </c>
      <c r="W100">
        <f t="shared" si="40"/>
        <v>2006</v>
      </c>
      <c r="X100">
        <f t="shared" si="41"/>
        <v>19</v>
      </c>
      <c r="Y100" s="25">
        <f t="shared" si="42"/>
        <v>-302.00000000000017</v>
      </c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1:51" s="2" customFormat="1">
      <c r="A101" t="s">
        <v>186</v>
      </c>
      <c r="B101" t="s">
        <v>187</v>
      </c>
      <c r="C101" t="s">
        <v>55</v>
      </c>
      <c r="D101">
        <v>23</v>
      </c>
      <c r="E101" s="34">
        <v>3.4</v>
      </c>
      <c r="F101" s="4">
        <v>5.0000000000000001E-4</v>
      </c>
      <c r="G101">
        <v>0</v>
      </c>
      <c r="H101" s="25">
        <v>16.7</v>
      </c>
      <c r="I101" s="25">
        <v>-25.8</v>
      </c>
      <c r="J101" s="3">
        <v>10000</v>
      </c>
      <c r="K101" s="7">
        <f t="shared" si="29"/>
        <v>1</v>
      </c>
      <c r="L101" s="6">
        <f t="shared" si="30"/>
        <v>3.4</v>
      </c>
      <c r="M101">
        <v>1</v>
      </c>
      <c r="N101" s="9">
        <f t="shared" si="31"/>
        <v>1</v>
      </c>
      <c r="O101" s="9">
        <f t="shared" si="32"/>
        <v>0</v>
      </c>
      <c r="P101" s="9">
        <f t="shared" si="33"/>
        <v>0</v>
      </c>
      <c r="Q101" s="8">
        <f t="shared" si="34"/>
        <v>3.4</v>
      </c>
      <c r="R101" s="8">
        <f t="shared" si="35"/>
        <v>0</v>
      </c>
      <c r="S101" t="str">
        <f t="shared" si="36"/>
        <v>20.00.00</v>
      </c>
      <c r="T101" t="str">
        <f t="shared" si="37"/>
        <v>15.00.00</v>
      </c>
      <c r="U101" t="str">
        <f t="shared" si="38"/>
        <v>20-dic-2006</v>
      </c>
      <c r="V101">
        <f t="shared" si="39"/>
        <v>12</v>
      </c>
      <c r="W101">
        <f t="shared" si="40"/>
        <v>2006</v>
      </c>
      <c r="X101">
        <f t="shared" si="41"/>
        <v>20</v>
      </c>
      <c r="Y101" s="25">
        <f t="shared" si="42"/>
        <v>-298.60000000000019</v>
      </c>
    </row>
    <row r="102" spans="1:51" s="2" customFormat="1">
      <c r="A102" t="s">
        <v>188</v>
      </c>
      <c r="B102" t="s">
        <v>189</v>
      </c>
      <c r="C102" t="s">
        <v>55</v>
      </c>
      <c r="D102">
        <v>7</v>
      </c>
      <c r="E102" s="34">
        <v>-31.6</v>
      </c>
      <c r="F102" s="4">
        <v>-4.7999999999999996E-3</v>
      </c>
      <c r="G102">
        <v>0</v>
      </c>
      <c r="H102" s="25">
        <v>18.2</v>
      </c>
      <c r="I102" s="25">
        <v>-31.6</v>
      </c>
      <c r="J102" s="3">
        <v>10000</v>
      </c>
      <c r="K102" s="7">
        <f t="shared" si="29"/>
        <v>-1</v>
      </c>
      <c r="L102" s="6">
        <f t="shared" si="30"/>
        <v>-31.6</v>
      </c>
      <c r="M102">
        <v>1</v>
      </c>
      <c r="N102" s="9">
        <f t="shared" si="31"/>
        <v>0</v>
      </c>
      <c r="O102" s="9">
        <f t="shared" si="32"/>
        <v>-1</v>
      </c>
      <c r="P102" s="9">
        <f t="shared" si="33"/>
        <v>0</v>
      </c>
      <c r="Q102" s="8">
        <f t="shared" si="34"/>
        <v>0</v>
      </c>
      <c r="R102" s="8">
        <f t="shared" si="35"/>
        <v>-31.6</v>
      </c>
      <c r="S102" t="str">
        <f t="shared" si="36"/>
        <v>16.00.00</v>
      </c>
      <c r="T102" t="str">
        <f t="shared" si="37"/>
        <v>9.00.00</v>
      </c>
      <c r="U102" t="str">
        <f t="shared" si="38"/>
        <v>22-dic-2006</v>
      </c>
      <c r="V102">
        <f t="shared" si="39"/>
        <v>12</v>
      </c>
      <c r="W102">
        <f t="shared" si="40"/>
        <v>2006</v>
      </c>
      <c r="X102">
        <f t="shared" si="41"/>
        <v>22</v>
      </c>
      <c r="Y102" s="25">
        <f t="shared" si="42"/>
        <v>-330.20000000000022</v>
      </c>
    </row>
    <row r="103" spans="1:51" s="2" customFormat="1">
      <c r="A103" t="s">
        <v>190</v>
      </c>
      <c r="B103" t="s">
        <v>191</v>
      </c>
      <c r="C103" t="s">
        <v>55</v>
      </c>
      <c r="D103">
        <v>4</v>
      </c>
      <c r="E103" s="34">
        <v>-36.1</v>
      </c>
      <c r="F103" s="4">
        <v>-5.4000000000000003E-3</v>
      </c>
      <c r="G103">
        <v>0</v>
      </c>
      <c r="H103" s="25">
        <v>6.2</v>
      </c>
      <c r="I103" s="25">
        <v>-36.1</v>
      </c>
      <c r="J103" s="3">
        <v>10000</v>
      </c>
      <c r="K103" s="7">
        <f t="shared" si="29"/>
        <v>-2</v>
      </c>
      <c r="L103" s="6">
        <f t="shared" si="30"/>
        <v>-67.7</v>
      </c>
      <c r="M103">
        <v>1</v>
      </c>
      <c r="N103" s="9">
        <f t="shared" si="31"/>
        <v>0</v>
      </c>
      <c r="O103" s="9">
        <f t="shared" si="32"/>
        <v>-1</v>
      </c>
      <c r="P103" s="9">
        <f t="shared" si="33"/>
        <v>0</v>
      </c>
      <c r="Q103" s="8">
        <f t="shared" si="34"/>
        <v>0</v>
      </c>
      <c r="R103" s="8">
        <f t="shared" si="35"/>
        <v>-36.1</v>
      </c>
      <c r="S103" t="str">
        <f t="shared" si="36"/>
        <v>12.00.00</v>
      </c>
      <c r="T103" t="str">
        <f t="shared" si="37"/>
        <v>9.00.00</v>
      </c>
      <c r="U103" t="str">
        <f t="shared" si="38"/>
        <v>29-dic-2006</v>
      </c>
      <c r="V103">
        <f t="shared" si="39"/>
        <v>12</v>
      </c>
      <c r="W103">
        <f t="shared" si="40"/>
        <v>2006</v>
      </c>
      <c r="X103">
        <f t="shared" si="41"/>
        <v>29</v>
      </c>
      <c r="Y103" s="25">
        <f t="shared" si="42"/>
        <v>-366.30000000000024</v>
      </c>
    </row>
    <row r="104" spans="1:51" s="2" customFormat="1">
      <c r="A104" t="s">
        <v>192</v>
      </c>
      <c r="B104" t="s">
        <v>193</v>
      </c>
      <c r="C104" t="s">
        <v>55</v>
      </c>
      <c r="D104">
        <v>4</v>
      </c>
      <c r="E104" s="34">
        <v>-19.600000000000001</v>
      </c>
      <c r="F104" s="4">
        <v>-2.8999999999999998E-3</v>
      </c>
      <c r="G104">
        <v>0</v>
      </c>
      <c r="H104" s="25">
        <v>2.2000000000000002</v>
      </c>
      <c r="I104" s="25">
        <v>-19.600000000000001</v>
      </c>
      <c r="J104" s="3">
        <v>10000</v>
      </c>
      <c r="K104" s="7">
        <f t="shared" si="29"/>
        <v>-3</v>
      </c>
      <c r="L104" s="6">
        <f t="shared" si="30"/>
        <v>-87.300000000000011</v>
      </c>
      <c r="M104">
        <v>1</v>
      </c>
      <c r="N104" s="9">
        <f t="shared" si="31"/>
        <v>0</v>
      </c>
      <c r="O104" s="9">
        <f t="shared" si="32"/>
        <v>-1</v>
      </c>
      <c r="P104" s="9">
        <f t="shared" si="33"/>
        <v>0</v>
      </c>
      <c r="Q104" s="8">
        <f t="shared" si="34"/>
        <v>0</v>
      </c>
      <c r="R104" s="8">
        <f t="shared" si="35"/>
        <v>-19.600000000000001</v>
      </c>
      <c r="S104" t="str">
        <f t="shared" si="36"/>
        <v>13.00.00</v>
      </c>
      <c r="T104" t="str">
        <f t="shared" si="37"/>
        <v>17.00.00</v>
      </c>
      <c r="U104" t="str">
        <f t="shared" si="38"/>
        <v xml:space="preserve">3-gen-2007 </v>
      </c>
      <c r="V104">
        <f t="shared" si="39"/>
        <v>1</v>
      </c>
      <c r="W104">
        <f t="shared" si="40"/>
        <v>2007</v>
      </c>
      <c r="X104">
        <f t="shared" si="41"/>
        <v>3</v>
      </c>
      <c r="Y104" s="25">
        <f t="shared" si="42"/>
        <v>-385.90000000000026</v>
      </c>
    </row>
    <row r="105" spans="1:51" s="2" customFormat="1">
      <c r="A105" t="s">
        <v>194</v>
      </c>
      <c r="B105" t="s">
        <v>195</v>
      </c>
      <c r="C105" t="s">
        <v>55</v>
      </c>
      <c r="D105">
        <v>15</v>
      </c>
      <c r="E105" s="34">
        <v>-31.1</v>
      </c>
      <c r="F105" s="4">
        <v>-4.7000000000000002E-3</v>
      </c>
      <c r="G105">
        <v>0</v>
      </c>
      <c r="H105" s="25">
        <v>0</v>
      </c>
      <c r="I105" s="25">
        <v>-53.8</v>
      </c>
      <c r="J105" s="3">
        <v>10000</v>
      </c>
      <c r="K105" s="7">
        <f t="shared" si="29"/>
        <v>-4</v>
      </c>
      <c r="L105" s="6">
        <f t="shared" si="30"/>
        <v>-118.4</v>
      </c>
      <c r="M105">
        <v>1</v>
      </c>
      <c r="N105" s="9">
        <f t="shared" si="31"/>
        <v>0</v>
      </c>
      <c r="O105" s="9">
        <f t="shared" si="32"/>
        <v>-1</v>
      </c>
      <c r="P105" s="9">
        <f t="shared" si="33"/>
        <v>0</v>
      </c>
      <c r="Q105" s="8">
        <f t="shared" si="34"/>
        <v>0</v>
      </c>
      <c r="R105" s="8">
        <f t="shared" si="35"/>
        <v>-31.1</v>
      </c>
      <c r="S105" t="str">
        <f t="shared" si="36"/>
        <v>21.00.00</v>
      </c>
      <c r="T105" t="str">
        <f t="shared" si="37"/>
        <v>8.00.00</v>
      </c>
      <c r="U105" t="str">
        <f t="shared" si="38"/>
        <v xml:space="preserve">3-gen-2007 </v>
      </c>
      <c r="V105">
        <f t="shared" si="39"/>
        <v>1</v>
      </c>
      <c r="W105">
        <f t="shared" si="40"/>
        <v>2007</v>
      </c>
      <c r="X105">
        <f t="shared" si="41"/>
        <v>3</v>
      </c>
      <c r="Y105" s="25">
        <f t="shared" si="42"/>
        <v>-417.00000000000028</v>
      </c>
    </row>
    <row r="106" spans="1:51" s="2" customFormat="1">
      <c r="A106" t="s">
        <v>195</v>
      </c>
      <c r="B106" t="s">
        <v>196</v>
      </c>
      <c r="C106" t="s">
        <v>25</v>
      </c>
      <c r="D106">
        <v>2</v>
      </c>
      <c r="E106" s="34">
        <v>-27.6</v>
      </c>
      <c r="F106" s="4">
        <v>-4.1000000000000003E-3</v>
      </c>
      <c r="G106">
        <v>0</v>
      </c>
      <c r="H106" s="25">
        <v>1.9</v>
      </c>
      <c r="I106" s="25">
        <v>-12.9</v>
      </c>
      <c r="J106" s="3">
        <v>10000</v>
      </c>
      <c r="K106" s="7">
        <f t="shared" si="29"/>
        <v>-5</v>
      </c>
      <c r="L106" s="6">
        <f t="shared" si="30"/>
        <v>-146</v>
      </c>
      <c r="M106">
        <v>1</v>
      </c>
      <c r="N106" s="9">
        <f t="shared" si="31"/>
        <v>0</v>
      </c>
      <c r="O106" s="9">
        <f t="shared" si="32"/>
        <v>-1</v>
      </c>
      <c r="P106" s="9">
        <f t="shared" si="33"/>
        <v>0</v>
      </c>
      <c r="Q106" s="8">
        <f t="shared" si="34"/>
        <v>0</v>
      </c>
      <c r="R106" s="8">
        <f t="shared" si="35"/>
        <v>-27.6</v>
      </c>
      <c r="S106" t="str">
        <f t="shared" si="36"/>
        <v>8.00.00</v>
      </c>
      <c r="T106" t="str">
        <f t="shared" si="37"/>
        <v>10.00.00</v>
      </c>
      <c r="U106" t="str">
        <f t="shared" si="38"/>
        <v xml:space="preserve">5-gen-2007 </v>
      </c>
      <c r="V106">
        <f t="shared" si="39"/>
        <v>1</v>
      </c>
      <c r="W106">
        <f t="shared" si="40"/>
        <v>2007</v>
      </c>
      <c r="X106">
        <f t="shared" si="41"/>
        <v>5</v>
      </c>
      <c r="Y106" s="25">
        <f t="shared" si="42"/>
        <v>-444.60000000000031</v>
      </c>
    </row>
    <row r="107" spans="1:51" s="2" customFormat="1">
      <c r="A107" t="s">
        <v>197</v>
      </c>
      <c r="B107" t="s">
        <v>198</v>
      </c>
      <c r="C107" t="s">
        <v>25</v>
      </c>
      <c r="D107">
        <v>10</v>
      </c>
      <c r="E107" s="34">
        <v>-23.8</v>
      </c>
      <c r="F107" s="4">
        <v>-3.5999999999999999E-3</v>
      </c>
      <c r="G107">
        <v>0</v>
      </c>
      <c r="H107" s="25">
        <v>42.7</v>
      </c>
      <c r="I107" s="25">
        <v>-23.8</v>
      </c>
      <c r="J107" s="3">
        <v>10000</v>
      </c>
      <c r="K107" s="7">
        <f t="shared" si="29"/>
        <v>-6</v>
      </c>
      <c r="L107" s="6">
        <f t="shared" si="30"/>
        <v>-169.8</v>
      </c>
      <c r="M107">
        <v>1</v>
      </c>
      <c r="N107" s="9">
        <f t="shared" si="31"/>
        <v>0</v>
      </c>
      <c r="O107" s="9">
        <f t="shared" si="32"/>
        <v>-1</v>
      </c>
      <c r="P107" s="9">
        <f t="shared" si="33"/>
        <v>0</v>
      </c>
      <c r="Q107" s="8">
        <f t="shared" si="34"/>
        <v>0</v>
      </c>
      <c r="R107" s="8">
        <f t="shared" si="35"/>
        <v>-23.8</v>
      </c>
      <c r="S107" t="str">
        <f t="shared" si="36"/>
        <v>21.00.00</v>
      </c>
      <c r="T107" t="str">
        <f t="shared" si="37"/>
        <v>17.00.00</v>
      </c>
      <c r="U107" t="str">
        <f t="shared" si="38"/>
        <v xml:space="preserve">8-gen-2007 </v>
      </c>
      <c r="V107">
        <f t="shared" si="39"/>
        <v>1</v>
      </c>
      <c r="W107">
        <f t="shared" si="40"/>
        <v>2007</v>
      </c>
      <c r="X107">
        <f t="shared" si="41"/>
        <v>8</v>
      </c>
      <c r="Y107" s="25">
        <f t="shared" si="42"/>
        <v>-468.40000000000032</v>
      </c>
    </row>
    <row r="108" spans="1:51" s="2" customFormat="1">
      <c r="A108" t="s">
        <v>199</v>
      </c>
      <c r="B108" t="s">
        <v>200</v>
      </c>
      <c r="C108" t="s">
        <v>55</v>
      </c>
      <c r="D108">
        <v>13</v>
      </c>
      <c r="E108" s="34">
        <v>-0.6</v>
      </c>
      <c r="F108" s="4">
        <v>-1E-4</v>
      </c>
      <c r="G108">
        <v>0</v>
      </c>
      <c r="H108" s="25">
        <v>40.700000000000003</v>
      </c>
      <c r="I108" s="25">
        <v>-23.3</v>
      </c>
      <c r="J108" s="3">
        <v>10000</v>
      </c>
      <c r="K108" s="7">
        <f t="shared" si="29"/>
        <v>-7</v>
      </c>
      <c r="L108" s="6">
        <f t="shared" si="30"/>
        <v>-170.4</v>
      </c>
      <c r="M108">
        <v>1</v>
      </c>
      <c r="N108" s="9">
        <f t="shared" si="31"/>
        <v>0</v>
      </c>
      <c r="O108" s="9">
        <f t="shared" si="32"/>
        <v>-1</v>
      </c>
      <c r="P108" s="9">
        <f t="shared" si="33"/>
        <v>0</v>
      </c>
      <c r="Q108" s="8">
        <f t="shared" si="34"/>
        <v>0</v>
      </c>
      <c r="R108" s="8">
        <f t="shared" si="35"/>
        <v>-0.6</v>
      </c>
      <c r="S108" t="str">
        <f t="shared" si="36"/>
        <v>18.00.00</v>
      </c>
      <c r="T108" t="str">
        <f t="shared" si="37"/>
        <v>17.00.00</v>
      </c>
      <c r="U108" t="str">
        <f t="shared" si="38"/>
        <v xml:space="preserve">9-gen-2007 </v>
      </c>
      <c r="V108">
        <f t="shared" si="39"/>
        <v>1</v>
      </c>
      <c r="W108">
        <f t="shared" si="40"/>
        <v>2007</v>
      </c>
      <c r="X108">
        <f t="shared" si="41"/>
        <v>9</v>
      </c>
      <c r="Y108" s="25">
        <f t="shared" si="42"/>
        <v>-469.00000000000034</v>
      </c>
    </row>
    <row r="109" spans="1:51" s="2" customFormat="1">
      <c r="A109" t="s">
        <v>201</v>
      </c>
      <c r="B109" t="s">
        <v>202</v>
      </c>
      <c r="C109" t="s">
        <v>55</v>
      </c>
      <c r="D109">
        <v>5</v>
      </c>
      <c r="E109" s="34">
        <v>-36.1</v>
      </c>
      <c r="F109" s="4">
        <v>-5.4000000000000003E-3</v>
      </c>
      <c r="G109">
        <v>0</v>
      </c>
      <c r="H109" s="25">
        <v>0</v>
      </c>
      <c r="I109" s="25">
        <v>-38.299999999999997</v>
      </c>
      <c r="J109" s="3">
        <v>10000</v>
      </c>
      <c r="K109" s="7">
        <f t="shared" si="29"/>
        <v>-8</v>
      </c>
      <c r="L109" s="6">
        <f t="shared" si="30"/>
        <v>-206.5</v>
      </c>
      <c r="M109">
        <v>1</v>
      </c>
      <c r="N109" s="9">
        <f t="shared" si="31"/>
        <v>0</v>
      </c>
      <c r="O109" s="9">
        <f t="shared" si="32"/>
        <v>-1</v>
      </c>
      <c r="P109" s="9">
        <f t="shared" si="33"/>
        <v>0</v>
      </c>
      <c r="Q109" s="8">
        <f t="shared" si="34"/>
        <v>0</v>
      </c>
      <c r="R109" s="8">
        <f t="shared" si="35"/>
        <v>-36.1</v>
      </c>
      <c r="S109" t="str">
        <f t="shared" si="36"/>
        <v>15.00.00</v>
      </c>
      <c r="T109" t="str">
        <f t="shared" si="37"/>
        <v>20.00.00</v>
      </c>
      <c r="U109" t="str">
        <f t="shared" si="38"/>
        <v>17-gen-2007</v>
      </c>
      <c r="V109">
        <f t="shared" si="39"/>
        <v>1</v>
      </c>
      <c r="W109">
        <f t="shared" si="40"/>
        <v>2007</v>
      </c>
      <c r="X109">
        <f t="shared" si="41"/>
        <v>17</v>
      </c>
      <c r="Y109" s="25">
        <f t="shared" si="42"/>
        <v>-505.10000000000036</v>
      </c>
    </row>
    <row r="110" spans="1:51" s="2" customFormat="1">
      <c r="A110" t="s">
        <v>203</v>
      </c>
      <c r="B110" t="s">
        <v>204</v>
      </c>
      <c r="C110" t="s">
        <v>55</v>
      </c>
      <c r="D110">
        <v>13</v>
      </c>
      <c r="E110" s="34">
        <v>-44.8</v>
      </c>
      <c r="F110" s="4">
        <v>-6.7000000000000002E-3</v>
      </c>
      <c r="G110">
        <v>0</v>
      </c>
      <c r="H110" s="25">
        <v>15.7</v>
      </c>
      <c r="I110" s="25">
        <v>-44.8</v>
      </c>
      <c r="J110" s="3">
        <v>10000</v>
      </c>
      <c r="K110" s="7">
        <f t="shared" si="29"/>
        <v>-9</v>
      </c>
      <c r="L110" s="6">
        <f t="shared" si="30"/>
        <v>-251.3</v>
      </c>
      <c r="M110">
        <v>1</v>
      </c>
      <c r="N110" s="9">
        <f t="shared" si="31"/>
        <v>0</v>
      </c>
      <c r="O110" s="9">
        <f t="shared" si="32"/>
        <v>-1</v>
      </c>
      <c r="P110" s="9">
        <f t="shared" si="33"/>
        <v>0</v>
      </c>
      <c r="Q110" s="8">
        <f t="shared" si="34"/>
        <v>0</v>
      </c>
      <c r="R110" s="8">
        <f t="shared" si="35"/>
        <v>-44.8</v>
      </c>
      <c r="S110" t="str">
        <f t="shared" si="36"/>
        <v>17.00.00</v>
      </c>
      <c r="T110" t="str">
        <f t="shared" si="37"/>
        <v>16.00.00</v>
      </c>
      <c r="U110" t="str">
        <f t="shared" si="38"/>
        <v>18-gen-2007</v>
      </c>
      <c r="V110">
        <f t="shared" si="39"/>
        <v>1</v>
      </c>
      <c r="W110">
        <f t="shared" si="40"/>
        <v>2007</v>
      </c>
      <c r="X110">
        <f t="shared" si="41"/>
        <v>18</v>
      </c>
      <c r="Y110" s="25">
        <f t="shared" si="42"/>
        <v>-549.90000000000032</v>
      </c>
    </row>
    <row r="111" spans="1:51" s="2" customFormat="1">
      <c r="A111" t="s">
        <v>205</v>
      </c>
      <c r="B111" t="s">
        <v>206</v>
      </c>
      <c r="C111" t="s">
        <v>25</v>
      </c>
      <c r="D111">
        <v>13</v>
      </c>
      <c r="E111" s="34">
        <v>-53.8</v>
      </c>
      <c r="F111" s="4">
        <v>-7.9000000000000008E-3</v>
      </c>
      <c r="G111">
        <v>0</v>
      </c>
      <c r="H111" s="25">
        <v>14.7</v>
      </c>
      <c r="I111" s="25">
        <v>-53.8</v>
      </c>
      <c r="J111" s="3">
        <v>10000</v>
      </c>
      <c r="K111" s="7">
        <f t="shared" si="29"/>
        <v>-10</v>
      </c>
      <c r="L111" s="6">
        <f t="shared" si="30"/>
        <v>-305.10000000000002</v>
      </c>
      <c r="M111">
        <v>1</v>
      </c>
      <c r="N111" s="9">
        <f t="shared" si="31"/>
        <v>0</v>
      </c>
      <c r="O111" s="9">
        <f t="shared" si="32"/>
        <v>-1</v>
      </c>
      <c r="P111" s="9">
        <f t="shared" si="33"/>
        <v>0</v>
      </c>
      <c r="Q111" s="8">
        <f t="shared" si="34"/>
        <v>0</v>
      </c>
      <c r="R111" s="8">
        <f t="shared" si="35"/>
        <v>-53.8</v>
      </c>
      <c r="S111" t="str">
        <f t="shared" si="36"/>
        <v>17.00.00</v>
      </c>
      <c r="T111" t="str">
        <f t="shared" si="37"/>
        <v>16.00.00</v>
      </c>
      <c r="U111" t="str">
        <f t="shared" si="38"/>
        <v>19-gen-2007</v>
      </c>
      <c r="V111">
        <f t="shared" si="39"/>
        <v>1</v>
      </c>
      <c r="W111">
        <f t="shared" si="40"/>
        <v>2007</v>
      </c>
      <c r="X111">
        <f t="shared" si="41"/>
        <v>19</v>
      </c>
      <c r="Y111" s="25">
        <f t="shared" si="42"/>
        <v>-603.70000000000027</v>
      </c>
    </row>
    <row r="112" spans="1:51" s="2" customFormat="1">
      <c r="A112" t="s">
        <v>207</v>
      </c>
      <c r="B112" t="s">
        <v>208</v>
      </c>
      <c r="C112" t="s">
        <v>55</v>
      </c>
      <c r="D112">
        <v>15</v>
      </c>
      <c r="E112" s="34">
        <v>23.9</v>
      </c>
      <c r="F112" s="4">
        <v>3.5000000000000001E-3</v>
      </c>
      <c r="G112">
        <v>0</v>
      </c>
      <c r="H112" s="25">
        <v>58.7</v>
      </c>
      <c r="I112" s="25">
        <v>0</v>
      </c>
      <c r="J112" s="3">
        <v>10000</v>
      </c>
      <c r="K112" s="7">
        <f t="shared" si="29"/>
        <v>1</v>
      </c>
      <c r="L112" s="6">
        <f t="shared" si="30"/>
        <v>23.9</v>
      </c>
      <c r="M112">
        <v>1</v>
      </c>
      <c r="N112" s="9">
        <f t="shared" si="31"/>
        <v>1</v>
      </c>
      <c r="O112" s="9">
        <f t="shared" si="32"/>
        <v>0</v>
      </c>
      <c r="P112" s="9">
        <f t="shared" si="33"/>
        <v>0</v>
      </c>
      <c r="Q112" s="8">
        <f t="shared" si="34"/>
        <v>23.9</v>
      </c>
      <c r="R112" s="8">
        <f t="shared" si="35"/>
        <v>0</v>
      </c>
      <c r="S112" t="str">
        <f t="shared" si="36"/>
        <v>17.00.00</v>
      </c>
      <c r="T112" t="str">
        <f t="shared" si="37"/>
        <v>18.00.00</v>
      </c>
      <c r="U112" t="str">
        <f t="shared" si="38"/>
        <v>22-gen-2007</v>
      </c>
      <c r="V112">
        <f t="shared" si="39"/>
        <v>1</v>
      </c>
      <c r="W112">
        <f t="shared" si="40"/>
        <v>2007</v>
      </c>
      <c r="X112">
        <f t="shared" si="41"/>
        <v>22</v>
      </c>
      <c r="Y112" s="25">
        <f t="shared" si="42"/>
        <v>-579.8000000000003</v>
      </c>
    </row>
    <row r="113" spans="1:51" s="2" customFormat="1">
      <c r="A113" t="s">
        <v>1871</v>
      </c>
      <c r="B113" t="s">
        <v>1872</v>
      </c>
      <c r="C113" t="s">
        <v>55</v>
      </c>
      <c r="D113">
        <v>8</v>
      </c>
      <c r="E113" s="38">
        <v>-92</v>
      </c>
      <c r="F113" s="4">
        <v>-6.8999999999999999E-3</v>
      </c>
      <c r="G113">
        <v>0</v>
      </c>
      <c r="H113" s="25">
        <v>0</v>
      </c>
      <c r="I113" s="25">
        <v>-118</v>
      </c>
      <c r="J113" s="3">
        <v>10000</v>
      </c>
      <c r="K113" s="7">
        <f t="shared" si="29"/>
        <v>-1</v>
      </c>
      <c r="L113" s="6">
        <f t="shared" si="30"/>
        <v>-92</v>
      </c>
      <c r="M113">
        <v>1</v>
      </c>
      <c r="N113" s="9">
        <f t="shared" si="31"/>
        <v>0</v>
      </c>
      <c r="O113" s="9">
        <f t="shared" si="32"/>
        <v>-1</v>
      </c>
      <c r="P113" s="9">
        <f t="shared" si="33"/>
        <v>0</v>
      </c>
      <c r="Q113" s="8">
        <f t="shared" si="34"/>
        <v>0</v>
      </c>
      <c r="R113" s="8">
        <f t="shared" si="35"/>
        <v>-92</v>
      </c>
      <c r="S113" t="str">
        <f t="shared" si="36"/>
        <v>13.00.00</v>
      </c>
      <c r="T113" t="str">
        <f t="shared" si="37"/>
        <v>21.00.00</v>
      </c>
      <c r="U113" t="str">
        <f t="shared" si="38"/>
        <v>23-gen-2007</v>
      </c>
      <c r="V113">
        <f t="shared" si="39"/>
        <v>1</v>
      </c>
      <c r="W113">
        <f t="shared" si="40"/>
        <v>2007</v>
      </c>
      <c r="X113">
        <f t="shared" si="41"/>
        <v>23</v>
      </c>
      <c r="Y113" s="25">
        <f t="shared" si="42"/>
        <v>-671.8000000000003</v>
      </c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</row>
    <row r="114" spans="1:51" s="2" customFormat="1">
      <c r="A114" t="s">
        <v>2822</v>
      </c>
      <c r="B114" t="s">
        <v>2823</v>
      </c>
      <c r="C114" t="s">
        <v>25</v>
      </c>
      <c r="D114">
        <v>10</v>
      </c>
      <c r="E114" s="36">
        <v>61.6</v>
      </c>
      <c r="F114" s="4">
        <v>9.1999999999999998E-3</v>
      </c>
      <c r="G114">
        <v>0</v>
      </c>
      <c r="H114" s="25">
        <v>61.6</v>
      </c>
      <c r="I114" s="25">
        <v>0</v>
      </c>
      <c r="J114" s="3">
        <v>10000</v>
      </c>
      <c r="K114" s="7">
        <f t="shared" si="29"/>
        <v>1</v>
      </c>
      <c r="L114" s="6">
        <f t="shared" si="30"/>
        <v>61.6</v>
      </c>
      <c r="M114">
        <v>1</v>
      </c>
      <c r="N114" s="9">
        <f t="shared" si="31"/>
        <v>1</v>
      </c>
      <c r="O114" s="9">
        <f t="shared" si="32"/>
        <v>0</v>
      </c>
      <c r="P114" s="9">
        <f t="shared" si="33"/>
        <v>0</v>
      </c>
      <c r="Q114" s="8">
        <f t="shared" si="34"/>
        <v>61.6</v>
      </c>
      <c r="R114" s="8">
        <f t="shared" si="35"/>
        <v>0</v>
      </c>
      <c r="S114" t="str">
        <f t="shared" si="36"/>
        <v>15.00.00</v>
      </c>
      <c r="T114" t="str">
        <f t="shared" si="37"/>
        <v>11.00.00</v>
      </c>
      <c r="U114" t="str">
        <f t="shared" si="38"/>
        <v>23-gen-2007</v>
      </c>
      <c r="V114">
        <f t="shared" si="39"/>
        <v>1</v>
      </c>
      <c r="W114">
        <f t="shared" si="40"/>
        <v>2007</v>
      </c>
      <c r="X114">
        <f t="shared" si="41"/>
        <v>23</v>
      </c>
      <c r="Y114" s="25">
        <f t="shared" si="42"/>
        <v>-610.20000000000027</v>
      </c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</row>
    <row r="115" spans="1:51" s="2" customFormat="1">
      <c r="A115" t="s">
        <v>209</v>
      </c>
      <c r="B115" t="s">
        <v>210</v>
      </c>
      <c r="C115" t="s">
        <v>25</v>
      </c>
      <c r="D115">
        <v>24</v>
      </c>
      <c r="E115" s="34">
        <v>35.9</v>
      </c>
      <c r="F115" s="4">
        <v>5.3E-3</v>
      </c>
      <c r="G115">
        <v>0</v>
      </c>
      <c r="H115" s="25">
        <v>65.2</v>
      </c>
      <c r="I115" s="25">
        <v>-14.8</v>
      </c>
      <c r="J115" s="3">
        <v>10000</v>
      </c>
      <c r="K115" s="7">
        <f t="shared" si="29"/>
        <v>2</v>
      </c>
      <c r="L115" s="6">
        <f t="shared" si="30"/>
        <v>97.5</v>
      </c>
      <c r="M115">
        <v>1</v>
      </c>
      <c r="N115" s="9">
        <f t="shared" si="31"/>
        <v>1</v>
      </c>
      <c r="O115" s="9">
        <f t="shared" si="32"/>
        <v>0</v>
      </c>
      <c r="P115" s="9">
        <f t="shared" si="33"/>
        <v>0</v>
      </c>
      <c r="Q115" s="8">
        <f t="shared" si="34"/>
        <v>35.9</v>
      </c>
      <c r="R115" s="8">
        <f t="shared" si="35"/>
        <v>0</v>
      </c>
      <c r="S115" t="str">
        <f t="shared" si="36"/>
        <v>16.00.00</v>
      </c>
      <c r="T115" t="str">
        <f t="shared" si="37"/>
        <v>12.00.00</v>
      </c>
      <c r="U115" t="str">
        <f t="shared" si="38"/>
        <v>29-gen-2007</v>
      </c>
      <c r="V115">
        <f t="shared" si="39"/>
        <v>1</v>
      </c>
      <c r="W115">
        <f t="shared" si="40"/>
        <v>2007</v>
      </c>
      <c r="X115">
        <f t="shared" si="41"/>
        <v>29</v>
      </c>
      <c r="Y115" s="25">
        <f t="shared" si="42"/>
        <v>-574.3000000000003</v>
      </c>
    </row>
    <row r="116" spans="1:51" s="2" customFormat="1">
      <c r="A116" t="s">
        <v>2824</v>
      </c>
      <c r="B116" t="s">
        <v>2825</v>
      </c>
      <c r="C116" t="s">
        <v>25</v>
      </c>
      <c r="D116">
        <v>5</v>
      </c>
      <c r="E116" s="36">
        <v>44</v>
      </c>
      <c r="F116" s="4">
        <v>6.4999999999999997E-3</v>
      </c>
      <c r="G116">
        <v>0</v>
      </c>
      <c r="H116" s="25">
        <v>44</v>
      </c>
      <c r="I116" s="25">
        <v>-15</v>
      </c>
      <c r="J116" s="3">
        <v>10000</v>
      </c>
      <c r="K116" s="7">
        <f t="shared" si="29"/>
        <v>3</v>
      </c>
      <c r="L116" s="6">
        <f t="shared" si="30"/>
        <v>141.5</v>
      </c>
      <c r="M116">
        <v>1</v>
      </c>
      <c r="N116" s="9">
        <f t="shared" si="31"/>
        <v>1</v>
      </c>
      <c r="O116" s="9">
        <f t="shared" si="32"/>
        <v>0</v>
      </c>
      <c r="P116" s="9">
        <f t="shared" si="33"/>
        <v>0</v>
      </c>
      <c r="Q116" s="8">
        <f t="shared" si="34"/>
        <v>44</v>
      </c>
      <c r="R116" s="8">
        <f t="shared" si="35"/>
        <v>0</v>
      </c>
      <c r="S116" t="str">
        <f t="shared" si="36"/>
        <v>8.00.00</v>
      </c>
      <c r="T116" t="str">
        <f t="shared" si="37"/>
        <v>13.00.00</v>
      </c>
      <c r="U116" t="str">
        <f t="shared" si="38"/>
        <v>30-gen-2007</v>
      </c>
      <c r="V116">
        <f t="shared" si="39"/>
        <v>1</v>
      </c>
      <c r="W116">
        <f t="shared" si="40"/>
        <v>2007</v>
      </c>
      <c r="X116">
        <f t="shared" si="41"/>
        <v>30</v>
      </c>
      <c r="Y116" s="25">
        <f t="shared" si="42"/>
        <v>-530.3000000000003</v>
      </c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</row>
    <row r="117" spans="1:51" s="2" customFormat="1">
      <c r="A117" t="s">
        <v>210</v>
      </c>
      <c r="B117" t="s">
        <v>211</v>
      </c>
      <c r="C117" t="s">
        <v>55</v>
      </c>
      <c r="D117">
        <v>5</v>
      </c>
      <c r="E117" s="34">
        <v>-34.1</v>
      </c>
      <c r="F117" s="4">
        <v>-5.0000000000000001E-3</v>
      </c>
      <c r="G117">
        <v>0</v>
      </c>
      <c r="H117" s="25">
        <v>0</v>
      </c>
      <c r="I117" s="25">
        <v>-34.9</v>
      </c>
      <c r="J117" s="3">
        <v>10000</v>
      </c>
      <c r="K117" s="7">
        <f t="shared" si="29"/>
        <v>-1</v>
      </c>
      <c r="L117" s="6">
        <f t="shared" si="30"/>
        <v>-34.1</v>
      </c>
      <c r="M117">
        <v>1</v>
      </c>
      <c r="N117" s="9">
        <f t="shared" si="31"/>
        <v>0</v>
      </c>
      <c r="O117" s="9">
        <f t="shared" si="32"/>
        <v>-1</v>
      </c>
      <c r="P117" s="9">
        <f t="shared" si="33"/>
        <v>0</v>
      </c>
      <c r="Q117" s="8">
        <f t="shared" si="34"/>
        <v>0</v>
      </c>
      <c r="R117" s="8">
        <f t="shared" si="35"/>
        <v>-34.1</v>
      </c>
      <c r="S117" t="str">
        <f t="shared" si="36"/>
        <v>12.00.00</v>
      </c>
      <c r="T117" t="str">
        <f t="shared" si="37"/>
        <v>17.00.00</v>
      </c>
      <c r="U117" t="str">
        <f t="shared" si="38"/>
        <v>31-gen-2007</v>
      </c>
      <c r="V117">
        <f t="shared" si="39"/>
        <v>1</v>
      </c>
      <c r="W117">
        <f t="shared" si="40"/>
        <v>2007</v>
      </c>
      <c r="X117">
        <f t="shared" si="41"/>
        <v>31</v>
      </c>
      <c r="Y117" s="25">
        <f t="shared" si="42"/>
        <v>-564.40000000000032</v>
      </c>
    </row>
    <row r="118" spans="1:51" s="2" customFormat="1">
      <c r="A118" t="s">
        <v>212</v>
      </c>
      <c r="B118" t="s">
        <v>213</v>
      </c>
      <c r="C118" t="s">
        <v>55</v>
      </c>
      <c r="D118">
        <v>7</v>
      </c>
      <c r="E118" s="34">
        <v>-22.1</v>
      </c>
      <c r="F118" s="4">
        <v>-3.2000000000000002E-3</v>
      </c>
      <c r="G118">
        <v>0</v>
      </c>
      <c r="H118" s="25">
        <v>5.2</v>
      </c>
      <c r="I118" s="25">
        <v>-22.1</v>
      </c>
      <c r="J118" s="3">
        <v>10000</v>
      </c>
      <c r="K118" s="7">
        <f t="shared" si="29"/>
        <v>-2</v>
      </c>
      <c r="L118" s="6">
        <f t="shared" si="30"/>
        <v>-56.2</v>
      </c>
      <c r="M118">
        <v>1</v>
      </c>
      <c r="N118" s="9">
        <f t="shared" si="31"/>
        <v>0</v>
      </c>
      <c r="O118" s="9">
        <f t="shared" si="32"/>
        <v>-1</v>
      </c>
      <c r="P118" s="9">
        <f t="shared" si="33"/>
        <v>0</v>
      </c>
      <c r="Q118" s="8">
        <f t="shared" si="34"/>
        <v>0</v>
      </c>
      <c r="R118" s="8">
        <f t="shared" si="35"/>
        <v>-22.1</v>
      </c>
      <c r="S118" t="str">
        <f t="shared" si="36"/>
        <v>17.00.00</v>
      </c>
      <c r="T118" t="str">
        <f t="shared" si="37"/>
        <v>10.00.00</v>
      </c>
      <c r="U118" t="str">
        <f t="shared" si="38"/>
        <v xml:space="preserve">6-feb-2007 </v>
      </c>
      <c r="V118">
        <f t="shared" si="39"/>
        <v>2</v>
      </c>
      <c r="W118">
        <f t="shared" si="40"/>
        <v>2007</v>
      </c>
      <c r="X118">
        <f t="shared" si="41"/>
        <v>6</v>
      </c>
      <c r="Y118" s="25">
        <f t="shared" si="42"/>
        <v>-586.50000000000034</v>
      </c>
      <c r="AV118"/>
      <c r="AW118"/>
      <c r="AX118"/>
      <c r="AY118"/>
    </row>
    <row r="119" spans="1:51">
      <c r="A119" t="s">
        <v>2826</v>
      </c>
      <c r="B119" t="s">
        <v>2826</v>
      </c>
      <c r="C119" t="s">
        <v>25</v>
      </c>
      <c r="D119">
        <v>0</v>
      </c>
      <c r="E119" s="36">
        <v>-17.100000000000001</v>
      </c>
      <c r="F119" s="4">
        <v>-2.5000000000000001E-3</v>
      </c>
      <c r="G119">
        <v>0</v>
      </c>
      <c r="H119" s="25">
        <v>0</v>
      </c>
      <c r="I119" s="25">
        <v>-17.100000000000001</v>
      </c>
      <c r="J119" s="3">
        <v>10000</v>
      </c>
      <c r="K119" s="7">
        <f t="shared" si="29"/>
        <v>-3</v>
      </c>
      <c r="L119" s="6">
        <f t="shared" si="30"/>
        <v>-73.300000000000011</v>
      </c>
      <c r="M119">
        <v>1</v>
      </c>
      <c r="N119" s="9">
        <f t="shared" si="31"/>
        <v>0</v>
      </c>
      <c r="O119" s="9">
        <f t="shared" si="32"/>
        <v>-1</v>
      </c>
      <c r="P119" s="9">
        <f t="shared" si="33"/>
        <v>0</v>
      </c>
      <c r="Q119" s="8">
        <f t="shared" si="34"/>
        <v>0</v>
      </c>
      <c r="R119" s="8">
        <f t="shared" si="35"/>
        <v>-17.100000000000001</v>
      </c>
      <c r="S119" t="str">
        <f t="shared" si="36"/>
        <v>18.00.00</v>
      </c>
      <c r="T119" t="str">
        <f t="shared" si="37"/>
        <v>18.00.00</v>
      </c>
      <c r="U119" t="str">
        <f t="shared" si="38"/>
        <v xml:space="preserve">9-feb-2007 </v>
      </c>
      <c r="V119">
        <f t="shared" si="39"/>
        <v>2</v>
      </c>
      <c r="W119">
        <f t="shared" si="40"/>
        <v>2007</v>
      </c>
      <c r="X119">
        <f t="shared" si="41"/>
        <v>9</v>
      </c>
      <c r="Y119" s="25">
        <f t="shared" si="42"/>
        <v>-603.60000000000036</v>
      </c>
    </row>
    <row r="120" spans="1:51">
      <c r="A120" t="s">
        <v>214</v>
      </c>
      <c r="B120" t="s">
        <v>215</v>
      </c>
      <c r="C120" t="s">
        <v>55</v>
      </c>
      <c r="D120">
        <v>18</v>
      </c>
      <c r="E120" s="34">
        <v>17.899999999999999</v>
      </c>
      <c r="F120" s="4">
        <v>2.5999999999999999E-3</v>
      </c>
      <c r="G120">
        <v>0</v>
      </c>
      <c r="H120" s="25">
        <v>40.200000000000003</v>
      </c>
      <c r="I120" s="25">
        <v>0</v>
      </c>
      <c r="J120" s="3">
        <v>10000</v>
      </c>
      <c r="K120" s="7">
        <f t="shared" si="29"/>
        <v>1</v>
      </c>
      <c r="L120" s="6">
        <f t="shared" si="30"/>
        <v>17.899999999999999</v>
      </c>
      <c r="M120">
        <v>1</v>
      </c>
      <c r="N120" s="9">
        <f t="shared" si="31"/>
        <v>1</v>
      </c>
      <c r="O120" s="9">
        <f t="shared" si="32"/>
        <v>0</v>
      </c>
      <c r="P120" s="9">
        <f t="shared" si="33"/>
        <v>0</v>
      </c>
      <c r="Q120" s="8">
        <f t="shared" si="34"/>
        <v>17.899999999999999</v>
      </c>
      <c r="R120" s="8">
        <f t="shared" si="35"/>
        <v>0</v>
      </c>
      <c r="S120" t="str">
        <f t="shared" si="36"/>
        <v>19.00.00</v>
      </c>
      <c r="T120" t="str">
        <f t="shared" si="37"/>
        <v>9.00.00</v>
      </c>
      <c r="U120" t="str">
        <f t="shared" si="38"/>
        <v xml:space="preserve">9-feb-2007 </v>
      </c>
      <c r="V120">
        <f t="shared" si="39"/>
        <v>2</v>
      </c>
      <c r="W120">
        <f t="shared" si="40"/>
        <v>2007</v>
      </c>
      <c r="X120">
        <f t="shared" si="41"/>
        <v>9</v>
      </c>
      <c r="Y120" s="25">
        <f t="shared" si="42"/>
        <v>-585.70000000000039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spans="1:51" s="1" customFormat="1">
      <c r="A121" t="s">
        <v>215</v>
      </c>
      <c r="B121" t="s">
        <v>216</v>
      </c>
      <c r="C121" t="s">
        <v>25</v>
      </c>
      <c r="D121">
        <v>30</v>
      </c>
      <c r="E121" s="34">
        <v>76.900000000000006</v>
      </c>
      <c r="F121" s="4">
        <v>1.11E-2</v>
      </c>
      <c r="G121">
        <v>0</v>
      </c>
      <c r="H121" s="25">
        <v>89.9</v>
      </c>
      <c r="I121" s="25">
        <v>-8.6</v>
      </c>
      <c r="J121" s="3">
        <v>10000</v>
      </c>
      <c r="K121" s="7">
        <f t="shared" si="29"/>
        <v>2</v>
      </c>
      <c r="L121" s="6">
        <f t="shared" si="30"/>
        <v>94.800000000000011</v>
      </c>
      <c r="M121">
        <v>1</v>
      </c>
      <c r="N121" s="9">
        <f t="shared" si="31"/>
        <v>1</v>
      </c>
      <c r="O121" s="9">
        <f t="shared" si="32"/>
        <v>0</v>
      </c>
      <c r="P121" s="9">
        <f t="shared" si="33"/>
        <v>0</v>
      </c>
      <c r="Q121" s="8">
        <f t="shared" si="34"/>
        <v>76.900000000000006</v>
      </c>
      <c r="R121" s="8">
        <f t="shared" si="35"/>
        <v>0</v>
      </c>
      <c r="S121" t="str">
        <f t="shared" si="36"/>
        <v>9.00.00</v>
      </c>
      <c r="T121" t="str">
        <f t="shared" si="37"/>
        <v>11.00.00</v>
      </c>
      <c r="U121" t="str">
        <f t="shared" si="38"/>
        <v>13-feb-2007</v>
      </c>
      <c r="V121">
        <f t="shared" si="39"/>
        <v>2</v>
      </c>
      <c r="W121">
        <f t="shared" si="40"/>
        <v>2007</v>
      </c>
      <c r="X121">
        <f t="shared" si="41"/>
        <v>13</v>
      </c>
      <c r="Y121" s="25">
        <f t="shared" si="42"/>
        <v>-508.80000000000041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spans="1:51" s="2" customFormat="1">
      <c r="A122" t="s">
        <v>217</v>
      </c>
      <c r="B122" t="s">
        <v>218</v>
      </c>
      <c r="C122" t="s">
        <v>55</v>
      </c>
      <c r="D122">
        <v>6</v>
      </c>
      <c r="E122" s="34">
        <v>-24.1</v>
      </c>
      <c r="F122" s="4">
        <v>-3.5000000000000001E-3</v>
      </c>
      <c r="G122">
        <v>0</v>
      </c>
      <c r="H122" s="25">
        <v>0</v>
      </c>
      <c r="I122" s="25">
        <v>-23.3</v>
      </c>
      <c r="J122" s="3">
        <v>10000</v>
      </c>
      <c r="K122" s="7">
        <f t="shared" si="29"/>
        <v>-1</v>
      </c>
      <c r="L122" s="6">
        <f t="shared" si="30"/>
        <v>-24.1</v>
      </c>
      <c r="M122">
        <v>1</v>
      </c>
      <c r="N122" s="9">
        <f t="shared" si="31"/>
        <v>0</v>
      </c>
      <c r="O122" s="9">
        <f t="shared" si="32"/>
        <v>-1</v>
      </c>
      <c r="P122" s="9">
        <f t="shared" si="33"/>
        <v>0</v>
      </c>
      <c r="Q122" s="8">
        <f t="shared" si="34"/>
        <v>0</v>
      </c>
      <c r="R122" s="8">
        <f t="shared" si="35"/>
        <v>-24.1</v>
      </c>
      <c r="S122" t="str">
        <f t="shared" si="36"/>
        <v>17.00.00</v>
      </c>
      <c r="T122" t="str">
        <f t="shared" si="37"/>
        <v>9.00.00</v>
      </c>
      <c r="U122" t="str">
        <f t="shared" si="38"/>
        <v>16-feb-2007</v>
      </c>
      <c r="V122">
        <f t="shared" si="39"/>
        <v>2</v>
      </c>
      <c r="W122">
        <f t="shared" si="40"/>
        <v>2007</v>
      </c>
      <c r="X122">
        <f t="shared" si="41"/>
        <v>16</v>
      </c>
      <c r="Y122" s="25">
        <f t="shared" si="42"/>
        <v>-532.90000000000043</v>
      </c>
    </row>
    <row r="123" spans="1:51" s="2" customFormat="1">
      <c r="A123" t="s">
        <v>218</v>
      </c>
      <c r="B123" t="s">
        <v>219</v>
      </c>
      <c r="C123" t="s">
        <v>25</v>
      </c>
      <c r="D123">
        <v>15</v>
      </c>
      <c r="E123" s="34">
        <v>-1.1000000000000001</v>
      </c>
      <c r="F123" s="4">
        <v>-2.0000000000000001E-4</v>
      </c>
      <c r="G123">
        <v>0</v>
      </c>
      <c r="H123" s="25">
        <v>12.9</v>
      </c>
      <c r="I123" s="25">
        <v>-3.7</v>
      </c>
      <c r="J123" s="3">
        <v>10000</v>
      </c>
      <c r="K123" s="7">
        <f t="shared" si="29"/>
        <v>-2</v>
      </c>
      <c r="L123" s="6">
        <f t="shared" si="30"/>
        <v>-25.200000000000003</v>
      </c>
      <c r="M123">
        <v>1</v>
      </c>
      <c r="N123" s="9">
        <f t="shared" si="31"/>
        <v>0</v>
      </c>
      <c r="O123" s="9">
        <f t="shared" si="32"/>
        <v>-1</v>
      </c>
      <c r="P123" s="9">
        <f t="shared" si="33"/>
        <v>0</v>
      </c>
      <c r="Q123" s="8">
        <f t="shared" si="34"/>
        <v>0</v>
      </c>
      <c r="R123" s="8">
        <f t="shared" si="35"/>
        <v>-1.1000000000000001</v>
      </c>
      <c r="S123" t="str">
        <f t="shared" si="36"/>
        <v>9.00.00</v>
      </c>
      <c r="T123" t="str">
        <f t="shared" si="37"/>
        <v>10.00.00</v>
      </c>
      <c r="U123" t="str">
        <f t="shared" si="38"/>
        <v>19-feb-2007</v>
      </c>
      <c r="V123">
        <f t="shared" si="39"/>
        <v>2</v>
      </c>
      <c r="W123">
        <f t="shared" si="40"/>
        <v>2007</v>
      </c>
      <c r="X123">
        <f t="shared" si="41"/>
        <v>19</v>
      </c>
      <c r="Y123" s="25">
        <f t="shared" si="42"/>
        <v>-534.00000000000045</v>
      </c>
    </row>
    <row r="124" spans="1:51" s="2" customFormat="1">
      <c r="A124" t="s">
        <v>219</v>
      </c>
      <c r="B124" t="s">
        <v>220</v>
      </c>
      <c r="C124" t="s">
        <v>55</v>
      </c>
      <c r="D124">
        <v>8</v>
      </c>
      <c r="E124" s="34">
        <v>-16.600000000000001</v>
      </c>
      <c r="F124" s="4">
        <v>-2.3999999999999998E-3</v>
      </c>
      <c r="G124">
        <v>0</v>
      </c>
      <c r="H124" s="25">
        <v>28.9</v>
      </c>
      <c r="I124" s="25">
        <v>-17.399999999999999</v>
      </c>
      <c r="J124" s="3">
        <v>10000</v>
      </c>
      <c r="K124" s="7">
        <f t="shared" si="29"/>
        <v>-3</v>
      </c>
      <c r="L124" s="6">
        <f t="shared" si="30"/>
        <v>-41.800000000000004</v>
      </c>
      <c r="M124">
        <v>1</v>
      </c>
      <c r="N124" s="9">
        <f t="shared" si="31"/>
        <v>0</v>
      </c>
      <c r="O124" s="9">
        <f t="shared" si="32"/>
        <v>-1</v>
      </c>
      <c r="P124" s="9">
        <f t="shared" si="33"/>
        <v>0</v>
      </c>
      <c r="Q124" s="8">
        <f t="shared" si="34"/>
        <v>0</v>
      </c>
      <c r="R124" s="8">
        <f t="shared" si="35"/>
        <v>-16.600000000000001</v>
      </c>
      <c r="S124" t="str">
        <f t="shared" si="36"/>
        <v>10.00.00</v>
      </c>
      <c r="T124" t="str">
        <f t="shared" si="37"/>
        <v>18.00.00</v>
      </c>
      <c r="U124" t="str">
        <f t="shared" si="38"/>
        <v>20-feb-2007</v>
      </c>
      <c r="V124">
        <f t="shared" si="39"/>
        <v>2</v>
      </c>
      <c r="W124">
        <f t="shared" si="40"/>
        <v>2007</v>
      </c>
      <c r="X124">
        <f t="shared" si="41"/>
        <v>20</v>
      </c>
      <c r="Y124" s="25">
        <f t="shared" si="42"/>
        <v>-550.60000000000048</v>
      </c>
    </row>
    <row r="125" spans="1:51" s="2" customFormat="1">
      <c r="A125" t="s">
        <v>221</v>
      </c>
      <c r="B125" t="s">
        <v>222</v>
      </c>
      <c r="C125" t="s">
        <v>55</v>
      </c>
      <c r="D125">
        <v>8</v>
      </c>
      <c r="E125" s="34">
        <v>-31.6</v>
      </c>
      <c r="F125" s="4">
        <v>-4.4999999999999997E-3</v>
      </c>
      <c r="G125">
        <v>0</v>
      </c>
      <c r="H125" s="25">
        <v>5.7</v>
      </c>
      <c r="I125" s="25">
        <v>-31.6</v>
      </c>
      <c r="J125" s="3">
        <v>10000</v>
      </c>
      <c r="K125" s="7">
        <f t="shared" si="29"/>
        <v>-4</v>
      </c>
      <c r="L125" s="6">
        <f t="shared" si="30"/>
        <v>-73.400000000000006</v>
      </c>
      <c r="M125">
        <v>1</v>
      </c>
      <c r="N125" s="9">
        <f t="shared" si="31"/>
        <v>0</v>
      </c>
      <c r="O125" s="9">
        <f t="shared" si="32"/>
        <v>-1</v>
      </c>
      <c r="P125" s="9">
        <f t="shared" si="33"/>
        <v>0</v>
      </c>
      <c r="Q125" s="8">
        <f t="shared" si="34"/>
        <v>0</v>
      </c>
      <c r="R125" s="8">
        <f t="shared" si="35"/>
        <v>-31.6</v>
      </c>
      <c r="S125" t="str">
        <f t="shared" si="36"/>
        <v>15.00.00</v>
      </c>
      <c r="T125" t="str">
        <f t="shared" si="37"/>
        <v>9.00.00</v>
      </c>
      <c r="U125" t="str">
        <f t="shared" si="38"/>
        <v>21-feb-2007</v>
      </c>
      <c r="V125">
        <f t="shared" si="39"/>
        <v>2</v>
      </c>
      <c r="W125">
        <f t="shared" si="40"/>
        <v>2007</v>
      </c>
      <c r="X125">
        <f t="shared" si="41"/>
        <v>21</v>
      </c>
      <c r="Y125" s="25">
        <f t="shared" si="42"/>
        <v>-582.2000000000005</v>
      </c>
    </row>
    <row r="126" spans="1:51" s="2" customFormat="1">
      <c r="A126" t="s">
        <v>223</v>
      </c>
      <c r="B126" t="s">
        <v>224</v>
      </c>
      <c r="C126" t="s">
        <v>25</v>
      </c>
      <c r="D126">
        <v>15</v>
      </c>
      <c r="E126" s="34">
        <v>14.4</v>
      </c>
      <c r="F126" s="4">
        <v>2.0999999999999999E-3</v>
      </c>
      <c r="G126">
        <v>0</v>
      </c>
      <c r="H126" s="25">
        <v>35.200000000000003</v>
      </c>
      <c r="I126" s="25">
        <v>-6.8</v>
      </c>
      <c r="J126" s="3">
        <v>10000</v>
      </c>
      <c r="K126" s="7">
        <f t="shared" si="29"/>
        <v>1</v>
      </c>
      <c r="L126" s="6">
        <f t="shared" si="30"/>
        <v>14.4</v>
      </c>
      <c r="M126">
        <v>1</v>
      </c>
      <c r="N126" s="9">
        <f t="shared" si="31"/>
        <v>1</v>
      </c>
      <c r="O126" s="9">
        <f t="shared" si="32"/>
        <v>0</v>
      </c>
      <c r="P126" s="9">
        <f t="shared" si="33"/>
        <v>0</v>
      </c>
      <c r="Q126" s="8">
        <f t="shared" si="34"/>
        <v>14.4</v>
      </c>
      <c r="R126" s="8">
        <f t="shared" si="35"/>
        <v>0</v>
      </c>
      <c r="S126" t="str">
        <f t="shared" si="36"/>
        <v>18.00.00</v>
      </c>
      <c r="T126" t="str">
        <f t="shared" si="37"/>
        <v>19.00.00</v>
      </c>
      <c r="U126" t="str">
        <f t="shared" si="38"/>
        <v>23-feb-2007</v>
      </c>
      <c r="V126">
        <f t="shared" si="39"/>
        <v>2</v>
      </c>
      <c r="W126">
        <f t="shared" si="40"/>
        <v>2007</v>
      </c>
      <c r="X126">
        <f t="shared" si="41"/>
        <v>23</v>
      </c>
      <c r="Y126" s="25">
        <f t="shared" si="42"/>
        <v>-567.80000000000052</v>
      </c>
    </row>
    <row r="127" spans="1:51" s="2" customFormat="1">
      <c r="A127" t="s">
        <v>2827</v>
      </c>
      <c r="B127" t="s">
        <v>2828</v>
      </c>
      <c r="C127" t="s">
        <v>25</v>
      </c>
      <c r="D127">
        <v>2</v>
      </c>
      <c r="E127" s="36">
        <v>-46.8</v>
      </c>
      <c r="F127" s="4">
        <v>-6.7000000000000002E-3</v>
      </c>
      <c r="G127">
        <v>0</v>
      </c>
      <c r="H127" s="25">
        <v>0</v>
      </c>
      <c r="I127" s="25">
        <v>-46.8</v>
      </c>
      <c r="J127" s="3">
        <v>10000</v>
      </c>
      <c r="K127" s="7">
        <f t="shared" si="29"/>
        <v>-1</v>
      </c>
      <c r="L127" s="6">
        <f t="shared" si="30"/>
        <v>-46.8</v>
      </c>
      <c r="M127">
        <v>1</v>
      </c>
      <c r="N127" s="9">
        <f t="shared" si="31"/>
        <v>0</v>
      </c>
      <c r="O127" s="9">
        <f t="shared" si="32"/>
        <v>-1</v>
      </c>
      <c r="P127" s="9">
        <f t="shared" si="33"/>
        <v>0</v>
      </c>
      <c r="Q127" s="8">
        <f t="shared" si="34"/>
        <v>0</v>
      </c>
      <c r="R127" s="8">
        <f t="shared" si="35"/>
        <v>-46.8</v>
      </c>
      <c r="S127" t="str">
        <f t="shared" si="36"/>
        <v>12.00.00</v>
      </c>
      <c r="T127" t="str">
        <f t="shared" si="37"/>
        <v>14.00.00</v>
      </c>
      <c r="U127" t="str">
        <f t="shared" si="38"/>
        <v>27-feb-2007</v>
      </c>
      <c r="V127">
        <f t="shared" si="39"/>
        <v>2</v>
      </c>
      <c r="W127">
        <f t="shared" si="40"/>
        <v>2007</v>
      </c>
      <c r="X127">
        <f t="shared" si="41"/>
        <v>27</v>
      </c>
      <c r="Y127" s="25">
        <f t="shared" si="42"/>
        <v>-614.60000000000048</v>
      </c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</row>
    <row r="128" spans="1:51" s="2" customFormat="1">
      <c r="A128" t="s">
        <v>2829</v>
      </c>
      <c r="B128" t="s">
        <v>2830</v>
      </c>
      <c r="C128" t="s">
        <v>25</v>
      </c>
      <c r="D128">
        <v>20</v>
      </c>
      <c r="E128" s="36">
        <v>-162.9</v>
      </c>
      <c r="F128" s="4">
        <v>-2.4199999999999999E-2</v>
      </c>
      <c r="G128">
        <v>0</v>
      </c>
      <c r="H128" s="25">
        <v>51</v>
      </c>
      <c r="I128" s="25">
        <v>-162.9</v>
      </c>
      <c r="J128" s="3">
        <v>10000</v>
      </c>
      <c r="K128" s="7">
        <f t="shared" si="29"/>
        <v>-2</v>
      </c>
      <c r="L128" s="6">
        <f t="shared" si="30"/>
        <v>-209.7</v>
      </c>
      <c r="M128">
        <v>1</v>
      </c>
      <c r="N128" s="9">
        <f t="shared" si="31"/>
        <v>0</v>
      </c>
      <c r="O128" s="9">
        <f t="shared" si="32"/>
        <v>-1</v>
      </c>
      <c r="P128" s="9">
        <f t="shared" si="33"/>
        <v>0</v>
      </c>
      <c r="Q128" s="8">
        <f t="shared" si="34"/>
        <v>0</v>
      </c>
      <c r="R128" s="8">
        <f t="shared" si="35"/>
        <v>-162.9</v>
      </c>
      <c r="S128" t="str">
        <f t="shared" si="36"/>
        <v>9.00.00</v>
      </c>
      <c r="T128" t="str">
        <f t="shared" si="37"/>
        <v>15.00.00</v>
      </c>
      <c r="U128" t="str">
        <f t="shared" si="38"/>
        <v>28-feb-2007</v>
      </c>
      <c r="V128">
        <f t="shared" si="39"/>
        <v>2</v>
      </c>
      <c r="W128">
        <f t="shared" si="40"/>
        <v>2007</v>
      </c>
      <c r="X128">
        <f t="shared" si="41"/>
        <v>28</v>
      </c>
      <c r="Y128" s="25">
        <f t="shared" si="42"/>
        <v>-777.50000000000045</v>
      </c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</row>
    <row r="129" spans="1:51" s="2" customFormat="1">
      <c r="A129" t="s">
        <v>225</v>
      </c>
      <c r="B129" t="s">
        <v>226</v>
      </c>
      <c r="C129" t="s">
        <v>25</v>
      </c>
      <c r="D129">
        <v>1</v>
      </c>
      <c r="E129" s="34">
        <v>-43.8</v>
      </c>
      <c r="F129" s="4">
        <v>-6.6E-3</v>
      </c>
      <c r="G129">
        <v>0</v>
      </c>
      <c r="H129" s="25">
        <v>0</v>
      </c>
      <c r="I129" s="25">
        <v>-43.8</v>
      </c>
      <c r="J129" s="3">
        <v>10000</v>
      </c>
      <c r="K129" s="7">
        <f t="shared" si="29"/>
        <v>-3</v>
      </c>
      <c r="L129" s="6">
        <f t="shared" si="30"/>
        <v>-253.5</v>
      </c>
      <c r="M129">
        <v>1</v>
      </c>
      <c r="N129" s="9">
        <f t="shared" si="31"/>
        <v>0</v>
      </c>
      <c r="O129" s="9">
        <f t="shared" si="32"/>
        <v>-1</v>
      </c>
      <c r="P129" s="9">
        <f t="shared" si="33"/>
        <v>0</v>
      </c>
      <c r="Q129" s="8">
        <f t="shared" si="34"/>
        <v>0</v>
      </c>
      <c r="R129" s="8">
        <f t="shared" si="35"/>
        <v>-43.8</v>
      </c>
      <c r="S129" t="str">
        <f t="shared" si="36"/>
        <v>9.00.00</v>
      </c>
      <c r="T129" t="str">
        <f t="shared" si="37"/>
        <v>10.00.00</v>
      </c>
      <c r="U129" t="str">
        <f t="shared" si="38"/>
        <v xml:space="preserve">2-mar-2007 </v>
      </c>
      <c r="V129">
        <f t="shared" si="39"/>
        <v>3</v>
      </c>
      <c r="W129">
        <f t="shared" si="40"/>
        <v>2007</v>
      </c>
      <c r="X129">
        <f t="shared" si="41"/>
        <v>2</v>
      </c>
      <c r="Y129" s="25">
        <f t="shared" si="42"/>
        <v>-821.30000000000041</v>
      </c>
    </row>
    <row r="130" spans="1:51" s="2" customFormat="1">
      <c r="A130" t="s">
        <v>2831</v>
      </c>
      <c r="B130" t="s">
        <v>2832</v>
      </c>
      <c r="C130" t="s">
        <v>25</v>
      </c>
      <c r="D130">
        <v>40</v>
      </c>
      <c r="E130" s="36">
        <v>162.80000000000001</v>
      </c>
      <c r="F130" s="4">
        <v>2.5100000000000001E-2</v>
      </c>
      <c r="G130">
        <v>0</v>
      </c>
      <c r="H130" s="25">
        <v>162.80000000000001</v>
      </c>
      <c r="I130" s="25">
        <v>-31.5</v>
      </c>
      <c r="J130" s="3">
        <v>10000</v>
      </c>
      <c r="K130" s="7">
        <f t="shared" si="29"/>
        <v>1</v>
      </c>
      <c r="L130" s="6">
        <f t="shared" si="30"/>
        <v>162.80000000000001</v>
      </c>
      <c r="M130">
        <v>1</v>
      </c>
      <c r="N130" s="9">
        <f t="shared" si="31"/>
        <v>1</v>
      </c>
      <c r="O130" s="9">
        <f t="shared" si="32"/>
        <v>0</v>
      </c>
      <c r="P130" s="9">
        <f t="shared" si="33"/>
        <v>0</v>
      </c>
      <c r="Q130" s="8">
        <f t="shared" si="34"/>
        <v>162.80000000000001</v>
      </c>
      <c r="R130" s="8">
        <f t="shared" si="35"/>
        <v>0</v>
      </c>
      <c r="S130" t="str">
        <f t="shared" si="36"/>
        <v>10.00.00</v>
      </c>
      <c r="T130" t="str">
        <f t="shared" si="37"/>
        <v>8.00.00</v>
      </c>
      <c r="U130" t="str">
        <f t="shared" si="38"/>
        <v xml:space="preserve">5-mar-2007 </v>
      </c>
      <c r="V130">
        <f t="shared" si="39"/>
        <v>3</v>
      </c>
      <c r="W130">
        <f t="shared" si="40"/>
        <v>2007</v>
      </c>
      <c r="X130">
        <f t="shared" si="41"/>
        <v>5</v>
      </c>
      <c r="Y130" s="25">
        <f t="shared" si="42"/>
        <v>-658.50000000000045</v>
      </c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</row>
    <row r="131" spans="1:51" s="2" customFormat="1">
      <c r="A131" t="s">
        <v>227</v>
      </c>
      <c r="B131" t="s">
        <v>228</v>
      </c>
      <c r="C131" t="s">
        <v>25</v>
      </c>
      <c r="D131">
        <v>1</v>
      </c>
      <c r="E131" s="34">
        <v>-44.8</v>
      </c>
      <c r="F131" s="4">
        <v>-6.7999999999999996E-3</v>
      </c>
      <c r="G131">
        <v>0</v>
      </c>
      <c r="H131" s="25">
        <v>0</v>
      </c>
      <c r="I131" s="25">
        <v>-44.8</v>
      </c>
      <c r="J131" s="3">
        <v>10000</v>
      </c>
      <c r="K131" s="7">
        <f t="shared" si="29"/>
        <v>-1</v>
      </c>
      <c r="L131" s="6">
        <f t="shared" si="30"/>
        <v>-44.8</v>
      </c>
      <c r="M131">
        <v>1</v>
      </c>
      <c r="N131" s="9">
        <f t="shared" si="31"/>
        <v>0</v>
      </c>
      <c r="O131" s="9">
        <f t="shared" si="32"/>
        <v>-1</v>
      </c>
      <c r="P131" s="9">
        <f t="shared" si="33"/>
        <v>0</v>
      </c>
      <c r="Q131" s="8">
        <f t="shared" si="34"/>
        <v>0</v>
      </c>
      <c r="R131" s="8">
        <f t="shared" si="35"/>
        <v>-44.8</v>
      </c>
      <c r="S131" t="str">
        <f t="shared" si="36"/>
        <v>17.00.00</v>
      </c>
      <c r="T131" t="str">
        <f t="shared" si="37"/>
        <v>18.00.00</v>
      </c>
      <c r="U131" t="str">
        <f t="shared" si="38"/>
        <v xml:space="preserve">5-mar-2007 </v>
      </c>
      <c r="V131">
        <f t="shared" si="39"/>
        <v>3</v>
      </c>
      <c r="W131">
        <f t="shared" si="40"/>
        <v>2007</v>
      </c>
      <c r="X131">
        <f t="shared" si="41"/>
        <v>5</v>
      </c>
      <c r="Y131" s="25">
        <f t="shared" si="42"/>
        <v>-703.30000000000041</v>
      </c>
      <c r="AR131"/>
      <c r="AS131"/>
      <c r="AT131"/>
      <c r="AU131"/>
    </row>
    <row r="132" spans="1:51" s="2" customFormat="1">
      <c r="A132" t="s">
        <v>229</v>
      </c>
      <c r="B132" t="s">
        <v>230</v>
      </c>
      <c r="C132" t="s">
        <v>25</v>
      </c>
      <c r="D132">
        <v>15</v>
      </c>
      <c r="E132" s="34">
        <v>25.4</v>
      </c>
      <c r="F132" s="4">
        <v>3.8E-3</v>
      </c>
      <c r="G132">
        <v>0</v>
      </c>
      <c r="H132" s="25">
        <v>57.2</v>
      </c>
      <c r="I132" s="25">
        <v>-1.3</v>
      </c>
      <c r="J132" s="3">
        <v>10000</v>
      </c>
      <c r="K132" s="7">
        <f t="shared" si="29"/>
        <v>1</v>
      </c>
      <c r="L132" s="6">
        <f t="shared" si="30"/>
        <v>25.4</v>
      </c>
      <c r="M132">
        <v>1</v>
      </c>
      <c r="N132" s="9">
        <f t="shared" si="31"/>
        <v>1</v>
      </c>
      <c r="O132" s="9">
        <f t="shared" si="32"/>
        <v>0</v>
      </c>
      <c r="P132" s="9">
        <f t="shared" si="33"/>
        <v>0</v>
      </c>
      <c r="Q132" s="8">
        <f t="shared" si="34"/>
        <v>25.4</v>
      </c>
      <c r="R132" s="8">
        <f t="shared" si="35"/>
        <v>0</v>
      </c>
      <c r="S132" t="str">
        <f t="shared" si="36"/>
        <v>9.00.00</v>
      </c>
      <c r="T132" t="str">
        <f t="shared" si="37"/>
        <v>10.00.00</v>
      </c>
      <c r="U132" t="str">
        <f t="shared" si="38"/>
        <v xml:space="preserve">8-mar-2007 </v>
      </c>
      <c r="V132">
        <f t="shared" si="39"/>
        <v>3</v>
      </c>
      <c r="W132">
        <f t="shared" si="40"/>
        <v>2007</v>
      </c>
      <c r="X132">
        <f t="shared" si="41"/>
        <v>8</v>
      </c>
      <c r="Y132" s="25">
        <f t="shared" si="42"/>
        <v>-677.90000000000043</v>
      </c>
      <c r="AR132"/>
      <c r="AS132"/>
      <c r="AT132"/>
      <c r="AU132"/>
    </row>
    <row r="133" spans="1:51" s="2" customFormat="1">
      <c r="A133" t="s">
        <v>230</v>
      </c>
      <c r="B133" t="s">
        <v>231</v>
      </c>
      <c r="C133" t="s">
        <v>55</v>
      </c>
      <c r="D133">
        <v>5</v>
      </c>
      <c r="E133" s="34">
        <v>-50.1</v>
      </c>
      <c r="F133" s="4">
        <v>-7.4999999999999997E-3</v>
      </c>
      <c r="G133">
        <v>0</v>
      </c>
      <c r="H133" s="25">
        <v>10.9</v>
      </c>
      <c r="I133" s="25">
        <v>-50.9</v>
      </c>
      <c r="J133" s="3">
        <v>10000</v>
      </c>
      <c r="K133" s="7">
        <f t="shared" si="29"/>
        <v>-1</v>
      </c>
      <c r="L133" s="6">
        <f t="shared" si="30"/>
        <v>-50.1</v>
      </c>
      <c r="M133">
        <v>1</v>
      </c>
      <c r="N133" s="9">
        <f t="shared" si="31"/>
        <v>0</v>
      </c>
      <c r="O133" s="9">
        <f t="shared" si="32"/>
        <v>-1</v>
      </c>
      <c r="P133" s="9">
        <f t="shared" si="33"/>
        <v>0</v>
      </c>
      <c r="Q133" s="8">
        <f t="shared" si="34"/>
        <v>0</v>
      </c>
      <c r="R133" s="8">
        <f t="shared" si="35"/>
        <v>-50.1</v>
      </c>
      <c r="S133" t="str">
        <f t="shared" si="36"/>
        <v>10.00.00</v>
      </c>
      <c r="T133" t="str">
        <f t="shared" si="37"/>
        <v>15.00.00</v>
      </c>
      <c r="U133" t="str">
        <f t="shared" si="38"/>
        <v xml:space="preserve">9-mar-2007 </v>
      </c>
      <c r="V133">
        <f t="shared" si="39"/>
        <v>3</v>
      </c>
      <c r="W133">
        <f t="shared" si="40"/>
        <v>2007</v>
      </c>
      <c r="X133">
        <f t="shared" si="41"/>
        <v>9</v>
      </c>
      <c r="Y133" s="25">
        <f t="shared" si="42"/>
        <v>-728.00000000000045</v>
      </c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 s="1"/>
      <c r="AS133" s="1"/>
      <c r="AT133" s="1"/>
      <c r="AU133" s="1"/>
    </row>
    <row r="134" spans="1:51" s="2" customFormat="1">
      <c r="A134" t="s">
        <v>232</v>
      </c>
      <c r="B134" t="s">
        <v>233</v>
      </c>
      <c r="C134" t="s">
        <v>55</v>
      </c>
      <c r="D134">
        <v>19</v>
      </c>
      <c r="E134" s="34">
        <v>168.2</v>
      </c>
      <c r="F134" s="4">
        <v>2.52E-2</v>
      </c>
      <c r="G134">
        <v>0</v>
      </c>
      <c r="H134" s="25">
        <v>230.7</v>
      </c>
      <c r="I134" s="25">
        <v>-19.8</v>
      </c>
      <c r="J134" s="3">
        <v>10000</v>
      </c>
      <c r="K134" s="7">
        <f t="shared" si="29"/>
        <v>1</v>
      </c>
      <c r="L134" s="6">
        <f t="shared" si="30"/>
        <v>168.2</v>
      </c>
      <c r="M134">
        <v>1</v>
      </c>
      <c r="N134" s="9">
        <f t="shared" si="31"/>
        <v>1</v>
      </c>
      <c r="O134" s="9">
        <f t="shared" si="32"/>
        <v>0</v>
      </c>
      <c r="P134" s="9">
        <f t="shared" si="33"/>
        <v>0</v>
      </c>
      <c r="Q134" s="8">
        <f t="shared" si="34"/>
        <v>168.2</v>
      </c>
      <c r="R134" s="8">
        <f t="shared" si="35"/>
        <v>0</v>
      </c>
      <c r="S134" t="str">
        <f t="shared" si="36"/>
        <v>13.00.00</v>
      </c>
      <c r="T134" t="str">
        <f t="shared" si="37"/>
        <v>18.00.00</v>
      </c>
      <c r="U134" t="str">
        <f t="shared" si="38"/>
        <v>13-mar-2007</v>
      </c>
      <c r="V134">
        <f t="shared" si="39"/>
        <v>3</v>
      </c>
      <c r="W134">
        <f t="shared" si="40"/>
        <v>2007</v>
      </c>
      <c r="X134">
        <f t="shared" si="41"/>
        <v>13</v>
      </c>
      <c r="Y134" s="25">
        <f t="shared" si="42"/>
        <v>-559.80000000000041</v>
      </c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</row>
    <row r="135" spans="1:51" s="2" customFormat="1">
      <c r="A135" t="s">
        <v>234</v>
      </c>
      <c r="B135" t="s">
        <v>235</v>
      </c>
      <c r="C135" t="s">
        <v>55</v>
      </c>
      <c r="D135">
        <v>6</v>
      </c>
      <c r="E135" s="34">
        <v>-37.1</v>
      </c>
      <c r="F135" s="4">
        <v>-5.4999999999999997E-3</v>
      </c>
      <c r="G135">
        <v>0</v>
      </c>
      <c r="H135" s="25">
        <v>8.6999999999999993</v>
      </c>
      <c r="I135" s="25">
        <v>-37.1</v>
      </c>
      <c r="J135" s="3">
        <v>10000</v>
      </c>
      <c r="K135" s="7">
        <f t="shared" ref="K135:K198" si="43">+IF(AND(E135&gt;=0,E134&gt;=0),K134+1,IF(AND(E135&lt;0,E134&lt;0),K134-1,IF(AND(E135&gt;=0,E134&lt;0),1,-1)))</f>
        <v>-1</v>
      </c>
      <c r="L135" s="6">
        <f t="shared" ref="L135:L198" si="44">+IF(AND(E135&gt;=0,E134&gt;=0),L134+E135,IF(AND(E135&lt;0,E134&lt;0),L134+E135,E135))</f>
        <v>-37.1</v>
      </c>
      <c r="M135">
        <v>1</v>
      </c>
      <c r="N135" s="9">
        <f t="shared" ref="N135:N198" si="45">+IF(E135&gt;0,1,0)</f>
        <v>0</v>
      </c>
      <c r="O135" s="9">
        <f t="shared" ref="O135:O198" si="46">+IF(E135&lt;0,-1,0)</f>
        <v>-1</v>
      </c>
      <c r="P135" s="9">
        <f t="shared" ref="P135:P198" si="47">+IF(E135=0,1,0)</f>
        <v>0</v>
      </c>
      <c r="Q135" s="8">
        <f t="shared" ref="Q135:Q198" si="48">IF(E135&gt;=0,E135,0)</f>
        <v>0</v>
      </c>
      <c r="R135" s="8">
        <f t="shared" ref="R135:R198" si="49">IF(E135&lt;0,E135,0)</f>
        <v>-37.1</v>
      </c>
      <c r="S135" t="str">
        <f t="shared" ref="S135:S198" si="50">REPLACE(A135,1,SEARCH(" ",A135),"")</f>
        <v>11.00.00</v>
      </c>
      <c r="T135" t="str">
        <f t="shared" ref="T135:T198" si="51">REPLACE(B135,1,SEARCH(" ",B135),"")</f>
        <v>17.00.00</v>
      </c>
      <c r="U135" t="str">
        <f t="shared" ref="U135:U198" si="52">LEFT(A135,11)</f>
        <v>20-mar-2007</v>
      </c>
      <c r="V135">
        <f t="shared" ref="V135:V198" si="53">MONTH(U135)</f>
        <v>3</v>
      </c>
      <c r="W135">
        <f t="shared" ref="W135:W198" si="54">YEAR(U135)</f>
        <v>2007</v>
      </c>
      <c r="X135">
        <f t="shared" ref="X135:X198" si="55">DAY(U135)</f>
        <v>20</v>
      </c>
      <c r="Y135" s="25">
        <f t="shared" ref="Y135:Y198" si="56">Y134+E135</f>
        <v>-596.90000000000043</v>
      </c>
    </row>
    <row r="136" spans="1:51" s="2" customFormat="1">
      <c r="A136" t="s">
        <v>2833</v>
      </c>
      <c r="B136" t="s">
        <v>2834</v>
      </c>
      <c r="C136" t="s">
        <v>25</v>
      </c>
      <c r="D136">
        <v>16</v>
      </c>
      <c r="E136" s="36">
        <v>66</v>
      </c>
      <c r="F136" s="4">
        <v>9.7999999999999997E-3</v>
      </c>
      <c r="G136">
        <v>0</v>
      </c>
      <c r="H136" s="25">
        <v>66</v>
      </c>
      <c r="I136" s="25">
        <v>0</v>
      </c>
      <c r="J136" s="3">
        <v>10000</v>
      </c>
      <c r="K136" s="7">
        <f t="shared" si="43"/>
        <v>1</v>
      </c>
      <c r="L136" s="6">
        <f t="shared" si="44"/>
        <v>66</v>
      </c>
      <c r="M136">
        <v>1</v>
      </c>
      <c r="N136" s="9">
        <f t="shared" si="45"/>
        <v>1</v>
      </c>
      <c r="O136" s="9">
        <f t="shared" si="46"/>
        <v>0</v>
      </c>
      <c r="P136" s="9">
        <f t="shared" si="47"/>
        <v>0</v>
      </c>
      <c r="Q136" s="8">
        <f t="shared" si="48"/>
        <v>66</v>
      </c>
      <c r="R136" s="8">
        <f t="shared" si="49"/>
        <v>0</v>
      </c>
      <c r="S136" t="str">
        <f t="shared" si="50"/>
        <v>16.00.00</v>
      </c>
      <c r="T136" t="str">
        <f t="shared" si="51"/>
        <v>18.00.00</v>
      </c>
      <c r="U136" t="str">
        <f t="shared" si="52"/>
        <v>20-mar-2007</v>
      </c>
      <c r="V136">
        <f t="shared" si="53"/>
        <v>3</v>
      </c>
      <c r="W136">
        <f t="shared" si="54"/>
        <v>2007</v>
      </c>
      <c r="X136">
        <f t="shared" si="55"/>
        <v>20</v>
      </c>
      <c r="Y136" s="25">
        <f t="shared" si="56"/>
        <v>-530.90000000000043</v>
      </c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</row>
    <row r="137" spans="1:51" s="2" customFormat="1">
      <c r="A137" t="s">
        <v>236</v>
      </c>
      <c r="B137" t="s">
        <v>237</v>
      </c>
      <c r="C137" t="s">
        <v>55</v>
      </c>
      <c r="D137">
        <v>3</v>
      </c>
      <c r="E137" s="34">
        <v>-39.6</v>
      </c>
      <c r="F137" s="4">
        <v>-5.7000000000000002E-3</v>
      </c>
      <c r="G137">
        <v>0</v>
      </c>
      <c r="H137" s="25">
        <v>0</v>
      </c>
      <c r="I137" s="25">
        <v>-39.6</v>
      </c>
      <c r="J137" s="3">
        <v>10000</v>
      </c>
      <c r="K137" s="7">
        <f t="shared" si="43"/>
        <v>-1</v>
      </c>
      <c r="L137" s="6">
        <f t="shared" si="44"/>
        <v>-39.6</v>
      </c>
      <c r="M137">
        <v>1</v>
      </c>
      <c r="N137" s="9">
        <f t="shared" si="45"/>
        <v>0</v>
      </c>
      <c r="O137" s="9">
        <f t="shared" si="46"/>
        <v>-1</v>
      </c>
      <c r="P137" s="9">
        <f t="shared" si="47"/>
        <v>0</v>
      </c>
      <c r="Q137" s="8">
        <f t="shared" si="48"/>
        <v>0</v>
      </c>
      <c r="R137" s="8">
        <f t="shared" si="49"/>
        <v>-39.6</v>
      </c>
      <c r="S137" t="str">
        <f t="shared" si="50"/>
        <v>10.00.00</v>
      </c>
      <c r="T137" t="str">
        <f t="shared" si="51"/>
        <v>13.00.00</v>
      </c>
      <c r="U137" t="str">
        <f t="shared" si="52"/>
        <v>23-mar-2007</v>
      </c>
      <c r="V137">
        <f t="shared" si="53"/>
        <v>3</v>
      </c>
      <c r="W137">
        <f t="shared" si="54"/>
        <v>2007</v>
      </c>
      <c r="X137">
        <f t="shared" si="55"/>
        <v>23</v>
      </c>
      <c r="Y137" s="25">
        <f t="shared" si="56"/>
        <v>-570.50000000000045</v>
      </c>
    </row>
    <row r="138" spans="1:51" s="2" customFormat="1">
      <c r="A138" t="s">
        <v>2835</v>
      </c>
      <c r="B138" t="s">
        <v>2836</v>
      </c>
      <c r="C138" t="s">
        <v>25</v>
      </c>
      <c r="D138">
        <v>72</v>
      </c>
      <c r="E138" s="36">
        <v>111.1</v>
      </c>
      <c r="F138" s="4">
        <v>1.61E-2</v>
      </c>
      <c r="G138">
        <v>0</v>
      </c>
      <c r="H138" s="25">
        <v>111.1</v>
      </c>
      <c r="I138" s="25">
        <v>-43.5</v>
      </c>
      <c r="J138" s="3">
        <v>10000</v>
      </c>
      <c r="K138" s="7">
        <f t="shared" si="43"/>
        <v>1</v>
      </c>
      <c r="L138" s="6">
        <f t="shared" si="44"/>
        <v>111.1</v>
      </c>
      <c r="M138">
        <v>1</v>
      </c>
      <c r="N138" s="9">
        <f t="shared" si="45"/>
        <v>1</v>
      </c>
      <c r="O138" s="9">
        <f t="shared" si="46"/>
        <v>0</v>
      </c>
      <c r="P138" s="9">
        <f t="shared" si="47"/>
        <v>0</v>
      </c>
      <c r="Q138" s="8">
        <f t="shared" si="48"/>
        <v>111.1</v>
      </c>
      <c r="R138" s="8">
        <f t="shared" si="49"/>
        <v>0</v>
      </c>
      <c r="S138" t="str">
        <f t="shared" si="50"/>
        <v>19.00.00</v>
      </c>
      <c r="T138" t="str">
        <f t="shared" si="51"/>
        <v>21.00.00</v>
      </c>
      <c r="U138" t="str">
        <f t="shared" si="52"/>
        <v>26-mar-2007</v>
      </c>
      <c r="V138">
        <f t="shared" si="53"/>
        <v>3</v>
      </c>
      <c r="W138">
        <f t="shared" si="54"/>
        <v>2007</v>
      </c>
      <c r="X138">
        <f t="shared" si="55"/>
        <v>26</v>
      </c>
      <c r="Y138" s="25">
        <f t="shared" si="56"/>
        <v>-459.40000000000043</v>
      </c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</row>
    <row r="139" spans="1:51" s="2" customFormat="1">
      <c r="A139" t="s">
        <v>238</v>
      </c>
      <c r="B139" t="s">
        <v>239</v>
      </c>
      <c r="C139" t="s">
        <v>25</v>
      </c>
      <c r="D139">
        <v>14</v>
      </c>
      <c r="E139" s="34">
        <v>-15.6</v>
      </c>
      <c r="F139" s="4">
        <v>-2.2000000000000001E-3</v>
      </c>
      <c r="G139">
        <v>0</v>
      </c>
      <c r="H139" s="25">
        <v>29.2</v>
      </c>
      <c r="I139" s="25">
        <v>-15.6</v>
      </c>
      <c r="J139" s="3">
        <v>10000</v>
      </c>
      <c r="K139" s="7">
        <f t="shared" si="43"/>
        <v>-1</v>
      </c>
      <c r="L139" s="6">
        <f t="shared" si="44"/>
        <v>-15.6</v>
      </c>
      <c r="M139">
        <v>1</v>
      </c>
      <c r="N139" s="9">
        <f t="shared" si="45"/>
        <v>0</v>
      </c>
      <c r="O139" s="9">
        <f t="shared" si="46"/>
        <v>-1</v>
      </c>
      <c r="P139" s="9">
        <f t="shared" si="47"/>
        <v>0</v>
      </c>
      <c r="Q139" s="8">
        <f t="shared" si="48"/>
        <v>0</v>
      </c>
      <c r="R139" s="8">
        <f t="shared" si="49"/>
        <v>-15.6</v>
      </c>
      <c r="S139" t="str">
        <f t="shared" si="50"/>
        <v>17.00.00</v>
      </c>
      <c r="T139" t="str">
        <f t="shared" si="51"/>
        <v>17.00.00</v>
      </c>
      <c r="U139" t="str">
        <f t="shared" si="52"/>
        <v>10-apr-2007</v>
      </c>
      <c r="V139">
        <f t="shared" si="53"/>
        <v>4</v>
      </c>
      <c r="W139">
        <f t="shared" si="54"/>
        <v>2007</v>
      </c>
      <c r="X139">
        <f t="shared" si="55"/>
        <v>10</v>
      </c>
      <c r="Y139" s="25">
        <f t="shared" si="56"/>
        <v>-475.00000000000045</v>
      </c>
    </row>
    <row r="140" spans="1:51" s="2" customFormat="1">
      <c r="A140" t="s">
        <v>2837</v>
      </c>
      <c r="B140" t="s">
        <v>2838</v>
      </c>
      <c r="C140" t="s">
        <v>25</v>
      </c>
      <c r="D140">
        <v>5</v>
      </c>
      <c r="E140" s="36">
        <v>-37.799999999999997</v>
      </c>
      <c r="F140" s="4">
        <v>-5.1999999999999998E-3</v>
      </c>
      <c r="G140">
        <v>0</v>
      </c>
      <c r="H140" s="25">
        <v>3.5</v>
      </c>
      <c r="I140" s="25">
        <v>-37.799999999999997</v>
      </c>
      <c r="J140" s="3">
        <v>10000</v>
      </c>
      <c r="K140" s="7">
        <f t="shared" si="43"/>
        <v>-2</v>
      </c>
      <c r="L140" s="6">
        <f t="shared" si="44"/>
        <v>-53.4</v>
      </c>
      <c r="M140">
        <v>1</v>
      </c>
      <c r="N140" s="9">
        <f t="shared" si="45"/>
        <v>0</v>
      </c>
      <c r="O140" s="9">
        <f t="shared" si="46"/>
        <v>-1</v>
      </c>
      <c r="P140" s="9">
        <f t="shared" si="47"/>
        <v>0</v>
      </c>
      <c r="Q140" s="8">
        <f t="shared" si="48"/>
        <v>0</v>
      </c>
      <c r="R140" s="8">
        <f t="shared" si="49"/>
        <v>-37.799999999999997</v>
      </c>
      <c r="S140" t="str">
        <f t="shared" si="50"/>
        <v>19.00.00</v>
      </c>
      <c r="T140" t="str">
        <f t="shared" si="51"/>
        <v>10.00.00</v>
      </c>
      <c r="U140" t="str">
        <f t="shared" si="52"/>
        <v>11-apr-2007</v>
      </c>
      <c r="V140">
        <f t="shared" si="53"/>
        <v>4</v>
      </c>
      <c r="W140">
        <f t="shared" si="54"/>
        <v>2007</v>
      </c>
      <c r="X140">
        <f t="shared" si="55"/>
        <v>11</v>
      </c>
      <c r="Y140" s="25">
        <f t="shared" si="56"/>
        <v>-512.80000000000041</v>
      </c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</row>
    <row r="141" spans="1:51" s="2" customFormat="1">
      <c r="A141" t="s">
        <v>240</v>
      </c>
      <c r="B141" t="s">
        <v>241</v>
      </c>
      <c r="C141" t="s">
        <v>55</v>
      </c>
      <c r="D141">
        <v>11</v>
      </c>
      <c r="E141" s="34">
        <v>-24.8</v>
      </c>
      <c r="F141" s="4">
        <v>-3.3999999999999998E-3</v>
      </c>
      <c r="G141">
        <v>0</v>
      </c>
      <c r="H141" s="25">
        <v>34.700000000000003</v>
      </c>
      <c r="I141" s="25">
        <v>-24.8</v>
      </c>
      <c r="J141" s="3">
        <v>10000</v>
      </c>
      <c r="K141" s="7">
        <f t="shared" si="43"/>
        <v>-3</v>
      </c>
      <c r="L141" s="6">
        <f t="shared" si="44"/>
        <v>-78.2</v>
      </c>
      <c r="M141">
        <v>1</v>
      </c>
      <c r="N141" s="9">
        <f t="shared" si="45"/>
        <v>0</v>
      </c>
      <c r="O141" s="9">
        <f t="shared" si="46"/>
        <v>-1</v>
      </c>
      <c r="P141" s="9">
        <f t="shared" si="47"/>
        <v>0</v>
      </c>
      <c r="Q141" s="8">
        <f t="shared" si="48"/>
        <v>0</v>
      </c>
      <c r="R141" s="8">
        <f t="shared" si="49"/>
        <v>-24.8</v>
      </c>
      <c r="S141" t="str">
        <f t="shared" si="50"/>
        <v>10.00.00</v>
      </c>
      <c r="T141" t="str">
        <f t="shared" si="51"/>
        <v>21.00.00</v>
      </c>
      <c r="U141" t="str">
        <f t="shared" si="52"/>
        <v>18-apr-2007</v>
      </c>
      <c r="V141">
        <f t="shared" si="53"/>
        <v>4</v>
      </c>
      <c r="W141">
        <f t="shared" si="54"/>
        <v>2007</v>
      </c>
      <c r="X141">
        <f t="shared" si="55"/>
        <v>18</v>
      </c>
      <c r="Y141" s="25">
        <f t="shared" si="56"/>
        <v>-537.60000000000036</v>
      </c>
    </row>
    <row r="142" spans="1:51" s="2" customFormat="1">
      <c r="A142" t="s">
        <v>2839</v>
      </c>
      <c r="B142" t="s">
        <v>2840</v>
      </c>
      <c r="C142" t="s">
        <v>25</v>
      </c>
      <c r="D142">
        <v>3</v>
      </c>
      <c r="E142" s="36">
        <v>-57.6</v>
      </c>
      <c r="F142" s="4">
        <v>-7.9000000000000008E-3</v>
      </c>
      <c r="G142">
        <v>0</v>
      </c>
      <c r="H142" s="25">
        <v>16</v>
      </c>
      <c r="I142" s="25">
        <v>-57.6</v>
      </c>
      <c r="J142" s="3">
        <v>10000</v>
      </c>
      <c r="K142" s="7">
        <f t="shared" si="43"/>
        <v>-4</v>
      </c>
      <c r="L142" s="6">
        <f t="shared" si="44"/>
        <v>-135.80000000000001</v>
      </c>
      <c r="M142">
        <v>1</v>
      </c>
      <c r="N142" s="9">
        <f t="shared" si="45"/>
        <v>0</v>
      </c>
      <c r="O142" s="9">
        <f t="shared" si="46"/>
        <v>-1</v>
      </c>
      <c r="P142" s="9">
        <f t="shared" si="47"/>
        <v>0</v>
      </c>
      <c r="Q142" s="8">
        <f t="shared" si="48"/>
        <v>0</v>
      </c>
      <c r="R142" s="8">
        <f t="shared" si="49"/>
        <v>-57.6</v>
      </c>
      <c r="S142" t="str">
        <f t="shared" si="50"/>
        <v>13.00.00</v>
      </c>
      <c r="T142" t="str">
        <f t="shared" si="51"/>
        <v>16.00.00</v>
      </c>
      <c r="U142" t="str">
        <f t="shared" si="52"/>
        <v>24-apr-2007</v>
      </c>
      <c r="V142">
        <f t="shared" si="53"/>
        <v>4</v>
      </c>
      <c r="W142">
        <f t="shared" si="54"/>
        <v>2007</v>
      </c>
      <c r="X142">
        <f t="shared" si="55"/>
        <v>24</v>
      </c>
      <c r="Y142" s="25">
        <f t="shared" si="56"/>
        <v>-595.20000000000039</v>
      </c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</row>
    <row r="143" spans="1:51" s="2" customFormat="1">
      <c r="A143" t="s">
        <v>242</v>
      </c>
      <c r="B143" t="s">
        <v>243</v>
      </c>
      <c r="C143" t="s">
        <v>55</v>
      </c>
      <c r="D143">
        <v>9</v>
      </c>
      <c r="E143" s="34">
        <v>-37.1</v>
      </c>
      <c r="F143" s="4">
        <v>-5.0000000000000001E-3</v>
      </c>
      <c r="G143">
        <v>0</v>
      </c>
      <c r="H143" s="25">
        <v>8.1999999999999993</v>
      </c>
      <c r="I143" s="25">
        <v>-37.1</v>
      </c>
      <c r="J143" s="3">
        <v>10000</v>
      </c>
      <c r="K143" s="7">
        <f t="shared" si="43"/>
        <v>-5</v>
      </c>
      <c r="L143" s="6">
        <f t="shared" si="44"/>
        <v>-172.9</v>
      </c>
      <c r="M143">
        <v>1</v>
      </c>
      <c r="N143" s="9">
        <f t="shared" si="45"/>
        <v>0</v>
      </c>
      <c r="O143" s="9">
        <f t="shared" si="46"/>
        <v>-1</v>
      </c>
      <c r="P143" s="9">
        <f t="shared" si="47"/>
        <v>0</v>
      </c>
      <c r="Q143" s="8">
        <f t="shared" si="48"/>
        <v>0</v>
      </c>
      <c r="R143" s="8">
        <f t="shared" si="49"/>
        <v>-37.1</v>
      </c>
      <c r="S143" t="str">
        <f t="shared" si="50"/>
        <v>10.00.00</v>
      </c>
      <c r="T143" t="str">
        <f t="shared" si="51"/>
        <v>19.00.00</v>
      </c>
      <c r="U143" t="str">
        <f t="shared" si="52"/>
        <v>27-apr-2007</v>
      </c>
      <c r="V143">
        <f t="shared" si="53"/>
        <v>4</v>
      </c>
      <c r="W143">
        <f t="shared" si="54"/>
        <v>2007</v>
      </c>
      <c r="X143">
        <f t="shared" si="55"/>
        <v>27</v>
      </c>
      <c r="Y143" s="25">
        <f t="shared" si="56"/>
        <v>-632.30000000000041</v>
      </c>
    </row>
    <row r="144" spans="1:51" s="2" customFormat="1">
      <c r="A144" t="s">
        <v>244</v>
      </c>
      <c r="B144" t="s">
        <v>245</v>
      </c>
      <c r="C144" t="s">
        <v>55</v>
      </c>
      <c r="D144">
        <v>18</v>
      </c>
      <c r="E144" s="34">
        <v>51.9</v>
      </c>
      <c r="F144" s="4">
        <v>6.8999999999999999E-3</v>
      </c>
      <c r="G144">
        <v>0</v>
      </c>
      <c r="H144" s="25">
        <v>90.2</v>
      </c>
      <c r="I144" s="25">
        <v>-20.8</v>
      </c>
      <c r="J144" s="3">
        <v>10000</v>
      </c>
      <c r="K144" s="7">
        <f t="shared" si="43"/>
        <v>1</v>
      </c>
      <c r="L144" s="6">
        <f t="shared" si="44"/>
        <v>51.9</v>
      </c>
      <c r="M144">
        <v>1</v>
      </c>
      <c r="N144" s="9">
        <f t="shared" si="45"/>
        <v>1</v>
      </c>
      <c r="O144" s="9">
        <f t="shared" si="46"/>
        <v>0</v>
      </c>
      <c r="P144" s="9">
        <f t="shared" si="47"/>
        <v>0</v>
      </c>
      <c r="Q144" s="8">
        <f t="shared" si="48"/>
        <v>51.9</v>
      </c>
      <c r="R144" s="8">
        <f t="shared" si="49"/>
        <v>0</v>
      </c>
      <c r="S144" t="str">
        <f t="shared" si="50"/>
        <v>15.00.00</v>
      </c>
      <c r="T144" t="str">
        <f t="shared" si="51"/>
        <v>19.00.00</v>
      </c>
      <c r="U144" t="str">
        <f t="shared" si="52"/>
        <v xml:space="preserve">7-mag-2007 </v>
      </c>
      <c r="V144">
        <f t="shared" si="53"/>
        <v>5</v>
      </c>
      <c r="W144">
        <f t="shared" si="54"/>
        <v>2007</v>
      </c>
      <c r="X144">
        <f t="shared" si="55"/>
        <v>7</v>
      </c>
      <c r="Y144" s="25">
        <f t="shared" si="56"/>
        <v>-580.40000000000043</v>
      </c>
    </row>
    <row r="145" spans="1:51" s="2" customFormat="1">
      <c r="A145" t="s">
        <v>246</v>
      </c>
      <c r="B145" t="s">
        <v>247</v>
      </c>
      <c r="C145" t="s">
        <v>55</v>
      </c>
      <c r="D145">
        <v>5</v>
      </c>
      <c r="E145" s="34">
        <v>-43.1</v>
      </c>
      <c r="F145" s="4">
        <v>-5.7999999999999996E-3</v>
      </c>
      <c r="G145">
        <v>0</v>
      </c>
      <c r="H145" s="25">
        <v>0</v>
      </c>
      <c r="I145" s="25">
        <v>-52.4</v>
      </c>
      <c r="J145" s="3">
        <v>10000</v>
      </c>
      <c r="K145" s="7">
        <f t="shared" si="43"/>
        <v>-1</v>
      </c>
      <c r="L145" s="6">
        <f t="shared" si="44"/>
        <v>-43.1</v>
      </c>
      <c r="M145">
        <v>1</v>
      </c>
      <c r="N145" s="9">
        <f t="shared" si="45"/>
        <v>0</v>
      </c>
      <c r="O145" s="9">
        <f t="shared" si="46"/>
        <v>-1</v>
      </c>
      <c r="P145" s="9">
        <f t="shared" si="47"/>
        <v>0</v>
      </c>
      <c r="Q145" s="8">
        <f t="shared" si="48"/>
        <v>0</v>
      </c>
      <c r="R145" s="8">
        <f t="shared" si="49"/>
        <v>-43.1</v>
      </c>
      <c r="S145" t="str">
        <f t="shared" si="50"/>
        <v>14.00.00</v>
      </c>
      <c r="T145" t="str">
        <f t="shared" si="51"/>
        <v>19.00.00</v>
      </c>
      <c r="U145" t="str">
        <f t="shared" si="52"/>
        <v xml:space="preserve">9-mag-2007 </v>
      </c>
      <c r="V145">
        <f t="shared" si="53"/>
        <v>5</v>
      </c>
      <c r="W145">
        <f t="shared" si="54"/>
        <v>2007</v>
      </c>
      <c r="X145">
        <f t="shared" si="55"/>
        <v>9</v>
      </c>
      <c r="Y145" s="25">
        <f t="shared" si="56"/>
        <v>-623.50000000000045</v>
      </c>
    </row>
    <row r="146" spans="1:51" s="2" customFormat="1">
      <c r="A146" t="s">
        <v>247</v>
      </c>
      <c r="B146" t="s">
        <v>248</v>
      </c>
      <c r="C146" t="s">
        <v>25</v>
      </c>
      <c r="D146">
        <v>7</v>
      </c>
      <c r="E146" s="34">
        <v>-37.6</v>
      </c>
      <c r="F146" s="4">
        <v>-5.0000000000000001E-3</v>
      </c>
      <c r="G146">
        <v>0</v>
      </c>
      <c r="H146" s="25">
        <v>24.9</v>
      </c>
      <c r="I146" s="25">
        <v>-49.7</v>
      </c>
      <c r="J146" s="3">
        <v>10000</v>
      </c>
      <c r="K146" s="7">
        <f t="shared" si="43"/>
        <v>-2</v>
      </c>
      <c r="L146" s="6">
        <f t="shared" si="44"/>
        <v>-80.7</v>
      </c>
      <c r="M146">
        <v>1</v>
      </c>
      <c r="N146" s="9">
        <f t="shared" si="45"/>
        <v>0</v>
      </c>
      <c r="O146" s="9">
        <f t="shared" si="46"/>
        <v>-1</v>
      </c>
      <c r="P146" s="9">
        <f t="shared" si="47"/>
        <v>0</v>
      </c>
      <c r="Q146" s="8">
        <f t="shared" si="48"/>
        <v>0</v>
      </c>
      <c r="R146" s="8">
        <f t="shared" si="49"/>
        <v>-37.6</v>
      </c>
      <c r="S146" t="str">
        <f t="shared" si="50"/>
        <v>19.00.00</v>
      </c>
      <c r="T146" t="str">
        <f t="shared" si="51"/>
        <v>12.00.00</v>
      </c>
      <c r="U146" t="str">
        <f t="shared" si="52"/>
        <v xml:space="preserve">9-mag-2007 </v>
      </c>
      <c r="V146">
        <f t="shared" si="53"/>
        <v>5</v>
      </c>
      <c r="W146">
        <f t="shared" si="54"/>
        <v>2007</v>
      </c>
      <c r="X146">
        <f t="shared" si="55"/>
        <v>9</v>
      </c>
      <c r="Y146" s="25">
        <f t="shared" si="56"/>
        <v>-661.10000000000048</v>
      </c>
    </row>
    <row r="147" spans="1:51" s="2" customFormat="1">
      <c r="A147" t="s">
        <v>248</v>
      </c>
      <c r="B147" t="s">
        <v>249</v>
      </c>
      <c r="C147" t="s">
        <v>55</v>
      </c>
      <c r="D147">
        <v>16</v>
      </c>
      <c r="E147" s="34">
        <v>67.2</v>
      </c>
      <c r="F147" s="4">
        <v>8.9999999999999993E-3</v>
      </c>
      <c r="G147">
        <v>0</v>
      </c>
      <c r="H147" s="25">
        <v>115.4</v>
      </c>
      <c r="I147" s="25">
        <v>-30.1</v>
      </c>
      <c r="J147" s="3">
        <v>10000</v>
      </c>
      <c r="K147" s="7">
        <f t="shared" si="43"/>
        <v>1</v>
      </c>
      <c r="L147" s="6">
        <f t="shared" si="44"/>
        <v>67.2</v>
      </c>
      <c r="M147">
        <v>1</v>
      </c>
      <c r="N147" s="9">
        <f t="shared" si="45"/>
        <v>1</v>
      </c>
      <c r="O147" s="9">
        <f t="shared" si="46"/>
        <v>0</v>
      </c>
      <c r="P147" s="9">
        <f t="shared" si="47"/>
        <v>0</v>
      </c>
      <c r="Q147" s="8">
        <f t="shared" si="48"/>
        <v>67.2</v>
      </c>
      <c r="R147" s="8">
        <f t="shared" si="49"/>
        <v>0</v>
      </c>
      <c r="S147" t="str">
        <f t="shared" si="50"/>
        <v>12.00.00</v>
      </c>
      <c r="T147" t="str">
        <f t="shared" si="51"/>
        <v>14.00.00</v>
      </c>
      <c r="U147" t="str">
        <f t="shared" si="52"/>
        <v>10-mag-2007</v>
      </c>
      <c r="V147">
        <f t="shared" si="53"/>
        <v>5</v>
      </c>
      <c r="W147">
        <f t="shared" si="54"/>
        <v>2007</v>
      </c>
      <c r="X147">
        <f t="shared" si="55"/>
        <v>10</v>
      </c>
      <c r="Y147" s="25">
        <f t="shared" si="56"/>
        <v>-593.90000000000043</v>
      </c>
    </row>
    <row r="148" spans="1:51" s="2" customFormat="1">
      <c r="A148" t="s">
        <v>251</v>
      </c>
      <c r="B148" t="s">
        <v>252</v>
      </c>
      <c r="C148" t="s">
        <v>55</v>
      </c>
      <c r="D148">
        <v>6</v>
      </c>
      <c r="E148" s="34">
        <v>-57.8</v>
      </c>
      <c r="F148" s="4">
        <v>-7.7000000000000002E-3</v>
      </c>
      <c r="G148">
        <v>0</v>
      </c>
      <c r="H148" s="25">
        <v>8.9</v>
      </c>
      <c r="I148" s="25">
        <v>-58.6</v>
      </c>
      <c r="J148" s="3">
        <v>10000</v>
      </c>
      <c r="K148" s="7">
        <f t="shared" si="43"/>
        <v>-1</v>
      </c>
      <c r="L148" s="6">
        <f t="shared" si="44"/>
        <v>-57.8</v>
      </c>
      <c r="M148">
        <v>1</v>
      </c>
      <c r="N148" s="9">
        <f t="shared" si="45"/>
        <v>0</v>
      </c>
      <c r="O148" s="9">
        <f t="shared" si="46"/>
        <v>-1</v>
      </c>
      <c r="P148" s="9">
        <f t="shared" si="47"/>
        <v>0</v>
      </c>
      <c r="Q148" s="8">
        <f t="shared" si="48"/>
        <v>0</v>
      </c>
      <c r="R148" s="8">
        <f t="shared" si="49"/>
        <v>-57.8</v>
      </c>
      <c r="S148" t="str">
        <f t="shared" si="50"/>
        <v>17.00.00</v>
      </c>
      <c r="T148" t="str">
        <f t="shared" si="51"/>
        <v>9.00.00</v>
      </c>
      <c r="U148" t="str">
        <f t="shared" si="52"/>
        <v>17-mag-2007</v>
      </c>
      <c r="V148">
        <f t="shared" si="53"/>
        <v>5</v>
      </c>
      <c r="W148">
        <f t="shared" si="54"/>
        <v>2007</v>
      </c>
      <c r="X148">
        <f t="shared" si="55"/>
        <v>17</v>
      </c>
      <c r="Y148" s="25">
        <f t="shared" si="56"/>
        <v>-651.70000000000039</v>
      </c>
    </row>
    <row r="149" spans="1:51" s="2" customFormat="1">
      <c r="A149" t="s">
        <v>2841</v>
      </c>
      <c r="B149" t="s">
        <v>252</v>
      </c>
      <c r="C149" t="s">
        <v>25</v>
      </c>
      <c r="D149">
        <v>5</v>
      </c>
      <c r="E149" s="36">
        <v>51.7</v>
      </c>
      <c r="F149" s="4">
        <v>6.8999999999999999E-3</v>
      </c>
      <c r="G149">
        <v>0</v>
      </c>
      <c r="H149" s="25">
        <v>51.7</v>
      </c>
      <c r="I149" s="25">
        <v>-16.5</v>
      </c>
      <c r="J149" s="3">
        <v>10000</v>
      </c>
      <c r="K149" s="7">
        <f t="shared" si="43"/>
        <v>1</v>
      </c>
      <c r="L149" s="6">
        <f t="shared" si="44"/>
        <v>51.7</v>
      </c>
      <c r="M149">
        <v>1</v>
      </c>
      <c r="N149" s="9">
        <f t="shared" si="45"/>
        <v>1</v>
      </c>
      <c r="O149" s="9">
        <f t="shared" si="46"/>
        <v>0</v>
      </c>
      <c r="P149" s="9">
        <f t="shared" si="47"/>
        <v>0</v>
      </c>
      <c r="Q149" s="8">
        <f t="shared" si="48"/>
        <v>51.7</v>
      </c>
      <c r="R149" s="8">
        <f t="shared" si="49"/>
        <v>0</v>
      </c>
      <c r="S149" t="str">
        <f t="shared" si="50"/>
        <v>18.00.00</v>
      </c>
      <c r="T149" t="str">
        <f t="shared" si="51"/>
        <v>9.00.00</v>
      </c>
      <c r="U149" t="str">
        <f t="shared" si="52"/>
        <v>17-mag-2007</v>
      </c>
      <c r="V149">
        <f t="shared" si="53"/>
        <v>5</v>
      </c>
      <c r="W149">
        <f t="shared" si="54"/>
        <v>2007</v>
      </c>
      <c r="X149">
        <f t="shared" si="55"/>
        <v>17</v>
      </c>
      <c r="Y149" s="25">
        <f t="shared" si="56"/>
        <v>-600.00000000000034</v>
      </c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</row>
    <row r="150" spans="1:51" s="2" customFormat="1">
      <c r="A150" t="s">
        <v>250</v>
      </c>
      <c r="B150" t="s">
        <v>251</v>
      </c>
      <c r="C150" t="s">
        <v>25</v>
      </c>
      <c r="D150">
        <v>9</v>
      </c>
      <c r="E150" s="34">
        <v>-28.1</v>
      </c>
      <c r="F150" s="4">
        <v>-3.7000000000000002E-3</v>
      </c>
      <c r="G150">
        <v>0</v>
      </c>
      <c r="H150" s="25">
        <v>0</v>
      </c>
      <c r="I150" s="25">
        <v>-34.9</v>
      </c>
      <c r="J150" s="3">
        <v>10000</v>
      </c>
      <c r="K150" s="7">
        <f t="shared" si="43"/>
        <v>-1</v>
      </c>
      <c r="L150" s="6">
        <f t="shared" si="44"/>
        <v>-28.1</v>
      </c>
      <c r="M150">
        <v>1</v>
      </c>
      <c r="N150" s="9">
        <f t="shared" si="45"/>
        <v>0</v>
      </c>
      <c r="O150" s="9">
        <f t="shared" si="46"/>
        <v>-1</v>
      </c>
      <c r="P150" s="9">
        <f t="shared" si="47"/>
        <v>0</v>
      </c>
      <c r="Q150" s="8">
        <f t="shared" si="48"/>
        <v>0</v>
      </c>
      <c r="R150" s="8">
        <f t="shared" si="49"/>
        <v>-28.1</v>
      </c>
      <c r="S150" t="str">
        <f t="shared" si="50"/>
        <v>8.00.00</v>
      </c>
      <c r="T150" t="str">
        <f t="shared" si="51"/>
        <v>17.00.00</v>
      </c>
      <c r="U150" t="str">
        <f t="shared" si="52"/>
        <v>17-mag-2007</v>
      </c>
      <c r="V150">
        <f t="shared" si="53"/>
        <v>5</v>
      </c>
      <c r="W150">
        <f t="shared" si="54"/>
        <v>2007</v>
      </c>
      <c r="X150">
        <f t="shared" si="55"/>
        <v>17</v>
      </c>
      <c r="Y150" s="25">
        <f t="shared" si="56"/>
        <v>-628.10000000000036</v>
      </c>
    </row>
    <row r="151" spans="1:51" s="2" customFormat="1">
      <c r="A151" t="s">
        <v>253</v>
      </c>
      <c r="B151" t="s">
        <v>254</v>
      </c>
      <c r="C151" t="s">
        <v>25</v>
      </c>
      <c r="D151">
        <v>15</v>
      </c>
      <c r="E151" s="34">
        <v>57.9</v>
      </c>
      <c r="F151" s="4">
        <v>7.6E-3</v>
      </c>
      <c r="G151">
        <v>0</v>
      </c>
      <c r="H151" s="25">
        <v>65.2</v>
      </c>
      <c r="I151" s="25">
        <v>-6.8</v>
      </c>
      <c r="J151" s="3">
        <v>10000</v>
      </c>
      <c r="K151" s="7">
        <f t="shared" si="43"/>
        <v>1</v>
      </c>
      <c r="L151" s="6">
        <f t="shared" si="44"/>
        <v>57.9</v>
      </c>
      <c r="M151">
        <v>1</v>
      </c>
      <c r="N151" s="9">
        <f t="shared" si="45"/>
        <v>1</v>
      </c>
      <c r="O151" s="9">
        <f t="shared" si="46"/>
        <v>0</v>
      </c>
      <c r="P151" s="9">
        <f t="shared" si="47"/>
        <v>0</v>
      </c>
      <c r="Q151" s="8">
        <f t="shared" si="48"/>
        <v>57.9</v>
      </c>
      <c r="R151" s="8">
        <f t="shared" si="49"/>
        <v>0</v>
      </c>
      <c r="S151" t="str">
        <f t="shared" si="50"/>
        <v>10.00.00</v>
      </c>
      <c r="T151" t="str">
        <f t="shared" si="51"/>
        <v>11.00.00</v>
      </c>
      <c r="U151" t="str">
        <f t="shared" si="52"/>
        <v>18-mag-2007</v>
      </c>
      <c r="V151">
        <f t="shared" si="53"/>
        <v>5</v>
      </c>
      <c r="W151">
        <f t="shared" si="54"/>
        <v>2007</v>
      </c>
      <c r="X151">
        <f t="shared" si="55"/>
        <v>18</v>
      </c>
      <c r="Y151" s="25">
        <f t="shared" si="56"/>
        <v>-570.20000000000039</v>
      </c>
    </row>
    <row r="152" spans="1:51">
      <c r="A152" t="s">
        <v>255</v>
      </c>
      <c r="B152" t="s">
        <v>256</v>
      </c>
      <c r="C152" t="s">
        <v>25</v>
      </c>
      <c r="D152">
        <v>8</v>
      </c>
      <c r="E152" s="34">
        <v>-23.1</v>
      </c>
      <c r="F152" s="4">
        <v>-3.0000000000000001E-3</v>
      </c>
      <c r="G152">
        <v>0</v>
      </c>
      <c r="H152" s="25">
        <v>0</v>
      </c>
      <c r="I152" s="25">
        <v>-32.4</v>
      </c>
      <c r="J152" s="3">
        <v>10000</v>
      </c>
      <c r="K152" s="7">
        <f t="shared" si="43"/>
        <v>-1</v>
      </c>
      <c r="L152" s="6">
        <f t="shared" si="44"/>
        <v>-23.1</v>
      </c>
      <c r="M152">
        <v>1</v>
      </c>
      <c r="N152" s="9">
        <f t="shared" si="45"/>
        <v>0</v>
      </c>
      <c r="O152" s="9">
        <f t="shared" si="46"/>
        <v>-1</v>
      </c>
      <c r="P152" s="9">
        <f t="shared" si="47"/>
        <v>0</v>
      </c>
      <c r="Q152" s="8">
        <f t="shared" si="48"/>
        <v>0</v>
      </c>
      <c r="R152" s="8">
        <f t="shared" si="49"/>
        <v>-23.1</v>
      </c>
      <c r="S152" t="str">
        <f t="shared" si="50"/>
        <v>14.00.00</v>
      </c>
      <c r="T152" t="str">
        <f t="shared" si="51"/>
        <v>8.00.00</v>
      </c>
      <c r="U152" t="str">
        <f t="shared" si="52"/>
        <v>21-mag-2007</v>
      </c>
      <c r="V152">
        <f t="shared" si="53"/>
        <v>5</v>
      </c>
      <c r="W152">
        <f t="shared" si="54"/>
        <v>2007</v>
      </c>
      <c r="X152">
        <f t="shared" si="55"/>
        <v>21</v>
      </c>
      <c r="Y152" s="25">
        <f t="shared" si="56"/>
        <v>-593.30000000000041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</row>
    <row r="153" spans="1:51">
      <c r="A153" t="s">
        <v>2842</v>
      </c>
      <c r="B153" t="s">
        <v>2843</v>
      </c>
      <c r="C153" t="s">
        <v>25</v>
      </c>
      <c r="D153">
        <v>14</v>
      </c>
      <c r="E153" s="36">
        <v>69.3</v>
      </c>
      <c r="F153" s="4">
        <v>8.9999999999999993E-3</v>
      </c>
      <c r="G153">
        <v>0</v>
      </c>
      <c r="H153" s="25">
        <v>69.3</v>
      </c>
      <c r="I153" s="25">
        <v>0</v>
      </c>
      <c r="J153" s="3">
        <v>10000</v>
      </c>
      <c r="K153" s="7">
        <f t="shared" si="43"/>
        <v>1</v>
      </c>
      <c r="L153" s="6">
        <f t="shared" si="44"/>
        <v>69.3</v>
      </c>
      <c r="M153">
        <v>1</v>
      </c>
      <c r="N153" s="9">
        <f t="shared" si="45"/>
        <v>1</v>
      </c>
      <c r="O153" s="9">
        <f t="shared" si="46"/>
        <v>0</v>
      </c>
      <c r="P153" s="9">
        <f t="shared" si="47"/>
        <v>0</v>
      </c>
      <c r="Q153" s="8">
        <f t="shared" si="48"/>
        <v>69.3</v>
      </c>
      <c r="R153" s="8">
        <f t="shared" si="49"/>
        <v>0</v>
      </c>
      <c r="S153" t="str">
        <f t="shared" si="50"/>
        <v>11.00.00</v>
      </c>
      <c r="T153" t="str">
        <f t="shared" si="51"/>
        <v>11.00.00</v>
      </c>
      <c r="U153" t="str">
        <f t="shared" si="52"/>
        <v>22-mag-2007</v>
      </c>
      <c r="V153">
        <f t="shared" si="53"/>
        <v>5</v>
      </c>
      <c r="W153">
        <f t="shared" si="54"/>
        <v>2007</v>
      </c>
      <c r="X153">
        <f t="shared" si="55"/>
        <v>22</v>
      </c>
      <c r="Y153" s="25">
        <f t="shared" si="56"/>
        <v>-524.00000000000045</v>
      </c>
    </row>
    <row r="154" spans="1:51" s="1" customFormat="1">
      <c r="A154" t="s">
        <v>256</v>
      </c>
      <c r="B154" t="s">
        <v>257</v>
      </c>
      <c r="C154" t="s">
        <v>55</v>
      </c>
      <c r="D154">
        <v>4</v>
      </c>
      <c r="E154" s="34">
        <v>-33.1</v>
      </c>
      <c r="F154" s="4">
        <v>-4.3E-3</v>
      </c>
      <c r="G154">
        <v>0</v>
      </c>
      <c r="H154" s="25">
        <v>6.4</v>
      </c>
      <c r="I154" s="25">
        <v>-24.9</v>
      </c>
      <c r="J154" s="3">
        <v>10000</v>
      </c>
      <c r="K154" s="7">
        <f t="shared" si="43"/>
        <v>-1</v>
      </c>
      <c r="L154" s="6">
        <f t="shared" si="44"/>
        <v>-33.1</v>
      </c>
      <c r="M154">
        <v>1</v>
      </c>
      <c r="N154" s="9">
        <f t="shared" si="45"/>
        <v>0</v>
      </c>
      <c r="O154" s="9">
        <f t="shared" si="46"/>
        <v>-1</v>
      </c>
      <c r="P154" s="9">
        <f t="shared" si="47"/>
        <v>0</v>
      </c>
      <c r="Q154" s="8">
        <f t="shared" si="48"/>
        <v>0</v>
      </c>
      <c r="R154" s="8">
        <f t="shared" si="49"/>
        <v>-33.1</v>
      </c>
      <c r="S154" t="str">
        <f t="shared" si="50"/>
        <v>8.00.00</v>
      </c>
      <c r="T154" t="str">
        <f t="shared" si="51"/>
        <v>12.00.00</v>
      </c>
      <c r="U154" t="str">
        <f t="shared" si="52"/>
        <v>22-mag-2007</v>
      </c>
      <c r="V154">
        <f t="shared" si="53"/>
        <v>5</v>
      </c>
      <c r="W154">
        <f t="shared" si="54"/>
        <v>2007</v>
      </c>
      <c r="X154">
        <f t="shared" si="55"/>
        <v>22</v>
      </c>
      <c r="Y154" s="25">
        <f t="shared" si="56"/>
        <v>-557.10000000000048</v>
      </c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</row>
    <row r="155" spans="1:51" s="2" customFormat="1">
      <c r="A155" t="s">
        <v>1873</v>
      </c>
      <c r="B155" t="s">
        <v>1874</v>
      </c>
      <c r="C155" t="s">
        <v>25</v>
      </c>
      <c r="D155">
        <v>9</v>
      </c>
      <c r="E155" s="38">
        <v>15</v>
      </c>
      <c r="F155" s="4">
        <v>1E-3</v>
      </c>
      <c r="G155">
        <v>0</v>
      </c>
      <c r="H155" s="25">
        <v>46</v>
      </c>
      <c r="I155" s="25">
        <v>-7</v>
      </c>
      <c r="J155" s="3">
        <v>10000</v>
      </c>
      <c r="K155" s="7">
        <f t="shared" si="43"/>
        <v>1</v>
      </c>
      <c r="L155" s="6">
        <f t="shared" si="44"/>
        <v>15</v>
      </c>
      <c r="M155">
        <v>1</v>
      </c>
      <c r="N155" s="9">
        <f t="shared" si="45"/>
        <v>1</v>
      </c>
      <c r="O155" s="9">
        <f t="shared" si="46"/>
        <v>0</v>
      </c>
      <c r="P155" s="9">
        <f t="shared" si="47"/>
        <v>0</v>
      </c>
      <c r="Q155" s="8">
        <f t="shared" si="48"/>
        <v>15</v>
      </c>
      <c r="R155" s="8">
        <f t="shared" si="49"/>
        <v>0</v>
      </c>
      <c r="S155" t="str">
        <f t="shared" si="50"/>
        <v>12.00.00</v>
      </c>
      <c r="T155" t="str">
        <f t="shared" si="51"/>
        <v>21.00.00</v>
      </c>
      <c r="U155" t="str">
        <f t="shared" si="52"/>
        <v>23-mag-2007</v>
      </c>
      <c r="V155">
        <f t="shared" si="53"/>
        <v>5</v>
      </c>
      <c r="W155">
        <f t="shared" si="54"/>
        <v>2007</v>
      </c>
      <c r="X155">
        <f t="shared" si="55"/>
        <v>23</v>
      </c>
      <c r="Y155" s="25">
        <f t="shared" si="56"/>
        <v>-542.10000000000048</v>
      </c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</row>
    <row r="156" spans="1:51" s="2" customFormat="1">
      <c r="A156" t="s">
        <v>2844</v>
      </c>
      <c r="B156" t="s">
        <v>2845</v>
      </c>
      <c r="C156" t="s">
        <v>25</v>
      </c>
      <c r="D156">
        <v>51</v>
      </c>
      <c r="E156" s="36">
        <v>85.8</v>
      </c>
      <c r="F156" s="4">
        <v>1.11E-2</v>
      </c>
      <c r="G156">
        <v>0</v>
      </c>
      <c r="H156" s="25">
        <v>85.8</v>
      </c>
      <c r="I156" s="25">
        <v>-38.5</v>
      </c>
      <c r="J156" s="3">
        <v>10000</v>
      </c>
      <c r="K156" s="7">
        <f t="shared" si="43"/>
        <v>2</v>
      </c>
      <c r="L156" s="6">
        <f t="shared" si="44"/>
        <v>100.8</v>
      </c>
      <c r="M156">
        <v>1</v>
      </c>
      <c r="N156" s="9">
        <f t="shared" si="45"/>
        <v>1</v>
      </c>
      <c r="O156" s="9">
        <f t="shared" si="46"/>
        <v>0</v>
      </c>
      <c r="P156" s="9">
        <f t="shared" si="47"/>
        <v>0</v>
      </c>
      <c r="Q156" s="8">
        <f t="shared" si="48"/>
        <v>85.8</v>
      </c>
      <c r="R156" s="8">
        <f t="shared" si="49"/>
        <v>0</v>
      </c>
      <c r="S156" t="str">
        <f t="shared" si="50"/>
        <v>11.00.00</v>
      </c>
      <c r="T156" t="str">
        <f t="shared" si="51"/>
        <v>20.00.00</v>
      </c>
      <c r="U156" t="str">
        <f t="shared" si="52"/>
        <v>24-mag-2007</v>
      </c>
      <c r="V156">
        <f t="shared" si="53"/>
        <v>5</v>
      </c>
      <c r="W156">
        <f t="shared" si="54"/>
        <v>2007</v>
      </c>
      <c r="X156">
        <f t="shared" si="55"/>
        <v>24</v>
      </c>
      <c r="Y156" s="25">
        <f t="shared" si="56"/>
        <v>-456.30000000000047</v>
      </c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</row>
    <row r="157" spans="1:51" s="2" customFormat="1">
      <c r="A157" t="s">
        <v>258</v>
      </c>
      <c r="B157" t="s">
        <v>259</v>
      </c>
      <c r="C157" t="s">
        <v>55</v>
      </c>
      <c r="D157">
        <v>11</v>
      </c>
      <c r="E157" s="34">
        <v>-38.799999999999997</v>
      </c>
      <c r="F157" s="4">
        <v>-5.0000000000000001E-3</v>
      </c>
      <c r="G157">
        <v>0</v>
      </c>
      <c r="H157" s="25">
        <v>23.2</v>
      </c>
      <c r="I157" s="25">
        <v>-38.799999999999997</v>
      </c>
      <c r="J157" s="3">
        <v>10000</v>
      </c>
      <c r="K157" s="7">
        <f t="shared" si="43"/>
        <v>-1</v>
      </c>
      <c r="L157" s="6">
        <f t="shared" si="44"/>
        <v>-38.799999999999997</v>
      </c>
      <c r="M157">
        <v>1</v>
      </c>
      <c r="N157" s="9">
        <f t="shared" si="45"/>
        <v>0</v>
      </c>
      <c r="O157" s="9">
        <f t="shared" si="46"/>
        <v>-1</v>
      </c>
      <c r="P157" s="9">
        <f t="shared" si="47"/>
        <v>0</v>
      </c>
      <c r="Q157" s="8">
        <f t="shared" si="48"/>
        <v>0</v>
      </c>
      <c r="R157" s="8">
        <f t="shared" si="49"/>
        <v>-38.799999999999997</v>
      </c>
      <c r="S157" t="str">
        <f t="shared" si="50"/>
        <v>19.00.00</v>
      </c>
      <c r="T157" t="str">
        <f t="shared" si="51"/>
        <v>16.00.00</v>
      </c>
      <c r="U157" t="str">
        <f t="shared" si="52"/>
        <v>24-mag-2007</v>
      </c>
      <c r="V157">
        <f t="shared" si="53"/>
        <v>5</v>
      </c>
      <c r="W157">
        <f t="shared" si="54"/>
        <v>2007</v>
      </c>
      <c r="X157">
        <f t="shared" si="55"/>
        <v>24</v>
      </c>
      <c r="Y157" s="25">
        <f t="shared" si="56"/>
        <v>-495.10000000000048</v>
      </c>
    </row>
    <row r="158" spans="1:51" s="2" customFormat="1">
      <c r="A158" t="s">
        <v>260</v>
      </c>
      <c r="B158" t="s">
        <v>261</v>
      </c>
      <c r="C158" t="s">
        <v>25</v>
      </c>
      <c r="D158">
        <v>17</v>
      </c>
      <c r="E158" s="34">
        <v>8.9</v>
      </c>
      <c r="F158" s="4">
        <v>1.1000000000000001E-3</v>
      </c>
      <c r="G158">
        <v>0</v>
      </c>
      <c r="H158" s="25">
        <v>34.200000000000003</v>
      </c>
      <c r="I158" s="25">
        <v>-7.3</v>
      </c>
      <c r="J158" s="3">
        <v>10000</v>
      </c>
      <c r="K158" s="7">
        <f t="shared" si="43"/>
        <v>1</v>
      </c>
      <c r="L158" s="6">
        <f t="shared" si="44"/>
        <v>8.9</v>
      </c>
      <c r="M158">
        <v>1</v>
      </c>
      <c r="N158" s="9">
        <f t="shared" si="45"/>
        <v>1</v>
      </c>
      <c r="O158" s="9">
        <f t="shared" si="46"/>
        <v>0</v>
      </c>
      <c r="P158" s="9">
        <f t="shared" si="47"/>
        <v>0</v>
      </c>
      <c r="Q158" s="8">
        <f t="shared" si="48"/>
        <v>8.9</v>
      </c>
      <c r="R158" s="8">
        <f t="shared" si="49"/>
        <v>0</v>
      </c>
      <c r="S158" t="str">
        <f t="shared" si="50"/>
        <v>17.00.00</v>
      </c>
      <c r="T158" t="str">
        <f t="shared" si="51"/>
        <v>20.00.00</v>
      </c>
      <c r="U158" t="str">
        <f t="shared" si="52"/>
        <v>25-mag-2007</v>
      </c>
      <c r="V158">
        <f t="shared" si="53"/>
        <v>5</v>
      </c>
      <c r="W158">
        <f t="shared" si="54"/>
        <v>2007</v>
      </c>
      <c r="X158">
        <f t="shared" si="55"/>
        <v>25</v>
      </c>
      <c r="Y158" s="25">
        <f t="shared" si="56"/>
        <v>-486.2000000000005</v>
      </c>
    </row>
    <row r="159" spans="1:51" s="2" customFormat="1">
      <c r="A159" t="s">
        <v>261</v>
      </c>
      <c r="B159" t="s">
        <v>262</v>
      </c>
      <c r="C159" t="s">
        <v>55</v>
      </c>
      <c r="D159">
        <v>11</v>
      </c>
      <c r="E159" s="34">
        <v>16.899999999999999</v>
      </c>
      <c r="F159" s="4">
        <v>2.2000000000000001E-3</v>
      </c>
      <c r="G159">
        <v>0</v>
      </c>
      <c r="H159" s="25">
        <v>52.9</v>
      </c>
      <c r="I159" s="25">
        <v>-19.600000000000001</v>
      </c>
      <c r="J159" s="3">
        <v>10000</v>
      </c>
      <c r="K159" s="7">
        <f t="shared" si="43"/>
        <v>2</v>
      </c>
      <c r="L159" s="6">
        <f t="shared" si="44"/>
        <v>25.799999999999997</v>
      </c>
      <c r="M159">
        <v>1</v>
      </c>
      <c r="N159" s="9">
        <f t="shared" si="45"/>
        <v>1</v>
      </c>
      <c r="O159" s="9">
        <f t="shared" si="46"/>
        <v>0</v>
      </c>
      <c r="P159" s="9">
        <f t="shared" si="47"/>
        <v>0</v>
      </c>
      <c r="Q159" s="8">
        <f t="shared" si="48"/>
        <v>16.899999999999999</v>
      </c>
      <c r="R159" s="8">
        <f t="shared" si="49"/>
        <v>0</v>
      </c>
      <c r="S159" t="str">
        <f t="shared" si="50"/>
        <v>20.00.00</v>
      </c>
      <c r="T159" t="str">
        <f t="shared" si="51"/>
        <v>17.00.00</v>
      </c>
      <c r="U159" t="str">
        <f t="shared" si="52"/>
        <v>29-mag-2007</v>
      </c>
      <c r="V159">
        <f t="shared" si="53"/>
        <v>5</v>
      </c>
      <c r="W159">
        <f t="shared" si="54"/>
        <v>2007</v>
      </c>
      <c r="X159">
        <f t="shared" si="55"/>
        <v>29</v>
      </c>
      <c r="Y159" s="25">
        <f t="shared" si="56"/>
        <v>-469.30000000000052</v>
      </c>
    </row>
    <row r="160" spans="1:51" s="2" customFormat="1">
      <c r="A160" t="s">
        <v>263</v>
      </c>
      <c r="B160" t="s">
        <v>264</v>
      </c>
      <c r="C160" t="s">
        <v>55</v>
      </c>
      <c r="D160">
        <v>1</v>
      </c>
      <c r="E160" s="34">
        <v>-6.1</v>
      </c>
      <c r="F160" s="4">
        <v>-8.0000000000000004E-4</v>
      </c>
      <c r="G160">
        <v>0</v>
      </c>
      <c r="H160" s="25">
        <v>0</v>
      </c>
      <c r="I160" s="25">
        <v>-6.3</v>
      </c>
      <c r="J160" s="3">
        <v>10000</v>
      </c>
      <c r="K160" s="7">
        <f t="shared" si="43"/>
        <v>-1</v>
      </c>
      <c r="L160" s="6">
        <f t="shared" si="44"/>
        <v>-6.1</v>
      </c>
      <c r="M160">
        <v>1</v>
      </c>
      <c r="N160" s="9">
        <f t="shared" si="45"/>
        <v>0</v>
      </c>
      <c r="O160" s="9">
        <f t="shared" si="46"/>
        <v>-1</v>
      </c>
      <c r="P160" s="9">
        <f t="shared" si="47"/>
        <v>0</v>
      </c>
      <c r="Q160" s="8">
        <f t="shared" si="48"/>
        <v>0</v>
      </c>
      <c r="R160" s="8">
        <f t="shared" si="49"/>
        <v>-6.1</v>
      </c>
      <c r="S160" t="str">
        <f t="shared" si="50"/>
        <v>8.00.00</v>
      </c>
      <c r="T160" t="str">
        <f t="shared" si="51"/>
        <v>9.00.00</v>
      </c>
      <c r="U160" t="str">
        <f t="shared" si="52"/>
        <v xml:space="preserve">1-giu-2007 </v>
      </c>
      <c r="V160">
        <f t="shared" si="53"/>
        <v>6</v>
      </c>
      <c r="W160">
        <f t="shared" si="54"/>
        <v>2007</v>
      </c>
      <c r="X160">
        <f t="shared" si="55"/>
        <v>1</v>
      </c>
      <c r="Y160" s="25">
        <f t="shared" si="56"/>
        <v>-475.40000000000055</v>
      </c>
    </row>
    <row r="161" spans="1:51" s="2" customFormat="1">
      <c r="A161" t="s">
        <v>265</v>
      </c>
      <c r="B161" t="s">
        <v>266</v>
      </c>
      <c r="C161" t="s">
        <v>55</v>
      </c>
      <c r="D161">
        <v>21</v>
      </c>
      <c r="E161" s="34">
        <v>137.19999999999999</v>
      </c>
      <c r="F161" s="4">
        <v>1.7399999999999999E-2</v>
      </c>
      <c r="G161">
        <v>0</v>
      </c>
      <c r="H161" s="25">
        <v>201.7</v>
      </c>
      <c r="I161" s="25">
        <v>-39.799999999999997</v>
      </c>
      <c r="J161" s="3">
        <v>10000</v>
      </c>
      <c r="K161" s="7">
        <f t="shared" si="43"/>
        <v>1</v>
      </c>
      <c r="L161" s="6">
        <f t="shared" si="44"/>
        <v>137.19999999999999</v>
      </c>
      <c r="M161">
        <v>1</v>
      </c>
      <c r="N161" s="9">
        <f t="shared" si="45"/>
        <v>1</v>
      </c>
      <c r="O161" s="9">
        <f t="shared" si="46"/>
        <v>0</v>
      </c>
      <c r="P161" s="9">
        <f t="shared" si="47"/>
        <v>0</v>
      </c>
      <c r="Q161" s="8">
        <f t="shared" si="48"/>
        <v>137.19999999999999</v>
      </c>
      <c r="R161" s="8">
        <f t="shared" si="49"/>
        <v>0</v>
      </c>
      <c r="S161" t="str">
        <f t="shared" si="50"/>
        <v>15.00.00</v>
      </c>
      <c r="T161" t="str">
        <f t="shared" si="51"/>
        <v>8.00.00</v>
      </c>
      <c r="U161" t="str">
        <f t="shared" si="52"/>
        <v xml:space="preserve">5-giu-2007 </v>
      </c>
      <c r="V161">
        <f t="shared" si="53"/>
        <v>6</v>
      </c>
      <c r="W161">
        <f t="shared" si="54"/>
        <v>2007</v>
      </c>
      <c r="X161">
        <f t="shared" si="55"/>
        <v>5</v>
      </c>
      <c r="Y161" s="25">
        <f t="shared" si="56"/>
        <v>-338.20000000000056</v>
      </c>
    </row>
    <row r="162" spans="1:51" s="2" customFormat="1">
      <c r="A162" t="s">
        <v>2846</v>
      </c>
      <c r="B162" t="s">
        <v>2847</v>
      </c>
      <c r="C162" t="s">
        <v>25</v>
      </c>
      <c r="D162">
        <v>5</v>
      </c>
      <c r="E162" s="36">
        <v>-56.7</v>
      </c>
      <c r="F162" s="4">
        <v>-7.1999999999999998E-3</v>
      </c>
      <c r="G162">
        <v>0</v>
      </c>
      <c r="H162" s="25">
        <v>31.5</v>
      </c>
      <c r="I162" s="25">
        <v>-56.7</v>
      </c>
      <c r="J162" s="3">
        <v>10000</v>
      </c>
      <c r="K162" s="7">
        <f t="shared" si="43"/>
        <v>-1</v>
      </c>
      <c r="L162" s="6">
        <f t="shared" si="44"/>
        <v>-56.7</v>
      </c>
      <c r="M162">
        <v>1</v>
      </c>
      <c r="N162" s="9">
        <f t="shared" si="45"/>
        <v>0</v>
      </c>
      <c r="O162" s="9">
        <f t="shared" si="46"/>
        <v>-1</v>
      </c>
      <c r="P162" s="9">
        <f t="shared" si="47"/>
        <v>0</v>
      </c>
      <c r="Q162" s="8">
        <f t="shared" si="48"/>
        <v>0</v>
      </c>
      <c r="R162" s="8">
        <f t="shared" si="49"/>
        <v>-56.7</v>
      </c>
      <c r="S162" t="str">
        <f t="shared" si="50"/>
        <v>20.00.00</v>
      </c>
      <c r="T162" t="str">
        <f t="shared" si="51"/>
        <v>11.00.00</v>
      </c>
      <c r="U162" t="str">
        <f t="shared" si="52"/>
        <v xml:space="preserve">5-giu-2007 </v>
      </c>
      <c r="V162">
        <f t="shared" si="53"/>
        <v>6</v>
      </c>
      <c r="W162">
        <f t="shared" si="54"/>
        <v>2007</v>
      </c>
      <c r="X162">
        <f t="shared" si="55"/>
        <v>5</v>
      </c>
      <c r="Y162" s="25">
        <f t="shared" si="56"/>
        <v>-394.90000000000055</v>
      </c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</row>
    <row r="163" spans="1:51" s="2" customFormat="1">
      <c r="A163" t="s">
        <v>1875</v>
      </c>
      <c r="B163" t="s">
        <v>1876</v>
      </c>
      <c r="C163" t="s">
        <v>55</v>
      </c>
      <c r="D163">
        <v>8</v>
      </c>
      <c r="E163" s="38">
        <v>182</v>
      </c>
      <c r="F163" s="4">
        <v>1.17E-2</v>
      </c>
      <c r="G163">
        <v>0</v>
      </c>
      <c r="H163" s="25">
        <v>189</v>
      </c>
      <c r="I163" s="25">
        <v>-19</v>
      </c>
      <c r="J163" s="3">
        <v>10000</v>
      </c>
      <c r="K163" s="7">
        <f t="shared" si="43"/>
        <v>1</v>
      </c>
      <c r="L163" s="6">
        <f t="shared" si="44"/>
        <v>182</v>
      </c>
      <c r="M163">
        <v>1</v>
      </c>
      <c r="N163" s="9">
        <f t="shared" si="45"/>
        <v>1</v>
      </c>
      <c r="O163" s="9">
        <f t="shared" si="46"/>
        <v>0</v>
      </c>
      <c r="P163" s="9">
        <f t="shared" si="47"/>
        <v>0</v>
      </c>
      <c r="Q163" s="8">
        <f t="shared" si="48"/>
        <v>182</v>
      </c>
      <c r="R163" s="8">
        <f t="shared" si="49"/>
        <v>0</v>
      </c>
      <c r="S163" t="str">
        <f t="shared" si="50"/>
        <v>13.00.00</v>
      </c>
      <c r="T163" t="str">
        <f t="shared" si="51"/>
        <v>21.00.00</v>
      </c>
      <c r="U163" t="str">
        <f t="shared" si="52"/>
        <v xml:space="preserve">6-giu-2007 </v>
      </c>
      <c r="V163">
        <f t="shared" si="53"/>
        <v>6</v>
      </c>
      <c r="W163">
        <f t="shared" si="54"/>
        <v>2007</v>
      </c>
      <c r="X163">
        <f t="shared" si="55"/>
        <v>6</v>
      </c>
      <c r="Y163" s="25">
        <f t="shared" si="56"/>
        <v>-212.90000000000055</v>
      </c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</row>
    <row r="164" spans="1:51" s="2" customFormat="1">
      <c r="A164" t="s">
        <v>267</v>
      </c>
      <c r="B164" t="s">
        <v>268</v>
      </c>
      <c r="C164" t="s">
        <v>25</v>
      </c>
      <c r="D164">
        <v>4</v>
      </c>
      <c r="E164" s="34">
        <v>-51.8</v>
      </c>
      <c r="F164" s="4">
        <v>-6.7000000000000002E-3</v>
      </c>
      <c r="G164">
        <v>0</v>
      </c>
      <c r="H164" s="25">
        <v>13.2</v>
      </c>
      <c r="I164" s="25">
        <v>-51.8</v>
      </c>
      <c r="J164" s="3">
        <v>10000</v>
      </c>
      <c r="K164" s="7">
        <f t="shared" si="43"/>
        <v>-1</v>
      </c>
      <c r="L164" s="6">
        <f t="shared" si="44"/>
        <v>-51.8</v>
      </c>
      <c r="M164">
        <v>1</v>
      </c>
      <c r="N164" s="9">
        <f t="shared" si="45"/>
        <v>0</v>
      </c>
      <c r="O164" s="9">
        <f t="shared" si="46"/>
        <v>-1</v>
      </c>
      <c r="P164" s="9">
        <f t="shared" si="47"/>
        <v>0</v>
      </c>
      <c r="Q164" s="8">
        <f t="shared" si="48"/>
        <v>0</v>
      </c>
      <c r="R164" s="8">
        <f t="shared" si="49"/>
        <v>-51.8</v>
      </c>
      <c r="S164" t="str">
        <f t="shared" si="50"/>
        <v>18.00.00</v>
      </c>
      <c r="T164" t="str">
        <f t="shared" si="51"/>
        <v>8.00.00</v>
      </c>
      <c r="U164" t="str">
        <f t="shared" si="52"/>
        <v>11-giu-2007</v>
      </c>
      <c r="V164">
        <f t="shared" si="53"/>
        <v>6</v>
      </c>
      <c r="W164">
        <f t="shared" si="54"/>
        <v>2007</v>
      </c>
      <c r="X164">
        <f t="shared" si="55"/>
        <v>11</v>
      </c>
      <c r="Y164" s="25">
        <f t="shared" si="56"/>
        <v>-264.70000000000056</v>
      </c>
    </row>
    <row r="165" spans="1:51" s="2" customFormat="1">
      <c r="A165" t="s">
        <v>269</v>
      </c>
      <c r="B165" t="s">
        <v>270</v>
      </c>
      <c r="C165" t="s">
        <v>25</v>
      </c>
      <c r="D165">
        <v>39</v>
      </c>
      <c r="E165" s="34">
        <v>465.4</v>
      </c>
      <c r="F165" s="4">
        <v>6.0600000000000001E-2</v>
      </c>
      <c r="G165">
        <v>0</v>
      </c>
      <c r="H165" s="25">
        <v>489.7</v>
      </c>
      <c r="I165" s="25">
        <v>-8.8000000000000007</v>
      </c>
      <c r="J165" s="3">
        <v>10000</v>
      </c>
      <c r="K165" s="7">
        <f t="shared" si="43"/>
        <v>1</v>
      </c>
      <c r="L165" s="6">
        <f t="shared" si="44"/>
        <v>465.4</v>
      </c>
      <c r="M165">
        <v>1</v>
      </c>
      <c r="N165" s="9">
        <f t="shared" si="45"/>
        <v>1</v>
      </c>
      <c r="O165" s="9">
        <f t="shared" si="46"/>
        <v>0</v>
      </c>
      <c r="P165" s="9">
        <f t="shared" si="47"/>
        <v>0</v>
      </c>
      <c r="Q165" s="8">
        <f t="shared" si="48"/>
        <v>465.4</v>
      </c>
      <c r="R165" s="8">
        <f t="shared" si="49"/>
        <v>0</v>
      </c>
      <c r="S165" t="str">
        <f t="shared" si="50"/>
        <v>17.00.00</v>
      </c>
      <c r="T165" t="str">
        <f t="shared" si="51"/>
        <v>14.00.00</v>
      </c>
      <c r="U165" t="str">
        <f t="shared" si="52"/>
        <v>13-giu-2007</v>
      </c>
      <c r="V165">
        <f t="shared" si="53"/>
        <v>6</v>
      </c>
      <c r="W165">
        <f t="shared" si="54"/>
        <v>2007</v>
      </c>
      <c r="X165">
        <f t="shared" si="55"/>
        <v>13</v>
      </c>
      <c r="Y165" s="25">
        <f t="shared" si="56"/>
        <v>200.69999999999942</v>
      </c>
      <c r="AV165"/>
      <c r="AW165"/>
      <c r="AX165"/>
      <c r="AY165"/>
    </row>
    <row r="166" spans="1:51" s="2" customFormat="1">
      <c r="A166" t="s">
        <v>271</v>
      </c>
      <c r="B166" t="s">
        <v>272</v>
      </c>
      <c r="C166" t="s">
        <v>55</v>
      </c>
      <c r="D166">
        <v>7</v>
      </c>
      <c r="E166" s="34">
        <v>-70.8</v>
      </c>
      <c r="F166" s="4">
        <v>-8.6999999999999994E-3</v>
      </c>
      <c r="G166">
        <v>0</v>
      </c>
      <c r="H166" s="25">
        <v>0</v>
      </c>
      <c r="I166" s="25">
        <v>-70.8</v>
      </c>
      <c r="J166" s="3">
        <v>10000</v>
      </c>
      <c r="K166" s="7">
        <f t="shared" si="43"/>
        <v>-1</v>
      </c>
      <c r="L166" s="6">
        <f t="shared" si="44"/>
        <v>-70.8</v>
      </c>
      <c r="M166">
        <v>1</v>
      </c>
      <c r="N166" s="9">
        <f t="shared" si="45"/>
        <v>0</v>
      </c>
      <c r="O166" s="9">
        <f t="shared" si="46"/>
        <v>-1</v>
      </c>
      <c r="P166" s="9">
        <f t="shared" si="47"/>
        <v>0</v>
      </c>
      <c r="Q166" s="8">
        <f t="shared" si="48"/>
        <v>0</v>
      </c>
      <c r="R166" s="8">
        <f t="shared" si="49"/>
        <v>-70.8</v>
      </c>
      <c r="S166" t="str">
        <f t="shared" si="50"/>
        <v>15.00.00</v>
      </c>
      <c r="T166" t="str">
        <f t="shared" si="51"/>
        <v>8.00.00</v>
      </c>
      <c r="U166" t="str">
        <f t="shared" si="52"/>
        <v>19-giu-2007</v>
      </c>
      <c r="V166">
        <f t="shared" si="53"/>
        <v>6</v>
      </c>
      <c r="W166">
        <f t="shared" si="54"/>
        <v>2007</v>
      </c>
      <c r="X166">
        <f t="shared" si="55"/>
        <v>19</v>
      </c>
      <c r="Y166" s="25">
        <f t="shared" si="56"/>
        <v>129.89999999999941</v>
      </c>
      <c r="AV166"/>
      <c r="AW166"/>
      <c r="AX166"/>
      <c r="AY166"/>
    </row>
    <row r="167" spans="1:51" s="2" customFormat="1">
      <c r="A167" t="s">
        <v>273</v>
      </c>
      <c r="B167" t="s">
        <v>274</v>
      </c>
      <c r="C167" t="s">
        <v>55</v>
      </c>
      <c r="D167">
        <v>19</v>
      </c>
      <c r="E167" s="34">
        <v>36.4</v>
      </c>
      <c r="F167" s="4">
        <v>4.4999999999999997E-3</v>
      </c>
      <c r="G167">
        <v>0</v>
      </c>
      <c r="H167" s="25">
        <v>99.2</v>
      </c>
      <c r="I167" s="25">
        <v>-25.3</v>
      </c>
      <c r="J167" s="3">
        <v>10000</v>
      </c>
      <c r="K167" s="7">
        <f t="shared" si="43"/>
        <v>1</v>
      </c>
      <c r="L167" s="6">
        <f t="shared" si="44"/>
        <v>36.4</v>
      </c>
      <c r="M167">
        <v>1</v>
      </c>
      <c r="N167" s="9">
        <f t="shared" si="45"/>
        <v>1</v>
      </c>
      <c r="O167" s="9">
        <f t="shared" si="46"/>
        <v>0</v>
      </c>
      <c r="P167" s="9">
        <f t="shared" si="47"/>
        <v>0</v>
      </c>
      <c r="Q167" s="8">
        <f t="shared" si="48"/>
        <v>36.4</v>
      </c>
      <c r="R167" s="8">
        <f t="shared" si="49"/>
        <v>0</v>
      </c>
      <c r="S167" t="str">
        <f t="shared" si="50"/>
        <v>12.00.00</v>
      </c>
      <c r="T167" t="str">
        <f t="shared" si="51"/>
        <v>17.00.00</v>
      </c>
      <c r="U167" t="str">
        <f t="shared" si="52"/>
        <v>22-giu-2007</v>
      </c>
      <c r="V167">
        <f t="shared" si="53"/>
        <v>6</v>
      </c>
      <c r="W167">
        <f t="shared" si="54"/>
        <v>2007</v>
      </c>
      <c r="X167">
        <f t="shared" si="55"/>
        <v>22</v>
      </c>
      <c r="Y167" s="25">
        <f t="shared" si="56"/>
        <v>166.29999999999941</v>
      </c>
      <c r="AV167" s="1"/>
      <c r="AW167" s="1"/>
      <c r="AX167" s="1"/>
      <c r="AY167" s="1"/>
    </row>
    <row r="168" spans="1:51" s="2" customFormat="1">
      <c r="A168" t="s">
        <v>275</v>
      </c>
      <c r="B168" t="s">
        <v>276</v>
      </c>
      <c r="C168" t="s">
        <v>25</v>
      </c>
      <c r="D168">
        <v>18</v>
      </c>
      <c r="E168" s="34">
        <v>77.900000000000006</v>
      </c>
      <c r="F168" s="4">
        <v>9.7999999999999997E-3</v>
      </c>
      <c r="G168">
        <v>0</v>
      </c>
      <c r="H168" s="25">
        <v>125.2</v>
      </c>
      <c r="I168" s="25">
        <v>0</v>
      </c>
      <c r="J168" s="3">
        <v>10000</v>
      </c>
      <c r="K168" s="7">
        <f t="shared" si="43"/>
        <v>2</v>
      </c>
      <c r="L168" s="6">
        <f t="shared" si="44"/>
        <v>114.30000000000001</v>
      </c>
      <c r="M168">
        <v>1</v>
      </c>
      <c r="N168" s="9">
        <f t="shared" si="45"/>
        <v>1</v>
      </c>
      <c r="O168" s="9">
        <f t="shared" si="46"/>
        <v>0</v>
      </c>
      <c r="P168" s="9">
        <f t="shared" si="47"/>
        <v>0</v>
      </c>
      <c r="Q168" s="8">
        <f t="shared" si="48"/>
        <v>77.900000000000006</v>
      </c>
      <c r="R168" s="8">
        <f t="shared" si="49"/>
        <v>0</v>
      </c>
      <c r="S168" t="str">
        <f t="shared" si="50"/>
        <v>21.00.00</v>
      </c>
      <c r="T168" t="str">
        <f t="shared" si="51"/>
        <v>11.00.00</v>
      </c>
      <c r="U168" t="str">
        <f t="shared" si="52"/>
        <v>27-giu-2007</v>
      </c>
      <c r="V168">
        <f t="shared" si="53"/>
        <v>6</v>
      </c>
      <c r="W168">
        <f t="shared" si="54"/>
        <v>2007</v>
      </c>
      <c r="X168">
        <f t="shared" si="55"/>
        <v>27</v>
      </c>
      <c r="Y168" s="25">
        <f t="shared" si="56"/>
        <v>244.19999999999942</v>
      </c>
    </row>
    <row r="169" spans="1:51" s="2" customFormat="1">
      <c r="A169" t="s">
        <v>277</v>
      </c>
      <c r="B169" t="s">
        <v>278</v>
      </c>
      <c r="C169" t="s">
        <v>55</v>
      </c>
      <c r="D169">
        <v>14</v>
      </c>
      <c r="E169" s="34">
        <v>-25.1</v>
      </c>
      <c r="F169" s="4">
        <v>-3.0999999999999999E-3</v>
      </c>
      <c r="G169">
        <v>0</v>
      </c>
      <c r="H169" s="25">
        <v>40.700000000000003</v>
      </c>
      <c r="I169" s="25">
        <v>-25.1</v>
      </c>
      <c r="J169" s="3">
        <v>10000</v>
      </c>
      <c r="K169" s="7">
        <f t="shared" si="43"/>
        <v>-1</v>
      </c>
      <c r="L169" s="6">
        <f t="shared" si="44"/>
        <v>-25.1</v>
      </c>
      <c r="M169">
        <v>1</v>
      </c>
      <c r="N169" s="9">
        <f t="shared" si="45"/>
        <v>0</v>
      </c>
      <c r="O169" s="9">
        <f t="shared" si="46"/>
        <v>-1</v>
      </c>
      <c r="P169" s="9">
        <f t="shared" si="47"/>
        <v>0</v>
      </c>
      <c r="Q169" s="8">
        <f t="shared" si="48"/>
        <v>0</v>
      </c>
      <c r="R169" s="8">
        <f t="shared" si="49"/>
        <v>-25.1</v>
      </c>
      <c r="S169" t="str">
        <f t="shared" si="50"/>
        <v>8.00.00</v>
      </c>
      <c r="T169" t="str">
        <f t="shared" si="51"/>
        <v>8.00.00</v>
      </c>
      <c r="U169" t="str">
        <f t="shared" si="52"/>
        <v xml:space="preserve">2-lug-2007 </v>
      </c>
      <c r="V169">
        <f t="shared" si="53"/>
        <v>7</v>
      </c>
      <c r="W169">
        <f t="shared" si="54"/>
        <v>2007</v>
      </c>
      <c r="X169">
        <f t="shared" si="55"/>
        <v>2</v>
      </c>
      <c r="Y169" s="25">
        <f t="shared" si="56"/>
        <v>219.09999999999943</v>
      </c>
    </row>
    <row r="170" spans="1:51" s="2" customFormat="1">
      <c r="A170" t="s">
        <v>2848</v>
      </c>
      <c r="B170" t="s">
        <v>2849</v>
      </c>
      <c r="C170" t="s">
        <v>25</v>
      </c>
      <c r="D170">
        <v>41</v>
      </c>
      <c r="E170" s="36">
        <v>145.19999999999999</v>
      </c>
      <c r="F170" s="4">
        <v>1.8100000000000002E-2</v>
      </c>
      <c r="G170">
        <v>0</v>
      </c>
      <c r="H170" s="25">
        <v>145.19999999999999</v>
      </c>
      <c r="I170" s="25">
        <v>-28.5</v>
      </c>
      <c r="J170" s="3">
        <v>10000</v>
      </c>
      <c r="K170" s="7">
        <f t="shared" si="43"/>
        <v>1</v>
      </c>
      <c r="L170" s="6">
        <f t="shared" si="44"/>
        <v>145.19999999999999</v>
      </c>
      <c r="M170">
        <v>1</v>
      </c>
      <c r="N170" s="9">
        <f t="shared" si="45"/>
        <v>1</v>
      </c>
      <c r="O170" s="9">
        <f t="shared" si="46"/>
        <v>0</v>
      </c>
      <c r="P170" s="9">
        <f t="shared" si="47"/>
        <v>0</v>
      </c>
      <c r="Q170" s="8">
        <f t="shared" si="48"/>
        <v>145.19999999999999</v>
      </c>
      <c r="R170" s="8">
        <f t="shared" si="49"/>
        <v>0</v>
      </c>
      <c r="S170" t="str">
        <f t="shared" si="50"/>
        <v>9.00.00</v>
      </c>
      <c r="T170" t="str">
        <f t="shared" si="51"/>
        <v>8.00.00</v>
      </c>
      <c r="U170" t="str">
        <f t="shared" si="52"/>
        <v xml:space="preserve">2-lug-2007 </v>
      </c>
      <c r="V170">
        <f t="shared" si="53"/>
        <v>7</v>
      </c>
      <c r="W170">
        <f t="shared" si="54"/>
        <v>2007</v>
      </c>
      <c r="X170">
        <f t="shared" si="55"/>
        <v>2</v>
      </c>
      <c r="Y170" s="25">
        <f t="shared" si="56"/>
        <v>364.29999999999939</v>
      </c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</row>
    <row r="171" spans="1:51" s="2" customFormat="1">
      <c r="A171" t="s">
        <v>279</v>
      </c>
      <c r="B171" t="s">
        <v>280</v>
      </c>
      <c r="C171" t="s">
        <v>25</v>
      </c>
      <c r="D171">
        <v>23</v>
      </c>
      <c r="E171" s="34">
        <v>57.4</v>
      </c>
      <c r="F171" s="4">
        <v>7.1000000000000004E-3</v>
      </c>
      <c r="G171">
        <v>0</v>
      </c>
      <c r="H171" s="25">
        <v>68.7</v>
      </c>
      <c r="I171" s="25">
        <v>0</v>
      </c>
      <c r="J171" s="3">
        <v>10000</v>
      </c>
      <c r="K171" s="7">
        <f t="shared" si="43"/>
        <v>2</v>
      </c>
      <c r="L171" s="6">
        <f t="shared" si="44"/>
        <v>202.6</v>
      </c>
      <c r="M171">
        <v>1</v>
      </c>
      <c r="N171" s="9">
        <f t="shared" si="45"/>
        <v>1</v>
      </c>
      <c r="O171" s="9">
        <f t="shared" si="46"/>
        <v>0</v>
      </c>
      <c r="P171" s="9">
        <f t="shared" si="47"/>
        <v>0</v>
      </c>
      <c r="Q171" s="8">
        <f t="shared" si="48"/>
        <v>57.4</v>
      </c>
      <c r="R171" s="8">
        <f t="shared" si="49"/>
        <v>0</v>
      </c>
      <c r="S171" t="str">
        <f t="shared" si="50"/>
        <v>9.00.00</v>
      </c>
      <c r="T171" t="str">
        <f t="shared" si="51"/>
        <v>18.00.00</v>
      </c>
      <c r="U171" t="str">
        <f t="shared" si="52"/>
        <v xml:space="preserve">3-lug-2007 </v>
      </c>
      <c r="V171">
        <f t="shared" si="53"/>
        <v>7</v>
      </c>
      <c r="W171">
        <f t="shared" si="54"/>
        <v>2007</v>
      </c>
      <c r="X171">
        <f t="shared" si="55"/>
        <v>3</v>
      </c>
      <c r="Y171" s="25">
        <f t="shared" si="56"/>
        <v>421.69999999999936</v>
      </c>
    </row>
    <row r="172" spans="1:51" s="2" customFormat="1">
      <c r="A172" t="s">
        <v>280</v>
      </c>
      <c r="B172" t="s">
        <v>281</v>
      </c>
      <c r="C172" t="s">
        <v>55</v>
      </c>
      <c r="D172">
        <v>5</v>
      </c>
      <c r="E172" s="34">
        <v>-44.1</v>
      </c>
      <c r="F172" s="4">
        <v>-5.4000000000000003E-3</v>
      </c>
      <c r="G172">
        <v>0</v>
      </c>
      <c r="H172" s="25">
        <v>0</v>
      </c>
      <c r="I172" s="25">
        <v>-44.4</v>
      </c>
      <c r="J172" s="3">
        <v>10000</v>
      </c>
      <c r="K172" s="7">
        <f t="shared" si="43"/>
        <v>-1</v>
      </c>
      <c r="L172" s="6">
        <f t="shared" si="44"/>
        <v>-44.1</v>
      </c>
      <c r="M172">
        <v>1</v>
      </c>
      <c r="N172" s="9">
        <f t="shared" si="45"/>
        <v>0</v>
      </c>
      <c r="O172" s="9">
        <f t="shared" si="46"/>
        <v>-1</v>
      </c>
      <c r="P172" s="9">
        <f t="shared" si="47"/>
        <v>0</v>
      </c>
      <c r="Q172" s="8">
        <f t="shared" si="48"/>
        <v>0</v>
      </c>
      <c r="R172" s="8">
        <f t="shared" si="49"/>
        <v>-44.1</v>
      </c>
      <c r="S172" t="str">
        <f t="shared" si="50"/>
        <v>18.00.00</v>
      </c>
      <c r="T172" t="str">
        <f t="shared" si="51"/>
        <v>9.00.00</v>
      </c>
      <c r="U172" t="str">
        <f t="shared" si="52"/>
        <v xml:space="preserve">4-lug-2007 </v>
      </c>
      <c r="V172">
        <f t="shared" si="53"/>
        <v>7</v>
      </c>
      <c r="W172">
        <f t="shared" si="54"/>
        <v>2007</v>
      </c>
      <c r="X172">
        <f t="shared" si="55"/>
        <v>4</v>
      </c>
      <c r="Y172" s="25">
        <f t="shared" si="56"/>
        <v>377.59999999999934</v>
      </c>
    </row>
    <row r="173" spans="1:51" s="2" customFormat="1">
      <c r="A173" t="s">
        <v>2850</v>
      </c>
      <c r="B173" t="s">
        <v>2851</v>
      </c>
      <c r="C173" t="s">
        <v>25</v>
      </c>
      <c r="D173">
        <v>5</v>
      </c>
      <c r="E173" s="36">
        <v>-28.8</v>
      </c>
      <c r="F173" s="4">
        <v>-3.5000000000000001E-3</v>
      </c>
      <c r="G173">
        <v>0</v>
      </c>
      <c r="H173" s="25">
        <v>6.5</v>
      </c>
      <c r="I173" s="25">
        <v>-28.8</v>
      </c>
      <c r="J173" s="3">
        <v>10000</v>
      </c>
      <c r="K173" s="7">
        <f t="shared" si="43"/>
        <v>-2</v>
      </c>
      <c r="L173" s="6">
        <f t="shared" si="44"/>
        <v>-72.900000000000006</v>
      </c>
      <c r="M173">
        <v>1</v>
      </c>
      <c r="N173" s="9">
        <f t="shared" si="45"/>
        <v>0</v>
      </c>
      <c r="O173" s="9">
        <f t="shared" si="46"/>
        <v>-1</v>
      </c>
      <c r="P173" s="9">
        <f t="shared" si="47"/>
        <v>0</v>
      </c>
      <c r="Q173" s="8">
        <f t="shared" si="48"/>
        <v>0</v>
      </c>
      <c r="R173" s="8">
        <f t="shared" si="49"/>
        <v>-28.8</v>
      </c>
      <c r="S173" t="str">
        <f t="shared" si="50"/>
        <v>15.00.00</v>
      </c>
      <c r="T173" t="str">
        <f t="shared" si="51"/>
        <v>20.00.00</v>
      </c>
      <c r="U173" t="str">
        <f t="shared" si="52"/>
        <v>16-lug-2007</v>
      </c>
      <c r="V173">
        <f t="shared" si="53"/>
        <v>7</v>
      </c>
      <c r="W173">
        <f t="shared" si="54"/>
        <v>2007</v>
      </c>
      <c r="X173">
        <f t="shared" si="55"/>
        <v>16</v>
      </c>
      <c r="Y173" s="25">
        <f t="shared" si="56"/>
        <v>348.79999999999933</v>
      </c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</row>
    <row r="174" spans="1:51" s="2" customFormat="1">
      <c r="A174" t="s">
        <v>282</v>
      </c>
      <c r="B174" t="s">
        <v>283</v>
      </c>
      <c r="C174" t="s">
        <v>55</v>
      </c>
      <c r="D174">
        <v>19</v>
      </c>
      <c r="E174" s="34">
        <v>34.9</v>
      </c>
      <c r="F174" s="4">
        <v>4.3E-3</v>
      </c>
      <c r="G174">
        <v>0</v>
      </c>
      <c r="H174" s="25">
        <v>76.2</v>
      </c>
      <c r="I174" s="25">
        <v>-15.3</v>
      </c>
      <c r="J174" s="3">
        <v>10000</v>
      </c>
      <c r="K174" s="7">
        <f t="shared" si="43"/>
        <v>1</v>
      </c>
      <c r="L174" s="6">
        <f t="shared" si="44"/>
        <v>34.9</v>
      </c>
      <c r="M174">
        <v>1</v>
      </c>
      <c r="N174" s="9">
        <f t="shared" si="45"/>
        <v>1</v>
      </c>
      <c r="O174" s="9">
        <f t="shared" si="46"/>
        <v>0</v>
      </c>
      <c r="P174" s="9">
        <f t="shared" si="47"/>
        <v>0</v>
      </c>
      <c r="Q174" s="8">
        <f t="shared" si="48"/>
        <v>34.9</v>
      </c>
      <c r="R174" s="8">
        <f t="shared" si="49"/>
        <v>0</v>
      </c>
      <c r="S174" t="str">
        <f t="shared" si="50"/>
        <v>16.00.00</v>
      </c>
      <c r="T174" t="str">
        <f t="shared" si="51"/>
        <v>21.00.00</v>
      </c>
      <c r="U174" t="str">
        <f t="shared" si="52"/>
        <v>16-lug-2007</v>
      </c>
      <c r="V174">
        <f t="shared" si="53"/>
        <v>7</v>
      </c>
      <c r="W174">
        <f t="shared" si="54"/>
        <v>2007</v>
      </c>
      <c r="X174">
        <f t="shared" si="55"/>
        <v>16</v>
      </c>
      <c r="Y174" s="25">
        <f t="shared" si="56"/>
        <v>383.69999999999931</v>
      </c>
    </row>
    <row r="175" spans="1:51" s="2" customFormat="1">
      <c r="A175" t="s">
        <v>2852</v>
      </c>
      <c r="B175" t="s">
        <v>2853</v>
      </c>
      <c r="C175" t="s">
        <v>25</v>
      </c>
      <c r="D175">
        <v>8</v>
      </c>
      <c r="E175" s="36">
        <v>-96.5</v>
      </c>
      <c r="F175" s="4">
        <v>-1.1900000000000001E-2</v>
      </c>
      <c r="G175">
        <v>0</v>
      </c>
      <c r="H175" s="25">
        <v>19</v>
      </c>
      <c r="I175" s="25">
        <v>-96.5</v>
      </c>
      <c r="J175" s="3">
        <v>10000</v>
      </c>
      <c r="K175" s="7">
        <f t="shared" si="43"/>
        <v>-1</v>
      </c>
      <c r="L175" s="6">
        <f t="shared" si="44"/>
        <v>-96.5</v>
      </c>
      <c r="M175">
        <v>1</v>
      </c>
      <c r="N175" s="9">
        <f t="shared" si="45"/>
        <v>0</v>
      </c>
      <c r="O175" s="9">
        <f t="shared" si="46"/>
        <v>-1</v>
      </c>
      <c r="P175" s="9">
        <f t="shared" si="47"/>
        <v>0</v>
      </c>
      <c r="Q175" s="8">
        <f t="shared" si="48"/>
        <v>0</v>
      </c>
      <c r="R175" s="8">
        <f t="shared" si="49"/>
        <v>-96.5</v>
      </c>
      <c r="S175" t="str">
        <f t="shared" si="50"/>
        <v>14.00.00</v>
      </c>
      <c r="T175" t="str">
        <f t="shared" si="51"/>
        <v>8.00.00</v>
      </c>
      <c r="U175" t="str">
        <f t="shared" si="52"/>
        <v>17-lug-2007</v>
      </c>
      <c r="V175">
        <f t="shared" si="53"/>
        <v>7</v>
      </c>
      <c r="W175">
        <f t="shared" si="54"/>
        <v>2007</v>
      </c>
      <c r="X175">
        <f t="shared" si="55"/>
        <v>17</v>
      </c>
      <c r="Y175" s="25">
        <f t="shared" si="56"/>
        <v>287.19999999999931</v>
      </c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</row>
    <row r="176" spans="1:51" s="2" customFormat="1">
      <c r="A176" t="s">
        <v>284</v>
      </c>
      <c r="B176" t="s">
        <v>285</v>
      </c>
      <c r="C176" t="s">
        <v>25</v>
      </c>
      <c r="D176">
        <v>13</v>
      </c>
      <c r="E176" s="34">
        <v>15.9</v>
      </c>
      <c r="F176" s="4">
        <v>2E-3</v>
      </c>
      <c r="G176">
        <v>0</v>
      </c>
      <c r="H176" s="25">
        <v>46.2</v>
      </c>
      <c r="I176" s="25">
        <v>-2.8</v>
      </c>
      <c r="J176" s="3">
        <v>10000</v>
      </c>
      <c r="K176" s="7">
        <f t="shared" si="43"/>
        <v>1</v>
      </c>
      <c r="L176" s="6">
        <f t="shared" si="44"/>
        <v>15.9</v>
      </c>
      <c r="M176">
        <v>1</v>
      </c>
      <c r="N176" s="9">
        <f t="shared" si="45"/>
        <v>1</v>
      </c>
      <c r="O176" s="9">
        <f t="shared" si="46"/>
        <v>0</v>
      </c>
      <c r="P176" s="9">
        <f t="shared" si="47"/>
        <v>0</v>
      </c>
      <c r="Q176" s="8">
        <f t="shared" si="48"/>
        <v>15.9</v>
      </c>
      <c r="R176" s="8">
        <f t="shared" si="49"/>
        <v>0</v>
      </c>
      <c r="S176" t="str">
        <f t="shared" si="50"/>
        <v>10.00.00</v>
      </c>
      <c r="T176" t="str">
        <f t="shared" si="51"/>
        <v>9.00.00</v>
      </c>
      <c r="U176" t="str">
        <f t="shared" si="52"/>
        <v>19-lug-2007</v>
      </c>
      <c r="V176">
        <f t="shared" si="53"/>
        <v>7</v>
      </c>
      <c r="W176">
        <f t="shared" si="54"/>
        <v>2007</v>
      </c>
      <c r="X176">
        <f t="shared" si="55"/>
        <v>19</v>
      </c>
      <c r="Y176" s="25">
        <f t="shared" si="56"/>
        <v>303.09999999999928</v>
      </c>
    </row>
    <row r="177" spans="1:51" s="2" customFormat="1">
      <c r="A177" t="s">
        <v>2854</v>
      </c>
      <c r="B177" t="s">
        <v>2855</v>
      </c>
      <c r="C177" t="s">
        <v>25</v>
      </c>
      <c r="D177">
        <v>3</v>
      </c>
      <c r="E177" s="36">
        <v>-74.7</v>
      </c>
      <c r="F177" s="4">
        <v>-9.4999999999999998E-3</v>
      </c>
      <c r="G177">
        <v>0</v>
      </c>
      <c r="H177" s="25">
        <v>0</v>
      </c>
      <c r="I177" s="25">
        <v>-74.7</v>
      </c>
      <c r="J177" s="3">
        <v>10000</v>
      </c>
      <c r="K177" s="7">
        <f t="shared" si="43"/>
        <v>-1</v>
      </c>
      <c r="L177" s="6">
        <f t="shared" si="44"/>
        <v>-74.7</v>
      </c>
      <c r="M177">
        <v>1</v>
      </c>
      <c r="N177" s="9">
        <f t="shared" si="45"/>
        <v>0</v>
      </c>
      <c r="O177" s="9">
        <f t="shared" si="46"/>
        <v>-1</v>
      </c>
      <c r="P177" s="9">
        <f t="shared" si="47"/>
        <v>0</v>
      </c>
      <c r="Q177" s="8">
        <f t="shared" si="48"/>
        <v>0</v>
      </c>
      <c r="R177" s="8">
        <f t="shared" si="49"/>
        <v>-74.7</v>
      </c>
      <c r="S177" t="str">
        <f t="shared" si="50"/>
        <v>17.00.00</v>
      </c>
      <c r="T177" t="str">
        <f t="shared" si="51"/>
        <v>20.00.00</v>
      </c>
      <c r="U177" t="str">
        <f t="shared" si="52"/>
        <v>24-lug-2007</v>
      </c>
      <c r="V177">
        <f t="shared" si="53"/>
        <v>7</v>
      </c>
      <c r="W177">
        <f t="shared" si="54"/>
        <v>2007</v>
      </c>
      <c r="X177">
        <f t="shared" si="55"/>
        <v>24</v>
      </c>
      <c r="Y177" s="25">
        <f t="shared" si="56"/>
        <v>228.3999999999993</v>
      </c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</row>
    <row r="178" spans="1:51" s="2" customFormat="1">
      <c r="A178" t="s">
        <v>1877</v>
      </c>
      <c r="B178" t="s">
        <v>1878</v>
      </c>
      <c r="C178" t="s">
        <v>55</v>
      </c>
      <c r="D178">
        <v>5</v>
      </c>
      <c r="E178" s="38">
        <v>400</v>
      </c>
      <c r="F178" s="4">
        <v>2.5999999999999999E-2</v>
      </c>
      <c r="G178">
        <v>0</v>
      </c>
      <c r="H178" s="25">
        <v>400</v>
      </c>
      <c r="I178" s="25">
        <v>0</v>
      </c>
      <c r="J178" s="3">
        <v>10000</v>
      </c>
      <c r="K178" s="7">
        <f t="shared" si="43"/>
        <v>1</v>
      </c>
      <c r="L178" s="6">
        <f t="shared" si="44"/>
        <v>400</v>
      </c>
      <c r="M178">
        <v>1</v>
      </c>
      <c r="N178" s="9">
        <f t="shared" si="45"/>
        <v>1</v>
      </c>
      <c r="O178" s="9">
        <f t="shared" si="46"/>
        <v>0</v>
      </c>
      <c r="P178" s="9">
        <f t="shared" si="47"/>
        <v>0</v>
      </c>
      <c r="Q178" s="8">
        <f t="shared" si="48"/>
        <v>400</v>
      </c>
      <c r="R178" s="8">
        <f t="shared" si="49"/>
        <v>0</v>
      </c>
      <c r="S178" t="str">
        <f t="shared" si="50"/>
        <v>13.00.00</v>
      </c>
      <c r="T178" t="str">
        <f t="shared" si="51"/>
        <v>18.00.00</v>
      </c>
      <c r="U178" t="str">
        <f t="shared" si="52"/>
        <v>26-lug-2007</v>
      </c>
      <c r="V178">
        <f t="shared" si="53"/>
        <v>7</v>
      </c>
      <c r="W178">
        <f t="shared" si="54"/>
        <v>2007</v>
      </c>
      <c r="X178">
        <f t="shared" si="55"/>
        <v>26</v>
      </c>
      <c r="Y178" s="25">
        <f t="shared" si="56"/>
        <v>628.3999999999993</v>
      </c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</row>
    <row r="179" spans="1:51" s="2" customFormat="1">
      <c r="A179" t="s">
        <v>286</v>
      </c>
      <c r="B179" t="s">
        <v>287</v>
      </c>
      <c r="C179" t="s">
        <v>25</v>
      </c>
      <c r="D179">
        <v>11</v>
      </c>
      <c r="E179" s="34">
        <v>56.2</v>
      </c>
      <c r="F179" s="4">
        <v>7.4000000000000003E-3</v>
      </c>
      <c r="G179">
        <v>0</v>
      </c>
      <c r="H179" s="25">
        <v>113.2</v>
      </c>
      <c r="I179" s="25">
        <v>0</v>
      </c>
      <c r="J179" s="3">
        <v>10000</v>
      </c>
      <c r="K179" s="7">
        <f t="shared" si="43"/>
        <v>2</v>
      </c>
      <c r="L179" s="6">
        <f t="shared" si="44"/>
        <v>456.2</v>
      </c>
      <c r="M179">
        <v>1</v>
      </c>
      <c r="N179" s="9">
        <f t="shared" si="45"/>
        <v>1</v>
      </c>
      <c r="O179" s="9">
        <f t="shared" si="46"/>
        <v>0</v>
      </c>
      <c r="P179" s="9">
        <f t="shared" si="47"/>
        <v>0</v>
      </c>
      <c r="Q179" s="8">
        <f t="shared" si="48"/>
        <v>56.2</v>
      </c>
      <c r="R179" s="8">
        <f t="shared" si="49"/>
        <v>0</v>
      </c>
      <c r="S179" t="str">
        <f t="shared" si="50"/>
        <v>19.00.00</v>
      </c>
      <c r="T179" t="str">
        <f t="shared" si="51"/>
        <v>16.00.00</v>
      </c>
      <c r="U179" t="str">
        <f t="shared" si="52"/>
        <v>30-lug-2007</v>
      </c>
      <c r="V179">
        <f t="shared" si="53"/>
        <v>7</v>
      </c>
      <c r="W179">
        <f t="shared" si="54"/>
        <v>2007</v>
      </c>
      <c r="X179">
        <f t="shared" si="55"/>
        <v>30</v>
      </c>
      <c r="Y179" s="25">
        <f t="shared" si="56"/>
        <v>684.59999999999934</v>
      </c>
      <c r="AR179"/>
      <c r="AS179"/>
      <c r="AT179"/>
      <c r="AU179"/>
    </row>
    <row r="180" spans="1:51" s="2" customFormat="1">
      <c r="A180" t="s">
        <v>1879</v>
      </c>
      <c r="B180" t="s">
        <v>1880</v>
      </c>
      <c r="C180" t="s">
        <v>25</v>
      </c>
      <c r="D180">
        <v>9</v>
      </c>
      <c r="E180" s="38">
        <v>-62</v>
      </c>
      <c r="F180" s="4">
        <v>-4.1000000000000003E-3</v>
      </c>
      <c r="G180">
        <v>0</v>
      </c>
      <c r="H180" s="25">
        <v>83</v>
      </c>
      <c r="I180" s="25">
        <v>-62</v>
      </c>
      <c r="J180" s="3">
        <v>10000</v>
      </c>
      <c r="K180" s="7">
        <f t="shared" si="43"/>
        <v>-1</v>
      </c>
      <c r="L180" s="6">
        <f t="shared" si="44"/>
        <v>-62</v>
      </c>
      <c r="M180">
        <v>1</v>
      </c>
      <c r="N180" s="9">
        <f t="shared" si="45"/>
        <v>0</v>
      </c>
      <c r="O180" s="9">
        <f t="shared" si="46"/>
        <v>-1</v>
      </c>
      <c r="P180" s="9">
        <f t="shared" si="47"/>
        <v>0</v>
      </c>
      <c r="Q180" s="8">
        <f t="shared" si="48"/>
        <v>0</v>
      </c>
      <c r="R180" s="8">
        <f t="shared" si="49"/>
        <v>-62</v>
      </c>
      <c r="S180" t="str">
        <f t="shared" si="50"/>
        <v>12.00.00</v>
      </c>
      <c r="T180" t="str">
        <f t="shared" si="51"/>
        <v>21.00.00</v>
      </c>
      <c r="U180" t="str">
        <f t="shared" si="52"/>
        <v xml:space="preserve">1-ago-2007 </v>
      </c>
      <c r="V180">
        <f t="shared" si="53"/>
        <v>8</v>
      </c>
      <c r="W180">
        <f t="shared" si="54"/>
        <v>2007</v>
      </c>
      <c r="X180">
        <f t="shared" si="55"/>
        <v>1</v>
      </c>
      <c r="Y180" s="25">
        <f t="shared" si="56"/>
        <v>622.59999999999934</v>
      </c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</row>
    <row r="181" spans="1:51" s="2" customFormat="1">
      <c r="A181" t="s">
        <v>1881</v>
      </c>
      <c r="B181" t="s">
        <v>1882</v>
      </c>
      <c r="C181" t="s">
        <v>55</v>
      </c>
      <c r="D181">
        <v>8</v>
      </c>
      <c r="E181" s="38">
        <v>85</v>
      </c>
      <c r="F181" s="4">
        <v>5.7000000000000002E-3</v>
      </c>
      <c r="G181">
        <v>0</v>
      </c>
      <c r="H181" s="25">
        <v>87</v>
      </c>
      <c r="I181" s="25">
        <v>0</v>
      </c>
      <c r="J181" s="3">
        <v>10000</v>
      </c>
      <c r="K181" s="7">
        <f t="shared" si="43"/>
        <v>1</v>
      </c>
      <c r="L181" s="6">
        <f t="shared" si="44"/>
        <v>85</v>
      </c>
      <c r="M181">
        <v>1</v>
      </c>
      <c r="N181" s="9">
        <f t="shared" si="45"/>
        <v>1</v>
      </c>
      <c r="O181" s="9">
        <f t="shared" si="46"/>
        <v>0</v>
      </c>
      <c r="P181" s="9">
        <f t="shared" si="47"/>
        <v>0</v>
      </c>
      <c r="Q181" s="8">
        <f t="shared" si="48"/>
        <v>85</v>
      </c>
      <c r="R181" s="8">
        <f t="shared" si="49"/>
        <v>0</v>
      </c>
      <c r="S181" t="str">
        <f t="shared" si="50"/>
        <v>13.00.00</v>
      </c>
      <c r="T181" t="str">
        <f t="shared" si="51"/>
        <v>21.00.00</v>
      </c>
      <c r="U181" t="str">
        <f t="shared" si="52"/>
        <v xml:space="preserve">9-ago-2007 </v>
      </c>
      <c r="V181">
        <f t="shared" si="53"/>
        <v>8</v>
      </c>
      <c r="W181">
        <f t="shared" si="54"/>
        <v>2007</v>
      </c>
      <c r="X181">
        <f t="shared" si="55"/>
        <v>9</v>
      </c>
      <c r="Y181" s="25">
        <f t="shared" si="56"/>
        <v>707.59999999999934</v>
      </c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</row>
    <row r="182" spans="1:51" s="2" customFormat="1">
      <c r="A182" t="s">
        <v>2856</v>
      </c>
      <c r="B182" t="s">
        <v>2857</v>
      </c>
      <c r="C182" t="s">
        <v>25</v>
      </c>
      <c r="D182">
        <v>5</v>
      </c>
      <c r="E182" s="36">
        <v>-107.5</v>
      </c>
      <c r="F182" s="4">
        <v>-1.43E-2</v>
      </c>
      <c r="G182">
        <v>0</v>
      </c>
      <c r="H182" s="25">
        <v>0</v>
      </c>
      <c r="I182" s="25">
        <v>-107.5</v>
      </c>
      <c r="J182" s="3">
        <v>10000</v>
      </c>
      <c r="K182" s="7">
        <f t="shared" si="43"/>
        <v>-1</v>
      </c>
      <c r="L182" s="6">
        <f t="shared" si="44"/>
        <v>-107.5</v>
      </c>
      <c r="M182">
        <v>1</v>
      </c>
      <c r="N182" s="9">
        <f t="shared" si="45"/>
        <v>0</v>
      </c>
      <c r="O182" s="9">
        <f t="shared" si="46"/>
        <v>-1</v>
      </c>
      <c r="P182" s="9">
        <f t="shared" si="47"/>
        <v>0</v>
      </c>
      <c r="Q182" s="8">
        <f t="shared" si="48"/>
        <v>0</v>
      </c>
      <c r="R182" s="8">
        <f t="shared" si="49"/>
        <v>-107.5</v>
      </c>
      <c r="S182" t="str">
        <f t="shared" si="50"/>
        <v>17.00.00</v>
      </c>
      <c r="T182" t="str">
        <f t="shared" si="51"/>
        <v>8.00.00</v>
      </c>
      <c r="U182" t="str">
        <f t="shared" si="52"/>
        <v xml:space="preserve">9-ago-2007 </v>
      </c>
      <c r="V182">
        <f t="shared" si="53"/>
        <v>8</v>
      </c>
      <c r="W182">
        <f t="shared" si="54"/>
        <v>2007</v>
      </c>
      <c r="X182">
        <f t="shared" si="55"/>
        <v>9</v>
      </c>
      <c r="Y182" s="25">
        <f t="shared" si="56"/>
        <v>600.09999999999934</v>
      </c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</row>
    <row r="183" spans="1:51" s="2" customFormat="1">
      <c r="A183" t="s">
        <v>2858</v>
      </c>
      <c r="B183" t="s">
        <v>2859</v>
      </c>
      <c r="C183" t="s">
        <v>25</v>
      </c>
      <c r="D183">
        <v>19</v>
      </c>
      <c r="E183" s="36">
        <v>119.9</v>
      </c>
      <c r="F183" s="4">
        <v>1.6199999999999999E-2</v>
      </c>
      <c r="G183">
        <v>0</v>
      </c>
      <c r="H183" s="25">
        <v>119.9</v>
      </c>
      <c r="I183" s="25">
        <v>-43</v>
      </c>
      <c r="J183" s="3">
        <v>10000</v>
      </c>
      <c r="K183" s="7">
        <f t="shared" si="43"/>
        <v>1</v>
      </c>
      <c r="L183" s="6">
        <f t="shared" si="44"/>
        <v>119.9</v>
      </c>
      <c r="M183">
        <v>1</v>
      </c>
      <c r="N183" s="9">
        <f t="shared" si="45"/>
        <v>1</v>
      </c>
      <c r="O183" s="9">
        <f t="shared" si="46"/>
        <v>0</v>
      </c>
      <c r="P183" s="9">
        <f t="shared" si="47"/>
        <v>0</v>
      </c>
      <c r="Q183" s="8">
        <f t="shared" si="48"/>
        <v>119.9</v>
      </c>
      <c r="R183" s="8">
        <f t="shared" si="49"/>
        <v>0</v>
      </c>
      <c r="S183" t="str">
        <f t="shared" si="50"/>
        <v>11.00.00</v>
      </c>
      <c r="T183" t="str">
        <f t="shared" si="51"/>
        <v>16.00.00</v>
      </c>
      <c r="U183" t="str">
        <f t="shared" si="52"/>
        <v>10-ago-2007</v>
      </c>
      <c r="V183">
        <f t="shared" si="53"/>
        <v>8</v>
      </c>
      <c r="W183">
        <f t="shared" si="54"/>
        <v>2007</v>
      </c>
      <c r="X183">
        <f t="shared" si="55"/>
        <v>10</v>
      </c>
      <c r="Y183" s="25">
        <f t="shared" si="56"/>
        <v>719.99999999999932</v>
      </c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</row>
    <row r="184" spans="1:51" s="2" customFormat="1">
      <c r="A184" t="s">
        <v>1883</v>
      </c>
      <c r="B184" t="s">
        <v>1884</v>
      </c>
      <c r="C184" t="s">
        <v>25</v>
      </c>
      <c r="D184">
        <v>9</v>
      </c>
      <c r="E184" s="38">
        <v>-62</v>
      </c>
      <c r="F184" s="4">
        <v>-4.1000000000000003E-3</v>
      </c>
      <c r="G184">
        <v>0</v>
      </c>
      <c r="H184" s="25">
        <v>54</v>
      </c>
      <c r="I184" s="25">
        <v>-62</v>
      </c>
      <c r="J184" s="3">
        <v>10000</v>
      </c>
      <c r="K184" s="7">
        <f t="shared" si="43"/>
        <v>-1</v>
      </c>
      <c r="L184" s="6">
        <f t="shared" si="44"/>
        <v>-62</v>
      </c>
      <c r="M184">
        <v>1</v>
      </c>
      <c r="N184" s="9">
        <f t="shared" si="45"/>
        <v>0</v>
      </c>
      <c r="O184" s="9">
        <f t="shared" si="46"/>
        <v>-1</v>
      </c>
      <c r="P184" s="9">
        <f t="shared" si="47"/>
        <v>0</v>
      </c>
      <c r="Q184" s="8">
        <f t="shared" si="48"/>
        <v>0</v>
      </c>
      <c r="R184" s="8">
        <f t="shared" si="49"/>
        <v>-62</v>
      </c>
      <c r="S184" t="str">
        <f t="shared" si="50"/>
        <v>12.00.00</v>
      </c>
      <c r="T184" t="str">
        <f t="shared" si="51"/>
        <v>21.00.00</v>
      </c>
      <c r="U184" t="str">
        <f t="shared" si="52"/>
        <v>14-ago-2007</v>
      </c>
      <c r="V184">
        <f t="shared" si="53"/>
        <v>8</v>
      </c>
      <c r="W184">
        <f t="shared" si="54"/>
        <v>2007</v>
      </c>
      <c r="X184">
        <f t="shared" si="55"/>
        <v>14</v>
      </c>
      <c r="Y184" s="25">
        <f t="shared" si="56"/>
        <v>657.99999999999932</v>
      </c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</row>
    <row r="185" spans="1:51" s="2" customFormat="1">
      <c r="A185" t="s">
        <v>2860</v>
      </c>
      <c r="B185" t="s">
        <v>289</v>
      </c>
      <c r="C185" t="s">
        <v>25</v>
      </c>
      <c r="D185">
        <v>5</v>
      </c>
      <c r="E185" s="36">
        <v>56.1</v>
      </c>
      <c r="F185" s="4">
        <v>7.6E-3</v>
      </c>
      <c r="G185">
        <v>0</v>
      </c>
      <c r="H185" s="25">
        <v>56.1</v>
      </c>
      <c r="I185" s="25">
        <v>-18</v>
      </c>
      <c r="J185" s="3">
        <v>10000</v>
      </c>
      <c r="K185" s="7">
        <f t="shared" si="43"/>
        <v>1</v>
      </c>
      <c r="L185" s="6">
        <f t="shared" si="44"/>
        <v>56.1</v>
      </c>
      <c r="M185">
        <v>1</v>
      </c>
      <c r="N185" s="9">
        <f t="shared" si="45"/>
        <v>1</v>
      </c>
      <c r="O185" s="9">
        <f t="shared" si="46"/>
        <v>0</v>
      </c>
      <c r="P185" s="9">
        <f t="shared" si="47"/>
        <v>0</v>
      </c>
      <c r="Q185" s="8">
        <f t="shared" si="48"/>
        <v>56.1</v>
      </c>
      <c r="R185" s="8">
        <f t="shared" si="49"/>
        <v>0</v>
      </c>
      <c r="S185" t="str">
        <f t="shared" si="50"/>
        <v>10.00.00</v>
      </c>
      <c r="T185" t="str">
        <f t="shared" si="51"/>
        <v>15.00.00</v>
      </c>
      <c r="U185" t="str">
        <f t="shared" si="52"/>
        <v>15-ago-2007</v>
      </c>
      <c r="V185">
        <f t="shared" si="53"/>
        <v>8</v>
      </c>
      <c r="W185">
        <f t="shared" si="54"/>
        <v>2007</v>
      </c>
      <c r="X185">
        <f t="shared" si="55"/>
        <v>15</v>
      </c>
      <c r="Y185" s="25">
        <f t="shared" si="56"/>
        <v>714.09999999999934</v>
      </c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</row>
    <row r="186" spans="1:51" s="2" customFormat="1">
      <c r="A186" t="s">
        <v>288</v>
      </c>
      <c r="B186" t="s">
        <v>289</v>
      </c>
      <c r="C186" t="s">
        <v>55</v>
      </c>
      <c r="D186">
        <v>7</v>
      </c>
      <c r="E186" s="34">
        <v>-56.8</v>
      </c>
      <c r="F186" s="4">
        <v>-7.7000000000000002E-3</v>
      </c>
      <c r="G186">
        <v>0</v>
      </c>
      <c r="H186" s="25">
        <v>11.7</v>
      </c>
      <c r="I186" s="25">
        <v>-56.8</v>
      </c>
      <c r="J186" s="3">
        <v>10000</v>
      </c>
      <c r="K186" s="7">
        <f t="shared" si="43"/>
        <v>-1</v>
      </c>
      <c r="L186" s="6">
        <f t="shared" si="44"/>
        <v>-56.8</v>
      </c>
      <c r="M186">
        <v>1</v>
      </c>
      <c r="N186" s="9">
        <f t="shared" si="45"/>
        <v>0</v>
      </c>
      <c r="O186" s="9">
        <f t="shared" si="46"/>
        <v>-1</v>
      </c>
      <c r="P186" s="9">
        <f t="shared" si="47"/>
        <v>0</v>
      </c>
      <c r="Q186" s="8">
        <f t="shared" si="48"/>
        <v>0</v>
      </c>
      <c r="R186" s="8">
        <f t="shared" si="49"/>
        <v>-56.8</v>
      </c>
      <c r="S186" t="str">
        <f t="shared" si="50"/>
        <v>8.00.00</v>
      </c>
      <c r="T186" t="str">
        <f t="shared" si="51"/>
        <v>15.00.00</v>
      </c>
      <c r="U186" t="str">
        <f t="shared" si="52"/>
        <v>15-ago-2007</v>
      </c>
      <c r="V186">
        <f t="shared" si="53"/>
        <v>8</v>
      </c>
      <c r="W186">
        <f t="shared" si="54"/>
        <v>2007</v>
      </c>
      <c r="X186">
        <f t="shared" si="55"/>
        <v>15</v>
      </c>
      <c r="Y186" s="25">
        <f t="shared" si="56"/>
        <v>657.29999999999939</v>
      </c>
      <c r="AR186"/>
      <c r="AS186"/>
      <c r="AT186"/>
      <c r="AU186"/>
    </row>
    <row r="187" spans="1:51" s="2" customFormat="1">
      <c r="A187" t="s">
        <v>1885</v>
      </c>
      <c r="B187" t="s">
        <v>1886</v>
      </c>
      <c r="C187" t="s">
        <v>55</v>
      </c>
      <c r="D187">
        <v>2</v>
      </c>
      <c r="E187" s="38">
        <v>-200</v>
      </c>
      <c r="F187" s="4">
        <v>-1.37E-2</v>
      </c>
      <c r="G187">
        <v>0</v>
      </c>
      <c r="H187" s="25">
        <v>0</v>
      </c>
      <c r="I187" s="25">
        <v>-200</v>
      </c>
      <c r="J187" s="3">
        <v>10000</v>
      </c>
      <c r="K187" s="7">
        <f t="shared" si="43"/>
        <v>-2</v>
      </c>
      <c r="L187" s="6">
        <f t="shared" si="44"/>
        <v>-256.8</v>
      </c>
      <c r="M187">
        <v>1</v>
      </c>
      <c r="N187" s="9">
        <f t="shared" si="45"/>
        <v>0</v>
      </c>
      <c r="O187" s="9">
        <f t="shared" si="46"/>
        <v>-1</v>
      </c>
      <c r="P187" s="9">
        <f t="shared" si="47"/>
        <v>0</v>
      </c>
      <c r="Q187" s="8">
        <f t="shared" si="48"/>
        <v>0</v>
      </c>
      <c r="R187" s="8">
        <f t="shared" si="49"/>
        <v>-200</v>
      </c>
      <c r="S187" t="str">
        <f t="shared" si="50"/>
        <v>13.00.00</v>
      </c>
      <c r="T187" t="str">
        <f t="shared" si="51"/>
        <v>15.00.00</v>
      </c>
      <c r="U187" t="str">
        <f t="shared" si="52"/>
        <v>16-ago-2007</v>
      </c>
      <c r="V187">
        <f t="shared" si="53"/>
        <v>8</v>
      </c>
      <c r="W187">
        <f t="shared" si="54"/>
        <v>2007</v>
      </c>
      <c r="X187">
        <f t="shared" si="55"/>
        <v>16</v>
      </c>
      <c r="Y187" s="25">
        <f t="shared" si="56"/>
        <v>457.29999999999939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</row>
    <row r="188" spans="1:51" s="2" customFormat="1">
      <c r="A188" t="s">
        <v>1887</v>
      </c>
      <c r="B188" t="s">
        <v>1888</v>
      </c>
      <c r="C188" t="s">
        <v>55</v>
      </c>
      <c r="D188">
        <v>1</v>
      </c>
      <c r="E188" s="38">
        <v>-200</v>
      </c>
      <c r="F188" s="4">
        <v>-1.38E-2</v>
      </c>
      <c r="G188">
        <v>0</v>
      </c>
      <c r="H188" s="25">
        <v>0</v>
      </c>
      <c r="I188" s="25">
        <v>-200</v>
      </c>
      <c r="J188" s="3">
        <v>10000</v>
      </c>
      <c r="K188" s="7">
        <f t="shared" si="43"/>
        <v>-3</v>
      </c>
      <c r="L188" s="6">
        <f t="shared" si="44"/>
        <v>-456.8</v>
      </c>
      <c r="M188">
        <v>1</v>
      </c>
      <c r="N188" s="9">
        <f t="shared" si="45"/>
        <v>0</v>
      </c>
      <c r="O188" s="9">
        <f t="shared" si="46"/>
        <v>-1</v>
      </c>
      <c r="P188" s="9">
        <f t="shared" si="47"/>
        <v>0</v>
      </c>
      <c r="Q188" s="8">
        <f t="shared" si="48"/>
        <v>0</v>
      </c>
      <c r="R188" s="8">
        <f t="shared" si="49"/>
        <v>-200</v>
      </c>
      <c r="S188" t="str">
        <f t="shared" si="50"/>
        <v>13.00.00</v>
      </c>
      <c r="T188" t="str">
        <f t="shared" si="51"/>
        <v>14.00.00</v>
      </c>
      <c r="U188" t="str">
        <f t="shared" si="52"/>
        <v>17-ago-2007</v>
      </c>
      <c r="V188">
        <f t="shared" si="53"/>
        <v>8</v>
      </c>
      <c r="W188">
        <f t="shared" si="54"/>
        <v>2007</v>
      </c>
      <c r="X188">
        <f t="shared" si="55"/>
        <v>17</v>
      </c>
      <c r="Y188" s="25">
        <f t="shared" si="56"/>
        <v>257.29999999999939</v>
      </c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</row>
    <row r="189" spans="1:51" s="2" customFormat="1">
      <c r="A189" t="s">
        <v>2861</v>
      </c>
      <c r="B189" t="s">
        <v>2862</v>
      </c>
      <c r="C189" t="s">
        <v>25</v>
      </c>
      <c r="D189">
        <v>1</v>
      </c>
      <c r="E189" s="36">
        <v>45.1</v>
      </c>
      <c r="F189" s="4">
        <v>6.1000000000000004E-3</v>
      </c>
      <c r="G189">
        <v>0</v>
      </c>
      <c r="H189" s="25">
        <v>45.1</v>
      </c>
      <c r="I189" s="25">
        <v>0</v>
      </c>
      <c r="J189" s="3">
        <v>10000</v>
      </c>
      <c r="K189" s="7">
        <f t="shared" si="43"/>
        <v>1</v>
      </c>
      <c r="L189" s="6">
        <f t="shared" si="44"/>
        <v>45.1</v>
      </c>
      <c r="M189">
        <v>1</v>
      </c>
      <c r="N189" s="9">
        <f t="shared" si="45"/>
        <v>1</v>
      </c>
      <c r="O189" s="9">
        <f t="shared" si="46"/>
        <v>0</v>
      </c>
      <c r="P189" s="9">
        <f t="shared" si="47"/>
        <v>0</v>
      </c>
      <c r="Q189" s="8">
        <f t="shared" si="48"/>
        <v>45.1</v>
      </c>
      <c r="R189" s="8">
        <f t="shared" si="49"/>
        <v>0</v>
      </c>
      <c r="S189" t="str">
        <f t="shared" si="50"/>
        <v>20.00.00</v>
      </c>
      <c r="T189" t="str">
        <f t="shared" si="51"/>
        <v>21.00.00</v>
      </c>
      <c r="U189" t="str">
        <f t="shared" si="52"/>
        <v>20-ago-2007</v>
      </c>
      <c r="V189">
        <f t="shared" si="53"/>
        <v>8</v>
      </c>
      <c r="W189">
        <f t="shared" si="54"/>
        <v>2007</v>
      </c>
      <c r="X189">
        <f t="shared" si="55"/>
        <v>20</v>
      </c>
      <c r="Y189" s="25">
        <f t="shared" si="56"/>
        <v>302.39999999999941</v>
      </c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</row>
    <row r="190" spans="1:51" s="2" customFormat="1">
      <c r="A190" t="s">
        <v>1889</v>
      </c>
      <c r="B190" t="s">
        <v>1890</v>
      </c>
      <c r="C190" t="s">
        <v>25</v>
      </c>
      <c r="D190">
        <v>9</v>
      </c>
      <c r="E190" s="38">
        <v>22</v>
      </c>
      <c r="F190" s="4">
        <v>1.5E-3</v>
      </c>
      <c r="G190">
        <v>0</v>
      </c>
      <c r="H190" s="25">
        <v>50</v>
      </c>
      <c r="I190" s="25">
        <v>-27</v>
      </c>
      <c r="J190" s="3">
        <v>10000</v>
      </c>
      <c r="K190" s="7">
        <f t="shared" si="43"/>
        <v>2</v>
      </c>
      <c r="L190" s="6">
        <f t="shared" si="44"/>
        <v>67.099999999999994</v>
      </c>
      <c r="M190">
        <v>1</v>
      </c>
      <c r="N190" s="9">
        <f t="shared" si="45"/>
        <v>1</v>
      </c>
      <c r="O190" s="9">
        <f t="shared" si="46"/>
        <v>0</v>
      </c>
      <c r="P190" s="9">
        <f t="shared" si="47"/>
        <v>0</v>
      </c>
      <c r="Q190" s="8">
        <f t="shared" si="48"/>
        <v>22</v>
      </c>
      <c r="R190" s="8">
        <f t="shared" si="49"/>
        <v>0</v>
      </c>
      <c r="S190" t="str">
        <f t="shared" si="50"/>
        <v>12.00.00</v>
      </c>
      <c r="T190" t="str">
        <f t="shared" si="51"/>
        <v>21.00.00</v>
      </c>
      <c r="U190" t="str">
        <f t="shared" si="52"/>
        <v>22-ago-2007</v>
      </c>
      <c r="V190">
        <f t="shared" si="53"/>
        <v>8</v>
      </c>
      <c r="W190">
        <f t="shared" si="54"/>
        <v>2007</v>
      </c>
      <c r="X190">
        <f t="shared" si="55"/>
        <v>22</v>
      </c>
      <c r="Y190" s="25">
        <f t="shared" si="56"/>
        <v>324.39999999999941</v>
      </c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</row>
    <row r="191" spans="1:51" s="2" customFormat="1">
      <c r="A191" t="s">
        <v>290</v>
      </c>
      <c r="B191" t="s">
        <v>291</v>
      </c>
      <c r="C191" t="s">
        <v>55</v>
      </c>
      <c r="D191">
        <v>14</v>
      </c>
      <c r="E191" s="34">
        <v>39.4</v>
      </c>
      <c r="F191" s="4">
        <v>5.1999999999999998E-3</v>
      </c>
      <c r="G191">
        <v>0</v>
      </c>
      <c r="H191" s="25">
        <v>67.7</v>
      </c>
      <c r="I191" s="25">
        <v>0</v>
      </c>
      <c r="J191" s="3">
        <v>10000</v>
      </c>
      <c r="K191" s="7">
        <f t="shared" si="43"/>
        <v>3</v>
      </c>
      <c r="L191" s="6">
        <f t="shared" si="44"/>
        <v>106.5</v>
      </c>
      <c r="M191">
        <v>1</v>
      </c>
      <c r="N191" s="9">
        <f t="shared" si="45"/>
        <v>1</v>
      </c>
      <c r="O191" s="9">
        <f t="shared" si="46"/>
        <v>0</v>
      </c>
      <c r="P191" s="9">
        <f t="shared" si="47"/>
        <v>0</v>
      </c>
      <c r="Q191" s="8">
        <f t="shared" si="48"/>
        <v>39.4</v>
      </c>
      <c r="R191" s="8">
        <f t="shared" si="49"/>
        <v>0</v>
      </c>
      <c r="S191" t="str">
        <f t="shared" si="50"/>
        <v>17.00.00</v>
      </c>
      <c r="T191" t="str">
        <f t="shared" si="51"/>
        <v>17.00.00</v>
      </c>
      <c r="U191" t="str">
        <f t="shared" si="52"/>
        <v>23-ago-2007</v>
      </c>
      <c r="V191">
        <f t="shared" si="53"/>
        <v>8</v>
      </c>
      <c r="W191">
        <f t="shared" si="54"/>
        <v>2007</v>
      </c>
      <c r="X191">
        <f t="shared" si="55"/>
        <v>23</v>
      </c>
      <c r="Y191" s="25">
        <f t="shared" si="56"/>
        <v>363.79999999999939</v>
      </c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 s="1"/>
      <c r="AS191" s="1"/>
      <c r="AT191" s="1"/>
      <c r="AU191" s="1"/>
    </row>
    <row r="192" spans="1:51" s="2" customFormat="1">
      <c r="A192" t="s">
        <v>292</v>
      </c>
      <c r="B192" t="s">
        <v>293</v>
      </c>
      <c r="C192" t="s">
        <v>55</v>
      </c>
      <c r="D192">
        <v>26</v>
      </c>
      <c r="E192" s="34">
        <v>84.2</v>
      </c>
      <c r="F192" s="4">
        <v>1.12E-2</v>
      </c>
      <c r="G192">
        <v>0</v>
      </c>
      <c r="H192" s="25">
        <v>148.69999999999999</v>
      </c>
      <c r="I192" s="25">
        <v>-9.3000000000000007</v>
      </c>
      <c r="J192" s="3">
        <v>10000</v>
      </c>
      <c r="K192" s="7">
        <f t="shared" si="43"/>
        <v>4</v>
      </c>
      <c r="L192" s="6">
        <f t="shared" si="44"/>
        <v>190.7</v>
      </c>
      <c r="M192">
        <v>1</v>
      </c>
      <c r="N192" s="9">
        <f t="shared" si="45"/>
        <v>1</v>
      </c>
      <c r="O192" s="9">
        <f t="shared" si="46"/>
        <v>0</v>
      </c>
      <c r="P192" s="9">
        <f t="shared" si="47"/>
        <v>0</v>
      </c>
      <c r="Q192" s="8">
        <f t="shared" si="48"/>
        <v>84.2</v>
      </c>
      <c r="R192" s="8">
        <f t="shared" si="49"/>
        <v>0</v>
      </c>
      <c r="S192" t="str">
        <f t="shared" si="50"/>
        <v>13.00.00</v>
      </c>
      <c r="T192" t="str">
        <f t="shared" si="51"/>
        <v>11.00.00</v>
      </c>
      <c r="U192" t="str">
        <f t="shared" si="52"/>
        <v>27-ago-2007</v>
      </c>
      <c r="V192">
        <f t="shared" si="53"/>
        <v>8</v>
      </c>
      <c r="W192">
        <f t="shared" si="54"/>
        <v>2007</v>
      </c>
      <c r="X192">
        <f t="shared" si="55"/>
        <v>27</v>
      </c>
      <c r="Y192" s="25">
        <f t="shared" si="56"/>
        <v>447.99999999999937</v>
      </c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</row>
    <row r="193" spans="1:51" s="2" customFormat="1">
      <c r="A193" t="s">
        <v>2863</v>
      </c>
      <c r="B193" t="s">
        <v>2864</v>
      </c>
      <c r="C193" t="s">
        <v>25</v>
      </c>
      <c r="D193">
        <v>3</v>
      </c>
      <c r="E193" s="36">
        <v>-45.9</v>
      </c>
      <c r="F193" s="4">
        <v>-6.1000000000000004E-3</v>
      </c>
      <c r="G193">
        <v>0</v>
      </c>
      <c r="H193" s="25">
        <v>0</v>
      </c>
      <c r="I193" s="25">
        <v>-45.9</v>
      </c>
      <c r="J193" s="3">
        <v>10000</v>
      </c>
      <c r="K193" s="7">
        <f t="shared" si="43"/>
        <v>-1</v>
      </c>
      <c r="L193" s="6">
        <f t="shared" si="44"/>
        <v>-45.9</v>
      </c>
      <c r="M193">
        <v>1</v>
      </c>
      <c r="N193" s="9">
        <f t="shared" si="45"/>
        <v>0</v>
      </c>
      <c r="O193" s="9">
        <f t="shared" si="46"/>
        <v>-1</v>
      </c>
      <c r="P193" s="9">
        <f t="shared" si="47"/>
        <v>0</v>
      </c>
      <c r="Q193" s="8">
        <f t="shared" si="48"/>
        <v>0</v>
      </c>
      <c r="R193" s="8">
        <f t="shared" si="49"/>
        <v>-45.9</v>
      </c>
      <c r="S193" t="str">
        <f t="shared" si="50"/>
        <v>14.00.00</v>
      </c>
      <c r="T193" t="str">
        <f t="shared" si="51"/>
        <v>17.00.00</v>
      </c>
      <c r="U193" t="str">
        <f t="shared" si="52"/>
        <v>27-ago-2007</v>
      </c>
      <c r="V193">
        <f t="shared" si="53"/>
        <v>8</v>
      </c>
      <c r="W193">
        <f t="shared" si="54"/>
        <v>2007</v>
      </c>
      <c r="X193">
        <f t="shared" si="55"/>
        <v>27</v>
      </c>
      <c r="Y193" s="25">
        <f t="shared" si="56"/>
        <v>402.0999999999994</v>
      </c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</row>
    <row r="194" spans="1:51" s="2" customFormat="1">
      <c r="A194" t="s">
        <v>2865</v>
      </c>
      <c r="B194" t="s">
        <v>2866</v>
      </c>
      <c r="C194" t="s">
        <v>25</v>
      </c>
      <c r="D194">
        <v>2</v>
      </c>
      <c r="E194" s="36">
        <v>-57.6</v>
      </c>
      <c r="F194" s="4">
        <v>-7.7000000000000002E-3</v>
      </c>
      <c r="G194">
        <v>0</v>
      </c>
      <c r="H194" s="25">
        <v>1</v>
      </c>
      <c r="I194" s="25">
        <v>-57.6</v>
      </c>
      <c r="J194" s="3">
        <v>10000</v>
      </c>
      <c r="K194" s="7">
        <f t="shared" si="43"/>
        <v>-2</v>
      </c>
      <c r="L194" s="6">
        <f t="shared" si="44"/>
        <v>-103.5</v>
      </c>
      <c r="M194">
        <v>1</v>
      </c>
      <c r="N194" s="9">
        <f t="shared" si="45"/>
        <v>0</v>
      </c>
      <c r="O194" s="9">
        <f t="shared" si="46"/>
        <v>-1</v>
      </c>
      <c r="P194" s="9">
        <f t="shared" si="47"/>
        <v>0</v>
      </c>
      <c r="Q194" s="8">
        <f t="shared" si="48"/>
        <v>0</v>
      </c>
      <c r="R194" s="8">
        <f t="shared" si="49"/>
        <v>-57.6</v>
      </c>
      <c r="S194" t="str">
        <f t="shared" si="50"/>
        <v>19.00.00</v>
      </c>
      <c r="T194" t="str">
        <f t="shared" si="51"/>
        <v>21.00.00</v>
      </c>
      <c r="U194" t="str">
        <f t="shared" si="52"/>
        <v>28-ago-2007</v>
      </c>
      <c r="V194">
        <f t="shared" si="53"/>
        <v>8</v>
      </c>
      <c r="W194">
        <f t="shared" si="54"/>
        <v>2007</v>
      </c>
      <c r="X194">
        <f t="shared" si="55"/>
        <v>28</v>
      </c>
      <c r="Y194" s="25">
        <f t="shared" si="56"/>
        <v>344.49999999999937</v>
      </c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</row>
    <row r="195" spans="1:51" s="2" customFormat="1">
      <c r="A195" t="s">
        <v>294</v>
      </c>
      <c r="B195" t="s">
        <v>295</v>
      </c>
      <c r="C195" t="s">
        <v>25</v>
      </c>
      <c r="D195">
        <v>10</v>
      </c>
      <c r="E195" s="34">
        <v>10.199999999999999</v>
      </c>
      <c r="F195" s="4">
        <v>1.4E-3</v>
      </c>
      <c r="G195">
        <v>0</v>
      </c>
      <c r="H195" s="25">
        <v>81.7</v>
      </c>
      <c r="I195" s="25">
        <v>-5.3</v>
      </c>
      <c r="J195" s="3">
        <v>10000</v>
      </c>
      <c r="K195" s="7">
        <f t="shared" si="43"/>
        <v>1</v>
      </c>
      <c r="L195" s="6">
        <f t="shared" si="44"/>
        <v>10.199999999999999</v>
      </c>
      <c r="M195">
        <v>1</v>
      </c>
      <c r="N195" s="9">
        <f t="shared" si="45"/>
        <v>1</v>
      </c>
      <c r="O195" s="9">
        <f t="shared" si="46"/>
        <v>0</v>
      </c>
      <c r="P195" s="9">
        <f t="shared" si="47"/>
        <v>0</v>
      </c>
      <c r="Q195" s="8">
        <f t="shared" si="48"/>
        <v>10.199999999999999</v>
      </c>
      <c r="R195" s="8">
        <f t="shared" si="49"/>
        <v>0</v>
      </c>
      <c r="S195" t="str">
        <f t="shared" si="50"/>
        <v>15.00.00</v>
      </c>
      <c r="T195" t="str">
        <f t="shared" si="51"/>
        <v>11.00.00</v>
      </c>
      <c r="U195" t="str">
        <f t="shared" si="52"/>
        <v>29-ago-2007</v>
      </c>
      <c r="V195">
        <f t="shared" si="53"/>
        <v>8</v>
      </c>
      <c r="W195">
        <f t="shared" si="54"/>
        <v>2007</v>
      </c>
      <c r="X195">
        <f t="shared" si="55"/>
        <v>29</v>
      </c>
      <c r="Y195" s="25">
        <f t="shared" si="56"/>
        <v>354.69999999999936</v>
      </c>
    </row>
    <row r="196" spans="1:51" s="2" customFormat="1">
      <c r="A196" t="s">
        <v>2867</v>
      </c>
      <c r="B196" t="s">
        <v>2868</v>
      </c>
      <c r="C196" t="s">
        <v>25</v>
      </c>
      <c r="D196">
        <v>12</v>
      </c>
      <c r="E196" s="36">
        <v>155.1</v>
      </c>
      <c r="F196" s="4">
        <v>2.07E-2</v>
      </c>
      <c r="G196">
        <v>0</v>
      </c>
      <c r="H196" s="25">
        <v>155.1</v>
      </c>
      <c r="I196" s="25">
        <v>-1</v>
      </c>
      <c r="J196" s="3">
        <v>10000</v>
      </c>
      <c r="K196" s="7">
        <f t="shared" si="43"/>
        <v>2</v>
      </c>
      <c r="L196" s="6">
        <f t="shared" si="44"/>
        <v>165.29999999999998</v>
      </c>
      <c r="M196">
        <v>1</v>
      </c>
      <c r="N196" s="9">
        <f t="shared" si="45"/>
        <v>1</v>
      </c>
      <c r="O196" s="9">
        <f t="shared" si="46"/>
        <v>0</v>
      </c>
      <c r="P196" s="9">
        <f t="shared" si="47"/>
        <v>0</v>
      </c>
      <c r="Q196" s="8">
        <f t="shared" si="48"/>
        <v>155.1</v>
      </c>
      <c r="R196" s="8">
        <f t="shared" si="49"/>
        <v>0</v>
      </c>
      <c r="S196" t="str">
        <f t="shared" si="50"/>
        <v>17.00.00</v>
      </c>
      <c r="T196" t="str">
        <f t="shared" si="51"/>
        <v>15.00.00</v>
      </c>
      <c r="U196" t="str">
        <f t="shared" si="52"/>
        <v>30-ago-2007</v>
      </c>
      <c r="V196">
        <f t="shared" si="53"/>
        <v>8</v>
      </c>
      <c r="W196">
        <f t="shared" si="54"/>
        <v>2007</v>
      </c>
      <c r="X196">
        <f t="shared" si="55"/>
        <v>30</v>
      </c>
      <c r="Y196" s="25">
        <f t="shared" si="56"/>
        <v>509.79999999999939</v>
      </c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</row>
    <row r="197" spans="1:51" s="2" customFormat="1">
      <c r="A197" t="s">
        <v>296</v>
      </c>
      <c r="B197" t="s">
        <v>297</v>
      </c>
      <c r="C197" t="s">
        <v>25</v>
      </c>
      <c r="D197">
        <v>23</v>
      </c>
      <c r="E197" s="34">
        <v>118.4</v>
      </c>
      <c r="F197" s="4">
        <v>1.5699999999999999E-2</v>
      </c>
      <c r="G197">
        <v>0</v>
      </c>
      <c r="H197" s="25">
        <v>151.69999999999999</v>
      </c>
      <c r="I197" s="25">
        <v>-42.8</v>
      </c>
      <c r="J197" s="3">
        <v>10000</v>
      </c>
      <c r="K197" s="7">
        <f t="shared" si="43"/>
        <v>3</v>
      </c>
      <c r="L197" s="6">
        <f t="shared" si="44"/>
        <v>283.7</v>
      </c>
      <c r="M197">
        <v>1</v>
      </c>
      <c r="N197" s="9">
        <f t="shared" si="45"/>
        <v>1</v>
      </c>
      <c r="O197" s="9">
        <f t="shared" si="46"/>
        <v>0</v>
      </c>
      <c r="P197" s="9">
        <f t="shared" si="47"/>
        <v>0</v>
      </c>
      <c r="Q197" s="8">
        <f t="shared" si="48"/>
        <v>118.4</v>
      </c>
      <c r="R197" s="8">
        <f t="shared" si="49"/>
        <v>0</v>
      </c>
      <c r="S197" t="str">
        <f t="shared" si="50"/>
        <v>18.00.00</v>
      </c>
      <c r="T197" t="str">
        <f t="shared" si="51"/>
        <v>13.00.00</v>
      </c>
      <c r="U197" t="str">
        <f t="shared" si="52"/>
        <v>30-ago-2007</v>
      </c>
      <c r="V197">
        <f t="shared" si="53"/>
        <v>8</v>
      </c>
      <c r="W197">
        <f t="shared" si="54"/>
        <v>2007</v>
      </c>
      <c r="X197">
        <f t="shared" si="55"/>
        <v>30</v>
      </c>
      <c r="Y197" s="25">
        <f t="shared" si="56"/>
        <v>628.19999999999936</v>
      </c>
    </row>
    <row r="198" spans="1:51" s="2" customFormat="1">
      <c r="A198" t="s">
        <v>297</v>
      </c>
      <c r="B198" t="s">
        <v>298</v>
      </c>
      <c r="C198" t="s">
        <v>55</v>
      </c>
      <c r="D198">
        <v>12</v>
      </c>
      <c r="E198" s="34">
        <v>-23.8</v>
      </c>
      <c r="F198" s="4">
        <v>-3.0999999999999999E-3</v>
      </c>
      <c r="G198">
        <v>0</v>
      </c>
      <c r="H198" s="25">
        <v>43.4</v>
      </c>
      <c r="I198" s="25">
        <v>-24.6</v>
      </c>
      <c r="J198" s="3">
        <v>10000</v>
      </c>
      <c r="K198" s="7">
        <f t="shared" si="43"/>
        <v>-1</v>
      </c>
      <c r="L198" s="6">
        <f t="shared" si="44"/>
        <v>-23.8</v>
      </c>
      <c r="M198">
        <v>1</v>
      </c>
      <c r="N198" s="9">
        <f t="shared" si="45"/>
        <v>0</v>
      </c>
      <c r="O198" s="9">
        <f t="shared" si="46"/>
        <v>-1</v>
      </c>
      <c r="P198" s="9">
        <f t="shared" si="47"/>
        <v>0</v>
      </c>
      <c r="Q198" s="8">
        <f t="shared" si="48"/>
        <v>0</v>
      </c>
      <c r="R198" s="8">
        <f t="shared" si="49"/>
        <v>-23.8</v>
      </c>
      <c r="S198" t="str">
        <f t="shared" si="50"/>
        <v>13.00.00</v>
      </c>
      <c r="T198" t="str">
        <f t="shared" si="51"/>
        <v>11.00.00</v>
      </c>
      <c r="U198" t="str">
        <f t="shared" si="52"/>
        <v xml:space="preserve">3-set-2007 </v>
      </c>
      <c r="V198">
        <f t="shared" si="53"/>
        <v>9</v>
      </c>
      <c r="W198">
        <f t="shared" si="54"/>
        <v>2007</v>
      </c>
      <c r="X198">
        <f t="shared" si="55"/>
        <v>3</v>
      </c>
      <c r="Y198" s="25">
        <f t="shared" si="56"/>
        <v>604.39999999999941</v>
      </c>
    </row>
    <row r="199" spans="1:51" s="2" customFormat="1">
      <c r="A199" t="s">
        <v>1891</v>
      </c>
      <c r="B199" t="s">
        <v>1892</v>
      </c>
      <c r="C199" t="s">
        <v>55</v>
      </c>
      <c r="D199">
        <v>8</v>
      </c>
      <c r="E199" s="38">
        <v>-118</v>
      </c>
      <c r="F199" s="4">
        <v>-7.7999999999999996E-3</v>
      </c>
      <c r="G199">
        <v>0</v>
      </c>
      <c r="H199" s="25">
        <v>33</v>
      </c>
      <c r="I199" s="25">
        <v>-148</v>
      </c>
      <c r="J199" s="3">
        <v>10000</v>
      </c>
      <c r="K199" s="7">
        <f t="shared" ref="K199:K262" si="57">+IF(AND(E199&gt;=0,E198&gt;=0),K198+1,IF(AND(E199&lt;0,E198&lt;0),K198-1,IF(AND(E199&gt;=0,E198&lt;0),1,-1)))</f>
        <v>-2</v>
      </c>
      <c r="L199" s="6">
        <f t="shared" ref="L199:L262" si="58">+IF(AND(E199&gt;=0,E198&gt;=0),L198+E199,IF(AND(E199&lt;0,E198&lt;0),L198+E199,E199))</f>
        <v>-141.80000000000001</v>
      </c>
      <c r="M199">
        <v>1</v>
      </c>
      <c r="N199" s="9">
        <f t="shared" ref="N199:N262" si="59">+IF(E199&gt;0,1,0)</f>
        <v>0</v>
      </c>
      <c r="O199" s="9">
        <f t="shared" ref="O199:O262" si="60">+IF(E199&lt;0,-1,0)</f>
        <v>-1</v>
      </c>
      <c r="P199" s="9">
        <f t="shared" ref="P199:P262" si="61">+IF(E199=0,1,0)</f>
        <v>0</v>
      </c>
      <c r="Q199" s="8">
        <f t="shared" ref="Q199:Q262" si="62">IF(E199&gt;=0,E199,0)</f>
        <v>0</v>
      </c>
      <c r="R199" s="8">
        <f t="shared" ref="R199:R262" si="63">IF(E199&lt;0,E199,0)</f>
        <v>-118</v>
      </c>
      <c r="S199" t="str">
        <f t="shared" ref="S199:S262" si="64">REPLACE(A199,1,SEARCH(" ",A199),"")</f>
        <v>13.00.00</v>
      </c>
      <c r="T199" t="str">
        <f t="shared" ref="T199:T262" si="65">REPLACE(B199,1,SEARCH(" ",B199),"")</f>
        <v>21.00.00</v>
      </c>
      <c r="U199" t="str">
        <f t="shared" ref="U199:U262" si="66">LEFT(A199,11)</f>
        <v xml:space="preserve">6-set-2007 </v>
      </c>
      <c r="V199">
        <f t="shared" ref="V199:V262" si="67">MONTH(U199)</f>
        <v>9</v>
      </c>
      <c r="W199">
        <f t="shared" ref="W199:W262" si="68">YEAR(U199)</f>
        <v>2007</v>
      </c>
      <c r="X199">
        <f t="shared" ref="X199:X262" si="69">DAY(U199)</f>
        <v>6</v>
      </c>
      <c r="Y199" s="25">
        <f t="shared" ref="Y199:Y262" si="70">Y198+E199</f>
        <v>486.39999999999941</v>
      </c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</row>
    <row r="200" spans="1:51" s="2" customFormat="1">
      <c r="A200" t="s">
        <v>299</v>
      </c>
      <c r="B200" t="s">
        <v>300</v>
      </c>
      <c r="C200" t="s">
        <v>55</v>
      </c>
      <c r="D200">
        <v>19</v>
      </c>
      <c r="E200" s="34">
        <v>72.2</v>
      </c>
      <c r="F200" s="4">
        <v>9.5999999999999992E-3</v>
      </c>
      <c r="G200">
        <v>0</v>
      </c>
      <c r="H200" s="25">
        <v>130.69999999999999</v>
      </c>
      <c r="I200" s="25">
        <v>0</v>
      </c>
      <c r="J200" s="3">
        <v>10000</v>
      </c>
      <c r="K200" s="7">
        <f t="shared" si="57"/>
        <v>1</v>
      </c>
      <c r="L200" s="6">
        <f t="shared" si="58"/>
        <v>72.2</v>
      </c>
      <c r="M200">
        <v>1</v>
      </c>
      <c r="N200" s="9">
        <f t="shared" si="59"/>
        <v>1</v>
      </c>
      <c r="O200" s="9">
        <f t="shared" si="60"/>
        <v>0</v>
      </c>
      <c r="P200" s="9">
        <f t="shared" si="61"/>
        <v>0</v>
      </c>
      <c r="Q200" s="8">
        <f t="shared" si="62"/>
        <v>72.2</v>
      </c>
      <c r="R200" s="8">
        <f t="shared" si="63"/>
        <v>0</v>
      </c>
      <c r="S200" t="str">
        <f t="shared" si="64"/>
        <v>15.00.00</v>
      </c>
      <c r="T200" t="str">
        <f t="shared" si="65"/>
        <v>20.00.00</v>
      </c>
      <c r="U200" t="str">
        <f t="shared" si="66"/>
        <v xml:space="preserve">7-set-2007 </v>
      </c>
      <c r="V200">
        <f t="shared" si="67"/>
        <v>9</v>
      </c>
      <c r="W200">
        <f t="shared" si="68"/>
        <v>2007</v>
      </c>
      <c r="X200">
        <f t="shared" si="69"/>
        <v>7</v>
      </c>
      <c r="Y200" s="25">
        <f t="shared" si="70"/>
        <v>558.59999999999945</v>
      </c>
    </row>
    <row r="201" spans="1:51" s="2" customFormat="1">
      <c r="A201" t="s">
        <v>301</v>
      </c>
      <c r="B201" t="s">
        <v>302</v>
      </c>
      <c r="C201" t="s">
        <v>25</v>
      </c>
      <c r="D201">
        <v>7</v>
      </c>
      <c r="E201" s="34">
        <v>-32.1</v>
      </c>
      <c r="F201" s="4">
        <v>-4.3E-3</v>
      </c>
      <c r="G201">
        <v>0</v>
      </c>
      <c r="H201" s="25">
        <v>1.7</v>
      </c>
      <c r="I201" s="25">
        <v>-33.799999999999997</v>
      </c>
      <c r="J201" s="3">
        <v>10000</v>
      </c>
      <c r="K201" s="7">
        <f t="shared" si="57"/>
        <v>-1</v>
      </c>
      <c r="L201" s="6">
        <f t="shared" si="58"/>
        <v>-32.1</v>
      </c>
      <c r="M201">
        <v>1</v>
      </c>
      <c r="N201" s="9">
        <f t="shared" si="59"/>
        <v>0</v>
      </c>
      <c r="O201" s="9">
        <f t="shared" si="60"/>
        <v>-1</v>
      </c>
      <c r="P201" s="9">
        <f t="shared" si="61"/>
        <v>0</v>
      </c>
      <c r="Q201" s="8">
        <f t="shared" si="62"/>
        <v>0</v>
      </c>
      <c r="R201" s="8">
        <f t="shared" si="63"/>
        <v>-32.1</v>
      </c>
      <c r="S201" t="str">
        <f t="shared" si="64"/>
        <v>18.00.00</v>
      </c>
      <c r="T201" t="str">
        <f t="shared" si="65"/>
        <v>11.00.00</v>
      </c>
      <c r="U201" t="str">
        <f t="shared" si="66"/>
        <v>12-set-2007</v>
      </c>
      <c r="V201">
        <f t="shared" si="67"/>
        <v>9</v>
      </c>
      <c r="W201">
        <f t="shared" si="68"/>
        <v>2007</v>
      </c>
      <c r="X201">
        <f t="shared" si="69"/>
        <v>12</v>
      </c>
      <c r="Y201" s="25">
        <f t="shared" si="70"/>
        <v>526.49999999999943</v>
      </c>
    </row>
    <row r="202" spans="1:51" s="2" customFormat="1">
      <c r="A202" t="s">
        <v>302</v>
      </c>
      <c r="B202" t="s">
        <v>303</v>
      </c>
      <c r="C202" t="s">
        <v>55</v>
      </c>
      <c r="D202">
        <v>3</v>
      </c>
      <c r="E202" s="34">
        <v>-71.8</v>
      </c>
      <c r="F202" s="4">
        <v>-9.5999999999999992E-3</v>
      </c>
      <c r="G202">
        <v>0</v>
      </c>
      <c r="H202" s="25">
        <v>0</v>
      </c>
      <c r="I202" s="25">
        <v>-72.599999999999994</v>
      </c>
      <c r="J202" s="3">
        <v>10000</v>
      </c>
      <c r="K202" s="7">
        <f t="shared" si="57"/>
        <v>-2</v>
      </c>
      <c r="L202" s="6">
        <f t="shared" si="58"/>
        <v>-103.9</v>
      </c>
      <c r="M202">
        <v>1</v>
      </c>
      <c r="N202" s="9">
        <f t="shared" si="59"/>
        <v>0</v>
      </c>
      <c r="O202" s="9">
        <f t="shared" si="60"/>
        <v>-1</v>
      </c>
      <c r="P202" s="9">
        <f t="shared" si="61"/>
        <v>0</v>
      </c>
      <c r="Q202" s="8">
        <f t="shared" si="62"/>
        <v>0</v>
      </c>
      <c r="R202" s="8">
        <f t="shared" si="63"/>
        <v>-71.8</v>
      </c>
      <c r="S202" t="str">
        <f t="shared" si="64"/>
        <v>11.00.00</v>
      </c>
      <c r="T202" t="str">
        <f t="shared" si="65"/>
        <v>14.00.00</v>
      </c>
      <c r="U202" t="str">
        <f t="shared" si="66"/>
        <v>13-set-2007</v>
      </c>
      <c r="V202">
        <f t="shared" si="67"/>
        <v>9</v>
      </c>
      <c r="W202">
        <f t="shared" si="68"/>
        <v>2007</v>
      </c>
      <c r="X202">
        <f t="shared" si="69"/>
        <v>13</v>
      </c>
      <c r="Y202" s="25">
        <f t="shared" si="70"/>
        <v>454.69999999999942</v>
      </c>
    </row>
    <row r="203" spans="1:51" s="2" customFormat="1">
      <c r="A203" t="s">
        <v>304</v>
      </c>
      <c r="B203" t="s">
        <v>305</v>
      </c>
      <c r="C203" t="s">
        <v>25</v>
      </c>
      <c r="D203">
        <v>9</v>
      </c>
      <c r="E203" s="34">
        <v>-34.799999999999997</v>
      </c>
      <c r="F203" s="4">
        <v>-4.5999999999999999E-3</v>
      </c>
      <c r="G203">
        <v>0</v>
      </c>
      <c r="H203" s="25">
        <v>26.7</v>
      </c>
      <c r="I203" s="25">
        <v>-34.799999999999997</v>
      </c>
      <c r="J203" s="3">
        <v>10000</v>
      </c>
      <c r="K203" s="7">
        <f t="shared" si="57"/>
        <v>-3</v>
      </c>
      <c r="L203" s="6">
        <f t="shared" si="58"/>
        <v>-138.69999999999999</v>
      </c>
      <c r="M203">
        <v>1</v>
      </c>
      <c r="N203" s="9">
        <f t="shared" si="59"/>
        <v>0</v>
      </c>
      <c r="O203" s="9">
        <f t="shared" si="60"/>
        <v>-1</v>
      </c>
      <c r="P203" s="9">
        <f t="shared" si="61"/>
        <v>0</v>
      </c>
      <c r="Q203" s="8">
        <f t="shared" si="62"/>
        <v>0</v>
      </c>
      <c r="R203" s="8">
        <f t="shared" si="63"/>
        <v>-34.799999999999997</v>
      </c>
      <c r="S203" t="str">
        <f t="shared" si="64"/>
        <v>15.00.00</v>
      </c>
      <c r="T203" t="str">
        <f t="shared" si="65"/>
        <v>10.00.00</v>
      </c>
      <c r="U203" t="str">
        <f t="shared" si="66"/>
        <v>13-set-2007</v>
      </c>
      <c r="V203">
        <f t="shared" si="67"/>
        <v>9</v>
      </c>
      <c r="W203">
        <f t="shared" si="68"/>
        <v>2007</v>
      </c>
      <c r="X203">
        <f t="shared" si="69"/>
        <v>13</v>
      </c>
      <c r="Y203" s="25">
        <f t="shared" si="70"/>
        <v>419.89999999999941</v>
      </c>
    </row>
    <row r="204" spans="1:51" s="2" customFormat="1">
      <c r="A204" t="s">
        <v>306</v>
      </c>
      <c r="B204" t="s">
        <v>307</v>
      </c>
      <c r="C204" t="s">
        <v>55</v>
      </c>
      <c r="D204">
        <v>5</v>
      </c>
      <c r="E204" s="34">
        <v>-34.799999999999997</v>
      </c>
      <c r="F204" s="4">
        <v>-4.5999999999999999E-3</v>
      </c>
      <c r="G204">
        <v>0</v>
      </c>
      <c r="H204" s="25">
        <v>27.7</v>
      </c>
      <c r="I204" s="25">
        <v>-34.799999999999997</v>
      </c>
      <c r="J204" s="3">
        <v>10000</v>
      </c>
      <c r="K204" s="7">
        <f t="shared" si="57"/>
        <v>-4</v>
      </c>
      <c r="L204" s="6">
        <f t="shared" si="58"/>
        <v>-173.5</v>
      </c>
      <c r="M204">
        <v>1</v>
      </c>
      <c r="N204" s="9">
        <f t="shared" si="59"/>
        <v>0</v>
      </c>
      <c r="O204" s="9">
        <f t="shared" si="60"/>
        <v>-1</v>
      </c>
      <c r="P204" s="9">
        <f t="shared" si="61"/>
        <v>0</v>
      </c>
      <c r="Q204" s="8">
        <f t="shared" si="62"/>
        <v>0</v>
      </c>
      <c r="R204" s="8">
        <f t="shared" si="63"/>
        <v>-34.799999999999997</v>
      </c>
      <c r="S204" t="str">
        <f t="shared" si="64"/>
        <v>11.00.00</v>
      </c>
      <c r="T204" t="str">
        <f t="shared" si="65"/>
        <v>16.00.00</v>
      </c>
      <c r="U204" t="str">
        <f t="shared" si="66"/>
        <v>14-set-2007</v>
      </c>
      <c r="V204">
        <f t="shared" si="67"/>
        <v>9</v>
      </c>
      <c r="W204">
        <f t="shared" si="68"/>
        <v>2007</v>
      </c>
      <c r="X204">
        <f t="shared" si="69"/>
        <v>14</v>
      </c>
      <c r="Y204" s="25">
        <f t="shared" si="70"/>
        <v>385.0999999999994</v>
      </c>
    </row>
    <row r="205" spans="1:51" s="2" customFormat="1">
      <c r="A205" t="s">
        <v>308</v>
      </c>
      <c r="B205" t="s">
        <v>309</v>
      </c>
      <c r="C205" t="s">
        <v>25</v>
      </c>
      <c r="D205">
        <v>1</v>
      </c>
      <c r="E205" s="34">
        <v>-51.8</v>
      </c>
      <c r="F205" s="4">
        <v>-6.8999999999999999E-3</v>
      </c>
      <c r="G205">
        <v>0</v>
      </c>
      <c r="H205" s="25">
        <v>0</v>
      </c>
      <c r="I205" s="25">
        <v>-51.8</v>
      </c>
      <c r="J205" s="3">
        <v>10000</v>
      </c>
      <c r="K205" s="7">
        <f t="shared" si="57"/>
        <v>-5</v>
      </c>
      <c r="L205" s="6">
        <f t="shared" si="58"/>
        <v>-225.3</v>
      </c>
      <c r="M205">
        <v>1</v>
      </c>
      <c r="N205" s="9">
        <f t="shared" si="59"/>
        <v>0</v>
      </c>
      <c r="O205" s="9">
        <f t="shared" si="60"/>
        <v>-1</v>
      </c>
      <c r="P205" s="9">
        <f t="shared" si="61"/>
        <v>0</v>
      </c>
      <c r="Q205" s="8">
        <f t="shared" si="62"/>
        <v>0</v>
      </c>
      <c r="R205" s="8">
        <f t="shared" si="63"/>
        <v>-51.8</v>
      </c>
      <c r="S205" t="str">
        <f t="shared" si="64"/>
        <v>16.00.00</v>
      </c>
      <c r="T205" t="str">
        <f t="shared" si="65"/>
        <v>17.00.00</v>
      </c>
      <c r="U205" t="str">
        <f t="shared" si="66"/>
        <v>17-set-2007</v>
      </c>
      <c r="V205">
        <f t="shared" si="67"/>
        <v>9</v>
      </c>
      <c r="W205">
        <f t="shared" si="68"/>
        <v>2007</v>
      </c>
      <c r="X205">
        <f t="shared" si="69"/>
        <v>17</v>
      </c>
      <c r="Y205" s="25">
        <f t="shared" si="70"/>
        <v>333.29999999999939</v>
      </c>
    </row>
    <row r="206" spans="1:51" s="2" customFormat="1">
      <c r="A206" t="s">
        <v>312</v>
      </c>
      <c r="B206" t="s">
        <v>313</v>
      </c>
      <c r="C206" t="s">
        <v>25</v>
      </c>
      <c r="D206">
        <v>19</v>
      </c>
      <c r="E206" s="34">
        <v>195.4</v>
      </c>
      <c r="F206" s="4">
        <v>2.5899999999999999E-2</v>
      </c>
      <c r="G206">
        <v>0</v>
      </c>
      <c r="H206" s="25">
        <v>233.2</v>
      </c>
      <c r="I206" s="25">
        <v>-5.3</v>
      </c>
      <c r="J206" s="3">
        <v>10000</v>
      </c>
      <c r="K206" s="7">
        <f t="shared" si="57"/>
        <v>1</v>
      </c>
      <c r="L206" s="6">
        <f t="shared" si="58"/>
        <v>195.4</v>
      </c>
      <c r="M206">
        <v>1</v>
      </c>
      <c r="N206" s="9">
        <f t="shared" si="59"/>
        <v>1</v>
      </c>
      <c r="O206" s="9">
        <f t="shared" si="60"/>
        <v>0</v>
      </c>
      <c r="P206" s="9">
        <f t="shared" si="61"/>
        <v>0</v>
      </c>
      <c r="Q206" s="8">
        <f t="shared" si="62"/>
        <v>195.4</v>
      </c>
      <c r="R206" s="8">
        <f t="shared" si="63"/>
        <v>0</v>
      </c>
      <c r="S206" t="str">
        <f t="shared" si="64"/>
        <v>15.00.00</v>
      </c>
      <c r="T206" t="str">
        <f t="shared" si="65"/>
        <v>20.00.00</v>
      </c>
      <c r="U206" t="str">
        <f t="shared" si="66"/>
        <v>18-set-2007</v>
      </c>
      <c r="V206">
        <f t="shared" si="67"/>
        <v>9</v>
      </c>
      <c r="W206">
        <f t="shared" si="68"/>
        <v>2007</v>
      </c>
      <c r="X206">
        <f t="shared" si="69"/>
        <v>18</v>
      </c>
      <c r="Y206" s="25">
        <f t="shared" si="70"/>
        <v>528.69999999999936</v>
      </c>
    </row>
    <row r="207" spans="1:51" s="2" customFormat="1">
      <c r="A207" t="s">
        <v>310</v>
      </c>
      <c r="B207" t="s">
        <v>311</v>
      </c>
      <c r="C207" t="s">
        <v>55</v>
      </c>
      <c r="D207">
        <v>5</v>
      </c>
      <c r="E207" s="34">
        <v>-75.8</v>
      </c>
      <c r="F207" s="4">
        <v>-1.0200000000000001E-2</v>
      </c>
      <c r="G207">
        <v>0</v>
      </c>
      <c r="H207" s="25">
        <v>0</v>
      </c>
      <c r="I207" s="25">
        <v>-75.8</v>
      </c>
      <c r="J207" s="3">
        <v>10000</v>
      </c>
      <c r="K207" s="7">
        <f t="shared" si="57"/>
        <v>-1</v>
      </c>
      <c r="L207" s="6">
        <f t="shared" si="58"/>
        <v>-75.8</v>
      </c>
      <c r="M207">
        <v>1</v>
      </c>
      <c r="N207" s="9">
        <f t="shared" si="59"/>
        <v>0</v>
      </c>
      <c r="O207" s="9">
        <f t="shared" si="60"/>
        <v>-1</v>
      </c>
      <c r="P207" s="9">
        <f t="shared" si="61"/>
        <v>0</v>
      </c>
      <c r="Q207" s="8">
        <f t="shared" si="62"/>
        <v>0</v>
      </c>
      <c r="R207" s="8">
        <f t="shared" si="63"/>
        <v>-75.8</v>
      </c>
      <c r="S207" t="str">
        <f t="shared" si="64"/>
        <v>9.00.00</v>
      </c>
      <c r="T207" t="str">
        <f t="shared" si="65"/>
        <v>14.00.00</v>
      </c>
      <c r="U207" t="str">
        <f t="shared" si="66"/>
        <v>18-set-2007</v>
      </c>
      <c r="V207">
        <f t="shared" si="67"/>
        <v>9</v>
      </c>
      <c r="W207">
        <f t="shared" si="68"/>
        <v>2007</v>
      </c>
      <c r="X207">
        <f t="shared" si="69"/>
        <v>18</v>
      </c>
      <c r="Y207" s="25">
        <f t="shared" si="70"/>
        <v>452.89999999999935</v>
      </c>
    </row>
    <row r="208" spans="1:51" s="2" customFormat="1">
      <c r="A208" t="s">
        <v>2869</v>
      </c>
      <c r="B208" t="s">
        <v>2870</v>
      </c>
      <c r="C208" t="s">
        <v>25</v>
      </c>
      <c r="D208">
        <v>12</v>
      </c>
      <c r="E208" s="36">
        <v>46.2</v>
      </c>
      <c r="F208" s="4">
        <v>6.0000000000000001E-3</v>
      </c>
      <c r="G208">
        <v>0</v>
      </c>
      <c r="H208" s="25">
        <v>46.2</v>
      </c>
      <c r="I208" s="25">
        <v>-4</v>
      </c>
      <c r="J208" s="3">
        <v>10000</v>
      </c>
      <c r="K208" s="7">
        <f t="shared" si="57"/>
        <v>1</v>
      </c>
      <c r="L208" s="6">
        <f t="shared" si="58"/>
        <v>46.2</v>
      </c>
      <c r="M208">
        <v>1</v>
      </c>
      <c r="N208" s="9">
        <f t="shared" si="59"/>
        <v>1</v>
      </c>
      <c r="O208" s="9">
        <f t="shared" si="60"/>
        <v>0</v>
      </c>
      <c r="P208" s="9">
        <f t="shared" si="61"/>
        <v>0</v>
      </c>
      <c r="Q208" s="8">
        <f t="shared" si="62"/>
        <v>46.2</v>
      </c>
      <c r="R208" s="8">
        <f t="shared" si="63"/>
        <v>0</v>
      </c>
      <c r="S208" t="str">
        <f t="shared" si="64"/>
        <v>11.00.00</v>
      </c>
      <c r="T208" t="str">
        <f t="shared" si="65"/>
        <v>9.00.00</v>
      </c>
      <c r="U208" t="str">
        <f t="shared" si="66"/>
        <v>20-set-2007</v>
      </c>
      <c r="V208">
        <f t="shared" si="67"/>
        <v>9</v>
      </c>
      <c r="W208">
        <f t="shared" si="68"/>
        <v>2007</v>
      </c>
      <c r="X208">
        <f t="shared" si="69"/>
        <v>20</v>
      </c>
      <c r="Y208" s="25">
        <f t="shared" si="70"/>
        <v>499.09999999999934</v>
      </c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</row>
    <row r="209" spans="1:51" s="2" customFormat="1">
      <c r="A209" t="s">
        <v>2871</v>
      </c>
      <c r="B209" t="s">
        <v>2872</v>
      </c>
      <c r="C209" t="s">
        <v>25</v>
      </c>
      <c r="D209">
        <v>3</v>
      </c>
      <c r="E209" s="36">
        <v>101.2</v>
      </c>
      <c r="F209" s="4">
        <v>1.3100000000000001E-2</v>
      </c>
      <c r="G209">
        <v>0</v>
      </c>
      <c r="H209" s="25">
        <v>101.2</v>
      </c>
      <c r="I209" s="25">
        <v>-4</v>
      </c>
      <c r="J209" s="3">
        <v>10000</v>
      </c>
      <c r="K209" s="7">
        <f t="shared" si="57"/>
        <v>2</v>
      </c>
      <c r="L209" s="6">
        <f t="shared" si="58"/>
        <v>147.4</v>
      </c>
      <c r="M209">
        <v>1</v>
      </c>
      <c r="N209" s="9">
        <f t="shared" si="59"/>
        <v>1</v>
      </c>
      <c r="O209" s="9">
        <f t="shared" si="60"/>
        <v>0</v>
      </c>
      <c r="P209" s="9">
        <f t="shared" si="61"/>
        <v>0</v>
      </c>
      <c r="Q209" s="8">
        <f t="shared" si="62"/>
        <v>101.2</v>
      </c>
      <c r="R209" s="8">
        <f t="shared" si="63"/>
        <v>0</v>
      </c>
      <c r="S209" t="str">
        <f t="shared" si="64"/>
        <v>10.00.00</v>
      </c>
      <c r="T209" t="str">
        <f t="shared" si="65"/>
        <v>13.00.00</v>
      </c>
      <c r="U209" t="str">
        <f t="shared" si="66"/>
        <v>21-set-2007</v>
      </c>
      <c r="V209">
        <f t="shared" si="67"/>
        <v>9</v>
      </c>
      <c r="W209">
        <f t="shared" si="68"/>
        <v>2007</v>
      </c>
      <c r="X209">
        <f t="shared" si="69"/>
        <v>21</v>
      </c>
      <c r="Y209" s="25">
        <f t="shared" si="70"/>
        <v>600.29999999999939</v>
      </c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</row>
    <row r="210" spans="1:51" s="2" customFormat="1">
      <c r="A210" t="s">
        <v>314</v>
      </c>
      <c r="B210" t="s">
        <v>315</v>
      </c>
      <c r="C210" t="s">
        <v>55</v>
      </c>
      <c r="D210">
        <v>1</v>
      </c>
      <c r="E210" s="34">
        <v>-38.1</v>
      </c>
      <c r="F210" s="4">
        <v>-4.7999999999999996E-3</v>
      </c>
      <c r="G210">
        <v>0</v>
      </c>
      <c r="H210" s="25">
        <v>0</v>
      </c>
      <c r="I210" s="25">
        <v>-38.1</v>
      </c>
      <c r="J210" s="3">
        <v>10000</v>
      </c>
      <c r="K210" s="7">
        <f t="shared" si="57"/>
        <v>-1</v>
      </c>
      <c r="L210" s="6">
        <f t="shared" si="58"/>
        <v>-38.1</v>
      </c>
      <c r="M210">
        <v>1</v>
      </c>
      <c r="N210" s="9">
        <f t="shared" si="59"/>
        <v>0</v>
      </c>
      <c r="O210" s="9">
        <f t="shared" si="60"/>
        <v>-1</v>
      </c>
      <c r="P210" s="9">
        <f t="shared" si="61"/>
        <v>0</v>
      </c>
      <c r="Q210" s="8">
        <f t="shared" si="62"/>
        <v>0</v>
      </c>
      <c r="R210" s="8">
        <f t="shared" si="63"/>
        <v>-38.1</v>
      </c>
      <c r="S210" t="str">
        <f t="shared" si="64"/>
        <v>17.00.00</v>
      </c>
      <c r="T210" t="str">
        <f t="shared" si="65"/>
        <v>18.00.00</v>
      </c>
      <c r="U210" t="str">
        <f t="shared" si="66"/>
        <v>28-set-2007</v>
      </c>
      <c r="V210">
        <f t="shared" si="67"/>
        <v>9</v>
      </c>
      <c r="W210">
        <f t="shared" si="68"/>
        <v>2007</v>
      </c>
      <c r="X210">
        <f t="shared" si="69"/>
        <v>28</v>
      </c>
      <c r="Y210" s="25">
        <f t="shared" si="70"/>
        <v>562.19999999999936</v>
      </c>
    </row>
    <row r="211" spans="1:51" s="2" customFormat="1">
      <c r="A211" t="s">
        <v>316</v>
      </c>
      <c r="B211" t="s">
        <v>317</v>
      </c>
      <c r="C211" t="s">
        <v>55</v>
      </c>
      <c r="D211">
        <v>11</v>
      </c>
      <c r="E211" s="34">
        <v>20.9</v>
      </c>
      <c r="F211" s="4">
        <v>2.5999999999999999E-3</v>
      </c>
      <c r="G211">
        <v>0</v>
      </c>
      <c r="H211" s="25">
        <v>22.7</v>
      </c>
      <c r="I211" s="25">
        <v>0</v>
      </c>
      <c r="J211" s="3">
        <v>10000</v>
      </c>
      <c r="K211" s="7">
        <f t="shared" si="57"/>
        <v>1</v>
      </c>
      <c r="L211" s="6">
        <f t="shared" si="58"/>
        <v>20.9</v>
      </c>
      <c r="M211">
        <v>1</v>
      </c>
      <c r="N211" s="9">
        <f t="shared" si="59"/>
        <v>1</v>
      </c>
      <c r="O211" s="9">
        <f t="shared" si="60"/>
        <v>0</v>
      </c>
      <c r="P211" s="9">
        <f t="shared" si="61"/>
        <v>0</v>
      </c>
      <c r="Q211" s="8">
        <f t="shared" si="62"/>
        <v>20.9</v>
      </c>
      <c r="R211" s="8">
        <f t="shared" si="63"/>
        <v>0</v>
      </c>
      <c r="S211" t="str">
        <f t="shared" si="64"/>
        <v>12.00.00</v>
      </c>
      <c r="T211" t="str">
        <f t="shared" si="65"/>
        <v>9.00.00</v>
      </c>
      <c r="U211" t="str">
        <f t="shared" si="66"/>
        <v xml:space="preserve">8-ott-2007 </v>
      </c>
      <c r="V211">
        <f t="shared" si="67"/>
        <v>10</v>
      </c>
      <c r="W211">
        <f t="shared" si="68"/>
        <v>2007</v>
      </c>
      <c r="X211">
        <f t="shared" si="69"/>
        <v>8</v>
      </c>
      <c r="Y211" s="25">
        <f t="shared" si="70"/>
        <v>583.09999999999934</v>
      </c>
    </row>
    <row r="212" spans="1:51" s="2" customFormat="1">
      <c r="A212" t="s">
        <v>318</v>
      </c>
      <c r="B212" t="s">
        <v>319</v>
      </c>
      <c r="C212" t="s">
        <v>55</v>
      </c>
      <c r="D212">
        <v>6</v>
      </c>
      <c r="E212" s="34">
        <v>-49.8</v>
      </c>
      <c r="F212" s="4">
        <v>-6.1999999999999998E-3</v>
      </c>
      <c r="G212">
        <v>0</v>
      </c>
      <c r="H212" s="25">
        <v>2.7</v>
      </c>
      <c r="I212" s="25">
        <v>-49.8</v>
      </c>
      <c r="J212" s="3">
        <v>10000</v>
      </c>
      <c r="K212" s="7">
        <f t="shared" si="57"/>
        <v>-1</v>
      </c>
      <c r="L212" s="6">
        <f t="shared" si="58"/>
        <v>-49.8</v>
      </c>
      <c r="M212">
        <v>1</v>
      </c>
      <c r="N212" s="9">
        <f t="shared" si="59"/>
        <v>0</v>
      </c>
      <c r="O212" s="9">
        <f t="shared" si="60"/>
        <v>-1</v>
      </c>
      <c r="P212" s="9">
        <f t="shared" si="61"/>
        <v>0</v>
      </c>
      <c r="Q212" s="8">
        <f t="shared" si="62"/>
        <v>0</v>
      </c>
      <c r="R212" s="8">
        <f t="shared" si="63"/>
        <v>-49.8</v>
      </c>
      <c r="S212" t="str">
        <f t="shared" si="64"/>
        <v>16.00.00</v>
      </c>
      <c r="T212" t="str">
        <f t="shared" si="65"/>
        <v>8.00.00</v>
      </c>
      <c r="U212" t="str">
        <f t="shared" si="66"/>
        <v>10-ott-2007</v>
      </c>
      <c r="V212">
        <f t="shared" si="67"/>
        <v>10</v>
      </c>
      <c r="W212">
        <f t="shared" si="68"/>
        <v>2007</v>
      </c>
      <c r="X212">
        <f t="shared" si="69"/>
        <v>10</v>
      </c>
      <c r="Y212" s="25">
        <f t="shared" si="70"/>
        <v>533.29999999999939</v>
      </c>
    </row>
    <row r="213" spans="1:51" s="2" customFormat="1">
      <c r="A213" t="s">
        <v>320</v>
      </c>
      <c r="B213" t="s">
        <v>321</v>
      </c>
      <c r="C213" t="s">
        <v>55</v>
      </c>
      <c r="D213">
        <v>10</v>
      </c>
      <c r="E213" s="34">
        <v>-56.8</v>
      </c>
      <c r="F213" s="4">
        <v>-7.1000000000000004E-3</v>
      </c>
      <c r="G213">
        <v>0</v>
      </c>
      <c r="H213" s="25">
        <v>4.7</v>
      </c>
      <c r="I213" s="25">
        <v>-56.8</v>
      </c>
      <c r="J213" s="3">
        <v>10000</v>
      </c>
      <c r="K213" s="7">
        <f t="shared" si="57"/>
        <v>-2</v>
      </c>
      <c r="L213" s="6">
        <f t="shared" si="58"/>
        <v>-106.6</v>
      </c>
      <c r="M213">
        <v>1</v>
      </c>
      <c r="N213" s="9">
        <f t="shared" si="59"/>
        <v>0</v>
      </c>
      <c r="O213" s="9">
        <f t="shared" si="60"/>
        <v>-1</v>
      </c>
      <c r="P213" s="9">
        <f t="shared" si="61"/>
        <v>0</v>
      </c>
      <c r="Q213" s="8">
        <f t="shared" si="62"/>
        <v>0</v>
      </c>
      <c r="R213" s="8">
        <f t="shared" si="63"/>
        <v>-56.8</v>
      </c>
      <c r="S213" t="str">
        <f t="shared" si="64"/>
        <v>21.00.00</v>
      </c>
      <c r="T213" t="str">
        <f t="shared" si="65"/>
        <v>17.00.00</v>
      </c>
      <c r="U213" t="str">
        <f t="shared" si="66"/>
        <v>11-ott-2007</v>
      </c>
      <c r="V213">
        <f t="shared" si="67"/>
        <v>10</v>
      </c>
      <c r="W213">
        <f t="shared" si="68"/>
        <v>2007</v>
      </c>
      <c r="X213">
        <f t="shared" si="69"/>
        <v>11</v>
      </c>
      <c r="Y213" s="25">
        <f t="shared" si="70"/>
        <v>476.49999999999937</v>
      </c>
    </row>
    <row r="214" spans="1:51" s="2" customFormat="1">
      <c r="A214" t="s">
        <v>2873</v>
      </c>
      <c r="B214" t="s">
        <v>2874</v>
      </c>
      <c r="C214" t="s">
        <v>25</v>
      </c>
      <c r="D214">
        <v>25</v>
      </c>
      <c r="E214" s="36">
        <v>-49.5</v>
      </c>
      <c r="F214" s="4">
        <v>-6.1000000000000004E-3</v>
      </c>
      <c r="G214">
        <v>0</v>
      </c>
      <c r="H214" s="25">
        <v>41</v>
      </c>
      <c r="I214" s="25">
        <v>-49.5</v>
      </c>
      <c r="J214" s="3">
        <v>10000</v>
      </c>
      <c r="K214" s="7">
        <f t="shared" si="57"/>
        <v>-3</v>
      </c>
      <c r="L214" s="6">
        <f t="shared" si="58"/>
        <v>-156.1</v>
      </c>
      <c r="M214">
        <v>1</v>
      </c>
      <c r="N214" s="9">
        <f t="shared" si="59"/>
        <v>0</v>
      </c>
      <c r="O214" s="9">
        <f t="shared" si="60"/>
        <v>-1</v>
      </c>
      <c r="P214" s="9">
        <f t="shared" si="61"/>
        <v>0</v>
      </c>
      <c r="Q214" s="8">
        <f t="shared" si="62"/>
        <v>0</v>
      </c>
      <c r="R214" s="8">
        <f t="shared" si="63"/>
        <v>-49.5</v>
      </c>
      <c r="S214" t="str">
        <f t="shared" si="64"/>
        <v>10.00.00</v>
      </c>
      <c r="T214" t="str">
        <f t="shared" si="65"/>
        <v>21.00.00</v>
      </c>
      <c r="U214" t="str">
        <f t="shared" si="66"/>
        <v>12-ott-2007</v>
      </c>
      <c r="V214">
        <f t="shared" si="67"/>
        <v>10</v>
      </c>
      <c r="W214">
        <f t="shared" si="68"/>
        <v>2007</v>
      </c>
      <c r="X214">
        <f t="shared" si="69"/>
        <v>12</v>
      </c>
      <c r="Y214" s="25">
        <f t="shared" si="70"/>
        <v>426.99999999999937</v>
      </c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</row>
    <row r="215" spans="1:51" s="2" customFormat="1">
      <c r="A215" t="s">
        <v>322</v>
      </c>
      <c r="B215" t="s">
        <v>323</v>
      </c>
      <c r="C215" t="s">
        <v>25</v>
      </c>
      <c r="D215">
        <v>13</v>
      </c>
      <c r="E215" s="34">
        <v>-42.1</v>
      </c>
      <c r="F215" s="4">
        <v>-5.1999999999999998E-3</v>
      </c>
      <c r="G215">
        <v>0</v>
      </c>
      <c r="H215" s="25">
        <v>0</v>
      </c>
      <c r="I215" s="25">
        <v>-41.3</v>
      </c>
      <c r="J215" s="3">
        <v>10000</v>
      </c>
      <c r="K215" s="7">
        <f t="shared" si="57"/>
        <v>-4</v>
      </c>
      <c r="L215" s="6">
        <f t="shared" si="58"/>
        <v>-198.2</v>
      </c>
      <c r="M215">
        <v>1</v>
      </c>
      <c r="N215" s="9">
        <f t="shared" si="59"/>
        <v>0</v>
      </c>
      <c r="O215" s="9">
        <f t="shared" si="60"/>
        <v>-1</v>
      </c>
      <c r="P215" s="9">
        <f t="shared" si="61"/>
        <v>0</v>
      </c>
      <c r="Q215" s="8">
        <f t="shared" si="62"/>
        <v>0</v>
      </c>
      <c r="R215" s="8">
        <f t="shared" si="63"/>
        <v>-42.1</v>
      </c>
      <c r="S215" t="str">
        <f t="shared" si="64"/>
        <v>18.00.00</v>
      </c>
      <c r="T215" t="str">
        <f t="shared" si="65"/>
        <v>17.00.00</v>
      </c>
      <c r="U215" t="str">
        <f t="shared" si="66"/>
        <v>12-ott-2007</v>
      </c>
      <c r="V215">
        <f t="shared" si="67"/>
        <v>10</v>
      </c>
      <c r="W215">
        <f t="shared" si="68"/>
        <v>2007</v>
      </c>
      <c r="X215">
        <f t="shared" si="69"/>
        <v>12</v>
      </c>
      <c r="Y215" s="25">
        <f t="shared" si="70"/>
        <v>384.89999999999935</v>
      </c>
    </row>
    <row r="216" spans="1:51" s="2" customFormat="1">
      <c r="A216" t="s">
        <v>323</v>
      </c>
      <c r="B216" t="s">
        <v>324</v>
      </c>
      <c r="C216" t="s">
        <v>55</v>
      </c>
      <c r="D216">
        <v>15</v>
      </c>
      <c r="E216" s="34">
        <v>38.4</v>
      </c>
      <c r="F216" s="4">
        <v>4.7999999999999996E-3</v>
      </c>
      <c r="G216">
        <v>0</v>
      </c>
      <c r="H216" s="25">
        <v>58.4</v>
      </c>
      <c r="I216" s="25">
        <v>0</v>
      </c>
      <c r="J216" s="3">
        <v>10000</v>
      </c>
      <c r="K216" s="7">
        <f t="shared" si="57"/>
        <v>1</v>
      </c>
      <c r="L216" s="6">
        <f t="shared" si="58"/>
        <v>38.4</v>
      </c>
      <c r="M216">
        <v>1</v>
      </c>
      <c r="N216" s="9">
        <f t="shared" si="59"/>
        <v>1</v>
      </c>
      <c r="O216" s="9">
        <f t="shared" si="60"/>
        <v>0</v>
      </c>
      <c r="P216" s="9">
        <f t="shared" si="61"/>
        <v>0</v>
      </c>
      <c r="Q216" s="8">
        <f t="shared" si="62"/>
        <v>38.4</v>
      </c>
      <c r="R216" s="8">
        <f t="shared" si="63"/>
        <v>0</v>
      </c>
      <c r="S216" t="str">
        <f t="shared" si="64"/>
        <v>17.00.00</v>
      </c>
      <c r="T216" t="str">
        <f t="shared" si="65"/>
        <v>18.00.00</v>
      </c>
      <c r="U216" t="str">
        <f t="shared" si="66"/>
        <v>15-ott-2007</v>
      </c>
      <c r="V216">
        <f t="shared" si="67"/>
        <v>10</v>
      </c>
      <c r="W216">
        <f t="shared" si="68"/>
        <v>2007</v>
      </c>
      <c r="X216">
        <f t="shared" si="69"/>
        <v>15</v>
      </c>
      <c r="Y216" s="25">
        <f t="shared" si="70"/>
        <v>423.29999999999933</v>
      </c>
    </row>
    <row r="217" spans="1:51" s="2" customFormat="1">
      <c r="A217" t="s">
        <v>324</v>
      </c>
      <c r="B217" t="s">
        <v>325</v>
      </c>
      <c r="C217" t="s">
        <v>25</v>
      </c>
      <c r="D217">
        <v>23</v>
      </c>
      <c r="E217" s="34">
        <v>-17.8</v>
      </c>
      <c r="F217" s="4">
        <v>-2.2000000000000001E-3</v>
      </c>
      <c r="G217">
        <v>0</v>
      </c>
      <c r="H217" s="25">
        <v>40.4</v>
      </c>
      <c r="I217" s="25">
        <v>-26.1</v>
      </c>
      <c r="J217" s="3">
        <v>10000</v>
      </c>
      <c r="K217" s="7">
        <f t="shared" si="57"/>
        <v>-1</v>
      </c>
      <c r="L217" s="6">
        <f t="shared" si="58"/>
        <v>-17.8</v>
      </c>
      <c r="M217">
        <v>1</v>
      </c>
      <c r="N217" s="9">
        <f t="shared" si="59"/>
        <v>0</v>
      </c>
      <c r="O217" s="9">
        <f t="shared" si="60"/>
        <v>-1</v>
      </c>
      <c r="P217" s="9">
        <f t="shared" si="61"/>
        <v>0</v>
      </c>
      <c r="Q217" s="8">
        <f t="shared" si="62"/>
        <v>0</v>
      </c>
      <c r="R217" s="8">
        <f t="shared" si="63"/>
        <v>-17.8</v>
      </c>
      <c r="S217" t="str">
        <f t="shared" si="64"/>
        <v>18.00.00</v>
      </c>
      <c r="T217" t="str">
        <f t="shared" si="65"/>
        <v>13.00.00</v>
      </c>
      <c r="U217" t="str">
        <f t="shared" si="66"/>
        <v>16-ott-2007</v>
      </c>
      <c r="V217">
        <f t="shared" si="67"/>
        <v>10</v>
      </c>
      <c r="W217">
        <f t="shared" si="68"/>
        <v>2007</v>
      </c>
      <c r="X217">
        <f t="shared" si="69"/>
        <v>16</v>
      </c>
      <c r="Y217" s="25">
        <f t="shared" si="70"/>
        <v>405.49999999999932</v>
      </c>
    </row>
    <row r="218" spans="1:51" s="2" customFormat="1">
      <c r="A218" t="s">
        <v>326</v>
      </c>
      <c r="B218" t="s">
        <v>327</v>
      </c>
      <c r="C218" t="s">
        <v>55</v>
      </c>
      <c r="D218">
        <v>12</v>
      </c>
      <c r="E218" s="34">
        <v>-15.8</v>
      </c>
      <c r="F218" s="4">
        <v>-2E-3</v>
      </c>
      <c r="G218">
        <v>0</v>
      </c>
      <c r="H218" s="25">
        <v>43.2</v>
      </c>
      <c r="I218" s="25">
        <v>-24.8</v>
      </c>
      <c r="J218" s="3">
        <v>10000</v>
      </c>
      <c r="K218" s="7">
        <f t="shared" si="57"/>
        <v>-2</v>
      </c>
      <c r="L218" s="6">
        <f t="shared" si="58"/>
        <v>-33.6</v>
      </c>
      <c r="M218">
        <v>1</v>
      </c>
      <c r="N218" s="9">
        <f t="shared" si="59"/>
        <v>0</v>
      </c>
      <c r="O218" s="9">
        <f t="shared" si="60"/>
        <v>-1</v>
      </c>
      <c r="P218" s="9">
        <f t="shared" si="61"/>
        <v>0</v>
      </c>
      <c r="Q218" s="8">
        <f t="shared" si="62"/>
        <v>0</v>
      </c>
      <c r="R218" s="8">
        <f t="shared" si="63"/>
        <v>-15.8</v>
      </c>
      <c r="S218" t="str">
        <f t="shared" si="64"/>
        <v>14.00.00</v>
      </c>
      <c r="T218" t="str">
        <f t="shared" si="65"/>
        <v>12.00.00</v>
      </c>
      <c r="U218" t="str">
        <f t="shared" si="66"/>
        <v>18-ott-2007</v>
      </c>
      <c r="V218">
        <f t="shared" si="67"/>
        <v>10</v>
      </c>
      <c r="W218">
        <f t="shared" si="68"/>
        <v>2007</v>
      </c>
      <c r="X218">
        <f t="shared" si="69"/>
        <v>18</v>
      </c>
      <c r="Y218" s="25">
        <f t="shared" si="70"/>
        <v>389.69999999999931</v>
      </c>
    </row>
    <row r="219" spans="1:51" s="2" customFormat="1">
      <c r="A219" t="s">
        <v>327</v>
      </c>
      <c r="B219" t="s">
        <v>2875</v>
      </c>
      <c r="C219" t="s">
        <v>25</v>
      </c>
      <c r="D219">
        <v>9</v>
      </c>
      <c r="E219" s="36">
        <v>-70.2</v>
      </c>
      <c r="F219" s="4">
        <v>-8.8000000000000005E-3</v>
      </c>
      <c r="G219">
        <v>0</v>
      </c>
      <c r="H219" s="25">
        <v>39.5</v>
      </c>
      <c r="I219" s="25">
        <v>-70.2</v>
      </c>
      <c r="J219" s="3">
        <v>10000</v>
      </c>
      <c r="K219" s="7">
        <f t="shared" si="57"/>
        <v>-3</v>
      </c>
      <c r="L219" s="6">
        <f t="shared" si="58"/>
        <v>-103.80000000000001</v>
      </c>
      <c r="M219">
        <v>1</v>
      </c>
      <c r="N219" s="9">
        <f t="shared" si="59"/>
        <v>0</v>
      </c>
      <c r="O219" s="9">
        <f t="shared" si="60"/>
        <v>-1</v>
      </c>
      <c r="P219" s="9">
        <f t="shared" si="61"/>
        <v>0</v>
      </c>
      <c r="Q219" s="8">
        <f t="shared" si="62"/>
        <v>0</v>
      </c>
      <c r="R219" s="8">
        <f t="shared" si="63"/>
        <v>-70.2</v>
      </c>
      <c r="S219" t="str">
        <f t="shared" si="64"/>
        <v>12.00.00</v>
      </c>
      <c r="T219" t="str">
        <f t="shared" si="65"/>
        <v>21.00.00</v>
      </c>
      <c r="U219" t="str">
        <f t="shared" si="66"/>
        <v>19-ott-2007</v>
      </c>
      <c r="V219">
        <f t="shared" si="67"/>
        <v>10</v>
      </c>
      <c r="W219">
        <f t="shared" si="68"/>
        <v>2007</v>
      </c>
      <c r="X219">
        <f t="shared" si="69"/>
        <v>19</v>
      </c>
      <c r="Y219" s="25">
        <f t="shared" si="70"/>
        <v>319.49999999999932</v>
      </c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</row>
    <row r="220" spans="1:51" s="2" customFormat="1">
      <c r="A220" t="s">
        <v>2876</v>
      </c>
      <c r="B220" t="s">
        <v>330</v>
      </c>
      <c r="C220" t="s">
        <v>25</v>
      </c>
      <c r="D220">
        <v>39</v>
      </c>
      <c r="E220" s="36">
        <v>89.1</v>
      </c>
      <c r="F220" s="4">
        <v>1.14E-2</v>
      </c>
      <c r="G220">
        <v>0</v>
      </c>
      <c r="H220" s="25">
        <v>89.1</v>
      </c>
      <c r="I220" s="25">
        <v>-14.5</v>
      </c>
      <c r="J220" s="3">
        <v>10000</v>
      </c>
      <c r="K220" s="7">
        <f t="shared" si="57"/>
        <v>1</v>
      </c>
      <c r="L220" s="6">
        <f t="shared" si="58"/>
        <v>89.1</v>
      </c>
      <c r="M220">
        <v>1</v>
      </c>
      <c r="N220" s="9">
        <f t="shared" si="59"/>
        <v>1</v>
      </c>
      <c r="O220" s="9">
        <f t="shared" si="60"/>
        <v>0</v>
      </c>
      <c r="P220" s="9">
        <f t="shared" si="61"/>
        <v>0</v>
      </c>
      <c r="Q220" s="8">
        <f t="shared" si="62"/>
        <v>89.1</v>
      </c>
      <c r="R220" s="8">
        <f t="shared" si="63"/>
        <v>0</v>
      </c>
      <c r="S220" t="str">
        <f t="shared" si="64"/>
        <v>10.00.00</v>
      </c>
      <c r="T220" t="str">
        <f t="shared" si="65"/>
        <v>21.00.00</v>
      </c>
      <c r="U220" t="str">
        <f t="shared" si="66"/>
        <v>22-ott-2007</v>
      </c>
      <c r="V220">
        <f t="shared" si="67"/>
        <v>10</v>
      </c>
      <c r="W220">
        <f t="shared" si="68"/>
        <v>2007</v>
      </c>
      <c r="X220">
        <f t="shared" si="69"/>
        <v>22</v>
      </c>
      <c r="Y220" s="25">
        <f t="shared" si="70"/>
        <v>408.59999999999934</v>
      </c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</row>
    <row r="221" spans="1:51" s="2" customFormat="1">
      <c r="A221" t="s">
        <v>330</v>
      </c>
      <c r="B221" t="s">
        <v>331</v>
      </c>
      <c r="C221" t="s">
        <v>25</v>
      </c>
      <c r="D221">
        <v>12</v>
      </c>
      <c r="E221" s="34">
        <v>24.2</v>
      </c>
      <c r="F221" s="4">
        <v>3.0999999999999999E-3</v>
      </c>
      <c r="G221">
        <v>0</v>
      </c>
      <c r="H221" s="25">
        <v>87.2</v>
      </c>
      <c r="I221" s="25">
        <v>0</v>
      </c>
      <c r="J221" s="3">
        <v>10000</v>
      </c>
      <c r="K221" s="7">
        <f t="shared" si="57"/>
        <v>2</v>
      </c>
      <c r="L221" s="6">
        <f t="shared" si="58"/>
        <v>113.3</v>
      </c>
      <c r="M221">
        <v>1</v>
      </c>
      <c r="N221" s="9">
        <f t="shared" si="59"/>
        <v>1</v>
      </c>
      <c r="O221" s="9">
        <f t="shared" si="60"/>
        <v>0</v>
      </c>
      <c r="P221" s="9">
        <f t="shared" si="61"/>
        <v>0</v>
      </c>
      <c r="Q221" s="8">
        <f t="shared" si="62"/>
        <v>24.2</v>
      </c>
      <c r="R221" s="8">
        <f t="shared" si="63"/>
        <v>0</v>
      </c>
      <c r="S221" t="str">
        <f t="shared" si="64"/>
        <v>21.00.00</v>
      </c>
      <c r="T221" t="str">
        <f t="shared" si="65"/>
        <v>19.00.00</v>
      </c>
      <c r="U221" t="str">
        <f t="shared" si="66"/>
        <v>24-ott-2007</v>
      </c>
      <c r="V221">
        <f t="shared" si="67"/>
        <v>10</v>
      </c>
      <c r="W221">
        <f t="shared" si="68"/>
        <v>2007</v>
      </c>
      <c r="X221">
        <f t="shared" si="69"/>
        <v>24</v>
      </c>
      <c r="Y221" s="25">
        <f t="shared" si="70"/>
        <v>432.79999999999933</v>
      </c>
      <c r="AV221"/>
      <c r="AW221"/>
      <c r="AX221"/>
      <c r="AY221"/>
    </row>
    <row r="222" spans="1:51" s="2" customFormat="1">
      <c r="A222" t="s">
        <v>328</v>
      </c>
      <c r="B222" t="s">
        <v>329</v>
      </c>
      <c r="C222" t="s">
        <v>25</v>
      </c>
      <c r="D222">
        <v>2</v>
      </c>
      <c r="E222" s="34">
        <v>-24.1</v>
      </c>
      <c r="F222" s="4">
        <v>-3.0999999999999999E-3</v>
      </c>
      <c r="G222">
        <v>0</v>
      </c>
      <c r="H222" s="25">
        <v>0</v>
      </c>
      <c r="I222" s="25">
        <v>-24.1</v>
      </c>
      <c r="J222" s="3">
        <v>10000</v>
      </c>
      <c r="K222" s="7">
        <f t="shared" si="57"/>
        <v>-1</v>
      </c>
      <c r="L222" s="6">
        <f t="shared" si="58"/>
        <v>-24.1</v>
      </c>
      <c r="M222">
        <v>1</v>
      </c>
      <c r="N222" s="9">
        <f t="shared" si="59"/>
        <v>0</v>
      </c>
      <c r="O222" s="9">
        <f t="shared" si="60"/>
        <v>-1</v>
      </c>
      <c r="P222" s="9">
        <f t="shared" si="61"/>
        <v>0</v>
      </c>
      <c r="Q222" s="8">
        <f t="shared" si="62"/>
        <v>0</v>
      </c>
      <c r="R222" s="8">
        <f t="shared" si="63"/>
        <v>-24.1</v>
      </c>
      <c r="S222" t="str">
        <f t="shared" si="64"/>
        <v>8.00.00</v>
      </c>
      <c r="T222" t="str">
        <f t="shared" si="65"/>
        <v>10.00.00</v>
      </c>
      <c r="U222" t="str">
        <f t="shared" si="66"/>
        <v>24-ott-2007</v>
      </c>
      <c r="V222">
        <f t="shared" si="67"/>
        <v>10</v>
      </c>
      <c r="W222">
        <f t="shared" si="68"/>
        <v>2007</v>
      </c>
      <c r="X222">
        <f t="shared" si="69"/>
        <v>24</v>
      </c>
      <c r="Y222" s="25">
        <f t="shared" si="70"/>
        <v>408.69999999999931</v>
      </c>
    </row>
    <row r="223" spans="1:51" s="2" customFormat="1">
      <c r="A223" t="s">
        <v>332</v>
      </c>
      <c r="B223" t="s">
        <v>333</v>
      </c>
      <c r="C223" t="s">
        <v>25</v>
      </c>
      <c r="D223">
        <v>31</v>
      </c>
      <c r="E223" s="34">
        <v>16.399999999999999</v>
      </c>
      <c r="F223" s="4">
        <v>2E-3</v>
      </c>
      <c r="G223">
        <v>0</v>
      </c>
      <c r="H223" s="25">
        <v>52.2</v>
      </c>
      <c r="I223" s="25">
        <v>-34.299999999999997</v>
      </c>
      <c r="J223" s="3">
        <v>10000</v>
      </c>
      <c r="K223" s="7">
        <f t="shared" si="57"/>
        <v>1</v>
      </c>
      <c r="L223" s="6">
        <f t="shared" si="58"/>
        <v>16.399999999999999</v>
      </c>
      <c r="M223">
        <v>1</v>
      </c>
      <c r="N223" s="9">
        <f t="shared" si="59"/>
        <v>1</v>
      </c>
      <c r="O223" s="9">
        <f t="shared" si="60"/>
        <v>0</v>
      </c>
      <c r="P223" s="9">
        <f t="shared" si="61"/>
        <v>0</v>
      </c>
      <c r="Q223" s="8">
        <f t="shared" si="62"/>
        <v>16.399999999999999</v>
      </c>
      <c r="R223" s="8">
        <f t="shared" si="63"/>
        <v>0</v>
      </c>
      <c r="S223" t="str">
        <f t="shared" si="64"/>
        <v>9.00.00</v>
      </c>
      <c r="T223" t="str">
        <f t="shared" si="65"/>
        <v>12.00.00</v>
      </c>
      <c r="U223" t="str">
        <f t="shared" si="66"/>
        <v>26-ott-2007</v>
      </c>
      <c r="V223">
        <f t="shared" si="67"/>
        <v>10</v>
      </c>
      <c r="W223">
        <f t="shared" si="68"/>
        <v>2007</v>
      </c>
      <c r="X223">
        <f t="shared" si="69"/>
        <v>26</v>
      </c>
      <c r="Y223" s="25">
        <f t="shared" si="70"/>
        <v>425.09999999999928</v>
      </c>
      <c r="AV223"/>
      <c r="AW223"/>
      <c r="AX223"/>
      <c r="AY223"/>
    </row>
    <row r="224" spans="1:51" s="2" customFormat="1">
      <c r="A224" t="s">
        <v>333</v>
      </c>
      <c r="B224" t="s">
        <v>334</v>
      </c>
      <c r="C224" t="s">
        <v>55</v>
      </c>
      <c r="D224">
        <v>14</v>
      </c>
      <c r="E224" s="34">
        <v>-13.6</v>
      </c>
      <c r="F224" s="4">
        <v>-1.6999999999999999E-3</v>
      </c>
      <c r="G224">
        <v>0</v>
      </c>
      <c r="H224" s="25">
        <v>23.9</v>
      </c>
      <c r="I224" s="25">
        <v>-14.4</v>
      </c>
      <c r="J224" s="3">
        <v>10000</v>
      </c>
      <c r="K224" s="7">
        <f t="shared" si="57"/>
        <v>-1</v>
      </c>
      <c r="L224" s="6">
        <f t="shared" si="58"/>
        <v>-13.6</v>
      </c>
      <c r="M224">
        <v>1</v>
      </c>
      <c r="N224" s="9">
        <f t="shared" si="59"/>
        <v>0</v>
      </c>
      <c r="O224" s="9">
        <f t="shared" si="60"/>
        <v>-1</v>
      </c>
      <c r="P224" s="9">
        <f t="shared" si="61"/>
        <v>0</v>
      </c>
      <c r="Q224" s="8">
        <f t="shared" si="62"/>
        <v>0</v>
      </c>
      <c r="R224" s="8">
        <f t="shared" si="63"/>
        <v>-13.6</v>
      </c>
      <c r="S224" t="str">
        <f t="shared" si="64"/>
        <v>12.00.00</v>
      </c>
      <c r="T224" t="str">
        <f t="shared" si="65"/>
        <v>12.00.00</v>
      </c>
      <c r="U224" t="str">
        <f t="shared" si="66"/>
        <v>30-ott-2007</v>
      </c>
      <c r="V224">
        <f t="shared" si="67"/>
        <v>10</v>
      </c>
      <c r="W224">
        <f t="shared" si="68"/>
        <v>2007</v>
      </c>
      <c r="X224">
        <f t="shared" si="69"/>
        <v>30</v>
      </c>
      <c r="Y224" s="25">
        <f t="shared" si="70"/>
        <v>411.49999999999926</v>
      </c>
      <c r="AV224" s="1"/>
      <c r="AW224" s="1"/>
      <c r="AX224" s="1"/>
      <c r="AY224" s="1"/>
    </row>
    <row r="225" spans="1:51" s="2" customFormat="1">
      <c r="A225" t="s">
        <v>335</v>
      </c>
      <c r="B225" t="s">
        <v>336</v>
      </c>
      <c r="C225" t="s">
        <v>55</v>
      </c>
      <c r="D225">
        <v>13</v>
      </c>
      <c r="E225" s="34">
        <v>9.1999999999999993</v>
      </c>
      <c r="F225" s="4">
        <v>1.1999999999999999E-3</v>
      </c>
      <c r="G225">
        <v>0</v>
      </c>
      <c r="H225" s="25">
        <v>54.7</v>
      </c>
      <c r="I225" s="25">
        <v>-25.3</v>
      </c>
      <c r="J225" s="3">
        <v>10000</v>
      </c>
      <c r="K225" s="7">
        <f t="shared" si="57"/>
        <v>1</v>
      </c>
      <c r="L225" s="6">
        <f t="shared" si="58"/>
        <v>9.1999999999999993</v>
      </c>
      <c r="M225">
        <v>1</v>
      </c>
      <c r="N225" s="9">
        <f t="shared" si="59"/>
        <v>1</v>
      </c>
      <c r="O225" s="9">
        <f t="shared" si="60"/>
        <v>0</v>
      </c>
      <c r="P225" s="9">
        <f t="shared" si="61"/>
        <v>0</v>
      </c>
      <c r="Q225" s="8">
        <f t="shared" si="62"/>
        <v>9.1999999999999993</v>
      </c>
      <c r="R225" s="8">
        <f t="shared" si="63"/>
        <v>0</v>
      </c>
      <c r="S225" t="str">
        <f t="shared" si="64"/>
        <v>11.00.00</v>
      </c>
      <c r="T225" t="str">
        <f t="shared" si="65"/>
        <v>10.00.00</v>
      </c>
      <c r="U225" t="str">
        <f t="shared" si="66"/>
        <v xml:space="preserve">7-nov-2007 </v>
      </c>
      <c r="V225">
        <f t="shared" si="67"/>
        <v>11</v>
      </c>
      <c r="W225">
        <f t="shared" si="68"/>
        <v>2007</v>
      </c>
      <c r="X225">
        <f t="shared" si="69"/>
        <v>7</v>
      </c>
      <c r="Y225" s="25">
        <f t="shared" si="70"/>
        <v>420.69999999999925</v>
      </c>
    </row>
    <row r="226" spans="1:51" s="2" customFormat="1">
      <c r="A226" t="s">
        <v>1893</v>
      </c>
      <c r="B226" t="s">
        <v>1894</v>
      </c>
      <c r="C226" t="s">
        <v>55</v>
      </c>
      <c r="D226">
        <v>8</v>
      </c>
      <c r="E226" s="38">
        <v>5</v>
      </c>
      <c r="F226" s="4">
        <v>2.9999999999999997E-4</v>
      </c>
      <c r="G226">
        <v>0</v>
      </c>
      <c r="H226" s="25">
        <v>7</v>
      </c>
      <c r="I226" s="25">
        <v>-58</v>
      </c>
      <c r="J226" s="3">
        <v>10000</v>
      </c>
      <c r="K226" s="7">
        <f t="shared" si="57"/>
        <v>2</v>
      </c>
      <c r="L226" s="6">
        <f t="shared" si="58"/>
        <v>14.2</v>
      </c>
      <c r="M226">
        <v>1</v>
      </c>
      <c r="N226" s="9">
        <f t="shared" si="59"/>
        <v>1</v>
      </c>
      <c r="O226" s="9">
        <f t="shared" si="60"/>
        <v>0</v>
      </c>
      <c r="P226" s="9">
        <f t="shared" si="61"/>
        <v>0</v>
      </c>
      <c r="Q226" s="8">
        <f t="shared" si="62"/>
        <v>5</v>
      </c>
      <c r="R226" s="8">
        <f t="shared" si="63"/>
        <v>0</v>
      </c>
      <c r="S226" t="str">
        <f t="shared" si="64"/>
        <v>13.00.00</v>
      </c>
      <c r="T226" t="str">
        <f t="shared" si="65"/>
        <v>21.00.00</v>
      </c>
      <c r="U226" t="str">
        <f t="shared" si="66"/>
        <v xml:space="preserve">7-nov-2007 </v>
      </c>
      <c r="V226">
        <f t="shared" si="67"/>
        <v>11</v>
      </c>
      <c r="W226">
        <f t="shared" si="68"/>
        <v>2007</v>
      </c>
      <c r="X226">
        <f t="shared" si="69"/>
        <v>7</v>
      </c>
      <c r="Y226" s="25">
        <f t="shared" si="70"/>
        <v>425.69999999999925</v>
      </c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</row>
    <row r="227" spans="1:51" s="2" customFormat="1">
      <c r="A227" t="s">
        <v>1895</v>
      </c>
      <c r="B227" t="s">
        <v>1896</v>
      </c>
      <c r="C227" t="s">
        <v>25</v>
      </c>
      <c r="D227">
        <v>9</v>
      </c>
      <c r="E227" s="38">
        <v>75</v>
      </c>
      <c r="F227" s="4">
        <v>4.7999999999999996E-3</v>
      </c>
      <c r="G227">
        <v>0</v>
      </c>
      <c r="H227" s="25">
        <v>94</v>
      </c>
      <c r="I227" s="25">
        <v>0</v>
      </c>
      <c r="J227" s="3">
        <v>10000</v>
      </c>
      <c r="K227" s="7">
        <f t="shared" si="57"/>
        <v>3</v>
      </c>
      <c r="L227" s="6">
        <f t="shared" si="58"/>
        <v>89.2</v>
      </c>
      <c r="M227">
        <v>1</v>
      </c>
      <c r="N227" s="9">
        <f t="shared" si="59"/>
        <v>1</v>
      </c>
      <c r="O227" s="9">
        <f t="shared" si="60"/>
        <v>0</v>
      </c>
      <c r="P227" s="9">
        <f t="shared" si="61"/>
        <v>0</v>
      </c>
      <c r="Q227" s="8">
        <f t="shared" si="62"/>
        <v>75</v>
      </c>
      <c r="R227" s="8">
        <f t="shared" si="63"/>
        <v>0</v>
      </c>
      <c r="S227" t="str">
        <f t="shared" si="64"/>
        <v>12.00.00</v>
      </c>
      <c r="T227" t="str">
        <f t="shared" si="65"/>
        <v>21.00.00</v>
      </c>
      <c r="U227" t="str">
        <f t="shared" si="66"/>
        <v xml:space="preserve">8-nov-2007 </v>
      </c>
      <c r="V227">
        <f t="shared" si="67"/>
        <v>11</v>
      </c>
      <c r="W227">
        <f t="shared" si="68"/>
        <v>2007</v>
      </c>
      <c r="X227">
        <f t="shared" si="69"/>
        <v>8</v>
      </c>
      <c r="Y227" s="25">
        <f t="shared" si="70"/>
        <v>500.69999999999925</v>
      </c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</row>
    <row r="228" spans="1:51" s="2" customFormat="1">
      <c r="A228" t="s">
        <v>337</v>
      </c>
      <c r="B228" t="s">
        <v>338</v>
      </c>
      <c r="C228" t="s">
        <v>25</v>
      </c>
      <c r="D228">
        <v>13</v>
      </c>
      <c r="E228" s="34">
        <v>13.2</v>
      </c>
      <c r="F228" s="4">
        <v>1.6999999999999999E-3</v>
      </c>
      <c r="G228">
        <v>0</v>
      </c>
      <c r="H228" s="25">
        <v>59.2</v>
      </c>
      <c r="I228" s="25">
        <v>-22.3</v>
      </c>
      <c r="J228" s="3">
        <v>10000</v>
      </c>
      <c r="K228" s="7">
        <f t="shared" si="57"/>
        <v>4</v>
      </c>
      <c r="L228" s="6">
        <f t="shared" si="58"/>
        <v>102.4</v>
      </c>
      <c r="M228">
        <v>1</v>
      </c>
      <c r="N228" s="9">
        <f t="shared" si="59"/>
        <v>1</v>
      </c>
      <c r="O228" s="9">
        <f t="shared" si="60"/>
        <v>0</v>
      </c>
      <c r="P228" s="9">
        <f t="shared" si="61"/>
        <v>0</v>
      </c>
      <c r="Q228" s="8">
        <f t="shared" si="62"/>
        <v>13.2</v>
      </c>
      <c r="R228" s="8">
        <f t="shared" si="63"/>
        <v>0</v>
      </c>
      <c r="S228" t="str">
        <f t="shared" si="64"/>
        <v>13.00.00</v>
      </c>
      <c r="T228" t="str">
        <f t="shared" si="65"/>
        <v>12.00.00</v>
      </c>
      <c r="U228" t="str">
        <f t="shared" si="66"/>
        <v xml:space="preserve">8-nov-2007 </v>
      </c>
      <c r="V228">
        <f t="shared" si="67"/>
        <v>11</v>
      </c>
      <c r="W228">
        <f t="shared" si="68"/>
        <v>2007</v>
      </c>
      <c r="X228">
        <f t="shared" si="69"/>
        <v>8</v>
      </c>
      <c r="Y228" s="25">
        <f t="shared" si="70"/>
        <v>513.8999999999993</v>
      </c>
    </row>
    <row r="229" spans="1:51" s="2" customFormat="1">
      <c r="A229" t="s">
        <v>1897</v>
      </c>
      <c r="B229" t="s">
        <v>1898</v>
      </c>
      <c r="C229" t="s">
        <v>55</v>
      </c>
      <c r="D229">
        <v>8</v>
      </c>
      <c r="E229" s="38">
        <v>-80</v>
      </c>
      <c r="F229" s="4">
        <v>-5.1000000000000004E-3</v>
      </c>
      <c r="G229">
        <v>0</v>
      </c>
      <c r="H229" s="25">
        <v>36</v>
      </c>
      <c r="I229" s="25">
        <v>-80</v>
      </c>
      <c r="J229" s="3">
        <v>10000</v>
      </c>
      <c r="K229" s="7">
        <f t="shared" si="57"/>
        <v>-1</v>
      </c>
      <c r="L229" s="6">
        <f t="shared" si="58"/>
        <v>-80</v>
      </c>
      <c r="M229">
        <v>1</v>
      </c>
      <c r="N229" s="9">
        <f t="shared" si="59"/>
        <v>0</v>
      </c>
      <c r="O229" s="9">
        <f t="shared" si="60"/>
        <v>-1</v>
      </c>
      <c r="P229" s="9">
        <f t="shared" si="61"/>
        <v>0</v>
      </c>
      <c r="Q229" s="8">
        <f t="shared" si="62"/>
        <v>0</v>
      </c>
      <c r="R229" s="8">
        <f t="shared" si="63"/>
        <v>-80</v>
      </c>
      <c r="S229" t="str">
        <f t="shared" si="64"/>
        <v>13.00.00</v>
      </c>
      <c r="T229" t="str">
        <f t="shared" si="65"/>
        <v>21.00.00</v>
      </c>
      <c r="U229" t="str">
        <f t="shared" si="66"/>
        <v xml:space="preserve">9-nov-2007 </v>
      </c>
      <c r="V229">
        <f t="shared" si="67"/>
        <v>11</v>
      </c>
      <c r="W229">
        <f t="shared" si="68"/>
        <v>2007</v>
      </c>
      <c r="X229">
        <f t="shared" si="69"/>
        <v>9</v>
      </c>
      <c r="Y229" s="25">
        <f t="shared" si="70"/>
        <v>433.8999999999993</v>
      </c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</row>
    <row r="230" spans="1:51" s="2" customFormat="1">
      <c r="A230" t="s">
        <v>339</v>
      </c>
      <c r="B230" t="s">
        <v>340</v>
      </c>
      <c r="C230" t="s">
        <v>55</v>
      </c>
      <c r="D230">
        <v>4</v>
      </c>
      <c r="E230" s="34">
        <v>-50.8</v>
      </c>
      <c r="F230" s="4">
        <v>-6.4999999999999997E-3</v>
      </c>
      <c r="G230">
        <v>0</v>
      </c>
      <c r="H230" s="25">
        <v>8.1999999999999993</v>
      </c>
      <c r="I230" s="25">
        <v>-50.8</v>
      </c>
      <c r="J230" s="3">
        <v>10000</v>
      </c>
      <c r="K230" s="7">
        <f t="shared" si="57"/>
        <v>-2</v>
      </c>
      <c r="L230" s="6">
        <f t="shared" si="58"/>
        <v>-130.80000000000001</v>
      </c>
      <c r="M230">
        <v>1</v>
      </c>
      <c r="N230" s="9">
        <f t="shared" si="59"/>
        <v>0</v>
      </c>
      <c r="O230" s="9">
        <f t="shared" si="60"/>
        <v>-1</v>
      </c>
      <c r="P230" s="9">
        <f t="shared" si="61"/>
        <v>0</v>
      </c>
      <c r="Q230" s="8">
        <f t="shared" si="62"/>
        <v>0</v>
      </c>
      <c r="R230" s="8">
        <f t="shared" si="63"/>
        <v>-50.8</v>
      </c>
      <c r="S230" t="str">
        <f t="shared" si="64"/>
        <v>16.00.00</v>
      </c>
      <c r="T230" t="str">
        <f t="shared" si="65"/>
        <v>20.00.00</v>
      </c>
      <c r="U230" t="str">
        <f t="shared" si="66"/>
        <v xml:space="preserve">9-nov-2007 </v>
      </c>
      <c r="V230">
        <f t="shared" si="67"/>
        <v>11</v>
      </c>
      <c r="W230">
        <f t="shared" si="68"/>
        <v>2007</v>
      </c>
      <c r="X230">
        <f t="shared" si="69"/>
        <v>9</v>
      </c>
      <c r="Y230" s="25">
        <f t="shared" si="70"/>
        <v>383.09999999999928</v>
      </c>
    </row>
    <row r="231" spans="1:51" s="2" customFormat="1">
      <c r="A231" t="s">
        <v>1899</v>
      </c>
      <c r="B231" t="s">
        <v>1900</v>
      </c>
      <c r="C231" t="s">
        <v>55</v>
      </c>
      <c r="D231">
        <v>8</v>
      </c>
      <c r="E231" s="38">
        <v>215</v>
      </c>
      <c r="F231" s="4">
        <v>1.3899999999999999E-2</v>
      </c>
      <c r="G231">
        <v>0</v>
      </c>
      <c r="H231" s="25">
        <v>217</v>
      </c>
      <c r="I231" s="25">
        <v>0</v>
      </c>
      <c r="J231" s="3">
        <v>10000</v>
      </c>
      <c r="K231" s="7">
        <f t="shared" si="57"/>
        <v>1</v>
      </c>
      <c r="L231" s="6">
        <f t="shared" si="58"/>
        <v>215</v>
      </c>
      <c r="M231">
        <v>1</v>
      </c>
      <c r="N231" s="9">
        <f t="shared" si="59"/>
        <v>1</v>
      </c>
      <c r="O231" s="9">
        <f t="shared" si="60"/>
        <v>0</v>
      </c>
      <c r="P231" s="9">
        <f t="shared" si="61"/>
        <v>0</v>
      </c>
      <c r="Q231" s="8">
        <f t="shared" si="62"/>
        <v>215</v>
      </c>
      <c r="R231" s="8">
        <f t="shared" si="63"/>
        <v>0</v>
      </c>
      <c r="S231" t="str">
        <f t="shared" si="64"/>
        <v>13.00.00</v>
      </c>
      <c r="T231" t="str">
        <f t="shared" si="65"/>
        <v>21.00.00</v>
      </c>
      <c r="U231" t="str">
        <f t="shared" si="66"/>
        <v>15-nov-2007</v>
      </c>
      <c r="V231">
        <f t="shared" si="67"/>
        <v>11</v>
      </c>
      <c r="W231">
        <f t="shared" si="68"/>
        <v>2007</v>
      </c>
      <c r="X231">
        <f t="shared" si="69"/>
        <v>15</v>
      </c>
      <c r="Y231" s="25">
        <f t="shared" si="70"/>
        <v>598.09999999999923</v>
      </c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</row>
    <row r="232" spans="1:51" s="2" customFormat="1">
      <c r="A232" t="s">
        <v>1901</v>
      </c>
      <c r="B232" t="s">
        <v>1902</v>
      </c>
      <c r="C232" t="s">
        <v>55</v>
      </c>
      <c r="D232">
        <v>8</v>
      </c>
      <c r="E232" s="38">
        <v>51</v>
      </c>
      <c r="F232" s="4">
        <v>3.3999999999999998E-3</v>
      </c>
      <c r="G232">
        <v>0</v>
      </c>
      <c r="H232" s="25">
        <v>86</v>
      </c>
      <c r="I232" s="25">
        <v>-33</v>
      </c>
      <c r="J232" s="3">
        <v>10000</v>
      </c>
      <c r="K232" s="7">
        <f t="shared" si="57"/>
        <v>2</v>
      </c>
      <c r="L232" s="6">
        <f t="shared" si="58"/>
        <v>266</v>
      </c>
      <c r="M232">
        <v>1</v>
      </c>
      <c r="N232" s="9">
        <f t="shared" si="59"/>
        <v>1</v>
      </c>
      <c r="O232" s="9">
        <f t="shared" si="60"/>
        <v>0</v>
      </c>
      <c r="P232" s="9">
        <f t="shared" si="61"/>
        <v>0</v>
      </c>
      <c r="Q232" s="8">
        <f t="shared" si="62"/>
        <v>51</v>
      </c>
      <c r="R232" s="8">
        <f t="shared" si="63"/>
        <v>0</v>
      </c>
      <c r="S232" t="str">
        <f t="shared" si="64"/>
        <v>13.00.00</v>
      </c>
      <c r="T232" t="str">
        <f t="shared" si="65"/>
        <v>21.00.00</v>
      </c>
      <c r="U232" t="str">
        <f t="shared" si="66"/>
        <v>19-nov-2007</v>
      </c>
      <c r="V232">
        <f t="shared" si="67"/>
        <v>11</v>
      </c>
      <c r="W232">
        <f t="shared" si="68"/>
        <v>2007</v>
      </c>
      <c r="X232">
        <f t="shared" si="69"/>
        <v>19</v>
      </c>
      <c r="Y232" s="25">
        <f t="shared" si="70"/>
        <v>649.09999999999923</v>
      </c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</row>
    <row r="233" spans="1:51" s="2" customFormat="1">
      <c r="A233" t="s">
        <v>2877</v>
      </c>
      <c r="B233" t="s">
        <v>2878</v>
      </c>
      <c r="C233" t="s">
        <v>25</v>
      </c>
      <c r="D233">
        <v>1</v>
      </c>
      <c r="E233" s="36">
        <v>-71.099999999999994</v>
      </c>
      <c r="F233" s="4">
        <v>-9.4000000000000004E-3</v>
      </c>
      <c r="G233">
        <v>0</v>
      </c>
      <c r="H233" s="25">
        <v>0</v>
      </c>
      <c r="I233" s="25">
        <v>-71.099999999999994</v>
      </c>
      <c r="J233" s="3">
        <v>10000</v>
      </c>
      <c r="K233" s="7">
        <f t="shared" si="57"/>
        <v>-1</v>
      </c>
      <c r="L233" s="6">
        <f t="shared" si="58"/>
        <v>-71.099999999999994</v>
      </c>
      <c r="M233">
        <v>1</v>
      </c>
      <c r="N233" s="9">
        <f t="shared" si="59"/>
        <v>0</v>
      </c>
      <c r="O233" s="9">
        <f t="shared" si="60"/>
        <v>-1</v>
      </c>
      <c r="P233" s="9">
        <f t="shared" si="61"/>
        <v>0</v>
      </c>
      <c r="Q233" s="8">
        <f t="shared" si="62"/>
        <v>0</v>
      </c>
      <c r="R233" s="8">
        <f t="shared" si="63"/>
        <v>-71.099999999999994</v>
      </c>
      <c r="S233" t="str">
        <f t="shared" si="64"/>
        <v>10.00.00</v>
      </c>
      <c r="T233" t="str">
        <f t="shared" si="65"/>
        <v>11.00.00</v>
      </c>
      <c r="U233" t="str">
        <f t="shared" si="66"/>
        <v>21-nov-2007</v>
      </c>
      <c r="V233">
        <f t="shared" si="67"/>
        <v>11</v>
      </c>
      <c r="W233">
        <f t="shared" si="68"/>
        <v>2007</v>
      </c>
      <c r="X233">
        <f t="shared" si="69"/>
        <v>21</v>
      </c>
      <c r="Y233" s="25">
        <f t="shared" si="70"/>
        <v>577.9999999999992</v>
      </c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</row>
    <row r="234" spans="1:51" s="2" customFormat="1">
      <c r="A234" t="s">
        <v>341</v>
      </c>
      <c r="B234" t="s">
        <v>342</v>
      </c>
      <c r="C234" t="s">
        <v>25</v>
      </c>
      <c r="D234">
        <v>25</v>
      </c>
      <c r="E234" s="34">
        <v>25.2</v>
      </c>
      <c r="F234" s="4">
        <v>3.3E-3</v>
      </c>
      <c r="G234">
        <v>0</v>
      </c>
      <c r="H234" s="25">
        <v>83.7</v>
      </c>
      <c r="I234" s="25">
        <v>-32.299999999999997</v>
      </c>
      <c r="J234" s="3">
        <v>10000</v>
      </c>
      <c r="K234" s="7">
        <f t="shared" si="57"/>
        <v>1</v>
      </c>
      <c r="L234" s="6">
        <f t="shared" si="58"/>
        <v>25.2</v>
      </c>
      <c r="M234">
        <v>1</v>
      </c>
      <c r="N234" s="9">
        <f t="shared" si="59"/>
        <v>1</v>
      </c>
      <c r="O234" s="9">
        <f t="shared" si="60"/>
        <v>0</v>
      </c>
      <c r="P234" s="9">
        <f t="shared" si="61"/>
        <v>0</v>
      </c>
      <c r="Q234" s="8">
        <f t="shared" si="62"/>
        <v>25.2</v>
      </c>
      <c r="R234" s="8">
        <f t="shared" si="63"/>
        <v>0</v>
      </c>
      <c r="S234" t="str">
        <f t="shared" si="64"/>
        <v>16.00.00</v>
      </c>
      <c r="T234" t="str">
        <f t="shared" si="65"/>
        <v>13.00.00</v>
      </c>
      <c r="U234" t="str">
        <f t="shared" si="66"/>
        <v>22-nov-2007</v>
      </c>
      <c r="V234">
        <f t="shared" si="67"/>
        <v>11</v>
      </c>
      <c r="W234">
        <f t="shared" si="68"/>
        <v>2007</v>
      </c>
      <c r="X234">
        <f t="shared" si="69"/>
        <v>22</v>
      </c>
      <c r="Y234" s="25">
        <f t="shared" si="70"/>
        <v>603.19999999999925</v>
      </c>
    </row>
    <row r="235" spans="1:51" s="2" customFormat="1">
      <c r="A235" t="s">
        <v>343</v>
      </c>
      <c r="B235" t="s">
        <v>344</v>
      </c>
      <c r="C235" t="s">
        <v>55</v>
      </c>
      <c r="D235">
        <v>2</v>
      </c>
      <c r="E235" s="34">
        <v>-71.8</v>
      </c>
      <c r="F235" s="4">
        <v>-9.5999999999999992E-3</v>
      </c>
      <c r="G235">
        <v>0</v>
      </c>
      <c r="H235" s="25">
        <v>0</v>
      </c>
      <c r="I235" s="25">
        <v>-71.8</v>
      </c>
      <c r="J235" s="3">
        <v>10000</v>
      </c>
      <c r="K235" s="7">
        <f t="shared" si="57"/>
        <v>-1</v>
      </c>
      <c r="L235" s="6">
        <f t="shared" si="58"/>
        <v>-71.8</v>
      </c>
      <c r="M235">
        <v>1</v>
      </c>
      <c r="N235" s="9">
        <f t="shared" si="59"/>
        <v>0</v>
      </c>
      <c r="O235" s="9">
        <f t="shared" si="60"/>
        <v>-1</v>
      </c>
      <c r="P235" s="9">
        <f t="shared" si="61"/>
        <v>0</v>
      </c>
      <c r="Q235" s="8">
        <f t="shared" si="62"/>
        <v>0</v>
      </c>
      <c r="R235" s="8">
        <f t="shared" si="63"/>
        <v>-71.8</v>
      </c>
      <c r="S235" t="str">
        <f t="shared" si="64"/>
        <v>15.00.00</v>
      </c>
      <c r="T235" t="str">
        <f t="shared" si="65"/>
        <v>17.00.00</v>
      </c>
      <c r="U235" t="str">
        <f t="shared" si="66"/>
        <v>27-nov-2007</v>
      </c>
      <c r="V235">
        <f t="shared" si="67"/>
        <v>11</v>
      </c>
      <c r="W235">
        <f t="shared" si="68"/>
        <v>2007</v>
      </c>
      <c r="X235">
        <f t="shared" si="69"/>
        <v>27</v>
      </c>
      <c r="Y235" s="25">
        <f t="shared" si="70"/>
        <v>531.3999999999993</v>
      </c>
    </row>
    <row r="236" spans="1:51" s="2" customFormat="1">
      <c r="A236" t="s">
        <v>1903</v>
      </c>
      <c r="B236" t="s">
        <v>1904</v>
      </c>
      <c r="C236" t="s">
        <v>25</v>
      </c>
      <c r="D236">
        <v>9</v>
      </c>
      <c r="E236" s="38">
        <v>31</v>
      </c>
      <c r="F236" s="4">
        <v>2E-3</v>
      </c>
      <c r="G236">
        <v>0</v>
      </c>
      <c r="H236" s="25">
        <v>70</v>
      </c>
      <c r="I236" s="25">
        <v>0</v>
      </c>
      <c r="J236" s="3">
        <v>10000</v>
      </c>
      <c r="K236" s="7">
        <f t="shared" si="57"/>
        <v>1</v>
      </c>
      <c r="L236" s="6">
        <f t="shared" si="58"/>
        <v>31</v>
      </c>
      <c r="M236">
        <v>1</v>
      </c>
      <c r="N236" s="9">
        <f t="shared" si="59"/>
        <v>1</v>
      </c>
      <c r="O236" s="9">
        <f t="shared" si="60"/>
        <v>0</v>
      </c>
      <c r="P236" s="9">
        <f t="shared" si="61"/>
        <v>0</v>
      </c>
      <c r="Q236" s="8">
        <f t="shared" si="62"/>
        <v>31</v>
      </c>
      <c r="R236" s="8">
        <f t="shared" si="63"/>
        <v>0</v>
      </c>
      <c r="S236" t="str">
        <f t="shared" si="64"/>
        <v>12.00.00</v>
      </c>
      <c r="T236" t="str">
        <f t="shared" si="65"/>
        <v>21.00.00</v>
      </c>
      <c r="U236" t="str">
        <f t="shared" si="66"/>
        <v>30-nov-2007</v>
      </c>
      <c r="V236">
        <f t="shared" si="67"/>
        <v>11</v>
      </c>
      <c r="W236">
        <f t="shared" si="68"/>
        <v>2007</v>
      </c>
      <c r="X236">
        <f t="shared" si="69"/>
        <v>30</v>
      </c>
      <c r="Y236" s="25">
        <f t="shared" si="70"/>
        <v>562.3999999999993</v>
      </c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</row>
    <row r="237" spans="1:51" s="2" customFormat="1">
      <c r="A237" t="s">
        <v>2879</v>
      </c>
      <c r="B237" t="s">
        <v>2880</v>
      </c>
      <c r="C237" t="s">
        <v>25</v>
      </c>
      <c r="D237">
        <v>21</v>
      </c>
      <c r="E237" s="36">
        <v>74.8</v>
      </c>
      <c r="F237" s="4">
        <v>9.4000000000000004E-3</v>
      </c>
      <c r="G237">
        <v>0</v>
      </c>
      <c r="H237" s="25">
        <v>74.8</v>
      </c>
      <c r="I237" s="25">
        <v>-3</v>
      </c>
      <c r="J237" s="3">
        <v>10000</v>
      </c>
      <c r="K237" s="7">
        <f t="shared" si="57"/>
        <v>2</v>
      </c>
      <c r="L237" s="6">
        <f t="shared" si="58"/>
        <v>105.8</v>
      </c>
      <c r="M237">
        <v>1</v>
      </c>
      <c r="N237" s="9">
        <f t="shared" si="59"/>
        <v>1</v>
      </c>
      <c r="O237" s="9">
        <f t="shared" si="60"/>
        <v>0</v>
      </c>
      <c r="P237" s="9">
        <f t="shared" si="61"/>
        <v>0</v>
      </c>
      <c r="Q237" s="8">
        <f t="shared" si="62"/>
        <v>74.8</v>
      </c>
      <c r="R237" s="8">
        <f t="shared" si="63"/>
        <v>0</v>
      </c>
      <c r="S237" t="str">
        <f t="shared" si="64"/>
        <v>17.00.00</v>
      </c>
      <c r="T237" t="str">
        <f t="shared" si="65"/>
        <v>10.00.00</v>
      </c>
      <c r="U237" t="str">
        <f t="shared" si="66"/>
        <v xml:space="preserve">6-dic-2007 </v>
      </c>
      <c r="V237">
        <f t="shared" si="67"/>
        <v>12</v>
      </c>
      <c r="W237">
        <f t="shared" si="68"/>
        <v>2007</v>
      </c>
      <c r="X237">
        <f t="shared" si="69"/>
        <v>6</v>
      </c>
      <c r="Y237" s="25">
        <f t="shared" si="70"/>
        <v>637.19999999999925</v>
      </c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</row>
    <row r="238" spans="1:51" s="2" customFormat="1">
      <c r="A238" t="s">
        <v>1905</v>
      </c>
      <c r="B238" t="s">
        <v>1906</v>
      </c>
      <c r="C238" t="s">
        <v>25</v>
      </c>
      <c r="D238">
        <v>9</v>
      </c>
      <c r="E238" s="38">
        <v>24</v>
      </c>
      <c r="F238" s="4">
        <v>1.5E-3</v>
      </c>
      <c r="G238">
        <v>0</v>
      </c>
      <c r="H238" s="25">
        <v>71</v>
      </c>
      <c r="I238" s="25">
        <v>-12</v>
      </c>
      <c r="J238" s="3">
        <v>10000</v>
      </c>
      <c r="K238" s="7">
        <f t="shared" si="57"/>
        <v>3</v>
      </c>
      <c r="L238" s="6">
        <f t="shared" si="58"/>
        <v>129.80000000000001</v>
      </c>
      <c r="M238">
        <v>1</v>
      </c>
      <c r="N238" s="9">
        <f t="shared" si="59"/>
        <v>1</v>
      </c>
      <c r="O238" s="9">
        <f t="shared" si="60"/>
        <v>0</v>
      </c>
      <c r="P238" s="9">
        <f t="shared" si="61"/>
        <v>0</v>
      </c>
      <c r="Q238" s="8">
        <f t="shared" si="62"/>
        <v>24</v>
      </c>
      <c r="R238" s="8">
        <f t="shared" si="63"/>
        <v>0</v>
      </c>
      <c r="S238" t="str">
        <f t="shared" si="64"/>
        <v>12.00.00</v>
      </c>
      <c r="T238" t="str">
        <f t="shared" si="65"/>
        <v>21.00.00</v>
      </c>
      <c r="U238" t="str">
        <f t="shared" si="66"/>
        <v>10-dic-2007</v>
      </c>
      <c r="V238">
        <f t="shared" si="67"/>
        <v>12</v>
      </c>
      <c r="W238">
        <f t="shared" si="68"/>
        <v>2007</v>
      </c>
      <c r="X238">
        <f t="shared" si="69"/>
        <v>10</v>
      </c>
      <c r="Y238" s="25">
        <f t="shared" si="70"/>
        <v>661.19999999999925</v>
      </c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</row>
    <row r="239" spans="1:51" s="2" customFormat="1">
      <c r="A239" t="s">
        <v>345</v>
      </c>
      <c r="B239" t="s">
        <v>346</v>
      </c>
      <c r="C239" t="s">
        <v>55</v>
      </c>
      <c r="D239">
        <v>2</v>
      </c>
      <c r="E239" s="34">
        <v>-62.6</v>
      </c>
      <c r="F239" s="4">
        <v>-7.9000000000000008E-3</v>
      </c>
      <c r="G239">
        <v>0</v>
      </c>
      <c r="H239" s="25">
        <v>0</v>
      </c>
      <c r="I239" s="25">
        <v>-62.6</v>
      </c>
      <c r="J239" s="3">
        <v>10000</v>
      </c>
      <c r="K239" s="7">
        <f t="shared" si="57"/>
        <v>-1</v>
      </c>
      <c r="L239" s="6">
        <f t="shared" si="58"/>
        <v>-62.6</v>
      </c>
      <c r="M239">
        <v>1</v>
      </c>
      <c r="N239" s="9">
        <f t="shared" si="59"/>
        <v>0</v>
      </c>
      <c r="O239" s="9">
        <f t="shared" si="60"/>
        <v>-1</v>
      </c>
      <c r="P239" s="9">
        <f t="shared" si="61"/>
        <v>0</v>
      </c>
      <c r="Q239" s="8">
        <f t="shared" si="62"/>
        <v>0</v>
      </c>
      <c r="R239" s="8">
        <f t="shared" si="63"/>
        <v>-62.6</v>
      </c>
      <c r="S239" t="str">
        <f t="shared" si="64"/>
        <v>9.00.00</v>
      </c>
      <c r="T239" t="str">
        <f t="shared" si="65"/>
        <v>11.00.00</v>
      </c>
      <c r="U239" t="str">
        <f t="shared" si="66"/>
        <v>10-dic-2007</v>
      </c>
      <c r="V239">
        <f t="shared" si="67"/>
        <v>12</v>
      </c>
      <c r="W239">
        <f t="shared" si="68"/>
        <v>2007</v>
      </c>
      <c r="X239">
        <f t="shared" si="69"/>
        <v>10</v>
      </c>
      <c r="Y239" s="25">
        <f t="shared" si="70"/>
        <v>598.59999999999923</v>
      </c>
    </row>
    <row r="240" spans="1:51" s="2" customFormat="1">
      <c r="A240" t="s">
        <v>347</v>
      </c>
      <c r="B240" t="s">
        <v>348</v>
      </c>
      <c r="C240" t="s">
        <v>25</v>
      </c>
      <c r="D240">
        <v>3</v>
      </c>
      <c r="E240" s="34">
        <v>16.2</v>
      </c>
      <c r="F240" s="4">
        <v>2E-3</v>
      </c>
      <c r="G240">
        <v>0</v>
      </c>
      <c r="H240" s="25">
        <v>68.2</v>
      </c>
      <c r="I240" s="25">
        <v>0</v>
      </c>
      <c r="J240" s="3">
        <v>10000</v>
      </c>
      <c r="K240" s="7">
        <f t="shared" si="57"/>
        <v>1</v>
      </c>
      <c r="L240" s="6">
        <f t="shared" si="58"/>
        <v>16.2</v>
      </c>
      <c r="M240">
        <v>1</v>
      </c>
      <c r="N240" s="9">
        <f t="shared" si="59"/>
        <v>1</v>
      </c>
      <c r="O240" s="9">
        <f t="shared" si="60"/>
        <v>0</v>
      </c>
      <c r="P240" s="9">
        <f t="shared" si="61"/>
        <v>0</v>
      </c>
      <c r="Q240" s="8">
        <f t="shared" si="62"/>
        <v>16.2</v>
      </c>
      <c r="R240" s="8">
        <f t="shared" si="63"/>
        <v>0</v>
      </c>
      <c r="S240" t="str">
        <f t="shared" si="64"/>
        <v>15.00.00</v>
      </c>
      <c r="T240" t="str">
        <f t="shared" si="65"/>
        <v>18.00.00</v>
      </c>
      <c r="U240" t="str">
        <f t="shared" si="66"/>
        <v>12-dic-2007</v>
      </c>
      <c r="V240">
        <f t="shared" si="67"/>
        <v>12</v>
      </c>
      <c r="W240">
        <f t="shared" si="68"/>
        <v>2007</v>
      </c>
      <c r="X240">
        <f t="shared" si="69"/>
        <v>12</v>
      </c>
      <c r="Y240" s="25">
        <f t="shared" si="70"/>
        <v>614.79999999999927</v>
      </c>
    </row>
    <row r="241" spans="1:51" s="2" customFormat="1">
      <c r="A241" t="s">
        <v>349</v>
      </c>
      <c r="B241" t="s">
        <v>350</v>
      </c>
      <c r="C241" t="s">
        <v>55</v>
      </c>
      <c r="D241">
        <v>2</v>
      </c>
      <c r="E241" s="34">
        <v>-59.8</v>
      </c>
      <c r="F241" s="4">
        <v>-7.4999999999999997E-3</v>
      </c>
      <c r="G241">
        <v>0</v>
      </c>
      <c r="H241" s="25">
        <v>0</v>
      </c>
      <c r="I241" s="25">
        <v>-59.8</v>
      </c>
      <c r="J241" s="3">
        <v>10000</v>
      </c>
      <c r="K241" s="7">
        <f t="shared" si="57"/>
        <v>-1</v>
      </c>
      <c r="L241" s="6">
        <f t="shared" si="58"/>
        <v>-59.8</v>
      </c>
      <c r="M241">
        <v>1</v>
      </c>
      <c r="N241" s="9">
        <f t="shared" si="59"/>
        <v>0</v>
      </c>
      <c r="O241" s="9">
        <f t="shared" si="60"/>
        <v>-1</v>
      </c>
      <c r="P241" s="9">
        <f t="shared" si="61"/>
        <v>0</v>
      </c>
      <c r="Q241" s="8">
        <f t="shared" si="62"/>
        <v>0</v>
      </c>
      <c r="R241" s="8">
        <f t="shared" si="63"/>
        <v>-59.8</v>
      </c>
      <c r="S241" t="str">
        <f t="shared" si="64"/>
        <v>14.00.00</v>
      </c>
      <c r="T241" t="str">
        <f t="shared" si="65"/>
        <v>16.00.00</v>
      </c>
      <c r="U241" t="str">
        <f t="shared" si="66"/>
        <v>13-dic-2007</v>
      </c>
      <c r="V241">
        <f t="shared" si="67"/>
        <v>12</v>
      </c>
      <c r="W241">
        <f t="shared" si="68"/>
        <v>2007</v>
      </c>
      <c r="X241">
        <f t="shared" si="69"/>
        <v>13</v>
      </c>
      <c r="Y241" s="25">
        <f t="shared" si="70"/>
        <v>554.99999999999932</v>
      </c>
    </row>
    <row r="242" spans="1:51" s="2" customFormat="1">
      <c r="A242" t="s">
        <v>351</v>
      </c>
      <c r="B242" t="s">
        <v>352</v>
      </c>
      <c r="C242" t="s">
        <v>55</v>
      </c>
      <c r="D242">
        <v>15</v>
      </c>
      <c r="E242" s="34">
        <v>21.2</v>
      </c>
      <c r="F242" s="4">
        <v>2.7000000000000001E-3</v>
      </c>
      <c r="G242">
        <v>0</v>
      </c>
      <c r="H242" s="25">
        <v>92.7</v>
      </c>
      <c r="I242" s="25">
        <v>-8.3000000000000007</v>
      </c>
      <c r="J242" s="3">
        <v>10000</v>
      </c>
      <c r="K242" s="7">
        <f t="shared" si="57"/>
        <v>1</v>
      </c>
      <c r="L242" s="6">
        <f t="shared" si="58"/>
        <v>21.2</v>
      </c>
      <c r="M242">
        <v>1</v>
      </c>
      <c r="N242" s="9">
        <f t="shared" si="59"/>
        <v>1</v>
      </c>
      <c r="O242" s="9">
        <f t="shared" si="60"/>
        <v>0</v>
      </c>
      <c r="P242" s="9">
        <f t="shared" si="61"/>
        <v>0</v>
      </c>
      <c r="Q242" s="8">
        <f t="shared" si="62"/>
        <v>21.2</v>
      </c>
      <c r="R242" s="8">
        <f t="shared" si="63"/>
        <v>0</v>
      </c>
      <c r="S242" t="str">
        <f t="shared" si="64"/>
        <v>8.00.00</v>
      </c>
      <c r="T242" t="str">
        <f t="shared" si="65"/>
        <v>9.00.00</v>
      </c>
      <c r="U242" t="str">
        <f t="shared" si="66"/>
        <v>17-dic-2007</v>
      </c>
      <c r="V242">
        <f t="shared" si="67"/>
        <v>12</v>
      </c>
      <c r="W242">
        <f t="shared" si="68"/>
        <v>2007</v>
      </c>
      <c r="X242">
        <f t="shared" si="69"/>
        <v>17</v>
      </c>
      <c r="Y242" s="25">
        <f t="shared" si="70"/>
        <v>576.19999999999936</v>
      </c>
    </row>
    <row r="243" spans="1:51" s="2" customFormat="1">
      <c r="A243" t="s">
        <v>1907</v>
      </c>
      <c r="B243" t="s">
        <v>1908</v>
      </c>
      <c r="C243" t="s">
        <v>25</v>
      </c>
      <c r="D243">
        <v>6</v>
      </c>
      <c r="E243" s="38">
        <v>-200</v>
      </c>
      <c r="F243" s="4">
        <v>-1.2699999999999999E-2</v>
      </c>
      <c r="G243">
        <v>0</v>
      </c>
      <c r="H243" s="25">
        <v>96</v>
      </c>
      <c r="I243" s="25">
        <v>-200</v>
      </c>
      <c r="J243" s="3">
        <v>10000</v>
      </c>
      <c r="K243" s="7">
        <f t="shared" si="57"/>
        <v>-1</v>
      </c>
      <c r="L243" s="6">
        <f t="shared" si="58"/>
        <v>-200</v>
      </c>
      <c r="M243">
        <v>1</v>
      </c>
      <c r="N243" s="9">
        <f t="shared" si="59"/>
        <v>0</v>
      </c>
      <c r="O243" s="9">
        <f t="shared" si="60"/>
        <v>-1</v>
      </c>
      <c r="P243" s="9">
        <f t="shared" si="61"/>
        <v>0</v>
      </c>
      <c r="Q243" s="8">
        <f t="shared" si="62"/>
        <v>0</v>
      </c>
      <c r="R243" s="8">
        <f t="shared" si="63"/>
        <v>-200</v>
      </c>
      <c r="S243" t="str">
        <f t="shared" si="64"/>
        <v>12.00.00</v>
      </c>
      <c r="T243" t="str">
        <f t="shared" si="65"/>
        <v>18.00.00</v>
      </c>
      <c r="U243" t="str">
        <f t="shared" si="66"/>
        <v>18-dic-2007</v>
      </c>
      <c r="V243">
        <f t="shared" si="67"/>
        <v>12</v>
      </c>
      <c r="W243">
        <f t="shared" si="68"/>
        <v>2007</v>
      </c>
      <c r="X243">
        <f t="shared" si="69"/>
        <v>18</v>
      </c>
      <c r="Y243" s="25">
        <f t="shared" si="70"/>
        <v>376.19999999999936</v>
      </c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</row>
    <row r="244" spans="1:51" s="2" customFormat="1">
      <c r="A244" t="s">
        <v>2881</v>
      </c>
      <c r="B244" t="s">
        <v>2882</v>
      </c>
      <c r="C244" t="s">
        <v>25</v>
      </c>
      <c r="D244">
        <v>30</v>
      </c>
      <c r="E244" s="36">
        <v>113.3</v>
      </c>
      <c r="F244" s="4">
        <v>1.4500000000000001E-2</v>
      </c>
      <c r="G244">
        <v>0</v>
      </c>
      <c r="H244" s="25">
        <v>113.3</v>
      </c>
      <c r="I244" s="25">
        <v>-43</v>
      </c>
      <c r="J244" s="3">
        <v>10000</v>
      </c>
      <c r="K244" s="7">
        <f t="shared" si="57"/>
        <v>1</v>
      </c>
      <c r="L244" s="6">
        <f t="shared" si="58"/>
        <v>113.3</v>
      </c>
      <c r="M244">
        <v>1</v>
      </c>
      <c r="N244" s="9">
        <f t="shared" si="59"/>
        <v>1</v>
      </c>
      <c r="O244" s="9">
        <f t="shared" si="60"/>
        <v>0</v>
      </c>
      <c r="P244" s="9">
        <f t="shared" si="61"/>
        <v>0</v>
      </c>
      <c r="Q244" s="8">
        <f t="shared" si="62"/>
        <v>113.3</v>
      </c>
      <c r="R244" s="8">
        <f t="shared" si="63"/>
        <v>0</v>
      </c>
      <c r="S244" t="str">
        <f t="shared" si="64"/>
        <v>20.00.00</v>
      </c>
      <c r="T244" t="str">
        <f t="shared" si="65"/>
        <v>8.00.00</v>
      </c>
      <c r="U244" t="str">
        <f t="shared" si="66"/>
        <v>18-dic-2007</v>
      </c>
      <c r="V244">
        <f t="shared" si="67"/>
        <v>12</v>
      </c>
      <c r="W244">
        <f t="shared" si="68"/>
        <v>2007</v>
      </c>
      <c r="X244">
        <f t="shared" si="69"/>
        <v>18</v>
      </c>
      <c r="Y244" s="25">
        <f t="shared" si="70"/>
        <v>489.49999999999937</v>
      </c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</row>
    <row r="245" spans="1:51" s="2" customFormat="1">
      <c r="A245" t="s">
        <v>353</v>
      </c>
      <c r="B245" t="s">
        <v>354</v>
      </c>
      <c r="C245" t="s">
        <v>25</v>
      </c>
      <c r="D245">
        <v>34</v>
      </c>
      <c r="E245" s="34">
        <v>308.2</v>
      </c>
      <c r="F245" s="4">
        <v>3.9199999999999999E-2</v>
      </c>
      <c r="G245">
        <v>0</v>
      </c>
      <c r="H245" s="25">
        <v>308.2</v>
      </c>
      <c r="I245" s="25">
        <v>-51.3</v>
      </c>
      <c r="J245" s="3">
        <v>10000</v>
      </c>
      <c r="K245" s="7">
        <f t="shared" si="57"/>
        <v>2</v>
      </c>
      <c r="L245" s="6">
        <f t="shared" si="58"/>
        <v>421.5</v>
      </c>
      <c r="M245">
        <v>1</v>
      </c>
      <c r="N245" s="9">
        <f t="shared" si="59"/>
        <v>1</v>
      </c>
      <c r="O245" s="9">
        <f t="shared" si="60"/>
        <v>0</v>
      </c>
      <c r="P245" s="9">
        <f t="shared" si="61"/>
        <v>0</v>
      </c>
      <c r="Q245" s="8">
        <f t="shared" si="62"/>
        <v>308.2</v>
      </c>
      <c r="R245" s="8">
        <f t="shared" si="63"/>
        <v>0</v>
      </c>
      <c r="S245" t="str">
        <f t="shared" si="64"/>
        <v>16.00.00</v>
      </c>
      <c r="T245" t="str">
        <f t="shared" si="65"/>
        <v>8.00.00</v>
      </c>
      <c r="U245" t="str">
        <f t="shared" si="66"/>
        <v>19-dic-2007</v>
      </c>
      <c r="V245">
        <f t="shared" si="67"/>
        <v>12</v>
      </c>
      <c r="W245">
        <f t="shared" si="68"/>
        <v>2007</v>
      </c>
      <c r="X245">
        <f t="shared" si="69"/>
        <v>19</v>
      </c>
      <c r="Y245" s="25">
        <f t="shared" si="70"/>
        <v>797.69999999999936</v>
      </c>
    </row>
    <row r="246" spans="1:51" s="2" customFormat="1">
      <c r="A246" t="s">
        <v>355</v>
      </c>
      <c r="B246" t="s">
        <v>356</v>
      </c>
      <c r="C246" t="s">
        <v>55</v>
      </c>
      <c r="D246">
        <v>11</v>
      </c>
      <c r="E246" s="34">
        <v>-10.8</v>
      </c>
      <c r="F246" s="4">
        <v>-1.2999999999999999E-3</v>
      </c>
      <c r="G246">
        <v>0</v>
      </c>
      <c r="H246" s="25">
        <v>46.2</v>
      </c>
      <c r="I246" s="25">
        <v>-10.8</v>
      </c>
      <c r="J246" s="3">
        <v>10000</v>
      </c>
      <c r="K246" s="7">
        <f t="shared" si="57"/>
        <v>-1</v>
      </c>
      <c r="L246" s="6">
        <f t="shared" si="58"/>
        <v>-10.8</v>
      </c>
      <c r="M246">
        <v>1</v>
      </c>
      <c r="N246" s="9">
        <f t="shared" si="59"/>
        <v>0</v>
      </c>
      <c r="O246" s="9">
        <f t="shared" si="60"/>
        <v>-1</v>
      </c>
      <c r="P246" s="9">
        <f t="shared" si="61"/>
        <v>0</v>
      </c>
      <c r="Q246" s="8">
        <f t="shared" si="62"/>
        <v>0</v>
      </c>
      <c r="R246" s="8">
        <f t="shared" si="63"/>
        <v>-10.8</v>
      </c>
      <c r="S246" t="str">
        <f t="shared" si="64"/>
        <v>15.00.00</v>
      </c>
      <c r="T246" t="str">
        <f t="shared" si="65"/>
        <v>12.00.00</v>
      </c>
      <c r="U246" t="str">
        <f t="shared" si="66"/>
        <v>27-dic-2007</v>
      </c>
      <c r="V246">
        <f t="shared" si="67"/>
        <v>12</v>
      </c>
      <c r="W246">
        <f t="shared" si="68"/>
        <v>2007</v>
      </c>
      <c r="X246">
        <f t="shared" si="69"/>
        <v>27</v>
      </c>
      <c r="Y246" s="25">
        <f t="shared" si="70"/>
        <v>786.89999999999941</v>
      </c>
    </row>
    <row r="247" spans="1:51" s="2" customFormat="1">
      <c r="A247" t="s">
        <v>357</v>
      </c>
      <c r="B247" t="s">
        <v>358</v>
      </c>
      <c r="C247" t="s">
        <v>55</v>
      </c>
      <c r="D247">
        <v>20</v>
      </c>
      <c r="E247" s="34">
        <v>56.4</v>
      </c>
      <c r="F247" s="4">
        <v>7.0000000000000001E-3</v>
      </c>
      <c r="G247">
        <v>0</v>
      </c>
      <c r="H247" s="25">
        <v>94.2</v>
      </c>
      <c r="I247" s="25">
        <v>0</v>
      </c>
      <c r="J247" s="3">
        <v>10000</v>
      </c>
      <c r="K247" s="7">
        <f t="shared" si="57"/>
        <v>1</v>
      </c>
      <c r="L247" s="6">
        <f t="shared" si="58"/>
        <v>56.4</v>
      </c>
      <c r="M247">
        <v>1</v>
      </c>
      <c r="N247" s="9">
        <f t="shared" si="59"/>
        <v>1</v>
      </c>
      <c r="O247" s="9">
        <f t="shared" si="60"/>
        <v>0</v>
      </c>
      <c r="P247" s="9">
        <f t="shared" si="61"/>
        <v>0</v>
      </c>
      <c r="Q247" s="8">
        <f t="shared" si="62"/>
        <v>56.4</v>
      </c>
      <c r="R247" s="8">
        <f t="shared" si="63"/>
        <v>0</v>
      </c>
      <c r="S247" t="str">
        <f t="shared" si="64"/>
        <v>17.00.00</v>
      </c>
      <c r="T247" t="str">
        <f t="shared" si="65"/>
        <v>9.00.00</v>
      </c>
      <c r="U247" t="str">
        <f t="shared" si="66"/>
        <v xml:space="preserve">2-gen-2008 </v>
      </c>
      <c r="V247">
        <f t="shared" si="67"/>
        <v>1</v>
      </c>
      <c r="W247">
        <f t="shared" si="68"/>
        <v>2008</v>
      </c>
      <c r="X247">
        <f t="shared" si="69"/>
        <v>2</v>
      </c>
      <c r="Y247" s="25">
        <f t="shared" si="70"/>
        <v>843.29999999999939</v>
      </c>
    </row>
    <row r="248" spans="1:51" s="2" customFormat="1">
      <c r="A248" t="s">
        <v>360</v>
      </c>
      <c r="B248" t="s">
        <v>361</v>
      </c>
      <c r="C248" t="s">
        <v>55</v>
      </c>
      <c r="D248">
        <v>10</v>
      </c>
      <c r="E248" s="34">
        <v>4.2</v>
      </c>
      <c r="F248" s="4">
        <v>5.0000000000000001E-4</v>
      </c>
      <c r="G248">
        <v>0</v>
      </c>
      <c r="H248" s="25">
        <v>64.7</v>
      </c>
      <c r="I248" s="25">
        <v>0</v>
      </c>
      <c r="J248" s="3">
        <v>10000</v>
      </c>
      <c r="K248" s="7">
        <f t="shared" si="57"/>
        <v>2</v>
      </c>
      <c r="L248" s="6">
        <f t="shared" si="58"/>
        <v>60.6</v>
      </c>
      <c r="M248">
        <v>1</v>
      </c>
      <c r="N248" s="9">
        <f t="shared" si="59"/>
        <v>1</v>
      </c>
      <c r="O248" s="9">
        <f t="shared" si="60"/>
        <v>0</v>
      </c>
      <c r="P248" s="9">
        <f t="shared" si="61"/>
        <v>0</v>
      </c>
      <c r="Q248" s="8">
        <f t="shared" si="62"/>
        <v>4.2</v>
      </c>
      <c r="R248" s="8">
        <f t="shared" si="63"/>
        <v>0</v>
      </c>
      <c r="S248" t="str">
        <f t="shared" si="64"/>
        <v>15.00.00</v>
      </c>
      <c r="T248" t="str">
        <f t="shared" si="65"/>
        <v>11.00.00</v>
      </c>
      <c r="U248" t="str">
        <f t="shared" si="66"/>
        <v xml:space="preserve">4-gen-2008 </v>
      </c>
      <c r="V248">
        <f t="shared" si="67"/>
        <v>1</v>
      </c>
      <c r="W248">
        <f t="shared" si="68"/>
        <v>2008</v>
      </c>
      <c r="X248">
        <f t="shared" si="69"/>
        <v>4</v>
      </c>
      <c r="Y248" s="25">
        <f t="shared" si="70"/>
        <v>847.49999999999943</v>
      </c>
    </row>
    <row r="249" spans="1:51" s="2" customFormat="1">
      <c r="A249" t="s">
        <v>358</v>
      </c>
      <c r="B249" t="s">
        <v>359</v>
      </c>
      <c r="C249" t="s">
        <v>25</v>
      </c>
      <c r="D249">
        <v>5</v>
      </c>
      <c r="E249" s="34">
        <v>-65.8</v>
      </c>
      <c r="F249" s="4">
        <v>-8.2000000000000007E-3</v>
      </c>
      <c r="G249">
        <v>0</v>
      </c>
      <c r="H249" s="25">
        <v>0</v>
      </c>
      <c r="I249" s="25">
        <v>-66.099999999999994</v>
      </c>
      <c r="J249" s="3">
        <v>10000</v>
      </c>
      <c r="K249" s="7">
        <f t="shared" si="57"/>
        <v>-1</v>
      </c>
      <c r="L249" s="6">
        <f t="shared" si="58"/>
        <v>-65.8</v>
      </c>
      <c r="M249">
        <v>1</v>
      </c>
      <c r="N249" s="9">
        <f t="shared" si="59"/>
        <v>0</v>
      </c>
      <c r="O249" s="9">
        <f t="shared" si="60"/>
        <v>-1</v>
      </c>
      <c r="P249" s="9">
        <f t="shared" si="61"/>
        <v>0</v>
      </c>
      <c r="Q249" s="8">
        <f t="shared" si="62"/>
        <v>0</v>
      </c>
      <c r="R249" s="8">
        <f t="shared" si="63"/>
        <v>-65.8</v>
      </c>
      <c r="S249" t="str">
        <f t="shared" si="64"/>
        <v>9.00.00</v>
      </c>
      <c r="T249" t="str">
        <f t="shared" si="65"/>
        <v>14.00.00</v>
      </c>
      <c r="U249" t="str">
        <f t="shared" si="66"/>
        <v xml:space="preserve">4-gen-2008 </v>
      </c>
      <c r="V249">
        <f t="shared" si="67"/>
        <v>1</v>
      </c>
      <c r="W249">
        <f t="shared" si="68"/>
        <v>2008</v>
      </c>
      <c r="X249">
        <f t="shared" si="69"/>
        <v>4</v>
      </c>
      <c r="Y249" s="25">
        <f t="shared" si="70"/>
        <v>781.69999999999948</v>
      </c>
    </row>
    <row r="250" spans="1:51" s="2" customFormat="1">
      <c r="A250" t="s">
        <v>362</v>
      </c>
      <c r="B250" t="s">
        <v>363</v>
      </c>
      <c r="C250" t="s">
        <v>25</v>
      </c>
      <c r="D250">
        <v>4</v>
      </c>
      <c r="E250" s="34">
        <v>-48.8</v>
      </c>
      <c r="F250" s="4">
        <v>-6.1999999999999998E-3</v>
      </c>
      <c r="G250">
        <v>0</v>
      </c>
      <c r="H250" s="25">
        <v>14.2</v>
      </c>
      <c r="I250" s="25">
        <v>-48.8</v>
      </c>
      <c r="J250" s="3">
        <v>10000</v>
      </c>
      <c r="K250" s="7">
        <f t="shared" si="57"/>
        <v>-2</v>
      </c>
      <c r="L250" s="6">
        <f t="shared" si="58"/>
        <v>-114.6</v>
      </c>
      <c r="M250">
        <v>1</v>
      </c>
      <c r="N250" s="9">
        <f t="shared" si="59"/>
        <v>0</v>
      </c>
      <c r="O250" s="9">
        <f t="shared" si="60"/>
        <v>-1</v>
      </c>
      <c r="P250" s="9">
        <f t="shared" si="61"/>
        <v>0</v>
      </c>
      <c r="Q250" s="8">
        <f t="shared" si="62"/>
        <v>0</v>
      </c>
      <c r="R250" s="8">
        <f t="shared" si="63"/>
        <v>-48.8</v>
      </c>
      <c r="S250" t="str">
        <f t="shared" si="64"/>
        <v>12.00.00</v>
      </c>
      <c r="T250" t="str">
        <f t="shared" si="65"/>
        <v>16.00.00</v>
      </c>
      <c r="U250" t="str">
        <f t="shared" si="66"/>
        <v xml:space="preserve">7-gen-2008 </v>
      </c>
      <c r="V250">
        <f t="shared" si="67"/>
        <v>1</v>
      </c>
      <c r="W250">
        <f t="shared" si="68"/>
        <v>2008</v>
      </c>
      <c r="X250">
        <f t="shared" si="69"/>
        <v>7</v>
      </c>
      <c r="Y250" s="25">
        <f t="shared" si="70"/>
        <v>732.89999999999952</v>
      </c>
    </row>
    <row r="251" spans="1:51" s="2" customFormat="1">
      <c r="A251" t="s">
        <v>366</v>
      </c>
      <c r="B251" t="s">
        <v>367</v>
      </c>
      <c r="C251" t="s">
        <v>55</v>
      </c>
      <c r="D251">
        <v>1</v>
      </c>
      <c r="E251" s="34">
        <v>-10.8</v>
      </c>
      <c r="F251" s="4">
        <v>-1.4E-3</v>
      </c>
      <c r="G251">
        <v>0</v>
      </c>
      <c r="H251" s="25">
        <v>47.2</v>
      </c>
      <c r="I251" s="25">
        <v>-10.8</v>
      </c>
      <c r="J251" s="3">
        <v>10000</v>
      </c>
      <c r="K251" s="7">
        <f t="shared" si="57"/>
        <v>-3</v>
      </c>
      <c r="L251" s="6">
        <f t="shared" si="58"/>
        <v>-125.39999999999999</v>
      </c>
      <c r="M251">
        <v>1</v>
      </c>
      <c r="N251" s="9">
        <f t="shared" si="59"/>
        <v>0</v>
      </c>
      <c r="O251" s="9">
        <f t="shared" si="60"/>
        <v>-1</v>
      </c>
      <c r="P251" s="9">
        <f t="shared" si="61"/>
        <v>0</v>
      </c>
      <c r="Q251" s="8">
        <f t="shared" si="62"/>
        <v>0</v>
      </c>
      <c r="R251" s="8">
        <f t="shared" si="63"/>
        <v>-10.8</v>
      </c>
      <c r="S251" t="str">
        <f t="shared" si="64"/>
        <v>21.00.00</v>
      </c>
      <c r="T251" t="str">
        <f t="shared" si="65"/>
        <v>8.00.00</v>
      </c>
      <c r="U251" t="str">
        <f t="shared" si="66"/>
        <v xml:space="preserve">8-gen-2008 </v>
      </c>
      <c r="V251">
        <f t="shared" si="67"/>
        <v>1</v>
      </c>
      <c r="W251">
        <f t="shared" si="68"/>
        <v>2008</v>
      </c>
      <c r="X251">
        <f t="shared" si="69"/>
        <v>8</v>
      </c>
      <c r="Y251" s="25">
        <f t="shared" si="70"/>
        <v>722.09999999999957</v>
      </c>
    </row>
    <row r="252" spans="1:51" s="2" customFormat="1">
      <c r="A252" t="s">
        <v>364</v>
      </c>
      <c r="B252" t="s">
        <v>365</v>
      </c>
      <c r="C252" t="s">
        <v>25</v>
      </c>
      <c r="D252">
        <v>8</v>
      </c>
      <c r="E252" s="34">
        <v>-3.8</v>
      </c>
      <c r="F252" s="4">
        <v>-5.0000000000000001E-4</v>
      </c>
      <c r="G252">
        <v>0</v>
      </c>
      <c r="H252" s="25">
        <v>49.7</v>
      </c>
      <c r="I252" s="25">
        <v>-3.8</v>
      </c>
      <c r="J252" s="3">
        <v>10000</v>
      </c>
      <c r="K252" s="7">
        <f t="shared" si="57"/>
        <v>-4</v>
      </c>
      <c r="L252" s="6">
        <f t="shared" si="58"/>
        <v>-129.19999999999999</v>
      </c>
      <c r="M252">
        <v>1</v>
      </c>
      <c r="N252" s="9">
        <f t="shared" si="59"/>
        <v>0</v>
      </c>
      <c r="O252" s="9">
        <f t="shared" si="60"/>
        <v>-1</v>
      </c>
      <c r="P252" s="9">
        <f t="shared" si="61"/>
        <v>0</v>
      </c>
      <c r="Q252" s="8">
        <f t="shared" si="62"/>
        <v>0</v>
      </c>
      <c r="R252" s="8">
        <f t="shared" si="63"/>
        <v>-3.8</v>
      </c>
      <c r="S252" t="str">
        <f t="shared" si="64"/>
        <v>9.00.00</v>
      </c>
      <c r="T252" t="str">
        <f t="shared" si="65"/>
        <v>17.00.00</v>
      </c>
      <c r="U252" t="str">
        <f t="shared" si="66"/>
        <v xml:space="preserve">8-gen-2008 </v>
      </c>
      <c r="V252">
        <f t="shared" si="67"/>
        <v>1</v>
      </c>
      <c r="W252">
        <f t="shared" si="68"/>
        <v>2008</v>
      </c>
      <c r="X252">
        <f t="shared" si="69"/>
        <v>8</v>
      </c>
      <c r="Y252" s="25">
        <f t="shared" si="70"/>
        <v>718.29999999999961</v>
      </c>
    </row>
    <row r="253" spans="1:51" s="2" customFormat="1">
      <c r="A253" t="s">
        <v>1909</v>
      </c>
      <c r="B253" t="s">
        <v>1910</v>
      </c>
      <c r="C253" t="s">
        <v>55</v>
      </c>
      <c r="D253">
        <v>8</v>
      </c>
      <c r="E253" s="38">
        <v>7</v>
      </c>
      <c r="F253" s="4">
        <v>4.0000000000000002E-4</v>
      </c>
      <c r="G253">
        <v>0</v>
      </c>
      <c r="H253" s="25">
        <v>120</v>
      </c>
      <c r="I253" s="25">
        <v>0</v>
      </c>
      <c r="J253" s="3">
        <v>10000</v>
      </c>
      <c r="K253" s="7">
        <f t="shared" si="57"/>
        <v>1</v>
      </c>
      <c r="L253" s="6">
        <f t="shared" si="58"/>
        <v>7</v>
      </c>
      <c r="M253">
        <v>1</v>
      </c>
      <c r="N253" s="9">
        <f t="shared" si="59"/>
        <v>1</v>
      </c>
      <c r="O253" s="9">
        <f t="shared" si="60"/>
        <v>0</v>
      </c>
      <c r="P253" s="9">
        <f t="shared" si="61"/>
        <v>0</v>
      </c>
      <c r="Q253" s="8">
        <f t="shared" si="62"/>
        <v>7</v>
      </c>
      <c r="R253" s="8">
        <f t="shared" si="63"/>
        <v>0</v>
      </c>
      <c r="S253" t="str">
        <f t="shared" si="64"/>
        <v>13.00.00</v>
      </c>
      <c r="T253" t="str">
        <f t="shared" si="65"/>
        <v>21.00.00</v>
      </c>
      <c r="U253" t="str">
        <f t="shared" si="66"/>
        <v>10-gen-2008</v>
      </c>
      <c r="V253">
        <f t="shared" si="67"/>
        <v>1</v>
      </c>
      <c r="W253">
        <f t="shared" si="68"/>
        <v>2008</v>
      </c>
      <c r="X253">
        <f t="shared" si="69"/>
        <v>10</v>
      </c>
      <c r="Y253" s="25">
        <f t="shared" si="70"/>
        <v>725.29999999999961</v>
      </c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</row>
    <row r="254" spans="1:51" s="2" customFormat="1">
      <c r="A254" t="s">
        <v>368</v>
      </c>
      <c r="B254" t="s">
        <v>369</v>
      </c>
      <c r="C254" t="s">
        <v>25</v>
      </c>
      <c r="D254">
        <v>13</v>
      </c>
      <c r="E254" s="34">
        <v>-25.6</v>
      </c>
      <c r="F254" s="4">
        <v>-3.3E-3</v>
      </c>
      <c r="G254">
        <v>0</v>
      </c>
      <c r="H254" s="25">
        <v>14.2</v>
      </c>
      <c r="I254" s="25">
        <v>-25.6</v>
      </c>
      <c r="J254" s="3">
        <v>10000</v>
      </c>
      <c r="K254" s="7">
        <f t="shared" si="57"/>
        <v>-1</v>
      </c>
      <c r="L254" s="6">
        <f t="shared" si="58"/>
        <v>-25.6</v>
      </c>
      <c r="M254">
        <v>1</v>
      </c>
      <c r="N254" s="9">
        <f t="shared" si="59"/>
        <v>0</v>
      </c>
      <c r="O254" s="9">
        <f t="shared" si="60"/>
        <v>-1</v>
      </c>
      <c r="P254" s="9">
        <f t="shared" si="61"/>
        <v>0</v>
      </c>
      <c r="Q254" s="8">
        <f t="shared" si="62"/>
        <v>0</v>
      </c>
      <c r="R254" s="8">
        <f t="shared" si="63"/>
        <v>-25.6</v>
      </c>
      <c r="S254" t="str">
        <f t="shared" si="64"/>
        <v>10.00.00</v>
      </c>
      <c r="T254" t="str">
        <f t="shared" si="65"/>
        <v>9.00.00</v>
      </c>
      <c r="U254" t="str">
        <f t="shared" si="66"/>
        <v>14-gen-2008</v>
      </c>
      <c r="V254">
        <f t="shared" si="67"/>
        <v>1</v>
      </c>
      <c r="W254">
        <f t="shared" si="68"/>
        <v>2008</v>
      </c>
      <c r="X254">
        <f t="shared" si="69"/>
        <v>14</v>
      </c>
      <c r="Y254" s="25">
        <f t="shared" si="70"/>
        <v>699.69999999999959</v>
      </c>
    </row>
    <row r="255" spans="1:51" s="2" customFormat="1">
      <c r="A255" t="s">
        <v>2883</v>
      </c>
      <c r="B255" t="s">
        <v>2884</v>
      </c>
      <c r="C255" t="s">
        <v>25</v>
      </c>
      <c r="D255">
        <v>21</v>
      </c>
      <c r="E255" s="36">
        <v>-76.5</v>
      </c>
      <c r="F255" s="4">
        <v>-9.9000000000000008E-3</v>
      </c>
      <c r="G255">
        <v>0</v>
      </c>
      <c r="H255" s="25">
        <v>52.5</v>
      </c>
      <c r="I255" s="25">
        <v>-76.5</v>
      </c>
      <c r="J255" s="3">
        <v>10000</v>
      </c>
      <c r="K255" s="7">
        <f t="shared" si="57"/>
        <v>-2</v>
      </c>
      <c r="L255" s="6">
        <f t="shared" si="58"/>
        <v>-102.1</v>
      </c>
      <c r="M255">
        <v>1</v>
      </c>
      <c r="N255" s="9">
        <f t="shared" si="59"/>
        <v>0</v>
      </c>
      <c r="O255" s="9">
        <f t="shared" si="60"/>
        <v>-1</v>
      </c>
      <c r="P255" s="9">
        <f t="shared" si="61"/>
        <v>0</v>
      </c>
      <c r="Q255" s="8">
        <f t="shared" si="62"/>
        <v>0</v>
      </c>
      <c r="R255" s="8">
        <f t="shared" si="63"/>
        <v>-76.5</v>
      </c>
      <c r="S255" t="str">
        <f t="shared" si="64"/>
        <v>9.00.00</v>
      </c>
      <c r="T255" t="str">
        <f t="shared" si="65"/>
        <v>16.00.00</v>
      </c>
      <c r="U255" t="str">
        <f t="shared" si="66"/>
        <v>14-gen-2008</v>
      </c>
      <c r="V255">
        <f t="shared" si="67"/>
        <v>1</v>
      </c>
      <c r="W255">
        <f t="shared" si="68"/>
        <v>2008</v>
      </c>
      <c r="X255">
        <f t="shared" si="69"/>
        <v>14</v>
      </c>
      <c r="Y255" s="25">
        <f t="shared" si="70"/>
        <v>623.19999999999959</v>
      </c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</row>
    <row r="256" spans="1:51" s="2" customFormat="1">
      <c r="A256" t="s">
        <v>370</v>
      </c>
      <c r="B256" t="s">
        <v>371</v>
      </c>
      <c r="C256" t="s">
        <v>25</v>
      </c>
      <c r="D256">
        <v>4</v>
      </c>
      <c r="E256" s="34">
        <v>-54.8</v>
      </c>
      <c r="F256" s="4">
        <v>-7.1999999999999998E-3</v>
      </c>
      <c r="G256">
        <v>0</v>
      </c>
      <c r="H256" s="25">
        <v>5.2</v>
      </c>
      <c r="I256" s="25">
        <v>-54.8</v>
      </c>
      <c r="J256" s="3">
        <v>10000</v>
      </c>
      <c r="K256" s="7">
        <f t="shared" si="57"/>
        <v>-3</v>
      </c>
      <c r="L256" s="6">
        <f t="shared" si="58"/>
        <v>-156.89999999999998</v>
      </c>
      <c r="M256">
        <v>1</v>
      </c>
      <c r="N256" s="9">
        <f t="shared" si="59"/>
        <v>0</v>
      </c>
      <c r="O256" s="9">
        <f t="shared" si="60"/>
        <v>-1</v>
      </c>
      <c r="P256" s="9">
        <f t="shared" si="61"/>
        <v>0</v>
      </c>
      <c r="Q256" s="8">
        <f t="shared" si="62"/>
        <v>0</v>
      </c>
      <c r="R256" s="8">
        <f t="shared" si="63"/>
        <v>-54.8</v>
      </c>
      <c r="S256" t="str">
        <f t="shared" si="64"/>
        <v>10.00.00</v>
      </c>
      <c r="T256" t="str">
        <f t="shared" si="65"/>
        <v>14.00.00</v>
      </c>
      <c r="U256" t="str">
        <f t="shared" si="66"/>
        <v>17-gen-2008</v>
      </c>
      <c r="V256">
        <f t="shared" si="67"/>
        <v>1</v>
      </c>
      <c r="W256">
        <f t="shared" si="68"/>
        <v>2008</v>
      </c>
      <c r="X256">
        <f t="shared" si="69"/>
        <v>17</v>
      </c>
      <c r="Y256" s="25">
        <f t="shared" si="70"/>
        <v>568.39999999999964</v>
      </c>
    </row>
    <row r="257" spans="1:51" s="2" customFormat="1">
      <c r="A257" t="s">
        <v>372</v>
      </c>
      <c r="B257" t="s">
        <v>373</v>
      </c>
      <c r="C257" t="s">
        <v>25</v>
      </c>
      <c r="D257">
        <v>3</v>
      </c>
      <c r="E257" s="34">
        <v>17.2</v>
      </c>
      <c r="F257" s="4">
        <v>2.3E-3</v>
      </c>
      <c r="G257">
        <v>0</v>
      </c>
      <c r="H257" s="25">
        <v>67.2</v>
      </c>
      <c r="I257" s="25">
        <v>0</v>
      </c>
      <c r="J257" s="3">
        <v>10000</v>
      </c>
      <c r="K257" s="7">
        <f t="shared" si="57"/>
        <v>1</v>
      </c>
      <c r="L257" s="6">
        <f t="shared" si="58"/>
        <v>17.2</v>
      </c>
      <c r="M257">
        <v>1</v>
      </c>
      <c r="N257" s="9">
        <f t="shared" si="59"/>
        <v>1</v>
      </c>
      <c r="O257" s="9">
        <f t="shared" si="60"/>
        <v>0</v>
      </c>
      <c r="P257" s="9">
        <f t="shared" si="61"/>
        <v>0</v>
      </c>
      <c r="Q257" s="8">
        <f t="shared" si="62"/>
        <v>17.2</v>
      </c>
      <c r="R257" s="8">
        <f t="shared" si="63"/>
        <v>0</v>
      </c>
      <c r="S257" t="str">
        <f t="shared" si="64"/>
        <v>12.00.00</v>
      </c>
      <c r="T257" t="str">
        <f t="shared" si="65"/>
        <v>15.00.00</v>
      </c>
      <c r="U257" t="str">
        <f t="shared" si="66"/>
        <v>18-gen-2008</v>
      </c>
      <c r="V257">
        <f t="shared" si="67"/>
        <v>1</v>
      </c>
      <c r="W257">
        <f t="shared" si="68"/>
        <v>2008</v>
      </c>
      <c r="X257">
        <f t="shared" si="69"/>
        <v>18</v>
      </c>
      <c r="Y257" s="25">
        <f t="shared" si="70"/>
        <v>585.59999999999968</v>
      </c>
    </row>
    <row r="258" spans="1:51" s="2" customFormat="1">
      <c r="A258" t="s">
        <v>374</v>
      </c>
      <c r="B258" t="s">
        <v>375</v>
      </c>
      <c r="C258" t="s">
        <v>55</v>
      </c>
      <c r="D258">
        <v>9</v>
      </c>
      <c r="E258" s="34">
        <v>470.2</v>
      </c>
      <c r="F258" s="4">
        <v>6.3899999999999998E-2</v>
      </c>
      <c r="G258">
        <v>0</v>
      </c>
      <c r="H258" s="25">
        <v>475.7</v>
      </c>
      <c r="I258" s="25">
        <v>-27.3</v>
      </c>
      <c r="J258" s="3">
        <v>10000</v>
      </c>
      <c r="K258" s="7">
        <f t="shared" si="57"/>
        <v>2</v>
      </c>
      <c r="L258" s="6">
        <f t="shared" si="58"/>
        <v>487.4</v>
      </c>
      <c r="M258">
        <v>1</v>
      </c>
      <c r="N258" s="9">
        <f t="shared" si="59"/>
        <v>1</v>
      </c>
      <c r="O258" s="9">
        <f t="shared" si="60"/>
        <v>0</v>
      </c>
      <c r="P258" s="9">
        <f t="shared" si="61"/>
        <v>0</v>
      </c>
      <c r="Q258" s="8">
        <f t="shared" si="62"/>
        <v>470.2</v>
      </c>
      <c r="R258" s="8">
        <f t="shared" si="63"/>
        <v>0</v>
      </c>
      <c r="S258" t="str">
        <f t="shared" si="64"/>
        <v>18.00.00</v>
      </c>
      <c r="T258" t="str">
        <f t="shared" si="65"/>
        <v>13.00.00</v>
      </c>
      <c r="U258" t="str">
        <f t="shared" si="66"/>
        <v>18-gen-2008</v>
      </c>
      <c r="V258">
        <f t="shared" si="67"/>
        <v>1</v>
      </c>
      <c r="W258">
        <f t="shared" si="68"/>
        <v>2008</v>
      </c>
      <c r="X258">
        <f t="shared" si="69"/>
        <v>18</v>
      </c>
      <c r="Y258" s="25">
        <f t="shared" si="70"/>
        <v>1055.7999999999997</v>
      </c>
    </row>
    <row r="259" spans="1:51" s="2" customFormat="1">
      <c r="A259" t="s">
        <v>2885</v>
      </c>
      <c r="B259" t="s">
        <v>2886</v>
      </c>
      <c r="C259" t="s">
        <v>25</v>
      </c>
      <c r="D259">
        <v>13</v>
      </c>
      <c r="E259" s="36">
        <v>-193.5</v>
      </c>
      <c r="F259" s="4">
        <v>-2.5899999999999999E-2</v>
      </c>
      <c r="G259">
        <v>0</v>
      </c>
      <c r="H259" s="25">
        <v>56</v>
      </c>
      <c r="I259" s="25">
        <v>-193.5</v>
      </c>
      <c r="J259" s="3">
        <v>10000</v>
      </c>
      <c r="K259" s="7">
        <f t="shared" si="57"/>
        <v>-1</v>
      </c>
      <c r="L259" s="6">
        <f t="shared" si="58"/>
        <v>-193.5</v>
      </c>
      <c r="M259">
        <v>1</v>
      </c>
      <c r="N259" s="9">
        <f t="shared" si="59"/>
        <v>0</v>
      </c>
      <c r="O259" s="9">
        <f t="shared" si="60"/>
        <v>-1</v>
      </c>
      <c r="P259" s="9">
        <f t="shared" si="61"/>
        <v>0</v>
      </c>
      <c r="Q259" s="8">
        <f t="shared" si="62"/>
        <v>0</v>
      </c>
      <c r="R259" s="8">
        <f t="shared" si="63"/>
        <v>-193.5</v>
      </c>
      <c r="S259" t="str">
        <f t="shared" si="64"/>
        <v>9.00.00</v>
      </c>
      <c r="T259" t="str">
        <f t="shared" si="65"/>
        <v>8.00.00</v>
      </c>
      <c r="U259" t="str">
        <f t="shared" si="66"/>
        <v>18-gen-2008</v>
      </c>
      <c r="V259">
        <f t="shared" si="67"/>
        <v>1</v>
      </c>
      <c r="W259">
        <f t="shared" si="68"/>
        <v>2008</v>
      </c>
      <c r="X259">
        <f t="shared" si="69"/>
        <v>18</v>
      </c>
      <c r="Y259" s="25">
        <f t="shared" si="70"/>
        <v>862.29999999999973</v>
      </c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</row>
    <row r="260" spans="1:51" s="2" customFormat="1">
      <c r="A260" t="s">
        <v>1911</v>
      </c>
      <c r="B260" t="s">
        <v>1912</v>
      </c>
      <c r="C260" t="s">
        <v>25</v>
      </c>
      <c r="D260">
        <v>2</v>
      </c>
      <c r="E260" s="38">
        <v>-200</v>
      </c>
      <c r="F260" s="4">
        <v>-1.4800000000000001E-2</v>
      </c>
      <c r="G260">
        <v>0</v>
      </c>
      <c r="H260" s="25">
        <v>0</v>
      </c>
      <c r="I260" s="25">
        <v>-200</v>
      </c>
      <c r="J260" s="3">
        <v>10000</v>
      </c>
      <c r="K260" s="7">
        <f t="shared" si="57"/>
        <v>-2</v>
      </c>
      <c r="L260" s="6">
        <f t="shared" si="58"/>
        <v>-393.5</v>
      </c>
      <c r="M260">
        <v>1</v>
      </c>
      <c r="N260" s="9">
        <f t="shared" si="59"/>
        <v>0</v>
      </c>
      <c r="O260" s="9">
        <f t="shared" si="60"/>
        <v>-1</v>
      </c>
      <c r="P260" s="9">
        <f t="shared" si="61"/>
        <v>0</v>
      </c>
      <c r="Q260" s="8">
        <f t="shared" si="62"/>
        <v>0</v>
      </c>
      <c r="R260" s="8">
        <f t="shared" si="63"/>
        <v>-200</v>
      </c>
      <c r="S260" t="str">
        <f t="shared" si="64"/>
        <v>12.00.00</v>
      </c>
      <c r="T260" t="str">
        <f t="shared" si="65"/>
        <v>14.00.00</v>
      </c>
      <c r="U260" t="str">
        <f t="shared" si="66"/>
        <v>22-gen-2008</v>
      </c>
      <c r="V260">
        <f t="shared" si="67"/>
        <v>1</v>
      </c>
      <c r="W260">
        <f t="shared" si="68"/>
        <v>2008</v>
      </c>
      <c r="X260">
        <f t="shared" si="69"/>
        <v>22</v>
      </c>
      <c r="Y260" s="25">
        <f t="shared" si="70"/>
        <v>662.29999999999973</v>
      </c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</row>
    <row r="261" spans="1:51" s="2" customFormat="1">
      <c r="A261" t="s">
        <v>1913</v>
      </c>
      <c r="B261" t="s">
        <v>1914</v>
      </c>
      <c r="C261" t="s">
        <v>55</v>
      </c>
      <c r="D261">
        <v>5</v>
      </c>
      <c r="E261" s="38">
        <v>400</v>
      </c>
      <c r="F261" s="4">
        <v>3.0200000000000001E-2</v>
      </c>
      <c r="G261">
        <v>0</v>
      </c>
      <c r="H261" s="25">
        <v>400</v>
      </c>
      <c r="I261" s="25">
        <v>0</v>
      </c>
      <c r="J261" s="3">
        <v>10000</v>
      </c>
      <c r="K261" s="7">
        <f t="shared" si="57"/>
        <v>1</v>
      </c>
      <c r="L261" s="6">
        <f t="shared" si="58"/>
        <v>400</v>
      </c>
      <c r="M261">
        <v>1</v>
      </c>
      <c r="N261" s="9">
        <f t="shared" si="59"/>
        <v>1</v>
      </c>
      <c r="O261" s="9">
        <f t="shared" si="60"/>
        <v>0</v>
      </c>
      <c r="P261" s="9">
        <f t="shared" si="61"/>
        <v>0</v>
      </c>
      <c r="Q261" s="8">
        <f t="shared" si="62"/>
        <v>400</v>
      </c>
      <c r="R261" s="8">
        <f t="shared" si="63"/>
        <v>0</v>
      </c>
      <c r="S261" t="str">
        <f t="shared" si="64"/>
        <v>13.00.00</v>
      </c>
      <c r="T261" t="str">
        <f t="shared" si="65"/>
        <v>18.00.00</v>
      </c>
      <c r="U261" t="str">
        <f t="shared" si="66"/>
        <v>23-gen-2008</v>
      </c>
      <c r="V261">
        <f t="shared" si="67"/>
        <v>1</v>
      </c>
      <c r="W261">
        <f t="shared" si="68"/>
        <v>2008</v>
      </c>
      <c r="X261">
        <f t="shared" si="69"/>
        <v>23</v>
      </c>
      <c r="Y261" s="25">
        <f t="shared" si="70"/>
        <v>1062.2999999999997</v>
      </c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</row>
    <row r="262" spans="1:51" s="2" customFormat="1">
      <c r="A262" t="s">
        <v>1915</v>
      </c>
      <c r="B262" t="s">
        <v>1916</v>
      </c>
      <c r="C262" t="s">
        <v>25</v>
      </c>
      <c r="D262">
        <v>9</v>
      </c>
      <c r="E262" s="38">
        <v>20</v>
      </c>
      <c r="F262" s="4">
        <v>1.5E-3</v>
      </c>
      <c r="G262">
        <v>0</v>
      </c>
      <c r="H262" s="25">
        <v>85</v>
      </c>
      <c r="I262" s="25">
        <v>0</v>
      </c>
      <c r="J262" s="3">
        <v>10000</v>
      </c>
      <c r="K262" s="7">
        <f t="shared" si="57"/>
        <v>2</v>
      </c>
      <c r="L262" s="6">
        <f t="shared" si="58"/>
        <v>420</v>
      </c>
      <c r="M262">
        <v>1</v>
      </c>
      <c r="N262" s="9">
        <f t="shared" si="59"/>
        <v>1</v>
      </c>
      <c r="O262" s="9">
        <f t="shared" si="60"/>
        <v>0</v>
      </c>
      <c r="P262" s="9">
        <f t="shared" si="61"/>
        <v>0</v>
      </c>
      <c r="Q262" s="8">
        <f t="shared" si="62"/>
        <v>20</v>
      </c>
      <c r="R262" s="8">
        <f t="shared" si="63"/>
        <v>0</v>
      </c>
      <c r="S262" t="str">
        <f t="shared" si="64"/>
        <v>12.00.00</v>
      </c>
      <c r="T262" t="str">
        <f t="shared" si="65"/>
        <v>21.00.00</v>
      </c>
      <c r="U262" t="str">
        <f t="shared" si="66"/>
        <v>24-gen-2008</v>
      </c>
      <c r="V262">
        <f t="shared" si="67"/>
        <v>1</v>
      </c>
      <c r="W262">
        <f t="shared" si="68"/>
        <v>2008</v>
      </c>
      <c r="X262">
        <f t="shared" si="69"/>
        <v>24</v>
      </c>
      <c r="Y262" s="25">
        <f t="shared" si="70"/>
        <v>1082.2999999999997</v>
      </c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</row>
    <row r="263" spans="1:51" s="2" customFormat="1">
      <c r="A263" t="s">
        <v>376</v>
      </c>
      <c r="B263" t="s">
        <v>376</v>
      </c>
      <c r="C263" t="s">
        <v>55</v>
      </c>
      <c r="D263">
        <v>0</v>
      </c>
      <c r="E263" s="34">
        <v>-39.799999999999997</v>
      </c>
      <c r="F263" s="4">
        <v>-5.7999999999999996E-3</v>
      </c>
      <c r="G263">
        <v>0</v>
      </c>
      <c r="H263" s="25">
        <v>0</v>
      </c>
      <c r="I263" s="25">
        <v>-39.799999999999997</v>
      </c>
      <c r="J263" s="3">
        <v>10000</v>
      </c>
      <c r="K263" s="7">
        <f t="shared" ref="K263:K326" si="71">+IF(AND(E263&gt;=0,E262&gt;=0),K262+1,IF(AND(E263&lt;0,E262&lt;0),K262-1,IF(AND(E263&gt;=0,E262&lt;0),1,-1)))</f>
        <v>-1</v>
      </c>
      <c r="L263" s="6">
        <f t="shared" ref="L263:L326" si="72">+IF(AND(E263&gt;=0,E262&gt;=0),L262+E263,IF(AND(E263&lt;0,E262&lt;0),L262+E263,E263))</f>
        <v>-39.799999999999997</v>
      </c>
      <c r="M263">
        <v>1</v>
      </c>
      <c r="N263" s="9">
        <f t="shared" ref="N263:N326" si="73">+IF(E263&gt;0,1,0)</f>
        <v>0</v>
      </c>
      <c r="O263" s="9">
        <f t="shared" ref="O263:O326" si="74">+IF(E263&lt;0,-1,0)</f>
        <v>-1</v>
      </c>
      <c r="P263" s="9">
        <f t="shared" ref="P263:P326" si="75">+IF(E263=0,1,0)</f>
        <v>0</v>
      </c>
      <c r="Q263" s="8">
        <f t="shared" ref="Q263:Q326" si="76">IF(E263&gt;=0,E263,0)</f>
        <v>0</v>
      </c>
      <c r="R263" s="8">
        <f t="shared" ref="R263:R326" si="77">IF(E263&lt;0,E263,0)</f>
        <v>-39.799999999999997</v>
      </c>
      <c r="S263" t="str">
        <f t="shared" ref="S263:S326" si="78">REPLACE(A263,1,SEARCH(" ",A263),"")</f>
        <v>17.00.00</v>
      </c>
      <c r="T263" t="str">
        <f t="shared" ref="T263:T326" si="79">REPLACE(B263,1,SEARCH(" ",B263),"")</f>
        <v>17.00.00</v>
      </c>
      <c r="U263" t="str">
        <f t="shared" ref="U263:U326" si="80">LEFT(A263,11)</f>
        <v>25-gen-2008</v>
      </c>
      <c r="V263">
        <f t="shared" ref="V263:V326" si="81">MONTH(U263)</f>
        <v>1</v>
      </c>
      <c r="W263">
        <f t="shared" ref="W263:W326" si="82">YEAR(U263)</f>
        <v>2008</v>
      </c>
      <c r="X263">
        <f t="shared" ref="X263:X326" si="83">DAY(U263)</f>
        <v>25</v>
      </c>
      <c r="Y263" s="25">
        <f t="shared" ref="Y263:Y326" si="84">Y262+E263</f>
        <v>1042.4999999999998</v>
      </c>
    </row>
    <row r="264" spans="1:51" s="2" customFormat="1">
      <c r="A264" t="s">
        <v>1917</v>
      </c>
      <c r="B264" t="s">
        <v>1918</v>
      </c>
      <c r="C264" t="s">
        <v>25</v>
      </c>
      <c r="D264">
        <v>9</v>
      </c>
      <c r="E264" s="38">
        <v>-62</v>
      </c>
      <c r="F264" s="4">
        <v>-4.4999999999999997E-3</v>
      </c>
      <c r="G264">
        <v>0</v>
      </c>
      <c r="H264" s="25">
        <v>0</v>
      </c>
      <c r="I264" s="25">
        <v>-117</v>
      </c>
      <c r="J264" s="3">
        <v>10000</v>
      </c>
      <c r="K264" s="7">
        <f t="shared" si="71"/>
        <v>-2</v>
      </c>
      <c r="L264" s="6">
        <f t="shared" si="72"/>
        <v>-101.8</v>
      </c>
      <c r="M264">
        <v>1</v>
      </c>
      <c r="N264" s="9">
        <f t="shared" si="73"/>
        <v>0</v>
      </c>
      <c r="O264" s="9">
        <f t="shared" si="74"/>
        <v>-1</v>
      </c>
      <c r="P264" s="9">
        <f t="shared" si="75"/>
        <v>0</v>
      </c>
      <c r="Q264" s="8">
        <f t="shared" si="76"/>
        <v>0</v>
      </c>
      <c r="R264" s="8">
        <f t="shared" si="77"/>
        <v>-62</v>
      </c>
      <c r="S264" t="str">
        <f t="shared" si="78"/>
        <v>12.00.00</v>
      </c>
      <c r="T264" t="str">
        <f t="shared" si="79"/>
        <v>21.00.00</v>
      </c>
      <c r="U264" t="str">
        <f t="shared" si="80"/>
        <v>29-gen-2008</v>
      </c>
      <c r="V264">
        <f t="shared" si="81"/>
        <v>1</v>
      </c>
      <c r="W264">
        <f t="shared" si="82"/>
        <v>2008</v>
      </c>
      <c r="X264">
        <f t="shared" si="83"/>
        <v>29</v>
      </c>
      <c r="Y264" s="25">
        <f t="shared" si="84"/>
        <v>980.49999999999977</v>
      </c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</row>
    <row r="265" spans="1:51" s="2" customFormat="1">
      <c r="A265" t="s">
        <v>2887</v>
      </c>
      <c r="B265" t="s">
        <v>2888</v>
      </c>
      <c r="C265" t="s">
        <v>25</v>
      </c>
      <c r="D265">
        <v>9</v>
      </c>
      <c r="E265" s="36">
        <v>133.1</v>
      </c>
      <c r="F265" s="4">
        <v>1.95E-2</v>
      </c>
      <c r="G265">
        <v>0</v>
      </c>
      <c r="H265" s="25">
        <v>133.1</v>
      </c>
      <c r="I265" s="25">
        <v>-88.5</v>
      </c>
      <c r="J265" s="3">
        <v>10000</v>
      </c>
      <c r="K265" s="7">
        <f t="shared" si="71"/>
        <v>1</v>
      </c>
      <c r="L265" s="6">
        <f t="shared" si="72"/>
        <v>133.1</v>
      </c>
      <c r="M265">
        <v>1</v>
      </c>
      <c r="N265" s="9">
        <f t="shared" si="73"/>
        <v>1</v>
      </c>
      <c r="O265" s="9">
        <f t="shared" si="74"/>
        <v>0</v>
      </c>
      <c r="P265" s="9">
        <f t="shared" si="75"/>
        <v>0</v>
      </c>
      <c r="Q265" s="8">
        <f t="shared" si="76"/>
        <v>133.1</v>
      </c>
      <c r="R265" s="8">
        <f t="shared" si="77"/>
        <v>0</v>
      </c>
      <c r="S265" t="str">
        <f t="shared" si="78"/>
        <v>12.00.00</v>
      </c>
      <c r="T265" t="str">
        <f t="shared" si="79"/>
        <v>21.00.00</v>
      </c>
      <c r="U265" t="str">
        <f t="shared" si="80"/>
        <v>31-gen-2008</v>
      </c>
      <c r="V265">
        <f t="shared" si="81"/>
        <v>1</v>
      </c>
      <c r="W265">
        <f t="shared" si="82"/>
        <v>2008</v>
      </c>
      <c r="X265">
        <f t="shared" si="83"/>
        <v>31</v>
      </c>
      <c r="Y265" s="25">
        <f t="shared" si="84"/>
        <v>1113.5999999999997</v>
      </c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</row>
    <row r="266" spans="1:51" s="2" customFormat="1">
      <c r="A266" t="s">
        <v>379</v>
      </c>
      <c r="B266" t="s">
        <v>380</v>
      </c>
      <c r="C266" t="s">
        <v>25</v>
      </c>
      <c r="D266">
        <v>10</v>
      </c>
      <c r="E266" s="34">
        <v>66.2</v>
      </c>
      <c r="F266" s="4">
        <v>9.4999999999999998E-3</v>
      </c>
      <c r="G266">
        <v>0</v>
      </c>
      <c r="H266" s="25">
        <v>121.2</v>
      </c>
      <c r="I266" s="25">
        <v>-29.8</v>
      </c>
      <c r="J266" s="3">
        <v>10000</v>
      </c>
      <c r="K266" s="7">
        <f t="shared" si="71"/>
        <v>2</v>
      </c>
      <c r="L266" s="6">
        <f t="shared" si="72"/>
        <v>199.3</v>
      </c>
      <c r="M266">
        <v>1</v>
      </c>
      <c r="N266" s="9">
        <f t="shared" si="73"/>
        <v>1</v>
      </c>
      <c r="O266" s="9">
        <f t="shared" si="74"/>
        <v>0</v>
      </c>
      <c r="P266" s="9">
        <f t="shared" si="75"/>
        <v>0</v>
      </c>
      <c r="Q266" s="8">
        <f t="shared" si="76"/>
        <v>66.2</v>
      </c>
      <c r="R266" s="8">
        <f t="shared" si="77"/>
        <v>0</v>
      </c>
      <c r="S266" t="str">
        <f t="shared" si="78"/>
        <v>18.00.00</v>
      </c>
      <c r="T266" t="str">
        <f t="shared" si="79"/>
        <v>14.00.00</v>
      </c>
      <c r="U266" t="str">
        <f t="shared" si="80"/>
        <v>31-gen-2008</v>
      </c>
      <c r="V266">
        <f t="shared" si="81"/>
        <v>1</v>
      </c>
      <c r="W266">
        <f t="shared" si="82"/>
        <v>2008</v>
      </c>
      <c r="X266">
        <f t="shared" si="83"/>
        <v>31</v>
      </c>
      <c r="Y266" s="25">
        <f t="shared" si="84"/>
        <v>1179.7999999999997</v>
      </c>
    </row>
    <row r="267" spans="1:51" s="2" customFormat="1">
      <c r="A267" t="s">
        <v>377</v>
      </c>
      <c r="B267" t="s">
        <v>378</v>
      </c>
      <c r="C267" t="s">
        <v>55</v>
      </c>
      <c r="D267">
        <v>3</v>
      </c>
      <c r="E267" s="34">
        <v>11.2</v>
      </c>
      <c r="F267" s="4">
        <v>1.6000000000000001E-3</v>
      </c>
      <c r="G267">
        <v>0</v>
      </c>
      <c r="H267" s="25">
        <v>37.200000000000003</v>
      </c>
      <c r="I267" s="25">
        <v>-28.8</v>
      </c>
      <c r="J267" s="3">
        <v>10000</v>
      </c>
      <c r="K267" s="7">
        <f t="shared" si="71"/>
        <v>3</v>
      </c>
      <c r="L267" s="6">
        <f t="shared" si="72"/>
        <v>210.5</v>
      </c>
      <c r="M267">
        <v>1</v>
      </c>
      <c r="N267" s="9">
        <f t="shared" si="73"/>
        <v>1</v>
      </c>
      <c r="O267" s="9">
        <f t="shared" si="74"/>
        <v>0</v>
      </c>
      <c r="P267" s="9">
        <f t="shared" si="75"/>
        <v>0</v>
      </c>
      <c r="Q267" s="8">
        <f t="shared" si="76"/>
        <v>11.2</v>
      </c>
      <c r="R267" s="8">
        <f t="shared" si="77"/>
        <v>0</v>
      </c>
      <c r="S267" t="str">
        <f t="shared" si="78"/>
        <v>8.00.00</v>
      </c>
      <c r="T267" t="str">
        <f t="shared" si="79"/>
        <v>11.00.00</v>
      </c>
      <c r="U267" t="str">
        <f t="shared" si="80"/>
        <v>31-gen-2008</v>
      </c>
      <c r="V267">
        <f t="shared" si="81"/>
        <v>1</v>
      </c>
      <c r="W267">
        <f t="shared" si="82"/>
        <v>2008</v>
      </c>
      <c r="X267">
        <f t="shared" si="83"/>
        <v>31</v>
      </c>
      <c r="Y267" s="25">
        <f t="shared" si="84"/>
        <v>1190.9999999999998</v>
      </c>
    </row>
    <row r="268" spans="1:51" s="2" customFormat="1">
      <c r="A268" t="s">
        <v>2889</v>
      </c>
      <c r="B268" t="s">
        <v>2890</v>
      </c>
      <c r="C268" t="s">
        <v>25</v>
      </c>
      <c r="D268">
        <v>2</v>
      </c>
      <c r="E268" s="36">
        <v>-46.8</v>
      </c>
      <c r="F268" s="4">
        <v>-6.7000000000000002E-3</v>
      </c>
      <c r="G268">
        <v>0</v>
      </c>
      <c r="H268" s="25">
        <v>0</v>
      </c>
      <c r="I268" s="25">
        <v>-46.8</v>
      </c>
      <c r="J268" s="3">
        <v>10000</v>
      </c>
      <c r="K268" s="7">
        <f t="shared" si="71"/>
        <v>-1</v>
      </c>
      <c r="L268" s="6">
        <f t="shared" si="72"/>
        <v>-46.8</v>
      </c>
      <c r="M268">
        <v>1</v>
      </c>
      <c r="N268" s="9">
        <f t="shared" si="73"/>
        <v>0</v>
      </c>
      <c r="O268" s="9">
        <f t="shared" si="74"/>
        <v>-1</v>
      </c>
      <c r="P268" s="9">
        <f t="shared" si="75"/>
        <v>0</v>
      </c>
      <c r="Q268" s="8">
        <f t="shared" si="76"/>
        <v>0</v>
      </c>
      <c r="R268" s="8">
        <f t="shared" si="77"/>
        <v>-46.8</v>
      </c>
      <c r="S268" t="str">
        <f t="shared" si="78"/>
        <v>12.00.00</v>
      </c>
      <c r="T268" t="str">
        <f t="shared" si="79"/>
        <v>14.00.00</v>
      </c>
      <c r="U268" t="str">
        <f t="shared" si="80"/>
        <v xml:space="preserve">5-feb-2008 </v>
      </c>
      <c r="V268">
        <f t="shared" si="81"/>
        <v>2</v>
      </c>
      <c r="W268">
        <f t="shared" si="82"/>
        <v>2008</v>
      </c>
      <c r="X268">
        <f t="shared" si="83"/>
        <v>5</v>
      </c>
      <c r="Y268" s="25">
        <f t="shared" si="84"/>
        <v>1144.1999999999998</v>
      </c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</row>
    <row r="269" spans="1:51" s="2" customFormat="1">
      <c r="A269" t="s">
        <v>2891</v>
      </c>
      <c r="B269" t="s">
        <v>2892</v>
      </c>
      <c r="C269" t="s">
        <v>25</v>
      </c>
      <c r="D269">
        <v>81</v>
      </c>
      <c r="E269" s="36">
        <v>236.5</v>
      </c>
      <c r="F269" s="4">
        <v>3.4700000000000002E-2</v>
      </c>
      <c r="G269">
        <v>0</v>
      </c>
      <c r="H269" s="25">
        <v>236.5</v>
      </c>
      <c r="I269" s="25">
        <v>-106.5</v>
      </c>
      <c r="J269" s="3">
        <v>10000</v>
      </c>
      <c r="K269" s="7">
        <f t="shared" si="71"/>
        <v>1</v>
      </c>
      <c r="L269" s="6">
        <f t="shared" si="72"/>
        <v>236.5</v>
      </c>
      <c r="M269">
        <v>1</v>
      </c>
      <c r="N269" s="9">
        <f t="shared" si="73"/>
        <v>1</v>
      </c>
      <c r="O269" s="9">
        <f t="shared" si="74"/>
        <v>0</v>
      </c>
      <c r="P269" s="9">
        <f t="shared" si="75"/>
        <v>0</v>
      </c>
      <c r="Q269" s="8">
        <f t="shared" si="76"/>
        <v>236.5</v>
      </c>
      <c r="R269" s="8">
        <f t="shared" si="77"/>
        <v>0</v>
      </c>
      <c r="S269" t="str">
        <f t="shared" si="78"/>
        <v>10.00.00</v>
      </c>
      <c r="T269" t="str">
        <f t="shared" si="79"/>
        <v>21.00.00</v>
      </c>
      <c r="U269" t="str">
        <f t="shared" si="80"/>
        <v xml:space="preserve">6-feb-2008 </v>
      </c>
      <c r="V269">
        <f t="shared" si="81"/>
        <v>2</v>
      </c>
      <c r="W269">
        <f t="shared" si="82"/>
        <v>2008</v>
      </c>
      <c r="X269">
        <f t="shared" si="83"/>
        <v>6</v>
      </c>
      <c r="Y269" s="25">
        <f t="shared" si="84"/>
        <v>1380.6999999999998</v>
      </c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</row>
    <row r="270" spans="1:51" s="2" customFormat="1">
      <c r="A270" t="s">
        <v>381</v>
      </c>
      <c r="B270" t="s">
        <v>382</v>
      </c>
      <c r="C270" t="s">
        <v>25</v>
      </c>
      <c r="D270">
        <v>2</v>
      </c>
      <c r="E270" s="34">
        <v>-38.799999999999997</v>
      </c>
      <c r="F270" s="4">
        <v>-5.7000000000000002E-3</v>
      </c>
      <c r="G270">
        <v>0</v>
      </c>
      <c r="H270" s="25">
        <v>29.7</v>
      </c>
      <c r="I270" s="25">
        <v>-38.799999999999997</v>
      </c>
      <c r="J270" s="3">
        <v>10000</v>
      </c>
      <c r="K270" s="7">
        <f t="shared" si="71"/>
        <v>-1</v>
      </c>
      <c r="L270" s="6">
        <f t="shared" si="72"/>
        <v>-38.799999999999997</v>
      </c>
      <c r="M270">
        <v>1</v>
      </c>
      <c r="N270" s="9">
        <f t="shared" si="73"/>
        <v>0</v>
      </c>
      <c r="O270" s="9">
        <f t="shared" si="74"/>
        <v>-1</v>
      </c>
      <c r="P270" s="9">
        <f t="shared" si="75"/>
        <v>0</v>
      </c>
      <c r="Q270" s="8">
        <f t="shared" si="76"/>
        <v>0</v>
      </c>
      <c r="R270" s="8">
        <f t="shared" si="77"/>
        <v>-38.799999999999997</v>
      </c>
      <c r="S270" t="str">
        <f t="shared" si="78"/>
        <v>19.00.00</v>
      </c>
      <c r="T270" t="str">
        <f t="shared" si="79"/>
        <v>21.00.00</v>
      </c>
      <c r="U270" t="str">
        <f t="shared" si="80"/>
        <v xml:space="preserve">7-feb-2008 </v>
      </c>
      <c r="V270">
        <f t="shared" si="81"/>
        <v>2</v>
      </c>
      <c r="W270">
        <f t="shared" si="82"/>
        <v>2008</v>
      </c>
      <c r="X270">
        <f t="shared" si="83"/>
        <v>7</v>
      </c>
      <c r="Y270" s="25">
        <f t="shared" si="84"/>
        <v>1341.8999999999999</v>
      </c>
    </row>
    <row r="271" spans="1:51" s="2" customFormat="1">
      <c r="A271" t="s">
        <v>1919</v>
      </c>
      <c r="B271" t="s">
        <v>1920</v>
      </c>
      <c r="C271" t="s">
        <v>55</v>
      </c>
      <c r="D271">
        <v>8</v>
      </c>
      <c r="E271" s="38">
        <v>66</v>
      </c>
      <c r="F271" s="4">
        <v>4.8999999999999998E-3</v>
      </c>
      <c r="G271">
        <v>0</v>
      </c>
      <c r="H271" s="25">
        <v>66</v>
      </c>
      <c r="I271" s="25">
        <v>-75</v>
      </c>
      <c r="J271" s="3">
        <v>10000</v>
      </c>
      <c r="K271" s="7">
        <f t="shared" si="71"/>
        <v>1</v>
      </c>
      <c r="L271" s="6">
        <f t="shared" si="72"/>
        <v>66</v>
      </c>
      <c r="M271">
        <v>1</v>
      </c>
      <c r="N271" s="9">
        <f t="shared" si="73"/>
        <v>1</v>
      </c>
      <c r="O271" s="9">
        <f t="shared" si="74"/>
        <v>0</v>
      </c>
      <c r="P271" s="9">
        <f t="shared" si="75"/>
        <v>0</v>
      </c>
      <c r="Q271" s="8">
        <f t="shared" si="76"/>
        <v>66</v>
      </c>
      <c r="R271" s="8">
        <f t="shared" si="77"/>
        <v>0</v>
      </c>
      <c r="S271" t="str">
        <f t="shared" si="78"/>
        <v>13.00.00</v>
      </c>
      <c r="T271" t="str">
        <f t="shared" si="79"/>
        <v>21.00.00</v>
      </c>
      <c r="U271" t="str">
        <f t="shared" si="80"/>
        <v xml:space="preserve">8-feb-2008 </v>
      </c>
      <c r="V271">
        <f t="shared" si="81"/>
        <v>2</v>
      </c>
      <c r="W271">
        <f t="shared" si="82"/>
        <v>2008</v>
      </c>
      <c r="X271">
        <f t="shared" si="83"/>
        <v>8</v>
      </c>
      <c r="Y271" s="25">
        <f t="shared" si="84"/>
        <v>1407.8999999999999</v>
      </c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</row>
    <row r="272" spans="1:51" s="2" customFormat="1">
      <c r="A272" t="s">
        <v>383</v>
      </c>
      <c r="B272" t="s">
        <v>384</v>
      </c>
      <c r="C272" t="s">
        <v>25</v>
      </c>
      <c r="D272">
        <v>1</v>
      </c>
      <c r="E272" s="34">
        <v>-72.8</v>
      </c>
      <c r="F272" s="4">
        <v>-1.06E-2</v>
      </c>
      <c r="G272">
        <v>0</v>
      </c>
      <c r="H272" s="25">
        <v>0</v>
      </c>
      <c r="I272" s="25">
        <v>-72.8</v>
      </c>
      <c r="J272" s="3">
        <v>10000</v>
      </c>
      <c r="K272" s="7">
        <f t="shared" si="71"/>
        <v>-1</v>
      </c>
      <c r="L272" s="6">
        <f t="shared" si="72"/>
        <v>-72.8</v>
      </c>
      <c r="M272">
        <v>1</v>
      </c>
      <c r="N272" s="9">
        <f t="shared" si="73"/>
        <v>0</v>
      </c>
      <c r="O272" s="9">
        <f t="shared" si="74"/>
        <v>-1</v>
      </c>
      <c r="P272" s="9">
        <f t="shared" si="75"/>
        <v>0</v>
      </c>
      <c r="Q272" s="8">
        <f t="shared" si="76"/>
        <v>0</v>
      </c>
      <c r="R272" s="8">
        <f t="shared" si="77"/>
        <v>-72.8</v>
      </c>
      <c r="S272" t="str">
        <f t="shared" si="78"/>
        <v>14.00.00</v>
      </c>
      <c r="T272" t="str">
        <f t="shared" si="79"/>
        <v>15.00.00</v>
      </c>
      <c r="U272" t="str">
        <f t="shared" si="80"/>
        <v>11-feb-2008</v>
      </c>
      <c r="V272">
        <f t="shared" si="81"/>
        <v>2</v>
      </c>
      <c r="W272">
        <f t="shared" si="82"/>
        <v>2008</v>
      </c>
      <c r="X272">
        <f t="shared" si="83"/>
        <v>11</v>
      </c>
      <c r="Y272" s="25">
        <f t="shared" si="84"/>
        <v>1335.1</v>
      </c>
    </row>
    <row r="273" spans="1:51" s="2" customFormat="1">
      <c r="A273" t="s">
        <v>385</v>
      </c>
      <c r="B273" t="s">
        <v>386</v>
      </c>
      <c r="C273" t="s">
        <v>25</v>
      </c>
      <c r="D273">
        <v>1</v>
      </c>
      <c r="E273" s="34">
        <v>-65.8</v>
      </c>
      <c r="F273" s="4">
        <v>-9.5999999999999992E-3</v>
      </c>
      <c r="G273">
        <v>0</v>
      </c>
      <c r="H273" s="25">
        <v>0</v>
      </c>
      <c r="I273" s="25">
        <v>-65.8</v>
      </c>
      <c r="J273" s="3">
        <v>10000</v>
      </c>
      <c r="K273" s="7">
        <f t="shared" si="71"/>
        <v>-2</v>
      </c>
      <c r="L273" s="6">
        <f t="shared" si="72"/>
        <v>-138.6</v>
      </c>
      <c r="M273">
        <v>1</v>
      </c>
      <c r="N273" s="9">
        <f t="shared" si="73"/>
        <v>0</v>
      </c>
      <c r="O273" s="9">
        <f t="shared" si="74"/>
        <v>-1</v>
      </c>
      <c r="P273" s="9">
        <f t="shared" si="75"/>
        <v>0</v>
      </c>
      <c r="Q273" s="8">
        <f t="shared" si="76"/>
        <v>0</v>
      </c>
      <c r="R273" s="8">
        <f t="shared" si="77"/>
        <v>-65.8</v>
      </c>
      <c r="S273" t="str">
        <f t="shared" si="78"/>
        <v>9.00.00</v>
      </c>
      <c r="T273" t="str">
        <f t="shared" si="79"/>
        <v>10.00.00</v>
      </c>
      <c r="U273" t="str">
        <f t="shared" si="80"/>
        <v>12-feb-2008</v>
      </c>
      <c r="V273">
        <f t="shared" si="81"/>
        <v>2</v>
      </c>
      <c r="W273">
        <f t="shared" si="82"/>
        <v>2008</v>
      </c>
      <c r="X273">
        <f t="shared" si="83"/>
        <v>12</v>
      </c>
      <c r="Y273" s="25">
        <f t="shared" si="84"/>
        <v>1269.3</v>
      </c>
    </row>
    <row r="274" spans="1:51" s="2" customFormat="1">
      <c r="A274" t="s">
        <v>387</v>
      </c>
      <c r="B274" t="s">
        <v>388</v>
      </c>
      <c r="C274" t="s">
        <v>55</v>
      </c>
      <c r="D274">
        <v>8</v>
      </c>
      <c r="E274" s="34">
        <v>6.2</v>
      </c>
      <c r="F274" s="4">
        <v>8.9999999999999998E-4</v>
      </c>
      <c r="G274">
        <v>0</v>
      </c>
      <c r="H274" s="25">
        <v>71.2</v>
      </c>
      <c r="I274" s="25">
        <v>0</v>
      </c>
      <c r="J274" s="3">
        <v>10000</v>
      </c>
      <c r="K274" s="7">
        <f t="shared" si="71"/>
        <v>1</v>
      </c>
      <c r="L274" s="6">
        <f t="shared" si="72"/>
        <v>6.2</v>
      </c>
      <c r="M274">
        <v>1</v>
      </c>
      <c r="N274" s="9">
        <f t="shared" si="73"/>
        <v>1</v>
      </c>
      <c r="O274" s="9">
        <f t="shared" si="74"/>
        <v>0</v>
      </c>
      <c r="P274" s="9">
        <f t="shared" si="75"/>
        <v>0</v>
      </c>
      <c r="Q274" s="8">
        <f t="shared" si="76"/>
        <v>6.2</v>
      </c>
      <c r="R274" s="8">
        <f t="shared" si="77"/>
        <v>0</v>
      </c>
      <c r="S274" t="str">
        <f t="shared" si="78"/>
        <v>15.00.00</v>
      </c>
      <c r="T274" t="str">
        <f t="shared" si="79"/>
        <v>9.00.00</v>
      </c>
      <c r="U274" t="str">
        <f t="shared" si="80"/>
        <v>14-feb-2008</v>
      </c>
      <c r="V274">
        <f t="shared" si="81"/>
        <v>2</v>
      </c>
      <c r="W274">
        <f t="shared" si="82"/>
        <v>2008</v>
      </c>
      <c r="X274">
        <f t="shared" si="83"/>
        <v>14</v>
      </c>
      <c r="Y274" s="25">
        <f t="shared" si="84"/>
        <v>1275.5</v>
      </c>
    </row>
    <row r="275" spans="1:51" s="2" customFormat="1">
      <c r="A275" t="s">
        <v>1921</v>
      </c>
      <c r="B275" t="s">
        <v>1922</v>
      </c>
      <c r="C275" t="s">
        <v>55</v>
      </c>
      <c r="D275">
        <v>8</v>
      </c>
      <c r="E275" s="38">
        <v>136</v>
      </c>
      <c r="F275" s="4">
        <v>9.7999999999999997E-3</v>
      </c>
      <c r="G275">
        <v>0</v>
      </c>
      <c r="H275" s="25">
        <v>229</v>
      </c>
      <c r="I275" s="25">
        <v>0</v>
      </c>
      <c r="J275" s="3">
        <v>10000</v>
      </c>
      <c r="K275" s="7">
        <f t="shared" si="71"/>
        <v>2</v>
      </c>
      <c r="L275" s="6">
        <f t="shared" si="72"/>
        <v>142.19999999999999</v>
      </c>
      <c r="M275">
        <v>1</v>
      </c>
      <c r="N275" s="9">
        <f t="shared" si="73"/>
        <v>1</v>
      </c>
      <c r="O275" s="9">
        <f t="shared" si="74"/>
        <v>0</v>
      </c>
      <c r="P275" s="9">
        <f t="shared" si="75"/>
        <v>0</v>
      </c>
      <c r="Q275" s="8">
        <f t="shared" si="76"/>
        <v>136</v>
      </c>
      <c r="R275" s="8">
        <f t="shared" si="77"/>
        <v>0</v>
      </c>
      <c r="S275" t="str">
        <f t="shared" si="78"/>
        <v>13.00.00</v>
      </c>
      <c r="T275" t="str">
        <f t="shared" si="79"/>
        <v>21.00.00</v>
      </c>
      <c r="U275" t="str">
        <f t="shared" si="80"/>
        <v>15-feb-2008</v>
      </c>
      <c r="V275">
        <f t="shared" si="81"/>
        <v>2</v>
      </c>
      <c r="W275">
        <f t="shared" si="82"/>
        <v>2008</v>
      </c>
      <c r="X275">
        <f t="shared" si="83"/>
        <v>15</v>
      </c>
      <c r="Y275" s="25">
        <f t="shared" si="84"/>
        <v>1411.5</v>
      </c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</row>
    <row r="276" spans="1:51" s="2" customFormat="1">
      <c r="A276" t="s">
        <v>389</v>
      </c>
      <c r="B276" t="s">
        <v>390</v>
      </c>
      <c r="C276" t="s">
        <v>55</v>
      </c>
      <c r="D276">
        <v>5</v>
      </c>
      <c r="E276" s="34">
        <v>-27.8</v>
      </c>
      <c r="F276" s="4">
        <v>-4.0000000000000001E-3</v>
      </c>
      <c r="G276">
        <v>0</v>
      </c>
      <c r="H276" s="25">
        <v>29.7</v>
      </c>
      <c r="I276" s="25">
        <v>-27.8</v>
      </c>
      <c r="J276" s="3">
        <v>10000</v>
      </c>
      <c r="K276" s="7">
        <f t="shared" si="71"/>
        <v>-1</v>
      </c>
      <c r="L276" s="6">
        <f t="shared" si="72"/>
        <v>-27.8</v>
      </c>
      <c r="M276">
        <v>1</v>
      </c>
      <c r="N276" s="9">
        <f t="shared" si="73"/>
        <v>0</v>
      </c>
      <c r="O276" s="9">
        <f t="shared" si="74"/>
        <v>-1</v>
      </c>
      <c r="P276" s="9">
        <f t="shared" si="75"/>
        <v>0</v>
      </c>
      <c r="Q276" s="8">
        <f t="shared" si="76"/>
        <v>0</v>
      </c>
      <c r="R276" s="8">
        <f t="shared" si="77"/>
        <v>-27.8</v>
      </c>
      <c r="S276" t="str">
        <f t="shared" si="78"/>
        <v>14.00.00</v>
      </c>
      <c r="T276" t="str">
        <f t="shared" si="79"/>
        <v>19.00.00</v>
      </c>
      <c r="U276" t="str">
        <f t="shared" si="80"/>
        <v>15-feb-2008</v>
      </c>
      <c r="V276">
        <f t="shared" si="81"/>
        <v>2</v>
      </c>
      <c r="W276">
        <f t="shared" si="82"/>
        <v>2008</v>
      </c>
      <c r="X276">
        <f t="shared" si="83"/>
        <v>15</v>
      </c>
      <c r="Y276" s="25">
        <f t="shared" si="84"/>
        <v>1383.7</v>
      </c>
    </row>
    <row r="277" spans="1:51" s="2" customFormat="1">
      <c r="A277" t="s">
        <v>391</v>
      </c>
      <c r="B277" t="s">
        <v>392</v>
      </c>
      <c r="C277" t="s">
        <v>25</v>
      </c>
      <c r="D277">
        <v>13</v>
      </c>
      <c r="E277" s="34">
        <v>-10.8</v>
      </c>
      <c r="F277" s="4">
        <v>-1.6000000000000001E-3</v>
      </c>
      <c r="G277">
        <v>0</v>
      </c>
      <c r="H277" s="25">
        <v>48.7</v>
      </c>
      <c r="I277" s="25">
        <v>-10.8</v>
      </c>
      <c r="J277" s="3">
        <v>10000</v>
      </c>
      <c r="K277" s="7">
        <f t="shared" si="71"/>
        <v>-2</v>
      </c>
      <c r="L277" s="6">
        <f t="shared" si="72"/>
        <v>-38.6</v>
      </c>
      <c r="M277">
        <v>1</v>
      </c>
      <c r="N277" s="9">
        <f t="shared" si="73"/>
        <v>0</v>
      </c>
      <c r="O277" s="9">
        <f t="shared" si="74"/>
        <v>-1</v>
      </c>
      <c r="P277" s="9">
        <f t="shared" si="75"/>
        <v>0</v>
      </c>
      <c r="Q277" s="8">
        <f t="shared" si="76"/>
        <v>0</v>
      </c>
      <c r="R277" s="8">
        <f t="shared" si="77"/>
        <v>-10.8</v>
      </c>
      <c r="S277" t="str">
        <f t="shared" si="78"/>
        <v>11.00.00</v>
      </c>
      <c r="T277" t="str">
        <f t="shared" si="79"/>
        <v>10.00.00</v>
      </c>
      <c r="U277" t="str">
        <f t="shared" si="80"/>
        <v>18-feb-2008</v>
      </c>
      <c r="V277">
        <f t="shared" si="81"/>
        <v>2</v>
      </c>
      <c r="W277">
        <f t="shared" si="82"/>
        <v>2008</v>
      </c>
      <c r="X277">
        <f t="shared" si="83"/>
        <v>18</v>
      </c>
      <c r="Y277" s="25">
        <f t="shared" si="84"/>
        <v>1372.9</v>
      </c>
    </row>
    <row r="278" spans="1:51" s="2" customFormat="1">
      <c r="A278" t="s">
        <v>1923</v>
      </c>
      <c r="B278" t="s">
        <v>1924</v>
      </c>
      <c r="C278" t="s">
        <v>25</v>
      </c>
      <c r="D278">
        <v>9</v>
      </c>
      <c r="E278" s="38">
        <v>49</v>
      </c>
      <c r="F278" s="4">
        <v>3.5000000000000001E-3</v>
      </c>
      <c r="G278">
        <v>0</v>
      </c>
      <c r="H278" s="25">
        <v>64</v>
      </c>
      <c r="I278" s="25">
        <v>-32</v>
      </c>
      <c r="J278" s="3">
        <v>10000</v>
      </c>
      <c r="K278" s="7">
        <f t="shared" si="71"/>
        <v>1</v>
      </c>
      <c r="L278" s="6">
        <f t="shared" si="72"/>
        <v>49</v>
      </c>
      <c r="M278">
        <v>1</v>
      </c>
      <c r="N278" s="9">
        <f t="shared" si="73"/>
        <v>1</v>
      </c>
      <c r="O278" s="9">
        <f t="shared" si="74"/>
        <v>0</v>
      </c>
      <c r="P278" s="9">
        <f t="shared" si="75"/>
        <v>0</v>
      </c>
      <c r="Q278" s="8">
        <f t="shared" si="76"/>
        <v>49</v>
      </c>
      <c r="R278" s="8">
        <f t="shared" si="77"/>
        <v>0</v>
      </c>
      <c r="S278" t="str">
        <f t="shared" si="78"/>
        <v>12.00.00</v>
      </c>
      <c r="T278" t="str">
        <f t="shared" si="79"/>
        <v>21.00.00</v>
      </c>
      <c r="U278" t="str">
        <f t="shared" si="80"/>
        <v>18-feb-2008</v>
      </c>
      <c r="V278">
        <f t="shared" si="81"/>
        <v>2</v>
      </c>
      <c r="W278">
        <f t="shared" si="82"/>
        <v>2008</v>
      </c>
      <c r="X278">
        <f t="shared" si="83"/>
        <v>18</v>
      </c>
      <c r="Y278" s="25">
        <f t="shared" si="84"/>
        <v>1421.9</v>
      </c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</row>
    <row r="279" spans="1:51" s="2" customFormat="1">
      <c r="A279" t="s">
        <v>393</v>
      </c>
      <c r="B279" t="s">
        <v>394</v>
      </c>
      <c r="C279" t="s">
        <v>55</v>
      </c>
      <c r="D279">
        <v>1</v>
      </c>
      <c r="E279" s="34">
        <v>-75.8</v>
      </c>
      <c r="F279" s="4">
        <v>-1.09E-2</v>
      </c>
      <c r="G279">
        <v>0</v>
      </c>
      <c r="H279" s="25">
        <v>0</v>
      </c>
      <c r="I279" s="25">
        <v>-75.8</v>
      </c>
      <c r="J279" s="3">
        <v>10000</v>
      </c>
      <c r="K279" s="7">
        <f t="shared" si="71"/>
        <v>-1</v>
      </c>
      <c r="L279" s="6">
        <f t="shared" si="72"/>
        <v>-75.8</v>
      </c>
      <c r="M279">
        <v>1</v>
      </c>
      <c r="N279" s="9">
        <f t="shared" si="73"/>
        <v>0</v>
      </c>
      <c r="O279" s="9">
        <f t="shared" si="74"/>
        <v>-1</v>
      </c>
      <c r="P279" s="9">
        <f t="shared" si="75"/>
        <v>0</v>
      </c>
      <c r="Q279" s="8">
        <f t="shared" si="76"/>
        <v>0</v>
      </c>
      <c r="R279" s="8">
        <f t="shared" si="77"/>
        <v>-75.8</v>
      </c>
      <c r="S279" t="str">
        <f t="shared" si="78"/>
        <v>11.00.00</v>
      </c>
      <c r="T279" t="str">
        <f t="shared" si="79"/>
        <v>12.00.00</v>
      </c>
      <c r="U279" t="str">
        <f t="shared" si="80"/>
        <v>19-feb-2008</v>
      </c>
      <c r="V279">
        <f t="shared" si="81"/>
        <v>2</v>
      </c>
      <c r="W279">
        <f t="shared" si="82"/>
        <v>2008</v>
      </c>
      <c r="X279">
        <f t="shared" si="83"/>
        <v>19</v>
      </c>
      <c r="Y279" s="25">
        <f t="shared" si="84"/>
        <v>1346.1000000000001</v>
      </c>
    </row>
    <row r="280" spans="1:51" s="2" customFormat="1">
      <c r="A280" t="s">
        <v>395</v>
      </c>
      <c r="B280" t="s">
        <v>396</v>
      </c>
      <c r="C280" t="s">
        <v>55</v>
      </c>
      <c r="D280">
        <v>3</v>
      </c>
      <c r="E280" s="34">
        <v>-31.8</v>
      </c>
      <c r="F280" s="4">
        <v>-4.5999999999999999E-3</v>
      </c>
      <c r="G280">
        <v>0</v>
      </c>
      <c r="H280" s="25">
        <v>20.7</v>
      </c>
      <c r="I280" s="25">
        <v>-31.8</v>
      </c>
      <c r="J280" s="3">
        <v>10000</v>
      </c>
      <c r="K280" s="7">
        <f t="shared" si="71"/>
        <v>-2</v>
      </c>
      <c r="L280" s="6">
        <f t="shared" si="72"/>
        <v>-107.6</v>
      </c>
      <c r="M280">
        <v>1</v>
      </c>
      <c r="N280" s="9">
        <f t="shared" si="73"/>
        <v>0</v>
      </c>
      <c r="O280" s="9">
        <f t="shared" si="74"/>
        <v>-1</v>
      </c>
      <c r="P280" s="9">
        <f t="shared" si="75"/>
        <v>0</v>
      </c>
      <c r="Q280" s="8">
        <f t="shared" si="76"/>
        <v>0</v>
      </c>
      <c r="R280" s="8">
        <f t="shared" si="77"/>
        <v>-31.8</v>
      </c>
      <c r="S280" t="str">
        <f t="shared" si="78"/>
        <v>8.00.00</v>
      </c>
      <c r="T280" t="str">
        <f t="shared" si="79"/>
        <v>11.00.00</v>
      </c>
      <c r="U280" t="str">
        <f t="shared" si="80"/>
        <v>20-feb-2008</v>
      </c>
      <c r="V280">
        <f t="shared" si="81"/>
        <v>2</v>
      </c>
      <c r="W280">
        <f t="shared" si="82"/>
        <v>2008</v>
      </c>
      <c r="X280">
        <f t="shared" si="83"/>
        <v>20</v>
      </c>
      <c r="Y280" s="25">
        <f t="shared" si="84"/>
        <v>1314.3000000000002</v>
      </c>
    </row>
    <row r="281" spans="1:51" s="2" customFormat="1">
      <c r="A281" t="s">
        <v>1925</v>
      </c>
      <c r="B281" t="s">
        <v>1926</v>
      </c>
      <c r="C281" t="s">
        <v>25</v>
      </c>
      <c r="D281">
        <v>9</v>
      </c>
      <c r="E281" s="38">
        <v>38</v>
      </c>
      <c r="F281" s="4">
        <v>2.7000000000000001E-3</v>
      </c>
      <c r="G281">
        <v>0</v>
      </c>
      <c r="H281" s="25">
        <v>41</v>
      </c>
      <c r="I281" s="25">
        <v>-93</v>
      </c>
      <c r="J281" s="3">
        <v>10000</v>
      </c>
      <c r="K281" s="7">
        <f t="shared" si="71"/>
        <v>1</v>
      </c>
      <c r="L281" s="6">
        <f t="shared" si="72"/>
        <v>38</v>
      </c>
      <c r="M281">
        <v>1</v>
      </c>
      <c r="N281" s="9">
        <f t="shared" si="73"/>
        <v>1</v>
      </c>
      <c r="O281" s="9">
        <f t="shared" si="74"/>
        <v>0</v>
      </c>
      <c r="P281" s="9">
        <f t="shared" si="75"/>
        <v>0</v>
      </c>
      <c r="Q281" s="8">
        <f t="shared" si="76"/>
        <v>38</v>
      </c>
      <c r="R281" s="8">
        <f t="shared" si="77"/>
        <v>0</v>
      </c>
      <c r="S281" t="str">
        <f t="shared" si="78"/>
        <v>12.00.00</v>
      </c>
      <c r="T281" t="str">
        <f t="shared" si="79"/>
        <v>21.00.00</v>
      </c>
      <c r="U281" t="str">
        <f t="shared" si="80"/>
        <v>26-feb-2008</v>
      </c>
      <c r="V281">
        <f t="shared" si="81"/>
        <v>2</v>
      </c>
      <c r="W281">
        <f t="shared" si="82"/>
        <v>2008</v>
      </c>
      <c r="X281">
        <f t="shared" si="83"/>
        <v>26</v>
      </c>
      <c r="Y281" s="25">
        <f t="shared" si="84"/>
        <v>1352.3000000000002</v>
      </c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</row>
    <row r="282" spans="1:51" s="2" customFormat="1">
      <c r="A282" t="s">
        <v>397</v>
      </c>
      <c r="B282" t="s">
        <v>398</v>
      </c>
      <c r="C282" t="s">
        <v>55</v>
      </c>
      <c r="D282">
        <v>5</v>
      </c>
      <c r="E282" s="34">
        <v>-4.8</v>
      </c>
      <c r="F282" s="4">
        <v>-6.9999999999999999E-4</v>
      </c>
      <c r="G282">
        <v>0</v>
      </c>
      <c r="H282" s="25">
        <v>53.2</v>
      </c>
      <c r="I282" s="25">
        <v>-11.3</v>
      </c>
      <c r="J282" s="3">
        <v>10000</v>
      </c>
      <c r="K282" s="7">
        <f t="shared" si="71"/>
        <v>-1</v>
      </c>
      <c r="L282" s="6">
        <f t="shared" si="72"/>
        <v>-4.8</v>
      </c>
      <c r="M282">
        <v>1</v>
      </c>
      <c r="N282" s="9">
        <f t="shared" si="73"/>
        <v>0</v>
      </c>
      <c r="O282" s="9">
        <f t="shared" si="74"/>
        <v>-1</v>
      </c>
      <c r="P282" s="9">
        <f t="shared" si="75"/>
        <v>0</v>
      </c>
      <c r="Q282" s="8">
        <f t="shared" si="76"/>
        <v>0</v>
      </c>
      <c r="R282" s="8">
        <f t="shared" si="77"/>
        <v>-4.8</v>
      </c>
      <c r="S282" t="str">
        <f t="shared" si="78"/>
        <v>11.00.00</v>
      </c>
      <c r="T282" t="str">
        <f t="shared" si="79"/>
        <v>16.00.00</v>
      </c>
      <c r="U282" t="str">
        <f t="shared" si="80"/>
        <v>27-feb-2008</v>
      </c>
      <c r="V282">
        <f t="shared" si="81"/>
        <v>2</v>
      </c>
      <c r="W282">
        <f t="shared" si="82"/>
        <v>2008</v>
      </c>
      <c r="X282">
        <f t="shared" si="83"/>
        <v>27</v>
      </c>
      <c r="Y282" s="25">
        <f t="shared" si="84"/>
        <v>1347.5000000000002</v>
      </c>
    </row>
    <row r="283" spans="1:51" s="2" customFormat="1">
      <c r="A283" t="s">
        <v>399</v>
      </c>
      <c r="B283" t="s">
        <v>400</v>
      </c>
      <c r="C283" t="s">
        <v>55</v>
      </c>
      <c r="D283">
        <v>28</v>
      </c>
      <c r="E283" s="34">
        <v>233.9</v>
      </c>
      <c r="F283" s="4">
        <v>3.39E-2</v>
      </c>
      <c r="G283">
        <v>0</v>
      </c>
      <c r="H283" s="25">
        <v>257.7</v>
      </c>
      <c r="I283" s="25">
        <v>-24.8</v>
      </c>
      <c r="J283" s="3">
        <v>10000</v>
      </c>
      <c r="K283" s="7">
        <f t="shared" si="71"/>
        <v>1</v>
      </c>
      <c r="L283" s="6">
        <f t="shared" si="72"/>
        <v>233.9</v>
      </c>
      <c r="M283">
        <v>1</v>
      </c>
      <c r="N283" s="9">
        <f t="shared" si="73"/>
        <v>1</v>
      </c>
      <c r="O283" s="9">
        <f t="shared" si="74"/>
        <v>0</v>
      </c>
      <c r="P283" s="9">
        <f t="shared" si="75"/>
        <v>0</v>
      </c>
      <c r="Q283" s="8">
        <f t="shared" si="76"/>
        <v>233.9</v>
      </c>
      <c r="R283" s="8">
        <f t="shared" si="77"/>
        <v>0</v>
      </c>
      <c r="S283" t="str">
        <f t="shared" si="78"/>
        <v>15.00.00</v>
      </c>
      <c r="T283" t="str">
        <f t="shared" si="79"/>
        <v>15.00.00</v>
      </c>
      <c r="U283" t="str">
        <f t="shared" si="80"/>
        <v>28-feb-2008</v>
      </c>
      <c r="V283">
        <f t="shared" si="81"/>
        <v>2</v>
      </c>
      <c r="W283">
        <f t="shared" si="82"/>
        <v>2008</v>
      </c>
      <c r="X283">
        <f t="shared" si="83"/>
        <v>28</v>
      </c>
      <c r="Y283" s="25">
        <f t="shared" si="84"/>
        <v>1581.4000000000003</v>
      </c>
    </row>
    <row r="284" spans="1:51" s="2" customFormat="1">
      <c r="A284" t="s">
        <v>1927</v>
      </c>
      <c r="B284" t="s">
        <v>1928</v>
      </c>
      <c r="C284" t="s">
        <v>55</v>
      </c>
      <c r="D284">
        <v>8</v>
      </c>
      <c r="E284" s="38">
        <v>98</v>
      </c>
      <c r="F284" s="4">
        <v>7.1999999999999998E-3</v>
      </c>
      <c r="G284">
        <v>0</v>
      </c>
      <c r="H284" s="25">
        <v>98</v>
      </c>
      <c r="I284" s="25">
        <v>-9</v>
      </c>
      <c r="J284" s="3">
        <v>10000</v>
      </c>
      <c r="K284" s="7">
        <f t="shared" si="71"/>
        <v>2</v>
      </c>
      <c r="L284" s="6">
        <f t="shared" si="72"/>
        <v>331.9</v>
      </c>
      <c r="M284">
        <v>1</v>
      </c>
      <c r="N284" s="9">
        <f t="shared" si="73"/>
        <v>1</v>
      </c>
      <c r="O284" s="9">
        <f t="shared" si="74"/>
        <v>0</v>
      </c>
      <c r="P284" s="9">
        <f t="shared" si="75"/>
        <v>0</v>
      </c>
      <c r="Q284" s="8">
        <f t="shared" si="76"/>
        <v>98</v>
      </c>
      <c r="R284" s="8">
        <f t="shared" si="77"/>
        <v>0</v>
      </c>
      <c r="S284" t="str">
        <f t="shared" si="78"/>
        <v>13.00.00</v>
      </c>
      <c r="T284" t="str">
        <f t="shared" si="79"/>
        <v>21.00.00</v>
      </c>
      <c r="U284" t="str">
        <f t="shared" si="80"/>
        <v>29-feb-2008</v>
      </c>
      <c r="V284">
        <f t="shared" si="81"/>
        <v>2</v>
      </c>
      <c r="W284">
        <f t="shared" si="82"/>
        <v>2008</v>
      </c>
      <c r="X284">
        <f t="shared" si="83"/>
        <v>29</v>
      </c>
      <c r="Y284" s="25">
        <f t="shared" si="84"/>
        <v>1679.4000000000003</v>
      </c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</row>
    <row r="285" spans="1:51" s="2" customFormat="1">
      <c r="A285" t="s">
        <v>1929</v>
      </c>
      <c r="B285" t="s">
        <v>1930</v>
      </c>
      <c r="C285" t="s">
        <v>55</v>
      </c>
      <c r="D285">
        <v>8</v>
      </c>
      <c r="E285" s="38">
        <v>86</v>
      </c>
      <c r="F285" s="4">
        <v>6.4999999999999997E-3</v>
      </c>
      <c r="G285">
        <v>0</v>
      </c>
      <c r="H285" s="25">
        <v>140</v>
      </c>
      <c r="I285" s="25">
        <v>-43</v>
      </c>
      <c r="J285" s="3">
        <v>10000</v>
      </c>
      <c r="K285" s="7">
        <f t="shared" si="71"/>
        <v>3</v>
      </c>
      <c r="L285" s="6">
        <f t="shared" si="72"/>
        <v>417.9</v>
      </c>
      <c r="M285">
        <v>1</v>
      </c>
      <c r="N285" s="9">
        <f t="shared" si="73"/>
        <v>1</v>
      </c>
      <c r="O285" s="9">
        <f t="shared" si="74"/>
        <v>0</v>
      </c>
      <c r="P285" s="9">
        <f t="shared" si="75"/>
        <v>0</v>
      </c>
      <c r="Q285" s="8">
        <f t="shared" si="76"/>
        <v>86</v>
      </c>
      <c r="R285" s="8">
        <f t="shared" si="77"/>
        <v>0</v>
      </c>
      <c r="S285" t="str">
        <f t="shared" si="78"/>
        <v>13.00.00</v>
      </c>
      <c r="T285" t="str">
        <f t="shared" si="79"/>
        <v>21.00.00</v>
      </c>
      <c r="U285" t="str">
        <f t="shared" si="80"/>
        <v xml:space="preserve">4-mar-2008 </v>
      </c>
      <c r="V285">
        <f t="shared" si="81"/>
        <v>3</v>
      </c>
      <c r="W285">
        <f t="shared" si="82"/>
        <v>2008</v>
      </c>
      <c r="X285">
        <f t="shared" si="83"/>
        <v>4</v>
      </c>
      <c r="Y285" s="25">
        <f t="shared" si="84"/>
        <v>1765.4000000000003</v>
      </c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</row>
    <row r="286" spans="1:51" s="2" customFormat="1">
      <c r="A286" t="s">
        <v>1931</v>
      </c>
      <c r="B286" t="s">
        <v>1932</v>
      </c>
      <c r="C286" t="s">
        <v>55</v>
      </c>
      <c r="D286">
        <v>8</v>
      </c>
      <c r="E286" s="38">
        <v>111</v>
      </c>
      <c r="F286" s="4">
        <v>8.6999999999999994E-3</v>
      </c>
      <c r="G286">
        <v>0</v>
      </c>
      <c r="H286" s="25">
        <v>111</v>
      </c>
      <c r="I286" s="25">
        <v>-88</v>
      </c>
      <c r="J286" s="3">
        <v>10000</v>
      </c>
      <c r="K286" s="7">
        <f t="shared" si="71"/>
        <v>4</v>
      </c>
      <c r="L286" s="6">
        <f t="shared" si="72"/>
        <v>528.9</v>
      </c>
      <c r="M286">
        <v>1</v>
      </c>
      <c r="N286" s="9">
        <f t="shared" si="73"/>
        <v>1</v>
      </c>
      <c r="O286" s="9">
        <f t="shared" si="74"/>
        <v>0</v>
      </c>
      <c r="P286" s="9">
        <f t="shared" si="75"/>
        <v>0</v>
      </c>
      <c r="Q286" s="8">
        <f t="shared" si="76"/>
        <v>111</v>
      </c>
      <c r="R286" s="8">
        <f t="shared" si="77"/>
        <v>0</v>
      </c>
      <c r="S286" t="str">
        <f t="shared" si="78"/>
        <v>13.00.00</v>
      </c>
      <c r="T286" t="str">
        <f t="shared" si="79"/>
        <v>21.00.00</v>
      </c>
      <c r="U286" t="str">
        <f t="shared" si="80"/>
        <v>19-mar-2008</v>
      </c>
      <c r="V286">
        <f t="shared" si="81"/>
        <v>3</v>
      </c>
      <c r="W286">
        <f t="shared" si="82"/>
        <v>2008</v>
      </c>
      <c r="X286">
        <f t="shared" si="83"/>
        <v>19</v>
      </c>
      <c r="Y286" s="25">
        <f t="shared" si="84"/>
        <v>1876.4000000000003</v>
      </c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</row>
    <row r="287" spans="1:51" s="2" customFormat="1">
      <c r="A287" t="s">
        <v>1933</v>
      </c>
      <c r="B287" t="s">
        <v>1934</v>
      </c>
      <c r="C287" t="s">
        <v>25</v>
      </c>
      <c r="D287">
        <v>9</v>
      </c>
      <c r="E287" s="38">
        <v>57</v>
      </c>
      <c r="F287" s="4">
        <v>4.4000000000000003E-3</v>
      </c>
      <c r="G287">
        <v>0</v>
      </c>
      <c r="H287" s="25">
        <v>61</v>
      </c>
      <c r="I287" s="25">
        <v>-161</v>
      </c>
      <c r="J287" s="3">
        <v>10000</v>
      </c>
      <c r="K287" s="7">
        <f t="shared" si="71"/>
        <v>5</v>
      </c>
      <c r="L287" s="6">
        <f t="shared" si="72"/>
        <v>585.9</v>
      </c>
      <c r="M287">
        <v>1</v>
      </c>
      <c r="N287" s="9">
        <f t="shared" si="73"/>
        <v>1</v>
      </c>
      <c r="O287" s="9">
        <f t="shared" si="74"/>
        <v>0</v>
      </c>
      <c r="P287" s="9">
        <f t="shared" si="75"/>
        <v>0</v>
      </c>
      <c r="Q287" s="8">
        <f t="shared" si="76"/>
        <v>57</v>
      </c>
      <c r="R287" s="8">
        <f t="shared" si="77"/>
        <v>0</v>
      </c>
      <c r="S287" t="str">
        <f t="shared" si="78"/>
        <v>12.00.00</v>
      </c>
      <c r="T287" t="str">
        <f t="shared" si="79"/>
        <v>21.00.00</v>
      </c>
      <c r="U287" t="str">
        <f t="shared" si="80"/>
        <v>20-mar-2008</v>
      </c>
      <c r="V287">
        <f t="shared" si="81"/>
        <v>3</v>
      </c>
      <c r="W287">
        <f t="shared" si="82"/>
        <v>2008</v>
      </c>
      <c r="X287">
        <f t="shared" si="83"/>
        <v>20</v>
      </c>
      <c r="Y287" s="25">
        <f t="shared" si="84"/>
        <v>1933.4000000000003</v>
      </c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</row>
    <row r="288" spans="1:51" s="2" customFormat="1">
      <c r="A288" t="s">
        <v>2893</v>
      </c>
      <c r="B288" t="s">
        <v>2894</v>
      </c>
      <c r="C288" t="s">
        <v>25</v>
      </c>
      <c r="D288">
        <v>13</v>
      </c>
      <c r="E288" s="36">
        <v>231</v>
      </c>
      <c r="F288" s="4">
        <v>3.6200000000000003E-2</v>
      </c>
      <c r="G288">
        <v>0</v>
      </c>
      <c r="H288" s="25">
        <v>231</v>
      </c>
      <c r="I288" s="25">
        <v>-36.5</v>
      </c>
      <c r="J288" s="3">
        <v>10000</v>
      </c>
      <c r="K288" s="7">
        <f t="shared" si="71"/>
        <v>6</v>
      </c>
      <c r="L288" s="6">
        <f t="shared" si="72"/>
        <v>816.9</v>
      </c>
      <c r="M288">
        <v>1</v>
      </c>
      <c r="N288" s="9">
        <f t="shared" si="73"/>
        <v>1</v>
      </c>
      <c r="O288" s="9">
        <f t="shared" si="74"/>
        <v>0</v>
      </c>
      <c r="P288" s="9">
        <f t="shared" si="75"/>
        <v>0</v>
      </c>
      <c r="Q288" s="8">
        <f t="shared" si="76"/>
        <v>231</v>
      </c>
      <c r="R288" s="8">
        <f t="shared" si="77"/>
        <v>0</v>
      </c>
      <c r="S288" t="str">
        <f t="shared" si="78"/>
        <v>9.00.00</v>
      </c>
      <c r="T288" t="str">
        <f t="shared" si="79"/>
        <v>8.00.00</v>
      </c>
      <c r="U288" t="str">
        <f t="shared" si="80"/>
        <v>20-mar-2008</v>
      </c>
      <c r="V288">
        <f t="shared" si="81"/>
        <v>3</v>
      </c>
      <c r="W288">
        <f t="shared" si="82"/>
        <v>2008</v>
      </c>
      <c r="X288">
        <f t="shared" si="83"/>
        <v>20</v>
      </c>
      <c r="Y288" s="25">
        <f t="shared" si="84"/>
        <v>2164.4000000000005</v>
      </c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</row>
    <row r="289" spans="1:51" s="2" customFormat="1">
      <c r="A289" t="s">
        <v>1935</v>
      </c>
      <c r="B289" t="s">
        <v>401</v>
      </c>
      <c r="C289" t="s">
        <v>25</v>
      </c>
      <c r="D289">
        <v>9</v>
      </c>
      <c r="E289" s="38">
        <v>-106</v>
      </c>
      <c r="F289" s="4">
        <v>-8.0000000000000002E-3</v>
      </c>
      <c r="G289">
        <v>0</v>
      </c>
      <c r="H289" s="25">
        <v>53</v>
      </c>
      <c r="I289" s="25">
        <v>-106</v>
      </c>
      <c r="J289" s="3">
        <v>10000</v>
      </c>
      <c r="K289" s="7">
        <f t="shared" si="71"/>
        <v>-1</v>
      </c>
      <c r="L289" s="6">
        <f t="shared" si="72"/>
        <v>-106</v>
      </c>
      <c r="M289">
        <v>1</v>
      </c>
      <c r="N289" s="9">
        <f t="shared" si="73"/>
        <v>0</v>
      </c>
      <c r="O289" s="9">
        <f t="shared" si="74"/>
        <v>-1</v>
      </c>
      <c r="P289" s="9">
        <f t="shared" si="75"/>
        <v>0</v>
      </c>
      <c r="Q289" s="8">
        <f t="shared" si="76"/>
        <v>0</v>
      </c>
      <c r="R289" s="8">
        <f t="shared" si="77"/>
        <v>-106</v>
      </c>
      <c r="S289" t="str">
        <f t="shared" si="78"/>
        <v>12.00.00</v>
      </c>
      <c r="T289" t="str">
        <f t="shared" si="79"/>
        <v>21.00.00</v>
      </c>
      <c r="U289" t="str">
        <f t="shared" si="80"/>
        <v>27-mar-2008</v>
      </c>
      <c r="V289">
        <f t="shared" si="81"/>
        <v>3</v>
      </c>
      <c r="W289">
        <f t="shared" si="82"/>
        <v>2008</v>
      </c>
      <c r="X289">
        <f t="shared" si="83"/>
        <v>27</v>
      </c>
      <c r="Y289" s="25">
        <f t="shared" si="84"/>
        <v>2058.4000000000005</v>
      </c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</row>
    <row r="290" spans="1:51" s="2" customFormat="1">
      <c r="A290" t="s">
        <v>401</v>
      </c>
      <c r="B290" t="s">
        <v>402</v>
      </c>
      <c r="C290" t="s">
        <v>55</v>
      </c>
      <c r="D290">
        <v>2</v>
      </c>
      <c r="E290" s="34">
        <v>-71.8</v>
      </c>
      <c r="F290" s="4">
        <v>-1.09E-2</v>
      </c>
      <c r="G290">
        <v>0</v>
      </c>
      <c r="H290" s="25">
        <v>0</v>
      </c>
      <c r="I290" s="25">
        <v>-71.8</v>
      </c>
      <c r="J290" s="3">
        <v>10000</v>
      </c>
      <c r="K290" s="7">
        <f t="shared" si="71"/>
        <v>-2</v>
      </c>
      <c r="L290" s="6">
        <f t="shared" si="72"/>
        <v>-177.8</v>
      </c>
      <c r="M290">
        <v>1</v>
      </c>
      <c r="N290" s="9">
        <f t="shared" si="73"/>
        <v>0</v>
      </c>
      <c r="O290" s="9">
        <f t="shared" si="74"/>
        <v>-1</v>
      </c>
      <c r="P290" s="9">
        <f t="shared" si="75"/>
        <v>0</v>
      </c>
      <c r="Q290" s="8">
        <f t="shared" si="76"/>
        <v>0</v>
      </c>
      <c r="R290" s="8">
        <f t="shared" si="77"/>
        <v>-71.8</v>
      </c>
      <c r="S290" t="str">
        <f t="shared" si="78"/>
        <v>21.00.00</v>
      </c>
      <c r="T290" t="str">
        <f t="shared" si="79"/>
        <v>9.00.00</v>
      </c>
      <c r="U290" t="str">
        <f t="shared" si="80"/>
        <v>27-mar-2008</v>
      </c>
      <c r="V290">
        <f t="shared" si="81"/>
        <v>3</v>
      </c>
      <c r="W290">
        <f t="shared" si="82"/>
        <v>2008</v>
      </c>
      <c r="X290">
        <f t="shared" si="83"/>
        <v>27</v>
      </c>
      <c r="Y290" s="25">
        <f t="shared" si="84"/>
        <v>1986.6000000000006</v>
      </c>
    </row>
    <row r="291" spans="1:51" s="2" customFormat="1">
      <c r="A291" t="s">
        <v>403</v>
      </c>
      <c r="B291" t="s">
        <v>404</v>
      </c>
      <c r="C291" t="s">
        <v>25</v>
      </c>
      <c r="D291">
        <v>8</v>
      </c>
      <c r="E291" s="34">
        <v>-62.8</v>
      </c>
      <c r="F291" s="4">
        <v>-9.4000000000000004E-3</v>
      </c>
      <c r="G291">
        <v>0</v>
      </c>
      <c r="H291" s="25">
        <v>0</v>
      </c>
      <c r="I291" s="25">
        <v>-62.8</v>
      </c>
      <c r="J291" s="3">
        <v>10000</v>
      </c>
      <c r="K291" s="7">
        <f t="shared" si="71"/>
        <v>-3</v>
      </c>
      <c r="L291" s="6">
        <f t="shared" si="72"/>
        <v>-240.60000000000002</v>
      </c>
      <c r="M291">
        <v>1</v>
      </c>
      <c r="N291" s="9">
        <f t="shared" si="73"/>
        <v>0</v>
      </c>
      <c r="O291" s="9">
        <f t="shared" si="74"/>
        <v>-1</v>
      </c>
      <c r="P291" s="9">
        <f t="shared" si="75"/>
        <v>0</v>
      </c>
      <c r="Q291" s="8">
        <f t="shared" si="76"/>
        <v>0</v>
      </c>
      <c r="R291" s="8">
        <f t="shared" si="77"/>
        <v>-62.8</v>
      </c>
      <c r="S291" t="str">
        <f t="shared" si="78"/>
        <v>11.00.00</v>
      </c>
      <c r="T291" t="str">
        <f t="shared" si="79"/>
        <v>19.00.00</v>
      </c>
      <c r="U291" t="str">
        <f t="shared" si="80"/>
        <v>28-mar-2008</v>
      </c>
      <c r="V291">
        <f t="shared" si="81"/>
        <v>3</v>
      </c>
      <c r="W291">
        <f t="shared" si="82"/>
        <v>2008</v>
      </c>
      <c r="X291">
        <f t="shared" si="83"/>
        <v>28</v>
      </c>
      <c r="Y291" s="25">
        <f t="shared" si="84"/>
        <v>1923.8000000000006</v>
      </c>
    </row>
    <row r="292" spans="1:51" s="2" customFormat="1">
      <c r="A292" t="s">
        <v>405</v>
      </c>
      <c r="B292" t="s">
        <v>406</v>
      </c>
      <c r="C292" t="s">
        <v>55</v>
      </c>
      <c r="D292">
        <v>7</v>
      </c>
      <c r="E292" s="34">
        <v>40.200000000000003</v>
      </c>
      <c r="F292" s="4">
        <v>6.1000000000000004E-3</v>
      </c>
      <c r="G292">
        <v>0</v>
      </c>
      <c r="H292" s="25">
        <v>86.7</v>
      </c>
      <c r="I292" s="25">
        <v>0</v>
      </c>
      <c r="J292" s="3">
        <v>10000</v>
      </c>
      <c r="K292" s="7">
        <f t="shared" si="71"/>
        <v>1</v>
      </c>
      <c r="L292" s="6">
        <f t="shared" si="72"/>
        <v>40.200000000000003</v>
      </c>
      <c r="M292">
        <v>1</v>
      </c>
      <c r="N292" s="9">
        <f t="shared" si="73"/>
        <v>1</v>
      </c>
      <c r="O292" s="9">
        <f t="shared" si="74"/>
        <v>0</v>
      </c>
      <c r="P292" s="9">
        <f t="shared" si="75"/>
        <v>0</v>
      </c>
      <c r="Q292" s="8">
        <f t="shared" si="76"/>
        <v>40.200000000000003</v>
      </c>
      <c r="R292" s="8">
        <f t="shared" si="77"/>
        <v>0</v>
      </c>
      <c r="S292" t="str">
        <f t="shared" si="78"/>
        <v>20.00.00</v>
      </c>
      <c r="T292" t="str">
        <f t="shared" si="79"/>
        <v>13.00.00</v>
      </c>
      <c r="U292" t="str">
        <f t="shared" si="80"/>
        <v>28-mar-2008</v>
      </c>
      <c r="V292">
        <f t="shared" si="81"/>
        <v>3</v>
      </c>
      <c r="W292">
        <f t="shared" si="82"/>
        <v>2008</v>
      </c>
      <c r="X292">
        <f t="shared" si="83"/>
        <v>28</v>
      </c>
      <c r="Y292" s="25">
        <f t="shared" si="84"/>
        <v>1964.0000000000007</v>
      </c>
    </row>
    <row r="293" spans="1:51" s="2" customFormat="1">
      <c r="A293" t="s">
        <v>2895</v>
      </c>
      <c r="B293" t="s">
        <v>2896</v>
      </c>
      <c r="C293" t="s">
        <v>25</v>
      </c>
      <c r="D293">
        <v>7</v>
      </c>
      <c r="E293" s="36">
        <v>95.7</v>
      </c>
      <c r="F293" s="4">
        <v>1.46E-2</v>
      </c>
      <c r="G293">
        <v>0</v>
      </c>
      <c r="H293" s="25">
        <v>95.7</v>
      </c>
      <c r="I293" s="25">
        <v>0</v>
      </c>
      <c r="J293" s="3">
        <v>10000</v>
      </c>
      <c r="K293" s="7">
        <f t="shared" si="71"/>
        <v>2</v>
      </c>
      <c r="L293" s="6">
        <f t="shared" si="72"/>
        <v>135.9</v>
      </c>
      <c r="M293">
        <v>1</v>
      </c>
      <c r="N293" s="9">
        <f t="shared" si="73"/>
        <v>1</v>
      </c>
      <c r="O293" s="9">
        <f t="shared" si="74"/>
        <v>0</v>
      </c>
      <c r="P293" s="9">
        <f t="shared" si="75"/>
        <v>0</v>
      </c>
      <c r="Q293" s="8">
        <f t="shared" si="76"/>
        <v>95.7</v>
      </c>
      <c r="R293" s="8">
        <f t="shared" si="77"/>
        <v>0</v>
      </c>
      <c r="S293" t="str">
        <f t="shared" si="78"/>
        <v>12.00.00</v>
      </c>
      <c r="T293" t="str">
        <f t="shared" si="79"/>
        <v>19.00.00</v>
      </c>
      <c r="U293" t="str">
        <f t="shared" si="80"/>
        <v>31-mar-2008</v>
      </c>
      <c r="V293">
        <f t="shared" si="81"/>
        <v>3</v>
      </c>
      <c r="W293">
        <f t="shared" si="82"/>
        <v>2008</v>
      </c>
      <c r="X293">
        <f t="shared" si="83"/>
        <v>31</v>
      </c>
      <c r="Y293" s="25">
        <f t="shared" si="84"/>
        <v>2059.7000000000007</v>
      </c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</row>
    <row r="294" spans="1:51" s="2" customFormat="1">
      <c r="A294" t="s">
        <v>1936</v>
      </c>
      <c r="B294" t="s">
        <v>1937</v>
      </c>
      <c r="C294" t="s">
        <v>25</v>
      </c>
      <c r="D294">
        <v>9</v>
      </c>
      <c r="E294" s="38">
        <v>251</v>
      </c>
      <c r="F294" s="4">
        <v>1.8700000000000001E-2</v>
      </c>
      <c r="G294">
        <v>0</v>
      </c>
      <c r="H294" s="25">
        <v>251</v>
      </c>
      <c r="I294" s="25">
        <v>0</v>
      </c>
      <c r="J294" s="3">
        <v>10000</v>
      </c>
      <c r="K294" s="7">
        <f t="shared" si="71"/>
        <v>3</v>
      </c>
      <c r="L294" s="6">
        <f t="shared" si="72"/>
        <v>386.9</v>
      </c>
      <c r="M294">
        <v>1</v>
      </c>
      <c r="N294" s="9">
        <f t="shared" si="73"/>
        <v>1</v>
      </c>
      <c r="O294" s="9">
        <f t="shared" si="74"/>
        <v>0</v>
      </c>
      <c r="P294" s="9">
        <f t="shared" si="75"/>
        <v>0</v>
      </c>
      <c r="Q294" s="8">
        <f t="shared" si="76"/>
        <v>251</v>
      </c>
      <c r="R294" s="8">
        <f t="shared" si="77"/>
        <v>0</v>
      </c>
      <c r="S294" t="str">
        <f t="shared" si="78"/>
        <v>12.00.00</v>
      </c>
      <c r="T294" t="str">
        <f t="shared" si="79"/>
        <v>21.00.00</v>
      </c>
      <c r="U294" t="str">
        <f t="shared" si="80"/>
        <v xml:space="preserve">1-apr-2008 </v>
      </c>
      <c r="V294">
        <f t="shared" si="81"/>
        <v>4</v>
      </c>
      <c r="W294">
        <f t="shared" si="82"/>
        <v>2008</v>
      </c>
      <c r="X294">
        <f t="shared" si="83"/>
        <v>1</v>
      </c>
      <c r="Y294" s="25">
        <f t="shared" si="84"/>
        <v>2310.7000000000007</v>
      </c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</row>
    <row r="295" spans="1:51" s="2" customFormat="1">
      <c r="A295" t="s">
        <v>407</v>
      </c>
      <c r="B295" t="s">
        <v>408</v>
      </c>
      <c r="C295" t="s">
        <v>25</v>
      </c>
      <c r="D295">
        <v>7</v>
      </c>
      <c r="E295" s="34">
        <v>8.9</v>
      </c>
      <c r="F295" s="4">
        <v>1.2999999999999999E-3</v>
      </c>
      <c r="G295">
        <v>0</v>
      </c>
      <c r="H295" s="25">
        <v>15.2</v>
      </c>
      <c r="I295" s="25">
        <v>-34.799999999999997</v>
      </c>
      <c r="J295" s="3">
        <v>10000</v>
      </c>
      <c r="K295" s="7">
        <f t="shared" si="71"/>
        <v>4</v>
      </c>
      <c r="L295" s="6">
        <f t="shared" si="72"/>
        <v>395.79999999999995</v>
      </c>
      <c r="M295">
        <v>1</v>
      </c>
      <c r="N295" s="9">
        <f t="shared" si="73"/>
        <v>1</v>
      </c>
      <c r="O295" s="9">
        <f t="shared" si="74"/>
        <v>0</v>
      </c>
      <c r="P295" s="9">
        <f t="shared" si="75"/>
        <v>0</v>
      </c>
      <c r="Q295" s="8">
        <f t="shared" si="76"/>
        <v>8.9</v>
      </c>
      <c r="R295" s="8">
        <f t="shared" si="77"/>
        <v>0</v>
      </c>
      <c r="S295" t="str">
        <f t="shared" si="78"/>
        <v>15.00.00</v>
      </c>
      <c r="T295" t="str">
        <f t="shared" si="79"/>
        <v>8.00.00</v>
      </c>
      <c r="U295" t="str">
        <f t="shared" si="80"/>
        <v xml:space="preserve">2-apr-2008 </v>
      </c>
      <c r="V295">
        <f t="shared" si="81"/>
        <v>4</v>
      </c>
      <c r="W295">
        <f t="shared" si="82"/>
        <v>2008</v>
      </c>
      <c r="X295">
        <f t="shared" si="83"/>
        <v>2</v>
      </c>
      <c r="Y295" s="25">
        <f t="shared" si="84"/>
        <v>2319.6000000000008</v>
      </c>
    </row>
    <row r="296" spans="1:51" s="2" customFormat="1">
      <c r="A296" t="s">
        <v>409</v>
      </c>
      <c r="B296" t="s">
        <v>410</v>
      </c>
      <c r="C296" t="s">
        <v>55</v>
      </c>
      <c r="D296">
        <v>2</v>
      </c>
      <c r="E296" s="34">
        <v>-0.8</v>
      </c>
      <c r="F296" s="4">
        <v>-1E-4</v>
      </c>
      <c r="G296">
        <v>0</v>
      </c>
      <c r="H296" s="25">
        <v>30.2</v>
      </c>
      <c r="I296" s="25">
        <v>-0.8</v>
      </c>
      <c r="J296" s="3">
        <v>10000</v>
      </c>
      <c r="K296" s="7">
        <f t="shared" si="71"/>
        <v>-1</v>
      </c>
      <c r="L296" s="6">
        <f t="shared" si="72"/>
        <v>-0.8</v>
      </c>
      <c r="M296">
        <v>1</v>
      </c>
      <c r="N296" s="9">
        <f t="shared" si="73"/>
        <v>0</v>
      </c>
      <c r="O296" s="9">
        <f t="shared" si="74"/>
        <v>-1</v>
      </c>
      <c r="P296" s="9">
        <f t="shared" si="75"/>
        <v>0</v>
      </c>
      <c r="Q296" s="8">
        <f t="shared" si="76"/>
        <v>0</v>
      </c>
      <c r="R296" s="8">
        <f t="shared" si="77"/>
        <v>-0.8</v>
      </c>
      <c r="S296" t="str">
        <f t="shared" si="78"/>
        <v>15.00.00</v>
      </c>
      <c r="T296" t="str">
        <f t="shared" si="79"/>
        <v>17.00.00</v>
      </c>
      <c r="U296" t="str">
        <f t="shared" si="80"/>
        <v xml:space="preserve">4-apr-2008 </v>
      </c>
      <c r="V296">
        <f t="shared" si="81"/>
        <v>4</v>
      </c>
      <c r="W296">
        <f t="shared" si="82"/>
        <v>2008</v>
      </c>
      <c r="X296">
        <f t="shared" si="83"/>
        <v>4</v>
      </c>
      <c r="Y296" s="25">
        <f t="shared" si="84"/>
        <v>2318.8000000000006</v>
      </c>
    </row>
    <row r="297" spans="1:51" s="2" customFormat="1">
      <c r="A297" t="s">
        <v>411</v>
      </c>
      <c r="B297" t="s">
        <v>412</v>
      </c>
      <c r="C297" t="s">
        <v>25</v>
      </c>
      <c r="D297">
        <v>13</v>
      </c>
      <c r="E297" s="34">
        <v>-42.8</v>
      </c>
      <c r="F297" s="4">
        <v>-6.1999999999999998E-3</v>
      </c>
      <c r="G297">
        <v>0</v>
      </c>
      <c r="H297" s="25">
        <v>29.2</v>
      </c>
      <c r="I297" s="25">
        <v>-42.8</v>
      </c>
      <c r="J297" s="3">
        <v>10000</v>
      </c>
      <c r="K297" s="7">
        <f t="shared" si="71"/>
        <v>-2</v>
      </c>
      <c r="L297" s="6">
        <f t="shared" si="72"/>
        <v>-43.599999999999994</v>
      </c>
      <c r="M297">
        <v>1</v>
      </c>
      <c r="N297" s="9">
        <f t="shared" si="73"/>
        <v>0</v>
      </c>
      <c r="O297" s="9">
        <f t="shared" si="74"/>
        <v>-1</v>
      </c>
      <c r="P297" s="9">
        <f t="shared" si="75"/>
        <v>0</v>
      </c>
      <c r="Q297" s="8">
        <f t="shared" si="76"/>
        <v>0</v>
      </c>
      <c r="R297" s="8">
        <f t="shared" si="77"/>
        <v>-42.8</v>
      </c>
      <c r="S297" t="str">
        <f t="shared" si="78"/>
        <v>9.00.00</v>
      </c>
      <c r="T297" t="str">
        <f t="shared" si="79"/>
        <v>8.00.00</v>
      </c>
      <c r="U297" t="str">
        <f t="shared" si="80"/>
        <v xml:space="preserve">7-apr-2008 </v>
      </c>
      <c r="V297">
        <f t="shared" si="81"/>
        <v>4</v>
      </c>
      <c r="W297">
        <f t="shared" si="82"/>
        <v>2008</v>
      </c>
      <c r="X297">
        <f t="shared" si="83"/>
        <v>7</v>
      </c>
      <c r="Y297" s="25">
        <f t="shared" si="84"/>
        <v>2276.0000000000005</v>
      </c>
    </row>
    <row r="298" spans="1:51" s="2" customFormat="1">
      <c r="A298" t="s">
        <v>413</v>
      </c>
      <c r="B298" t="s">
        <v>414</v>
      </c>
      <c r="C298" t="s">
        <v>55</v>
      </c>
      <c r="D298">
        <v>18</v>
      </c>
      <c r="E298" s="34">
        <v>19.899999999999999</v>
      </c>
      <c r="F298" s="4">
        <v>2.8999999999999998E-3</v>
      </c>
      <c r="G298">
        <v>0</v>
      </c>
      <c r="H298" s="25">
        <v>54.7</v>
      </c>
      <c r="I298" s="25">
        <v>0</v>
      </c>
      <c r="J298" s="3">
        <v>10000</v>
      </c>
      <c r="K298" s="7">
        <f t="shared" si="71"/>
        <v>1</v>
      </c>
      <c r="L298" s="6">
        <f t="shared" si="72"/>
        <v>19.899999999999999</v>
      </c>
      <c r="M298">
        <v>1</v>
      </c>
      <c r="N298" s="9">
        <f t="shared" si="73"/>
        <v>1</v>
      </c>
      <c r="O298" s="9">
        <f t="shared" si="74"/>
        <v>0</v>
      </c>
      <c r="P298" s="9">
        <f t="shared" si="75"/>
        <v>0</v>
      </c>
      <c r="Q298" s="8">
        <f t="shared" si="76"/>
        <v>19.899999999999999</v>
      </c>
      <c r="R298" s="8">
        <f t="shared" si="77"/>
        <v>0</v>
      </c>
      <c r="S298" t="str">
        <f t="shared" si="78"/>
        <v>9.00.00</v>
      </c>
      <c r="T298" t="str">
        <f t="shared" si="79"/>
        <v>13.00.00</v>
      </c>
      <c r="U298" t="str">
        <f t="shared" si="80"/>
        <v xml:space="preserve">8-apr-2008 </v>
      </c>
      <c r="V298">
        <f t="shared" si="81"/>
        <v>4</v>
      </c>
      <c r="W298">
        <f t="shared" si="82"/>
        <v>2008</v>
      </c>
      <c r="X298">
        <f t="shared" si="83"/>
        <v>8</v>
      </c>
      <c r="Y298" s="25">
        <f t="shared" si="84"/>
        <v>2295.9000000000005</v>
      </c>
    </row>
    <row r="299" spans="1:51" s="2" customFormat="1">
      <c r="A299" t="s">
        <v>2897</v>
      </c>
      <c r="B299" t="s">
        <v>414</v>
      </c>
      <c r="C299" t="s">
        <v>25</v>
      </c>
      <c r="D299">
        <v>2</v>
      </c>
      <c r="E299" s="36">
        <v>52.8</v>
      </c>
      <c r="F299" s="4">
        <v>7.7999999999999996E-3</v>
      </c>
      <c r="G299">
        <v>0</v>
      </c>
      <c r="H299" s="25">
        <v>52.8</v>
      </c>
      <c r="I299" s="25">
        <v>-4</v>
      </c>
      <c r="J299" s="3">
        <v>10000</v>
      </c>
      <c r="K299" s="7">
        <f t="shared" si="71"/>
        <v>2</v>
      </c>
      <c r="L299" s="6">
        <f t="shared" si="72"/>
        <v>72.699999999999989</v>
      </c>
      <c r="M299">
        <v>1</v>
      </c>
      <c r="N299" s="9">
        <f t="shared" si="73"/>
        <v>1</v>
      </c>
      <c r="O299" s="9">
        <f t="shared" si="74"/>
        <v>0</v>
      </c>
      <c r="P299" s="9">
        <f t="shared" si="75"/>
        <v>0</v>
      </c>
      <c r="Q299" s="8">
        <f t="shared" si="76"/>
        <v>52.8</v>
      </c>
      <c r="R299" s="8">
        <f t="shared" si="77"/>
        <v>0</v>
      </c>
      <c r="S299" t="str">
        <f t="shared" si="78"/>
        <v>11.00.00</v>
      </c>
      <c r="T299" t="str">
        <f t="shared" si="79"/>
        <v>13.00.00</v>
      </c>
      <c r="U299" t="str">
        <f t="shared" si="80"/>
        <v xml:space="preserve">9-apr-2008 </v>
      </c>
      <c r="V299">
        <f t="shared" si="81"/>
        <v>4</v>
      </c>
      <c r="W299">
        <f t="shared" si="82"/>
        <v>2008</v>
      </c>
      <c r="X299">
        <f t="shared" si="83"/>
        <v>9</v>
      </c>
      <c r="Y299" s="25">
        <f t="shared" si="84"/>
        <v>2348.7000000000007</v>
      </c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</row>
    <row r="300" spans="1:51" s="2" customFormat="1">
      <c r="A300" t="s">
        <v>415</v>
      </c>
      <c r="B300" t="s">
        <v>416</v>
      </c>
      <c r="C300" t="s">
        <v>55</v>
      </c>
      <c r="D300">
        <v>13</v>
      </c>
      <c r="E300" s="34">
        <v>28.4</v>
      </c>
      <c r="F300" s="4">
        <v>4.1999999999999997E-3</v>
      </c>
      <c r="G300">
        <v>0</v>
      </c>
      <c r="H300" s="25">
        <v>77.2</v>
      </c>
      <c r="I300" s="25">
        <v>-14.8</v>
      </c>
      <c r="J300" s="3">
        <v>10000</v>
      </c>
      <c r="K300" s="7">
        <f t="shared" si="71"/>
        <v>3</v>
      </c>
      <c r="L300" s="6">
        <f t="shared" si="72"/>
        <v>101.1</v>
      </c>
      <c r="M300">
        <v>1</v>
      </c>
      <c r="N300" s="9">
        <f t="shared" si="73"/>
        <v>1</v>
      </c>
      <c r="O300" s="9">
        <f t="shared" si="74"/>
        <v>0</v>
      </c>
      <c r="P300" s="9">
        <f t="shared" si="75"/>
        <v>0</v>
      </c>
      <c r="Q300" s="8">
        <f t="shared" si="76"/>
        <v>28.4</v>
      </c>
      <c r="R300" s="8">
        <f t="shared" si="77"/>
        <v>0</v>
      </c>
      <c r="S300" t="str">
        <f t="shared" si="78"/>
        <v>18.00.00</v>
      </c>
      <c r="T300" t="str">
        <f t="shared" si="79"/>
        <v>17.00.00</v>
      </c>
      <c r="U300" t="str">
        <f t="shared" si="80"/>
        <v xml:space="preserve">9-apr-2008 </v>
      </c>
      <c r="V300">
        <f t="shared" si="81"/>
        <v>4</v>
      </c>
      <c r="W300">
        <f t="shared" si="82"/>
        <v>2008</v>
      </c>
      <c r="X300">
        <f t="shared" si="83"/>
        <v>9</v>
      </c>
      <c r="Y300" s="25">
        <f t="shared" si="84"/>
        <v>2377.1000000000008</v>
      </c>
    </row>
    <row r="301" spans="1:51" s="2" customFormat="1">
      <c r="A301" t="s">
        <v>1938</v>
      </c>
      <c r="B301" t="s">
        <v>1939</v>
      </c>
      <c r="C301" t="s">
        <v>55</v>
      </c>
      <c r="D301">
        <v>8</v>
      </c>
      <c r="E301" s="38">
        <v>134</v>
      </c>
      <c r="F301" s="4">
        <v>0.01</v>
      </c>
      <c r="G301">
        <v>0</v>
      </c>
      <c r="H301" s="25">
        <v>136</v>
      </c>
      <c r="I301" s="25">
        <v>0</v>
      </c>
      <c r="J301" s="3">
        <v>10000</v>
      </c>
      <c r="K301" s="7">
        <f t="shared" si="71"/>
        <v>4</v>
      </c>
      <c r="L301" s="6">
        <f t="shared" si="72"/>
        <v>235.1</v>
      </c>
      <c r="M301">
        <v>1</v>
      </c>
      <c r="N301" s="9">
        <f t="shared" si="73"/>
        <v>1</v>
      </c>
      <c r="O301" s="9">
        <f t="shared" si="74"/>
        <v>0</v>
      </c>
      <c r="P301" s="9">
        <f t="shared" si="75"/>
        <v>0</v>
      </c>
      <c r="Q301" s="8">
        <f t="shared" si="76"/>
        <v>134</v>
      </c>
      <c r="R301" s="8">
        <f t="shared" si="77"/>
        <v>0</v>
      </c>
      <c r="S301" t="str">
        <f t="shared" si="78"/>
        <v>13.00.00</v>
      </c>
      <c r="T301" t="str">
        <f t="shared" si="79"/>
        <v>21.00.00</v>
      </c>
      <c r="U301" t="str">
        <f t="shared" si="80"/>
        <v>11-apr-2008</v>
      </c>
      <c r="V301">
        <f t="shared" si="81"/>
        <v>4</v>
      </c>
      <c r="W301">
        <f t="shared" si="82"/>
        <v>2008</v>
      </c>
      <c r="X301">
        <f t="shared" si="83"/>
        <v>11</v>
      </c>
      <c r="Y301" s="25">
        <f t="shared" si="84"/>
        <v>2511.1000000000008</v>
      </c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</row>
    <row r="302" spans="1:51" s="2" customFormat="1">
      <c r="A302" t="s">
        <v>2898</v>
      </c>
      <c r="B302" t="s">
        <v>2899</v>
      </c>
      <c r="C302" t="s">
        <v>25</v>
      </c>
      <c r="D302">
        <v>4</v>
      </c>
      <c r="E302" s="36">
        <v>-69.3</v>
      </c>
      <c r="F302" s="4">
        <v>-1.04E-2</v>
      </c>
      <c r="G302">
        <v>0</v>
      </c>
      <c r="H302" s="25">
        <v>0</v>
      </c>
      <c r="I302" s="25">
        <v>-69.3</v>
      </c>
      <c r="J302" s="3">
        <v>10000</v>
      </c>
      <c r="K302" s="7">
        <f t="shared" si="71"/>
        <v>-1</v>
      </c>
      <c r="L302" s="6">
        <f t="shared" si="72"/>
        <v>-69.3</v>
      </c>
      <c r="M302">
        <v>1</v>
      </c>
      <c r="N302" s="9">
        <f t="shared" si="73"/>
        <v>0</v>
      </c>
      <c r="O302" s="9">
        <f t="shared" si="74"/>
        <v>-1</v>
      </c>
      <c r="P302" s="9">
        <f t="shared" si="75"/>
        <v>0</v>
      </c>
      <c r="Q302" s="8">
        <f t="shared" si="76"/>
        <v>0</v>
      </c>
      <c r="R302" s="8">
        <f t="shared" si="77"/>
        <v>-69.3</v>
      </c>
      <c r="S302" t="str">
        <f t="shared" si="78"/>
        <v>18.00.00</v>
      </c>
      <c r="T302" t="str">
        <f t="shared" si="79"/>
        <v>8.00.00</v>
      </c>
      <c r="U302" t="str">
        <f t="shared" si="80"/>
        <v>11-apr-2008</v>
      </c>
      <c r="V302">
        <f t="shared" si="81"/>
        <v>4</v>
      </c>
      <c r="W302">
        <f t="shared" si="82"/>
        <v>2008</v>
      </c>
      <c r="X302">
        <f t="shared" si="83"/>
        <v>11</v>
      </c>
      <c r="Y302" s="25">
        <f t="shared" si="84"/>
        <v>2441.8000000000006</v>
      </c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</row>
    <row r="303" spans="1:51" s="2" customFormat="1">
      <c r="A303" t="s">
        <v>417</v>
      </c>
      <c r="B303" t="s">
        <v>418</v>
      </c>
      <c r="C303" t="s">
        <v>25</v>
      </c>
      <c r="D303">
        <v>9</v>
      </c>
      <c r="E303" s="34">
        <v>-10.6</v>
      </c>
      <c r="F303" s="4">
        <v>-1.6000000000000001E-3</v>
      </c>
      <c r="G303">
        <v>0</v>
      </c>
      <c r="H303" s="25">
        <v>26.2</v>
      </c>
      <c r="I303" s="25">
        <v>-10.6</v>
      </c>
      <c r="J303" s="3">
        <v>10000</v>
      </c>
      <c r="K303" s="7">
        <f t="shared" si="71"/>
        <v>-2</v>
      </c>
      <c r="L303" s="6">
        <f t="shared" si="72"/>
        <v>-79.899999999999991</v>
      </c>
      <c r="M303">
        <v>1</v>
      </c>
      <c r="N303" s="9">
        <f t="shared" si="73"/>
        <v>0</v>
      </c>
      <c r="O303" s="9">
        <f t="shared" si="74"/>
        <v>-1</v>
      </c>
      <c r="P303" s="9">
        <f t="shared" si="75"/>
        <v>0</v>
      </c>
      <c r="Q303" s="8">
        <f t="shared" si="76"/>
        <v>0</v>
      </c>
      <c r="R303" s="8">
        <f t="shared" si="77"/>
        <v>-10.6</v>
      </c>
      <c r="S303" t="str">
        <f t="shared" si="78"/>
        <v>17.00.00</v>
      </c>
      <c r="T303" t="str">
        <f t="shared" si="79"/>
        <v>12.00.00</v>
      </c>
      <c r="U303" t="str">
        <f t="shared" si="80"/>
        <v>14-apr-2008</v>
      </c>
      <c r="V303">
        <f t="shared" si="81"/>
        <v>4</v>
      </c>
      <c r="W303">
        <f t="shared" si="82"/>
        <v>2008</v>
      </c>
      <c r="X303">
        <f t="shared" si="83"/>
        <v>14</v>
      </c>
      <c r="Y303" s="25">
        <f t="shared" si="84"/>
        <v>2431.2000000000007</v>
      </c>
    </row>
    <row r="304" spans="1:51" s="2" customFormat="1">
      <c r="A304" t="s">
        <v>2900</v>
      </c>
      <c r="B304" t="s">
        <v>2901</v>
      </c>
      <c r="C304" t="s">
        <v>25</v>
      </c>
      <c r="D304">
        <v>1</v>
      </c>
      <c r="E304" s="36">
        <v>94.6</v>
      </c>
      <c r="F304" s="4">
        <v>1.4E-2</v>
      </c>
      <c r="G304">
        <v>0</v>
      </c>
      <c r="H304" s="25">
        <v>94.6</v>
      </c>
      <c r="I304" s="25">
        <v>0</v>
      </c>
      <c r="J304" s="3">
        <v>10000</v>
      </c>
      <c r="K304" s="7">
        <f t="shared" si="71"/>
        <v>1</v>
      </c>
      <c r="L304" s="6">
        <f t="shared" si="72"/>
        <v>94.6</v>
      </c>
      <c r="M304">
        <v>1</v>
      </c>
      <c r="N304" s="9">
        <f t="shared" si="73"/>
        <v>1</v>
      </c>
      <c r="O304" s="9">
        <f t="shared" si="74"/>
        <v>0</v>
      </c>
      <c r="P304" s="9">
        <f t="shared" si="75"/>
        <v>0</v>
      </c>
      <c r="Q304" s="8">
        <f t="shared" si="76"/>
        <v>94.6</v>
      </c>
      <c r="R304" s="8">
        <f t="shared" si="77"/>
        <v>0</v>
      </c>
      <c r="S304" t="str">
        <f t="shared" si="78"/>
        <v>15.00.00</v>
      </c>
      <c r="T304" t="str">
        <f t="shared" si="79"/>
        <v>16.00.00</v>
      </c>
      <c r="U304" t="str">
        <f t="shared" si="80"/>
        <v>23-apr-2008</v>
      </c>
      <c r="V304">
        <f t="shared" si="81"/>
        <v>4</v>
      </c>
      <c r="W304">
        <f t="shared" si="82"/>
        <v>2008</v>
      </c>
      <c r="X304">
        <f t="shared" si="83"/>
        <v>23</v>
      </c>
      <c r="Y304" s="25">
        <f t="shared" si="84"/>
        <v>2525.8000000000006</v>
      </c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</row>
    <row r="305" spans="1:51" s="2" customFormat="1">
      <c r="A305" t="s">
        <v>2902</v>
      </c>
      <c r="B305" t="s">
        <v>2903</v>
      </c>
      <c r="C305" t="s">
        <v>25</v>
      </c>
      <c r="D305">
        <v>25</v>
      </c>
      <c r="E305" s="36">
        <v>167.2</v>
      </c>
      <c r="F305" s="4">
        <v>2.4400000000000002E-2</v>
      </c>
      <c r="G305">
        <v>0</v>
      </c>
      <c r="H305" s="25">
        <v>167.2</v>
      </c>
      <c r="I305" s="25">
        <v>-2</v>
      </c>
      <c r="J305" s="3">
        <v>10000</v>
      </c>
      <c r="K305" s="7">
        <f t="shared" si="71"/>
        <v>2</v>
      </c>
      <c r="L305" s="6">
        <f t="shared" si="72"/>
        <v>261.79999999999995</v>
      </c>
      <c r="M305">
        <v>1</v>
      </c>
      <c r="N305" s="9">
        <f t="shared" si="73"/>
        <v>1</v>
      </c>
      <c r="O305" s="9">
        <f t="shared" si="74"/>
        <v>0</v>
      </c>
      <c r="P305" s="9">
        <f t="shared" si="75"/>
        <v>0</v>
      </c>
      <c r="Q305" s="8">
        <f t="shared" si="76"/>
        <v>167.2</v>
      </c>
      <c r="R305" s="8">
        <f t="shared" si="77"/>
        <v>0</v>
      </c>
      <c r="S305" t="str">
        <f t="shared" si="78"/>
        <v>15.00.00</v>
      </c>
      <c r="T305" t="str">
        <f t="shared" si="79"/>
        <v>12.00.00</v>
      </c>
      <c r="U305" t="str">
        <f t="shared" si="80"/>
        <v>24-apr-2008</v>
      </c>
      <c r="V305">
        <f t="shared" si="81"/>
        <v>4</v>
      </c>
      <c r="W305">
        <f t="shared" si="82"/>
        <v>2008</v>
      </c>
      <c r="X305">
        <f t="shared" si="83"/>
        <v>24</v>
      </c>
      <c r="Y305" s="25">
        <f t="shared" si="84"/>
        <v>2693.0000000000005</v>
      </c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</row>
    <row r="306" spans="1:51" s="2" customFormat="1">
      <c r="A306" t="s">
        <v>1940</v>
      </c>
      <c r="B306" t="s">
        <v>1941</v>
      </c>
      <c r="C306" t="s">
        <v>25</v>
      </c>
      <c r="D306">
        <v>9</v>
      </c>
      <c r="E306" s="38">
        <v>46</v>
      </c>
      <c r="F306" s="4">
        <v>3.3E-3</v>
      </c>
      <c r="G306">
        <v>0</v>
      </c>
      <c r="H306" s="25">
        <v>63</v>
      </c>
      <c r="I306" s="25">
        <v>-8</v>
      </c>
      <c r="J306" s="3">
        <v>10000</v>
      </c>
      <c r="K306" s="7">
        <f t="shared" si="71"/>
        <v>3</v>
      </c>
      <c r="L306" s="6">
        <f t="shared" si="72"/>
        <v>307.79999999999995</v>
      </c>
      <c r="M306">
        <v>1</v>
      </c>
      <c r="N306" s="9">
        <f t="shared" si="73"/>
        <v>1</v>
      </c>
      <c r="O306" s="9">
        <f t="shared" si="74"/>
        <v>0</v>
      </c>
      <c r="P306" s="9">
        <f t="shared" si="75"/>
        <v>0</v>
      </c>
      <c r="Q306" s="8">
        <f t="shared" si="76"/>
        <v>46</v>
      </c>
      <c r="R306" s="8">
        <f t="shared" si="77"/>
        <v>0</v>
      </c>
      <c r="S306" t="str">
        <f t="shared" si="78"/>
        <v>12.00.00</v>
      </c>
      <c r="T306" t="str">
        <f t="shared" si="79"/>
        <v>21.00.00</v>
      </c>
      <c r="U306" t="str">
        <f t="shared" si="80"/>
        <v>25-apr-2008</v>
      </c>
      <c r="V306">
        <f t="shared" si="81"/>
        <v>4</v>
      </c>
      <c r="W306">
        <f t="shared" si="82"/>
        <v>2008</v>
      </c>
      <c r="X306">
        <f t="shared" si="83"/>
        <v>25</v>
      </c>
      <c r="Y306" s="25">
        <f t="shared" si="84"/>
        <v>2739.0000000000005</v>
      </c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</row>
    <row r="307" spans="1:51" s="2" customFormat="1">
      <c r="A307" t="s">
        <v>419</v>
      </c>
      <c r="B307" t="s">
        <v>420</v>
      </c>
      <c r="C307" t="s">
        <v>55</v>
      </c>
      <c r="D307">
        <v>12</v>
      </c>
      <c r="E307" s="34">
        <v>41.9</v>
      </c>
      <c r="F307" s="4">
        <v>6.0000000000000001E-3</v>
      </c>
      <c r="G307">
        <v>0</v>
      </c>
      <c r="H307" s="25">
        <v>64.2</v>
      </c>
      <c r="I307" s="25">
        <v>0</v>
      </c>
      <c r="J307" s="3">
        <v>10000</v>
      </c>
      <c r="K307" s="7">
        <f t="shared" si="71"/>
        <v>4</v>
      </c>
      <c r="L307" s="6">
        <f t="shared" si="72"/>
        <v>349.69999999999993</v>
      </c>
      <c r="M307">
        <v>1</v>
      </c>
      <c r="N307" s="9">
        <f t="shared" si="73"/>
        <v>1</v>
      </c>
      <c r="O307" s="9">
        <f t="shared" si="74"/>
        <v>0</v>
      </c>
      <c r="P307" s="9">
        <f t="shared" si="75"/>
        <v>0</v>
      </c>
      <c r="Q307" s="8">
        <f t="shared" si="76"/>
        <v>41.9</v>
      </c>
      <c r="R307" s="8">
        <f t="shared" si="77"/>
        <v>0</v>
      </c>
      <c r="S307" t="str">
        <f t="shared" si="78"/>
        <v>8.00.00</v>
      </c>
      <c r="T307" t="str">
        <f t="shared" si="79"/>
        <v>20.00.00</v>
      </c>
      <c r="U307" t="str">
        <f t="shared" si="80"/>
        <v>29-apr-2008</v>
      </c>
      <c r="V307">
        <f t="shared" si="81"/>
        <v>4</v>
      </c>
      <c r="W307">
        <f t="shared" si="82"/>
        <v>2008</v>
      </c>
      <c r="X307">
        <f t="shared" si="83"/>
        <v>29</v>
      </c>
      <c r="Y307" s="25">
        <f t="shared" si="84"/>
        <v>2780.9000000000005</v>
      </c>
    </row>
    <row r="308" spans="1:51" s="2" customFormat="1">
      <c r="A308" t="s">
        <v>421</v>
      </c>
      <c r="B308" t="s">
        <v>422</v>
      </c>
      <c r="C308" t="s">
        <v>55</v>
      </c>
      <c r="D308">
        <v>2</v>
      </c>
      <c r="E308" s="34">
        <v>-65.8</v>
      </c>
      <c r="F308" s="4">
        <v>-9.4999999999999998E-3</v>
      </c>
      <c r="G308">
        <v>0</v>
      </c>
      <c r="H308" s="25">
        <v>0</v>
      </c>
      <c r="I308" s="25">
        <v>-65.8</v>
      </c>
      <c r="J308" s="3">
        <v>10000</v>
      </c>
      <c r="K308" s="7">
        <f t="shared" si="71"/>
        <v>-1</v>
      </c>
      <c r="L308" s="6">
        <f t="shared" si="72"/>
        <v>-65.8</v>
      </c>
      <c r="M308">
        <v>1</v>
      </c>
      <c r="N308" s="9">
        <f t="shared" si="73"/>
        <v>0</v>
      </c>
      <c r="O308" s="9">
        <f t="shared" si="74"/>
        <v>-1</v>
      </c>
      <c r="P308" s="9">
        <f t="shared" si="75"/>
        <v>0</v>
      </c>
      <c r="Q308" s="8">
        <f t="shared" si="76"/>
        <v>0</v>
      </c>
      <c r="R308" s="8">
        <f t="shared" si="77"/>
        <v>-65.8</v>
      </c>
      <c r="S308" t="str">
        <f t="shared" si="78"/>
        <v>12.00.00</v>
      </c>
      <c r="T308" t="str">
        <f t="shared" si="79"/>
        <v>14.00.00</v>
      </c>
      <c r="U308" t="str">
        <f t="shared" si="80"/>
        <v>30-apr-2008</v>
      </c>
      <c r="V308">
        <f t="shared" si="81"/>
        <v>4</v>
      </c>
      <c r="W308">
        <f t="shared" si="82"/>
        <v>2008</v>
      </c>
      <c r="X308">
        <f t="shared" si="83"/>
        <v>30</v>
      </c>
      <c r="Y308" s="25">
        <f t="shared" si="84"/>
        <v>2715.1000000000004</v>
      </c>
    </row>
    <row r="309" spans="1:51" s="2" customFormat="1">
      <c r="A309" t="s">
        <v>423</v>
      </c>
      <c r="B309" t="s">
        <v>424</v>
      </c>
      <c r="C309" t="s">
        <v>55</v>
      </c>
      <c r="D309">
        <v>7</v>
      </c>
      <c r="E309" s="34">
        <v>-32.799999999999997</v>
      </c>
      <c r="F309" s="4">
        <v>-4.5999999999999999E-3</v>
      </c>
      <c r="G309">
        <v>0</v>
      </c>
      <c r="H309" s="25">
        <v>28.7</v>
      </c>
      <c r="I309" s="25">
        <v>-32.799999999999997</v>
      </c>
      <c r="J309" s="3">
        <v>10000</v>
      </c>
      <c r="K309" s="7">
        <f t="shared" si="71"/>
        <v>-2</v>
      </c>
      <c r="L309" s="6">
        <f t="shared" si="72"/>
        <v>-98.6</v>
      </c>
      <c r="M309">
        <v>1</v>
      </c>
      <c r="N309" s="9">
        <f t="shared" si="73"/>
        <v>0</v>
      </c>
      <c r="O309" s="9">
        <f t="shared" si="74"/>
        <v>-1</v>
      </c>
      <c r="P309" s="9">
        <f t="shared" si="75"/>
        <v>0</v>
      </c>
      <c r="Q309" s="8">
        <f t="shared" si="76"/>
        <v>0</v>
      </c>
      <c r="R309" s="8">
        <f t="shared" si="77"/>
        <v>-32.799999999999997</v>
      </c>
      <c r="S309" t="str">
        <f t="shared" si="78"/>
        <v>11.00.00</v>
      </c>
      <c r="T309" t="str">
        <f t="shared" si="79"/>
        <v>18.00.00</v>
      </c>
      <c r="U309" t="str">
        <f t="shared" si="80"/>
        <v xml:space="preserve">6-mag-2008 </v>
      </c>
      <c r="V309">
        <f t="shared" si="81"/>
        <v>5</v>
      </c>
      <c r="W309">
        <f t="shared" si="82"/>
        <v>2008</v>
      </c>
      <c r="X309">
        <f t="shared" si="83"/>
        <v>6</v>
      </c>
      <c r="Y309" s="25">
        <f t="shared" si="84"/>
        <v>2682.3</v>
      </c>
    </row>
    <row r="310" spans="1:51" s="2" customFormat="1">
      <c r="A310" t="s">
        <v>2904</v>
      </c>
      <c r="B310" t="s">
        <v>2905</v>
      </c>
      <c r="C310" t="s">
        <v>25</v>
      </c>
      <c r="D310">
        <v>105</v>
      </c>
      <c r="E310" s="36">
        <v>118.8</v>
      </c>
      <c r="F310" s="4">
        <v>1.6799999999999999E-2</v>
      </c>
      <c r="G310">
        <v>0</v>
      </c>
      <c r="H310" s="25">
        <v>118.8</v>
      </c>
      <c r="I310" s="25">
        <v>-59</v>
      </c>
      <c r="J310" s="3">
        <v>10000</v>
      </c>
      <c r="K310" s="7">
        <f t="shared" si="71"/>
        <v>1</v>
      </c>
      <c r="L310" s="6">
        <f t="shared" si="72"/>
        <v>118.8</v>
      </c>
      <c r="M310">
        <v>1</v>
      </c>
      <c r="N310" s="9">
        <f t="shared" si="73"/>
        <v>1</v>
      </c>
      <c r="O310" s="9">
        <f t="shared" si="74"/>
        <v>0</v>
      </c>
      <c r="P310" s="9">
        <f t="shared" si="75"/>
        <v>0</v>
      </c>
      <c r="Q310" s="8">
        <f t="shared" si="76"/>
        <v>118.8</v>
      </c>
      <c r="R310" s="8">
        <f t="shared" si="77"/>
        <v>0</v>
      </c>
      <c r="S310" t="str">
        <f t="shared" si="78"/>
        <v>17.00.00</v>
      </c>
      <c r="T310" t="str">
        <f t="shared" si="79"/>
        <v>10.00.00</v>
      </c>
      <c r="U310" t="str">
        <f t="shared" si="80"/>
        <v xml:space="preserve">6-mag-2008 </v>
      </c>
      <c r="V310">
        <f t="shared" si="81"/>
        <v>5</v>
      </c>
      <c r="W310">
        <f t="shared" si="82"/>
        <v>2008</v>
      </c>
      <c r="X310">
        <f t="shared" si="83"/>
        <v>6</v>
      </c>
      <c r="Y310" s="25">
        <f t="shared" si="84"/>
        <v>2801.1000000000004</v>
      </c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</row>
    <row r="311" spans="1:51" s="2" customFormat="1">
      <c r="A311" t="s">
        <v>425</v>
      </c>
      <c r="B311" t="s">
        <v>426</v>
      </c>
      <c r="C311" t="s">
        <v>55</v>
      </c>
      <c r="D311">
        <v>11</v>
      </c>
      <c r="E311" s="34">
        <v>-39.6</v>
      </c>
      <c r="F311" s="4">
        <v>-5.5999999999999999E-3</v>
      </c>
      <c r="G311">
        <v>0</v>
      </c>
      <c r="H311" s="25">
        <v>23.7</v>
      </c>
      <c r="I311" s="25">
        <v>-50.4</v>
      </c>
      <c r="J311" s="3">
        <v>10000</v>
      </c>
      <c r="K311" s="7">
        <f t="shared" si="71"/>
        <v>-1</v>
      </c>
      <c r="L311" s="6">
        <f t="shared" si="72"/>
        <v>-39.6</v>
      </c>
      <c r="M311">
        <v>1</v>
      </c>
      <c r="N311" s="9">
        <f t="shared" si="73"/>
        <v>0</v>
      </c>
      <c r="O311" s="9">
        <f t="shared" si="74"/>
        <v>-1</v>
      </c>
      <c r="P311" s="9">
        <f t="shared" si="75"/>
        <v>0</v>
      </c>
      <c r="Q311" s="8">
        <f t="shared" si="76"/>
        <v>0</v>
      </c>
      <c r="R311" s="8">
        <f t="shared" si="77"/>
        <v>-39.6</v>
      </c>
      <c r="S311" t="str">
        <f t="shared" si="78"/>
        <v>21.00.00</v>
      </c>
      <c r="T311" t="str">
        <f t="shared" si="79"/>
        <v>18.00.00</v>
      </c>
      <c r="U311" t="str">
        <f t="shared" si="80"/>
        <v xml:space="preserve">7-mag-2008 </v>
      </c>
      <c r="V311">
        <f t="shared" si="81"/>
        <v>5</v>
      </c>
      <c r="W311">
        <f t="shared" si="82"/>
        <v>2008</v>
      </c>
      <c r="X311">
        <f t="shared" si="83"/>
        <v>7</v>
      </c>
      <c r="Y311" s="25">
        <f t="shared" si="84"/>
        <v>2761.5000000000005</v>
      </c>
    </row>
    <row r="312" spans="1:51" s="2" customFormat="1">
      <c r="A312" t="s">
        <v>426</v>
      </c>
      <c r="B312" t="s">
        <v>427</v>
      </c>
      <c r="C312" t="s">
        <v>25</v>
      </c>
      <c r="D312">
        <v>4</v>
      </c>
      <c r="E312" s="34">
        <v>-63.8</v>
      </c>
      <c r="F312" s="4">
        <v>-8.9999999999999993E-3</v>
      </c>
      <c r="G312">
        <v>0</v>
      </c>
      <c r="H312" s="25">
        <v>6.9</v>
      </c>
      <c r="I312" s="25">
        <v>-65.099999999999994</v>
      </c>
      <c r="J312" s="3">
        <v>10000</v>
      </c>
      <c r="K312" s="7">
        <f t="shared" si="71"/>
        <v>-2</v>
      </c>
      <c r="L312" s="6">
        <f t="shared" si="72"/>
        <v>-103.4</v>
      </c>
      <c r="M312">
        <v>1</v>
      </c>
      <c r="N312" s="9">
        <f t="shared" si="73"/>
        <v>0</v>
      </c>
      <c r="O312" s="9">
        <f t="shared" si="74"/>
        <v>-1</v>
      </c>
      <c r="P312" s="9">
        <f t="shared" si="75"/>
        <v>0</v>
      </c>
      <c r="Q312" s="8">
        <f t="shared" si="76"/>
        <v>0</v>
      </c>
      <c r="R312" s="8">
        <f t="shared" si="77"/>
        <v>-63.8</v>
      </c>
      <c r="S312" t="str">
        <f t="shared" si="78"/>
        <v>18.00.00</v>
      </c>
      <c r="T312" t="str">
        <f t="shared" si="79"/>
        <v>8.00.00</v>
      </c>
      <c r="U312" t="str">
        <f t="shared" si="80"/>
        <v xml:space="preserve">8-mag-2008 </v>
      </c>
      <c r="V312">
        <f t="shared" si="81"/>
        <v>5</v>
      </c>
      <c r="W312">
        <f t="shared" si="82"/>
        <v>2008</v>
      </c>
      <c r="X312">
        <f t="shared" si="83"/>
        <v>8</v>
      </c>
      <c r="Y312" s="25">
        <f t="shared" si="84"/>
        <v>2697.7000000000003</v>
      </c>
    </row>
    <row r="313" spans="1:51" s="2" customFormat="1">
      <c r="A313" t="s">
        <v>428</v>
      </c>
      <c r="B313" t="s">
        <v>429</v>
      </c>
      <c r="C313" t="s">
        <v>25</v>
      </c>
      <c r="D313">
        <v>17</v>
      </c>
      <c r="E313" s="34">
        <v>18.399999999999999</v>
      </c>
      <c r="F313" s="4">
        <v>2.5999999999999999E-3</v>
      </c>
      <c r="G313">
        <v>0</v>
      </c>
      <c r="H313" s="25">
        <v>47.2</v>
      </c>
      <c r="I313" s="25">
        <v>0</v>
      </c>
      <c r="J313" s="3">
        <v>10000</v>
      </c>
      <c r="K313" s="7">
        <f t="shared" si="71"/>
        <v>1</v>
      </c>
      <c r="L313" s="6">
        <f t="shared" si="72"/>
        <v>18.399999999999999</v>
      </c>
      <c r="M313">
        <v>1</v>
      </c>
      <c r="N313" s="9">
        <f t="shared" si="73"/>
        <v>1</v>
      </c>
      <c r="O313" s="9">
        <f t="shared" si="74"/>
        <v>0</v>
      </c>
      <c r="P313" s="9">
        <f t="shared" si="75"/>
        <v>0</v>
      </c>
      <c r="Q313" s="8">
        <f t="shared" si="76"/>
        <v>18.399999999999999</v>
      </c>
      <c r="R313" s="8">
        <f t="shared" si="77"/>
        <v>0</v>
      </c>
      <c r="S313" t="str">
        <f t="shared" si="78"/>
        <v>8.00.00</v>
      </c>
      <c r="T313" t="str">
        <f t="shared" si="79"/>
        <v>11.00.00</v>
      </c>
      <c r="U313" t="str">
        <f t="shared" si="80"/>
        <v>12-mag-2008</v>
      </c>
      <c r="V313">
        <f t="shared" si="81"/>
        <v>5</v>
      </c>
      <c r="W313">
        <f t="shared" si="82"/>
        <v>2008</v>
      </c>
      <c r="X313">
        <f t="shared" si="83"/>
        <v>12</v>
      </c>
      <c r="Y313" s="25">
        <f t="shared" si="84"/>
        <v>2716.1000000000004</v>
      </c>
    </row>
    <row r="314" spans="1:51" s="2" customFormat="1">
      <c r="A314" t="s">
        <v>430</v>
      </c>
      <c r="B314" t="s">
        <v>431</v>
      </c>
      <c r="C314" t="s">
        <v>55</v>
      </c>
      <c r="D314">
        <v>2</v>
      </c>
      <c r="E314" s="34">
        <v>-75.8</v>
      </c>
      <c r="F314" s="4">
        <v>-1.0699999999999999E-2</v>
      </c>
      <c r="G314">
        <v>0</v>
      </c>
      <c r="H314" s="25">
        <v>0</v>
      </c>
      <c r="I314" s="25">
        <v>-75.8</v>
      </c>
      <c r="J314" s="3">
        <v>10000</v>
      </c>
      <c r="K314" s="7">
        <f t="shared" si="71"/>
        <v>-1</v>
      </c>
      <c r="L314" s="6">
        <f t="shared" si="72"/>
        <v>-75.8</v>
      </c>
      <c r="M314">
        <v>1</v>
      </c>
      <c r="N314" s="9">
        <f t="shared" si="73"/>
        <v>0</v>
      </c>
      <c r="O314" s="9">
        <f t="shared" si="74"/>
        <v>-1</v>
      </c>
      <c r="P314" s="9">
        <f t="shared" si="75"/>
        <v>0</v>
      </c>
      <c r="Q314" s="8">
        <f t="shared" si="76"/>
        <v>0</v>
      </c>
      <c r="R314" s="8">
        <f t="shared" si="77"/>
        <v>-75.8</v>
      </c>
      <c r="S314" t="str">
        <f t="shared" si="78"/>
        <v>14.00.00</v>
      </c>
      <c r="T314" t="str">
        <f t="shared" si="79"/>
        <v>16.00.00</v>
      </c>
      <c r="U314" t="str">
        <f t="shared" si="80"/>
        <v>14-mag-2008</v>
      </c>
      <c r="V314">
        <f t="shared" si="81"/>
        <v>5</v>
      </c>
      <c r="W314">
        <f t="shared" si="82"/>
        <v>2008</v>
      </c>
      <c r="X314">
        <f t="shared" si="83"/>
        <v>14</v>
      </c>
      <c r="Y314" s="25">
        <f t="shared" si="84"/>
        <v>2640.3</v>
      </c>
    </row>
    <row r="315" spans="1:51" s="2" customFormat="1">
      <c r="A315" t="s">
        <v>432</v>
      </c>
      <c r="B315" t="s">
        <v>433</v>
      </c>
      <c r="C315" t="s">
        <v>25</v>
      </c>
      <c r="D315">
        <v>28</v>
      </c>
      <c r="E315" s="34">
        <v>43.9</v>
      </c>
      <c r="F315" s="4">
        <v>6.1999999999999998E-3</v>
      </c>
      <c r="G315">
        <v>0</v>
      </c>
      <c r="H315" s="25">
        <v>109.7</v>
      </c>
      <c r="I315" s="25">
        <v>-42.8</v>
      </c>
      <c r="J315" s="3">
        <v>10000</v>
      </c>
      <c r="K315" s="7">
        <f t="shared" si="71"/>
        <v>1</v>
      </c>
      <c r="L315" s="6">
        <f t="shared" si="72"/>
        <v>43.9</v>
      </c>
      <c r="M315">
        <v>1</v>
      </c>
      <c r="N315" s="9">
        <f t="shared" si="73"/>
        <v>1</v>
      </c>
      <c r="O315" s="9">
        <f t="shared" si="74"/>
        <v>0</v>
      </c>
      <c r="P315" s="9">
        <f t="shared" si="75"/>
        <v>0</v>
      </c>
      <c r="Q315" s="8">
        <f t="shared" si="76"/>
        <v>43.9</v>
      </c>
      <c r="R315" s="8">
        <f t="shared" si="77"/>
        <v>0</v>
      </c>
      <c r="S315" t="str">
        <f t="shared" si="78"/>
        <v>17.00.00</v>
      </c>
      <c r="T315" t="str">
        <f t="shared" si="79"/>
        <v>17.00.00</v>
      </c>
      <c r="U315" t="str">
        <f t="shared" si="80"/>
        <v>14-mag-2008</v>
      </c>
      <c r="V315">
        <f t="shared" si="81"/>
        <v>5</v>
      </c>
      <c r="W315">
        <f t="shared" si="82"/>
        <v>2008</v>
      </c>
      <c r="X315">
        <f t="shared" si="83"/>
        <v>14</v>
      </c>
      <c r="Y315" s="25">
        <f t="shared" si="84"/>
        <v>2684.2000000000003</v>
      </c>
    </row>
    <row r="316" spans="1:51" s="2" customFormat="1">
      <c r="A316" t="s">
        <v>1942</v>
      </c>
      <c r="B316" t="s">
        <v>1943</v>
      </c>
      <c r="C316" t="s">
        <v>25</v>
      </c>
      <c r="D316">
        <v>9</v>
      </c>
      <c r="E316" s="38">
        <v>17</v>
      </c>
      <c r="F316" s="4">
        <v>1.1999999999999999E-3</v>
      </c>
      <c r="G316">
        <v>0</v>
      </c>
      <c r="H316" s="25">
        <v>60</v>
      </c>
      <c r="I316" s="25">
        <v>-68</v>
      </c>
      <c r="J316" s="3">
        <v>10000</v>
      </c>
      <c r="K316" s="7">
        <f t="shared" si="71"/>
        <v>2</v>
      </c>
      <c r="L316" s="6">
        <f t="shared" si="72"/>
        <v>60.9</v>
      </c>
      <c r="M316">
        <v>1</v>
      </c>
      <c r="N316" s="9">
        <f t="shared" si="73"/>
        <v>1</v>
      </c>
      <c r="O316" s="9">
        <f t="shared" si="74"/>
        <v>0</v>
      </c>
      <c r="P316" s="9">
        <f t="shared" si="75"/>
        <v>0</v>
      </c>
      <c r="Q316" s="8">
        <f t="shared" si="76"/>
        <v>17</v>
      </c>
      <c r="R316" s="8">
        <f t="shared" si="77"/>
        <v>0</v>
      </c>
      <c r="S316" t="str">
        <f t="shared" si="78"/>
        <v>12.00.00</v>
      </c>
      <c r="T316" t="str">
        <f t="shared" si="79"/>
        <v>21.00.00</v>
      </c>
      <c r="U316" t="str">
        <f t="shared" si="80"/>
        <v>16-mag-2008</v>
      </c>
      <c r="V316">
        <f t="shared" si="81"/>
        <v>5</v>
      </c>
      <c r="W316">
        <f t="shared" si="82"/>
        <v>2008</v>
      </c>
      <c r="X316">
        <f t="shared" si="83"/>
        <v>16</v>
      </c>
      <c r="Y316" s="25">
        <f t="shared" si="84"/>
        <v>2701.2000000000003</v>
      </c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</row>
    <row r="317" spans="1:51" s="2" customFormat="1">
      <c r="A317" t="s">
        <v>434</v>
      </c>
      <c r="B317" t="s">
        <v>435</v>
      </c>
      <c r="C317" t="s">
        <v>25</v>
      </c>
      <c r="D317">
        <v>15</v>
      </c>
      <c r="E317" s="34">
        <v>-17.100000000000001</v>
      </c>
      <c r="F317" s="4">
        <v>-2.3999999999999998E-3</v>
      </c>
      <c r="G317">
        <v>0</v>
      </c>
      <c r="H317" s="25">
        <v>39.700000000000003</v>
      </c>
      <c r="I317" s="25">
        <v>-20.8</v>
      </c>
      <c r="J317" s="3">
        <v>10000</v>
      </c>
      <c r="K317" s="7">
        <f t="shared" si="71"/>
        <v>-1</v>
      </c>
      <c r="L317" s="6">
        <f t="shared" si="72"/>
        <v>-17.100000000000001</v>
      </c>
      <c r="M317">
        <v>1</v>
      </c>
      <c r="N317" s="9">
        <f t="shared" si="73"/>
        <v>0</v>
      </c>
      <c r="O317" s="9">
        <f t="shared" si="74"/>
        <v>-1</v>
      </c>
      <c r="P317" s="9">
        <f t="shared" si="75"/>
        <v>0</v>
      </c>
      <c r="Q317" s="8">
        <f t="shared" si="76"/>
        <v>0</v>
      </c>
      <c r="R317" s="8">
        <f t="shared" si="77"/>
        <v>-17.100000000000001</v>
      </c>
      <c r="S317" t="str">
        <f t="shared" si="78"/>
        <v>8.00.00</v>
      </c>
      <c r="T317" t="str">
        <f t="shared" si="79"/>
        <v>9.00.00</v>
      </c>
      <c r="U317" t="str">
        <f t="shared" si="80"/>
        <v>19-mag-2008</v>
      </c>
      <c r="V317">
        <f t="shared" si="81"/>
        <v>5</v>
      </c>
      <c r="W317">
        <f t="shared" si="82"/>
        <v>2008</v>
      </c>
      <c r="X317">
        <f t="shared" si="83"/>
        <v>19</v>
      </c>
      <c r="Y317" s="25">
        <f t="shared" si="84"/>
        <v>2684.1000000000004</v>
      </c>
    </row>
    <row r="318" spans="1:51" s="2" customFormat="1">
      <c r="A318" t="s">
        <v>435</v>
      </c>
      <c r="B318" t="s">
        <v>436</v>
      </c>
      <c r="C318" t="s">
        <v>55</v>
      </c>
      <c r="D318">
        <v>15</v>
      </c>
      <c r="E318" s="34">
        <v>46.4</v>
      </c>
      <c r="F318" s="4">
        <v>6.4000000000000003E-3</v>
      </c>
      <c r="G318">
        <v>0</v>
      </c>
      <c r="H318" s="25">
        <v>70.900000000000006</v>
      </c>
      <c r="I318" s="25">
        <v>0</v>
      </c>
      <c r="J318" s="3">
        <v>10000</v>
      </c>
      <c r="K318" s="7">
        <f t="shared" si="71"/>
        <v>1</v>
      </c>
      <c r="L318" s="6">
        <f t="shared" si="72"/>
        <v>46.4</v>
      </c>
      <c r="M318">
        <v>1</v>
      </c>
      <c r="N318" s="9">
        <f t="shared" si="73"/>
        <v>1</v>
      </c>
      <c r="O318" s="9">
        <f t="shared" si="74"/>
        <v>0</v>
      </c>
      <c r="P318" s="9">
        <f t="shared" si="75"/>
        <v>0</v>
      </c>
      <c r="Q318" s="8">
        <f t="shared" si="76"/>
        <v>46.4</v>
      </c>
      <c r="R318" s="8">
        <f t="shared" si="77"/>
        <v>0</v>
      </c>
      <c r="S318" t="str">
        <f t="shared" si="78"/>
        <v>9.00.00</v>
      </c>
      <c r="T318" t="str">
        <f t="shared" si="79"/>
        <v>10.00.00</v>
      </c>
      <c r="U318" t="str">
        <f t="shared" si="80"/>
        <v>20-mag-2008</v>
      </c>
      <c r="V318">
        <f t="shared" si="81"/>
        <v>5</v>
      </c>
      <c r="W318">
        <f t="shared" si="82"/>
        <v>2008</v>
      </c>
      <c r="X318">
        <f t="shared" si="83"/>
        <v>20</v>
      </c>
      <c r="Y318" s="25">
        <f t="shared" si="84"/>
        <v>2730.5000000000005</v>
      </c>
    </row>
    <row r="319" spans="1:51" s="2" customFormat="1">
      <c r="A319" t="s">
        <v>437</v>
      </c>
      <c r="B319" t="s">
        <v>438</v>
      </c>
      <c r="C319" t="s">
        <v>25</v>
      </c>
      <c r="D319">
        <v>13</v>
      </c>
      <c r="E319" s="34">
        <v>21.4</v>
      </c>
      <c r="F319" s="4">
        <v>3.0000000000000001E-3</v>
      </c>
      <c r="G319">
        <v>0</v>
      </c>
      <c r="H319" s="25">
        <v>58.2</v>
      </c>
      <c r="I319" s="25">
        <v>-6.3</v>
      </c>
      <c r="J319" s="3">
        <v>10000</v>
      </c>
      <c r="K319" s="7">
        <f t="shared" si="71"/>
        <v>2</v>
      </c>
      <c r="L319" s="6">
        <f t="shared" si="72"/>
        <v>67.8</v>
      </c>
      <c r="M319">
        <v>1</v>
      </c>
      <c r="N319" s="9">
        <f t="shared" si="73"/>
        <v>1</v>
      </c>
      <c r="O319" s="9">
        <f t="shared" si="74"/>
        <v>0</v>
      </c>
      <c r="P319" s="9">
        <f t="shared" si="75"/>
        <v>0</v>
      </c>
      <c r="Q319" s="8">
        <f t="shared" si="76"/>
        <v>21.4</v>
      </c>
      <c r="R319" s="8">
        <f t="shared" si="77"/>
        <v>0</v>
      </c>
      <c r="S319" t="str">
        <f t="shared" si="78"/>
        <v>15.00.00</v>
      </c>
      <c r="T319" t="str">
        <f t="shared" si="79"/>
        <v>14.00.00</v>
      </c>
      <c r="U319" t="str">
        <f t="shared" si="80"/>
        <v>22-mag-2008</v>
      </c>
      <c r="V319">
        <f t="shared" si="81"/>
        <v>5</v>
      </c>
      <c r="W319">
        <f t="shared" si="82"/>
        <v>2008</v>
      </c>
      <c r="X319">
        <f t="shared" si="83"/>
        <v>22</v>
      </c>
      <c r="Y319" s="25">
        <f t="shared" si="84"/>
        <v>2751.9000000000005</v>
      </c>
    </row>
    <row r="320" spans="1:51" s="2" customFormat="1">
      <c r="A320" t="s">
        <v>439</v>
      </c>
      <c r="B320" t="s">
        <v>440</v>
      </c>
      <c r="C320" t="s">
        <v>25</v>
      </c>
      <c r="D320">
        <v>8</v>
      </c>
      <c r="E320" s="34">
        <v>-46.1</v>
      </c>
      <c r="F320" s="4">
        <v>-6.6E-3</v>
      </c>
      <c r="G320">
        <v>0</v>
      </c>
      <c r="H320" s="25">
        <v>12.7</v>
      </c>
      <c r="I320" s="25">
        <v>-46.1</v>
      </c>
      <c r="J320" s="3">
        <v>10000</v>
      </c>
      <c r="K320" s="7">
        <f t="shared" si="71"/>
        <v>-1</v>
      </c>
      <c r="L320" s="6">
        <f t="shared" si="72"/>
        <v>-46.1</v>
      </c>
      <c r="M320">
        <v>1</v>
      </c>
      <c r="N320" s="9">
        <f t="shared" si="73"/>
        <v>0</v>
      </c>
      <c r="O320" s="9">
        <f t="shared" si="74"/>
        <v>-1</v>
      </c>
      <c r="P320" s="9">
        <f t="shared" si="75"/>
        <v>0</v>
      </c>
      <c r="Q320" s="8">
        <f t="shared" si="76"/>
        <v>0</v>
      </c>
      <c r="R320" s="8">
        <f t="shared" si="77"/>
        <v>-46.1</v>
      </c>
      <c r="S320" t="str">
        <f t="shared" si="78"/>
        <v>17.00.00</v>
      </c>
      <c r="T320" t="str">
        <f t="shared" si="79"/>
        <v>11.00.00</v>
      </c>
      <c r="U320" t="str">
        <f t="shared" si="80"/>
        <v>26-mag-2008</v>
      </c>
      <c r="V320">
        <f t="shared" si="81"/>
        <v>5</v>
      </c>
      <c r="W320">
        <f t="shared" si="82"/>
        <v>2008</v>
      </c>
      <c r="X320">
        <f t="shared" si="83"/>
        <v>26</v>
      </c>
      <c r="Y320" s="25">
        <f t="shared" si="84"/>
        <v>2705.8000000000006</v>
      </c>
    </row>
    <row r="321" spans="1:51" s="2" customFormat="1">
      <c r="A321" t="s">
        <v>2906</v>
      </c>
      <c r="B321" t="s">
        <v>2907</v>
      </c>
      <c r="C321" t="s">
        <v>25</v>
      </c>
      <c r="D321">
        <v>1</v>
      </c>
      <c r="E321" s="36">
        <v>-59.4</v>
      </c>
      <c r="F321" s="4">
        <v>-8.5000000000000006E-3</v>
      </c>
      <c r="G321">
        <v>0</v>
      </c>
      <c r="H321" s="25">
        <v>0</v>
      </c>
      <c r="I321" s="25">
        <v>-59.4</v>
      </c>
      <c r="J321" s="3">
        <v>10000</v>
      </c>
      <c r="K321" s="7">
        <f t="shared" si="71"/>
        <v>-2</v>
      </c>
      <c r="L321" s="6">
        <f t="shared" si="72"/>
        <v>-105.5</v>
      </c>
      <c r="M321">
        <v>1</v>
      </c>
      <c r="N321" s="9">
        <f t="shared" si="73"/>
        <v>0</v>
      </c>
      <c r="O321" s="9">
        <f t="shared" si="74"/>
        <v>-1</v>
      </c>
      <c r="P321" s="9">
        <f t="shared" si="75"/>
        <v>0</v>
      </c>
      <c r="Q321" s="8">
        <f t="shared" si="76"/>
        <v>0</v>
      </c>
      <c r="R321" s="8">
        <f t="shared" si="77"/>
        <v>-59.4</v>
      </c>
      <c r="S321" t="str">
        <f t="shared" si="78"/>
        <v>9.00.00</v>
      </c>
      <c r="T321" t="str">
        <f t="shared" si="79"/>
        <v>10.00.00</v>
      </c>
      <c r="U321" t="str">
        <f t="shared" si="80"/>
        <v>27-mag-2008</v>
      </c>
      <c r="V321">
        <f t="shared" si="81"/>
        <v>5</v>
      </c>
      <c r="W321">
        <f t="shared" si="82"/>
        <v>2008</v>
      </c>
      <c r="X321">
        <f t="shared" si="83"/>
        <v>27</v>
      </c>
      <c r="Y321" s="25">
        <f t="shared" si="84"/>
        <v>2646.4000000000005</v>
      </c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</row>
    <row r="322" spans="1:51" s="2" customFormat="1">
      <c r="A322" t="s">
        <v>441</v>
      </c>
      <c r="B322" t="s">
        <v>442</v>
      </c>
      <c r="C322" t="s">
        <v>25</v>
      </c>
      <c r="D322">
        <v>4</v>
      </c>
      <c r="E322" s="34">
        <v>-62.8</v>
      </c>
      <c r="F322" s="4">
        <v>-8.8999999999999999E-3</v>
      </c>
      <c r="G322">
        <v>0</v>
      </c>
      <c r="H322" s="25">
        <v>0</v>
      </c>
      <c r="I322" s="25">
        <v>-62.8</v>
      </c>
      <c r="J322" s="3">
        <v>10000</v>
      </c>
      <c r="K322" s="7">
        <f t="shared" si="71"/>
        <v>-3</v>
      </c>
      <c r="L322" s="6">
        <f t="shared" si="72"/>
        <v>-168.3</v>
      </c>
      <c r="M322">
        <v>1</v>
      </c>
      <c r="N322" s="9">
        <f t="shared" si="73"/>
        <v>0</v>
      </c>
      <c r="O322" s="9">
        <f t="shared" si="74"/>
        <v>-1</v>
      </c>
      <c r="P322" s="9">
        <f t="shared" si="75"/>
        <v>0</v>
      </c>
      <c r="Q322" s="8">
        <f t="shared" si="76"/>
        <v>0</v>
      </c>
      <c r="R322" s="8">
        <f t="shared" si="77"/>
        <v>-62.8</v>
      </c>
      <c r="S322" t="str">
        <f t="shared" si="78"/>
        <v>11.00.00</v>
      </c>
      <c r="T322" t="str">
        <f t="shared" si="79"/>
        <v>15.00.00</v>
      </c>
      <c r="U322" t="str">
        <f t="shared" si="80"/>
        <v>29-mag-2008</v>
      </c>
      <c r="V322">
        <f t="shared" si="81"/>
        <v>5</v>
      </c>
      <c r="W322">
        <f t="shared" si="82"/>
        <v>2008</v>
      </c>
      <c r="X322">
        <f t="shared" si="83"/>
        <v>29</v>
      </c>
      <c r="Y322" s="25">
        <f t="shared" si="84"/>
        <v>2583.6000000000004</v>
      </c>
    </row>
    <row r="323" spans="1:51" s="2" customFormat="1">
      <c r="A323" t="s">
        <v>443</v>
      </c>
      <c r="B323" t="s">
        <v>444</v>
      </c>
      <c r="C323" t="s">
        <v>55</v>
      </c>
      <c r="D323">
        <v>2</v>
      </c>
      <c r="E323" s="34">
        <v>-68.8</v>
      </c>
      <c r="F323" s="4">
        <v>-9.7999999999999997E-3</v>
      </c>
      <c r="G323">
        <v>0</v>
      </c>
      <c r="H323" s="25">
        <v>0</v>
      </c>
      <c r="I323" s="25">
        <v>-68.8</v>
      </c>
      <c r="J323" s="3">
        <v>10000</v>
      </c>
      <c r="K323" s="7">
        <f t="shared" si="71"/>
        <v>-4</v>
      </c>
      <c r="L323" s="6">
        <f t="shared" si="72"/>
        <v>-237.10000000000002</v>
      </c>
      <c r="M323">
        <v>1</v>
      </c>
      <c r="N323" s="9">
        <f t="shared" si="73"/>
        <v>0</v>
      </c>
      <c r="O323" s="9">
        <f t="shared" si="74"/>
        <v>-1</v>
      </c>
      <c r="P323" s="9">
        <f t="shared" si="75"/>
        <v>0</v>
      </c>
      <c r="Q323" s="8">
        <f t="shared" si="76"/>
        <v>0</v>
      </c>
      <c r="R323" s="8">
        <f t="shared" si="77"/>
        <v>-68.8</v>
      </c>
      <c r="S323" t="str">
        <f t="shared" si="78"/>
        <v>16.00.00</v>
      </c>
      <c r="T323" t="str">
        <f t="shared" si="79"/>
        <v>18.00.00</v>
      </c>
      <c r="U323" t="str">
        <f t="shared" si="80"/>
        <v>29-mag-2008</v>
      </c>
      <c r="V323">
        <f t="shared" si="81"/>
        <v>5</v>
      </c>
      <c r="W323">
        <f t="shared" si="82"/>
        <v>2008</v>
      </c>
      <c r="X323">
        <f t="shared" si="83"/>
        <v>29</v>
      </c>
      <c r="Y323" s="25">
        <f t="shared" si="84"/>
        <v>2514.8000000000002</v>
      </c>
    </row>
    <row r="324" spans="1:51" s="2" customFormat="1">
      <c r="A324" t="s">
        <v>2908</v>
      </c>
      <c r="B324" t="s">
        <v>2909</v>
      </c>
      <c r="C324" t="s">
        <v>25</v>
      </c>
      <c r="D324">
        <v>29</v>
      </c>
      <c r="E324" s="36">
        <v>-106.2</v>
      </c>
      <c r="F324" s="4">
        <v>-1.4999999999999999E-2</v>
      </c>
      <c r="G324">
        <v>0</v>
      </c>
      <c r="H324" s="25">
        <v>50</v>
      </c>
      <c r="I324" s="25">
        <v>-106.2</v>
      </c>
      <c r="J324" s="3">
        <v>10000</v>
      </c>
      <c r="K324" s="7">
        <f t="shared" si="71"/>
        <v>-5</v>
      </c>
      <c r="L324" s="6">
        <f t="shared" si="72"/>
        <v>-343.3</v>
      </c>
      <c r="M324">
        <v>1</v>
      </c>
      <c r="N324" s="9">
        <f t="shared" si="73"/>
        <v>0</v>
      </c>
      <c r="O324" s="9">
        <f t="shared" si="74"/>
        <v>-1</v>
      </c>
      <c r="P324" s="9">
        <f t="shared" si="75"/>
        <v>0</v>
      </c>
      <c r="Q324" s="8">
        <f t="shared" si="76"/>
        <v>0</v>
      </c>
      <c r="R324" s="8">
        <f t="shared" si="77"/>
        <v>-106.2</v>
      </c>
      <c r="S324" t="str">
        <f t="shared" si="78"/>
        <v>17.00.00</v>
      </c>
      <c r="T324" t="str">
        <f t="shared" si="79"/>
        <v>18.00.00</v>
      </c>
      <c r="U324" t="str">
        <f t="shared" si="80"/>
        <v>29-mag-2008</v>
      </c>
      <c r="V324">
        <f t="shared" si="81"/>
        <v>5</v>
      </c>
      <c r="W324">
        <f t="shared" si="82"/>
        <v>2008</v>
      </c>
      <c r="X324">
        <f t="shared" si="83"/>
        <v>29</v>
      </c>
      <c r="Y324" s="25">
        <f t="shared" si="84"/>
        <v>2408.6000000000004</v>
      </c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</row>
    <row r="325" spans="1:51" s="2" customFormat="1">
      <c r="A325" t="s">
        <v>445</v>
      </c>
      <c r="B325" t="s">
        <v>446</v>
      </c>
      <c r="C325" t="s">
        <v>25</v>
      </c>
      <c r="D325">
        <v>18</v>
      </c>
      <c r="E325" s="34">
        <v>-50.8</v>
      </c>
      <c r="F325" s="4">
        <v>-7.1000000000000004E-3</v>
      </c>
      <c r="G325">
        <v>0</v>
      </c>
      <c r="H325" s="25">
        <v>13.2</v>
      </c>
      <c r="I325" s="25">
        <v>-50.8</v>
      </c>
      <c r="J325" s="3">
        <v>10000</v>
      </c>
      <c r="K325" s="7">
        <f t="shared" si="71"/>
        <v>-6</v>
      </c>
      <c r="L325" s="6">
        <f t="shared" si="72"/>
        <v>-394.1</v>
      </c>
      <c r="M325">
        <v>1</v>
      </c>
      <c r="N325" s="9">
        <f t="shared" si="73"/>
        <v>0</v>
      </c>
      <c r="O325" s="9">
        <f t="shared" si="74"/>
        <v>-1</v>
      </c>
      <c r="P325" s="9">
        <f t="shared" si="75"/>
        <v>0</v>
      </c>
      <c r="Q325" s="8">
        <f t="shared" si="76"/>
        <v>0</v>
      </c>
      <c r="R325" s="8">
        <f t="shared" si="77"/>
        <v>-50.8</v>
      </c>
      <c r="S325" t="str">
        <f t="shared" si="78"/>
        <v>19.00.00</v>
      </c>
      <c r="T325" t="str">
        <f t="shared" si="79"/>
        <v>9.00.00</v>
      </c>
      <c r="U325" t="str">
        <f t="shared" si="80"/>
        <v>29-mag-2008</v>
      </c>
      <c r="V325">
        <f t="shared" si="81"/>
        <v>5</v>
      </c>
      <c r="W325">
        <f t="shared" si="82"/>
        <v>2008</v>
      </c>
      <c r="X325">
        <f t="shared" si="83"/>
        <v>29</v>
      </c>
      <c r="Y325" s="25">
        <f t="shared" si="84"/>
        <v>2357.8000000000002</v>
      </c>
    </row>
    <row r="326" spans="1:51" s="2" customFormat="1">
      <c r="A326" t="s">
        <v>447</v>
      </c>
      <c r="B326" t="s">
        <v>448</v>
      </c>
      <c r="C326" t="s">
        <v>55</v>
      </c>
      <c r="D326">
        <v>19</v>
      </c>
      <c r="E326" s="34">
        <v>56.9</v>
      </c>
      <c r="F326" s="4">
        <v>8.0999999999999996E-3</v>
      </c>
      <c r="G326">
        <v>0</v>
      </c>
      <c r="H326" s="25">
        <v>89.7</v>
      </c>
      <c r="I326" s="25">
        <v>0</v>
      </c>
      <c r="J326" s="3">
        <v>10000</v>
      </c>
      <c r="K326" s="7">
        <f t="shared" si="71"/>
        <v>1</v>
      </c>
      <c r="L326" s="6">
        <f t="shared" si="72"/>
        <v>56.9</v>
      </c>
      <c r="M326">
        <v>1</v>
      </c>
      <c r="N326" s="9">
        <f t="shared" si="73"/>
        <v>1</v>
      </c>
      <c r="O326" s="9">
        <f t="shared" si="74"/>
        <v>0</v>
      </c>
      <c r="P326" s="9">
        <f t="shared" si="75"/>
        <v>0</v>
      </c>
      <c r="Q326" s="8">
        <f t="shared" si="76"/>
        <v>56.9</v>
      </c>
      <c r="R326" s="8">
        <f t="shared" si="77"/>
        <v>0</v>
      </c>
      <c r="S326" t="str">
        <f t="shared" si="78"/>
        <v>10.00.00</v>
      </c>
      <c r="T326" t="str">
        <f t="shared" si="79"/>
        <v>15.00.00</v>
      </c>
      <c r="U326" t="str">
        <f t="shared" si="80"/>
        <v xml:space="preserve">2-giu-2008 </v>
      </c>
      <c r="V326">
        <f t="shared" si="81"/>
        <v>6</v>
      </c>
      <c r="W326">
        <f t="shared" si="82"/>
        <v>2008</v>
      </c>
      <c r="X326">
        <f t="shared" si="83"/>
        <v>2</v>
      </c>
      <c r="Y326" s="25">
        <f t="shared" si="84"/>
        <v>2414.7000000000003</v>
      </c>
    </row>
    <row r="327" spans="1:51" s="2" customFormat="1">
      <c r="A327" t="s">
        <v>448</v>
      </c>
      <c r="B327" t="s">
        <v>449</v>
      </c>
      <c r="C327" t="s">
        <v>25</v>
      </c>
      <c r="D327">
        <v>5</v>
      </c>
      <c r="E327" s="34">
        <v>-21.1</v>
      </c>
      <c r="F327" s="4">
        <v>-3.0000000000000001E-3</v>
      </c>
      <c r="G327">
        <v>0</v>
      </c>
      <c r="H327" s="25">
        <v>27.4</v>
      </c>
      <c r="I327" s="25">
        <v>-21.9</v>
      </c>
      <c r="J327" s="3">
        <v>10000</v>
      </c>
      <c r="K327" s="7">
        <f t="shared" ref="K327:K390" si="85">+IF(AND(E327&gt;=0,E326&gt;=0),K326+1,IF(AND(E327&lt;0,E326&lt;0),K326-1,IF(AND(E327&gt;=0,E326&lt;0),1,-1)))</f>
        <v>-1</v>
      </c>
      <c r="L327" s="6">
        <f t="shared" ref="L327:L390" si="86">+IF(AND(E327&gt;=0,E326&gt;=0),L326+E327,IF(AND(E327&lt;0,E326&lt;0),L326+E327,E327))</f>
        <v>-21.1</v>
      </c>
      <c r="M327">
        <v>1</v>
      </c>
      <c r="N327" s="9">
        <f t="shared" ref="N327:N390" si="87">+IF(E327&gt;0,1,0)</f>
        <v>0</v>
      </c>
      <c r="O327" s="9">
        <f t="shared" ref="O327:O390" si="88">+IF(E327&lt;0,-1,0)</f>
        <v>-1</v>
      </c>
      <c r="P327" s="9">
        <f t="shared" ref="P327:P390" si="89">+IF(E327=0,1,0)</f>
        <v>0</v>
      </c>
      <c r="Q327" s="8">
        <f t="shared" ref="Q327:Q390" si="90">IF(E327&gt;=0,E327,0)</f>
        <v>0</v>
      </c>
      <c r="R327" s="8">
        <f t="shared" ref="R327:R390" si="91">IF(E327&lt;0,E327,0)</f>
        <v>-21.1</v>
      </c>
      <c r="S327" t="str">
        <f t="shared" ref="S327:S390" si="92">REPLACE(A327,1,SEARCH(" ",A327),"")</f>
        <v>15.00.00</v>
      </c>
      <c r="T327" t="str">
        <f t="shared" ref="T327:T390" si="93">REPLACE(B327,1,SEARCH(" ",B327),"")</f>
        <v>20.00.00</v>
      </c>
      <c r="U327" t="str">
        <f t="shared" ref="U327:U390" si="94">LEFT(A327,11)</f>
        <v xml:space="preserve">3-giu-2008 </v>
      </c>
      <c r="V327">
        <f t="shared" ref="V327:V390" si="95">MONTH(U327)</f>
        <v>6</v>
      </c>
      <c r="W327">
        <f t="shared" ref="W327:W390" si="96">YEAR(U327)</f>
        <v>2008</v>
      </c>
      <c r="X327">
        <f t="shared" ref="X327:X390" si="97">DAY(U327)</f>
        <v>3</v>
      </c>
      <c r="Y327" s="25">
        <f t="shared" ref="Y327:Y390" si="98">Y326+E327</f>
        <v>2393.6000000000004</v>
      </c>
    </row>
    <row r="328" spans="1:51" s="2" customFormat="1">
      <c r="A328" t="s">
        <v>452</v>
      </c>
      <c r="B328" t="s">
        <v>453</v>
      </c>
      <c r="C328" t="s">
        <v>55</v>
      </c>
      <c r="D328">
        <v>11</v>
      </c>
      <c r="E328" s="34">
        <v>101.2</v>
      </c>
      <c r="F328" s="4">
        <v>1.46E-2</v>
      </c>
      <c r="G328">
        <v>0</v>
      </c>
      <c r="H328" s="25">
        <v>169.2</v>
      </c>
      <c r="I328" s="25">
        <v>0</v>
      </c>
      <c r="J328" s="3">
        <v>10000</v>
      </c>
      <c r="K328" s="7">
        <f t="shared" si="85"/>
        <v>1</v>
      </c>
      <c r="L328" s="6">
        <f t="shared" si="86"/>
        <v>101.2</v>
      </c>
      <c r="M328">
        <v>1</v>
      </c>
      <c r="N328" s="9">
        <f t="shared" si="87"/>
        <v>1</v>
      </c>
      <c r="O328" s="9">
        <f t="shared" si="88"/>
        <v>0</v>
      </c>
      <c r="P328" s="9">
        <f t="shared" si="89"/>
        <v>0</v>
      </c>
      <c r="Q328" s="8">
        <f t="shared" si="90"/>
        <v>101.2</v>
      </c>
      <c r="R328" s="8">
        <f t="shared" si="91"/>
        <v>0</v>
      </c>
      <c r="S328" t="str">
        <f t="shared" si="92"/>
        <v>15.00.00</v>
      </c>
      <c r="T328" t="str">
        <f t="shared" si="93"/>
        <v>12.00.00</v>
      </c>
      <c r="U328" t="str">
        <f t="shared" si="94"/>
        <v xml:space="preserve">6-giu-2008 </v>
      </c>
      <c r="V328">
        <f t="shared" si="95"/>
        <v>6</v>
      </c>
      <c r="W328">
        <f t="shared" si="96"/>
        <v>2008</v>
      </c>
      <c r="X328">
        <f t="shared" si="97"/>
        <v>6</v>
      </c>
      <c r="Y328" s="25">
        <f t="shared" si="98"/>
        <v>2494.8000000000002</v>
      </c>
    </row>
    <row r="329" spans="1:51" s="2" customFormat="1">
      <c r="A329" t="s">
        <v>450</v>
      </c>
      <c r="B329" t="s">
        <v>451</v>
      </c>
      <c r="C329" t="s">
        <v>25</v>
      </c>
      <c r="D329">
        <v>5</v>
      </c>
      <c r="E329" s="34">
        <v>-46.8</v>
      </c>
      <c r="F329" s="4">
        <v>-6.7000000000000002E-3</v>
      </c>
      <c r="G329">
        <v>0</v>
      </c>
      <c r="H329" s="25">
        <v>19.7</v>
      </c>
      <c r="I329" s="25">
        <v>-46.8</v>
      </c>
      <c r="J329" s="3">
        <v>10000</v>
      </c>
      <c r="K329" s="7">
        <f t="shared" si="85"/>
        <v>-1</v>
      </c>
      <c r="L329" s="6">
        <f t="shared" si="86"/>
        <v>-46.8</v>
      </c>
      <c r="M329">
        <v>1</v>
      </c>
      <c r="N329" s="9">
        <f t="shared" si="87"/>
        <v>0</v>
      </c>
      <c r="O329" s="9">
        <f t="shared" si="88"/>
        <v>-1</v>
      </c>
      <c r="P329" s="9">
        <f t="shared" si="89"/>
        <v>0</v>
      </c>
      <c r="Q329" s="8">
        <f t="shared" si="90"/>
        <v>0</v>
      </c>
      <c r="R329" s="8">
        <f t="shared" si="91"/>
        <v>-46.8</v>
      </c>
      <c r="S329" t="str">
        <f t="shared" si="92"/>
        <v>9.00.00</v>
      </c>
      <c r="T329" t="str">
        <f t="shared" si="93"/>
        <v>14.00.00</v>
      </c>
      <c r="U329" t="str">
        <f t="shared" si="94"/>
        <v xml:space="preserve">6-giu-2008 </v>
      </c>
      <c r="V329">
        <f t="shared" si="95"/>
        <v>6</v>
      </c>
      <c r="W329">
        <f t="shared" si="96"/>
        <v>2008</v>
      </c>
      <c r="X329">
        <f t="shared" si="97"/>
        <v>6</v>
      </c>
      <c r="Y329" s="25">
        <f t="shared" si="98"/>
        <v>2448</v>
      </c>
    </row>
    <row r="330" spans="1:51" s="2" customFormat="1">
      <c r="A330" t="s">
        <v>454</v>
      </c>
      <c r="B330" t="s">
        <v>455</v>
      </c>
      <c r="C330" t="s">
        <v>25</v>
      </c>
      <c r="D330">
        <v>12</v>
      </c>
      <c r="E330" s="34">
        <v>-28.6</v>
      </c>
      <c r="F330" s="4">
        <v>-4.1999999999999997E-3</v>
      </c>
      <c r="G330">
        <v>0</v>
      </c>
      <c r="H330" s="25">
        <v>6.2</v>
      </c>
      <c r="I330" s="25">
        <v>-28.6</v>
      </c>
      <c r="J330" s="3">
        <v>10000</v>
      </c>
      <c r="K330" s="7">
        <f t="shared" si="85"/>
        <v>-2</v>
      </c>
      <c r="L330" s="6">
        <f t="shared" si="86"/>
        <v>-75.400000000000006</v>
      </c>
      <c r="M330">
        <v>1</v>
      </c>
      <c r="N330" s="9">
        <f t="shared" si="87"/>
        <v>0</v>
      </c>
      <c r="O330" s="9">
        <f t="shared" si="88"/>
        <v>-1</v>
      </c>
      <c r="P330" s="9">
        <f t="shared" si="89"/>
        <v>0</v>
      </c>
      <c r="Q330" s="8">
        <f t="shared" si="90"/>
        <v>0</v>
      </c>
      <c r="R330" s="8">
        <f t="shared" si="91"/>
        <v>-28.6</v>
      </c>
      <c r="S330" t="str">
        <f t="shared" si="92"/>
        <v>17.00.00</v>
      </c>
      <c r="T330" t="str">
        <f t="shared" si="93"/>
        <v>15.00.00</v>
      </c>
      <c r="U330" t="str">
        <f t="shared" si="94"/>
        <v>10-giu-2008</v>
      </c>
      <c r="V330">
        <f t="shared" si="95"/>
        <v>6</v>
      </c>
      <c r="W330">
        <f t="shared" si="96"/>
        <v>2008</v>
      </c>
      <c r="X330">
        <f t="shared" si="97"/>
        <v>10</v>
      </c>
      <c r="Y330" s="25">
        <f t="shared" si="98"/>
        <v>2419.4</v>
      </c>
    </row>
    <row r="331" spans="1:51" s="2" customFormat="1">
      <c r="A331" t="s">
        <v>456</v>
      </c>
      <c r="B331" t="s">
        <v>457</v>
      </c>
      <c r="C331" t="s">
        <v>25</v>
      </c>
      <c r="D331">
        <v>8</v>
      </c>
      <c r="E331" s="34">
        <v>1.9</v>
      </c>
      <c r="F331" s="4">
        <v>2.9999999999999997E-4</v>
      </c>
      <c r="G331">
        <v>0</v>
      </c>
      <c r="H331" s="25">
        <v>16.2</v>
      </c>
      <c r="I331" s="25">
        <v>-13.8</v>
      </c>
      <c r="J331" s="3">
        <v>10000</v>
      </c>
      <c r="K331" s="7">
        <f t="shared" si="85"/>
        <v>1</v>
      </c>
      <c r="L331" s="6">
        <f t="shared" si="86"/>
        <v>1.9</v>
      </c>
      <c r="M331">
        <v>1</v>
      </c>
      <c r="N331" s="9">
        <f t="shared" si="87"/>
        <v>1</v>
      </c>
      <c r="O331" s="9">
        <f t="shared" si="88"/>
        <v>0</v>
      </c>
      <c r="P331" s="9">
        <f t="shared" si="89"/>
        <v>0</v>
      </c>
      <c r="Q331" s="8">
        <f t="shared" si="90"/>
        <v>1.9</v>
      </c>
      <c r="R331" s="8">
        <f t="shared" si="91"/>
        <v>0</v>
      </c>
      <c r="S331" t="str">
        <f t="shared" si="92"/>
        <v>14.00.00</v>
      </c>
      <c r="T331" t="str">
        <f t="shared" si="93"/>
        <v>8.00.00</v>
      </c>
      <c r="U331" t="str">
        <f t="shared" si="94"/>
        <v>12-giu-2008</v>
      </c>
      <c r="V331">
        <f t="shared" si="95"/>
        <v>6</v>
      </c>
      <c r="W331">
        <f t="shared" si="96"/>
        <v>2008</v>
      </c>
      <c r="X331">
        <f t="shared" si="97"/>
        <v>12</v>
      </c>
      <c r="Y331" s="25">
        <f t="shared" si="98"/>
        <v>2421.3000000000002</v>
      </c>
    </row>
    <row r="332" spans="1:51" s="2" customFormat="1">
      <c r="A332" t="s">
        <v>458</v>
      </c>
      <c r="B332" t="s">
        <v>459</v>
      </c>
      <c r="C332" t="s">
        <v>25</v>
      </c>
      <c r="D332">
        <v>12</v>
      </c>
      <c r="E332" s="34">
        <v>3.2</v>
      </c>
      <c r="F332" s="4">
        <v>5.0000000000000001E-4</v>
      </c>
      <c r="G332">
        <v>0</v>
      </c>
      <c r="H332" s="25">
        <v>53.7</v>
      </c>
      <c r="I332" s="25">
        <v>0</v>
      </c>
      <c r="J332" s="3">
        <v>10000</v>
      </c>
      <c r="K332" s="7">
        <f t="shared" si="85"/>
        <v>2</v>
      </c>
      <c r="L332" s="6">
        <f t="shared" si="86"/>
        <v>5.0999999999999996</v>
      </c>
      <c r="M332">
        <v>1</v>
      </c>
      <c r="N332" s="9">
        <f t="shared" si="87"/>
        <v>1</v>
      </c>
      <c r="O332" s="9">
        <f t="shared" si="88"/>
        <v>0</v>
      </c>
      <c r="P332" s="9">
        <f t="shared" si="89"/>
        <v>0</v>
      </c>
      <c r="Q332" s="8">
        <f t="shared" si="90"/>
        <v>3.2</v>
      </c>
      <c r="R332" s="8">
        <f t="shared" si="91"/>
        <v>0</v>
      </c>
      <c r="S332" t="str">
        <f t="shared" si="92"/>
        <v>16.00.00</v>
      </c>
      <c r="T332" t="str">
        <f t="shared" si="93"/>
        <v>14.00.00</v>
      </c>
      <c r="U332" t="str">
        <f t="shared" si="94"/>
        <v>13-giu-2008</v>
      </c>
      <c r="V332">
        <f t="shared" si="95"/>
        <v>6</v>
      </c>
      <c r="W332">
        <f t="shared" si="96"/>
        <v>2008</v>
      </c>
      <c r="X332">
        <f t="shared" si="97"/>
        <v>13</v>
      </c>
      <c r="Y332" s="25">
        <f t="shared" si="98"/>
        <v>2424.5</v>
      </c>
    </row>
    <row r="333" spans="1:51" s="2" customFormat="1">
      <c r="A333" t="s">
        <v>460</v>
      </c>
      <c r="B333" t="s">
        <v>461</v>
      </c>
      <c r="C333" t="s">
        <v>55</v>
      </c>
      <c r="D333">
        <v>4</v>
      </c>
      <c r="E333" s="34">
        <v>-41.8</v>
      </c>
      <c r="F333" s="4">
        <v>-6.1999999999999998E-3</v>
      </c>
      <c r="G333">
        <v>0</v>
      </c>
      <c r="H333" s="25">
        <v>7.2</v>
      </c>
      <c r="I333" s="25">
        <v>-41.8</v>
      </c>
      <c r="J333" s="3">
        <v>10000</v>
      </c>
      <c r="K333" s="7">
        <f t="shared" si="85"/>
        <v>-1</v>
      </c>
      <c r="L333" s="6">
        <f t="shared" si="86"/>
        <v>-41.8</v>
      </c>
      <c r="M333">
        <v>1</v>
      </c>
      <c r="N333" s="9">
        <f t="shared" si="87"/>
        <v>0</v>
      </c>
      <c r="O333" s="9">
        <f t="shared" si="88"/>
        <v>-1</v>
      </c>
      <c r="P333" s="9">
        <f t="shared" si="89"/>
        <v>0</v>
      </c>
      <c r="Q333" s="8">
        <f t="shared" si="90"/>
        <v>0</v>
      </c>
      <c r="R333" s="8">
        <f t="shared" si="91"/>
        <v>-41.8</v>
      </c>
      <c r="S333" t="str">
        <f t="shared" si="92"/>
        <v>15.00.00</v>
      </c>
      <c r="T333" t="str">
        <f t="shared" si="93"/>
        <v>19.00.00</v>
      </c>
      <c r="U333" t="str">
        <f t="shared" si="94"/>
        <v>16-giu-2008</v>
      </c>
      <c r="V333">
        <f t="shared" si="95"/>
        <v>6</v>
      </c>
      <c r="W333">
        <f t="shared" si="96"/>
        <v>2008</v>
      </c>
      <c r="X333">
        <f t="shared" si="97"/>
        <v>16</v>
      </c>
      <c r="Y333" s="25">
        <f t="shared" si="98"/>
        <v>2382.6999999999998</v>
      </c>
    </row>
    <row r="334" spans="1:51" s="2" customFormat="1">
      <c r="A334" t="s">
        <v>462</v>
      </c>
      <c r="B334" t="s">
        <v>463</v>
      </c>
      <c r="C334" t="s">
        <v>25</v>
      </c>
      <c r="D334">
        <v>8</v>
      </c>
      <c r="E334" s="34">
        <v>-1.8</v>
      </c>
      <c r="F334" s="4">
        <v>-2.9999999999999997E-4</v>
      </c>
      <c r="G334">
        <v>0</v>
      </c>
      <c r="H334" s="25">
        <v>68.7</v>
      </c>
      <c r="I334" s="25">
        <v>-1.8</v>
      </c>
      <c r="J334" s="3">
        <v>10000</v>
      </c>
      <c r="K334" s="7">
        <f t="shared" si="85"/>
        <v>-2</v>
      </c>
      <c r="L334" s="6">
        <f t="shared" si="86"/>
        <v>-43.599999999999994</v>
      </c>
      <c r="M334">
        <v>1</v>
      </c>
      <c r="N334" s="9">
        <f t="shared" si="87"/>
        <v>0</v>
      </c>
      <c r="O334" s="9">
        <f t="shared" si="88"/>
        <v>-1</v>
      </c>
      <c r="P334" s="9">
        <f t="shared" si="89"/>
        <v>0</v>
      </c>
      <c r="Q334" s="8">
        <f t="shared" si="90"/>
        <v>0</v>
      </c>
      <c r="R334" s="8">
        <f t="shared" si="91"/>
        <v>-1.8</v>
      </c>
      <c r="S334" t="str">
        <f t="shared" si="92"/>
        <v>10.00.00</v>
      </c>
      <c r="T334" t="str">
        <f t="shared" si="93"/>
        <v>18.00.00</v>
      </c>
      <c r="U334" t="str">
        <f t="shared" si="94"/>
        <v>17-giu-2008</v>
      </c>
      <c r="V334">
        <f t="shared" si="95"/>
        <v>6</v>
      </c>
      <c r="W334">
        <f t="shared" si="96"/>
        <v>2008</v>
      </c>
      <c r="X334">
        <f t="shared" si="97"/>
        <v>17</v>
      </c>
      <c r="Y334" s="25">
        <f t="shared" si="98"/>
        <v>2380.8999999999996</v>
      </c>
    </row>
    <row r="335" spans="1:51" s="2" customFormat="1">
      <c r="A335" t="s">
        <v>1944</v>
      </c>
      <c r="B335" t="s">
        <v>1945</v>
      </c>
      <c r="C335" t="s">
        <v>25</v>
      </c>
      <c r="D335">
        <v>9</v>
      </c>
      <c r="E335" s="38">
        <v>-41</v>
      </c>
      <c r="F335" s="4">
        <v>-3.0000000000000001E-3</v>
      </c>
      <c r="G335">
        <v>0</v>
      </c>
      <c r="H335" s="25">
        <v>64</v>
      </c>
      <c r="I335" s="25">
        <v>-62</v>
      </c>
      <c r="J335" s="3">
        <v>10000</v>
      </c>
      <c r="K335" s="7">
        <f t="shared" si="85"/>
        <v>-3</v>
      </c>
      <c r="L335" s="6">
        <f t="shared" si="86"/>
        <v>-84.6</v>
      </c>
      <c r="M335">
        <v>1</v>
      </c>
      <c r="N335" s="9">
        <f t="shared" si="87"/>
        <v>0</v>
      </c>
      <c r="O335" s="9">
        <f t="shared" si="88"/>
        <v>-1</v>
      </c>
      <c r="P335" s="9">
        <f t="shared" si="89"/>
        <v>0</v>
      </c>
      <c r="Q335" s="8">
        <f t="shared" si="90"/>
        <v>0</v>
      </c>
      <c r="R335" s="8">
        <f t="shared" si="91"/>
        <v>-41</v>
      </c>
      <c r="S335" t="str">
        <f t="shared" si="92"/>
        <v>12.00.00</v>
      </c>
      <c r="T335" t="str">
        <f t="shared" si="93"/>
        <v>21.00.00</v>
      </c>
      <c r="U335" t="str">
        <f t="shared" si="94"/>
        <v>17-giu-2008</v>
      </c>
      <c r="V335">
        <f t="shared" si="95"/>
        <v>6</v>
      </c>
      <c r="W335">
        <f t="shared" si="96"/>
        <v>2008</v>
      </c>
      <c r="X335">
        <f t="shared" si="97"/>
        <v>17</v>
      </c>
      <c r="Y335" s="25">
        <f t="shared" si="98"/>
        <v>2339.8999999999996</v>
      </c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</row>
    <row r="336" spans="1:51" s="2" customFormat="1">
      <c r="A336" t="s">
        <v>2910</v>
      </c>
      <c r="B336" t="s">
        <v>2911</v>
      </c>
      <c r="C336" t="s">
        <v>25</v>
      </c>
      <c r="D336">
        <v>4</v>
      </c>
      <c r="E336" s="36">
        <v>-40.5</v>
      </c>
      <c r="F336" s="4">
        <v>-6.0000000000000001E-3</v>
      </c>
      <c r="G336">
        <v>0</v>
      </c>
      <c r="H336" s="25">
        <v>0</v>
      </c>
      <c r="I336" s="25">
        <v>-40.5</v>
      </c>
      <c r="J336" s="3">
        <v>10000</v>
      </c>
      <c r="K336" s="7">
        <f t="shared" si="85"/>
        <v>-4</v>
      </c>
      <c r="L336" s="6">
        <f t="shared" si="86"/>
        <v>-125.1</v>
      </c>
      <c r="M336">
        <v>1</v>
      </c>
      <c r="N336" s="9">
        <f t="shared" si="87"/>
        <v>0</v>
      </c>
      <c r="O336" s="9">
        <f t="shared" si="88"/>
        <v>-1</v>
      </c>
      <c r="P336" s="9">
        <f t="shared" si="89"/>
        <v>0</v>
      </c>
      <c r="Q336" s="8">
        <f t="shared" si="90"/>
        <v>0</v>
      </c>
      <c r="R336" s="8">
        <f t="shared" si="91"/>
        <v>-40.5</v>
      </c>
      <c r="S336" t="str">
        <f t="shared" si="92"/>
        <v>20.00.00</v>
      </c>
      <c r="T336" t="str">
        <f t="shared" si="93"/>
        <v>10.00.00</v>
      </c>
      <c r="U336" t="str">
        <f t="shared" si="94"/>
        <v>17-giu-2008</v>
      </c>
      <c r="V336">
        <f t="shared" si="95"/>
        <v>6</v>
      </c>
      <c r="W336">
        <f t="shared" si="96"/>
        <v>2008</v>
      </c>
      <c r="X336">
        <f t="shared" si="97"/>
        <v>17</v>
      </c>
      <c r="Y336" s="25">
        <f t="shared" si="98"/>
        <v>2299.3999999999996</v>
      </c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</row>
    <row r="337" spans="1:51" s="2" customFormat="1">
      <c r="A337" t="s">
        <v>464</v>
      </c>
      <c r="B337" t="s">
        <v>465</v>
      </c>
      <c r="C337" t="s">
        <v>55</v>
      </c>
      <c r="D337">
        <v>18</v>
      </c>
      <c r="E337" s="34">
        <v>72.400000000000006</v>
      </c>
      <c r="F337" s="4">
        <v>1.0699999999999999E-2</v>
      </c>
      <c r="G337">
        <v>0</v>
      </c>
      <c r="H337" s="25">
        <v>118.7</v>
      </c>
      <c r="I337" s="25">
        <v>0</v>
      </c>
      <c r="J337" s="3">
        <v>10000</v>
      </c>
      <c r="K337" s="7">
        <f t="shared" si="85"/>
        <v>1</v>
      </c>
      <c r="L337" s="6">
        <f t="shared" si="86"/>
        <v>72.400000000000006</v>
      </c>
      <c r="M337">
        <v>1</v>
      </c>
      <c r="N337" s="9">
        <f t="shared" si="87"/>
        <v>1</v>
      </c>
      <c r="O337" s="9">
        <f t="shared" si="88"/>
        <v>0</v>
      </c>
      <c r="P337" s="9">
        <f t="shared" si="89"/>
        <v>0</v>
      </c>
      <c r="Q337" s="8">
        <f t="shared" si="90"/>
        <v>72.400000000000006</v>
      </c>
      <c r="R337" s="8">
        <f t="shared" si="91"/>
        <v>0</v>
      </c>
      <c r="S337" t="str">
        <f t="shared" si="92"/>
        <v>8.00.00</v>
      </c>
      <c r="T337" t="str">
        <f t="shared" si="93"/>
        <v>12.00.00</v>
      </c>
      <c r="U337" t="str">
        <f t="shared" si="94"/>
        <v>18-giu-2008</v>
      </c>
      <c r="V337">
        <f t="shared" si="95"/>
        <v>6</v>
      </c>
      <c r="W337">
        <f t="shared" si="96"/>
        <v>2008</v>
      </c>
      <c r="X337">
        <f t="shared" si="97"/>
        <v>18</v>
      </c>
      <c r="Y337" s="25">
        <f t="shared" si="98"/>
        <v>2371.7999999999997</v>
      </c>
    </row>
    <row r="338" spans="1:51" s="2" customFormat="1">
      <c r="A338" t="s">
        <v>1946</v>
      </c>
      <c r="B338" t="s">
        <v>1947</v>
      </c>
      <c r="C338" t="s">
        <v>55</v>
      </c>
      <c r="D338">
        <v>8</v>
      </c>
      <c r="E338" s="38">
        <v>251</v>
      </c>
      <c r="F338" s="4">
        <v>1.8599999999999998E-2</v>
      </c>
      <c r="G338">
        <v>0</v>
      </c>
      <c r="H338" s="25">
        <v>252</v>
      </c>
      <c r="I338" s="25">
        <v>0</v>
      </c>
      <c r="J338" s="3">
        <v>10000</v>
      </c>
      <c r="K338" s="7">
        <f t="shared" si="85"/>
        <v>2</v>
      </c>
      <c r="L338" s="6">
        <f t="shared" si="86"/>
        <v>323.39999999999998</v>
      </c>
      <c r="M338">
        <v>1</v>
      </c>
      <c r="N338" s="9">
        <f t="shared" si="87"/>
        <v>1</v>
      </c>
      <c r="O338" s="9">
        <f t="shared" si="88"/>
        <v>0</v>
      </c>
      <c r="P338" s="9">
        <f t="shared" si="89"/>
        <v>0</v>
      </c>
      <c r="Q338" s="8">
        <f t="shared" si="90"/>
        <v>251</v>
      </c>
      <c r="R338" s="8">
        <f t="shared" si="91"/>
        <v>0</v>
      </c>
      <c r="S338" t="str">
        <f t="shared" si="92"/>
        <v>13.00.00</v>
      </c>
      <c r="T338" t="str">
        <f t="shared" si="93"/>
        <v>21.00.00</v>
      </c>
      <c r="U338" t="str">
        <f t="shared" si="94"/>
        <v>20-giu-2008</v>
      </c>
      <c r="V338">
        <f t="shared" si="95"/>
        <v>6</v>
      </c>
      <c r="W338">
        <f t="shared" si="96"/>
        <v>2008</v>
      </c>
      <c r="X338">
        <f t="shared" si="97"/>
        <v>20</v>
      </c>
      <c r="Y338" s="25">
        <f t="shared" si="98"/>
        <v>2622.7999999999997</v>
      </c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</row>
    <row r="339" spans="1:51" s="2" customFormat="1">
      <c r="A339" t="s">
        <v>466</v>
      </c>
      <c r="B339" t="s">
        <v>467</v>
      </c>
      <c r="C339" t="s">
        <v>25</v>
      </c>
      <c r="D339">
        <v>12</v>
      </c>
      <c r="E339" s="34">
        <v>-47.6</v>
      </c>
      <c r="F339" s="4">
        <v>-7.1000000000000004E-3</v>
      </c>
      <c r="G339">
        <v>0</v>
      </c>
      <c r="H339" s="25">
        <v>7.7</v>
      </c>
      <c r="I339" s="25">
        <v>-47.6</v>
      </c>
      <c r="J339" s="3">
        <v>10000</v>
      </c>
      <c r="K339" s="7">
        <f t="shared" si="85"/>
        <v>-1</v>
      </c>
      <c r="L339" s="6">
        <f t="shared" si="86"/>
        <v>-47.6</v>
      </c>
      <c r="M339">
        <v>1</v>
      </c>
      <c r="N339" s="9">
        <f t="shared" si="87"/>
        <v>0</v>
      </c>
      <c r="O339" s="9">
        <f t="shared" si="88"/>
        <v>-1</v>
      </c>
      <c r="P339" s="9">
        <f t="shared" si="89"/>
        <v>0</v>
      </c>
      <c r="Q339" s="8">
        <f t="shared" si="90"/>
        <v>0</v>
      </c>
      <c r="R339" s="8">
        <f t="shared" si="91"/>
        <v>-47.6</v>
      </c>
      <c r="S339" t="str">
        <f t="shared" si="92"/>
        <v>13.00.00</v>
      </c>
      <c r="T339" t="str">
        <f t="shared" si="93"/>
        <v>11.00.00</v>
      </c>
      <c r="U339" t="str">
        <f t="shared" si="94"/>
        <v>23-giu-2008</v>
      </c>
      <c r="V339">
        <f t="shared" si="95"/>
        <v>6</v>
      </c>
      <c r="W339">
        <f t="shared" si="96"/>
        <v>2008</v>
      </c>
      <c r="X339">
        <f t="shared" si="97"/>
        <v>23</v>
      </c>
      <c r="Y339" s="25">
        <f t="shared" si="98"/>
        <v>2575.1999999999998</v>
      </c>
    </row>
    <row r="340" spans="1:51" s="2" customFormat="1">
      <c r="A340" t="s">
        <v>468</v>
      </c>
      <c r="B340" t="s">
        <v>469</v>
      </c>
      <c r="C340" t="s">
        <v>25</v>
      </c>
      <c r="D340">
        <v>12</v>
      </c>
      <c r="E340" s="34">
        <v>-8.8000000000000007</v>
      </c>
      <c r="F340" s="4">
        <v>-1.2999999999999999E-3</v>
      </c>
      <c r="G340">
        <v>0</v>
      </c>
      <c r="H340" s="25">
        <v>54.7</v>
      </c>
      <c r="I340" s="25">
        <v>-13.8</v>
      </c>
      <c r="J340" s="3">
        <v>10000</v>
      </c>
      <c r="K340" s="7">
        <f t="shared" si="85"/>
        <v>-2</v>
      </c>
      <c r="L340" s="6">
        <f t="shared" si="86"/>
        <v>-56.400000000000006</v>
      </c>
      <c r="M340">
        <v>1</v>
      </c>
      <c r="N340" s="9">
        <f t="shared" si="87"/>
        <v>0</v>
      </c>
      <c r="O340" s="9">
        <f t="shared" si="88"/>
        <v>-1</v>
      </c>
      <c r="P340" s="9">
        <f t="shared" si="89"/>
        <v>0</v>
      </c>
      <c r="Q340" s="8">
        <f t="shared" si="90"/>
        <v>0</v>
      </c>
      <c r="R340" s="8">
        <f t="shared" si="91"/>
        <v>-8.8000000000000007</v>
      </c>
      <c r="S340" t="str">
        <f t="shared" si="92"/>
        <v>10.00.00</v>
      </c>
      <c r="T340" t="str">
        <f t="shared" si="93"/>
        <v>8.00.00</v>
      </c>
      <c r="U340" t="str">
        <f t="shared" si="94"/>
        <v>25-giu-2008</v>
      </c>
      <c r="V340">
        <f t="shared" si="95"/>
        <v>6</v>
      </c>
      <c r="W340">
        <f t="shared" si="96"/>
        <v>2008</v>
      </c>
      <c r="X340">
        <f t="shared" si="97"/>
        <v>25</v>
      </c>
      <c r="Y340" s="25">
        <f t="shared" si="98"/>
        <v>2566.3999999999996</v>
      </c>
    </row>
    <row r="341" spans="1:51" s="2" customFormat="1">
      <c r="A341" t="s">
        <v>470</v>
      </c>
      <c r="B341" t="s">
        <v>471</v>
      </c>
      <c r="C341" t="s">
        <v>25</v>
      </c>
      <c r="D341">
        <v>4</v>
      </c>
      <c r="E341" s="34">
        <v>-53.8</v>
      </c>
      <c r="F341" s="4">
        <v>-8.3000000000000001E-3</v>
      </c>
      <c r="G341">
        <v>0</v>
      </c>
      <c r="H341" s="25">
        <v>0</v>
      </c>
      <c r="I341" s="25">
        <v>-53.8</v>
      </c>
      <c r="J341" s="3">
        <v>10000</v>
      </c>
      <c r="K341" s="7">
        <f t="shared" si="85"/>
        <v>-3</v>
      </c>
      <c r="L341" s="6">
        <f t="shared" si="86"/>
        <v>-110.2</v>
      </c>
      <c r="M341">
        <v>1</v>
      </c>
      <c r="N341" s="9">
        <f t="shared" si="87"/>
        <v>0</v>
      </c>
      <c r="O341" s="9">
        <f t="shared" si="88"/>
        <v>-1</v>
      </c>
      <c r="P341" s="9">
        <f t="shared" si="89"/>
        <v>0</v>
      </c>
      <c r="Q341" s="8">
        <f t="shared" si="90"/>
        <v>0</v>
      </c>
      <c r="R341" s="8">
        <f t="shared" si="91"/>
        <v>-53.8</v>
      </c>
      <c r="S341" t="str">
        <f t="shared" si="92"/>
        <v>15.00.00</v>
      </c>
      <c r="T341" t="str">
        <f t="shared" si="93"/>
        <v>19.00.00</v>
      </c>
      <c r="U341" t="str">
        <f t="shared" si="94"/>
        <v>27-giu-2008</v>
      </c>
      <c r="V341">
        <f t="shared" si="95"/>
        <v>6</v>
      </c>
      <c r="W341">
        <f t="shared" si="96"/>
        <v>2008</v>
      </c>
      <c r="X341">
        <f t="shared" si="97"/>
        <v>27</v>
      </c>
      <c r="Y341" s="25">
        <f t="shared" si="98"/>
        <v>2512.5999999999995</v>
      </c>
    </row>
    <row r="342" spans="1:51" s="2" customFormat="1">
      <c r="A342" t="s">
        <v>2912</v>
      </c>
      <c r="B342" t="s">
        <v>2912</v>
      </c>
      <c r="C342" t="s">
        <v>25</v>
      </c>
      <c r="D342">
        <v>0</v>
      </c>
      <c r="E342" s="36">
        <v>-82.8</v>
      </c>
      <c r="F342" s="4">
        <v>-1.2699999999999999E-2</v>
      </c>
      <c r="G342">
        <v>0</v>
      </c>
      <c r="H342" s="25">
        <v>0</v>
      </c>
      <c r="I342" s="25">
        <v>-82.8</v>
      </c>
      <c r="J342" s="3">
        <v>10000</v>
      </c>
      <c r="K342" s="7">
        <f t="shared" si="85"/>
        <v>-4</v>
      </c>
      <c r="L342" s="6">
        <f t="shared" si="86"/>
        <v>-193</v>
      </c>
      <c r="M342">
        <v>1</v>
      </c>
      <c r="N342" s="9">
        <f t="shared" si="87"/>
        <v>0</v>
      </c>
      <c r="O342" s="9">
        <f t="shared" si="88"/>
        <v>-1</v>
      </c>
      <c r="P342" s="9">
        <f t="shared" si="89"/>
        <v>0</v>
      </c>
      <c r="Q342" s="8">
        <f t="shared" si="90"/>
        <v>0</v>
      </c>
      <c r="R342" s="8">
        <f t="shared" si="91"/>
        <v>-82.8</v>
      </c>
      <c r="S342" t="str">
        <f t="shared" si="92"/>
        <v>9.00.00</v>
      </c>
      <c r="T342" t="str">
        <f t="shared" si="93"/>
        <v>9.00.00</v>
      </c>
      <c r="U342" t="str">
        <f t="shared" si="94"/>
        <v>27-giu-2008</v>
      </c>
      <c r="V342">
        <f t="shared" si="95"/>
        <v>6</v>
      </c>
      <c r="W342">
        <f t="shared" si="96"/>
        <v>2008</v>
      </c>
      <c r="X342">
        <f t="shared" si="97"/>
        <v>27</v>
      </c>
      <c r="Y342" s="25">
        <f t="shared" si="98"/>
        <v>2429.7999999999993</v>
      </c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</row>
    <row r="343" spans="1:51" s="2" customFormat="1">
      <c r="A343" t="s">
        <v>472</v>
      </c>
      <c r="B343" t="s">
        <v>473</v>
      </c>
      <c r="C343" t="s">
        <v>25</v>
      </c>
      <c r="D343">
        <v>7</v>
      </c>
      <c r="E343" s="34">
        <v>-69.8</v>
      </c>
      <c r="F343" s="4">
        <v>-1.0800000000000001E-2</v>
      </c>
      <c r="G343">
        <v>0</v>
      </c>
      <c r="H343" s="25">
        <v>0</v>
      </c>
      <c r="I343" s="25">
        <v>-69.8</v>
      </c>
      <c r="J343" s="3">
        <v>10000</v>
      </c>
      <c r="K343" s="7">
        <f t="shared" si="85"/>
        <v>-5</v>
      </c>
      <c r="L343" s="6">
        <f t="shared" si="86"/>
        <v>-262.8</v>
      </c>
      <c r="M343">
        <v>1</v>
      </c>
      <c r="N343" s="9">
        <f t="shared" si="87"/>
        <v>0</v>
      </c>
      <c r="O343" s="9">
        <f t="shared" si="88"/>
        <v>-1</v>
      </c>
      <c r="P343" s="9">
        <f t="shared" si="89"/>
        <v>0</v>
      </c>
      <c r="Q343" s="8">
        <f t="shared" si="90"/>
        <v>0</v>
      </c>
      <c r="R343" s="8">
        <f t="shared" si="91"/>
        <v>-69.8</v>
      </c>
      <c r="S343" t="str">
        <f t="shared" si="92"/>
        <v>17.00.00</v>
      </c>
      <c r="T343" t="str">
        <f t="shared" si="93"/>
        <v>10.00.00</v>
      </c>
      <c r="U343" t="str">
        <f t="shared" si="94"/>
        <v>30-giu-2008</v>
      </c>
      <c r="V343">
        <f t="shared" si="95"/>
        <v>6</v>
      </c>
      <c r="W343">
        <f t="shared" si="96"/>
        <v>2008</v>
      </c>
      <c r="X343">
        <f t="shared" si="97"/>
        <v>30</v>
      </c>
      <c r="Y343" s="25">
        <f t="shared" si="98"/>
        <v>2359.9999999999991</v>
      </c>
    </row>
    <row r="344" spans="1:51" s="2" customFormat="1">
      <c r="A344" t="s">
        <v>474</v>
      </c>
      <c r="B344" t="s">
        <v>475</v>
      </c>
      <c r="C344" t="s">
        <v>55</v>
      </c>
      <c r="D344">
        <v>5</v>
      </c>
      <c r="E344" s="34">
        <v>-37.799999999999997</v>
      </c>
      <c r="F344" s="4">
        <v>-5.8999999999999999E-3</v>
      </c>
      <c r="G344">
        <v>0</v>
      </c>
      <c r="H344" s="25">
        <v>16.7</v>
      </c>
      <c r="I344" s="25">
        <v>-37.799999999999997</v>
      </c>
      <c r="J344" s="3">
        <v>10000</v>
      </c>
      <c r="K344" s="7">
        <f t="shared" si="85"/>
        <v>-6</v>
      </c>
      <c r="L344" s="6">
        <f t="shared" si="86"/>
        <v>-300.60000000000002</v>
      </c>
      <c r="M344">
        <v>1</v>
      </c>
      <c r="N344" s="9">
        <f t="shared" si="87"/>
        <v>0</v>
      </c>
      <c r="O344" s="9">
        <f t="shared" si="88"/>
        <v>-1</v>
      </c>
      <c r="P344" s="9">
        <f t="shared" si="89"/>
        <v>0</v>
      </c>
      <c r="Q344" s="8">
        <f t="shared" si="90"/>
        <v>0</v>
      </c>
      <c r="R344" s="8">
        <f t="shared" si="91"/>
        <v>-37.799999999999997</v>
      </c>
      <c r="S344" t="str">
        <f t="shared" si="92"/>
        <v>11.00.00</v>
      </c>
      <c r="T344" t="str">
        <f t="shared" si="93"/>
        <v>16.00.00</v>
      </c>
      <c r="U344" t="str">
        <f t="shared" si="94"/>
        <v xml:space="preserve">1-lug-2008 </v>
      </c>
      <c r="V344">
        <f t="shared" si="95"/>
        <v>7</v>
      </c>
      <c r="W344">
        <f t="shared" si="96"/>
        <v>2008</v>
      </c>
      <c r="X344">
        <f t="shared" si="97"/>
        <v>1</v>
      </c>
      <c r="Y344" s="25">
        <f t="shared" si="98"/>
        <v>2322.1999999999989</v>
      </c>
    </row>
    <row r="345" spans="1:51" s="2" customFormat="1">
      <c r="A345" t="s">
        <v>2913</v>
      </c>
      <c r="B345" t="s">
        <v>2914</v>
      </c>
      <c r="C345" t="s">
        <v>25</v>
      </c>
      <c r="D345">
        <v>1</v>
      </c>
      <c r="E345" s="36">
        <v>-66.599999999999994</v>
      </c>
      <c r="F345" s="4">
        <v>-1.04E-2</v>
      </c>
      <c r="G345">
        <v>0</v>
      </c>
      <c r="H345" s="25">
        <v>0</v>
      </c>
      <c r="I345" s="25">
        <v>-66.599999999999994</v>
      </c>
      <c r="J345" s="3">
        <v>10000</v>
      </c>
      <c r="K345" s="7">
        <f t="shared" si="85"/>
        <v>-7</v>
      </c>
      <c r="L345" s="6">
        <f t="shared" si="86"/>
        <v>-367.20000000000005</v>
      </c>
      <c r="M345">
        <v>1</v>
      </c>
      <c r="N345" s="9">
        <f t="shared" si="87"/>
        <v>0</v>
      </c>
      <c r="O345" s="9">
        <f t="shared" si="88"/>
        <v>-1</v>
      </c>
      <c r="P345" s="9">
        <f t="shared" si="89"/>
        <v>0</v>
      </c>
      <c r="Q345" s="8">
        <f t="shared" si="90"/>
        <v>0</v>
      </c>
      <c r="R345" s="8">
        <f t="shared" si="91"/>
        <v>-66.599999999999994</v>
      </c>
      <c r="S345" t="str">
        <f t="shared" si="92"/>
        <v>20.00.00</v>
      </c>
      <c r="T345" t="str">
        <f t="shared" si="93"/>
        <v>21.00.00</v>
      </c>
      <c r="U345" t="str">
        <f t="shared" si="94"/>
        <v xml:space="preserve">2-lug-2008 </v>
      </c>
      <c r="V345">
        <f t="shared" si="95"/>
        <v>7</v>
      </c>
      <c r="W345">
        <f t="shared" si="96"/>
        <v>2008</v>
      </c>
      <c r="X345">
        <f t="shared" si="97"/>
        <v>2</v>
      </c>
      <c r="Y345" s="25">
        <f t="shared" si="98"/>
        <v>2255.599999999999</v>
      </c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</row>
    <row r="346" spans="1:51" s="2" customFormat="1">
      <c r="A346" t="s">
        <v>476</v>
      </c>
      <c r="B346" t="s">
        <v>477</v>
      </c>
      <c r="C346" t="s">
        <v>25</v>
      </c>
      <c r="D346">
        <v>7</v>
      </c>
      <c r="E346" s="34">
        <v>-20.8</v>
      </c>
      <c r="F346" s="4">
        <v>-3.2000000000000002E-3</v>
      </c>
      <c r="G346">
        <v>0</v>
      </c>
      <c r="H346" s="25">
        <v>41.2</v>
      </c>
      <c r="I346" s="25">
        <v>-20.8</v>
      </c>
      <c r="J346" s="3">
        <v>10000</v>
      </c>
      <c r="K346" s="7">
        <f t="shared" si="85"/>
        <v>-8</v>
      </c>
      <c r="L346" s="6">
        <f t="shared" si="86"/>
        <v>-388.00000000000006</v>
      </c>
      <c r="M346">
        <v>1</v>
      </c>
      <c r="N346" s="9">
        <f t="shared" si="87"/>
        <v>0</v>
      </c>
      <c r="O346" s="9">
        <f t="shared" si="88"/>
        <v>-1</v>
      </c>
      <c r="P346" s="9">
        <f t="shared" si="89"/>
        <v>0</v>
      </c>
      <c r="Q346" s="8">
        <f t="shared" si="90"/>
        <v>0</v>
      </c>
      <c r="R346" s="8">
        <f t="shared" si="91"/>
        <v>-20.8</v>
      </c>
      <c r="S346" t="str">
        <f t="shared" si="92"/>
        <v>9.00.00</v>
      </c>
      <c r="T346" t="str">
        <f t="shared" si="93"/>
        <v>16.00.00</v>
      </c>
      <c r="U346" t="str">
        <f t="shared" si="94"/>
        <v xml:space="preserve">2-lug-2008 </v>
      </c>
      <c r="V346">
        <f t="shared" si="95"/>
        <v>7</v>
      </c>
      <c r="W346">
        <f t="shared" si="96"/>
        <v>2008</v>
      </c>
      <c r="X346">
        <f t="shared" si="97"/>
        <v>2</v>
      </c>
      <c r="Y346" s="25">
        <f t="shared" si="98"/>
        <v>2234.7999999999988</v>
      </c>
    </row>
    <row r="347" spans="1:51" s="2" customFormat="1">
      <c r="A347" t="s">
        <v>478</v>
      </c>
      <c r="B347" t="s">
        <v>479</v>
      </c>
      <c r="C347" t="s">
        <v>25</v>
      </c>
      <c r="D347">
        <v>1</v>
      </c>
      <c r="E347" s="34">
        <v>-30.8</v>
      </c>
      <c r="F347" s="4">
        <v>-4.7999999999999996E-3</v>
      </c>
      <c r="G347">
        <v>0</v>
      </c>
      <c r="H347" s="25">
        <v>0</v>
      </c>
      <c r="I347" s="25">
        <v>-30.8</v>
      </c>
      <c r="J347" s="3">
        <v>10000</v>
      </c>
      <c r="K347" s="7">
        <f t="shared" si="85"/>
        <v>-9</v>
      </c>
      <c r="L347" s="6">
        <f t="shared" si="86"/>
        <v>-418.80000000000007</v>
      </c>
      <c r="M347">
        <v>1</v>
      </c>
      <c r="N347" s="9">
        <f t="shared" si="87"/>
        <v>0</v>
      </c>
      <c r="O347" s="9">
        <f t="shared" si="88"/>
        <v>-1</v>
      </c>
      <c r="P347" s="9">
        <f t="shared" si="89"/>
        <v>0</v>
      </c>
      <c r="Q347" s="8">
        <f t="shared" si="90"/>
        <v>0</v>
      </c>
      <c r="R347" s="8">
        <f t="shared" si="91"/>
        <v>-30.8</v>
      </c>
      <c r="S347" t="str">
        <f t="shared" si="92"/>
        <v>15.00.00</v>
      </c>
      <c r="T347" t="str">
        <f t="shared" si="93"/>
        <v>16.00.00</v>
      </c>
      <c r="U347" t="str">
        <f t="shared" si="94"/>
        <v xml:space="preserve">3-lug-2008 </v>
      </c>
      <c r="V347">
        <f t="shared" si="95"/>
        <v>7</v>
      </c>
      <c r="W347">
        <f t="shared" si="96"/>
        <v>2008</v>
      </c>
      <c r="X347">
        <f t="shared" si="97"/>
        <v>3</v>
      </c>
      <c r="Y347" s="25">
        <f t="shared" si="98"/>
        <v>2203.9999999999986</v>
      </c>
    </row>
    <row r="348" spans="1:51" s="2" customFormat="1">
      <c r="A348" t="s">
        <v>480</v>
      </c>
      <c r="B348" t="s">
        <v>481</v>
      </c>
      <c r="C348" t="s">
        <v>55</v>
      </c>
      <c r="D348">
        <v>8</v>
      </c>
      <c r="E348" s="34">
        <v>-41.8</v>
      </c>
      <c r="F348" s="4">
        <v>-6.6E-3</v>
      </c>
      <c r="G348">
        <v>0</v>
      </c>
      <c r="H348" s="25">
        <v>21.7</v>
      </c>
      <c r="I348" s="25">
        <v>-41.8</v>
      </c>
      <c r="J348" s="3">
        <v>10000</v>
      </c>
      <c r="K348" s="7">
        <f t="shared" si="85"/>
        <v>-10</v>
      </c>
      <c r="L348" s="6">
        <f t="shared" si="86"/>
        <v>-460.60000000000008</v>
      </c>
      <c r="M348">
        <v>1</v>
      </c>
      <c r="N348" s="9">
        <f t="shared" si="87"/>
        <v>0</v>
      </c>
      <c r="O348" s="9">
        <f t="shared" si="88"/>
        <v>-1</v>
      </c>
      <c r="P348" s="9">
        <f t="shared" si="89"/>
        <v>0</v>
      </c>
      <c r="Q348" s="8">
        <f t="shared" si="90"/>
        <v>0</v>
      </c>
      <c r="R348" s="8">
        <f t="shared" si="91"/>
        <v>-41.8</v>
      </c>
      <c r="S348" t="str">
        <f t="shared" si="92"/>
        <v>15.00.00</v>
      </c>
      <c r="T348" t="str">
        <f t="shared" si="93"/>
        <v>9.00.00</v>
      </c>
      <c r="U348" t="str">
        <f t="shared" si="94"/>
        <v xml:space="preserve">4-lug-2008 </v>
      </c>
      <c r="V348">
        <f t="shared" si="95"/>
        <v>7</v>
      </c>
      <c r="W348">
        <f t="shared" si="96"/>
        <v>2008</v>
      </c>
      <c r="X348">
        <f t="shared" si="97"/>
        <v>4</v>
      </c>
      <c r="Y348" s="25">
        <f t="shared" si="98"/>
        <v>2162.1999999999985</v>
      </c>
    </row>
    <row r="349" spans="1:51" s="2" customFormat="1">
      <c r="A349" t="s">
        <v>482</v>
      </c>
      <c r="B349" t="s">
        <v>483</v>
      </c>
      <c r="C349" t="s">
        <v>25</v>
      </c>
      <c r="D349">
        <v>8</v>
      </c>
      <c r="E349" s="34">
        <v>13.2</v>
      </c>
      <c r="F349" s="4">
        <v>2.0999999999999999E-3</v>
      </c>
      <c r="G349">
        <v>0</v>
      </c>
      <c r="H349" s="25">
        <v>75.7</v>
      </c>
      <c r="I349" s="25">
        <v>-35.299999999999997</v>
      </c>
      <c r="J349" s="3">
        <v>10000</v>
      </c>
      <c r="K349" s="7">
        <f t="shared" si="85"/>
        <v>1</v>
      </c>
      <c r="L349" s="6">
        <f t="shared" si="86"/>
        <v>13.2</v>
      </c>
      <c r="M349">
        <v>1</v>
      </c>
      <c r="N349" s="9">
        <f t="shared" si="87"/>
        <v>1</v>
      </c>
      <c r="O349" s="9">
        <f t="shared" si="88"/>
        <v>0</v>
      </c>
      <c r="P349" s="9">
        <f t="shared" si="89"/>
        <v>0</v>
      </c>
      <c r="Q349" s="8">
        <f t="shared" si="90"/>
        <v>13.2</v>
      </c>
      <c r="R349" s="8">
        <f t="shared" si="91"/>
        <v>0</v>
      </c>
      <c r="S349" t="str">
        <f t="shared" si="92"/>
        <v>10.00.00</v>
      </c>
      <c r="T349" t="str">
        <f t="shared" si="93"/>
        <v>18.00.00</v>
      </c>
      <c r="U349" t="str">
        <f t="shared" si="94"/>
        <v xml:space="preserve">7-lug-2008 </v>
      </c>
      <c r="V349">
        <f t="shared" si="95"/>
        <v>7</v>
      </c>
      <c r="W349">
        <f t="shared" si="96"/>
        <v>2008</v>
      </c>
      <c r="X349">
        <f t="shared" si="97"/>
        <v>7</v>
      </c>
      <c r="Y349" s="25">
        <f t="shared" si="98"/>
        <v>2175.3999999999983</v>
      </c>
    </row>
    <row r="350" spans="1:51" s="2" customFormat="1">
      <c r="A350" t="s">
        <v>484</v>
      </c>
      <c r="B350" t="s">
        <v>485</v>
      </c>
      <c r="C350" t="s">
        <v>25</v>
      </c>
      <c r="D350">
        <v>14</v>
      </c>
      <c r="E350" s="34">
        <v>34.9</v>
      </c>
      <c r="F350" s="4">
        <v>5.4999999999999997E-3</v>
      </c>
      <c r="G350">
        <v>0</v>
      </c>
      <c r="H350" s="25">
        <v>85.7</v>
      </c>
      <c r="I350" s="25">
        <v>0</v>
      </c>
      <c r="J350" s="3">
        <v>10000</v>
      </c>
      <c r="K350" s="7">
        <f t="shared" si="85"/>
        <v>2</v>
      </c>
      <c r="L350" s="6">
        <f t="shared" si="86"/>
        <v>48.099999999999994</v>
      </c>
      <c r="M350">
        <v>1</v>
      </c>
      <c r="N350" s="9">
        <f t="shared" si="87"/>
        <v>1</v>
      </c>
      <c r="O350" s="9">
        <f t="shared" si="88"/>
        <v>0</v>
      </c>
      <c r="P350" s="9">
        <f t="shared" si="89"/>
        <v>0</v>
      </c>
      <c r="Q350" s="8">
        <f t="shared" si="90"/>
        <v>34.9</v>
      </c>
      <c r="R350" s="8">
        <f t="shared" si="91"/>
        <v>0</v>
      </c>
      <c r="S350" t="str">
        <f t="shared" si="92"/>
        <v>20.00.00</v>
      </c>
      <c r="T350" t="str">
        <f t="shared" si="93"/>
        <v>20.00.00</v>
      </c>
      <c r="U350" t="str">
        <f t="shared" si="94"/>
        <v xml:space="preserve">8-lug-2008 </v>
      </c>
      <c r="V350">
        <f t="shared" si="95"/>
        <v>7</v>
      </c>
      <c r="W350">
        <f t="shared" si="96"/>
        <v>2008</v>
      </c>
      <c r="X350">
        <f t="shared" si="97"/>
        <v>8</v>
      </c>
      <c r="Y350" s="25">
        <f t="shared" si="98"/>
        <v>2210.2999999999984</v>
      </c>
    </row>
    <row r="351" spans="1:51" s="2" customFormat="1">
      <c r="A351" t="s">
        <v>485</v>
      </c>
      <c r="B351" t="s">
        <v>486</v>
      </c>
      <c r="C351" t="s">
        <v>55</v>
      </c>
      <c r="D351">
        <v>7</v>
      </c>
      <c r="E351" s="34">
        <v>-15.8</v>
      </c>
      <c r="F351" s="4">
        <v>-2.5000000000000001E-3</v>
      </c>
      <c r="G351">
        <v>0</v>
      </c>
      <c r="H351" s="25">
        <v>51.4</v>
      </c>
      <c r="I351" s="25">
        <v>-16.100000000000001</v>
      </c>
      <c r="J351" s="3">
        <v>10000</v>
      </c>
      <c r="K351" s="7">
        <f t="shared" si="85"/>
        <v>-1</v>
      </c>
      <c r="L351" s="6">
        <f t="shared" si="86"/>
        <v>-15.8</v>
      </c>
      <c r="M351">
        <v>1</v>
      </c>
      <c r="N351" s="9">
        <f t="shared" si="87"/>
        <v>0</v>
      </c>
      <c r="O351" s="9">
        <f t="shared" si="88"/>
        <v>-1</v>
      </c>
      <c r="P351" s="9">
        <f t="shared" si="89"/>
        <v>0</v>
      </c>
      <c r="Q351" s="8">
        <f t="shared" si="90"/>
        <v>0</v>
      </c>
      <c r="R351" s="8">
        <f t="shared" si="91"/>
        <v>-15.8</v>
      </c>
      <c r="S351" t="str">
        <f t="shared" si="92"/>
        <v>20.00.00</v>
      </c>
      <c r="T351" t="str">
        <f t="shared" si="93"/>
        <v>13.00.00</v>
      </c>
      <c r="U351" t="str">
        <f t="shared" si="94"/>
        <v xml:space="preserve">9-lug-2008 </v>
      </c>
      <c r="V351">
        <f t="shared" si="95"/>
        <v>7</v>
      </c>
      <c r="W351">
        <f t="shared" si="96"/>
        <v>2008</v>
      </c>
      <c r="X351">
        <f t="shared" si="97"/>
        <v>9</v>
      </c>
      <c r="Y351" s="25">
        <f t="shared" si="98"/>
        <v>2194.4999999999982</v>
      </c>
    </row>
    <row r="352" spans="1:51" s="2" customFormat="1">
      <c r="A352" t="s">
        <v>487</v>
      </c>
      <c r="B352" t="s">
        <v>488</v>
      </c>
      <c r="C352" t="s">
        <v>55</v>
      </c>
      <c r="D352">
        <v>5</v>
      </c>
      <c r="E352" s="34">
        <v>-67.599999999999994</v>
      </c>
      <c r="F352" s="4">
        <v>-1.0699999999999999E-2</v>
      </c>
      <c r="G352">
        <v>0</v>
      </c>
      <c r="H352" s="25">
        <v>0</v>
      </c>
      <c r="I352" s="25">
        <v>-67.599999999999994</v>
      </c>
      <c r="J352" s="3">
        <v>10000</v>
      </c>
      <c r="K352" s="7">
        <f t="shared" si="85"/>
        <v>-2</v>
      </c>
      <c r="L352" s="6">
        <f t="shared" si="86"/>
        <v>-83.399999999999991</v>
      </c>
      <c r="M352">
        <v>1</v>
      </c>
      <c r="N352" s="9">
        <f t="shared" si="87"/>
        <v>0</v>
      </c>
      <c r="O352" s="9">
        <f t="shared" si="88"/>
        <v>-1</v>
      </c>
      <c r="P352" s="9">
        <f t="shared" si="89"/>
        <v>0</v>
      </c>
      <c r="Q352" s="8">
        <f t="shared" si="90"/>
        <v>0</v>
      </c>
      <c r="R352" s="8">
        <f t="shared" si="91"/>
        <v>-67.599999999999994</v>
      </c>
      <c r="S352" t="str">
        <f t="shared" si="92"/>
        <v>17.00.00</v>
      </c>
      <c r="T352" t="str">
        <f t="shared" si="93"/>
        <v>8.00.00</v>
      </c>
      <c r="U352" t="str">
        <f t="shared" si="94"/>
        <v>10-lug-2008</v>
      </c>
      <c r="V352">
        <f t="shared" si="95"/>
        <v>7</v>
      </c>
      <c r="W352">
        <f t="shared" si="96"/>
        <v>2008</v>
      </c>
      <c r="X352">
        <f t="shared" si="97"/>
        <v>10</v>
      </c>
      <c r="Y352" s="25">
        <f t="shared" si="98"/>
        <v>2126.8999999999983</v>
      </c>
    </row>
    <row r="353" spans="1:51" s="2" customFormat="1">
      <c r="A353" t="s">
        <v>489</v>
      </c>
      <c r="B353" t="s">
        <v>490</v>
      </c>
      <c r="C353" t="s">
        <v>25</v>
      </c>
      <c r="D353">
        <v>4</v>
      </c>
      <c r="E353" s="34">
        <v>-57.8</v>
      </c>
      <c r="F353" s="4">
        <v>-9.2999999999999992E-3</v>
      </c>
      <c r="G353">
        <v>0</v>
      </c>
      <c r="H353" s="25">
        <v>5.2</v>
      </c>
      <c r="I353" s="25">
        <v>-57.8</v>
      </c>
      <c r="J353" s="3">
        <v>10000</v>
      </c>
      <c r="K353" s="7">
        <f t="shared" si="85"/>
        <v>-3</v>
      </c>
      <c r="L353" s="6">
        <f t="shared" si="86"/>
        <v>-141.19999999999999</v>
      </c>
      <c r="M353">
        <v>1</v>
      </c>
      <c r="N353" s="9">
        <f t="shared" si="87"/>
        <v>0</v>
      </c>
      <c r="O353" s="9">
        <f t="shared" si="88"/>
        <v>-1</v>
      </c>
      <c r="P353" s="9">
        <f t="shared" si="89"/>
        <v>0</v>
      </c>
      <c r="Q353" s="8">
        <f t="shared" si="90"/>
        <v>0</v>
      </c>
      <c r="R353" s="8">
        <f t="shared" si="91"/>
        <v>-57.8</v>
      </c>
      <c r="S353" t="str">
        <f t="shared" si="92"/>
        <v>19.00.00</v>
      </c>
      <c r="T353" t="str">
        <f t="shared" si="93"/>
        <v>9.00.00</v>
      </c>
      <c r="U353" t="str">
        <f t="shared" si="94"/>
        <v>15-lug-2008</v>
      </c>
      <c r="V353">
        <f t="shared" si="95"/>
        <v>7</v>
      </c>
      <c r="W353">
        <f t="shared" si="96"/>
        <v>2008</v>
      </c>
      <c r="X353">
        <f t="shared" si="97"/>
        <v>15</v>
      </c>
      <c r="Y353" s="25">
        <f t="shared" si="98"/>
        <v>2069.0999999999981</v>
      </c>
    </row>
    <row r="354" spans="1:51" s="2" customFormat="1">
      <c r="A354" t="s">
        <v>1948</v>
      </c>
      <c r="B354" t="s">
        <v>1949</v>
      </c>
      <c r="C354" t="s">
        <v>55</v>
      </c>
      <c r="D354">
        <v>3</v>
      </c>
      <c r="E354" s="38">
        <v>-200</v>
      </c>
      <c r="F354" s="4">
        <v>-1.6500000000000001E-2</v>
      </c>
      <c r="G354">
        <v>0</v>
      </c>
      <c r="H354" s="25">
        <v>0</v>
      </c>
      <c r="I354" s="25">
        <v>-200</v>
      </c>
      <c r="J354" s="3">
        <v>10000</v>
      </c>
      <c r="K354" s="7">
        <f t="shared" si="85"/>
        <v>-4</v>
      </c>
      <c r="L354" s="6">
        <f t="shared" si="86"/>
        <v>-341.2</v>
      </c>
      <c r="M354">
        <v>1</v>
      </c>
      <c r="N354" s="9">
        <f t="shared" si="87"/>
        <v>0</v>
      </c>
      <c r="O354" s="9">
        <f t="shared" si="88"/>
        <v>-1</v>
      </c>
      <c r="P354" s="9">
        <f t="shared" si="89"/>
        <v>0</v>
      </c>
      <c r="Q354" s="8">
        <f t="shared" si="90"/>
        <v>0</v>
      </c>
      <c r="R354" s="8">
        <f t="shared" si="91"/>
        <v>-200</v>
      </c>
      <c r="S354" t="str">
        <f t="shared" si="92"/>
        <v>13.00.00</v>
      </c>
      <c r="T354" t="str">
        <f t="shared" si="93"/>
        <v>16.00.00</v>
      </c>
      <c r="U354" t="str">
        <f t="shared" si="94"/>
        <v>16-lug-2008</v>
      </c>
      <c r="V354">
        <f t="shared" si="95"/>
        <v>7</v>
      </c>
      <c r="W354">
        <f t="shared" si="96"/>
        <v>2008</v>
      </c>
      <c r="X354">
        <f t="shared" si="97"/>
        <v>16</v>
      </c>
      <c r="Y354" s="25">
        <f t="shared" si="98"/>
        <v>1869.0999999999981</v>
      </c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</row>
    <row r="355" spans="1:51" s="2" customFormat="1">
      <c r="A355" t="s">
        <v>491</v>
      </c>
      <c r="B355" t="s">
        <v>492</v>
      </c>
      <c r="C355" t="s">
        <v>25</v>
      </c>
      <c r="D355">
        <v>18</v>
      </c>
      <c r="E355" s="34">
        <v>106.2</v>
      </c>
      <c r="F355" s="4">
        <v>1.7100000000000001E-2</v>
      </c>
      <c r="G355">
        <v>0</v>
      </c>
      <c r="H355" s="25">
        <v>166.7</v>
      </c>
      <c r="I355" s="25">
        <v>0</v>
      </c>
      <c r="J355" s="3">
        <v>10000</v>
      </c>
      <c r="K355" s="7">
        <f t="shared" si="85"/>
        <v>1</v>
      </c>
      <c r="L355" s="6">
        <f t="shared" si="86"/>
        <v>106.2</v>
      </c>
      <c r="M355">
        <v>1</v>
      </c>
      <c r="N355" s="9">
        <f t="shared" si="87"/>
        <v>1</v>
      </c>
      <c r="O355" s="9">
        <f t="shared" si="88"/>
        <v>0</v>
      </c>
      <c r="P355" s="9">
        <f t="shared" si="89"/>
        <v>0</v>
      </c>
      <c r="Q355" s="8">
        <f t="shared" si="90"/>
        <v>106.2</v>
      </c>
      <c r="R355" s="8">
        <f t="shared" si="91"/>
        <v>0</v>
      </c>
      <c r="S355" t="str">
        <f t="shared" si="92"/>
        <v>17.00.00</v>
      </c>
      <c r="T355" t="str">
        <f t="shared" si="93"/>
        <v>8.00.00</v>
      </c>
      <c r="U355" t="str">
        <f t="shared" si="94"/>
        <v>16-lug-2008</v>
      </c>
      <c r="V355">
        <f t="shared" si="95"/>
        <v>7</v>
      </c>
      <c r="W355">
        <f t="shared" si="96"/>
        <v>2008</v>
      </c>
      <c r="X355">
        <f t="shared" si="97"/>
        <v>16</v>
      </c>
      <c r="Y355" s="25">
        <f t="shared" si="98"/>
        <v>1975.2999999999981</v>
      </c>
    </row>
    <row r="356" spans="1:51" s="2" customFormat="1">
      <c r="A356" t="s">
        <v>1950</v>
      </c>
      <c r="B356" t="s">
        <v>1951</v>
      </c>
      <c r="C356" t="s">
        <v>55</v>
      </c>
      <c r="D356">
        <v>3</v>
      </c>
      <c r="E356" s="38">
        <v>-200</v>
      </c>
      <c r="F356" s="4">
        <v>-1.5699999999999999E-2</v>
      </c>
      <c r="G356">
        <v>0</v>
      </c>
      <c r="H356" s="25">
        <v>0</v>
      </c>
      <c r="I356" s="25">
        <v>-200</v>
      </c>
      <c r="J356" s="3">
        <v>10000</v>
      </c>
      <c r="K356" s="7">
        <f t="shared" si="85"/>
        <v>-1</v>
      </c>
      <c r="L356" s="6">
        <f t="shared" si="86"/>
        <v>-200</v>
      </c>
      <c r="M356">
        <v>1</v>
      </c>
      <c r="N356" s="9">
        <f t="shared" si="87"/>
        <v>0</v>
      </c>
      <c r="O356" s="9">
        <f t="shared" si="88"/>
        <v>-1</v>
      </c>
      <c r="P356" s="9">
        <f t="shared" si="89"/>
        <v>0</v>
      </c>
      <c r="Q356" s="8">
        <f t="shared" si="90"/>
        <v>0</v>
      </c>
      <c r="R356" s="8">
        <f t="shared" si="91"/>
        <v>-200</v>
      </c>
      <c r="S356" t="str">
        <f t="shared" si="92"/>
        <v>13.00.00</v>
      </c>
      <c r="T356" t="str">
        <f t="shared" si="93"/>
        <v>16.00.00</v>
      </c>
      <c r="U356" t="str">
        <f t="shared" si="94"/>
        <v>25-lug-2008</v>
      </c>
      <c r="V356">
        <f t="shared" si="95"/>
        <v>7</v>
      </c>
      <c r="W356">
        <f t="shared" si="96"/>
        <v>2008</v>
      </c>
      <c r="X356">
        <f t="shared" si="97"/>
        <v>25</v>
      </c>
      <c r="Y356" s="25">
        <f t="shared" si="98"/>
        <v>1775.2999999999981</v>
      </c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</row>
    <row r="357" spans="1:51" s="2" customFormat="1">
      <c r="A357" t="s">
        <v>493</v>
      </c>
      <c r="B357" t="s">
        <v>494</v>
      </c>
      <c r="C357" t="s">
        <v>25</v>
      </c>
      <c r="D357">
        <v>17</v>
      </c>
      <c r="E357" s="34">
        <v>100.2</v>
      </c>
      <c r="F357" s="4">
        <v>1.5699999999999999E-2</v>
      </c>
      <c r="G357">
        <v>0</v>
      </c>
      <c r="H357" s="25">
        <v>145.19999999999999</v>
      </c>
      <c r="I357" s="25">
        <v>0</v>
      </c>
      <c r="J357" s="3">
        <v>10000</v>
      </c>
      <c r="K357" s="7">
        <f t="shared" si="85"/>
        <v>1</v>
      </c>
      <c r="L357" s="6">
        <f t="shared" si="86"/>
        <v>100.2</v>
      </c>
      <c r="M357">
        <v>1</v>
      </c>
      <c r="N357" s="9">
        <f t="shared" si="87"/>
        <v>1</v>
      </c>
      <c r="O357" s="9">
        <f t="shared" si="88"/>
        <v>0</v>
      </c>
      <c r="P357" s="9">
        <f t="shared" si="89"/>
        <v>0</v>
      </c>
      <c r="Q357" s="8">
        <f t="shared" si="90"/>
        <v>100.2</v>
      </c>
      <c r="R357" s="8">
        <f t="shared" si="91"/>
        <v>0</v>
      </c>
      <c r="S357" t="str">
        <f t="shared" si="92"/>
        <v>15.00.00</v>
      </c>
      <c r="T357" t="str">
        <f t="shared" si="93"/>
        <v>18.00.00</v>
      </c>
      <c r="U357" t="str">
        <f t="shared" si="94"/>
        <v>29-lug-2008</v>
      </c>
      <c r="V357">
        <f t="shared" si="95"/>
        <v>7</v>
      </c>
      <c r="W357">
        <f t="shared" si="96"/>
        <v>2008</v>
      </c>
      <c r="X357">
        <f t="shared" si="97"/>
        <v>29</v>
      </c>
      <c r="Y357" s="25">
        <f t="shared" si="98"/>
        <v>1875.4999999999982</v>
      </c>
    </row>
    <row r="358" spans="1:51" s="2" customFormat="1">
      <c r="A358" t="s">
        <v>2915</v>
      </c>
      <c r="B358" t="s">
        <v>495</v>
      </c>
      <c r="C358" t="s">
        <v>25</v>
      </c>
      <c r="D358">
        <v>6</v>
      </c>
      <c r="E358" s="36">
        <v>71.5</v>
      </c>
      <c r="F358" s="4">
        <v>1.0999999999999999E-2</v>
      </c>
      <c r="G358">
        <v>0</v>
      </c>
      <c r="H358" s="25">
        <v>71.5</v>
      </c>
      <c r="I358" s="25">
        <v>-6</v>
      </c>
      <c r="J358" s="3">
        <v>10000</v>
      </c>
      <c r="K358" s="7">
        <f t="shared" si="85"/>
        <v>2</v>
      </c>
      <c r="L358" s="6">
        <f t="shared" si="86"/>
        <v>171.7</v>
      </c>
      <c r="M358">
        <v>1</v>
      </c>
      <c r="N358" s="9">
        <f t="shared" si="87"/>
        <v>1</v>
      </c>
      <c r="O358" s="9">
        <f t="shared" si="88"/>
        <v>0</v>
      </c>
      <c r="P358" s="9">
        <f t="shared" si="89"/>
        <v>0</v>
      </c>
      <c r="Q358" s="8">
        <f t="shared" si="90"/>
        <v>71.5</v>
      </c>
      <c r="R358" s="8">
        <f t="shared" si="91"/>
        <v>0</v>
      </c>
      <c r="S358" t="str">
        <f t="shared" si="92"/>
        <v>21.00.00</v>
      </c>
      <c r="T358" t="str">
        <f t="shared" si="93"/>
        <v>13.00.00</v>
      </c>
      <c r="U358" t="str">
        <f t="shared" si="94"/>
        <v>30-lug-2008</v>
      </c>
      <c r="V358">
        <f t="shared" si="95"/>
        <v>7</v>
      </c>
      <c r="W358">
        <f t="shared" si="96"/>
        <v>2008</v>
      </c>
      <c r="X358">
        <f t="shared" si="97"/>
        <v>30</v>
      </c>
      <c r="Y358" s="25">
        <f t="shared" si="98"/>
        <v>1946.9999999999982</v>
      </c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</row>
    <row r="359" spans="1:51" s="2" customFormat="1">
      <c r="A359" t="s">
        <v>495</v>
      </c>
      <c r="B359" t="s">
        <v>496</v>
      </c>
      <c r="C359" t="s">
        <v>25</v>
      </c>
      <c r="D359">
        <v>1</v>
      </c>
      <c r="E359" s="34">
        <v>-29.8</v>
      </c>
      <c r="F359" s="4">
        <v>-4.5999999999999999E-3</v>
      </c>
      <c r="G359">
        <v>0</v>
      </c>
      <c r="H359" s="25">
        <v>20.2</v>
      </c>
      <c r="I359" s="25">
        <v>-29.8</v>
      </c>
      <c r="J359" s="3">
        <v>10000</v>
      </c>
      <c r="K359" s="7">
        <f t="shared" si="85"/>
        <v>-1</v>
      </c>
      <c r="L359" s="6">
        <f t="shared" si="86"/>
        <v>-29.8</v>
      </c>
      <c r="M359">
        <v>1</v>
      </c>
      <c r="N359" s="9">
        <f t="shared" si="87"/>
        <v>0</v>
      </c>
      <c r="O359" s="9">
        <f t="shared" si="88"/>
        <v>-1</v>
      </c>
      <c r="P359" s="9">
        <f t="shared" si="89"/>
        <v>0</v>
      </c>
      <c r="Q359" s="8">
        <f t="shared" si="90"/>
        <v>0</v>
      </c>
      <c r="R359" s="8">
        <f t="shared" si="91"/>
        <v>-29.8</v>
      </c>
      <c r="S359" t="str">
        <f t="shared" si="92"/>
        <v>13.00.00</v>
      </c>
      <c r="T359" t="str">
        <f t="shared" si="93"/>
        <v>14.00.00</v>
      </c>
      <c r="U359" t="str">
        <f t="shared" si="94"/>
        <v>31-lug-2008</v>
      </c>
      <c r="V359">
        <f t="shared" si="95"/>
        <v>7</v>
      </c>
      <c r="W359">
        <f t="shared" si="96"/>
        <v>2008</v>
      </c>
      <c r="X359">
        <f t="shared" si="97"/>
        <v>31</v>
      </c>
      <c r="Y359" s="25">
        <f t="shared" si="98"/>
        <v>1917.1999999999982</v>
      </c>
    </row>
    <row r="360" spans="1:51" s="2" customFormat="1">
      <c r="A360" t="s">
        <v>497</v>
      </c>
      <c r="B360" t="s">
        <v>498</v>
      </c>
      <c r="C360" t="s">
        <v>25</v>
      </c>
      <c r="D360">
        <v>19</v>
      </c>
      <c r="E360" s="34">
        <v>120.2</v>
      </c>
      <c r="F360" s="4">
        <v>1.8700000000000001E-2</v>
      </c>
      <c r="G360">
        <v>0</v>
      </c>
      <c r="H360" s="25">
        <v>181.2</v>
      </c>
      <c r="I360" s="25">
        <v>-23.3</v>
      </c>
      <c r="J360" s="3">
        <v>10000</v>
      </c>
      <c r="K360" s="7">
        <f t="shared" si="85"/>
        <v>1</v>
      </c>
      <c r="L360" s="6">
        <f t="shared" si="86"/>
        <v>120.2</v>
      </c>
      <c r="M360">
        <v>1</v>
      </c>
      <c r="N360" s="9">
        <f t="shared" si="87"/>
        <v>1</v>
      </c>
      <c r="O360" s="9">
        <f t="shared" si="88"/>
        <v>0</v>
      </c>
      <c r="P360" s="9">
        <f t="shared" si="89"/>
        <v>0</v>
      </c>
      <c r="Q360" s="8">
        <f t="shared" si="90"/>
        <v>120.2</v>
      </c>
      <c r="R360" s="8">
        <f t="shared" si="91"/>
        <v>0</v>
      </c>
      <c r="S360" t="str">
        <f t="shared" si="92"/>
        <v>21.00.00</v>
      </c>
      <c r="T360" t="str">
        <f t="shared" si="93"/>
        <v>12.00.00</v>
      </c>
      <c r="U360" t="str">
        <f t="shared" si="94"/>
        <v xml:space="preserve">4-ago-2008 </v>
      </c>
      <c r="V360">
        <f t="shared" si="95"/>
        <v>8</v>
      </c>
      <c r="W360">
        <f t="shared" si="96"/>
        <v>2008</v>
      </c>
      <c r="X360">
        <f t="shared" si="97"/>
        <v>4</v>
      </c>
      <c r="Y360" s="25">
        <f t="shared" si="98"/>
        <v>2037.3999999999983</v>
      </c>
    </row>
    <row r="361" spans="1:51" s="2" customFormat="1">
      <c r="A361" t="s">
        <v>499</v>
      </c>
      <c r="B361" t="s">
        <v>500</v>
      </c>
      <c r="C361" t="s">
        <v>55</v>
      </c>
      <c r="D361">
        <v>4</v>
      </c>
      <c r="E361" s="34">
        <v>-59.8</v>
      </c>
      <c r="F361" s="4">
        <v>-9.1000000000000004E-3</v>
      </c>
      <c r="G361">
        <v>0</v>
      </c>
      <c r="H361" s="25">
        <v>2.2000000000000002</v>
      </c>
      <c r="I361" s="25">
        <v>-59.8</v>
      </c>
      <c r="J361" s="3">
        <v>10000</v>
      </c>
      <c r="K361" s="7">
        <f t="shared" si="85"/>
        <v>-1</v>
      </c>
      <c r="L361" s="6">
        <f t="shared" si="86"/>
        <v>-59.8</v>
      </c>
      <c r="M361">
        <v>1</v>
      </c>
      <c r="N361" s="9">
        <f t="shared" si="87"/>
        <v>0</v>
      </c>
      <c r="O361" s="9">
        <f t="shared" si="88"/>
        <v>-1</v>
      </c>
      <c r="P361" s="9">
        <f t="shared" si="89"/>
        <v>0</v>
      </c>
      <c r="Q361" s="8">
        <f t="shared" si="90"/>
        <v>0</v>
      </c>
      <c r="R361" s="8">
        <f t="shared" si="91"/>
        <v>-59.8</v>
      </c>
      <c r="S361" t="str">
        <f t="shared" si="92"/>
        <v>13.00.00</v>
      </c>
      <c r="T361" t="str">
        <f t="shared" si="93"/>
        <v>17.00.00</v>
      </c>
      <c r="U361" t="str">
        <f t="shared" si="94"/>
        <v xml:space="preserve">6-ago-2008 </v>
      </c>
      <c r="V361">
        <f t="shared" si="95"/>
        <v>8</v>
      </c>
      <c r="W361">
        <f t="shared" si="96"/>
        <v>2008</v>
      </c>
      <c r="X361">
        <f t="shared" si="97"/>
        <v>6</v>
      </c>
      <c r="Y361" s="25">
        <f t="shared" si="98"/>
        <v>1977.5999999999983</v>
      </c>
    </row>
    <row r="362" spans="1:51" s="2" customFormat="1">
      <c r="A362" t="s">
        <v>1952</v>
      </c>
      <c r="B362" t="s">
        <v>1953</v>
      </c>
      <c r="C362" t="s">
        <v>25</v>
      </c>
      <c r="D362">
        <v>9</v>
      </c>
      <c r="E362" s="38">
        <v>-139</v>
      </c>
      <c r="F362" s="4">
        <v>-1.0500000000000001E-2</v>
      </c>
      <c r="G362">
        <v>0</v>
      </c>
      <c r="H362" s="25">
        <v>0</v>
      </c>
      <c r="I362" s="25">
        <v>-139</v>
      </c>
      <c r="J362" s="3">
        <v>10000</v>
      </c>
      <c r="K362" s="7">
        <f t="shared" si="85"/>
        <v>-2</v>
      </c>
      <c r="L362" s="6">
        <f t="shared" si="86"/>
        <v>-198.8</v>
      </c>
      <c r="M362">
        <v>1</v>
      </c>
      <c r="N362" s="9">
        <f t="shared" si="87"/>
        <v>0</v>
      </c>
      <c r="O362" s="9">
        <f t="shared" si="88"/>
        <v>-1</v>
      </c>
      <c r="P362" s="9">
        <f t="shared" si="89"/>
        <v>0</v>
      </c>
      <c r="Q362" s="8">
        <f t="shared" si="90"/>
        <v>0</v>
      </c>
      <c r="R362" s="8">
        <f t="shared" si="91"/>
        <v>-139</v>
      </c>
      <c r="S362" t="str">
        <f t="shared" si="92"/>
        <v>12.00.00</v>
      </c>
      <c r="T362" t="str">
        <f t="shared" si="93"/>
        <v>21.00.00</v>
      </c>
      <c r="U362" t="str">
        <f t="shared" si="94"/>
        <v xml:space="preserve">7-ago-2008 </v>
      </c>
      <c r="V362">
        <f t="shared" si="95"/>
        <v>8</v>
      </c>
      <c r="W362">
        <f t="shared" si="96"/>
        <v>2008</v>
      </c>
      <c r="X362">
        <f t="shared" si="97"/>
        <v>7</v>
      </c>
      <c r="Y362" s="25">
        <f t="shared" si="98"/>
        <v>1838.5999999999983</v>
      </c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</row>
    <row r="363" spans="1:51" s="2" customFormat="1">
      <c r="A363" t="s">
        <v>501</v>
      </c>
      <c r="B363" t="s">
        <v>502</v>
      </c>
      <c r="C363" t="s">
        <v>55</v>
      </c>
      <c r="D363">
        <v>1</v>
      </c>
      <c r="E363" s="34">
        <v>-24.8</v>
      </c>
      <c r="F363" s="4">
        <v>-3.8E-3</v>
      </c>
      <c r="G363">
        <v>0</v>
      </c>
      <c r="H363" s="25">
        <v>0</v>
      </c>
      <c r="I363" s="25">
        <v>-24.8</v>
      </c>
      <c r="J363" s="3">
        <v>10000</v>
      </c>
      <c r="K363" s="7">
        <f t="shared" si="85"/>
        <v>-3</v>
      </c>
      <c r="L363" s="6">
        <f t="shared" si="86"/>
        <v>-223.60000000000002</v>
      </c>
      <c r="M363">
        <v>1</v>
      </c>
      <c r="N363" s="9">
        <f t="shared" si="87"/>
        <v>0</v>
      </c>
      <c r="O363" s="9">
        <f t="shared" si="88"/>
        <v>-1</v>
      </c>
      <c r="P363" s="9">
        <f t="shared" si="89"/>
        <v>0</v>
      </c>
      <c r="Q363" s="8">
        <f t="shared" si="90"/>
        <v>0</v>
      </c>
      <c r="R363" s="8">
        <f t="shared" si="91"/>
        <v>-24.8</v>
      </c>
      <c r="S363" t="str">
        <f t="shared" si="92"/>
        <v>15.00.00</v>
      </c>
      <c r="T363" t="str">
        <f t="shared" si="93"/>
        <v>16.00.00</v>
      </c>
      <c r="U363" t="str">
        <f t="shared" si="94"/>
        <v xml:space="preserve">8-ago-2008 </v>
      </c>
      <c r="V363">
        <f t="shared" si="95"/>
        <v>8</v>
      </c>
      <c r="W363">
        <f t="shared" si="96"/>
        <v>2008</v>
      </c>
      <c r="X363">
        <f t="shared" si="97"/>
        <v>8</v>
      </c>
      <c r="Y363" s="25">
        <f t="shared" si="98"/>
        <v>1813.7999999999984</v>
      </c>
    </row>
    <row r="364" spans="1:51" s="2" customFormat="1">
      <c r="A364" t="s">
        <v>2916</v>
      </c>
      <c r="B364" t="s">
        <v>2917</v>
      </c>
      <c r="C364" t="s">
        <v>25</v>
      </c>
      <c r="D364">
        <v>90</v>
      </c>
      <c r="E364" s="36">
        <v>-227.7</v>
      </c>
      <c r="F364" s="4">
        <v>-3.4500000000000003E-2</v>
      </c>
      <c r="G364">
        <v>0</v>
      </c>
      <c r="H364" s="25">
        <v>56</v>
      </c>
      <c r="I364" s="25">
        <v>-227.7</v>
      </c>
      <c r="J364" s="3">
        <v>10000</v>
      </c>
      <c r="K364" s="7">
        <f t="shared" si="85"/>
        <v>-4</v>
      </c>
      <c r="L364" s="6">
        <f t="shared" si="86"/>
        <v>-451.3</v>
      </c>
      <c r="M364">
        <v>1</v>
      </c>
      <c r="N364" s="9">
        <f t="shared" si="87"/>
        <v>0</v>
      </c>
      <c r="O364" s="9">
        <f t="shared" si="88"/>
        <v>-1</v>
      </c>
      <c r="P364" s="9">
        <f t="shared" si="89"/>
        <v>0</v>
      </c>
      <c r="Q364" s="8">
        <f t="shared" si="90"/>
        <v>0</v>
      </c>
      <c r="R364" s="8">
        <f t="shared" si="91"/>
        <v>-227.7</v>
      </c>
      <c r="S364" t="str">
        <f t="shared" si="92"/>
        <v>17.00.00</v>
      </c>
      <c r="T364" t="str">
        <f t="shared" si="93"/>
        <v>9.00.00</v>
      </c>
      <c r="U364" t="str">
        <f t="shared" si="94"/>
        <v xml:space="preserve">8-ago-2008 </v>
      </c>
      <c r="V364">
        <f t="shared" si="95"/>
        <v>8</v>
      </c>
      <c r="W364">
        <f t="shared" si="96"/>
        <v>2008</v>
      </c>
      <c r="X364">
        <f t="shared" si="97"/>
        <v>8</v>
      </c>
      <c r="Y364" s="25">
        <f t="shared" si="98"/>
        <v>1586.0999999999983</v>
      </c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</row>
    <row r="365" spans="1:51" s="2" customFormat="1">
      <c r="A365" t="s">
        <v>503</v>
      </c>
      <c r="B365" t="s">
        <v>504</v>
      </c>
      <c r="C365" t="s">
        <v>55</v>
      </c>
      <c r="D365">
        <v>16</v>
      </c>
      <c r="E365" s="34">
        <v>85.4</v>
      </c>
      <c r="F365" s="4">
        <v>1.2999999999999999E-2</v>
      </c>
      <c r="G365">
        <v>0</v>
      </c>
      <c r="H365" s="25">
        <v>145.19999999999999</v>
      </c>
      <c r="I365" s="25">
        <v>0</v>
      </c>
      <c r="J365" s="3">
        <v>10000</v>
      </c>
      <c r="K365" s="7">
        <f t="shared" si="85"/>
        <v>1</v>
      </c>
      <c r="L365" s="6">
        <f t="shared" si="86"/>
        <v>85.4</v>
      </c>
      <c r="M365">
        <v>1</v>
      </c>
      <c r="N365" s="9">
        <f t="shared" si="87"/>
        <v>1</v>
      </c>
      <c r="O365" s="9">
        <f t="shared" si="88"/>
        <v>0</v>
      </c>
      <c r="P365" s="9">
        <f t="shared" si="89"/>
        <v>0</v>
      </c>
      <c r="Q365" s="8">
        <f t="shared" si="90"/>
        <v>85.4</v>
      </c>
      <c r="R365" s="8">
        <f t="shared" si="91"/>
        <v>0</v>
      </c>
      <c r="S365" t="str">
        <f t="shared" si="92"/>
        <v>8.00.00</v>
      </c>
      <c r="T365" t="str">
        <f t="shared" si="93"/>
        <v>10.00.00</v>
      </c>
      <c r="U365" t="str">
        <f t="shared" si="94"/>
        <v>13-ago-2008</v>
      </c>
      <c r="V365">
        <f t="shared" si="95"/>
        <v>8</v>
      </c>
      <c r="W365">
        <f t="shared" si="96"/>
        <v>2008</v>
      </c>
      <c r="X365">
        <f t="shared" si="97"/>
        <v>13</v>
      </c>
      <c r="Y365" s="25">
        <f t="shared" si="98"/>
        <v>1671.4999999999984</v>
      </c>
    </row>
    <row r="366" spans="1:51" s="2" customFormat="1">
      <c r="A366" t="s">
        <v>505</v>
      </c>
      <c r="B366" t="s">
        <v>506</v>
      </c>
      <c r="C366" t="s">
        <v>55</v>
      </c>
      <c r="D366">
        <v>2</v>
      </c>
      <c r="E366" s="34">
        <v>-75.8</v>
      </c>
      <c r="F366" s="4">
        <v>-1.18E-2</v>
      </c>
      <c r="G366">
        <v>0</v>
      </c>
      <c r="H366" s="25">
        <v>0</v>
      </c>
      <c r="I366" s="25">
        <v>-75.8</v>
      </c>
      <c r="J366" s="3">
        <v>10000</v>
      </c>
      <c r="K366" s="7">
        <f t="shared" si="85"/>
        <v>-1</v>
      </c>
      <c r="L366" s="6">
        <f t="shared" si="86"/>
        <v>-75.8</v>
      </c>
      <c r="M366">
        <v>1</v>
      </c>
      <c r="N366" s="9">
        <f t="shared" si="87"/>
        <v>0</v>
      </c>
      <c r="O366" s="9">
        <f t="shared" si="88"/>
        <v>-1</v>
      </c>
      <c r="P366" s="9">
        <f t="shared" si="89"/>
        <v>0</v>
      </c>
      <c r="Q366" s="8">
        <f t="shared" si="90"/>
        <v>0</v>
      </c>
      <c r="R366" s="8">
        <f t="shared" si="91"/>
        <v>-75.8</v>
      </c>
      <c r="S366" t="str">
        <f t="shared" si="92"/>
        <v>15.00.00</v>
      </c>
      <c r="T366" t="str">
        <f t="shared" si="93"/>
        <v>17.00.00</v>
      </c>
      <c r="U366" t="str">
        <f t="shared" si="94"/>
        <v>14-ago-2008</v>
      </c>
      <c r="V366">
        <f t="shared" si="95"/>
        <v>8</v>
      </c>
      <c r="W366">
        <f t="shared" si="96"/>
        <v>2008</v>
      </c>
      <c r="X366">
        <f t="shared" si="97"/>
        <v>14</v>
      </c>
      <c r="Y366" s="25">
        <f t="shared" si="98"/>
        <v>1595.6999999999985</v>
      </c>
    </row>
    <row r="367" spans="1:51" s="2" customFormat="1">
      <c r="A367" t="s">
        <v>507</v>
      </c>
      <c r="B367" t="s">
        <v>508</v>
      </c>
      <c r="C367" t="s">
        <v>25</v>
      </c>
      <c r="D367">
        <v>8</v>
      </c>
      <c r="E367" s="34">
        <v>-30.8</v>
      </c>
      <c r="F367" s="4">
        <v>-4.7000000000000002E-3</v>
      </c>
      <c r="G367">
        <v>0</v>
      </c>
      <c r="H367" s="25">
        <v>25.2</v>
      </c>
      <c r="I367" s="25">
        <v>-30.8</v>
      </c>
      <c r="J367" s="3">
        <v>10000</v>
      </c>
      <c r="K367" s="7">
        <f t="shared" si="85"/>
        <v>-2</v>
      </c>
      <c r="L367" s="6">
        <f t="shared" si="86"/>
        <v>-106.6</v>
      </c>
      <c r="M367">
        <v>1</v>
      </c>
      <c r="N367" s="9">
        <f t="shared" si="87"/>
        <v>0</v>
      </c>
      <c r="O367" s="9">
        <f t="shared" si="88"/>
        <v>-1</v>
      </c>
      <c r="P367" s="9">
        <f t="shared" si="89"/>
        <v>0</v>
      </c>
      <c r="Q367" s="8">
        <f t="shared" si="90"/>
        <v>0</v>
      </c>
      <c r="R367" s="8">
        <f t="shared" si="91"/>
        <v>-30.8</v>
      </c>
      <c r="S367" t="str">
        <f t="shared" si="92"/>
        <v>19.00.00</v>
      </c>
      <c r="T367" t="str">
        <f t="shared" si="93"/>
        <v>13.00.00</v>
      </c>
      <c r="U367" t="str">
        <f t="shared" si="94"/>
        <v>14-ago-2008</v>
      </c>
      <c r="V367">
        <f t="shared" si="95"/>
        <v>8</v>
      </c>
      <c r="W367">
        <f t="shared" si="96"/>
        <v>2008</v>
      </c>
      <c r="X367">
        <f t="shared" si="97"/>
        <v>14</v>
      </c>
      <c r="Y367" s="25">
        <f t="shared" si="98"/>
        <v>1564.8999999999985</v>
      </c>
    </row>
    <row r="368" spans="1:51" s="2" customFormat="1">
      <c r="A368" t="s">
        <v>509</v>
      </c>
      <c r="B368" t="s">
        <v>510</v>
      </c>
      <c r="C368" t="s">
        <v>25</v>
      </c>
      <c r="D368">
        <v>1</v>
      </c>
      <c r="E368" s="34">
        <v>-74.8</v>
      </c>
      <c r="F368" s="4">
        <v>-1.15E-2</v>
      </c>
      <c r="G368">
        <v>0</v>
      </c>
      <c r="H368" s="25">
        <v>0</v>
      </c>
      <c r="I368" s="25">
        <v>-74.8</v>
      </c>
      <c r="J368" s="3">
        <v>10000</v>
      </c>
      <c r="K368" s="7">
        <f t="shared" si="85"/>
        <v>-3</v>
      </c>
      <c r="L368" s="6">
        <f t="shared" si="86"/>
        <v>-181.39999999999998</v>
      </c>
      <c r="M368">
        <v>1</v>
      </c>
      <c r="N368" s="9">
        <f t="shared" si="87"/>
        <v>0</v>
      </c>
      <c r="O368" s="9">
        <f t="shared" si="88"/>
        <v>-1</v>
      </c>
      <c r="P368" s="9">
        <f t="shared" si="89"/>
        <v>0</v>
      </c>
      <c r="Q368" s="8">
        <f t="shared" si="90"/>
        <v>0</v>
      </c>
      <c r="R368" s="8">
        <f t="shared" si="91"/>
        <v>-74.8</v>
      </c>
      <c r="S368" t="str">
        <f t="shared" si="92"/>
        <v>15.00.00</v>
      </c>
      <c r="T368" t="str">
        <f t="shared" si="93"/>
        <v>16.00.00</v>
      </c>
      <c r="U368" t="str">
        <f t="shared" si="94"/>
        <v>18-ago-2008</v>
      </c>
      <c r="V368">
        <f t="shared" si="95"/>
        <v>8</v>
      </c>
      <c r="W368">
        <f t="shared" si="96"/>
        <v>2008</v>
      </c>
      <c r="X368">
        <f t="shared" si="97"/>
        <v>18</v>
      </c>
      <c r="Y368" s="25">
        <f t="shared" si="98"/>
        <v>1490.0999999999985</v>
      </c>
    </row>
    <row r="369" spans="1:51" s="2" customFormat="1">
      <c r="A369" t="s">
        <v>511</v>
      </c>
      <c r="B369" t="s">
        <v>512</v>
      </c>
      <c r="C369" t="s">
        <v>55</v>
      </c>
      <c r="D369">
        <v>18</v>
      </c>
      <c r="E369" s="34">
        <v>73.900000000000006</v>
      </c>
      <c r="F369" s="4">
        <v>1.15E-2</v>
      </c>
      <c r="G369">
        <v>0</v>
      </c>
      <c r="H369" s="25">
        <v>126.2</v>
      </c>
      <c r="I369" s="25">
        <v>-0.3</v>
      </c>
      <c r="J369" s="3">
        <v>10000</v>
      </c>
      <c r="K369" s="7">
        <f t="shared" si="85"/>
        <v>1</v>
      </c>
      <c r="L369" s="6">
        <f t="shared" si="86"/>
        <v>73.900000000000006</v>
      </c>
      <c r="M369">
        <v>1</v>
      </c>
      <c r="N369" s="9">
        <f t="shared" si="87"/>
        <v>1</v>
      </c>
      <c r="O369" s="9">
        <f t="shared" si="88"/>
        <v>0</v>
      </c>
      <c r="P369" s="9">
        <f t="shared" si="89"/>
        <v>0</v>
      </c>
      <c r="Q369" s="8">
        <f t="shared" si="90"/>
        <v>73.900000000000006</v>
      </c>
      <c r="R369" s="8">
        <f t="shared" si="91"/>
        <v>0</v>
      </c>
      <c r="S369" t="str">
        <f t="shared" si="92"/>
        <v>19.00.00</v>
      </c>
      <c r="T369" t="str">
        <f t="shared" si="93"/>
        <v>9.00.00</v>
      </c>
      <c r="U369" t="str">
        <f t="shared" si="94"/>
        <v>18-ago-2008</v>
      </c>
      <c r="V369">
        <f t="shared" si="95"/>
        <v>8</v>
      </c>
      <c r="W369">
        <f t="shared" si="96"/>
        <v>2008</v>
      </c>
      <c r="X369">
        <f t="shared" si="97"/>
        <v>18</v>
      </c>
      <c r="Y369" s="25">
        <f t="shared" si="98"/>
        <v>1563.9999999999986</v>
      </c>
    </row>
    <row r="370" spans="1:51" s="2" customFormat="1">
      <c r="A370" t="s">
        <v>513</v>
      </c>
      <c r="B370" t="s">
        <v>514</v>
      </c>
      <c r="C370" t="s">
        <v>25</v>
      </c>
      <c r="D370">
        <v>17</v>
      </c>
      <c r="E370" s="34">
        <v>29.9</v>
      </c>
      <c r="F370" s="4">
        <v>4.7000000000000002E-3</v>
      </c>
      <c r="G370">
        <v>0</v>
      </c>
      <c r="H370" s="25">
        <v>76.7</v>
      </c>
      <c r="I370" s="25">
        <v>-8.3000000000000007</v>
      </c>
      <c r="J370" s="3">
        <v>10000</v>
      </c>
      <c r="K370" s="7">
        <f t="shared" si="85"/>
        <v>2</v>
      </c>
      <c r="L370" s="6">
        <f t="shared" si="86"/>
        <v>103.80000000000001</v>
      </c>
      <c r="M370">
        <v>1</v>
      </c>
      <c r="N370" s="9">
        <f t="shared" si="87"/>
        <v>1</v>
      </c>
      <c r="O370" s="9">
        <f t="shared" si="88"/>
        <v>0</v>
      </c>
      <c r="P370" s="9">
        <f t="shared" si="89"/>
        <v>0</v>
      </c>
      <c r="Q370" s="8">
        <f t="shared" si="90"/>
        <v>29.9</v>
      </c>
      <c r="R370" s="8">
        <f t="shared" si="91"/>
        <v>0</v>
      </c>
      <c r="S370" t="str">
        <f t="shared" si="92"/>
        <v>12.00.00</v>
      </c>
      <c r="T370" t="str">
        <f t="shared" si="93"/>
        <v>15.00.00</v>
      </c>
      <c r="U370" t="str">
        <f t="shared" si="94"/>
        <v>22-ago-2008</v>
      </c>
      <c r="V370">
        <f t="shared" si="95"/>
        <v>8</v>
      </c>
      <c r="W370">
        <f t="shared" si="96"/>
        <v>2008</v>
      </c>
      <c r="X370">
        <f t="shared" si="97"/>
        <v>22</v>
      </c>
      <c r="Y370" s="25">
        <f t="shared" si="98"/>
        <v>1593.8999999999987</v>
      </c>
    </row>
    <row r="371" spans="1:51" s="2" customFormat="1">
      <c r="A371" t="s">
        <v>2918</v>
      </c>
      <c r="B371" t="s">
        <v>2919</v>
      </c>
      <c r="C371" t="s">
        <v>25</v>
      </c>
      <c r="D371">
        <v>6</v>
      </c>
      <c r="E371" s="36">
        <v>-30.6</v>
      </c>
      <c r="F371" s="4">
        <v>-4.7999999999999996E-3</v>
      </c>
      <c r="G371">
        <v>0</v>
      </c>
      <c r="H371" s="25">
        <v>27.5</v>
      </c>
      <c r="I371" s="25">
        <v>-30.6</v>
      </c>
      <c r="J371" s="3">
        <v>10000</v>
      </c>
      <c r="K371" s="7">
        <f t="shared" si="85"/>
        <v>-1</v>
      </c>
      <c r="L371" s="6">
        <f t="shared" si="86"/>
        <v>-30.6</v>
      </c>
      <c r="M371">
        <v>1</v>
      </c>
      <c r="N371" s="9">
        <f t="shared" si="87"/>
        <v>0</v>
      </c>
      <c r="O371" s="9">
        <f t="shared" si="88"/>
        <v>-1</v>
      </c>
      <c r="P371" s="9">
        <f t="shared" si="89"/>
        <v>0</v>
      </c>
      <c r="Q371" s="8">
        <f t="shared" si="90"/>
        <v>0</v>
      </c>
      <c r="R371" s="8">
        <f t="shared" si="91"/>
        <v>-30.6</v>
      </c>
      <c r="S371" t="str">
        <f t="shared" si="92"/>
        <v>11.00.00</v>
      </c>
      <c r="T371" t="str">
        <f t="shared" si="93"/>
        <v>17.00.00</v>
      </c>
      <c r="U371" t="str">
        <f t="shared" si="94"/>
        <v>25-ago-2008</v>
      </c>
      <c r="V371">
        <f t="shared" si="95"/>
        <v>8</v>
      </c>
      <c r="W371">
        <f t="shared" si="96"/>
        <v>2008</v>
      </c>
      <c r="X371">
        <f t="shared" si="97"/>
        <v>25</v>
      </c>
      <c r="Y371" s="25">
        <f t="shared" si="98"/>
        <v>1563.2999999999988</v>
      </c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</row>
    <row r="372" spans="1:51" s="2" customFormat="1">
      <c r="A372" t="s">
        <v>515</v>
      </c>
      <c r="B372" t="s">
        <v>516</v>
      </c>
      <c r="C372" t="s">
        <v>25</v>
      </c>
      <c r="D372">
        <v>6</v>
      </c>
      <c r="E372" s="34">
        <v>-51.8</v>
      </c>
      <c r="F372" s="4">
        <v>-8.2000000000000007E-3</v>
      </c>
      <c r="G372">
        <v>0</v>
      </c>
      <c r="H372" s="25">
        <v>19.2</v>
      </c>
      <c r="I372" s="25">
        <v>-51.8</v>
      </c>
      <c r="J372" s="3">
        <v>10000</v>
      </c>
      <c r="K372" s="7">
        <f t="shared" si="85"/>
        <v>-2</v>
      </c>
      <c r="L372" s="6">
        <f t="shared" si="86"/>
        <v>-82.4</v>
      </c>
      <c r="M372">
        <v>1</v>
      </c>
      <c r="N372" s="9">
        <f t="shared" si="87"/>
        <v>0</v>
      </c>
      <c r="O372" s="9">
        <f t="shared" si="88"/>
        <v>-1</v>
      </c>
      <c r="P372" s="9">
        <f t="shared" si="89"/>
        <v>0</v>
      </c>
      <c r="Q372" s="8">
        <f t="shared" si="90"/>
        <v>0</v>
      </c>
      <c r="R372" s="8">
        <f t="shared" si="91"/>
        <v>-51.8</v>
      </c>
      <c r="S372" t="str">
        <f t="shared" si="92"/>
        <v>17.00.00</v>
      </c>
      <c r="T372" t="str">
        <f t="shared" si="93"/>
        <v>9.00.00</v>
      </c>
      <c r="U372" t="str">
        <f t="shared" si="94"/>
        <v>27-ago-2008</v>
      </c>
      <c r="V372">
        <f t="shared" si="95"/>
        <v>8</v>
      </c>
      <c r="W372">
        <f t="shared" si="96"/>
        <v>2008</v>
      </c>
      <c r="X372">
        <f t="shared" si="97"/>
        <v>27</v>
      </c>
      <c r="Y372" s="25">
        <f t="shared" si="98"/>
        <v>1511.4999999999989</v>
      </c>
    </row>
    <row r="373" spans="1:51" s="2" customFormat="1">
      <c r="A373" t="s">
        <v>517</v>
      </c>
      <c r="B373" t="s">
        <v>518</v>
      </c>
      <c r="C373" t="s">
        <v>55</v>
      </c>
      <c r="D373">
        <v>4</v>
      </c>
      <c r="E373" s="34">
        <v>-67.8</v>
      </c>
      <c r="F373" s="4">
        <v>-1.0800000000000001E-2</v>
      </c>
      <c r="G373">
        <v>0</v>
      </c>
      <c r="H373" s="25">
        <v>0</v>
      </c>
      <c r="I373" s="25">
        <v>-67.8</v>
      </c>
      <c r="J373" s="3">
        <v>10000</v>
      </c>
      <c r="K373" s="7">
        <f t="shared" si="85"/>
        <v>-3</v>
      </c>
      <c r="L373" s="6">
        <f t="shared" si="86"/>
        <v>-150.19999999999999</v>
      </c>
      <c r="M373">
        <v>1</v>
      </c>
      <c r="N373" s="9">
        <f t="shared" si="87"/>
        <v>0</v>
      </c>
      <c r="O373" s="9">
        <f t="shared" si="88"/>
        <v>-1</v>
      </c>
      <c r="P373" s="9">
        <f t="shared" si="89"/>
        <v>0</v>
      </c>
      <c r="Q373" s="8">
        <f t="shared" si="90"/>
        <v>0</v>
      </c>
      <c r="R373" s="8">
        <f t="shared" si="91"/>
        <v>-67.8</v>
      </c>
      <c r="S373" t="str">
        <f t="shared" si="92"/>
        <v>10.00.00</v>
      </c>
      <c r="T373" t="str">
        <f t="shared" si="93"/>
        <v>14.00.00</v>
      </c>
      <c r="U373" t="str">
        <f t="shared" si="94"/>
        <v>28-ago-2008</v>
      </c>
      <c r="V373">
        <f t="shared" si="95"/>
        <v>8</v>
      </c>
      <c r="W373">
        <f t="shared" si="96"/>
        <v>2008</v>
      </c>
      <c r="X373">
        <f t="shared" si="97"/>
        <v>28</v>
      </c>
      <c r="Y373" s="25">
        <f t="shared" si="98"/>
        <v>1443.6999999999989</v>
      </c>
    </row>
    <row r="374" spans="1:51" s="2" customFormat="1">
      <c r="A374" t="s">
        <v>519</v>
      </c>
      <c r="B374" t="s">
        <v>520</v>
      </c>
      <c r="C374" t="s">
        <v>25</v>
      </c>
      <c r="D374">
        <v>21</v>
      </c>
      <c r="E374" s="34">
        <v>-16.600000000000001</v>
      </c>
      <c r="F374" s="4">
        <v>-2.5999999999999999E-3</v>
      </c>
      <c r="G374">
        <v>0</v>
      </c>
      <c r="H374" s="25">
        <v>39.700000000000003</v>
      </c>
      <c r="I374" s="25">
        <v>-6.4</v>
      </c>
      <c r="J374" s="3">
        <v>10000</v>
      </c>
      <c r="K374" s="7">
        <f t="shared" si="85"/>
        <v>-4</v>
      </c>
      <c r="L374" s="6">
        <f t="shared" si="86"/>
        <v>-166.79999999999998</v>
      </c>
      <c r="M374">
        <v>1</v>
      </c>
      <c r="N374" s="9">
        <f t="shared" si="87"/>
        <v>0</v>
      </c>
      <c r="O374" s="9">
        <f t="shared" si="88"/>
        <v>-1</v>
      </c>
      <c r="P374" s="9">
        <f t="shared" si="89"/>
        <v>0</v>
      </c>
      <c r="Q374" s="8">
        <f t="shared" si="90"/>
        <v>0</v>
      </c>
      <c r="R374" s="8">
        <f t="shared" si="91"/>
        <v>-16.600000000000001</v>
      </c>
      <c r="S374" t="str">
        <f t="shared" si="92"/>
        <v>15.00.00</v>
      </c>
      <c r="T374" t="str">
        <f t="shared" si="93"/>
        <v>8.00.00</v>
      </c>
      <c r="U374" t="str">
        <f t="shared" si="94"/>
        <v>28-ago-2008</v>
      </c>
      <c r="V374">
        <f t="shared" si="95"/>
        <v>8</v>
      </c>
      <c r="W374">
        <f t="shared" si="96"/>
        <v>2008</v>
      </c>
      <c r="X374">
        <f t="shared" si="97"/>
        <v>28</v>
      </c>
      <c r="Y374" s="25">
        <f t="shared" si="98"/>
        <v>1427.099999999999</v>
      </c>
    </row>
    <row r="375" spans="1:51" s="2" customFormat="1">
      <c r="A375" t="s">
        <v>520</v>
      </c>
      <c r="B375" t="s">
        <v>521</v>
      </c>
      <c r="C375" t="s">
        <v>55</v>
      </c>
      <c r="D375">
        <v>5</v>
      </c>
      <c r="E375" s="34">
        <v>-28.8</v>
      </c>
      <c r="F375" s="4">
        <v>-4.4999999999999997E-3</v>
      </c>
      <c r="G375">
        <v>0</v>
      </c>
      <c r="H375" s="25">
        <v>16.399999999999999</v>
      </c>
      <c r="I375" s="25">
        <v>-47.6</v>
      </c>
      <c r="J375" s="3">
        <v>10000</v>
      </c>
      <c r="K375" s="7">
        <f t="shared" si="85"/>
        <v>-5</v>
      </c>
      <c r="L375" s="6">
        <f t="shared" si="86"/>
        <v>-195.6</v>
      </c>
      <c r="M375">
        <v>1</v>
      </c>
      <c r="N375" s="9">
        <f t="shared" si="87"/>
        <v>0</v>
      </c>
      <c r="O375" s="9">
        <f t="shared" si="88"/>
        <v>-1</v>
      </c>
      <c r="P375" s="9">
        <f t="shared" si="89"/>
        <v>0</v>
      </c>
      <c r="Q375" s="8">
        <f t="shared" si="90"/>
        <v>0</v>
      </c>
      <c r="R375" s="8">
        <f t="shared" si="91"/>
        <v>-28.8</v>
      </c>
      <c r="S375" t="str">
        <f t="shared" si="92"/>
        <v>8.00.00</v>
      </c>
      <c r="T375" t="str">
        <f t="shared" si="93"/>
        <v>13.00.00</v>
      </c>
      <c r="U375" t="str">
        <f t="shared" si="94"/>
        <v xml:space="preserve">1-set-2008 </v>
      </c>
      <c r="V375">
        <f t="shared" si="95"/>
        <v>9</v>
      </c>
      <c r="W375">
        <f t="shared" si="96"/>
        <v>2008</v>
      </c>
      <c r="X375">
        <f t="shared" si="97"/>
        <v>1</v>
      </c>
      <c r="Y375" s="25">
        <f t="shared" si="98"/>
        <v>1398.299999999999</v>
      </c>
    </row>
    <row r="376" spans="1:51" s="2" customFormat="1">
      <c r="A376" t="s">
        <v>1954</v>
      </c>
      <c r="B376" t="s">
        <v>1955</v>
      </c>
      <c r="C376" t="s">
        <v>25</v>
      </c>
      <c r="D376">
        <v>9</v>
      </c>
      <c r="E376" s="38">
        <v>-119</v>
      </c>
      <c r="F376" s="4">
        <v>-9.1000000000000004E-3</v>
      </c>
      <c r="G376">
        <v>0</v>
      </c>
      <c r="H376" s="25">
        <v>58</v>
      </c>
      <c r="I376" s="25">
        <v>-119</v>
      </c>
      <c r="J376" s="3">
        <v>10000</v>
      </c>
      <c r="K376" s="7">
        <f t="shared" si="85"/>
        <v>-6</v>
      </c>
      <c r="L376" s="6">
        <f t="shared" si="86"/>
        <v>-314.60000000000002</v>
      </c>
      <c r="M376">
        <v>1</v>
      </c>
      <c r="N376" s="9">
        <f t="shared" si="87"/>
        <v>0</v>
      </c>
      <c r="O376" s="9">
        <f t="shared" si="88"/>
        <v>-1</v>
      </c>
      <c r="P376" s="9">
        <f t="shared" si="89"/>
        <v>0</v>
      </c>
      <c r="Q376" s="8">
        <f t="shared" si="90"/>
        <v>0</v>
      </c>
      <c r="R376" s="8">
        <f t="shared" si="91"/>
        <v>-119</v>
      </c>
      <c r="S376" t="str">
        <f t="shared" si="92"/>
        <v>12.00.00</v>
      </c>
      <c r="T376" t="str">
        <f t="shared" si="93"/>
        <v>21.00.00</v>
      </c>
      <c r="U376" t="str">
        <f t="shared" si="94"/>
        <v xml:space="preserve">2-set-2008 </v>
      </c>
      <c r="V376">
        <f t="shared" si="95"/>
        <v>9</v>
      </c>
      <c r="W376">
        <f t="shared" si="96"/>
        <v>2008</v>
      </c>
      <c r="X376">
        <f t="shared" si="97"/>
        <v>2</v>
      </c>
      <c r="Y376" s="25">
        <f t="shared" si="98"/>
        <v>1279.299999999999</v>
      </c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</row>
    <row r="377" spans="1:51" s="2" customFormat="1">
      <c r="A377" t="s">
        <v>522</v>
      </c>
      <c r="B377" t="s">
        <v>523</v>
      </c>
      <c r="C377" t="s">
        <v>55</v>
      </c>
      <c r="D377">
        <v>10</v>
      </c>
      <c r="E377" s="34">
        <v>-45.8</v>
      </c>
      <c r="F377" s="4">
        <v>-7.1000000000000004E-3</v>
      </c>
      <c r="G377">
        <v>0</v>
      </c>
      <c r="H377" s="25">
        <v>19.2</v>
      </c>
      <c r="I377" s="25">
        <v>-45.8</v>
      </c>
      <c r="J377" s="3">
        <v>10000</v>
      </c>
      <c r="K377" s="7">
        <f t="shared" si="85"/>
        <v>-7</v>
      </c>
      <c r="L377" s="6">
        <f t="shared" si="86"/>
        <v>-360.40000000000003</v>
      </c>
      <c r="M377">
        <v>1</v>
      </c>
      <c r="N377" s="9">
        <f t="shared" si="87"/>
        <v>0</v>
      </c>
      <c r="O377" s="9">
        <f t="shared" si="88"/>
        <v>-1</v>
      </c>
      <c r="P377" s="9">
        <f t="shared" si="89"/>
        <v>0</v>
      </c>
      <c r="Q377" s="8">
        <f t="shared" si="90"/>
        <v>0</v>
      </c>
      <c r="R377" s="8">
        <f t="shared" si="91"/>
        <v>-45.8</v>
      </c>
      <c r="S377" t="str">
        <f t="shared" si="92"/>
        <v>20.00.00</v>
      </c>
      <c r="T377" t="str">
        <f t="shared" si="93"/>
        <v>16.00.00</v>
      </c>
      <c r="U377" t="str">
        <f t="shared" si="94"/>
        <v xml:space="preserve">2-set-2008 </v>
      </c>
      <c r="V377">
        <f t="shared" si="95"/>
        <v>9</v>
      </c>
      <c r="W377">
        <f t="shared" si="96"/>
        <v>2008</v>
      </c>
      <c r="X377">
        <f t="shared" si="97"/>
        <v>2</v>
      </c>
      <c r="Y377" s="25">
        <f t="shared" si="98"/>
        <v>1233.4999999999991</v>
      </c>
    </row>
    <row r="378" spans="1:51" s="2" customFormat="1">
      <c r="A378" t="s">
        <v>2920</v>
      </c>
      <c r="B378" t="s">
        <v>2921</v>
      </c>
      <c r="C378" t="s">
        <v>25</v>
      </c>
      <c r="D378">
        <v>9</v>
      </c>
      <c r="E378" s="36">
        <v>-83.7</v>
      </c>
      <c r="F378" s="4">
        <v>-1.29E-2</v>
      </c>
      <c r="G378">
        <v>0</v>
      </c>
      <c r="H378" s="25">
        <v>5</v>
      </c>
      <c r="I378" s="25">
        <v>-83.7</v>
      </c>
      <c r="J378" s="3">
        <v>10000</v>
      </c>
      <c r="K378" s="7">
        <f t="shared" si="85"/>
        <v>-8</v>
      </c>
      <c r="L378" s="6">
        <f t="shared" si="86"/>
        <v>-444.1</v>
      </c>
      <c r="M378">
        <v>1</v>
      </c>
      <c r="N378" s="9">
        <f t="shared" si="87"/>
        <v>0</v>
      </c>
      <c r="O378" s="9">
        <f t="shared" si="88"/>
        <v>-1</v>
      </c>
      <c r="P378" s="9">
        <f t="shared" si="89"/>
        <v>0</v>
      </c>
      <c r="Q378" s="8">
        <f t="shared" si="90"/>
        <v>0</v>
      </c>
      <c r="R378" s="8">
        <f t="shared" si="91"/>
        <v>-83.7</v>
      </c>
      <c r="S378" t="str">
        <f t="shared" si="92"/>
        <v>15.00.00</v>
      </c>
      <c r="T378" t="str">
        <f t="shared" si="93"/>
        <v>10.00.00</v>
      </c>
      <c r="U378" t="str">
        <f t="shared" si="94"/>
        <v xml:space="preserve">3-set-2008 </v>
      </c>
      <c r="V378">
        <f t="shared" si="95"/>
        <v>9</v>
      </c>
      <c r="W378">
        <f t="shared" si="96"/>
        <v>2008</v>
      </c>
      <c r="X378">
        <f t="shared" si="97"/>
        <v>3</v>
      </c>
      <c r="Y378" s="25">
        <f t="shared" si="98"/>
        <v>1149.799999999999</v>
      </c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</row>
    <row r="379" spans="1:51" s="2" customFormat="1">
      <c r="A379" t="s">
        <v>524</v>
      </c>
      <c r="B379" t="s">
        <v>524</v>
      </c>
      <c r="C379" t="s">
        <v>55</v>
      </c>
      <c r="D379">
        <v>0</v>
      </c>
      <c r="E379" s="34">
        <v>-55.8</v>
      </c>
      <c r="F379" s="4">
        <v>-9.1000000000000004E-3</v>
      </c>
      <c r="G379">
        <v>0</v>
      </c>
      <c r="H379" s="25">
        <v>0</v>
      </c>
      <c r="I379" s="25">
        <v>-55.8</v>
      </c>
      <c r="J379" s="3">
        <v>10000</v>
      </c>
      <c r="K379" s="7">
        <f t="shared" si="85"/>
        <v>-9</v>
      </c>
      <c r="L379" s="6">
        <f t="shared" si="86"/>
        <v>-499.90000000000003</v>
      </c>
      <c r="M379">
        <v>1</v>
      </c>
      <c r="N379" s="9">
        <f t="shared" si="87"/>
        <v>0</v>
      </c>
      <c r="O379" s="9">
        <f t="shared" si="88"/>
        <v>-1</v>
      </c>
      <c r="P379" s="9">
        <f t="shared" si="89"/>
        <v>0</v>
      </c>
      <c r="Q379" s="8">
        <f t="shared" si="90"/>
        <v>0</v>
      </c>
      <c r="R379" s="8">
        <f t="shared" si="91"/>
        <v>-55.8</v>
      </c>
      <c r="S379" t="str">
        <f t="shared" si="92"/>
        <v>17.00.00</v>
      </c>
      <c r="T379" t="str">
        <f t="shared" si="93"/>
        <v>17.00.00</v>
      </c>
      <c r="U379" t="str">
        <f t="shared" si="94"/>
        <v xml:space="preserve">5-set-2008 </v>
      </c>
      <c r="V379">
        <f t="shared" si="95"/>
        <v>9</v>
      </c>
      <c r="W379">
        <f t="shared" si="96"/>
        <v>2008</v>
      </c>
      <c r="X379">
        <f t="shared" si="97"/>
        <v>5</v>
      </c>
      <c r="Y379" s="25">
        <f t="shared" si="98"/>
        <v>1093.9999999999991</v>
      </c>
    </row>
    <row r="380" spans="1:51" s="2" customFormat="1">
      <c r="A380" t="s">
        <v>525</v>
      </c>
      <c r="B380" t="s">
        <v>526</v>
      </c>
      <c r="C380" t="s">
        <v>25</v>
      </c>
      <c r="D380">
        <v>8</v>
      </c>
      <c r="E380" s="34">
        <v>88.2</v>
      </c>
      <c r="F380" s="4">
        <v>1.4200000000000001E-2</v>
      </c>
      <c r="G380">
        <v>0</v>
      </c>
      <c r="H380" s="25">
        <v>146.69999999999999</v>
      </c>
      <c r="I380" s="25">
        <v>0</v>
      </c>
      <c r="J380" s="3">
        <v>10000</v>
      </c>
      <c r="K380" s="7">
        <f t="shared" si="85"/>
        <v>1</v>
      </c>
      <c r="L380" s="6">
        <f t="shared" si="86"/>
        <v>88.2</v>
      </c>
      <c r="M380">
        <v>1</v>
      </c>
      <c r="N380" s="9">
        <f t="shared" si="87"/>
        <v>1</v>
      </c>
      <c r="O380" s="9">
        <f t="shared" si="88"/>
        <v>0</v>
      </c>
      <c r="P380" s="9">
        <f t="shared" si="89"/>
        <v>0</v>
      </c>
      <c r="Q380" s="8">
        <f t="shared" si="90"/>
        <v>88.2</v>
      </c>
      <c r="R380" s="8">
        <f t="shared" si="91"/>
        <v>0</v>
      </c>
      <c r="S380" t="str">
        <f t="shared" si="92"/>
        <v>21.00.00</v>
      </c>
      <c r="T380" t="str">
        <f t="shared" si="93"/>
        <v>15.00.00</v>
      </c>
      <c r="U380" t="str">
        <f t="shared" si="94"/>
        <v xml:space="preserve">5-set-2008 </v>
      </c>
      <c r="V380">
        <f t="shared" si="95"/>
        <v>9</v>
      </c>
      <c r="W380">
        <f t="shared" si="96"/>
        <v>2008</v>
      </c>
      <c r="X380">
        <f t="shared" si="97"/>
        <v>5</v>
      </c>
      <c r="Y380" s="25">
        <f t="shared" si="98"/>
        <v>1182.1999999999991</v>
      </c>
    </row>
    <row r="381" spans="1:51" s="2" customFormat="1">
      <c r="A381" t="s">
        <v>1956</v>
      </c>
      <c r="B381" t="s">
        <v>529</v>
      </c>
      <c r="C381" t="s">
        <v>25</v>
      </c>
      <c r="D381">
        <v>5</v>
      </c>
      <c r="E381" s="38">
        <v>-200</v>
      </c>
      <c r="F381" s="4">
        <v>-1.5800000000000002E-2</v>
      </c>
      <c r="G381">
        <v>0</v>
      </c>
      <c r="H381" s="25">
        <v>5</v>
      </c>
      <c r="I381" s="25">
        <v>-200</v>
      </c>
      <c r="J381" s="3">
        <v>10000</v>
      </c>
      <c r="K381" s="7">
        <f t="shared" si="85"/>
        <v>-1</v>
      </c>
      <c r="L381" s="6">
        <f t="shared" si="86"/>
        <v>-200</v>
      </c>
      <c r="M381">
        <v>1</v>
      </c>
      <c r="N381" s="9">
        <f t="shared" si="87"/>
        <v>0</v>
      </c>
      <c r="O381" s="9">
        <f t="shared" si="88"/>
        <v>-1</v>
      </c>
      <c r="P381" s="9">
        <f t="shared" si="89"/>
        <v>0</v>
      </c>
      <c r="Q381" s="8">
        <f t="shared" si="90"/>
        <v>0</v>
      </c>
      <c r="R381" s="8">
        <f t="shared" si="91"/>
        <v>-200</v>
      </c>
      <c r="S381" t="str">
        <f t="shared" si="92"/>
        <v>12.00.00</v>
      </c>
      <c r="T381" t="str">
        <f t="shared" si="93"/>
        <v>17.00.00</v>
      </c>
      <c r="U381" t="str">
        <f t="shared" si="94"/>
        <v xml:space="preserve">9-set-2008 </v>
      </c>
      <c r="V381">
        <f t="shared" si="95"/>
        <v>9</v>
      </c>
      <c r="W381">
        <f t="shared" si="96"/>
        <v>2008</v>
      </c>
      <c r="X381">
        <f t="shared" si="97"/>
        <v>9</v>
      </c>
      <c r="Y381" s="25">
        <f t="shared" si="98"/>
        <v>982.19999999999914</v>
      </c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</row>
    <row r="382" spans="1:51" s="2" customFormat="1">
      <c r="A382" t="s">
        <v>527</v>
      </c>
      <c r="B382" t="s">
        <v>528</v>
      </c>
      <c r="C382" t="s">
        <v>25</v>
      </c>
      <c r="D382">
        <v>3</v>
      </c>
      <c r="E382" s="34">
        <v>-60.8</v>
      </c>
      <c r="F382" s="4">
        <v>-9.5999999999999992E-3</v>
      </c>
      <c r="G382">
        <v>0</v>
      </c>
      <c r="H382" s="25">
        <v>9.1999999999999993</v>
      </c>
      <c r="I382" s="25">
        <v>-60.8</v>
      </c>
      <c r="J382" s="3">
        <v>10000</v>
      </c>
      <c r="K382" s="7">
        <f t="shared" si="85"/>
        <v>-2</v>
      </c>
      <c r="L382" s="6">
        <f t="shared" si="86"/>
        <v>-260.8</v>
      </c>
      <c r="M382">
        <v>1</v>
      </c>
      <c r="N382" s="9">
        <f t="shared" si="87"/>
        <v>0</v>
      </c>
      <c r="O382" s="9">
        <f t="shared" si="88"/>
        <v>-1</v>
      </c>
      <c r="P382" s="9">
        <f t="shared" si="89"/>
        <v>0</v>
      </c>
      <c r="Q382" s="8">
        <f t="shared" si="90"/>
        <v>0</v>
      </c>
      <c r="R382" s="8">
        <f t="shared" si="91"/>
        <v>-60.8</v>
      </c>
      <c r="S382" t="str">
        <f t="shared" si="92"/>
        <v>13.00.00</v>
      </c>
      <c r="T382" t="str">
        <f t="shared" si="93"/>
        <v>16.00.00</v>
      </c>
      <c r="U382" t="str">
        <f t="shared" si="94"/>
        <v xml:space="preserve">9-set-2008 </v>
      </c>
      <c r="V382">
        <f t="shared" si="95"/>
        <v>9</v>
      </c>
      <c r="W382">
        <f t="shared" si="96"/>
        <v>2008</v>
      </c>
      <c r="X382">
        <f t="shared" si="97"/>
        <v>9</v>
      </c>
      <c r="Y382" s="25">
        <f t="shared" si="98"/>
        <v>921.39999999999918</v>
      </c>
    </row>
    <row r="383" spans="1:51" s="2" customFormat="1">
      <c r="A383" t="s">
        <v>529</v>
      </c>
      <c r="B383" t="s">
        <v>530</v>
      </c>
      <c r="C383" t="s">
        <v>55</v>
      </c>
      <c r="D383">
        <v>5</v>
      </c>
      <c r="E383" s="34">
        <v>-11.8</v>
      </c>
      <c r="F383" s="4">
        <v>-1.9E-3</v>
      </c>
      <c r="G383">
        <v>0</v>
      </c>
      <c r="H383" s="25">
        <v>64.7</v>
      </c>
      <c r="I383" s="25">
        <v>-11.8</v>
      </c>
      <c r="J383" s="3">
        <v>10000</v>
      </c>
      <c r="K383" s="7">
        <f t="shared" si="85"/>
        <v>-3</v>
      </c>
      <c r="L383" s="6">
        <f t="shared" si="86"/>
        <v>-272.60000000000002</v>
      </c>
      <c r="M383">
        <v>1</v>
      </c>
      <c r="N383" s="9">
        <f t="shared" si="87"/>
        <v>0</v>
      </c>
      <c r="O383" s="9">
        <f t="shared" si="88"/>
        <v>-1</v>
      </c>
      <c r="P383" s="9">
        <f t="shared" si="89"/>
        <v>0</v>
      </c>
      <c r="Q383" s="8">
        <f t="shared" si="90"/>
        <v>0</v>
      </c>
      <c r="R383" s="8">
        <f t="shared" si="91"/>
        <v>-11.8</v>
      </c>
      <c r="S383" t="str">
        <f t="shared" si="92"/>
        <v>17.00.00</v>
      </c>
      <c r="T383" t="str">
        <f t="shared" si="93"/>
        <v>8.00.00</v>
      </c>
      <c r="U383" t="str">
        <f t="shared" si="94"/>
        <v xml:space="preserve">9-set-2008 </v>
      </c>
      <c r="V383">
        <f t="shared" si="95"/>
        <v>9</v>
      </c>
      <c r="W383">
        <f t="shared" si="96"/>
        <v>2008</v>
      </c>
      <c r="X383">
        <f t="shared" si="97"/>
        <v>9</v>
      </c>
      <c r="Y383" s="25">
        <f t="shared" si="98"/>
        <v>909.59999999999923</v>
      </c>
    </row>
    <row r="384" spans="1:51" s="2" customFormat="1">
      <c r="A384" t="s">
        <v>531</v>
      </c>
      <c r="B384" t="s">
        <v>532</v>
      </c>
      <c r="C384" t="s">
        <v>25</v>
      </c>
      <c r="D384">
        <v>1</v>
      </c>
      <c r="E384" s="34">
        <v>42.9</v>
      </c>
      <c r="F384" s="4">
        <v>7.1000000000000004E-3</v>
      </c>
      <c r="G384">
        <v>0</v>
      </c>
      <c r="H384" s="25">
        <v>43.7</v>
      </c>
      <c r="I384" s="25">
        <v>0</v>
      </c>
      <c r="J384" s="3">
        <v>10000</v>
      </c>
      <c r="K384" s="7">
        <f t="shared" si="85"/>
        <v>1</v>
      </c>
      <c r="L384" s="6">
        <f t="shared" si="86"/>
        <v>42.9</v>
      </c>
      <c r="M384">
        <v>1</v>
      </c>
      <c r="N384" s="9">
        <f t="shared" si="87"/>
        <v>1</v>
      </c>
      <c r="O384" s="9">
        <f t="shared" si="88"/>
        <v>0</v>
      </c>
      <c r="P384" s="9">
        <f t="shared" si="89"/>
        <v>0</v>
      </c>
      <c r="Q384" s="8">
        <f t="shared" si="90"/>
        <v>42.9</v>
      </c>
      <c r="R384" s="8">
        <f t="shared" si="91"/>
        <v>0</v>
      </c>
      <c r="S384" t="str">
        <f t="shared" si="92"/>
        <v>8.00.00</v>
      </c>
      <c r="T384" t="str">
        <f t="shared" si="93"/>
        <v>9.00.00</v>
      </c>
      <c r="U384" t="str">
        <f t="shared" si="94"/>
        <v>15-set-2008</v>
      </c>
      <c r="V384">
        <f t="shared" si="95"/>
        <v>9</v>
      </c>
      <c r="W384">
        <f t="shared" si="96"/>
        <v>2008</v>
      </c>
      <c r="X384">
        <f t="shared" si="97"/>
        <v>15</v>
      </c>
      <c r="Y384" s="25">
        <f t="shared" si="98"/>
        <v>952.4999999999992</v>
      </c>
    </row>
    <row r="385" spans="1:51" s="2" customFormat="1">
      <c r="A385" t="s">
        <v>533</v>
      </c>
      <c r="B385" t="s">
        <v>534</v>
      </c>
      <c r="C385" t="s">
        <v>25</v>
      </c>
      <c r="D385">
        <v>2</v>
      </c>
      <c r="E385" s="34">
        <v>-28.8</v>
      </c>
      <c r="F385" s="4">
        <v>-4.8999999999999998E-3</v>
      </c>
      <c r="G385">
        <v>0</v>
      </c>
      <c r="H385" s="25">
        <v>21.7</v>
      </c>
      <c r="I385" s="25">
        <v>-28.8</v>
      </c>
      <c r="J385" s="3">
        <v>10000</v>
      </c>
      <c r="K385" s="7">
        <f t="shared" si="85"/>
        <v>-1</v>
      </c>
      <c r="L385" s="6">
        <f t="shared" si="86"/>
        <v>-28.8</v>
      </c>
      <c r="M385">
        <v>1</v>
      </c>
      <c r="N385" s="9">
        <f t="shared" si="87"/>
        <v>0</v>
      </c>
      <c r="O385" s="9">
        <f t="shared" si="88"/>
        <v>-1</v>
      </c>
      <c r="P385" s="9">
        <f t="shared" si="89"/>
        <v>0</v>
      </c>
      <c r="Q385" s="8">
        <f t="shared" si="90"/>
        <v>0</v>
      </c>
      <c r="R385" s="8">
        <f t="shared" si="91"/>
        <v>-28.8</v>
      </c>
      <c r="S385" t="str">
        <f t="shared" si="92"/>
        <v>12.00.00</v>
      </c>
      <c r="T385" t="str">
        <f t="shared" si="93"/>
        <v>14.00.00</v>
      </c>
      <c r="U385" t="str">
        <f t="shared" si="94"/>
        <v>18-set-2008</v>
      </c>
      <c r="V385">
        <f t="shared" si="95"/>
        <v>9</v>
      </c>
      <c r="W385">
        <f t="shared" si="96"/>
        <v>2008</v>
      </c>
      <c r="X385">
        <f t="shared" si="97"/>
        <v>18</v>
      </c>
      <c r="Y385" s="25">
        <f t="shared" si="98"/>
        <v>923.69999999999925</v>
      </c>
    </row>
    <row r="386" spans="1:51" s="2" customFormat="1">
      <c r="A386" t="s">
        <v>533</v>
      </c>
      <c r="B386" t="s">
        <v>1957</v>
      </c>
      <c r="C386" t="s">
        <v>25</v>
      </c>
      <c r="D386">
        <v>5</v>
      </c>
      <c r="E386" s="38">
        <v>-200</v>
      </c>
      <c r="F386" s="4">
        <v>-1.6899999999999998E-2</v>
      </c>
      <c r="G386">
        <v>0</v>
      </c>
      <c r="H386" s="25">
        <v>44</v>
      </c>
      <c r="I386" s="25">
        <v>-200</v>
      </c>
      <c r="J386" s="3">
        <v>10000</v>
      </c>
      <c r="K386" s="7">
        <f t="shared" si="85"/>
        <v>-2</v>
      </c>
      <c r="L386" s="6">
        <f t="shared" si="86"/>
        <v>-228.8</v>
      </c>
      <c r="M386">
        <v>1</v>
      </c>
      <c r="N386" s="9">
        <f t="shared" si="87"/>
        <v>0</v>
      </c>
      <c r="O386" s="9">
        <f t="shared" si="88"/>
        <v>-1</v>
      </c>
      <c r="P386" s="9">
        <f t="shared" si="89"/>
        <v>0</v>
      </c>
      <c r="Q386" s="8">
        <f t="shared" si="90"/>
        <v>0</v>
      </c>
      <c r="R386" s="8">
        <f t="shared" si="91"/>
        <v>-200</v>
      </c>
      <c r="S386" t="str">
        <f t="shared" si="92"/>
        <v>12.00.00</v>
      </c>
      <c r="T386" t="str">
        <f t="shared" si="93"/>
        <v>17.00.00</v>
      </c>
      <c r="U386" t="str">
        <f t="shared" si="94"/>
        <v>18-set-2008</v>
      </c>
      <c r="V386">
        <f t="shared" si="95"/>
        <v>9</v>
      </c>
      <c r="W386">
        <f t="shared" si="96"/>
        <v>2008</v>
      </c>
      <c r="X386">
        <f t="shared" si="97"/>
        <v>18</v>
      </c>
      <c r="Y386" s="25">
        <f t="shared" si="98"/>
        <v>723.69999999999925</v>
      </c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</row>
    <row r="387" spans="1:51" s="2" customFormat="1">
      <c r="A387" t="s">
        <v>535</v>
      </c>
      <c r="B387" t="s">
        <v>536</v>
      </c>
      <c r="C387" t="s">
        <v>55</v>
      </c>
      <c r="D387">
        <v>16</v>
      </c>
      <c r="E387" s="34">
        <v>76.2</v>
      </c>
      <c r="F387" s="4">
        <v>1.2200000000000001E-2</v>
      </c>
      <c r="G387">
        <v>0</v>
      </c>
      <c r="H387" s="25">
        <v>130.69999999999999</v>
      </c>
      <c r="I387" s="25">
        <v>-25.8</v>
      </c>
      <c r="J387" s="3">
        <v>10000</v>
      </c>
      <c r="K387" s="7">
        <f t="shared" si="85"/>
        <v>1</v>
      </c>
      <c r="L387" s="6">
        <f t="shared" si="86"/>
        <v>76.2</v>
      </c>
      <c r="M387">
        <v>1</v>
      </c>
      <c r="N387" s="9">
        <f t="shared" si="87"/>
        <v>1</v>
      </c>
      <c r="O387" s="9">
        <f t="shared" si="88"/>
        <v>0</v>
      </c>
      <c r="P387" s="9">
        <f t="shared" si="89"/>
        <v>0</v>
      </c>
      <c r="Q387" s="8">
        <f t="shared" si="90"/>
        <v>76.2</v>
      </c>
      <c r="R387" s="8">
        <f t="shared" si="91"/>
        <v>0</v>
      </c>
      <c r="S387" t="str">
        <f t="shared" si="92"/>
        <v>13.00.00</v>
      </c>
      <c r="T387" t="str">
        <f t="shared" si="93"/>
        <v>15.00.00</v>
      </c>
      <c r="U387" t="str">
        <f t="shared" si="94"/>
        <v>22-set-2008</v>
      </c>
      <c r="V387">
        <f t="shared" si="95"/>
        <v>9</v>
      </c>
      <c r="W387">
        <f t="shared" si="96"/>
        <v>2008</v>
      </c>
      <c r="X387">
        <f t="shared" si="97"/>
        <v>22</v>
      </c>
      <c r="Y387" s="25">
        <f t="shared" si="98"/>
        <v>799.8999999999993</v>
      </c>
    </row>
    <row r="388" spans="1:51" s="2" customFormat="1">
      <c r="A388" t="s">
        <v>537</v>
      </c>
      <c r="B388" t="s">
        <v>538</v>
      </c>
      <c r="C388" t="s">
        <v>55</v>
      </c>
      <c r="D388">
        <v>2</v>
      </c>
      <c r="E388" s="34">
        <v>-46.8</v>
      </c>
      <c r="F388" s="4">
        <v>-7.7000000000000002E-3</v>
      </c>
      <c r="G388">
        <v>0</v>
      </c>
      <c r="H388" s="25">
        <v>14.2</v>
      </c>
      <c r="I388" s="25">
        <v>-46.8</v>
      </c>
      <c r="J388" s="3">
        <v>10000</v>
      </c>
      <c r="K388" s="7">
        <f t="shared" si="85"/>
        <v>-1</v>
      </c>
      <c r="L388" s="6">
        <f t="shared" si="86"/>
        <v>-46.8</v>
      </c>
      <c r="M388">
        <v>1</v>
      </c>
      <c r="N388" s="9">
        <f t="shared" si="87"/>
        <v>0</v>
      </c>
      <c r="O388" s="9">
        <f t="shared" si="88"/>
        <v>-1</v>
      </c>
      <c r="P388" s="9">
        <f t="shared" si="89"/>
        <v>0</v>
      </c>
      <c r="Q388" s="8">
        <f t="shared" si="90"/>
        <v>0</v>
      </c>
      <c r="R388" s="8">
        <f t="shared" si="91"/>
        <v>-46.8</v>
      </c>
      <c r="S388" t="str">
        <f t="shared" si="92"/>
        <v>20.00.00</v>
      </c>
      <c r="T388" t="str">
        <f t="shared" si="93"/>
        <v>8.00.00</v>
      </c>
      <c r="U388" t="str">
        <f t="shared" si="94"/>
        <v>23-set-2008</v>
      </c>
      <c r="V388">
        <f t="shared" si="95"/>
        <v>9</v>
      </c>
      <c r="W388">
        <f t="shared" si="96"/>
        <v>2008</v>
      </c>
      <c r="X388">
        <f t="shared" si="97"/>
        <v>23</v>
      </c>
      <c r="Y388" s="25">
        <f t="shared" si="98"/>
        <v>753.09999999999934</v>
      </c>
    </row>
    <row r="389" spans="1:51" s="2" customFormat="1">
      <c r="A389" t="s">
        <v>539</v>
      </c>
      <c r="B389" t="s">
        <v>540</v>
      </c>
      <c r="C389" t="s">
        <v>25</v>
      </c>
      <c r="D389">
        <v>12</v>
      </c>
      <c r="E389" s="34">
        <v>17.899999999999999</v>
      </c>
      <c r="F389" s="4">
        <v>2.8999999999999998E-3</v>
      </c>
      <c r="G389">
        <v>0</v>
      </c>
      <c r="H389" s="25">
        <v>113.7</v>
      </c>
      <c r="I389" s="25">
        <v>0</v>
      </c>
      <c r="J389" s="3">
        <v>10000</v>
      </c>
      <c r="K389" s="7">
        <f t="shared" si="85"/>
        <v>1</v>
      </c>
      <c r="L389" s="6">
        <f t="shared" si="86"/>
        <v>17.899999999999999</v>
      </c>
      <c r="M389">
        <v>1</v>
      </c>
      <c r="N389" s="9">
        <f t="shared" si="87"/>
        <v>1</v>
      </c>
      <c r="O389" s="9">
        <f t="shared" si="88"/>
        <v>0</v>
      </c>
      <c r="P389" s="9">
        <f t="shared" si="89"/>
        <v>0</v>
      </c>
      <c r="Q389" s="8">
        <f t="shared" si="90"/>
        <v>17.899999999999999</v>
      </c>
      <c r="R389" s="8">
        <f t="shared" si="91"/>
        <v>0</v>
      </c>
      <c r="S389" t="str">
        <f t="shared" si="92"/>
        <v>10.00.00</v>
      </c>
      <c r="T389" t="str">
        <f t="shared" si="93"/>
        <v>8.00.00</v>
      </c>
      <c r="U389" t="str">
        <f t="shared" si="94"/>
        <v>25-set-2008</v>
      </c>
      <c r="V389">
        <f t="shared" si="95"/>
        <v>9</v>
      </c>
      <c r="W389">
        <f t="shared" si="96"/>
        <v>2008</v>
      </c>
      <c r="X389">
        <f t="shared" si="97"/>
        <v>25</v>
      </c>
      <c r="Y389" s="25">
        <f t="shared" si="98"/>
        <v>770.99999999999932</v>
      </c>
    </row>
    <row r="390" spans="1:51" s="2" customFormat="1">
      <c r="A390" t="s">
        <v>1958</v>
      </c>
      <c r="B390" t="s">
        <v>1959</v>
      </c>
      <c r="C390" t="s">
        <v>25</v>
      </c>
      <c r="D390">
        <v>9</v>
      </c>
      <c r="E390" s="38">
        <v>109</v>
      </c>
      <c r="F390" s="4">
        <v>8.8000000000000005E-3</v>
      </c>
      <c r="G390">
        <v>0</v>
      </c>
      <c r="H390" s="25">
        <v>128</v>
      </c>
      <c r="I390" s="25">
        <v>-84</v>
      </c>
      <c r="J390" s="3">
        <v>10000</v>
      </c>
      <c r="K390" s="7">
        <f t="shared" si="85"/>
        <v>2</v>
      </c>
      <c r="L390" s="6">
        <f t="shared" si="86"/>
        <v>126.9</v>
      </c>
      <c r="M390">
        <v>1</v>
      </c>
      <c r="N390" s="9">
        <f t="shared" si="87"/>
        <v>1</v>
      </c>
      <c r="O390" s="9">
        <f t="shared" si="88"/>
        <v>0</v>
      </c>
      <c r="P390" s="9">
        <f t="shared" si="89"/>
        <v>0</v>
      </c>
      <c r="Q390" s="8">
        <f t="shared" si="90"/>
        <v>109</v>
      </c>
      <c r="R390" s="8">
        <f t="shared" si="91"/>
        <v>0</v>
      </c>
      <c r="S390" t="str">
        <f t="shared" si="92"/>
        <v>12.00.00</v>
      </c>
      <c r="T390" t="str">
        <f t="shared" si="93"/>
        <v>21.00.00</v>
      </c>
      <c r="U390" t="str">
        <f t="shared" si="94"/>
        <v>25-set-2008</v>
      </c>
      <c r="V390">
        <f t="shared" si="95"/>
        <v>9</v>
      </c>
      <c r="W390">
        <f t="shared" si="96"/>
        <v>2008</v>
      </c>
      <c r="X390">
        <f t="shared" si="97"/>
        <v>25</v>
      </c>
      <c r="Y390" s="25">
        <f t="shared" si="98"/>
        <v>879.99999999999932</v>
      </c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</row>
    <row r="391" spans="1:51" s="2" customFormat="1">
      <c r="A391" t="s">
        <v>1960</v>
      </c>
      <c r="B391" t="s">
        <v>1961</v>
      </c>
      <c r="C391" t="s">
        <v>25</v>
      </c>
      <c r="D391">
        <v>9</v>
      </c>
      <c r="E391" s="38">
        <v>229</v>
      </c>
      <c r="F391" s="4">
        <v>1.9699999999999999E-2</v>
      </c>
      <c r="G391">
        <v>0</v>
      </c>
      <c r="H391" s="25">
        <v>232</v>
      </c>
      <c r="I391" s="25">
        <v>-54</v>
      </c>
      <c r="J391" s="3">
        <v>10000</v>
      </c>
      <c r="K391" s="7">
        <f t="shared" ref="K391:K454" si="99">+IF(AND(E391&gt;=0,E390&gt;=0),K390+1,IF(AND(E391&lt;0,E390&lt;0),K390-1,IF(AND(E391&gt;=0,E390&lt;0),1,-1)))</f>
        <v>3</v>
      </c>
      <c r="L391" s="6">
        <f t="shared" ref="L391:L454" si="100">+IF(AND(E391&gt;=0,E390&gt;=0),L390+E391,IF(AND(E391&lt;0,E390&lt;0),L390+E391,E391))</f>
        <v>355.9</v>
      </c>
      <c r="M391">
        <v>1</v>
      </c>
      <c r="N391" s="9">
        <f t="shared" ref="N391:N454" si="101">+IF(E391&gt;0,1,0)</f>
        <v>1</v>
      </c>
      <c r="O391" s="9">
        <f t="shared" ref="O391:O454" si="102">+IF(E391&lt;0,-1,0)</f>
        <v>0</v>
      </c>
      <c r="P391" s="9">
        <f t="shared" ref="P391:P454" si="103">+IF(E391=0,1,0)</f>
        <v>0</v>
      </c>
      <c r="Q391" s="8">
        <f t="shared" ref="Q391:Q454" si="104">IF(E391&gt;=0,E391,0)</f>
        <v>229</v>
      </c>
      <c r="R391" s="8">
        <f t="shared" ref="R391:R454" si="105">IF(E391&lt;0,E391,0)</f>
        <v>0</v>
      </c>
      <c r="S391" t="str">
        <f t="shared" ref="S391:S454" si="106">REPLACE(A391,1,SEARCH(" ",A391),"")</f>
        <v>12.00.00</v>
      </c>
      <c r="T391" t="str">
        <f t="shared" ref="T391:T454" si="107">REPLACE(B391,1,SEARCH(" ",B391),"")</f>
        <v>21.00.00</v>
      </c>
      <c r="U391" t="str">
        <f t="shared" ref="U391:U454" si="108">LEFT(A391,11)</f>
        <v>30-set-2008</v>
      </c>
      <c r="V391">
        <f t="shared" ref="V391:V454" si="109">MONTH(U391)</f>
        <v>9</v>
      </c>
      <c r="W391">
        <f t="shared" ref="W391:W454" si="110">YEAR(U391)</f>
        <v>2008</v>
      </c>
      <c r="X391">
        <f t="shared" ref="X391:X454" si="111">DAY(U391)</f>
        <v>30</v>
      </c>
      <c r="Y391" s="25">
        <f t="shared" ref="Y391:Y454" si="112">Y390+E391</f>
        <v>1108.9999999999993</v>
      </c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</row>
    <row r="392" spans="1:51" s="2" customFormat="1">
      <c r="A392" t="s">
        <v>541</v>
      </c>
      <c r="B392" t="s">
        <v>542</v>
      </c>
      <c r="C392" t="s">
        <v>25</v>
      </c>
      <c r="D392">
        <v>3</v>
      </c>
      <c r="E392" s="34">
        <v>-65.8</v>
      </c>
      <c r="F392" s="4">
        <v>-1.11E-2</v>
      </c>
      <c r="G392">
        <v>0</v>
      </c>
      <c r="H392" s="25">
        <v>0</v>
      </c>
      <c r="I392" s="25">
        <v>-65.8</v>
      </c>
      <c r="J392" s="3">
        <v>10000</v>
      </c>
      <c r="K392" s="7">
        <f t="shared" si="99"/>
        <v>-1</v>
      </c>
      <c r="L392" s="6">
        <f t="shared" si="100"/>
        <v>-65.8</v>
      </c>
      <c r="M392">
        <v>1</v>
      </c>
      <c r="N392" s="9">
        <f t="shared" si="101"/>
        <v>0</v>
      </c>
      <c r="O392" s="9">
        <f t="shared" si="102"/>
        <v>-1</v>
      </c>
      <c r="P392" s="9">
        <f t="shared" si="103"/>
        <v>0</v>
      </c>
      <c r="Q392" s="8">
        <f t="shared" si="104"/>
        <v>0</v>
      </c>
      <c r="R392" s="8">
        <f t="shared" si="105"/>
        <v>-65.8</v>
      </c>
      <c r="S392" t="str">
        <f t="shared" si="106"/>
        <v>11.00.00</v>
      </c>
      <c r="T392" t="str">
        <f t="shared" si="107"/>
        <v>14.00.00</v>
      </c>
      <c r="U392" t="str">
        <f t="shared" si="108"/>
        <v xml:space="preserve">2-ott-2008 </v>
      </c>
      <c r="V392">
        <f t="shared" si="109"/>
        <v>10</v>
      </c>
      <c r="W392">
        <f t="shared" si="110"/>
        <v>2008</v>
      </c>
      <c r="X392">
        <f t="shared" si="111"/>
        <v>2</v>
      </c>
      <c r="Y392" s="25">
        <f t="shared" si="112"/>
        <v>1043.1999999999994</v>
      </c>
    </row>
    <row r="393" spans="1:51" s="2" customFormat="1">
      <c r="A393" t="s">
        <v>543</v>
      </c>
      <c r="B393" t="s">
        <v>544</v>
      </c>
      <c r="C393" t="s">
        <v>55</v>
      </c>
      <c r="D393">
        <v>7</v>
      </c>
      <c r="E393" s="34">
        <v>59.2</v>
      </c>
      <c r="F393" s="4">
        <v>1.0200000000000001E-2</v>
      </c>
      <c r="G393">
        <v>0</v>
      </c>
      <c r="H393" s="25">
        <v>99.7</v>
      </c>
      <c r="I393" s="25">
        <v>0</v>
      </c>
      <c r="J393" s="3">
        <v>10000</v>
      </c>
      <c r="K393" s="7">
        <f t="shared" si="99"/>
        <v>1</v>
      </c>
      <c r="L393" s="6">
        <f t="shared" si="100"/>
        <v>59.2</v>
      </c>
      <c r="M393">
        <v>1</v>
      </c>
      <c r="N393" s="9">
        <f t="shared" si="101"/>
        <v>1</v>
      </c>
      <c r="O393" s="9">
        <f t="shared" si="102"/>
        <v>0</v>
      </c>
      <c r="P393" s="9">
        <f t="shared" si="103"/>
        <v>0</v>
      </c>
      <c r="Q393" s="8">
        <f t="shared" si="104"/>
        <v>59.2</v>
      </c>
      <c r="R393" s="8">
        <f t="shared" si="105"/>
        <v>0</v>
      </c>
      <c r="S393" t="str">
        <f t="shared" si="106"/>
        <v>16.00.00</v>
      </c>
      <c r="T393" t="str">
        <f t="shared" si="107"/>
        <v>9.00.00</v>
      </c>
      <c r="U393" t="str">
        <f t="shared" si="108"/>
        <v xml:space="preserve">2-ott-2008 </v>
      </c>
      <c r="V393">
        <f t="shared" si="109"/>
        <v>10</v>
      </c>
      <c r="W393">
        <f t="shared" si="110"/>
        <v>2008</v>
      </c>
      <c r="X393">
        <f t="shared" si="111"/>
        <v>2</v>
      </c>
      <c r="Y393" s="25">
        <f t="shared" si="112"/>
        <v>1102.3999999999994</v>
      </c>
    </row>
    <row r="394" spans="1:51" s="2" customFormat="1">
      <c r="A394" t="s">
        <v>545</v>
      </c>
      <c r="B394" t="s">
        <v>546</v>
      </c>
      <c r="C394" t="s">
        <v>25</v>
      </c>
      <c r="D394">
        <v>1</v>
      </c>
      <c r="E394" s="34">
        <v>-46.8</v>
      </c>
      <c r="F394" s="4">
        <v>-8.0000000000000002E-3</v>
      </c>
      <c r="G394">
        <v>0</v>
      </c>
      <c r="H394" s="25">
        <v>0</v>
      </c>
      <c r="I394" s="25">
        <v>-46.8</v>
      </c>
      <c r="J394" s="3">
        <v>10000</v>
      </c>
      <c r="K394" s="7">
        <f t="shared" si="99"/>
        <v>-1</v>
      </c>
      <c r="L394" s="6">
        <f t="shared" si="100"/>
        <v>-46.8</v>
      </c>
      <c r="M394">
        <v>1</v>
      </c>
      <c r="N394" s="9">
        <f t="shared" si="101"/>
        <v>0</v>
      </c>
      <c r="O394" s="9">
        <f t="shared" si="102"/>
        <v>-1</v>
      </c>
      <c r="P394" s="9">
        <f t="shared" si="103"/>
        <v>0</v>
      </c>
      <c r="Q394" s="8">
        <f t="shared" si="104"/>
        <v>0</v>
      </c>
      <c r="R394" s="8">
        <f t="shared" si="105"/>
        <v>-46.8</v>
      </c>
      <c r="S394" t="str">
        <f t="shared" si="106"/>
        <v>17.00.00</v>
      </c>
      <c r="T394" t="str">
        <f t="shared" si="107"/>
        <v>18.00.00</v>
      </c>
      <c r="U394" t="str">
        <f t="shared" si="108"/>
        <v xml:space="preserve">3-ott-2008 </v>
      </c>
      <c r="V394">
        <f t="shared" si="109"/>
        <v>10</v>
      </c>
      <c r="W394">
        <f t="shared" si="110"/>
        <v>2008</v>
      </c>
      <c r="X394">
        <f t="shared" si="111"/>
        <v>3</v>
      </c>
      <c r="Y394" s="25">
        <f t="shared" si="112"/>
        <v>1055.5999999999995</v>
      </c>
    </row>
    <row r="395" spans="1:51" s="2" customFormat="1">
      <c r="A395" t="s">
        <v>544</v>
      </c>
      <c r="B395" t="s">
        <v>2922</v>
      </c>
      <c r="C395" t="s">
        <v>25</v>
      </c>
      <c r="D395">
        <v>13</v>
      </c>
      <c r="E395" s="36">
        <v>-162</v>
      </c>
      <c r="F395" s="4">
        <v>-2.8199999999999999E-2</v>
      </c>
      <c r="G395">
        <v>0</v>
      </c>
      <c r="H395" s="25">
        <v>128.5</v>
      </c>
      <c r="I395" s="25">
        <v>-162</v>
      </c>
      <c r="J395" s="3">
        <v>10000</v>
      </c>
      <c r="K395" s="7">
        <f t="shared" si="99"/>
        <v>-2</v>
      </c>
      <c r="L395" s="6">
        <f t="shared" si="100"/>
        <v>-208.8</v>
      </c>
      <c r="M395">
        <v>1</v>
      </c>
      <c r="N395" s="9">
        <f t="shared" si="101"/>
        <v>0</v>
      </c>
      <c r="O395" s="9">
        <f t="shared" si="102"/>
        <v>-1</v>
      </c>
      <c r="P395" s="9">
        <f t="shared" si="103"/>
        <v>0</v>
      </c>
      <c r="Q395" s="8">
        <f t="shared" si="104"/>
        <v>0</v>
      </c>
      <c r="R395" s="8">
        <f t="shared" si="105"/>
        <v>-162</v>
      </c>
      <c r="S395" t="str">
        <f t="shared" si="106"/>
        <v>9.00.00</v>
      </c>
      <c r="T395" t="str">
        <f t="shared" si="107"/>
        <v>8.00.00</v>
      </c>
      <c r="U395" t="str">
        <f t="shared" si="108"/>
        <v xml:space="preserve">3-ott-2008 </v>
      </c>
      <c r="V395">
        <f t="shared" si="109"/>
        <v>10</v>
      </c>
      <c r="W395">
        <f t="shared" si="110"/>
        <v>2008</v>
      </c>
      <c r="X395">
        <f t="shared" si="111"/>
        <v>3</v>
      </c>
      <c r="Y395" s="25">
        <f t="shared" si="112"/>
        <v>893.59999999999945</v>
      </c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</row>
    <row r="396" spans="1:51" s="2" customFormat="1">
      <c r="A396" t="s">
        <v>2923</v>
      </c>
      <c r="B396" t="s">
        <v>2924</v>
      </c>
      <c r="C396" t="s">
        <v>25</v>
      </c>
      <c r="D396">
        <v>11</v>
      </c>
      <c r="E396" s="36">
        <v>325.60000000000002</v>
      </c>
      <c r="F396" s="4">
        <v>7.1800000000000003E-2</v>
      </c>
      <c r="G396">
        <v>0</v>
      </c>
      <c r="H396" s="25">
        <v>325.60000000000002</v>
      </c>
      <c r="I396" s="25">
        <v>-76</v>
      </c>
      <c r="J396" s="3">
        <v>10000</v>
      </c>
      <c r="K396" s="7">
        <f t="shared" si="99"/>
        <v>1</v>
      </c>
      <c r="L396" s="6">
        <f t="shared" si="100"/>
        <v>325.60000000000002</v>
      </c>
      <c r="M396">
        <v>1</v>
      </c>
      <c r="N396" s="9">
        <f t="shared" si="101"/>
        <v>1</v>
      </c>
      <c r="O396" s="9">
        <f t="shared" si="102"/>
        <v>0</v>
      </c>
      <c r="P396" s="9">
        <f t="shared" si="103"/>
        <v>0</v>
      </c>
      <c r="Q396" s="8">
        <f t="shared" si="104"/>
        <v>325.60000000000002</v>
      </c>
      <c r="R396" s="8">
        <f t="shared" si="105"/>
        <v>0</v>
      </c>
      <c r="S396" t="str">
        <f t="shared" si="106"/>
        <v>11.00.00</v>
      </c>
      <c r="T396" t="str">
        <f t="shared" si="107"/>
        <v>8.00.00</v>
      </c>
      <c r="U396" t="str">
        <f t="shared" si="108"/>
        <v>10-ott-2008</v>
      </c>
      <c r="V396">
        <f t="shared" si="109"/>
        <v>10</v>
      </c>
      <c r="W396">
        <f t="shared" si="110"/>
        <v>2008</v>
      </c>
      <c r="X396">
        <f t="shared" si="111"/>
        <v>10</v>
      </c>
      <c r="Y396" s="25">
        <f t="shared" si="112"/>
        <v>1219.1999999999994</v>
      </c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</row>
    <row r="397" spans="1:51" s="2" customFormat="1">
      <c r="A397" t="s">
        <v>2925</v>
      </c>
      <c r="B397" t="s">
        <v>2926</v>
      </c>
      <c r="C397" t="s">
        <v>25</v>
      </c>
      <c r="D397">
        <v>2</v>
      </c>
      <c r="E397" s="36">
        <v>-119.7</v>
      </c>
      <c r="F397" s="4">
        <v>-2.3300000000000001E-2</v>
      </c>
      <c r="G397">
        <v>0</v>
      </c>
      <c r="H397" s="25">
        <v>0</v>
      </c>
      <c r="I397" s="25">
        <v>-119.7</v>
      </c>
      <c r="J397" s="3">
        <v>10000</v>
      </c>
      <c r="K397" s="7">
        <f t="shared" si="99"/>
        <v>-1</v>
      </c>
      <c r="L397" s="6">
        <f t="shared" si="100"/>
        <v>-119.7</v>
      </c>
      <c r="M397">
        <v>1</v>
      </c>
      <c r="N397" s="9">
        <f t="shared" si="101"/>
        <v>0</v>
      </c>
      <c r="O397" s="9">
        <f t="shared" si="102"/>
        <v>-1</v>
      </c>
      <c r="P397" s="9">
        <f t="shared" si="103"/>
        <v>0</v>
      </c>
      <c r="Q397" s="8">
        <f t="shared" si="104"/>
        <v>0</v>
      </c>
      <c r="R397" s="8">
        <f t="shared" si="105"/>
        <v>-119.7</v>
      </c>
      <c r="S397" t="str">
        <f t="shared" si="106"/>
        <v>13.00.00</v>
      </c>
      <c r="T397" t="str">
        <f t="shared" si="107"/>
        <v>15.00.00</v>
      </c>
      <c r="U397" t="str">
        <f t="shared" si="108"/>
        <v>15-ott-2008</v>
      </c>
      <c r="V397">
        <f t="shared" si="109"/>
        <v>10</v>
      </c>
      <c r="W397">
        <f t="shared" si="110"/>
        <v>2008</v>
      </c>
      <c r="X397">
        <f t="shared" si="111"/>
        <v>15</v>
      </c>
      <c r="Y397" s="25">
        <f t="shared" si="112"/>
        <v>1099.4999999999993</v>
      </c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</row>
    <row r="398" spans="1:51" s="2" customFormat="1">
      <c r="A398" t="s">
        <v>547</v>
      </c>
      <c r="B398" t="s">
        <v>548</v>
      </c>
      <c r="C398" t="s">
        <v>25</v>
      </c>
      <c r="D398">
        <v>1</v>
      </c>
      <c r="E398" s="34">
        <v>-72.8</v>
      </c>
      <c r="F398" s="4">
        <v>-1.4800000000000001E-2</v>
      </c>
      <c r="G398">
        <v>0</v>
      </c>
      <c r="H398" s="25">
        <v>0</v>
      </c>
      <c r="I398" s="25">
        <v>-72.8</v>
      </c>
      <c r="J398" s="3">
        <v>10000</v>
      </c>
      <c r="K398" s="7">
        <f t="shared" si="99"/>
        <v>-2</v>
      </c>
      <c r="L398" s="6">
        <f t="shared" si="100"/>
        <v>-192.5</v>
      </c>
      <c r="M398">
        <v>1</v>
      </c>
      <c r="N398" s="9">
        <f t="shared" si="101"/>
        <v>0</v>
      </c>
      <c r="O398" s="9">
        <f t="shared" si="102"/>
        <v>-1</v>
      </c>
      <c r="P398" s="9">
        <f t="shared" si="103"/>
        <v>0</v>
      </c>
      <c r="Q398" s="8">
        <f t="shared" si="104"/>
        <v>0</v>
      </c>
      <c r="R398" s="8">
        <f t="shared" si="105"/>
        <v>-72.8</v>
      </c>
      <c r="S398" t="str">
        <f t="shared" si="106"/>
        <v>8.00.00</v>
      </c>
      <c r="T398" t="str">
        <f t="shared" si="107"/>
        <v>9.00.00</v>
      </c>
      <c r="U398" t="str">
        <f t="shared" si="108"/>
        <v>17-ott-2008</v>
      </c>
      <c r="V398">
        <f t="shared" si="109"/>
        <v>10</v>
      </c>
      <c r="W398">
        <f t="shared" si="110"/>
        <v>2008</v>
      </c>
      <c r="X398">
        <f t="shared" si="111"/>
        <v>17</v>
      </c>
      <c r="Y398" s="25">
        <f t="shared" si="112"/>
        <v>1026.6999999999994</v>
      </c>
    </row>
    <row r="399" spans="1:51" s="2" customFormat="1">
      <c r="A399" t="s">
        <v>549</v>
      </c>
      <c r="B399" t="s">
        <v>550</v>
      </c>
      <c r="C399" t="s">
        <v>55</v>
      </c>
      <c r="D399">
        <v>2</v>
      </c>
      <c r="E399" s="34">
        <v>-1.8</v>
      </c>
      <c r="F399" s="4">
        <v>-4.0000000000000002E-4</v>
      </c>
      <c r="G399">
        <v>0</v>
      </c>
      <c r="H399" s="25">
        <v>45.2</v>
      </c>
      <c r="I399" s="25">
        <v>-1.8</v>
      </c>
      <c r="J399" s="3">
        <v>10000</v>
      </c>
      <c r="K399" s="7">
        <f t="shared" si="99"/>
        <v>-3</v>
      </c>
      <c r="L399" s="6">
        <f t="shared" si="100"/>
        <v>-194.3</v>
      </c>
      <c r="M399">
        <v>1</v>
      </c>
      <c r="N399" s="9">
        <f t="shared" si="101"/>
        <v>0</v>
      </c>
      <c r="O399" s="9">
        <f t="shared" si="102"/>
        <v>-1</v>
      </c>
      <c r="P399" s="9">
        <f t="shared" si="103"/>
        <v>0</v>
      </c>
      <c r="Q399" s="8">
        <f t="shared" si="104"/>
        <v>0</v>
      </c>
      <c r="R399" s="8">
        <f t="shared" si="105"/>
        <v>-1.8</v>
      </c>
      <c r="S399" t="str">
        <f t="shared" si="106"/>
        <v>14.00.00</v>
      </c>
      <c r="T399" t="str">
        <f t="shared" si="107"/>
        <v>16.00.00</v>
      </c>
      <c r="U399" t="str">
        <f t="shared" si="108"/>
        <v>21-ott-2008</v>
      </c>
      <c r="V399">
        <f t="shared" si="109"/>
        <v>10</v>
      </c>
      <c r="W399">
        <f t="shared" si="110"/>
        <v>2008</v>
      </c>
      <c r="X399">
        <f t="shared" si="111"/>
        <v>21</v>
      </c>
      <c r="Y399" s="25">
        <f t="shared" si="112"/>
        <v>1024.8999999999994</v>
      </c>
    </row>
    <row r="400" spans="1:51" s="2" customFormat="1">
      <c r="A400" t="s">
        <v>2927</v>
      </c>
      <c r="B400" t="s">
        <v>2928</v>
      </c>
      <c r="C400" t="s">
        <v>25</v>
      </c>
      <c r="D400">
        <v>6</v>
      </c>
      <c r="E400" s="36">
        <v>-145.80000000000001</v>
      </c>
      <c r="F400" s="4">
        <v>-3.0800000000000001E-2</v>
      </c>
      <c r="G400">
        <v>0</v>
      </c>
      <c r="H400" s="25">
        <v>0</v>
      </c>
      <c r="I400" s="25">
        <v>-145.80000000000001</v>
      </c>
      <c r="J400" s="3">
        <v>10000</v>
      </c>
      <c r="K400" s="7">
        <f t="shared" si="99"/>
        <v>-4</v>
      </c>
      <c r="L400" s="6">
        <f t="shared" si="100"/>
        <v>-340.1</v>
      </c>
      <c r="M400">
        <v>1</v>
      </c>
      <c r="N400" s="9">
        <f t="shared" si="101"/>
        <v>0</v>
      </c>
      <c r="O400" s="9">
        <f t="shared" si="102"/>
        <v>-1</v>
      </c>
      <c r="P400" s="9">
        <f t="shared" si="103"/>
        <v>0</v>
      </c>
      <c r="Q400" s="8">
        <f t="shared" si="104"/>
        <v>0</v>
      </c>
      <c r="R400" s="8">
        <f t="shared" si="105"/>
        <v>-145.80000000000001</v>
      </c>
      <c r="S400" t="str">
        <f t="shared" si="106"/>
        <v>10.00.00</v>
      </c>
      <c r="T400" t="str">
        <f t="shared" si="107"/>
        <v>16.00.00</v>
      </c>
      <c r="U400" t="str">
        <f t="shared" si="108"/>
        <v>22-ott-2008</v>
      </c>
      <c r="V400">
        <f t="shared" si="109"/>
        <v>10</v>
      </c>
      <c r="W400">
        <f t="shared" si="110"/>
        <v>2008</v>
      </c>
      <c r="X400">
        <f t="shared" si="111"/>
        <v>22</v>
      </c>
      <c r="Y400" s="25">
        <f t="shared" si="112"/>
        <v>879.09999999999945</v>
      </c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</row>
    <row r="401" spans="1:51" s="2" customFormat="1">
      <c r="A401" t="s">
        <v>1962</v>
      </c>
      <c r="B401" t="s">
        <v>1963</v>
      </c>
      <c r="C401" t="s">
        <v>55</v>
      </c>
      <c r="D401">
        <v>8</v>
      </c>
      <c r="E401" s="38">
        <v>252</v>
      </c>
      <c r="F401" s="4">
        <v>2.7199999999999998E-2</v>
      </c>
      <c r="G401">
        <v>0</v>
      </c>
      <c r="H401" s="25">
        <v>253</v>
      </c>
      <c r="I401" s="25">
        <v>-66</v>
      </c>
      <c r="J401" s="3">
        <v>10000</v>
      </c>
      <c r="K401" s="7">
        <f t="shared" si="99"/>
        <v>1</v>
      </c>
      <c r="L401" s="6">
        <f t="shared" si="100"/>
        <v>252</v>
      </c>
      <c r="M401">
        <v>1</v>
      </c>
      <c r="N401" s="9">
        <f t="shared" si="101"/>
        <v>1</v>
      </c>
      <c r="O401" s="9">
        <f t="shared" si="102"/>
        <v>0</v>
      </c>
      <c r="P401" s="9">
        <f t="shared" si="103"/>
        <v>0</v>
      </c>
      <c r="Q401" s="8">
        <f t="shared" si="104"/>
        <v>252</v>
      </c>
      <c r="R401" s="8">
        <f t="shared" si="105"/>
        <v>0</v>
      </c>
      <c r="S401" t="str">
        <f t="shared" si="106"/>
        <v>13.00.00</v>
      </c>
      <c r="T401" t="str">
        <f t="shared" si="107"/>
        <v>21.00.00</v>
      </c>
      <c r="U401" t="str">
        <f t="shared" si="108"/>
        <v>22-ott-2008</v>
      </c>
      <c r="V401">
        <f t="shared" si="109"/>
        <v>10</v>
      </c>
      <c r="W401">
        <f t="shared" si="110"/>
        <v>2008</v>
      </c>
      <c r="X401">
        <f t="shared" si="111"/>
        <v>22</v>
      </c>
      <c r="Y401" s="25">
        <f t="shared" si="112"/>
        <v>1131.0999999999995</v>
      </c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</row>
    <row r="402" spans="1:51" s="2" customFormat="1">
      <c r="A402" t="s">
        <v>1964</v>
      </c>
      <c r="B402" t="s">
        <v>1965</v>
      </c>
      <c r="C402" t="s">
        <v>55</v>
      </c>
      <c r="D402">
        <v>2</v>
      </c>
      <c r="E402" s="38">
        <v>-200</v>
      </c>
      <c r="F402" s="4">
        <v>-2.2700000000000001E-2</v>
      </c>
      <c r="G402">
        <v>0</v>
      </c>
      <c r="H402" s="25">
        <v>0</v>
      </c>
      <c r="I402" s="25">
        <v>-200</v>
      </c>
      <c r="J402" s="3">
        <v>10000</v>
      </c>
      <c r="K402" s="7">
        <f t="shared" si="99"/>
        <v>-1</v>
      </c>
      <c r="L402" s="6">
        <f t="shared" si="100"/>
        <v>-200</v>
      </c>
      <c r="M402">
        <v>1</v>
      </c>
      <c r="N402" s="9">
        <f t="shared" si="101"/>
        <v>0</v>
      </c>
      <c r="O402" s="9">
        <f t="shared" si="102"/>
        <v>-1</v>
      </c>
      <c r="P402" s="9">
        <f t="shared" si="103"/>
        <v>0</v>
      </c>
      <c r="Q402" s="8">
        <f t="shared" si="104"/>
        <v>0</v>
      </c>
      <c r="R402" s="8">
        <f t="shared" si="105"/>
        <v>-200</v>
      </c>
      <c r="S402" t="str">
        <f t="shared" si="106"/>
        <v>13.00.00</v>
      </c>
      <c r="T402" t="str">
        <f t="shared" si="107"/>
        <v>15.00.00</v>
      </c>
      <c r="U402" t="str">
        <f t="shared" si="108"/>
        <v>23-ott-2008</v>
      </c>
      <c r="V402">
        <f t="shared" si="109"/>
        <v>10</v>
      </c>
      <c r="W402">
        <f t="shared" si="110"/>
        <v>2008</v>
      </c>
      <c r="X402">
        <f t="shared" si="111"/>
        <v>23</v>
      </c>
      <c r="Y402" s="25">
        <f t="shared" si="112"/>
        <v>931.09999999999945</v>
      </c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</row>
    <row r="403" spans="1:51" s="2" customFormat="1">
      <c r="A403" t="s">
        <v>551</v>
      </c>
      <c r="B403" t="s">
        <v>551</v>
      </c>
      <c r="C403" t="s">
        <v>25</v>
      </c>
      <c r="D403">
        <v>0</v>
      </c>
      <c r="E403" s="34">
        <v>-75.8</v>
      </c>
      <c r="F403" s="4">
        <v>-1.66E-2</v>
      </c>
      <c r="G403">
        <v>0</v>
      </c>
      <c r="H403" s="25">
        <v>0</v>
      </c>
      <c r="I403" s="25">
        <v>-75.8</v>
      </c>
      <c r="J403" s="3">
        <v>10000</v>
      </c>
      <c r="K403" s="7">
        <f t="shared" si="99"/>
        <v>-2</v>
      </c>
      <c r="L403" s="6">
        <f t="shared" si="100"/>
        <v>-275.8</v>
      </c>
      <c r="M403">
        <v>1</v>
      </c>
      <c r="N403" s="9">
        <f t="shared" si="101"/>
        <v>0</v>
      </c>
      <c r="O403" s="9">
        <f t="shared" si="102"/>
        <v>-1</v>
      </c>
      <c r="P403" s="9">
        <f t="shared" si="103"/>
        <v>0</v>
      </c>
      <c r="Q403" s="8">
        <f t="shared" si="104"/>
        <v>0</v>
      </c>
      <c r="R403" s="8">
        <f t="shared" si="105"/>
        <v>-75.8</v>
      </c>
      <c r="S403" t="str">
        <f t="shared" si="106"/>
        <v>18.00.00</v>
      </c>
      <c r="T403" t="str">
        <f t="shared" si="107"/>
        <v>18.00.00</v>
      </c>
      <c r="U403" t="str">
        <f t="shared" si="108"/>
        <v>23-ott-2008</v>
      </c>
      <c r="V403">
        <f t="shared" si="109"/>
        <v>10</v>
      </c>
      <c r="W403">
        <f t="shared" si="110"/>
        <v>2008</v>
      </c>
      <c r="X403">
        <f t="shared" si="111"/>
        <v>23</v>
      </c>
      <c r="Y403" s="25">
        <f t="shared" si="112"/>
        <v>855.2999999999995</v>
      </c>
    </row>
    <row r="404" spans="1:51" s="2" customFormat="1">
      <c r="A404" t="s">
        <v>552</v>
      </c>
      <c r="B404" t="s">
        <v>552</v>
      </c>
      <c r="C404" t="s">
        <v>25</v>
      </c>
      <c r="D404">
        <v>0</v>
      </c>
      <c r="E404" s="34">
        <v>-45.8</v>
      </c>
      <c r="F404" s="4">
        <v>-1.06E-2</v>
      </c>
      <c r="G404">
        <v>0</v>
      </c>
      <c r="H404" s="25">
        <v>0</v>
      </c>
      <c r="I404" s="25">
        <v>-45.8</v>
      </c>
      <c r="J404" s="3">
        <v>10000</v>
      </c>
      <c r="K404" s="7">
        <f t="shared" si="99"/>
        <v>-3</v>
      </c>
      <c r="L404" s="6">
        <f t="shared" si="100"/>
        <v>-321.60000000000002</v>
      </c>
      <c r="M404">
        <v>1</v>
      </c>
      <c r="N404" s="9">
        <f t="shared" si="101"/>
        <v>0</v>
      </c>
      <c r="O404" s="9">
        <f t="shared" si="102"/>
        <v>-1</v>
      </c>
      <c r="P404" s="9">
        <f t="shared" si="103"/>
        <v>0</v>
      </c>
      <c r="Q404" s="8">
        <f t="shared" si="104"/>
        <v>0</v>
      </c>
      <c r="R404" s="8">
        <f t="shared" si="105"/>
        <v>-45.8</v>
      </c>
      <c r="S404" t="str">
        <f t="shared" si="106"/>
        <v>18.00.00</v>
      </c>
      <c r="T404" t="str">
        <f t="shared" si="107"/>
        <v>18.00.00</v>
      </c>
      <c r="U404" t="str">
        <f t="shared" si="108"/>
        <v>24-ott-2008</v>
      </c>
      <c r="V404">
        <f t="shared" si="109"/>
        <v>10</v>
      </c>
      <c r="W404">
        <f t="shared" si="110"/>
        <v>2008</v>
      </c>
      <c r="X404">
        <f t="shared" si="111"/>
        <v>24</v>
      </c>
      <c r="Y404" s="25">
        <f t="shared" si="112"/>
        <v>809.49999999999955</v>
      </c>
    </row>
    <row r="405" spans="1:51" s="2" customFormat="1">
      <c r="A405" t="s">
        <v>553</v>
      </c>
      <c r="B405" t="s">
        <v>554</v>
      </c>
      <c r="C405" t="s">
        <v>55</v>
      </c>
      <c r="D405">
        <v>2</v>
      </c>
      <c r="E405" s="34">
        <v>-68.8</v>
      </c>
      <c r="F405" s="4">
        <v>-1.41E-2</v>
      </c>
      <c r="G405">
        <v>0</v>
      </c>
      <c r="H405" s="25">
        <v>0</v>
      </c>
      <c r="I405" s="25">
        <v>-68.8</v>
      </c>
      <c r="J405" s="3">
        <v>10000</v>
      </c>
      <c r="K405" s="7">
        <f t="shared" si="99"/>
        <v>-4</v>
      </c>
      <c r="L405" s="6">
        <f t="shared" si="100"/>
        <v>-390.40000000000003</v>
      </c>
      <c r="M405">
        <v>1</v>
      </c>
      <c r="N405" s="9">
        <f t="shared" si="101"/>
        <v>0</v>
      </c>
      <c r="O405" s="9">
        <f t="shared" si="102"/>
        <v>-1</v>
      </c>
      <c r="P405" s="9">
        <f t="shared" si="103"/>
        <v>0</v>
      </c>
      <c r="Q405" s="8">
        <f t="shared" si="104"/>
        <v>0</v>
      </c>
      <c r="R405" s="8">
        <f t="shared" si="105"/>
        <v>-68.8</v>
      </c>
      <c r="S405" t="str">
        <f t="shared" si="106"/>
        <v>18.00.00</v>
      </c>
      <c r="T405" t="str">
        <f t="shared" si="107"/>
        <v>20.00.00</v>
      </c>
      <c r="U405" t="str">
        <f t="shared" si="108"/>
        <v>30-ott-2008</v>
      </c>
      <c r="V405">
        <f t="shared" si="109"/>
        <v>10</v>
      </c>
      <c r="W405">
        <f t="shared" si="110"/>
        <v>2008</v>
      </c>
      <c r="X405">
        <f t="shared" si="111"/>
        <v>30</v>
      </c>
      <c r="Y405" s="25">
        <f t="shared" si="112"/>
        <v>740.69999999999959</v>
      </c>
    </row>
    <row r="406" spans="1:51" s="2" customFormat="1">
      <c r="A406" t="s">
        <v>2929</v>
      </c>
      <c r="B406" t="s">
        <v>2930</v>
      </c>
      <c r="C406" t="s">
        <v>25</v>
      </c>
      <c r="D406">
        <v>11</v>
      </c>
      <c r="E406" s="36">
        <v>152.9</v>
      </c>
      <c r="F406" s="4">
        <v>3.1199999999999999E-2</v>
      </c>
      <c r="G406">
        <v>0</v>
      </c>
      <c r="H406" s="25">
        <v>152.9</v>
      </c>
      <c r="I406" s="25">
        <v>-72</v>
      </c>
      <c r="J406" s="3">
        <v>10000</v>
      </c>
      <c r="K406" s="7">
        <f t="shared" si="99"/>
        <v>1</v>
      </c>
      <c r="L406" s="6">
        <f t="shared" si="100"/>
        <v>152.9</v>
      </c>
      <c r="M406">
        <v>1</v>
      </c>
      <c r="N406" s="9">
        <f t="shared" si="101"/>
        <v>1</v>
      </c>
      <c r="O406" s="9">
        <f t="shared" si="102"/>
        <v>0</v>
      </c>
      <c r="P406" s="9">
        <f t="shared" si="103"/>
        <v>0</v>
      </c>
      <c r="Q406" s="8">
        <f t="shared" si="104"/>
        <v>152.9</v>
      </c>
      <c r="R406" s="8">
        <f t="shared" si="105"/>
        <v>0</v>
      </c>
      <c r="S406" t="str">
        <f t="shared" si="106"/>
        <v>19.00.00</v>
      </c>
      <c r="T406" t="str">
        <f t="shared" si="107"/>
        <v>16.00.00</v>
      </c>
      <c r="U406" t="str">
        <f t="shared" si="108"/>
        <v>30-ott-2008</v>
      </c>
      <c r="V406">
        <f t="shared" si="109"/>
        <v>10</v>
      </c>
      <c r="W406">
        <f t="shared" si="110"/>
        <v>2008</v>
      </c>
      <c r="X406">
        <f t="shared" si="111"/>
        <v>30</v>
      </c>
      <c r="Y406" s="25">
        <f t="shared" si="112"/>
        <v>893.59999999999957</v>
      </c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</row>
    <row r="407" spans="1:51" s="2" customFormat="1">
      <c r="A407" t="s">
        <v>555</v>
      </c>
      <c r="B407" t="s">
        <v>556</v>
      </c>
      <c r="C407" t="s">
        <v>55</v>
      </c>
      <c r="D407">
        <v>2</v>
      </c>
      <c r="E407" s="34">
        <v>-46.8</v>
      </c>
      <c r="F407" s="4">
        <v>-9.2999999999999992E-3</v>
      </c>
      <c r="G407">
        <v>0</v>
      </c>
      <c r="H407" s="25">
        <v>0</v>
      </c>
      <c r="I407" s="25">
        <v>-46.8</v>
      </c>
      <c r="J407" s="3">
        <v>10000</v>
      </c>
      <c r="K407" s="7">
        <f t="shared" si="99"/>
        <v>-1</v>
      </c>
      <c r="L407" s="6">
        <f t="shared" si="100"/>
        <v>-46.8</v>
      </c>
      <c r="M407">
        <v>1</v>
      </c>
      <c r="N407" s="9">
        <f t="shared" si="101"/>
        <v>0</v>
      </c>
      <c r="O407" s="9">
        <f t="shared" si="102"/>
        <v>-1</v>
      </c>
      <c r="P407" s="9">
        <f t="shared" si="103"/>
        <v>0</v>
      </c>
      <c r="Q407" s="8">
        <f t="shared" si="104"/>
        <v>0</v>
      </c>
      <c r="R407" s="8">
        <f t="shared" si="105"/>
        <v>-46.8</v>
      </c>
      <c r="S407" t="str">
        <f t="shared" si="106"/>
        <v>15.00.00</v>
      </c>
      <c r="T407" t="str">
        <f t="shared" si="107"/>
        <v>17.00.00</v>
      </c>
      <c r="U407" t="str">
        <f t="shared" si="108"/>
        <v xml:space="preserve">3-nov-2008 </v>
      </c>
      <c r="V407">
        <f t="shared" si="109"/>
        <v>11</v>
      </c>
      <c r="W407">
        <f t="shared" si="110"/>
        <v>2008</v>
      </c>
      <c r="X407">
        <f t="shared" si="111"/>
        <v>3</v>
      </c>
      <c r="Y407" s="25">
        <f t="shared" si="112"/>
        <v>846.79999999999961</v>
      </c>
    </row>
    <row r="408" spans="1:51" s="2" customFormat="1">
      <c r="A408" t="s">
        <v>1966</v>
      </c>
      <c r="B408" t="s">
        <v>1967</v>
      </c>
      <c r="C408" t="s">
        <v>25</v>
      </c>
      <c r="D408">
        <v>5</v>
      </c>
      <c r="E408" s="38">
        <v>400</v>
      </c>
      <c r="F408" s="4">
        <v>3.9E-2</v>
      </c>
      <c r="G408">
        <v>0</v>
      </c>
      <c r="H408" s="25">
        <v>400</v>
      </c>
      <c r="I408" s="25">
        <v>0</v>
      </c>
      <c r="J408" s="3">
        <v>10000</v>
      </c>
      <c r="K408" s="7">
        <f t="shared" si="99"/>
        <v>1</v>
      </c>
      <c r="L408" s="6">
        <f t="shared" si="100"/>
        <v>400</v>
      </c>
      <c r="M408">
        <v>1</v>
      </c>
      <c r="N408" s="9">
        <f t="shared" si="101"/>
        <v>1</v>
      </c>
      <c r="O408" s="9">
        <f t="shared" si="102"/>
        <v>0</v>
      </c>
      <c r="P408" s="9">
        <f t="shared" si="103"/>
        <v>0</v>
      </c>
      <c r="Q408" s="8">
        <f t="shared" si="104"/>
        <v>400</v>
      </c>
      <c r="R408" s="8">
        <f t="shared" si="105"/>
        <v>0</v>
      </c>
      <c r="S408" t="str">
        <f t="shared" si="106"/>
        <v>12.00.00</v>
      </c>
      <c r="T408" t="str">
        <f t="shared" si="107"/>
        <v>17.00.00</v>
      </c>
      <c r="U408" t="str">
        <f t="shared" si="108"/>
        <v xml:space="preserve">4-nov-2008 </v>
      </c>
      <c r="V408">
        <f t="shared" si="109"/>
        <v>11</v>
      </c>
      <c r="W408">
        <f t="shared" si="110"/>
        <v>2008</v>
      </c>
      <c r="X408">
        <f t="shared" si="111"/>
        <v>4</v>
      </c>
      <c r="Y408" s="25">
        <f t="shared" si="112"/>
        <v>1246.7999999999997</v>
      </c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</row>
    <row r="409" spans="1:51" s="2" customFormat="1">
      <c r="A409" t="s">
        <v>557</v>
      </c>
      <c r="B409" t="s">
        <v>558</v>
      </c>
      <c r="C409" t="s">
        <v>55</v>
      </c>
      <c r="D409">
        <v>5</v>
      </c>
      <c r="E409" s="34">
        <v>43.9</v>
      </c>
      <c r="F409" s="4">
        <v>9.1000000000000004E-3</v>
      </c>
      <c r="G409">
        <v>0</v>
      </c>
      <c r="H409" s="25">
        <v>103.7</v>
      </c>
      <c r="I409" s="25">
        <v>0</v>
      </c>
      <c r="J409" s="3">
        <v>10000</v>
      </c>
      <c r="K409" s="7">
        <f t="shared" si="99"/>
        <v>2</v>
      </c>
      <c r="L409" s="6">
        <f t="shared" si="100"/>
        <v>443.9</v>
      </c>
      <c r="M409">
        <v>1</v>
      </c>
      <c r="N409" s="9">
        <f t="shared" si="101"/>
        <v>1</v>
      </c>
      <c r="O409" s="9">
        <f t="shared" si="102"/>
        <v>0</v>
      </c>
      <c r="P409" s="9">
        <f t="shared" si="103"/>
        <v>0</v>
      </c>
      <c r="Q409" s="8">
        <f t="shared" si="104"/>
        <v>43.9</v>
      </c>
      <c r="R409" s="8">
        <f t="shared" si="105"/>
        <v>0</v>
      </c>
      <c r="S409" t="str">
        <f t="shared" si="106"/>
        <v>17.00.00</v>
      </c>
      <c r="T409" t="str">
        <f t="shared" si="107"/>
        <v>8.00.00</v>
      </c>
      <c r="U409" t="str">
        <f t="shared" si="108"/>
        <v xml:space="preserve">6-nov-2008 </v>
      </c>
      <c r="V409">
        <f t="shared" si="109"/>
        <v>11</v>
      </c>
      <c r="W409">
        <f t="shared" si="110"/>
        <v>2008</v>
      </c>
      <c r="X409">
        <f t="shared" si="111"/>
        <v>6</v>
      </c>
      <c r="Y409" s="25">
        <f t="shared" si="112"/>
        <v>1290.6999999999998</v>
      </c>
    </row>
    <row r="410" spans="1:51" s="2" customFormat="1">
      <c r="A410" t="s">
        <v>2931</v>
      </c>
      <c r="B410" t="s">
        <v>2932</v>
      </c>
      <c r="C410" t="s">
        <v>25</v>
      </c>
      <c r="D410">
        <v>49</v>
      </c>
      <c r="E410" s="36">
        <v>-254.7</v>
      </c>
      <c r="F410" s="4">
        <v>-5.2600000000000001E-2</v>
      </c>
      <c r="G410">
        <v>0</v>
      </c>
      <c r="H410" s="25">
        <v>297</v>
      </c>
      <c r="I410" s="25">
        <v>-254.7</v>
      </c>
      <c r="J410" s="3">
        <v>10000</v>
      </c>
      <c r="K410" s="7">
        <f t="shared" si="99"/>
        <v>-1</v>
      </c>
      <c r="L410" s="6">
        <f t="shared" si="100"/>
        <v>-254.7</v>
      </c>
      <c r="M410">
        <v>1</v>
      </c>
      <c r="N410" s="9">
        <f t="shared" si="101"/>
        <v>0</v>
      </c>
      <c r="O410" s="9">
        <f t="shared" si="102"/>
        <v>-1</v>
      </c>
      <c r="P410" s="9">
        <f t="shared" si="103"/>
        <v>0</v>
      </c>
      <c r="Q410" s="8">
        <f t="shared" si="104"/>
        <v>0</v>
      </c>
      <c r="R410" s="8">
        <f t="shared" si="105"/>
        <v>-254.7</v>
      </c>
      <c r="S410" t="str">
        <f t="shared" si="106"/>
        <v>9.00.00</v>
      </c>
      <c r="T410" t="str">
        <f t="shared" si="107"/>
        <v>16.00.00</v>
      </c>
      <c r="U410" t="str">
        <f t="shared" si="108"/>
        <v xml:space="preserve">7-nov-2008 </v>
      </c>
      <c r="V410">
        <f t="shared" si="109"/>
        <v>11</v>
      </c>
      <c r="W410">
        <f t="shared" si="110"/>
        <v>2008</v>
      </c>
      <c r="X410">
        <f t="shared" si="111"/>
        <v>7</v>
      </c>
      <c r="Y410" s="25">
        <f t="shared" si="112"/>
        <v>1035.9999999999998</v>
      </c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</row>
    <row r="411" spans="1:51" s="2" customFormat="1">
      <c r="A411" t="s">
        <v>559</v>
      </c>
      <c r="B411" t="s">
        <v>560</v>
      </c>
      <c r="C411" t="s">
        <v>25</v>
      </c>
      <c r="D411">
        <v>1</v>
      </c>
      <c r="E411" s="34">
        <v>17.2</v>
      </c>
      <c r="F411" s="4">
        <v>3.7000000000000002E-3</v>
      </c>
      <c r="G411">
        <v>0</v>
      </c>
      <c r="H411" s="25">
        <v>50.7</v>
      </c>
      <c r="I411" s="25">
        <v>0</v>
      </c>
      <c r="J411" s="3">
        <v>10000</v>
      </c>
      <c r="K411" s="7">
        <f t="shared" si="99"/>
        <v>1</v>
      </c>
      <c r="L411" s="6">
        <f t="shared" si="100"/>
        <v>17.2</v>
      </c>
      <c r="M411">
        <v>1</v>
      </c>
      <c r="N411" s="9">
        <f t="shared" si="101"/>
        <v>1</v>
      </c>
      <c r="O411" s="9">
        <f t="shared" si="102"/>
        <v>0</v>
      </c>
      <c r="P411" s="9">
        <f t="shared" si="103"/>
        <v>0</v>
      </c>
      <c r="Q411" s="8">
        <f t="shared" si="104"/>
        <v>17.2</v>
      </c>
      <c r="R411" s="8">
        <f t="shared" si="105"/>
        <v>0</v>
      </c>
      <c r="S411" t="str">
        <f t="shared" si="106"/>
        <v>16.00.00</v>
      </c>
      <c r="T411" t="str">
        <f t="shared" si="107"/>
        <v>17.00.00</v>
      </c>
      <c r="U411" t="str">
        <f t="shared" si="108"/>
        <v>13-nov-2008</v>
      </c>
      <c r="V411">
        <f t="shared" si="109"/>
        <v>11</v>
      </c>
      <c r="W411">
        <f t="shared" si="110"/>
        <v>2008</v>
      </c>
      <c r="X411">
        <f t="shared" si="111"/>
        <v>13</v>
      </c>
      <c r="Y411" s="25">
        <f t="shared" si="112"/>
        <v>1053.1999999999998</v>
      </c>
    </row>
    <row r="412" spans="1:51" s="2" customFormat="1">
      <c r="A412" t="s">
        <v>561</v>
      </c>
      <c r="B412" t="s">
        <v>562</v>
      </c>
      <c r="C412" t="s">
        <v>55</v>
      </c>
      <c r="D412">
        <v>1</v>
      </c>
      <c r="E412" s="34">
        <v>-39.799999999999997</v>
      </c>
      <c r="F412" s="4">
        <v>-8.3999999999999995E-3</v>
      </c>
      <c r="G412">
        <v>0</v>
      </c>
      <c r="H412" s="25">
        <v>0</v>
      </c>
      <c r="I412" s="25">
        <v>-39.799999999999997</v>
      </c>
      <c r="J412" s="3">
        <v>10000</v>
      </c>
      <c r="K412" s="7">
        <f t="shared" si="99"/>
        <v>-1</v>
      </c>
      <c r="L412" s="6">
        <f t="shared" si="100"/>
        <v>-39.799999999999997</v>
      </c>
      <c r="M412">
        <v>1</v>
      </c>
      <c r="N412" s="9">
        <f t="shared" si="101"/>
        <v>0</v>
      </c>
      <c r="O412" s="9">
        <f t="shared" si="102"/>
        <v>-1</v>
      </c>
      <c r="P412" s="9">
        <f t="shared" si="103"/>
        <v>0</v>
      </c>
      <c r="Q412" s="8">
        <f t="shared" si="104"/>
        <v>0</v>
      </c>
      <c r="R412" s="8">
        <f t="shared" si="105"/>
        <v>-39.799999999999997</v>
      </c>
      <c r="S412" t="str">
        <f t="shared" si="106"/>
        <v>19.00.00</v>
      </c>
      <c r="T412" t="str">
        <f t="shared" si="107"/>
        <v>20.00.00</v>
      </c>
      <c r="U412" t="str">
        <f t="shared" si="108"/>
        <v>14-nov-2008</v>
      </c>
      <c r="V412">
        <f t="shared" si="109"/>
        <v>11</v>
      </c>
      <c r="W412">
        <f t="shared" si="110"/>
        <v>2008</v>
      </c>
      <c r="X412">
        <f t="shared" si="111"/>
        <v>14</v>
      </c>
      <c r="Y412" s="25">
        <f t="shared" si="112"/>
        <v>1013.3999999999999</v>
      </c>
    </row>
    <row r="413" spans="1:51" s="2" customFormat="1">
      <c r="A413" t="s">
        <v>562</v>
      </c>
      <c r="B413" t="s">
        <v>2933</v>
      </c>
      <c r="C413" t="s">
        <v>25</v>
      </c>
      <c r="D413">
        <v>3</v>
      </c>
      <c r="E413" s="36">
        <v>-56.5</v>
      </c>
      <c r="F413" s="4">
        <v>-1.1900000000000001E-2</v>
      </c>
      <c r="G413">
        <v>0</v>
      </c>
      <c r="H413" s="25">
        <v>101</v>
      </c>
      <c r="I413" s="25">
        <v>-61</v>
      </c>
      <c r="J413" s="3">
        <v>10000</v>
      </c>
      <c r="K413" s="7">
        <f t="shared" si="99"/>
        <v>-2</v>
      </c>
      <c r="L413" s="6">
        <f t="shared" si="100"/>
        <v>-96.3</v>
      </c>
      <c r="M413">
        <v>1</v>
      </c>
      <c r="N413" s="9">
        <f t="shared" si="101"/>
        <v>0</v>
      </c>
      <c r="O413" s="9">
        <f t="shared" si="102"/>
        <v>-1</v>
      </c>
      <c r="P413" s="9">
        <f t="shared" si="103"/>
        <v>0</v>
      </c>
      <c r="Q413" s="8">
        <f t="shared" si="104"/>
        <v>0</v>
      </c>
      <c r="R413" s="8">
        <f t="shared" si="105"/>
        <v>-56.5</v>
      </c>
      <c r="S413" t="str">
        <f t="shared" si="106"/>
        <v>20.00.00</v>
      </c>
      <c r="T413" t="str">
        <f t="shared" si="107"/>
        <v>8.00.00</v>
      </c>
      <c r="U413" t="str">
        <f t="shared" si="108"/>
        <v>14-nov-2008</v>
      </c>
      <c r="V413">
        <f t="shared" si="109"/>
        <v>11</v>
      </c>
      <c r="W413">
        <f t="shared" si="110"/>
        <v>2008</v>
      </c>
      <c r="X413">
        <f t="shared" si="111"/>
        <v>14</v>
      </c>
      <c r="Y413" s="25">
        <f t="shared" si="112"/>
        <v>956.89999999999986</v>
      </c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</row>
    <row r="414" spans="1:51" s="2" customFormat="1">
      <c r="A414" t="s">
        <v>1968</v>
      </c>
      <c r="B414" t="s">
        <v>1969</v>
      </c>
      <c r="C414" t="s">
        <v>55</v>
      </c>
      <c r="D414">
        <v>8</v>
      </c>
      <c r="E414" s="38">
        <v>-24</v>
      </c>
      <c r="F414" s="4">
        <v>-2.5999999999999999E-3</v>
      </c>
      <c r="G414">
        <v>0</v>
      </c>
      <c r="H414" s="25">
        <v>186</v>
      </c>
      <c r="I414" s="25">
        <v>-77</v>
      </c>
      <c r="J414" s="3">
        <v>10000</v>
      </c>
      <c r="K414" s="7">
        <f t="shared" si="99"/>
        <v>-3</v>
      </c>
      <c r="L414" s="6">
        <f t="shared" si="100"/>
        <v>-120.3</v>
      </c>
      <c r="M414">
        <v>1</v>
      </c>
      <c r="N414" s="9">
        <f t="shared" si="101"/>
        <v>0</v>
      </c>
      <c r="O414" s="9">
        <f t="shared" si="102"/>
        <v>-1</v>
      </c>
      <c r="P414" s="9">
        <f t="shared" si="103"/>
        <v>0</v>
      </c>
      <c r="Q414" s="8">
        <f t="shared" si="104"/>
        <v>0</v>
      </c>
      <c r="R414" s="8">
        <f t="shared" si="105"/>
        <v>-24</v>
      </c>
      <c r="S414" t="str">
        <f t="shared" si="106"/>
        <v>13.00.00</v>
      </c>
      <c r="T414" t="str">
        <f t="shared" si="107"/>
        <v>21.00.00</v>
      </c>
      <c r="U414" t="str">
        <f t="shared" si="108"/>
        <v>17-nov-2008</v>
      </c>
      <c r="V414">
        <f t="shared" si="109"/>
        <v>11</v>
      </c>
      <c r="W414">
        <f t="shared" si="110"/>
        <v>2008</v>
      </c>
      <c r="X414">
        <f t="shared" si="111"/>
        <v>17</v>
      </c>
      <c r="Y414" s="25">
        <f t="shared" si="112"/>
        <v>932.89999999999986</v>
      </c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</row>
    <row r="415" spans="1:51" s="2" customFormat="1">
      <c r="A415" t="s">
        <v>563</v>
      </c>
      <c r="B415" t="s">
        <v>564</v>
      </c>
      <c r="C415" t="s">
        <v>55</v>
      </c>
      <c r="D415">
        <v>1</v>
      </c>
      <c r="E415" s="34">
        <v>-53.8</v>
      </c>
      <c r="F415" s="4">
        <v>-1.2200000000000001E-2</v>
      </c>
      <c r="G415">
        <v>0</v>
      </c>
      <c r="H415" s="25">
        <v>7.2</v>
      </c>
      <c r="I415" s="25">
        <v>-53.8</v>
      </c>
      <c r="J415" s="3">
        <v>10000</v>
      </c>
      <c r="K415" s="7">
        <f t="shared" si="99"/>
        <v>-4</v>
      </c>
      <c r="L415" s="6">
        <f t="shared" si="100"/>
        <v>-174.1</v>
      </c>
      <c r="M415">
        <v>1</v>
      </c>
      <c r="N415" s="9">
        <f t="shared" si="101"/>
        <v>0</v>
      </c>
      <c r="O415" s="9">
        <f t="shared" si="102"/>
        <v>-1</v>
      </c>
      <c r="P415" s="9">
        <f t="shared" si="103"/>
        <v>0</v>
      </c>
      <c r="Q415" s="8">
        <f t="shared" si="104"/>
        <v>0</v>
      </c>
      <c r="R415" s="8">
        <f t="shared" si="105"/>
        <v>-53.8</v>
      </c>
      <c r="S415" t="str">
        <f t="shared" si="106"/>
        <v>14.00.00</v>
      </c>
      <c r="T415" t="str">
        <f t="shared" si="107"/>
        <v>15.00.00</v>
      </c>
      <c r="U415" t="str">
        <f t="shared" si="108"/>
        <v>19-nov-2008</v>
      </c>
      <c r="V415">
        <f t="shared" si="109"/>
        <v>11</v>
      </c>
      <c r="W415">
        <f t="shared" si="110"/>
        <v>2008</v>
      </c>
      <c r="X415">
        <f t="shared" si="111"/>
        <v>19</v>
      </c>
      <c r="Y415" s="25">
        <f t="shared" si="112"/>
        <v>879.09999999999991</v>
      </c>
    </row>
    <row r="416" spans="1:51" s="2" customFormat="1">
      <c r="A416" t="s">
        <v>2934</v>
      </c>
      <c r="B416" t="s">
        <v>2935</v>
      </c>
      <c r="C416" t="s">
        <v>25</v>
      </c>
      <c r="D416">
        <v>2</v>
      </c>
      <c r="E416" s="36">
        <v>-66.599999999999994</v>
      </c>
      <c r="F416" s="4">
        <v>-1.52E-2</v>
      </c>
      <c r="G416">
        <v>0</v>
      </c>
      <c r="H416" s="25">
        <v>2</v>
      </c>
      <c r="I416" s="25">
        <v>-66.599999999999994</v>
      </c>
      <c r="J416" s="3">
        <v>10000</v>
      </c>
      <c r="K416" s="7">
        <f t="shared" si="99"/>
        <v>-5</v>
      </c>
      <c r="L416" s="6">
        <f t="shared" si="100"/>
        <v>-240.7</v>
      </c>
      <c r="M416">
        <v>1</v>
      </c>
      <c r="N416" s="9">
        <f t="shared" si="101"/>
        <v>0</v>
      </c>
      <c r="O416" s="9">
        <f t="shared" si="102"/>
        <v>-1</v>
      </c>
      <c r="P416" s="9">
        <f t="shared" si="103"/>
        <v>0</v>
      </c>
      <c r="Q416" s="8">
        <f t="shared" si="104"/>
        <v>0</v>
      </c>
      <c r="R416" s="8">
        <f t="shared" si="105"/>
        <v>-66.599999999999994</v>
      </c>
      <c r="S416" t="str">
        <f t="shared" si="106"/>
        <v>19.00.00</v>
      </c>
      <c r="T416" t="str">
        <f t="shared" si="107"/>
        <v>21.00.00</v>
      </c>
      <c r="U416" t="str">
        <f t="shared" si="108"/>
        <v>19-nov-2008</v>
      </c>
      <c r="V416">
        <f t="shared" si="109"/>
        <v>11</v>
      </c>
      <c r="W416">
        <f t="shared" si="110"/>
        <v>2008</v>
      </c>
      <c r="X416">
        <f t="shared" si="111"/>
        <v>19</v>
      </c>
      <c r="Y416" s="25">
        <f t="shared" si="112"/>
        <v>812.49999999999989</v>
      </c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</row>
    <row r="417" spans="1:51" s="2" customFormat="1">
      <c r="A417" t="s">
        <v>1970</v>
      </c>
      <c r="B417" t="s">
        <v>1971</v>
      </c>
      <c r="C417" t="s">
        <v>25</v>
      </c>
      <c r="D417">
        <v>9</v>
      </c>
      <c r="E417" s="38">
        <v>74</v>
      </c>
      <c r="F417" s="4">
        <v>8.3000000000000001E-3</v>
      </c>
      <c r="G417">
        <v>0</v>
      </c>
      <c r="H417" s="25">
        <v>217</v>
      </c>
      <c r="I417" s="25">
        <v>-32</v>
      </c>
      <c r="J417" s="3">
        <v>10000</v>
      </c>
      <c r="K417" s="7">
        <f t="shared" si="99"/>
        <v>1</v>
      </c>
      <c r="L417" s="6">
        <f t="shared" si="100"/>
        <v>74</v>
      </c>
      <c r="M417">
        <v>1</v>
      </c>
      <c r="N417" s="9">
        <f t="shared" si="101"/>
        <v>1</v>
      </c>
      <c r="O417" s="9">
        <f t="shared" si="102"/>
        <v>0</v>
      </c>
      <c r="P417" s="9">
        <f t="shared" si="103"/>
        <v>0</v>
      </c>
      <c r="Q417" s="8">
        <f t="shared" si="104"/>
        <v>74</v>
      </c>
      <c r="R417" s="8">
        <f t="shared" si="105"/>
        <v>0</v>
      </c>
      <c r="S417" t="str">
        <f t="shared" si="106"/>
        <v>12.00.00</v>
      </c>
      <c r="T417" t="str">
        <f t="shared" si="107"/>
        <v>21.00.00</v>
      </c>
      <c r="U417" t="str">
        <f t="shared" si="108"/>
        <v xml:space="preserve">2-dic-2008 </v>
      </c>
      <c r="V417">
        <f t="shared" si="109"/>
        <v>12</v>
      </c>
      <c r="W417">
        <f t="shared" si="110"/>
        <v>2008</v>
      </c>
      <c r="X417">
        <f t="shared" si="111"/>
        <v>2</v>
      </c>
      <c r="Y417" s="25">
        <f t="shared" si="112"/>
        <v>886.49999999999989</v>
      </c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</row>
    <row r="418" spans="1:51" s="2" customFormat="1">
      <c r="A418" t="s">
        <v>565</v>
      </c>
      <c r="B418" t="s">
        <v>566</v>
      </c>
      <c r="C418" t="s">
        <v>25</v>
      </c>
      <c r="D418">
        <v>2</v>
      </c>
      <c r="E418" s="34">
        <v>-2.8</v>
      </c>
      <c r="F418" s="4">
        <v>-5.9999999999999995E-4</v>
      </c>
      <c r="G418">
        <v>0</v>
      </c>
      <c r="H418" s="25">
        <v>64.7</v>
      </c>
      <c r="I418" s="25">
        <v>-2.8</v>
      </c>
      <c r="J418" s="3">
        <v>10000</v>
      </c>
      <c r="K418" s="7">
        <f t="shared" si="99"/>
        <v>-1</v>
      </c>
      <c r="L418" s="6">
        <f t="shared" si="100"/>
        <v>-2.8</v>
      </c>
      <c r="M418">
        <v>1</v>
      </c>
      <c r="N418" s="9">
        <f t="shared" si="101"/>
        <v>0</v>
      </c>
      <c r="O418" s="9">
        <f t="shared" si="102"/>
        <v>-1</v>
      </c>
      <c r="P418" s="9">
        <f t="shared" si="103"/>
        <v>0</v>
      </c>
      <c r="Q418" s="8">
        <f t="shared" si="104"/>
        <v>0</v>
      </c>
      <c r="R418" s="8">
        <f t="shared" si="105"/>
        <v>-2.8</v>
      </c>
      <c r="S418" t="str">
        <f t="shared" si="106"/>
        <v>17.00.00</v>
      </c>
      <c r="T418" t="str">
        <f t="shared" si="107"/>
        <v>19.00.00</v>
      </c>
      <c r="U418" t="str">
        <f t="shared" si="108"/>
        <v xml:space="preserve">3-dic-2008 </v>
      </c>
      <c r="V418">
        <f t="shared" si="109"/>
        <v>12</v>
      </c>
      <c r="W418">
        <f t="shared" si="110"/>
        <v>2008</v>
      </c>
      <c r="X418">
        <f t="shared" si="111"/>
        <v>3</v>
      </c>
      <c r="Y418" s="25">
        <f t="shared" si="112"/>
        <v>883.69999999999993</v>
      </c>
    </row>
    <row r="419" spans="1:51" s="2" customFormat="1">
      <c r="A419" t="s">
        <v>2936</v>
      </c>
      <c r="B419" t="s">
        <v>2937</v>
      </c>
      <c r="C419" t="s">
        <v>25</v>
      </c>
      <c r="D419">
        <v>4</v>
      </c>
      <c r="E419" s="36">
        <v>177.1</v>
      </c>
      <c r="F419" s="4">
        <v>4.02E-2</v>
      </c>
      <c r="G419">
        <v>0</v>
      </c>
      <c r="H419" s="25">
        <v>177.1</v>
      </c>
      <c r="I419" s="25">
        <v>-9</v>
      </c>
      <c r="J419" s="3">
        <v>10000</v>
      </c>
      <c r="K419" s="7">
        <f t="shared" si="99"/>
        <v>1</v>
      </c>
      <c r="L419" s="6">
        <f t="shared" si="100"/>
        <v>177.1</v>
      </c>
      <c r="M419">
        <v>1</v>
      </c>
      <c r="N419" s="9">
        <f t="shared" si="101"/>
        <v>1</v>
      </c>
      <c r="O419" s="9">
        <f t="shared" si="102"/>
        <v>0</v>
      </c>
      <c r="P419" s="9">
        <f t="shared" si="103"/>
        <v>0</v>
      </c>
      <c r="Q419" s="8">
        <f t="shared" si="104"/>
        <v>177.1</v>
      </c>
      <c r="R419" s="8">
        <f t="shared" si="105"/>
        <v>0</v>
      </c>
      <c r="S419" t="str">
        <f t="shared" si="106"/>
        <v>18.00.00</v>
      </c>
      <c r="T419" t="str">
        <f t="shared" si="107"/>
        <v>8.00.00</v>
      </c>
      <c r="U419" t="str">
        <f t="shared" si="108"/>
        <v xml:space="preserve">5-dic-2008 </v>
      </c>
      <c r="V419">
        <f t="shared" si="109"/>
        <v>12</v>
      </c>
      <c r="W419">
        <f t="shared" si="110"/>
        <v>2008</v>
      </c>
      <c r="X419">
        <f t="shared" si="111"/>
        <v>5</v>
      </c>
      <c r="Y419" s="25">
        <f t="shared" si="112"/>
        <v>1060.8</v>
      </c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</row>
    <row r="420" spans="1:51" s="2" customFormat="1">
      <c r="A420" t="s">
        <v>567</v>
      </c>
      <c r="B420" t="s">
        <v>568</v>
      </c>
      <c r="C420" t="s">
        <v>55</v>
      </c>
      <c r="D420">
        <v>1</v>
      </c>
      <c r="E420" s="34">
        <v>-43.1</v>
      </c>
      <c r="F420" s="4">
        <v>-9.1000000000000004E-3</v>
      </c>
      <c r="G420">
        <v>0</v>
      </c>
      <c r="H420" s="25">
        <v>19.2</v>
      </c>
      <c r="I420" s="25">
        <v>-43.1</v>
      </c>
      <c r="J420" s="3">
        <v>10000</v>
      </c>
      <c r="K420" s="7">
        <f t="shared" si="99"/>
        <v>-1</v>
      </c>
      <c r="L420" s="6">
        <f t="shared" si="100"/>
        <v>-43.1</v>
      </c>
      <c r="M420">
        <v>1</v>
      </c>
      <c r="N420" s="9">
        <f t="shared" si="101"/>
        <v>0</v>
      </c>
      <c r="O420" s="9">
        <f t="shared" si="102"/>
        <v>-1</v>
      </c>
      <c r="P420" s="9">
        <f t="shared" si="103"/>
        <v>0</v>
      </c>
      <c r="Q420" s="8">
        <f t="shared" si="104"/>
        <v>0</v>
      </c>
      <c r="R420" s="8">
        <f t="shared" si="105"/>
        <v>-43.1</v>
      </c>
      <c r="S420" t="str">
        <f t="shared" si="106"/>
        <v>21.00.00</v>
      </c>
      <c r="T420" t="str">
        <f t="shared" si="107"/>
        <v>8.00.00</v>
      </c>
      <c r="U420" t="str">
        <f t="shared" si="108"/>
        <v xml:space="preserve">9-dic-2008 </v>
      </c>
      <c r="V420">
        <f t="shared" si="109"/>
        <v>12</v>
      </c>
      <c r="W420">
        <f t="shared" si="110"/>
        <v>2008</v>
      </c>
      <c r="X420">
        <f t="shared" si="111"/>
        <v>9</v>
      </c>
      <c r="Y420" s="25">
        <f t="shared" si="112"/>
        <v>1017.6999999999999</v>
      </c>
    </row>
    <row r="421" spans="1:51" s="2" customFormat="1">
      <c r="A421" t="s">
        <v>569</v>
      </c>
      <c r="B421" t="s">
        <v>570</v>
      </c>
      <c r="C421" t="s">
        <v>55</v>
      </c>
      <c r="D421">
        <v>1</v>
      </c>
      <c r="E421" s="34">
        <v>-58.8</v>
      </c>
      <c r="F421" s="4">
        <v>-1.24E-2</v>
      </c>
      <c r="G421">
        <v>0</v>
      </c>
      <c r="H421" s="25">
        <v>0</v>
      </c>
      <c r="I421" s="25">
        <v>-58.8</v>
      </c>
      <c r="J421" s="3">
        <v>10000</v>
      </c>
      <c r="K421" s="7">
        <f t="shared" si="99"/>
        <v>-2</v>
      </c>
      <c r="L421" s="6">
        <f t="shared" si="100"/>
        <v>-101.9</v>
      </c>
      <c r="M421">
        <v>1</v>
      </c>
      <c r="N421" s="9">
        <f t="shared" si="101"/>
        <v>0</v>
      </c>
      <c r="O421" s="9">
        <f t="shared" si="102"/>
        <v>-1</v>
      </c>
      <c r="P421" s="9">
        <f t="shared" si="103"/>
        <v>0</v>
      </c>
      <c r="Q421" s="8">
        <f t="shared" si="104"/>
        <v>0</v>
      </c>
      <c r="R421" s="8">
        <f t="shared" si="105"/>
        <v>-58.8</v>
      </c>
      <c r="S421" t="str">
        <f t="shared" si="106"/>
        <v>10.00.00</v>
      </c>
      <c r="T421" t="str">
        <f t="shared" si="107"/>
        <v>11.00.00</v>
      </c>
      <c r="U421" t="str">
        <f t="shared" si="108"/>
        <v>11-dic-2008</v>
      </c>
      <c r="V421">
        <f t="shared" si="109"/>
        <v>12</v>
      </c>
      <c r="W421">
        <f t="shared" si="110"/>
        <v>2008</v>
      </c>
      <c r="X421">
        <f t="shared" si="111"/>
        <v>11</v>
      </c>
      <c r="Y421" s="25">
        <f t="shared" si="112"/>
        <v>958.9</v>
      </c>
    </row>
    <row r="422" spans="1:51" s="2" customFormat="1">
      <c r="A422" t="s">
        <v>2938</v>
      </c>
      <c r="B422" t="s">
        <v>2939</v>
      </c>
      <c r="C422" t="s">
        <v>25</v>
      </c>
      <c r="D422">
        <v>12</v>
      </c>
      <c r="E422" s="36">
        <v>160.6</v>
      </c>
      <c r="F422" s="4">
        <v>3.49E-2</v>
      </c>
      <c r="G422">
        <v>0</v>
      </c>
      <c r="H422" s="25">
        <v>160.6</v>
      </c>
      <c r="I422" s="25">
        <v>-51</v>
      </c>
      <c r="J422" s="3">
        <v>10000</v>
      </c>
      <c r="K422" s="7">
        <f t="shared" si="99"/>
        <v>1</v>
      </c>
      <c r="L422" s="6">
        <f t="shared" si="100"/>
        <v>160.6</v>
      </c>
      <c r="M422">
        <v>1</v>
      </c>
      <c r="N422" s="9">
        <f t="shared" si="101"/>
        <v>1</v>
      </c>
      <c r="O422" s="9">
        <f t="shared" si="102"/>
        <v>0</v>
      </c>
      <c r="P422" s="9">
        <f t="shared" si="103"/>
        <v>0</v>
      </c>
      <c r="Q422" s="8">
        <f t="shared" si="104"/>
        <v>160.6</v>
      </c>
      <c r="R422" s="8">
        <f t="shared" si="105"/>
        <v>0</v>
      </c>
      <c r="S422" t="str">
        <f t="shared" si="106"/>
        <v>10.00.00</v>
      </c>
      <c r="T422" t="str">
        <f t="shared" si="107"/>
        <v>8.00.00</v>
      </c>
      <c r="U422" t="str">
        <f t="shared" si="108"/>
        <v>12-dic-2008</v>
      </c>
      <c r="V422">
        <f t="shared" si="109"/>
        <v>12</v>
      </c>
      <c r="W422">
        <f t="shared" si="110"/>
        <v>2008</v>
      </c>
      <c r="X422">
        <f t="shared" si="111"/>
        <v>12</v>
      </c>
      <c r="Y422" s="25">
        <f t="shared" si="112"/>
        <v>1119.5</v>
      </c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</row>
    <row r="423" spans="1:51" s="2" customFormat="1">
      <c r="A423" t="s">
        <v>571</v>
      </c>
      <c r="B423" t="s">
        <v>572</v>
      </c>
      <c r="C423" t="s">
        <v>25</v>
      </c>
      <c r="D423">
        <v>4</v>
      </c>
      <c r="E423" s="34">
        <v>-44.8</v>
      </c>
      <c r="F423" s="4">
        <v>-9.4999999999999998E-3</v>
      </c>
      <c r="G423">
        <v>0</v>
      </c>
      <c r="H423" s="25">
        <v>13.7</v>
      </c>
      <c r="I423" s="25">
        <v>-44.8</v>
      </c>
      <c r="J423" s="3">
        <v>10000</v>
      </c>
      <c r="K423" s="7">
        <f t="shared" si="99"/>
        <v>-1</v>
      </c>
      <c r="L423" s="6">
        <f t="shared" si="100"/>
        <v>-44.8</v>
      </c>
      <c r="M423">
        <v>1</v>
      </c>
      <c r="N423" s="9">
        <f t="shared" si="101"/>
        <v>0</v>
      </c>
      <c r="O423" s="9">
        <f t="shared" si="102"/>
        <v>-1</v>
      </c>
      <c r="P423" s="9">
        <f t="shared" si="103"/>
        <v>0</v>
      </c>
      <c r="Q423" s="8">
        <f t="shared" si="104"/>
        <v>0</v>
      </c>
      <c r="R423" s="8">
        <f t="shared" si="105"/>
        <v>-44.8</v>
      </c>
      <c r="S423" t="str">
        <f t="shared" si="106"/>
        <v>11.00.00</v>
      </c>
      <c r="T423" t="str">
        <f t="shared" si="107"/>
        <v>15.00.00</v>
      </c>
      <c r="U423" t="str">
        <f t="shared" si="108"/>
        <v>16-dic-2008</v>
      </c>
      <c r="V423">
        <f t="shared" si="109"/>
        <v>12</v>
      </c>
      <c r="W423">
        <f t="shared" si="110"/>
        <v>2008</v>
      </c>
      <c r="X423">
        <f t="shared" si="111"/>
        <v>16</v>
      </c>
      <c r="Y423" s="25">
        <f t="shared" si="112"/>
        <v>1074.7</v>
      </c>
    </row>
    <row r="424" spans="1:51" s="2" customFormat="1">
      <c r="A424" t="s">
        <v>1972</v>
      </c>
      <c r="B424" t="s">
        <v>1973</v>
      </c>
      <c r="C424" t="s">
        <v>25</v>
      </c>
      <c r="D424">
        <v>9</v>
      </c>
      <c r="E424" s="38">
        <v>126</v>
      </c>
      <c r="F424" s="4">
        <v>1.3299999999999999E-2</v>
      </c>
      <c r="G424">
        <v>0</v>
      </c>
      <c r="H424" s="25">
        <v>131</v>
      </c>
      <c r="I424" s="25">
        <v>-27</v>
      </c>
      <c r="J424" s="3">
        <v>10000</v>
      </c>
      <c r="K424" s="7">
        <f t="shared" si="99"/>
        <v>1</v>
      </c>
      <c r="L424" s="6">
        <f t="shared" si="100"/>
        <v>126</v>
      </c>
      <c r="M424">
        <v>1</v>
      </c>
      <c r="N424" s="9">
        <f t="shared" si="101"/>
        <v>1</v>
      </c>
      <c r="O424" s="9">
        <f t="shared" si="102"/>
        <v>0</v>
      </c>
      <c r="P424" s="9">
        <f t="shared" si="103"/>
        <v>0</v>
      </c>
      <c r="Q424" s="8">
        <f t="shared" si="104"/>
        <v>126</v>
      </c>
      <c r="R424" s="8">
        <f t="shared" si="105"/>
        <v>0</v>
      </c>
      <c r="S424" t="str">
        <f t="shared" si="106"/>
        <v>12.00.00</v>
      </c>
      <c r="T424" t="str">
        <f t="shared" si="107"/>
        <v>21.00.00</v>
      </c>
      <c r="U424" t="str">
        <f t="shared" si="108"/>
        <v>16-dic-2008</v>
      </c>
      <c r="V424">
        <f t="shared" si="109"/>
        <v>12</v>
      </c>
      <c r="W424">
        <f t="shared" si="110"/>
        <v>2008</v>
      </c>
      <c r="X424">
        <f t="shared" si="111"/>
        <v>16</v>
      </c>
      <c r="Y424" s="25">
        <f t="shared" si="112"/>
        <v>1200.7</v>
      </c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</row>
    <row r="425" spans="1:51" s="2" customFormat="1">
      <c r="A425" t="s">
        <v>573</v>
      </c>
      <c r="B425" t="s">
        <v>574</v>
      </c>
      <c r="C425" t="s">
        <v>25</v>
      </c>
      <c r="D425">
        <v>13</v>
      </c>
      <c r="E425" s="34">
        <v>-40.799999999999997</v>
      </c>
      <c r="F425" s="4">
        <v>-8.6E-3</v>
      </c>
      <c r="G425">
        <v>0</v>
      </c>
      <c r="H425" s="25">
        <v>29.7</v>
      </c>
      <c r="I425" s="25">
        <v>-40.799999999999997</v>
      </c>
      <c r="J425" s="3">
        <v>10000</v>
      </c>
      <c r="K425" s="7">
        <f t="shared" si="99"/>
        <v>-1</v>
      </c>
      <c r="L425" s="6">
        <f t="shared" si="100"/>
        <v>-40.799999999999997</v>
      </c>
      <c r="M425">
        <v>1</v>
      </c>
      <c r="N425" s="9">
        <f t="shared" si="101"/>
        <v>0</v>
      </c>
      <c r="O425" s="9">
        <f t="shared" si="102"/>
        <v>-1</v>
      </c>
      <c r="P425" s="9">
        <f t="shared" si="103"/>
        <v>0</v>
      </c>
      <c r="Q425" s="8">
        <f t="shared" si="104"/>
        <v>0</v>
      </c>
      <c r="R425" s="8">
        <f t="shared" si="105"/>
        <v>-40.799999999999997</v>
      </c>
      <c r="S425" t="str">
        <f t="shared" si="106"/>
        <v>21.00.00</v>
      </c>
      <c r="T425" t="str">
        <f t="shared" si="107"/>
        <v>20.00.00</v>
      </c>
      <c r="U425" t="str">
        <f t="shared" si="108"/>
        <v>17-dic-2008</v>
      </c>
      <c r="V425">
        <f t="shared" si="109"/>
        <v>12</v>
      </c>
      <c r="W425">
        <f t="shared" si="110"/>
        <v>2008</v>
      </c>
      <c r="X425">
        <f t="shared" si="111"/>
        <v>17</v>
      </c>
      <c r="Y425" s="25">
        <f t="shared" si="112"/>
        <v>1159.9000000000001</v>
      </c>
    </row>
    <row r="426" spans="1:51" s="2" customFormat="1">
      <c r="A426" t="s">
        <v>575</v>
      </c>
      <c r="B426" t="s">
        <v>576</v>
      </c>
      <c r="C426" t="s">
        <v>25</v>
      </c>
      <c r="D426">
        <v>2</v>
      </c>
      <c r="E426" s="34">
        <v>-52.8</v>
      </c>
      <c r="F426" s="4">
        <v>-1.0999999999999999E-2</v>
      </c>
      <c r="G426">
        <v>0</v>
      </c>
      <c r="H426" s="25">
        <v>0</v>
      </c>
      <c r="I426" s="25">
        <v>-52.8</v>
      </c>
      <c r="J426" s="3">
        <v>10000</v>
      </c>
      <c r="K426" s="7">
        <f t="shared" si="99"/>
        <v>-2</v>
      </c>
      <c r="L426" s="6">
        <f t="shared" si="100"/>
        <v>-93.6</v>
      </c>
      <c r="M426">
        <v>1</v>
      </c>
      <c r="N426" s="9">
        <f t="shared" si="101"/>
        <v>0</v>
      </c>
      <c r="O426" s="9">
        <f t="shared" si="102"/>
        <v>-1</v>
      </c>
      <c r="P426" s="9">
        <f t="shared" si="103"/>
        <v>0</v>
      </c>
      <c r="Q426" s="8">
        <f t="shared" si="104"/>
        <v>0</v>
      </c>
      <c r="R426" s="8">
        <f t="shared" si="105"/>
        <v>-52.8</v>
      </c>
      <c r="S426" t="str">
        <f t="shared" si="106"/>
        <v>15.00.00</v>
      </c>
      <c r="T426" t="str">
        <f t="shared" si="107"/>
        <v>17.00.00</v>
      </c>
      <c r="U426" t="str">
        <f t="shared" si="108"/>
        <v>19-dic-2008</v>
      </c>
      <c r="V426">
        <f t="shared" si="109"/>
        <v>12</v>
      </c>
      <c r="W426">
        <f t="shared" si="110"/>
        <v>2008</v>
      </c>
      <c r="X426">
        <f t="shared" si="111"/>
        <v>19</v>
      </c>
      <c r="Y426" s="25">
        <f t="shared" si="112"/>
        <v>1107.1000000000001</v>
      </c>
    </row>
    <row r="427" spans="1:51" s="2" customFormat="1">
      <c r="A427" t="s">
        <v>1974</v>
      </c>
      <c r="B427" t="s">
        <v>1975</v>
      </c>
      <c r="C427" t="s">
        <v>55</v>
      </c>
      <c r="D427">
        <v>8</v>
      </c>
      <c r="E427" s="38">
        <v>255</v>
      </c>
      <c r="F427" s="4">
        <v>2.7900000000000001E-2</v>
      </c>
      <c r="G427">
        <v>0</v>
      </c>
      <c r="H427" s="25">
        <v>287</v>
      </c>
      <c r="I427" s="25">
        <v>0</v>
      </c>
      <c r="J427" s="3">
        <v>10000</v>
      </c>
      <c r="K427" s="7">
        <f t="shared" si="99"/>
        <v>1</v>
      </c>
      <c r="L427" s="6">
        <f t="shared" si="100"/>
        <v>255</v>
      </c>
      <c r="M427">
        <v>1</v>
      </c>
      <c r="N427" s="9">
        <f t="shared" si="101"/>
        <v>1</v>
      </c>
      <c r="O427" s="9">
        <f t="shared" si="102"/>
        <v>0</v>
      </c>
      <c r="P427" s="9">
        <f t="shared" si="103"/>
        <v>0</v>
      </c>
      <c r="Q427" s="8">
        <f t="shared" si="104"/>
        <v>255</v>
      </c>
      <c r="R427" s="8">
        <f t="shared" si="105"/>
        <v>0</v>
      </c>
      <c r="S427" t="str">
        <f t="shared" si="106"/>
        <v>13.00.00</v>
      </c>
      <c r="T427" t="str">
        <f t="shared" si="107"/>
        <v>21.00.00</v>
      </c>
      <c r="U427" t="str">
        <f t="shared" si="108"/>
        <v>14-gen-2009</v>
      </c>
      <c r="V427">
        <f t="shared" si="109"/>
        <v>1</v>
      </c>
      <c r="W427">
        <f t="shared" si="110"/>
        <v>2009</v>
      </c>
      <c r="X427">
        <f t="shared" si="111"/>
        <v>14</v>
      </c>
      <c r="Y427" s="25">
        <f t="shared" si="112"/>
        <v>1362.1000000000001</v>
      </c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</row>
    <row r="428" spans="1:51" s="2" customFormat="1">
      <c r="A428" t="s">
        <v>2940</v>
      </c>
      <c r="B428" t="s">
        <v>2941</v>
      </c>
      <c r="C428" t="s">
        <v>25</v>
      </c>
      <c r="D428">
        <v>4</v>
      </c>
      <c r="E428" s="36">
        <v>-81</v>
      </c>
      <c r="F428" s="4">
        <v>-1.83E-2</v>
      </c>
      <c r="G428">
        <v>0</v>
      </c>
      <c r="H428" s="25">
        <v>8.5</v>
      </c>
      <c r="I428" s="25">
        <v>-81</v>
      </c>
      <c r="J428" s="3">
        <v>10000</v>
      </c>
      <c r="K428" s="7">
        <f t="shared" si="99"/>
        <v>-1</v>
      </c>
      <c r="L428" s="6">
        <f t="shared" si="100"/>
        <v>-81</v>
      </c>
      <c r="M428">
        <v>1</v>
      </c>
      <c r="N428" s="9">
        <f t="shared" si="101"/>
        <v>0</v>
      </c>
      <c r="O428" s="9">
        <f t="shared" si="102"/>
        <v>-1</v>
      </c>
      <c r="P428" s="9">
        <f t="shared" si="103"/>
        <v>0</v>
      </c>
      <c r="Q428" s="8">
        <f t="shared" si="104"/>
        <v>0</v>
      </c>
      <c r="R428" s="8">
        <f t="shared" si="105"/>
        <v>-81</v>
      </c>
      <c r="S428" t="str">
        <f t="shared" si="106"/>
        <v>19.00.00</v>
      </c>
      <c r="T428" t="str">
        <f t="shared" si="107"/>
        <v>9.00.00</v>
      </c>
      <c r="U428" t="str">
        <f t="shared" si="108"/>
        <v>14-gen-2009</v>
      </c>
      <c r="V428">
        <f t="shared" si="109"/>
        <v>1</v>
      </c>
      <c r="W428">
        <f t="shared" si="110"/>
        <v>2009</v>
      </c>
      <c r="X428">
        <f t="shared" si="111"/>
        <v>14</v>
      </c>
      <c r="Y428" s="25">
        <f t="shared" si="112"/>
        <v>1281.1000000000001</v>
      </c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</row>
    <row r="429" spans="1:51" s="2" customFormat="1">
      <c r="A429" t="s">
        <v>577</v>
      </c>
      <c r="B429" t="s">
        <v>578</v>
      </c>
      <c r="C429" t="s">
        <v>25</v>
      </c>
      <c r="D429">
        <v>6</v>
      </c>
      <c r="E429" s="34">
        <v>-47.8</v>
      </c>
      <c r="F429" s="4">
        <v>-1.0699999999999999E-2</v>
      </c>
      <c r="G429">
        <v>0</v>
      </c>
      <c r="H429" s="25">
        <v>20.7</v>
      </c>
      <c r="I429" s="25">
        <v>-47.8</v>
      </c>
      <c r="J429" s="3">
        <v>10000</v>
      </c>
      <c r="K429" s="7">
        <f t="shared" si="99"/>
        <v>-2</v>
      </c>
      <c r="L429" s="6">
        <f t="shared" si="100"/>
        <v>-128.80000000000001</v>
      </c>
      <c r="M429">
        <v>1</v>
      </c>
      <c r="N429" s="9">
        <f t="shared" si="101"/>
        <v>0</v>
      </c>
      <c r="O429" s="9">
        <f t="shared" si="102"/>
        <v>-1</v>
      </c>
      <c r="P429" s="9">
        <f t="shared" si="103"/>
        <v>0</v>
      </c>
      <c r="Q429" s="8">
        <f t="shared" si="104"/>
        <v>0</v>
      </c>
      <c r="R429" s="8">
        <f t="shared" si="105"/>
        <v>-47.8</v>
      </c>
      <c r="S429" t="str">
        <f t="shared" si="106"/>
        <v>10.00.00</v>
      </c>
      <c r="T429" t="str">
        <f t="shared" si="107"/>
        <v>16.00.00</v>
      </c>
      <c r="U429" t="str">
        <f t="shared" si="108"/>
        <v>16-gen-2009</v>
      </c>
      <c r="V429">
        <f t="shared" si="109"/>
        <v>1</v>
      </c>
      <c r="W429">
        <f t="shared" si="110"/>
        <v>2009</v>
      </c>
      <c r="X429">
        <f t="shared" si="111"/>
        <v>16</v>
      </c>
      <c r="Y429" s="25">
        <f t="shared" si="112"/>
        <v>1233.3000000000002</v>
      </c>
    </row>
    <row r="430" spans="1:51" s="2" customFormat="1">
      <c r="A430" t="s">
        <v>2942</v>
      </c>
      <c r="B430" t="s">
        <v>581</v>
      </c>
      <c r="C430" t="s">
        <v>25</v>
      </c>
      <c r="D430">
        <v>10</v>
      </c>
      <c r="E430" s="36">
        <v>-107.1</v>
      </c>
      <c r="F430" s="4">
        <v>-2.4500000000000001E-2</v>
      </c>
      <c r="G430">
        <v>0</v>
      </c>
      <c r="H430" s="25">
        <v>80</v>
      </c>
      <c r="I430" s="25">
        <v>-107.1</v>
      </c>
      <c r="J430" s="3">
        <v>10000</v>
      </c>
      <c r="K430" s="7">
        <f t="shared" si="99"/>
        <v>-3</v>
      </c>
      <c r="L430" s="6">
        <f t="shared" si="100"/>
        <v>-235.9</v>
      </c>
      <c r="M430">
        <v>1</v>
      </c>
      <c r="N430" s="9">
        <f t="shared" si="101"/>
        <v>0</v>
      </c>
      <c r="O430" s="9">
        <f t="shared" si="102"/>
        <v>-1</v>
      </c>
      <c r="P430" s="9">
        <f t="shared" si="103"/>
        <v>0</v>
      </c>
      <c r="Q430" s="8">
        <f t="shared" si="104"/>
        <v>0</v>
      </c>
      <c r="R430" s="8">
        <f t="shared" si="105"/>
        <v>-107.1</v>
      </c>
      <c r="S430" t="str">
        <f t="shared" si="106"/>
        <v>20.00.00</v>
      </c>
      <c r="T430" t="str">
        <f t="shared" si="107"/>
        <v>16.00.00</v>
      </c>
      <c r="U430" t="str">
        <f t="shared" si="108"/>
        <v>16-gen-2009</v>
      </c>
      <c r="V430">
        <f t="shared" si="109"/>
        <v>1</v>
      </c>
      <c r="W430">
        <f t="shared" si="110"/>
        <v>2009</v>
      </c>
      <c r="X430">
        <f t="shared" si="111"/>
        <v>16</v>
      </c>
      <c r="Y430" s="25">
        <f t="shared" si="112"/>
        <v>1126.2000000000003</v>
      </c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</row>
    <row r="431" spans="1:51" s="2" customFormat="1">
      <c r="A431" t="s">
        <v>579</v>
      </c>
      <c r="B431" t="s">
        <v>580</v>
      </c>
      <c r="C431" t="s">
        <v>25</v>
      </c>
      <c r="D431">
        <v>4</v>
      </c>
      <c r="E431" s="34">
        <v>-59.8</v>
      </c>
      <c r="F431" s="4">
        <v>-1.34E-2</v>
      </c>
      <c r="G431">
        <v>0</v>
      </c>
      <c r="H431" s="25">
        <v>2.2000000000000002</v>
      </c>
      <c r="I431" s="25">
        <v>-59.8</v>
      </c>
      <c r="J431" s="3">
        <v>10000</v>
      </c>
      <c r="K431" s="7">
        <f t="shared" si="99"/>
        <v>-4</v>
      </c>
      <c r="L431" s="6">
        <f t="shared" si="100"/>
        <v>-295.7</v>
      </c>
      <c r="M431">
        <v>1</v>
      </c>
      <c r="N431" s="9">
        <f t="shared" si="101"/>
        <v>0</v>
      </c>
      <c r="O431" s="9">
        <f t="shared" si="102"/>
        <v>-1</v>
      </c>
      <c r="P431" s="9">
        <f t="shared" si="103"/>
        <v>0</v>
      </c>
      <c r="Q431" s="8">
        <f t="shared" si="104"/>
        <v>0</v>
      </c>
      <c r="R431" s="8">
        <f t="shared" si="105"/>
        <v>-59.8</v>
      </c>
      <c r="S431" t="str">
        <f t="shared" si="106"/>
        <v>10.00.00</v>
      </c>
      <c r="T431" t="str">
        <f t="shared" si="107"/>
        <v>14.00.00</v>
      </c>
      <c r="U431" t="str">
        <f t="shared" si="108"/>
        <v>19-gen-2009</v>
      </c>
      <c r="V431">
        <f t="shared" si="109"/>
        <v>1</v>
      </c>
      <c r="W431">
        <f t="shared" si="110"/>
        <v>2009</v>
      </c>
      <c r="X431">
        <f t="shared" si="111"/>
        <v>19</v>
      </c>
      <c r="Y431" s="25">
        <f t="shared" si="112"/>
        <v>1066.4000000000003</v>
      </c>
    </row>
    <row r="432" spans="1:51" s="2" customFormat="1">
      <c r="A432" t="s">
        <v>581</v>
      </c>
      <c r="B432" t="s">
        <v>582</v>
      </c>
      <c r="C432" t="s">
        <v>55</v>
      </c>
      <c r="D432">
        <v>1</v>
      </c>
      <c r="E432" s="34">
        <v>-16.8</v>
      </c>
      <c r="F432" s="4">
        <v>-3.8999999999999998E-3</v>
      </c>
      <c r="G432">
        <v>0</v>
      </c>
      <c r="H432" s="25">
        <v>37.200000000000003</v>
      </c>
      <c r="I432" s="25">
        <v>-16.8</v>
      </c>
      <c r="J432" s="3">
        <v>10000</v>
      </c>
      <c r="K432" s="7">
        <f t="shared" si="99"/>
        <v>-5</v>
      </c>
      <c r="L432" s="6">
        <f t="shared" si="100"/>
        <v>-312.5</v>
      </c>
      <c r="M432">
        <v>1</v>
      </c>
      <c r="N432" s="9">
        <f t="shared" si="101"/>
        <v>0</v>
      </c>
      <c r="O432" s="9">
        <f t="shared" si="102"/>
        <v>-1</v>
      </c>
      <c r="P432" s="9">
        <f t="shared" si="103"/>
        <v>0</v>
      </c>
      <c r="Q432" s="8">
        <f t="shared" si="104"/>
        <v>0</v>
      </c>
      <c r="R432" s="8">
        <f t="shared" si="105"/>
        <v>-16.8</v>
      </c>
      <c r="S432" t="str">
        <f t="shared" si="106"/>
        <v>16.00.00</v>
      </c>
      <c r="T432" t="str">
        <f t="shared" si="107"/>
        <v>17.00.00</v>
      </c>
      <c r="U432" t="str">
        <f t="shared" si="108"/>
        <v>19-gen-2009</v>
      </c>
      <c r="V432">
        <f t="shared" si="109"/>
        <v>1</v>
      </c>
      <c r="W432">
        <f t="shared" si="110"/>
        <v>2009</v>
      </c>
      <c r="X432">
        <f t="shared" si="111"/>
        <v>19</v>
      </c>
      <c r="Y432" s="25">
        <f t="shared" si="112"/>
        <v>1049.6000000000004</v>
      </c>
    </row>
    <row r="433" spans="1:51" s="2" customFormat="1">
      <c r="A433" t="s">
        <v>583</v>
      </c>
      <c r="B433" t="s">
        <v>584</v>
      </c>
      <c r="C433" t="s">
        <v>25</v>
      </c>
      <c r="D433">
        <v>2</v>
      </c>
      <c r="E433" s="34">
        <v>-96.1</v>
      </c>
      <c r="F433" s="4">
        <v>-2.2700000000000001E-2</v>
      </c>
      <c r="G433">
        <v>0</v>
      </c>
      <c r="H433" s="25">
        <v>0</v>
      </c>
      <c r="I433" s="25">
        <v>-96.1</v>
      </c>
      <c r="J433" s="3">
        <v>10000</v>
      </c>
      <c r="K433" s="7">
        <f t="shared" si="99"/>
        <v>-6</v>
      </c>
      <c r="L433" s="6">
        <f t="shared" si="100"/>
        <v>-408.6</v>
      </c>
      <c r="M433">
        <v>1</v>
      </c>
      <c r="N433" s="9">
        <f t="shared" si="101"/>
        <v>0</v>
      </c>
      <c r="O433" s="9">
        <f t="shared" si="102"/>
        <v>-1</v>
      </c>
      <c r="P433" s="9">
        <f t="shared" si="103"/>
        <v>0</v>
      </c>
      <c r="Q433" s="8">
        <f t="shared" si="104"/>
        <v>0</v>
      </c>
      <c r="R433" s="8">
        <f t="shared" si="105"/>
        <v>-96.1</v>
      </c>
      <c r="S433" t="str">
        <f t="shared" si="106"/>
        <v>20.00.00</v>
      </c>
      <c r="T433" t="str">
        <f t="shared" si="107"/>
        <v>8.00.00</v>
      </c>
      <c r="U433" t="str">
        <f t="shared" si="108"/>
        <v>23-gen-2009</v>
      </c>
      <c r="V433">
        <f t="shared" si="109"/>
        <v>1</v>
      </c>
      <c r="W433">
        <f t="shared" si="110"/>
        <v>2009</v>
      </c>
      <c r="X433">
        <f t="shared" si="111"/>
        <v>23</v>
      </c>
      <c r="Y433" s="25">
        <f t="shared" si="112"/>
        <v>953.50000000000034</v>
      </c>
    </row>
    <row r="434" spans="1:51" s="2" customFormat="1">
      <c r="A434" t="s">
        <v>1976</v>
      </c>
      <c r="B434" t="s">
        <v>1977</v>
      </c>
      <c r="C434" t="s">
        <v>55</v>
      </c>
      <c r="D434">
        <v>8</v>
      </c>
      <c r="E434" s="38">
        <v>-90</v>
      </c>
      <c r="F434" s="4">
        <v>-1.0500000000000001E-2</v>
      </c>
      <c r="G434">
        <v>0</v>
      </c>
      <c r="H434" s="25">
        <v>9</v>
      </c>
      <c r="I434" s="25">
        <v>-95</v>
      </c>
      <c r="J434" s="3">
        <v>10000</v>
      </c>
      <c r="K434" s="7">
        <f t="shared" si="99"/>
        <v>-7</v>
      </c>
      <c r="L434" s="6">
        <f t="shared" si="100"/>
        <v>-498.6</v>
      </c>
      <c r="M434">
        <v>1</v>
      </c>
      <c r="N434" s="9">
        <f t="shared" si="101"/>
        <v>0</v>
      </c>
      <c r="O434" s="9">
        <f t="shared" si="102"/>
        <v>-1</v>
      </c>
      <c r="P434" s="9">
        <f t="shared" si="103"/>
        <v>0</v>
      </c>
      <c r="Q434" s="8">
        <f t="shared" si="104"/>
        <v>0</v>
      </c>
      <c r="R434" s="8">
        <f t="shared" si="105"/>
        <v>-90</v>
      </c>
      <c r="S434" t="str">
        <f t="shared" si="106"/>
        <v>13.00.00</v>
      </c>
      <c r="T434" t="str">
        <f t="shared" si="107"/>
        <v>21.00.00</v>
      </c>
      <c r="U434" t="str">
        <f t="shared" si="108"/>
        <v>27-gen-2009</v>
      </c>
      <c r="V434">
        <f t="shared" si="109"/>
        <v>1</v>
      </c>
      <c r="W434">
        <f t="shared" si="110"/>
        <v>2009</v>
      </c>
      <c r="X434">
        <f t="shared" si="111"/>
        <v>27</v>
      </c>
      <c r="Y434" s="25">
        <f t="shared" si="112"/>
        <v>863.50000000000034</v>
      </c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</row>
    <row r="435" spans="1:51" s="2" customFormat="1">
      <c r="A435" t="s">
        <v>2943</v>
      </c>
      <c r="B435" t="s">
        <v>2944</v>
      </c>
      <c r="C435" t="s">
        <v>25</v>
      </c>
      <c r="D435">
        <v>15</v>
      </c>
      <c r="E435" s="36">
        <v>-108.9</v>
      </c>
      <c r="F435" s="4">
        <v>-2.47E-2</v>
      </c>
      <c r="G435">
        <v>0</v>
      </c>
      <c r="H435" s="25">
        <v>47.5</v>
      </c>
      <c r="I435" s="25">
        <v>-108.9</v>
      </c>
      <c r="J435" s="3">
        <v>10000</v>
      </c>
      <c r="K435" s="7">
        <f t="shared" si="99"/>
        <v>-8</v>
      </c>
      <c r="L435" s="6">
        <f t="shared" si="100"/>
        <v>-607.5</v>
      </c>
      <c r="M435">
        <v>1</v>
      </c>
      <c r="N435" s="9">
        <f t="shared" si="101"/>
        <v>0</v>
      </c>
      <c r="O435" s="9">
        <f t="shared" si="102"/>
        <v>-1</v>
      </c>
      <c r="P435" s="9">
        <f t="shared" si="103"/>
        <v>0</v>
      </c>
      <c r="Q435" s="8">
        <f t="shared" si="104"/>
        <v>0</v>
      </c>
      <c r="R435" s="8">
        <f t="shared" si="105"/>
        <v>-108.9</v>
      </c>
      <c r="S435" t="str">
        <f t="shared" si="106"/>
        <v>21.00.00</v>
      </c>
      <c r="T435" t="str">
        <f t="shared" si="107"/>
        <v>8.00.00</v>
      </c>
      <c r="U435" t="str">
        <f t="shared" si="108"/>
        <v>29-gen-2009</v>
      </c>
      <c r="V435">
        <f t="shared" si="109"/>
        <v>1</v>
      </c>
      <c r="W435">
        <f t="shared" si="110"/>
        <v>2009</v>
      </c>
      <c r="X435">
        <f t="shared" si="111"/>
        <v>29</v>
      </c>
      <c r="Y435" s="25">
        <f t="shared" si="112"/>
        <v>754.60000000000036</v>
      </c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</row>
    <row r="436" spans="1:51" s="2" customFormat="1">
      <c r="A436" t="s">
        <v>1978</v>
      </c>
      <c r="B436" t="s">
        <v>1979</v>
      </c>
      <c r="C436" t="s">
        <v>55</v>
      </c>
      <c r="D436">
        <v>8</v>
      </c>
      <c r="E436" s="38">
        <v>76</v>
      </c>
      <c r="F436" s="4">
        <v>8.6999999999999994E-3</v>
      </c>
      <c r="G436">
        <v>0</v>
      </c>
      <c r="H436" s="25">
        <v>80</v>
      </c>
      <c r="I436" s="25">
        <v>-94</v>
      </c>
      <c r="J436" s="3">
        <v>10000</v>
      </c>
      <c r="K436" s="7">
        <f t="shared" si="99"/>
        <v>1</v>
      </c>
      <c r="L436" s="6">
        <f t="shared" si="100"/>
        <v>76</v>
      </c>
      <c r="M436">
        <v>1</v>
      </c>
      <c r="N436" s="9">
        <f t="shared" si="101"/>
        <v>1</v>
      </c>
      <c r="O436" s="9">
        <f t="shared" si="102"/>
        <v>0</v>
      </c>
      <c r="P436" s="9">
        <f t="shared" si="103"/>
        <v>0</v>
      </c>
      <c r="Q436" s="8">
        <f t="shared" si="104"/>
        <v>76</v>
      </c>
      <c r="R436" s="8">
        <f t="shared" si="105"/>
        <v>0</v>
      </c>
      <c r="S436" t="str">
        <f t="shared" si="106"/>
        <v>13.00.00</v>
      </c>
      <c r="T436" t="str">
        <f t="shared" si="107"/>
        <v>21.00.00</v>
      </c>
      <c r="U436" t="str">
        <f t="shared" si="108"/>
        <v>30-gen-2009</v>
      </c>
      <c r="V436">
        <f t="shared" si="109"/>
        <v>1</v>
      </c>
      <c r="W436">
        <f t="shared" si="110"/>
        <v>2009</v>
      </c>
      <c r="X436">
        <f t="shared" si="111"/>
        <v>30</v>
      </c>
      <c r="Y436" s="25">
        <f t="shared" si="112"/>
        <v>830.60000000000036</v>
      </c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</row>
    <row r="437" spans="1:51" s="2" customFormat="1">
      <c r="A437" t="s">
        <v>585</v>
      </c>
      <c r="B437" t="s">
        <v>586</v>
      </c>
      <c r="C437" t="s">
        <v>55</v>
      </c>
      <c r="D437">
        <v>2</v>
      </c>
      <c r="E437" s="34">
        <v>-49.8</v>
      </c>
      <c r="F437" s="4">
        <v>-1.15E-2</v>
      </c>
      <c r="G437">
        <v>0</v>
      </c>
      <c r="H437" s="25">
        <v>0</v>
      </c>
      <c r="I437" s="25">
        <v>-49.8</v>
      </c>
      <c r="J437" s="3">
        <v>10000</v>
      </c>
      <c r="K437" s="7">
        <f t="shared" si="99"/>
        <v>-1</v>
      </c>
      <c r="L437" s="6">
        <f t="shared" si="100"/>
        <v>-49.8</v>
      </c>
      <c r="M437">
        <v>1</v>
      </c>
      <c r="N437" s="9">
        <f t="shared" si="101"/>
        <v>0</v>
      </c>
      <c r="O437" s="9">
        <f t="shared" si="102"/>
        <v>-1</v>
      </c>
      <c r="P437" s="9">
        <f t="shared" si="103"/>
        <v>0</v>
      </c>
      <c r="Q437" s="8">
        <f t="shared" si="104"/>
        <v>0</v>
      </c>
      <c r="R437" s="8">
        <f t="shared" si="105"/>
        <v>-49.8</v>
      </c>
      <c r="S437" t="str">
        <f t="shared" si="106"/>
        <v>17.00.00</v>
      </c>
      <c r="T437" t="str">
        <f t="shared" si="107"/>
        <v>19.00.00</v>
      </c>
      <c r="U437" t="str">
        <f t="shared" si="108"/>
        <v>30-gen-2009</v>
      </c>
      <c r="V437">
        <f t="shared" si="109"/>
        <v>1</v>
      </c>
      <c r="W437">
        <f t="shared" si="110"/>
        <v>2009</v>
      </c>
      <c r="X437">
        <f t="shared" si="111"/>
        <v>30</v>
      </c>
      <c r="Y437" s="25">
        <f t="shared" si="112"/>
        <v>780.80000000000041</v>
      </c>
    </row>
    <row r="438" spans="1:51" s="2" customFormat="1">
      <c r="A438" t="s">
        <v>587</v>
      </c>
      <c r="B438" t="s">
        <v>588</v>
      </c>
      <c r="C438" t="s">
        <v>25</v>
      </c>
      <c r="D438">
        <v>15</v>
      </c>
      <c r="E438" s="34">
        <v>169.2</v>
      </c>
      <c r="F438" s="4">
        <v>3.9300000000000002E-2</v>
      </c>
      <c r="G438">
        <v>0</v>
      </c>
      <c r="H438" s="25">
        <v>203.2</v>
      </c>
      <c r="I438" s="25">
        <v>0</v>
      </c>
      <c r="J438" s="3">
        <v>10000</v>
      </c>
      <c r="K438" s="7">
        <f t="shared" si="99"/>
        <v>1</v>
      </c>
      <c r="L438" s="6">
        <f t="shared" si="100"/>
        <v>169.2</v>
      </c>
      <c r="M438">
        <v>1</v>
      </c>
      <c r="N438" s="9">
        <f t="shared" si="101"/>
        <v>1</v>
      </c>
      <c r="O438" s="9">
        <f t="shared" si="102"/>
        <v>0</v>
      </c>
      <c r="P438" s="9">
        <f t="shared" si="103"/>
        <v>0</v>
      </c>
      <c r="Q438" s="8">
        <f t="shared" si="104"/>
        <v>169.2</v>
      </c>
      <c r="R438" s="8">
        <f t="shared" si="105"/>
        <v>0</v>
      </c>
      <c r="S438" t="str">
        <f t="shared" si="106"/>
        <v>16.00.00</v>
      </c>
      <c r="T438" t="str">
        <f t="shared" si="107"/>
        <v>18.00.00</v>
      </c>
      <c r="U438" t="str">
        <f t="shared" si="108"/>
        <v xml:space="preserve">3-feb-2009 </v>
      </c>
      <c r="V438">
        <f t="shared" si="109"/>
        <v>2</v>
      </c>
      <c r="W438">
        <f t="shared" si="110"/>
        <v>2009</v>
      </c>
      <c r="X438">
        <f t="shared" si="111"/>
        <v>3</v>
      </c>
      <c r="Y438" s="25">
        <f t="shared" si="112"/>
        <v>950.00000000000045</v>
      </c>
    </row>
    <row r="439" spans="1:51" s="2" customFormat="1">
      <c r="A439" t="s">
        <v>1980</v>
      </c>
      <c r="B439" t="s">
        <v>1981</v>
      </c>
      <c r="C439" t="s">
        <v>25</v>
      </c>
      <c r="D439">
        <v>9</v>
      </c>
      <c r="E439" s="38">
        <v>91</v>
      </c>
      <c r="F439" s="4">
        <v>1.0200000000000001E-2</v>
      </c>
      <c r="G439">
        <v>0</v>
      </c>
      <c r="H439" s="25">
        <v>157</v>
      </c>
      <c r="I439" s="25">
        <v>-130</v>
      </c>
      <c r="J439" s="3">
        <v>10000</v>
      </c>
      <c r="K439" s="7">
        <f t="shared" si="99"/>
        <v>2</v>
      </c>
      <c r="L439" s="6">
        <f t="shared" si="100"/>
        <v>260.2</v>
      </c>
      <c r="M439">
        <v>1</v>
      </c>
      <c r="N439" s="9">
        <f t="shared" si="101"/>
        <v>1</v>
      </c>
      <c r="O439" s="9">
        <f t="shared" si="102"/>
        <v>0</v>
      </c>
      <c r="P439" s="9">
        <f t="shared" si="103"/>
        <v>0</v>
      </c>
      <c r="Q439" s="8">
        <f t="shared" si="104"/>
        <v>91</v>
      </c>
      <c r="R439" s="8">
        <f t="shared" si="105"/>
        <v>0</v>
      </c>
      <c r="S439" t="str">
        <f t="shared" si="106"/>
        <v>12.00.00</v>
      </c>
      <c r="T439" t="str">
        <f t="shared" si="107"/>
        <v>8.00.00</v>
      </c>
      <c r="U439" t="str">
        <f t="shared" si="108"/>
        <v xml:space="preserve">5-feb-2009 </v>
      </c>
      <c r="V439">
        <f t="shared" si="109"/>
        <v>2</v>
      </c>
      <c r="W439">
        <f t="shared" si="110"/>
        <v>2009</v>
      </c>
      <c r="X439">
        <f t="shared" si="111"/>
        <v>5</v>
      </c>
      <c r="Y439" s="25">
        <f t="shared" si="112"/>
        <v>1041.0000000000005</v>
      </c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</row>
    <row r="440" spans="1:51" s="2" customFormat="1">
      <c r="A440" t="s">
        <v>589</v>
      </c>
      <c r="B440" t="s">
        <v>590</v>
      </c>
      <c r="C440" t="s">
        <v>55</v>
      </c>
      <c r="D440">
        <v>5</v>
      </c>
      <c r="E440" s="34">
        <v>-68.8</v>
      </c>
      <c r="F440" s="4">
        <v>-1.4999999999999999E-2</v>
      </c>
      <c r="G440">
        <v>0</v>
      </c>
      <c r="H440" s="25">
        <v>0.2</v>
      </c>
      <c r="I440" s="25">
        <v>-68.8</v>
      </c>
      <c r="J440" s="3">
        <v>10000</v>
      </c>
      <c r="K440" s="7">
        <f t="shared" si="99"/>
        <v>-1</v>
      </c>
      <c r="L440" s="6">
        <f t="shared" si="100"/>
        <v>-68.8</v>
      </c>
      <c r="M440">
        <v>1</v>
      </c>
      <c r="N440" s="9">
        <f t="shared" si="101"/>
        <v>0</v>
      </c>
      <c r="O440" s="9">
        <f t="shared" si="102"/>
        <v>-1</v>
      </c>
      <c r="P440" s="9">
        <f t="shared" si="103"/>
        <v>0</v>
      </c>
      <c r="Q440" s="8">
        <f t="shared" si="104"/>
        <v>0</v>
      </c>
      <c r="R440" s="8">
        <f t="shared" si="105"/>
        <v>-68.8</v>
      </c>
      <c r="S440" t="str">
        <f t="shared" si="106"/>
        <v>10.00.00</v>
      </c>
      <c r="T440" t="str">
        <f t="shared" si="107"/>
        <v>15.00.00</v>
      </c>
      <c r="U440" t="str">
        <f t="shared" si="108"/>
        <v>10-feb-2009</v>
      </c>
      <c r="V440">
        <f t="shared" si="109"/>
        <v>2</v>
      </c>
      <c r="W440">
        <f t="shared" si="110"/>
        <v>2009</v>
      </c>
      <c r="X440">
        <f t="shared" si="111"/>
        <v>10</v>
      </c>
      <c r="Y440" s="25">
        <f t="shared" si="112"/>
        <v>972.2000000000005</v>
      </c>
    </row>
    <row r="441" spans="1:51" s="2" customFormat="1">
      <c r="A441" t="s">
        <v>2945</v>
      </c>
      <c r="B441" t="s">
        <v>2946</v>
      </c>
      <c r="C441" t="s">
        <v>25</v>
      </c>
      <c r="D441">
        <v>3</v>
      </c>
      <c r="E441" s="36">
        <v>77</v>
      </c>
      <c r="F441" s="4">
        <v>1.7500000000000002E-2</v>
      </c>
      <c r="G441">
        <v>0</v>
      </c>
      <c r="H441" s="25">
        <v>77</v>
      </c>
      <c r="I441" s="25">
        <v>-24</v>
      </c>
      <c r="J441" s="3">
        <v>10000</v>
      </c>
      <c r="K441" s="7">
        <f t="shared" si="99"/>
        <v>1</v>
      </c>
      <c r="L441" s="6">
        <f t="shared" si="100"/>
        <v>77</v>
      </c>
      <c r="M441">
        <v>1</v>
      </c>
      <c r="N441" s="9">
        <f t="shared" si="101"/>
        <v>1</v>
      </c>
      <c r="O441" s="9">
        <f t="shared" si="102"/>
        <v>0</v>
      </c>
      <c r="P441" s="9">
        <f t="shared" si="103"/>
        <v>0</v>
      </c>
      <c r="Q441" s="8">
        <f t="shared" si="104"/>
        <v>77</v>
      </c>
      <c r="R441" s="8">
        <f t="shared" si="105"/>
        <v>0</v>
      </c>
      <c r="S441" t="str">
        <f t="shared" si="106"/>
        <v>18.00.00</v>
      </c>
      <c r="T441" t="str">
        <f t="shared" si="107"/>
        <v>8.00.00</v>
      </c>
      <c r="U441" t="str">
        <f t="shared" si="108"/>
        <v>12-feb-2009</v>
      </c>
      <c r="V441">
        <f t="shared" si="109"/>
        <v>2</v>
      </c>
      <c r="W441">
        <f t="shared" si="110"/>
        <v>2009</v>
      </c>
      <c r="X441">
        <f t="shared" si="111"/>
        <v>12</v>
      </c>
      <c r="Y441" s="25">
        <f t="shared" si="112"/>
        <v>1049.2000000000005</v>
      </c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</row>
    <row r="442" spans="1:51" s="2" customFormat="1">
      <c r="A442" t="s">
        <v>2947</v>
      </c>
      <c r="B442" t="s">
        <v>2948</v>
      </c>
      <c r="C442" t="s">
        <v>25</v>
      </c>
      <c r="D442">
        <v>1</v>
      </c>
      <c r="E442" s="36">
        <v>-72.900000000000006</v>
      </c>
      <c r="F442" s="4">
        <v>-1.6500000000000001E-2</v>
      </c>
      <c r="G442">
        <v>0</v>
      </c>
      <c r="H442" s="25">
        <v>0</v>
      </c>
      <c r="I442" s="25">
        <v>-72.900000000000006</v>
      </c>
      <c r="J442" s="3">
        <v>10000</v>
      </c>
      <c r="K442" s="7">
        <f t="shared" si="99"/>
        <v>-1</v>
      </c>
      <c r="L442" s="6">
        <f t="shared" si="100"/>
        <v>-72.900000000000006</v>
      </c>
      <c r="M442">
        <v>1</v>
      </c>
      <c r="N442" s="9">
        <f t="shared" si="101"/>
        <v>0</v>
      </c>
      <c r="O442" s="9">
        <f t="shared" si="102"/>
        <v>-1</v>
      </c>
      <c r="P442" s="9">
        <f t="shared" si="103"/>
        <v>0</v>
      </c>
      <c r="Q442" s="8">
        <f t="shared" si="104"/>
        <v>0</v>
      </c>
      <c r="R442" s="8">
        <f t="shared" si="105"/>
        <v>-72.900000000000006</v>
      </c>
      <c r="S442" t="str">
        <f t="shared" si="106"/>
        <v>20.00.00</v>
      </c>
      <c r="T442" t="str">
        <f t="shared" si="107"/>
        <v>8.00.00</v>
      </c>
      <c r="U442" t="str">
        <f t="shared" si="108"/>
        <v>13-feb-2009</v>
      </c>
      <c r="V442">
        <f t="shared" si="109"/>
        <v>2</v>
      </c>
      <c r="W442">
        <f t="shared" si="110"/>
        <v>2009</v>
      </c>
      <c r="X442">
        <f t="shared" si="111"/>
        <v>13</v>
      </c>
      <c r="Y442" s="25">
        <f t="shared" si="112"/>
        <v>976.30000000000052</v>
      </c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</row>
    <row r="443" spans="1:51" s="2" customFormat="1">
      <c r="A443" t="s">
        <v>591</v>
      </c>
      <c r="B443" t="s">
        <v>592</v>
      </c>
      <c r="C443" t="s">
        <v>25</v>
      </c>
      <c r="D443">
        <v>4</v>
      </c>
      <c r="E443" s="34">
        <v>-73.8</v>
      </c>
      <c r="F443" s="4">
        <v>-1.67E-2</v>
      </c>
      <c r="G443">
        <v>0</v>
      </c>
      <c r="H443" s="25">
        <v>0</v>
      </c>
      <c r="I443" s="25">
        <v>-73.8</v>
      </c>
      <c r="J443" s="3">
        <v>10000</v>
      </c>
      <c r="K443" s="7">
        <f t="shared" si="99"/>
        <v>-2</v>
      </c>
      <c r="L443" s="6">
        <f t="shared" si="100"/>
        <v>-146.69999999999999</v>
      </c>
      <c r="M443">
        <v>1</v>
      </c>
      <c r="N443" s="9">
        <f t="shared" si="101"/>
        <v>0</v>
      </c>
      <c r="O443" s="9">
        <f t="shared" si="102"/>
        <v>-1</v>
      </c>
      <c r="P443" s="9">
        <f t="shared" si="103"/>
        <v>0</v>
      </c>
      <c r="Q443" s="8">
        <f t="shared" si="104"/>
        <v>0</v>
      </c>
      <c r="R443" s="8">
        <f t="shared" si="105"/>
        <v>-73.8</v>
      </c>
      <c r="S443" t="str">
        <f t="shared" si="106"/>
        <v>15.00.00</v>
      </c>
      <c r="T443" t="str">
        <f t="shared" si="107"/>
        <v>19.00.00</v>
      </c>
      <c r="U443" t="str">
        <f t="shared" si="108"/>
        <v>16-feb-2009</v>
      </c>
      <c r="V443">
        <f t="shared" si="109"/>
        <v>2</v>
      </c>
      <c r="W443">
        <f t="shared" si="110"/>
        <v>2009</v>
      </c>
      <c r="X443">
        <f t="shared" si="111"/>
        <v>16</v>
      </c>
      <c r="Y443" s="25">
        <f t="shared" si="112"/>
        <v>902.50000000000057</v>
      </c>
    </row>
    <row r="444" spans="1:51" s="2" customFormat="1">
      <c r="A444" t="s">
        <v>593</v>
      </c>
      <c r="B444" t="s">
        <v>594</v>
      </c>
      <c r="C444" t="s">
        <v>55</v>
      </c>
      <c r="D444">
        <v>16</v>
      </c>
      <c r="E444" s="34">
        <v>133.4</v>
      </c>
      <c r="F444" s="4">
        <v>3.0700000000000002E-2</v>
      </c>
      <c r="G444">
        <v>0</v>
      </c>
      <c r="H444" s="25">
        <v>137.69999999999999</v>
      </c>
      <c r="I444" s="25">
        <v>-4.3</v>
      </c>
      <c r="J444" s="3">
        <v>10000</v>
      </c>
      <c r="K444" s="7">
        <f t="shared" si="99"/>
        <v>1</v>
      </c>
      <c r="L444" s="6">
        <f t="shared" si="100"/>
        <v>133.4</v>
      </c>
      <c r="M444">
        <v>1</v>
      </c>
      <c r="N444" s="9">
        <f t="shared" si="101"/>
        <v>1</v>
      </c>
      <c r="O444" s="9">
        <f t="shared" si="102"/>
        <v>0</v>
      </c>
      <c r="P444" s="9">
        <f t="shared" si="103"/>
        <v>0</v>
      </c>
      <c r="Q444" s="8">
        <f t="shared" si="104"/>
        <v>133.4</v>
      </c>
      <c r="R444" s="8">
        <f t="shared" si="105"/>
        <v>0</v>
      </c>
      <c r="S444" t="str">
        <f t="shared" si="106"/>
        <v>20.00.00</v>
      </c>
      <c r="T444" t="str">
        <f t="shared" si="107"/>
        <v>10.00.00</v>
      </c>
      <c r="U444" t="str">
        <f t="shared" si="108"/>
        <v>16-feb-2009</v>
      </c>
      <c r="V444">
        <f t="shared" si="109"/>
        <v>2</v>
      </c>
      <c r="W444">
        <f t="shared" si="110"/>
        <v>2009</v>
      </c>
      <c r="X444">
        <f t="shared" si="111"/>
        <v>16</v>
      </c>
      <c r="Y444" s="25">
        <f t="shared" si="112"/>
        <v>1035.9000000000005</v>
      </c>
    </row>
    <row r="445" spans="1:51" s="2" customFormat="1">
      <c r="A445" t="s">
        <v>2949</v>
      </c>
      <c r="B445" t="s">
        <v>594</v>
      </c>
      <c r="C445" t="s">
        <v>25</v>
      </c>
      <c r="D445">
        <v>6</v>
      </c>
      <c r="E445" s="36">
        <v>-50.4</v>
      </c>
      <c r="F445" s="4">
        <v>-1.1900000000000001E-2</v>
      </c>
      <c r="G445">
        <v>0</v>
      </c>
      <c r="H445" s="25">
        <v>24.5</v>
      </c>
      <c r="I445" s="25">
        <v>-50.4</v>
      </c>
      <c r="J445" s="3">
        <v>10000</v>
      </c>
      <c r="K445" s="7">
        <f t="shared" si="99"/>
        <v>-1</v>
      </c>
      <c r="L445" s="6">
        <f t="shared" si="100"/>
        <v>-50.4</v>
      </c>
      <c r="M445">
        <v>1</v>
      </c>
      <c r="N445" s="9">
        <f t="shared" si="101"/>
        <v>0</v>
      </c>
      <c r="O445" s="9">
        <f t="shared" si="102"/>
        <v>-1</v>
      </c>
      <c r="P445" s="9">
        <f t="shared" si="103"/>
        <v>0</v>
      </c>
      <c r="Q445" s="8">
        <f t="shared" si="104"/>
        <v>0</v>
      </c>
      <c r="R445" s="8">
        <f t="shared" si="105"/>
        <v>-50.4</v>
      </c>
      <c r="S445" t="str">
        <f t="shared" si="106"/>
        <v>17.00.00</v>
      </c>
      <c r="T445" t="str">
        <f t="shared" si="107"/>
        <v>10.00.00</v>
      </c>
      <c r="U445" t="str">
        <f t="shared" si="108"/>
        <v>17-feb-2009</v>
      </c>
      <c r="V445">
        <f t="shared" si="109"/>
        <v>2</v>
      </c>
      <c r="W445">
        <f t="shared" si="110"/>
        <v>2009</v>
      </c>
      <c r="X445">
        <f t="shared" si="111"/>
        <v>17</v>
      </c>
      <c r="Y445" s="25">
        <f t="shared" si="112"/>
        <v>985.50000000000057</v>
      </c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</row>
    <row r="446" spans="1:51" s="2" customFormat="1">
      <c r="A446" t="s">
        <v>594</v>
      </c>
      <c r="B446" t="s">
        <v>595</v>
      </c>
      <c r="C446" t="s">
        <v>25</v>
      </c>
      <c r="D446">
        <v>1</v>
      </c>
      <c r="E446" s="34">
        <v>-37.6</v>
      </c>
      <c r="F446" s="4">
        <v>-8.8999999999999999E-3</v>
      </c>
      <c r="G446">
        <v>0</v>
      </c>
      <c r="H446" s="25">
        <v>0</v>
      </c>
      <c r="I446" s="25">
        <v>-38.4</v>
      </c>
      <c r="J446" s="3">
        <v>10000</v>
      </c>
      <c r="K446" s="7">
        <f t="shared" si="99"/>
        <v>-2</v>
      </c>
      <c r="L446" s="6">
        <f t="shared" si="100"/>
        <v>-88</v>
      </c>
      <c r="M446">
        <v>1</v>
      </c>
      <c r="N446" s="9">
        <f t="shared" si="101"/>
        <v>0</v>
      </c>
      <c r="O446" s="9">
        <f t="shared" si="102"/>
        <v>-1</v>
      </c>
      <c r="P446" s="9">
        <f t="shared" si="103"/>
        <v>0</v>
      </c>
      <c r="Q446" s="8">
        <f t="shared" si="104"/>
        <v>0</v>
      </c>
      <c r="R446" s="8">
        <f t="shared" si="105"/>
        <v>-37.6</v>
      </c>
      <c r="S446" t="str">
        <f t="shared" si="106"/>
        <v>10.00.00</v>
      </c>
      <c r="T446" t="str">
        <f t="shared" si="107"/>
        <v>11.00.00</v>
      </c>
      <c r="U446" t="str">
        <f t="shared" si="108"/>
        <v>18-feb-2009</v>
      </c>
      <c r="V446">
        <f t="shared" si="109"/>
        <v>2</v>
      </c>
      <c r="W446">
        <f t="shared" si="110"/>
        <v>2009</v>
      </c>
      <c r="X446">
        <f t="shared" si="111"/>
        <v>18</v>
      </c>
      <c r="Y446" s="25">
        <f t="shared" si="112"/>
        <v>947.90000000000055</v>
      </c>
    </row>
    <row r="447" spans="1:51" s="2" customFormat="1">
      <c r="A447" t="s">
        <v>2950</v>
      </c>
      <c r="B447" t="s">
        <v>2951</v>
      </c>
      <c r="C447" t="s">
        <v>25</v>
      </c>
      <c r="D447">
        <v>16</v>
      </c>
      <c r="E447" s="36">
        <v>-85</v>
      </c>
      <c r="F447" s="4">
        <v>-2.0199999999999999E-2</v>
      </c>
      <c r="G447">
        <v>0</v>
      </c>
      <c r="H447" s="25">
        <v>66</v>
      </c>
      <c r="I447" s="25">
        <v>-85</v>
      </c>
      <c r="J447" s="3">
        <v>10000</v>
      </c>
      <c r="K447" s="7">
        <f t="shared" si="99"/>
        <v>-3</v>
      </c>
      <c r="L447" s="6">
        <f t="shared" si="100"/>
        <v>-173</v>
      </c>
      <c r="M447">
        <v>1</v>
      </c>
      <c r="N447" s="9">
        <f t="shared" si="101"/>
        <v>0</v>
      </c>
      <c r="O447" s="9">
        <f t="shared" si="102"/>
        <v>-1</v>
      </c>
      <c r="P447" s="9">
        <f t="shared" si="103"/>
        <v>0</v>
      </c>
      <c r="Q447" s="8">
        <f t="shared" si="104"/>
        <v>0</v>
      </c>
      <c r="R447" s="8">
        <f t="shared" si="105"/>
        <v>-85</v>
      </c>
      <c r="S447" t="str">
        <f t="shared" si="106"/>
        <v>18.00.00</v>
      </c>
      <c r="T447" t="str">
        <f t="shared" si="107"/>
        <v>8.00.00</v>
      </c>
      <c r="U447" t="str">
        <f t="shared" si="108"/>
        <v>18-feb-2009</v>
      </c>
      <c r="V447">
        <f t="shared" si="109"/>
        <v>2</v>
      </c>
      <c r="W447">
        <f t="shared" si="110"/>
        <v>2009</v>
      </c>
      <c r="X447">
        <f t="shared" si="111"/>
        <v>18</v>
      </c>
      <c r="Y447" s="25">
        <f t="shared" si="112"/>
        <v>862.90000000000055</v>
      </c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</row>
    <row r="448" spans="1:51" s="2" customFormat="1">
      <c r="A448" t="s">
        <v>596</v>
      </c>
      <c r="B448" t="s">
        <v>597</v>
      </c>
      <c r="C448" t="s">
        <v>25</v>
      </c>
      <c r="D448">
        <v>8</v>
      </c>
      <c r="E448" s="34">
        <v>-23.8</v>
      </c>
      <c r="F448" s="4">
        <v>-5.5999999999999999E-3</v>
      </c>
      <c r="G448">
        <v>0</v>
      </c>
      <c r="H448" s="25">
        <v>40.700000000000003</v>
      </c>
      <c r="I448" s="25">
        <v>-23.8</v>
      </c>
      <c r="J448" s="3">
        <v>10000</v>
      </c>
      <c r="K448" s="7">
        <f t="shared" si="99"/>
        <v>-4</v>
      </c>
      <c r="L448" s="6">
        <f t="shared" si="100"/>
        <v>-196.8</v>
      </c>
      <c r="M448">
        <v>1</v>
      </c>
      <c r="N448" s="9">
        <f t="shared" si="101"/>
        <v>0</v>
      </c>
      <c r="O448" s="9">
        <f t="shared" si="102"/>
        <v>-1</v>
      </c>
      <c r="P448" s="9">
        <f t="shared" si="103"/>
        <v>0</v>
      </c>
      <c r="Q448" s="8">
        <f t="shared" si="104"/>
        <v>0</v>
      </c>
      <c r="R448" s="8">
        <f t="shared" si="105"/>
        <v>-23.8</v>
      </c>
      <c r="S448" t="str">
        <f t="shared" si="106"/>
        <v>9.00.00</v>
      </c>
      <c r="T448" t="str">
        <f t="shared" si="107"/>
        <v>17.00.00</v>
      </c>
      <c r="U448" t="str">
        <f t="shared" si="108"/>
        <v>19-feb-2009</v>
      </c>
      <c r="V448">
        <f t="shared" si="109"/>
        <v>2</v>
      </c>
      <c r="W448">
        <f t="shared" si="110"/>
        <v>2009</v>
      </c>
      <c r="X448">
        <f t="shared" si="111"/>
        <v>19</v>
      </c>
      <c r="Y448" s="25">
        <f t="shared" si="112"/>
        <v>839.10000000000059</v>
      </c>
    </row>
    <row r="449" spans="1:51" s="2" customFormat="1">
      <c r="A449" t="s">
        <v>598</v>
      </c>
      <c r="B449" t="s">
        <v>599</v>
      </c>
      <c r="C449" t="s">
        <v>25</v>
      </c>
      <c r="D449">
        <v>9</v>
      </c>
      <c r="E449" s="34">
        <v>-9.8000000000000007</v>
      </c>
      <c r="F449" s="4">
        <v>-2.5000000000000001E-3</v>
      </c>
      <c r="G449">
        <v>0</v>
      </c>
      <c r="H449" s="25">
        <v>63.2</v>
      </c>
      <c r="I449" s="25">
        <v>-33.799999999999997</v>
      </c>
      <c r="J449" s="3">
        <v>10000</v>
      </c>
      <c r="K449" s="7">
        <f t="shared" si="99"/>
        <v>-5</v>
      </c>
      <c r="L449" s="6">
        <f t="shared" si="100"/>
        <v>-206.60000000000002</v>
      </c>
      <c r="M449">
        <v>1</v>
      </c>
      <c r="N449" s="9">
        <f t="shared" si="101"/>
        <v>0</v>
      </c>
      <c r="O449" s="9">
        <f t="shared" si="102"/>
        <v>-1</v>
      </c>
      <c r="P449" s="9">
        <f t="shared" si="103"/>
        <v>0</v>
      </c>
      <c r="Q449" s="8">
        <f t="shared" si="104"/>
        <v>0</v>
      </c>
      <c r="R449" s="8">
        <f t="shared" si="105"/>
        <v>-9.8000000000000007</v>
      </c>
      <c r="S449" t="str">
        <f t="shared" si="106"/>
        <v>17.00.00</v>
      </c>
      <c r="T449" t="str">
        <f t="shared" si="107"/>
        <v>13.00.00</v>
      </c>
      <c r="U449" t="str">
        <f t="shared" si="108"/>
        <v>24-feb-2009</v>
      </c>
      <c r="V449">
        <f t="shared" si="109"/>
        <v>2</v>
      </c>
      <c r="W449">
        <f t="shared" si="110"/>
        <v>2009</v>
      </c>
      <c r="X449">
        <f t="shared" si="111"/>
        <v>24</v>
      </c>
      <c r="Y449" s="25">
        <f t="shared" si="112"/>
        <v>829.30000000000064</v>
      </c>
    </row>
    <row r="450" spans="1:51" s="2" customFormat="1">
      <c r="A450" t="s">
        <v>600</v>
      </c>
      <c r="B450" t="s">
        <v>601</v>
      </c>
      <c r="C450" t="s">
        <v>25</v>
      </c>
      <c r="D450">
        <v>1</v>
      </c>
      <c r="E450" s="34">
        <v>-75.8</v>
      </c>
      <c r="F450" s="4">
        <v>-1.9300000000000001E-2</v>
      </c>
      <c r="G450">
        <v>0</v>
      </c>
      <c r="H450" s="25">
        <v>0</v>
      </c>
      <c r="I450" s="25">
        <v>-75.8</v>
      </c>
      <c r="J450" s="3">
        <v>10000</v>
      </c>
      <c r="K450" s="7">
        <f t="shared" si="99"/>
        <v>-6</v>
      </c>
      <c r="L450" s="6">
        <f t="shared" si="100"/>
        <v>-282.40000000000003</v>
      </c>
      <c r="M450">
        <v>1</v>
      </c>
      <c r="N450" s="9">
        <f t="shared" si="101"/>
        <v>0</v>
      </c>
      <c r="O450" s="9">
        <f t="shared" si="102"/>
        <v>-1</v>
      </c>
      <c r="P450" s="9">
        <f t="shared" si="103"/>
        <v>0</v>
      </c>
      <c r="Q450" s="8">
        <f t="shared" si="104"/>
        <v>0</v>
      </c>
      <c r="R450" s="8">
        <f t="shared" si="105"/>
        <v>-75.8</v>
      </c>
      <c r="S450" t="str">
        <f t="shared" si="106"/>
        <v>10.00.00</v>
      </c>
      <c r="T450" t="str">
        <f t="shared" si="107"/>
        <v>11.00.00</v>
      </c>
      <c r="U450" t="str">
        <f t="shared" si="108"/>
        <v>26-feb-2009</v>
      </c>
      <c r="V450">
        <f t="shared" si="109"/>
        <v>2</v>
      </c>
      <c r="W450">
        <f t="shared" si="110"/>
        <v>2009</v>
      </c>
      <c r="X450">
        <f t="shared" si="111"/>
        <v>26</v>
      </c>
      <c r="Y450" s="25">
        <f t="shared" si="112"/>
        <v>753.50000000000068</v>
      </c>
    </row>
    <row r="451" spans="1:51" s="2" customFormat="1">
      <c r="A451" t="s">
        <v>602</v>
      </c>
      <c r="B451" t="s">
        <v>603</v>
      </c>
      <c r="C451" t="s">
        <v>55</v>
      </c>
      <c r="D451">
        <v>6</v>
      </c>
      <c r="E451" s="34">
        <v>17.2</v>
      </c>
      <c r="F451" s="4">
        <v>4.4999999999999997E-3</v>
      </c>
      <c r="G451">
        <v>0</v>
      </c>
      <c r="H451" s="25">
        <v>62.2</v>
      </c>
      <c r="I451" s="25">
        <v>-21.8</v>
      </c>
      <c r="J451" s="3">
        <v>10000</v>
      </c>
      <c r="K451" s="7">
        <f t="shared" si="99"/>
        <v>1</v>
      </c>
      <c r="L451" s="6">
        <f t="shared" si="100"/>
        <v>17.2</v>
      </c>
      <c r="M451">
        <v>1</v>
      </c>
      <c r="N451" s="9">
        <f t="shared" si="101"/>
        <v>1</v>
      </c>
      <c r="O451" s="9">
        <f t="shared" si="102"/>
        <v>0</v>
      </c>
      <c r="P451" s="9">
        <f t="shared" si="103"/>
        <v>0</v>
      </c>
      <c r="Q451" s="8">
        <f t="shared" si="104"/>
        <v>17.2</v>
      </c>
      <c r="R451" s="8">
        <f t="shared" si="105"/>
        <v>0</v>
      </c>
      <c r="S451" t="str">
        <f t="shared" si="106"/>
        <v>10.00.00</v>
      </c>
      <c r="T451" t="str">
        <f t="shared" si="107"/>
        <v>16.00.00</v>
      </c>
      <c r="U451" t="str">
        <f t="shared" si="108"/>
        <v>27-feb-2009</v>
      </c>
      <c r="V451">
        <f t="shared" si="109"/>
        <v>2</v>
      </c>
      <c r="W451">
        <f t="shared" si="110"/>
        <v>2009</v>
      </c>
      <c r="X451">
        <f t="shared" si="111"/>
        <v>27</v>
      </c>
      <c r="Y451" s="25">
        <f t="shared" si="112"/>
        <v>770.70000000000073</v>
      </c>
    </row>
    <row r="452" spans="1:51" s="2" customFormat="1">
      <c r="A452" t="s">
        <v>2952</v>
      </c>
      <c r="B452" t="s">
        <v>2953</v>
      </c>
      <c r="C452" t="s">
        <v>25</v>
      </c>
      <c r="D452">
        <v>1</v>
      </c>
      <c r="E452" s="36">
        <v>-63.9</v>
      </c>
      <c r="F452" s="4">
        <v>-1.6500000000000001E-2</v>
      </c>
      <c r="G452">
        <v>0</v>
      </c>
      <c r="H452" s="25">
        <v>0</v>
      </c>
      <c r="I452" s="25">
        <v>-63.9</v>
      </c>
      <c r="J452" s="3">
        <v>10000</v>
      </c>
      <c r="K452" s="7">
        <f t="shared" si="99"/>
        <v>-1</v>
      </c>
      <c r="L452" s="6">
        <f t="shared" si="100"/>
        <v>-63.9</v>
      </c>
      <c r="M452">
        <v>1</v>
      </c>
      <c r="N452" s="9">
        <f t="shared" si="101"/>
        <v>0</v>
      </c>
      <c r="O452" s="9">
        <f t="shared" si="102"/>
        <v>-1</v>
      </c>
      <c r="P452" s="9">
        <f t="shared" si="103"/>
        <v>0</v>
      </c>
      <c r="Q452" s="8">
        <f t="shared" si="104"/>
        <v>0</v>
      </c>
      <c r="R452" s="8">
        <f t="shared" si="105"/>
        <v>-63.9</v>
      </c>
      <c r="S452" t="str">
        <f t="shared" si="106"/>
        <v>12.00.00</v>
      </c>
      <c r="T452" t="str">
        <f t="shared" si="107"/>
        <v>13.00.00</v>
      </c>
      <c r="U452" t="str">
        <f t="shared" si="108"/>
        <v>27-feb-2009</v>
      </c>
      <c r="V452">
        <f t="shared" si="109"/>
        <v>2</v>
      </c>
      <c r="W452">
        <f t="shared" si="110"/>
        <v>2009</v>
      </c>
      <c r="X452">
        <f t="shared" si="111"/>
        <v>27</v>
      </c>
      <c r="Y452" s="25">
        <f t="shared" si="112"/>
        <v>706.80000000000075</v>
      </c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</row>
    <row r="453" spans="1:51" s="2" customFormat="1">
      <c r="A453" t="s">
        <v>604</v>
      </c>
      <c r="B453" t="s">
        <v>605</v>
      </c>
      <c r="C453" t="s">
        <v>25</v>
      </c>
      <c r="D453">
        <v>1</v>
      </c>
      <c r="E453" s="34">
        <v>-24.1</v>
      </c>
      <c r="F453" s="4">
        <v>-6.4000000000000003E-3</v>
      </c>
      <c r="G453">
        <v>0</v>
      </c>
      <c r="H453" s="25">
        <v>0</v>
      </c>
      <c r="I453" s="25">
        <v>-24.1</v>
      </c>
      <c r="J453" s="3">
        <v>10000</v>
      </c>
      <c r="K453" s="7">
        <f t="shared" si="99"/>
        <v>-2</v>
      </c>
      <c r="L453" s="6">
        <f t="shared" si="100"/>
        <v>-88</v>
      </c>
      <c r="M453">
        <v>1</v>
      </c>
      <c r="N453" s="9">
        <f t="shared" si="101"/>
        <v>0</v>
      </c>
      <c r="O453" s="9">
        <f t="shared" si="102"/>
        <v>-1</v>
      </c>
      <c r="P453" s="9">
        <f t="shared" si="103"/>
        <v>0</v>
      </c>
      <c r="Q453" s="8">
        <f t="shared" si="104"/>
        <v>0</v>
      </c>
      <c r="R453" s="8">
        <f t="shared" si="105"/>
        <v>-24.1</v>
      </c>
      <c r="S453" t="str">
        <f t="shared" si="106"/>
        <v>8.00.00</v>
      </c>
      <c r="T453" t="str">
        <f t="shared" si="107"/>
        <v>9.00.00</v>
      </c>
      <c r="U453" t="str">
        <f t="shared" si="108"/>
        <v xml:space="preserve">2-mar-2009 </v>
      </c>
      <c r="V453">
        <f t="shared" si="109"/>
        <v>3</v>
      </c>
      <c r="W453">
        <f t="shared" si="110"/>
        <v>2009</v>
      </c>
      <c r="X453">
        <f t="shared" si="111"/>
        <v>2</v>
      </c>
      <c r="Y453" s="25">
        <f t="shared" si="112"/>
        <v>682.70000000000073</v>
      </c>
    </row>
    <row r="454" spans="1:51" s="2" customFormat="1">
      <c r="A454" t="s">
        <v>606</v>
      </c>
      <c r="B454" t="s">
        <v>607</v>
      </c>
      <c r="C454" t="s">
        <v>25</v>
      </c>
      <c r="D454">
        <v>13</v>
      </c>
      <c r="E454" s="34">
        <v>74.900000000000006</v>
      </c>
      <c r="F454" s="4">
        <v>1.9900000000000001E-2</v>
      </c>
      <c r="G454">
        <v>0</v>
      </c>
      <c r="H454" s="25">
        <v>164.2</v>
      </c>
      <c r="I454" s="25">
        <v>-16.8</v>
      </c>
      <c r="J454" s="3">
        <v>10000</v>
      </c>
      <c r="K454" s="7">
        <f t="shared" si="99"/>
        <v>1</v>
      </c>
      <c r="L454" s="6">
        <f t="shared" si="100"/>
        <v>74.900000000000006</v>
      </c>
      <c r="M454">
        <v>1</v>
      </c>
      <c r="N454" s="9">
        <f t="shared" si="101"/>
        <v>1</v>
      </c>
      <c r="O454" s="9">
        <f t="shared" si="102"/>
        <v>0</v>
      </c>
      <c r="P454" s="9">
        <f t="shared" si="103"/>
        <v>0</v>
      </c>
      <c r="Q454" s="8">
        <f t="shared" si="104"/>
        <v>74.900000000000006</v>
      </c>
      <c r="R454" s="8">
        <f t="shared" si="105"/>
        <v>0</v>
      </c>
      <c r="S454" t="str">
        <f t="shared" si="106"/>
        <v>9.00.00</v>
      </c>
      <c r="T454" t="str">
        <f t="shared" si="107"/>
        <v>8.00.00</v>
      </c>
      <c r="U454" t="str">
        <f t="shared" si="108"/>
        <v xml:space="preserve">4-mar-2009 </v>
      </c>
      <c r="V454">
        <f t="shared" si="109"/>
        <v>3</v>
      </c>
      <c r="W454">
        <f t="shared" si="110"/>
        <v>2009</v>
      </c>
      <c r="X454">
        <f t="shared" si="111"/>
        <v>4</v>
      </c>
      <c r="Y454" s="25">
        <f t="shared" si="112"/>
        <v>757.6000000000007</v>
      </c>
    </row>
    <row r="455" spans="1:51" s="2" customFormat="1">
      <c r="A455" t="s">
        <v>2954</v>
      </c>
      <c r="B455" t="s">
        <v>2955</v>
      </c>
      <c r="C455" t="s">
        <v>25</v>
      </c>
      <c r="D455">
        <v>18</v>
      </c>
      <c r="E455" s="36">
        <v>-84.6</v>
      </c>
      <c r="F455" s="4">
        <v>-2.29E-2</v>
      </c>
      <c r="G455">
        <v>0</v>
      </c>
      <c r="H455" s="25">
        <v>68.5</v>
      </c>
      <c r="I455" s="25">
        <v>-84.6</v>
      </c>
      <c r="J455" s="3">
        <v>10000</v>
      </c>
      <c r="K455" s="7">
        <f t="shared" ref="K455:K518" si="113">+IF(AND(E455&gt;=0,E454&gt;=0),K454+1,IF(AND(E455&lt;0,E454&lt;0),K454-1,IF(AND(E455&gt;=0,E454&lt;0),1,-1)))</f>
        <v>-1</v>
      </c>
      <c r="L455" s="6">
        <f t="shared" ref="L455:L518" si="114">+IF(AND(E455&gt;=0,E454&gt;=0),L454+E455,IF(AND(E455&lt;0,E454&lt;0),L454+E455,E455))</f>
        <v>-84.6</v>
      </c>
      <c r="M455">
        <v>1</v>
      </c>
      <c r="N455" s="9">
        <f t="shared" ref="N455:N518" si="115">+IF(E455&gt;0,1,0)</f>
        <v>0</v>
      </c>
      <c r="O455" s="9">
        <f t="shared" ref="O455:O518" si="116">+IF(E455&lt;0,-1,0)</f>
        <v>-1</v>
      </c>
      <c r="P455" s="9">
        <f t="shared" ref="P455:P518" si="117">+IF(E455=0,1,0)</f>
        <v>0</v>
      </c>
      <c r="Q455" s="8">
        <f t="shared" ref="Q455:Q518" si="118">IF(E455&gt;=0,E455,0)</f>
        <v>0</v>
      </c>
      <c r="R455" s="8">
        <f t="shared" ref="R455:R518" si="119">IF(E455&lt;0,E455,0)</f>
        <v>-84.6</v>
      </c>
      <c r="S455" t="str">
        <f t="shared" ref="S455:S518" si="120">REPLACE(A455,1,SEARCH(" ",A455),"")</f>
        <v>20.00.00</v>
      </c>
      <c r="T455" t="str">
        <f t="shared" ref="T455:T518" si="121">REPLACE(B455,1,SEARCH(" ",B455),"")</f>
        <v>10.00.00</v>
      </c>
      <c r="U455" t="str">
        <f t="shared" ref="U455:U518" si="122">LEFT(A455,11)</f>
        <v xml:space="preserve">5-mar-2009 </v>
      </c>
      <c r="V455">
        <f t="shared" ref="V455:V518" si="123">MONTH(U455)</f>
        <v>3</v>
      </c>
      <c r="W455">
        <f t="shared" ref="W455:W518" si="124">YEAR(U455)</f>
        <v>2009</v>
      </c>
      <c r="X455">
        <f t="shared" ref="X455:X518" si="125">DAY(U455)</f>
        <v>5</v>
      </c>
      <c r="Y455" s="25">
        <f t="shared" ref="Y455:Y518" si="126">Y454+E455</f>
        <v>673.00000000000068</v>
      </c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</row>
    <row r="456" spans="1:51" s="2" customFormat="1">
      <c r="A456" t="s">
        <v>608</v>
      </c>
      <c r="B456" t="s">
        <v>609</v>
      </c>
      <c r="C456" t="s">
        <v>55</v>
      </c>
      <c r="D456">
        <v>9</v>
      </c>
      <c r="E456" s="34">
        <v>-12.8</v>
      </c>
      <c r="F456" s="4">
        <v>-3.5000000000000001E-3</v>
      </c>
      <c r="G456">
        <v>0</v>
      </c>
      <c r="H456" s="25">
        <v>35.700000000000003</v>
      </c>
      <c r="I456" s="25">
        <v>-39.799999999999997</v>
      </c>
      <c r="J456" s="3">
        <v>10000</v>
      </c>
      <c r="K456" s="7">
        <f t="shared" si="113"/>
        <v>-2</v>
      </c>
      <c r="L456" s="6">
        <f t="shared" si="114"/>
        <v>-97.399999999999991</v>
      </c>
      <c r="M456">
        <v>1</v>
      </c>
      <c r="N456" s="9">
        <f t="shared" si="115"/>
        <v>0</v>
      </c>
      <c r="O456" s="9">
        <f t="shared" si="116"/>
        <v>-1</v>
      </c>
      <c r="P456" s="9">
        <f t="shared" si="117"/>
        <v>0</v>
      </c>
      <c r="Q456" s="8">
        <f t="shared" si="118"/>
        <v>0</v>
      </c>
      <c r="R456" s="8">
        <f t="shared" si="119"/>
        <v>-12.8</v>
      </c>
      <c r="S456" t="str">
        <f t="shared" si="120"/>
        <v>19.00.00</v>
      </c>
      <c r="T456" t="str">
        <f t="shared" si="121"/>
        <v>14.00.00</v>
      </c>
      <c r="U456" t="str">
        <f t="shared" si="122"/>
        <v xml:space="preserve">6-mar-2009 </v>
      </c>
      <c r="V456">
        <f t="shared" si="123"/>
        <v>3</v>
      </c>
      <c r="W456">
        <f t="shared" si="124"/>
        <v>2009</v>
      </c>
      <c r="X456">
        <f t="shared" si="125"/>
        <v>6</v>
      </c>
      <c r="Y456" s="25">
        <f t="shared" si="126"/>
        <v>660.20000000000073</v>
      </c>
    </row>
    <row r="457" spans="1:51" s="2" customFormat="1">
      <c r="A457" t="s">
        <v>610</v>
      </c>
      <c r="B457" t="s">
        <v>611</v>
      </c>
      <c r="C457" t="s">
        <v>55</v>
      </c>
      <c r="D457">
        <v>7</v>
      </c>
      <c r="E457" s="34">
        <v>9.1999999999999993</v>
      </c>
      <c r="F457" s="4">
        <v>2.3999999999999998E-3</v>
      </c>
      <c r="G457">
        <v>0</v>
      </c>
      <c r="H457" s="25">
        <v>64.2</v>
      </c>
      <c r="I457" s="25">
        <v>-15.3</v>
      </c>
      <c r="J457" s="3">
        <v>10000</v>
      </c>
      <c r="K457" s="7">
        <f t="shared" si="113"/>
        <v>1</v>
      </c>
      <c r="L457" s="6">
        <f t="shared" si="114"/>
        <v>9.1999999999999993</v>
      </c>
      <c r="M457">
        <v>1</v>
      </c>
      <c r="N457" s="9">
        <f t="shared" si="115"/>
        <v>1</v>
      </c>
      <c r="O457" s="9">
        <f t="shared" si="116"/>
        <v>0</v>
      </c>
      <c r="P457" s="9">
        <f t="shared" si="117"/>
        <v>0</v>
      </c>
      <c r="Q457" s="8">
        <f t="shared" si="118"/>
        <v>9.1999999999999993</v>
      </c>
      <c r="R457" s="8">
        <f t="shared" si="119"/>
        <v>0</v>
      </c>
      <c r="S457" t="str">
        <f t="shared" si="120"/>
        <v>20.00.00</v>
      </c>
      <c r="T457" t="str">
        <f t="shared" si="121"/>
        <v>13.00.00</v>
      </c>
      <c r="U457" t="str">
        <f t="shared" si="122"/>
        <v>11-mar-2009</v>
      </c>
      <c r="V457">
        <f t="shared" si="123"/>
        <v>3</v>
      </c>
      <c r="W457">
        <f t="shared" si="124"/>
        <v>2009</v>
      </c>
      <c r="X457">
        <f t="shared" si="125"/>
        <v>11</v>
      </c>
      <c r="Y457" s="25">
        <f t="shared" si="126"/>
        <v>669.40000000000077</v>
      </c>
    </row>
    <row r="458" spans="1:51" s="2" customFormat="1">
      <c r="A458" t="s">
        <v>612</v>
      </c>
      <c r="B458" t="s">
        <v>613</v>
      </c>
      <c r="C458" t="s">
        <v>55</v>
      </c>
      <c r="D458">
        <v>6</v>
      </c>
      <c r="E458" s="34">
        <v>-34.799999999999997</v>
      </c>
      <c r="F458" s="4">
        <v>-8.6999999999999994E-3</v>
      </c>
      <c r="G458">
        <v>0</v>
      </c>
      <c r="H458" s="25">
        <v>21.7</v>
      </c>
      <c r="I458" s="25">
        <v>-34.799999999999997</v>
      </c>
      <c r="J458" s="3">
        <v>10000</v>
      </c>
      <c r="K458" s="7">
        <f t="shared" si="113"/>
        <v>-1</v>
      </c>
      <c r="L458" s="6">
        <f t="shared" si="114"/>
        <v>-34.799999999999997</v>
      </c>
      <c r="M458">
        <v>1</v>
      </c>
      <c r="N458" s="9">
        <f t="shared" si="115"/>
        <v>0</v>
      </c>
      <c r="O458" s="9">
        <f t="shared" si="116"/>
        <v>-1</v>
      </c>
      <c r="P458" s="9">
        <f t="shared" si="117"/>
        <v>0</v>
      </c>
      <c r="Q458" s="8">
        <f t="shared" si="118"/>
        <v>0</v>
      </c>
      <c r="R458" s="8">
        <f t="shared" si="119"/>
        <v>-34.799999999999997</v>
      </c>
      <c r="S458" t="str">
        <f t="shared" si="120"/>
        <v>16.00.00</v>
      </c>
      <c r="T458" t="str">
        <f t="shared" si="121"/>
        <v>8.00.00</v>
      </c>
      <c r="U458" t="str">
        <f t="shared" si="122"/>
        <v>13-mar-2009</v>
      </c>
      <c r="V458">
        <f t="shared" si="123"/>
        <v>3</v>
      </c>
      <c r="W458">
        <f t="shared" si="124"/>
        <v>2009</v>
      </c>
      <c r="X458">
        <f t="shared" si="125"/>
        <v>13</v>
      </c>
      <c r="Y458" s="25">
        <f t="shared" si="126"/>
        <v>634.60000000000082</v>
      </c>
    </row>
    <row r="459" spans="1:51" s="2" customFormat="1">
      <c r="A459" t="s">
        <v>2956</v>
      </c>
      <c r="B459" t="s">
        <v>2957</v>
      </c>
      <c r="C459" t="s">
        <v>25</v>
      </c>
      <c r="D459">
        <v>38</v>
      </c>
      <c r="E459" s="36">
        <v>83.6</v>
      </c>
      <c r="F459" s="4">
        <v>2.0799999999999999E-2</v>
      </c>
      <c r="G459">
        <v>0</v>
      </c>
      <c r="H459" s="25">
        <v>83.6</v>
      </c>
      <c r="I459" s="25">
        <v>-60</v>
      </c>
      <c r="J459" s="3">
        <v>10000</v>
      </c>
      <c r="K459" s="7">
        <f t="shared" si="113"/>
        <v>1</v>
      </c>
      <c r="L459" s="6">
        <f t="shared" si="114"/>
        <v>83.6</v>
      </c>
      <c r="M459">
        <v>1</v>
      </c>
      <c r="N459" s="9">
        <f t="shared" si="115"/>
        <v>1</v>
      </c>
      <c r="O459" s="9">
        <f t="shared" si="116"/>
        <v>0</v>
      </c>
      <c r="P459" s="9">
        <f t="shared" si="117"/>
        <v>0</v>
      </c>
      <c r="Q459" s="8">
        <f t="shared" si="118"/>
        <v>83.6</v>
      </c>
      <c r="R459" s="8">
        <f t="shared" si="119"/>
        <v>0</v>
      </c>
      <c r="S459" t="str">
        <f t="shared" si="120"/>
        <v>17.00.00</v>
      </c>
      <c r="T459" t="str">
        <f t="shared" si="121"/>
        <v>13.00.00</v>
      </c>
      <c r="U459" t="str">
        <f t="shared" si="122"/>
        <v>16-mar-2009</v>
      </c>
      <c r="V459">
        <f t="shared" si="123"/>
        <v>3</v>
      </c>
      <c r="W459">
        <f t="shared" si="124"/>
        <v>2009</v>
      </c>
      <c r="X459">
        <f t="shared" si="125"/>
        <v>16</v>
      </c>
      <c r="Y459" s="25">
        <f t="shared" si="126"/>
        <v>718.20000000000084</v>
      </c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</row>
    <row r="460" spans="1:51" s="2" customFormat="1">
      <c r="A460" t="s">
        <v>614</v>
      </c>
      <c r="B460" t="s">
        <v>615</v>
      </c>
      <c r="C460" t="s">
        <v>55</v>
      </c>
      <c r="D460">
        <v>8</v>
      </c>
      <c r="E460" s="34">
        <v>-5.8</v>
      </c>
      <c r="F460" s="4">
        <v>-1.4E-3</v>
      </c>
      <c r="G460">
        <v>0</v>
      </c>
      <c r="H460" s="25">
        <v>48.7</v>
      </c>
      <c r="I460" s="25">
        <v>-9.8000000000000007</v>
      </c>
      <c r="J460" s="3">
        <v>10000</v>
      </c>
      <c r="K460" s="7">
        <f t="shared" si="113"/>
        <v>-1</v>
      </c>
      <c r="L460" s="6">
        <f t="shared" si="114"/>
        <v>-5.8</v>
      </c>
      <c r="M460">
        <v>1</v>
      </c>
      <c r="N460" s="9">
        <f t="shared" si="115"/>
        <v>0</v>
      </c>
      <c r="O460" s="9">
        <f t="shared" si="116"/>
        <v>-1</v>
      </c>
      <c r="P460" s="9">
        <f t="shared" si="117"/>
        <v>0</v>
      </c>
      <c r="Q460" s="8">
        <f t="shared" si="118"/>
        <v>0</v>
      </c>
      <c r="R460" s="8">
        <f t="shared" si="119"/>
        <v>-5.8</v>
      </c>
      <c r="S460" t="str">
        <f t="shared" si="120"/>
        <v>10.00.00</v>
      </c>
      <c r="T460" t="str">
        <f t="shared" si="121"/>
        <v>18.00.00</v>
      </c>
      <c r="U460" t="str">
        <f t="shared" si="122"/>
        <v>17-mar-2009</v>
      </c>
      <c r="V460">
        <f t="shared" si="123"/>
        <v>3</v>
      </c>
      <c r="W460">
        <f t="shared" si="124"/>
        <v>2009</v>
      </c>
      <c r="X460">
        <f t="shared" si="125"/>
        <v>17</v>
      </c>
      <c r="Y460" s="25">
        <f t="shared" si="126"/>
        <v>712.40000000000089</v>
      </c>
    </row>
    <row r="461" spans="1:51">
      <c r="A461" t="s">
        <v>616</v>
      </c>
      <c r="B461" t="s">
        <v>617</v>
      </c>
      <c r="C461" t="s">
        <v>55</v>
      </c>
      <c r="D461">
        <v>4</v>
      </c>
      <c r="E461" s="34">
        <v>-45.8</v>
      </c>
      <c r="F461" s="4">
        <v>-1.15E-2</v>
      </c>
      <c r="G461">
        <v>0</v>
      </c>
      <c r="H461" s="25">
        <v>0</v>
      </c>
      <c r="I461" s="25">
        <v>-45.8</v>
      </c>
      <c r="J461" s="3">
        <v>10000</v>
      </c>
      <c r="K461" s="7">
        <f t="shared" si="113"/>
        <v>-2</v>
      </c>
      <c r="L461" s="6">
        <f t="shared" si="114"/>
        <v>-51.599999999999994</v>
      </c>
      <c r="M461">
        <v>1</v>
      </c>
      <c r="N461" s="9">
        <f t="shared" si="115"/>
        <v>0</v>
      </c>
      <c r="O461" s="9">
        <f t="shared" si="116"/>
        <v>-1</v>
      </c>
      <c r="P461" s="9">
        <f t="shared" si="117"/>
        <v>0</v>
      </c>
      <c r="Q461" s="8">
        <f t="shared" si="118"/>
        <v>0</v>
      </c>
      <c r="R461" s="8">
        <f t="shared" si="119"/>
        <v>-45.8</v>
      </c>
      <c r="S461" t="str">
        <f t="shared" si="120"/>
        <v>15.00.00</v>
      </c>
      <c r="T461" t="str">
        <f t="shared" si="121"/>
        <v>19.00.00</v>
      </c>
      <c r="U461" t="str">
        <f t="shared" si="122"/>
        <v>18-mar-2009</v>
      </c>
      <c r="V461">
        <f t="shared" si="123"/>
        <v>3</v>
      </c>
      <c r="W461">
        <f t="shared" si="124"/>
        <v>2009</v>
      </c>
      <c r="X461">
        <f t="shared" si="125"/>
        <v>18</v>
      </c>
      <c r="Y461" s="25">
        <f t="shared" si="126"/>
        <v>666.60000000000093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</row>
    <row r="462" spans="1:51">
      <c r="A462" t="s">
        <v>618</v>
      </c>
      <c r="B462" t="s">
        <v>619</v>
      </c>
      <c r="C462" t="s">
        <v>25</v>
      </c>
      <c r="D462">
        <v>3</v>
      </c>
      <c r="E462" s="34">
        <v>-75.8</v>
      </c>
      <c r="F462" s="4">
        <v>-1.8599999999999998E-2</v>
      </c>
      <c r="G462">
        <v>0</v>
      </c>
      <c r="H462" s="25">
        <v>0</v>
      </c>
      <c r="I462" s="25">
        <v>-75.8</v>
      </c>
      <c r="J462" s="3">
        <v>10000</v>
      </c>
      <c r="K462" s="7">
        <f t="shared" si="113"/>
        <v>-3</v>
      </c>
      <c r="L462" s="6">
        <f t="shared" si="114"/>
        <v>-127.39999999999999</v>
      </c>
      <c r="M462">
        <v>1</v>
      </c>
      <c r="N462" s="9">
        <f t="shared" si="115"/>
        <v>0</v>
      </c>
      <c r="O462" s="9">
        <f t="shared" si="116"/>
        <v>-1</v>
      </c>
      <c r="P462" s="9">
        <f t="shared" si="117"/>
        <v>0</v>
      </c>
      <c r="Q462" s="8">
        <f t="shared" si="118"/>
        <v>0</v>
      </c>
      <c r="R462" s="8">
        <f t="shared" si="119"/>
        <v>-75.8</v>
      </c>
      <c r="S462" t="str">
        <f t="shared" si="120"/>
        <v>20.00.00</v>
      </c>
      <c r="T462" t="str">
        <f t="shared" si="121"/>
        <v>9.00.00</v>
      </c>
      <c r="U462" t="str">
        <f t="shared" si="122"/>
        <v>18-mar-2009</v>
      </c>
      <c r="V462">
        <f t="shared" si="123"/>
        <v>3</v>
      </c>
      <c r="W462">
        <f t="shared" si="124"/>
        <v>2009</v>
      </c>
      <c r="X462">
        <f t="shared" si="125"/>
        <v>18</v>
      </c>
      <c r="Y462" s="25">
        <f t="shared" si="126"/>
        <v>590.80000000000098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</row>
    <row r="463" spans="1:51">
      <c r="A463" t="s">
        <v>620</v>
      </c>
      <c r="B463" t="s">
        <v>621</v>
      </c>
      <c r="C463" t="s">
        <v>55</v>
      </c>
      <c r="D463">
        <v>5</v>
      </c>
      <c r="E463" s="34">
        <v>-47.8</v>
      </c>
      <c r="F463" s="4">
        <v>-1.1900000000000001E-2</v>
      </c>
      <c r="G463">
        <v>0</v>
      </c>
      <c r="H463" s="25">
        <v>11.7</v>
      </c>
      <c r="I463" s="25">
        <v>-47.8</v>
      </c>
      <c r="J463" s="3">
        <v>10000</v>
      </c>
      <c r="K463" s="7">
        <f t="shared" si="113"/>
        <v>-4</v>
      </c>
      <c r="L463" s="6">
        <f t="shared" si="114"/>
        <v>-175.2</v>
      </c>
      <c r="M463">
        <v>1</v>
      </c>
      <c r="N463" s="9">
        <f t="shared" si="115"/>
        <v>0</v>
      </c>
      <c r="O463" s="9">
        <f t="shared" si="116"/>
        <v>-1</v>
      </c>
      <c r="P463" s="9">
        <f t="shared" si="117"/>
        <v>0</v>
      </c>
      <c r="Q463" s="8">
        <f t="shared" si="118"/>
        <v>0</v>
      </c>
      <c r="R463" s="8">
        <f t="shared" si="119"/>
        <v>-47.8</v>
      </c>
      <c r="S463" t="str">
        <f t="shared" si="120"/>
        <v>21.00.00</v>
      </c>
      <c r="T463" t="str">
        <f t="shared" si="121"/>
        <v>12.00.00</v>
      </c>
      <c r="U463" t="str">
        <f t="shared" si="122"/>
        <v>19-mar-2009</v>
      </c>
      <c r="V463">
        <f t="shared" si="123"/>
        <v>3</v>
      </c>
      <c r="W463">
        <f t="shared" si="124"/>
        <v>2009</v>
      </c>
      <c r="X463">
        <f t="shared" si="125"/>
        <v>19</v>
      </c>
      <c r="Y463" s="25">
        <f t="shared" si="126"/>
        <v>543.00000000000102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</row>
    <row r="464" spans="1:51">
      <c r="A464" t="s">
        <v>622</v>
      </c>
      <c r="B464" t="s">
        <v>623</v>
      </c>
      <c r="C464" t="s">
        <v>25</v>
      </c>
      <c r="D464">
        <v>21</v>
      </c>
      <c r="E464" s="34">
        <v>122.2</v>
      </c>
      <c r="F464" s="4">
        <v>3.0099999999999998E-2</v>
      </c>
      <c r="G464">
        <v>0</v>
      </c>
      <c r="H464" s="25">
        <v>185.7</v>
      </c>
      <c r="I464" s="25">
        <v>-45.3</v>
      </c>
      <c r="J464" s="3">
        <v>10000</v>
      </c>
      <c r="K464" s="7">
        <f t="shared" si="113"/>
        <v>1</v>
      </c>
      <c r="L464" s="6">
        <f t="shared" si="114"/>
        <v>122.2</v>
      </c>
      <c r="M464">
        <v>1</v>
      </c>
      <c r="N464" s="9">
        <f t="shared" si="115"/>
        <v>1</v>
      </c>
      <c r="O464" s="9">
        <f t="shared" si="116"/>
        <v>0</v>
      </c>
      <c r="P464" s="9">
        <f t="shared" si="117"/>
        <v>0</v>
      </c>
      <c r="Q464" s="8">
        <f t="shared" si="118"/>
        <v>122.2</v>
      </c>
      <c r="R464" s="8">
        <f t="shared" si="119"/>
        <v>0</v>
      </c>
      <c r="S464" t="str">
        <f t="shared" si="120"/>
        <v>18.00.00</v>
      </c>
      <c r="T464" t="str">
        <f t="shared" si="121"/>
        <v>11.00.00</v>
      </c>
      <c r="U464" t="str">
        <f t="shared" si="122"/>
        <v>20-mar-2009</v>
      </c>
      <c r="V464">
        <f t="shared" si="123"/>
        <v>3</v>
      </c>
      <c r="W464">
        <f t="shared" si="124"/>
        <v>2009</v>
      </c>
      <c r="X464">
        <f t="shared" si="125"/>
        <v>20</v>
      </c>
      <c r="Y464" s="25">
        <f t="shared" si="126"/>
        <v>665.20000000000107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</row>
    <row r="465" spans="1:51">
      <c r="A465" t="s">
        <v>624</v>
      </c>
      <c r="B465" t="s">
        <v>625</v>
      </c>
      <c r="C465" t="s">
        <v>55</v>
      </c>
      <c r="D465">
        <v>2</v>
      </c>
      <c r="E465" s="34">
        <v>-53.1</v>
      </c>
      <c r="F465" s="4">
        <v>-1.2699999999999999E-2</v>
      </c>
      <c r="G465">
        <v>0</v>
      </c>
      <c r="H465" s="25">
        <v>0.2</v>
      </c>
      <c r="I465" s="25">
        <v>-53.1</v>
      </c>
      <c r="J465" s="3">
        <v>10000</v>
      </c>
      <c r="K465" s="7">
        <f t="shared" si="113"/>
        <v>-1</v>
      </c>
      <c r="L465" s="6">
        <f t="shared" si="114"/>
        <v>-53.1</v>
      </c>
      <c r="M465">
        <v>1</v>
      </c>
      <c r="N465" s="9">
        <f t="shared" si="115"/>
        <v>0</v>
      </c>
      <c r="O465" s="9">
        <f t="shared" si="116"/>
        <v>-1</v>
      </c>
      <c r="P465" s="9">
        <f t="shared" si="117"/>
        <v>0</v>
      </c>
      <c r="Q465" s="8">
        <f t="shared" si="118"/>
        <v>0</v>
      </c>
      <c r="R465" s="8">
        <f t="shared" si="119"/>
        <v>-53.1</v>
      </c>
      <c r="S465" t="str">
        <f t="shared" si="120"/>
        <v>13.00.00</v>
      </c>
      <c r="T465" t="str">
        <f t="shared" si="121"/>
        <v>15.00.00</v>
      </c>
      <c r="U465" t="str">
        <f t="shared" si="122"/>
        <v>25-mar-2009</v>
      </c>
      <c r="V465">
        <f t="shared" si="123"/>
        <v>3</v>
      </c>
      <c r="W465">
        <f t="shared" si="124"/>
        <v>2009</v>
      </c>
      <c r="X465">
        <f t="shared" si="125"/>
        <v>25</v>
      </c>
      <c r="Y465" s="25">
        <f t="shared" si="126"/>
        <v>612.10000000000105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</row>
    <row r="466" spans="1:51">
      <c r="A466" t="s">
        <v>624</v>
      </c>
      <c r="B466" t="s">
        <v>625</v>
      </c>
      <c r="C466" t="s">
        <v>55</v>
      </c>
      <c r="D466">
        <v>2</v>
      </c>
      <c r="E466" s="38">
        <v>-200</v>
      </c>
      <c r="F466" s="4">
        <v>-2.4E-2</v>
      </c>
      <c r="G466">
        <v>0</v>
      </c>
      <c r="H466" s="25">
        <v>1</v>
      </c>
      <c r="I466" s="25">
        <v>-200</v>
      </c>
      <c r="J466" s="3">
        <v>10000</v>
      </c>
      <c r="K466" s="7">
        <f t="shared" si="113"/>
        <v>-2</v>
      </c>
      <c r="L466" s="6">
        <f t="shared" si="114"/>
        <v>-253.1</v>
      </c>
      <c r="M466">
        <v>1</v>
      </c>
      <c r="N466" s="9">
        <f t="shared" si="115"/>
        <v>0</v>
      </c>
      <c r="O466" s="9">
        <f t="shared" si="116"/>
        <v>-1</v>
      </c>
      <c r="P466" s="9">
        <f t="shared" si="117"/>
        <v>0</v>
      </c>
      <c r="Q466" s="8">
        <f t="shared" si="118"/>
        <v>0</v>
      </c>
      <c r="R466" s="8">
        <f t="shared" si="119"/>
        <v>-200</v>
      </c>
      <c r="S466" t="str">
        <f t="shared" si="120"/>
        <v>13.00.00</v>
      </c>
      <c r="T466" t="str">
        <f t="shared" si="121"/>
        <v>15.00.00</v>
      </c>
      <c r="U466" t="str">
        <f t="shared" si="122"/>
        <v>25-mar-2009</v>
      </c>
      <c r="V466">
        <f t="shared" si="123"/>
        <v>3</v>
      </c>
      <c r="W466">
        <f t="shared" si="124"/>
        <v>2009</v>
      </c>
      <c r="X466">
        <f t="shared" si="125"/>
        <v>25</v>
      </c>
      <c r="Y466" s="25">
        <f t="shared" si="126"/>
        <v>412.10000000000105</v>
      </c>
    </row>
    <row r="467" spans="1:51">
      <c r="A467" t="s">
        <v>626</v>
      </c>
      <c r="B467" t="s">
        <v>627</v>
      </c>
      <c r="C467" t="s">
        <v>55</v>
      </c>
      <c r="D467">
        <v>24</v>
      </c>
      <c r="E467" s="34">
        <v>202.9</v>
      </c>
      <c r="F467" s="4">
        <v>4.8000000000000001E-2</v>
      </c>
      <c r="G467">
        <v>0</v>
      </c>
      <c r="H467" s="25">
        <v>251.7</v>
      </c>
      <c r="I467" s="25">
        <v>0</v>
      </c>
      <c r="J467" s="3">
        <v>10000</v>
      </c>
      <c r="K467" s="7">
        <f t="shared" si="113"/>
        <v>1</v>
      </c>
      <c r="L467" s="6">
        <f t="shared" si="114"/>
        <v>202.9</v>
      </c>
      <c r="M467">
        <v>1</v>
      </c>
      <c r="N467" s="9">
        <f t="shared" si="115"/>
        <v>1</v>
      </c>
      <c r="O467" s="9">
        <f t="shared" si="116"/>
        <v>0</v>
      </c>
      <c r="P467" s="9">
        <f t="shared" si="117"/>
        <v>0</v>
      </c>
      <c r="Q467" s="8">
        <f t="shared" si="118"/>
        <v>202.9</v>
      </c>
      <c r="R467" s="8">
        <f t="shared" si="119"/>
        <v>0</v>
      </c>
      <c r="S467" t="str">
        <f t="shared" si="120"/>
        <v>13.00.00</v>
      </c>
      <c r="T467" t="str">
        <f t="shared" si="121"/>
        <v>9.00.00</v>
      </c>
      <c r="U467" t="str">
        <f t="shared" si="122"/>
        <v>27-mar-2009</v>
      </c>
      <c r="V467">
        <f t="shared" si="123"/>
        <v>3</v>
      </c>
      <c r="W467">
        <f t="shared" si="124"/>
        <v>2009</v>
      </c>
      <c r="X467">
        <f t="shared" si="125"/>
        <v>27</v>
      </c>
      <c r="Y467" s="25">
        <f t="shared" si="126"/>
        <v>615.00000000000102</v>
      </c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</row>
    <row r="468" spans="1:51">
      <c r="A468" t="s">
        <v>626</v>
      </c>
      <c r="B468" t="s">
        <v>1982</v>
      </c>
      <c r="C468" t="s">
        <v>55</v>
      </c>
      <c r="D468">
        <v>8</v>
      </c>
      <c r="E468" s="38">
        <v>55</v>
      </c>
      <c r="F468" s="4">
        <v>6.4999999999999997E-3</v>
      </c>
      <c r="G468">
        <v>0</v>
      </c>
      <c r="H468" s="25">
        <v>85</v>
      </c>
      <c r="I468" s="25">
        <v>0</v>
      </c>
      <c r="J468" s="3">
        <v>10000</v>
      </c>
      <c r="K468" s="7">
        <f t="shared" si="113"/>
        <v>2</v>
      </c>
      <c r="L468" s="6">
        <f t="shared" si="114"/>
        <v>257.89999999999998</v>
      </c>
      <c r="M468">
        <v>1</v>
      </c>
      <c r="N468" s="9">
        <f t="shared" si="115"/>
        <v>1</v>
      </c>
      <c r="O468" s="9">
        <f t="shared" si="116"/>
        <v>0</v>
      </c>
      <c r="P468" s="9">
        <f t="shared" si="117"/>
        <v>0</v>
      </c>
      <c r="Q468" s="8">
        <f t="shared" si="118"/>
        <v>55</v>
      </c>
      <c r="R468" s="8">
        <f t="shared" si="119"/>
        <v>0</v>
      </c>
      <c r="S468" t="str">
        <f t="shared" si="120"/>
        <v>13.00.00</v>
      </c>
      <c r="T468" t="str">
        <f t="shared" si="121"/>
        <v>21.00.00</v>
      </c>
      <c r="U468" t="str">
        <f t="shared" si="122"/>
        <v>27-mar-2009</v>
      </c>
      <c r="V468">
        <f t="shared" si="123"/>
        <v>3</v>
      </c>
      <c r="W468">
        <f t="shared" si="124"/>
        <v>2009</v>
      </c>
      <c r="X468">
        <f t="shared" si="125"/>
        <v>27</v>
      </c>
      <c r="Y468" s="25">
        <f t="shared" si="126"/>
        <v>670.00000000000102</v>
      </c>
    </row>
    <row r="469" spans="1:51">
      <c r="A469" t="s">
        <v>2958</v>
      </c>
      <c r="B469" t="s">
        <v>2959</v>
      </c>
      <c r="C469" t="s">
        <v>25</v>
      </c>
      <c r="D469">
        <v>5</v>
      </c>
      <c r="E469" s="36">
        <v>-71.099999999999994</v>
      </c>
      <c r="F469" s="4">
        <v>-1.6899999999999998E-2</v>
      </c>
      <c r="G469">
        <v>0</v>
      </c>
      <c r="H469" s="25">
        <v>23</v>
      </c>
      <c r="I469" s="25">
        <v>-71.099999999999994</v>
      </c>
      <c r="J469" s="3">
        <v>10000</v>
      </c>
      <c r="K469" s="7">
        <f t="shared" si="113"/>
        <v>-1</v>
      </c>
      <c r="L469" s="6">
        <f t="shared" si="114"/>
        <v>-71.099999999999994</v>
      </c>
      <c r="M469">
        <v>1</v>
      </c>
      <c r="N469" s="9">
        <f t="shared" si="115"/>
        <v>0</v>
      </c>
      <c r="O469" s="9">
        <f t="shared" si="116"/>
        <v>-1</v>
      </c>
      <c r="P469" s="9">
        <f t="shared" si="117"/>
        <v>0</v>
      </c>
      <c r="Q469" s="8">
        <f t="shared" si="118"/>
        <v>0</v>
      </c>
      <c r="R469" s="8">
        <f t="shared" si="119"/>
        <v>-71.099999999999994</v>
      </c>
      <c r="S469" t="str">
        <f t="shared" si="120"/>
        <v>17.00.00</v>
      </c>
      <c r="T469" t="str">
        <f t="shared" si="121"/>
        <v>8.00.00</v>
      </c>
      <c r="U469" t="str">
        <f t="shared" si="122"/>
        <v>27-mar-2009</v>
      </c>
      <c r="V469">
        <f t="shared" si="123"/>
        <v>3</v>
      </c>
      <c r="W469">
        <f t="shared" si="124"/>
        <v>2009</v>
      </c>
      <c r="X469">
        <f t="shared" si="125"/>
        <v>27</v>
      </c>
      <c r="Y469" s="25">
        <f t="shared" si="126"/>
        <v>598.900000000001</v>
      </c>
    </row>
    <row r="470" spans="1:51">
      <c r="A470" t="s">
        <v>2960</v>
      </c>
      <c r="B470" t="s">
        <v>2961</v>
      </c>
      <c r="C470" t="s">
        <v>25</v>
      </c>
      <c r="D470">
        <v>6</v>
      </c>
      <c r="E470" s="36">
        <v>72.599999999999994</v>
      </c>
      <c r="F470" s="4">
        <v>1.8100000000000002E-2</v>
      </c>
      <c r="G470">
        <v>0</v>
      </c>
      <c r="H470" s="25">
        <v>72.599999999999994</v>
      </c>
      <c r="I470" s="25">
        <v>0</v>
      </c>
      <c r="J470" s="3">
        <v>10000</v>
      </c>
      <c r="K470" s="7">
        <f t="shared" si="113"/>
        <v>1</v>
      </c>
      <c r="L470" s="6">
        <f t="shared" si="114"/>
        <v>72.599999999999994</v>
      </c>
      <c r="M470">
        <v>1</v>
      </c>
      <c r="N470" s="9">
        <f t="shared" si="115"/>
        <v>1</v>
      </c>
      <c r="O470" s="9">
        <f t="shared" si="116"/>
        <v>0</v>
      </c>
      <c r="P470" s="9">
        <f t="shared" si="117"/>
        <v>0</v>
      </c>
      <c r="Q470" s="8">
        <f t="shared" si="118"/>
        <v>72.599999999999994</v>
      </c>
      <c r="R470" s="8">
        <f t="shared" si="119"/>
        <v>0</v>
      </c>
      <c r="S470" t="str">
        <f t="shared" si="120"/>
        <v>8.00.00</v>
      </c>
      <c r="T470" t="str">
        <f t="shared" si="121"/>
        <v>14.00.00</v>
      </c>
      <c r="U470" t="str">
        <f t="shared" si="122"/>
        <v>31-mar-2009</v>
      </c>
      <c r="V470">
        <f t="shared" si="123"/>
        <v>3</v>
      </c>
      <c r="W470">
        <f t="shared" si="124"/>
        <v>2009</v>
      </c>
      <c r="X470">
        <f t="shared" si="125"/>
        <v>31</v>
      </c>
      <c r="Y470" s="25">
        <f t="shared" si="126"/>
        <v>671.50000000000102</v>
      </c>
    </row>
    <row r="471" spans="1:51">
      <c r="A471" t="s">
        <v>628</v>
      </c>
      <c r="B471" t="s">
        <v>629</v>
      </c>
      <c r="C471" t="s">
        <v>25</v>
      </c>
      <c r="D471">
        <v>19</v>
      </c>
      <c r="E471" s="34">
        <v>223.4</v>
      </c>
      <c r="F471" s="4">
        <v>5.3800000000000001E-2</v>
      </c>
      <c r="G471">
        <v>0</v>
      </c>
      <c r="H471" s="25">
        <v>238.7</v>
      </c>
      <c r="I471" s="25">
        <v>-6.8</v>
      </c>
      <c r="J471" s="3">
        <v>10000</v>
      </c>
      <c r="K471" s="7">
        <f t="shared" si="113"/>
        <v>2</v>
      </c>
      <c r="L471" s="6">
        <f t="shared" si="114"/>
        <v>296</v>
      </c>
      <c r="M471">
        <v>1</v>
      </c>
      <c r="N471" s="9">
        <f t="shared" si="115"/>
        <v>1</v>
      </c>
      <c r="O471" s="9">
        <f t="shared" si="116"/>
        <v>0</v>
      </c>
      <c r="P471" s="9">
        <f t="shared" si="117"/>
        <v>0</v>
      </c>
      <c r="Q471" s="8">
        <f t="shared" si="118"/>
        <v>223.4</v>
      </c>
      <c r="R471" s="8">
        <f t="shared" si="119"/>
        <v>0</v>
      </c>
      <c r="S471" t="str">
        <f t="shared" si="120"/>
        <v>17.00.00</v>
      </c>
      <c r="T471" t="str">
        <f t="shared" si="121"/>
        <v>8.00.00</v>
      </c>
      <c r="U471" t="str">
        <f t="shared" si="122"/>
        <v xml:space="preserve">1-apr-2009 </v>
      </c>
      <c r="V471">
        <f t="shared" si="123"/>
        <v>4</v>
      </c>
      <c r="W471">
        <f t="shared" si="124"/>
        <v>2009</v>
      </c>
      <c r="X471">
        <f t="shared" si="125"/>
        <v>1</v>
      </c>
      <c r="Y471" s="25">
        <f t="shared" si="126"/>
        <v>894.900000000001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</row>
    <row r="472" spans="1:51">
      <c r="A472" t="s">
        <v>1983</v>
      </c>
      <c r="B472" t="s">
        <v>1984</v>
      </c>
      <c r="C472" t="s">
        <v>25</v>
      </c>
      <c r="D472">
        <v>9</v>
      </c>
      <c r="E472" s="38">
        <v>98</v>
      </c>
      <c r="F472" s="4">
        <v>1.1299999999999999E-2</v>
      </c>
      <c r="G472">
        <v>0</v>
      </c>
      <c r="H472" s="25">
        <v>109</v>
      </c>
      <c r="I472" s="25">
        <v>-75</v>
      </c>
      <c r="J472" s="3">
        <v>10000</v>
      </c>
      <c r="K472" s="7">
        <f t="shared" si="113"/>
        <v>3</v>
      </c>
      <c r="L472" s="6">
        <f t="shared" si="114"/>
        <v>394</v>
      </c>
      <c r="M472">
        <v>1</v>
      </c>
      <c r="N472" s="9">
        <f t="shared" si="115"/>
        <v>1</v>
      </c>
      <c r="O472" s="9">
        <f t="shared" si="116"/>
        <v>0</v>
      </c>
      <c r="P472" s="9">
        <f t="shared" si="117"/>
        <v>0</v>
      </c>
      <c r="Q472" s="8">
        <f t="shared" si="118"/>
        <v>98</v>
      </c>
      <c r="R472" s="8">
        <f t="shared" si="119"/>
        <v>0</v>
      </c>
      <c r="S472" t="str">
        <f t="shared" si="120"/>
        <v>12.00.00</v>
      </c>
      <c r="T472" t="str">
        <f t="shared" si="121"/>
        <v>21.00.00</v>
      </c>
      <c r="U472" t="str">
        <f t="shared" si="122"/>
        <v xml:space="preserve">2-apr-2009 </v>
      </c>
      <c r="V472">
        <f t="shared" si="123"/>
        <v>4</v>
      </c>
      <c r="W472">
        <f t="shared" si="124"/>
        <v>2009</v>
      </c>
      <c r="X472">
        <f t="shared" si="125"/>
        <v>2</v>
      </c>
      <c r="Y472" s="25">
        <f t="shared" si="126"/>
        <v>992.900000000001</v>
      </c>
    </row>
    <row r="473" spans="1:51">
      <c r="A473" t="s">
        <v>1985</v>
      </c>
      <c r="B473" t="s">
        <v>1986</v>
      </c>
      <c r="C473" t="s">
        <v>25</v>
      </c>
      <c r="D473">
        <v>9</v>
      </c>
      <c r="E473" s="38">
        <v>25</v>
      </c>
      <c r="F473" s="4">
        <v>2.8E-3</v>
      </c>
      <c r="G473">
        <v>0</v>
      </c>
      <c r="H473" s="25">
        <v>27</v>
      </c>
      <c r="I473" s="25">
        <v>-54</v>
      </c>
      <c r="J473" s="3">
        <v>10000</v>
      </c>
      <c r="K473" s="7">
        <f t="shared" si="113"/>
        <v>4</v>
      </c>
      <c r="L473" s="6">
        <f t="shared" si="114"/>
        <v>419</v>
      </c>
      <c r="M473">
        <v>1</v>
      </c>
      <c r="N473" s="9">
        <f t="shared" si="115"/>
        <v>1</v>
      </c>
      <c r="O473" s="9">
        <f t="shared" si="116"/>
        <v>0</v>
      </c>
      <c r="P473" s="9">
        <f t="shared" si="117"/>
        <v>0</v>
      </c>
      <c r="Q473" s="8">
        <f t="shared" si="118"/>
        <v>25</v>
      </c>
      <c r="R473" s="8">
        <f t="shared" si="119"/>
        <v>0</v>
      </c>
      <c r="S473" t="str">
        <f t="shared" si="120"/>
        <v>12.00.00</v>
      </c>
      <c r="T473" t="str">
        <f t="shared" si="121"/>
        <v>21.00.00</v>
      </c>
      <c r="U473" t="str">
        <f t="shared" si="122"/>
        <v xml:space="preserve">3-apr-2009 </v>
      </c>
      <c r="V473">
        <f t="shared" si="123"/>
        <v>4</v>
      </c>
      <c r="W473">
        <f t="shared" si="124"/>
        <v>2009</v>
      </c>
      <c r="X473">
        <f t="shared" si="125"/>
        <v>3</v>
      </c>
      <c r="Y473" s="25">
        <f t="shared" si="126"/>
        <v>1017.900000000001</v>
      </c>
    </row>
    <row r="474" spans="1:51">
      <c r="A474" t="s">
        <v>630</v>
      </c>
      <c r="B474" t="s">
        <v>631</v>
      </c>
      <c r="C474" t="s">
        <v>55</v>
      </c>
      <c r="D474">
        <v>5</v>
      </c>
      <c r="E474" s="34">
        <v>-66.599999999999994</v>
      </c>
      <c r="F474" s="4">
        <v>-1.52E-2</v>
      </c>
      <c r="G474">
        <v>0</v>
      </c>
      <c r="H474" s="25">
        <v>0</v>
      </c>
      <c r="I474" s="25">
        <v>-66.599999999999994</v>
      </c>
      <c r="J474" s="3">
        <v>10000</v>
      </c>
      <c r="K474" s="7">
        <f t="shared" si="113"/>
        <v>-1</v>
      </c>
      <c r="L474" s="6">
        <f t="shared" si="114"/>
        <v>-66.599999999999994</v>
      </c>
      <c r="M474">
        <v>1</v>
      </c>
      <c r="N474" s="9">
        <f t="shared" si="115"/>
        <v>0</v>
      </c>
      <c r="O474" s="9">
        <f t="shared" si="116"/>
        <v>-1</v>
      </c>
      <c r="P474" s="9">
        <f t="shared" si="117"/>
        <v>0</v>
      </c>
      <c r="Q474" s="8">
        <f t="shared" si="118"/>
        <v>0</v>
      </c>
      <c r="R474" s="8">
        <f t="shared" si="119"/>
        <v>-66.599999999999994</v>
      </c>
      <c r="S474" t="str">
        <f t="shared" si="120"/>
        <v>17.00.00</v>
      </c>
      <c r="T474" t="str">
        <f t="shared" si="121"/>
        <v>8.00.00</v>
      </c>
      <c r="U474" t="str">
        <f t="shared" si="122"/>
        <v xml:space="preserve">3-apr-2009 </v>
      </c>
      <c r="V474">
        <f t="shared" si="123"/>
        <v>4</v>
      </c>
      <c r="W474">
        <f t="shared" si="124"/>
        <v>2009</v>
      </c>
      <c r="X474">
        <f t="shared" si="125"/>
        <v>3</v>
      </c>
      <c r="Y474" s="25">
        <f t="shared" si="126"/>
        <v>951.30000000000098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</row>
    <row r="475" spans="1:51">
      <c r="A475" t="s">
        <v>632</v>
      </c>
      <c r="B475" t="s">
        <v>633</v>
      </c>
      <c r="C475" t="s">
        <v>55</v>
      </c>
      <c r="D475">
        <v>6</v>
      </c>
      <c r="E475" s="34">
        <v>-25.8</v>
      </c>
      <c r="F475" s="4">
        <v>-5.8999999999999999E-3</v>
      </c>
      <c r="G475">
        <v>0</v>
      </c>
      <c r="H475" s="25">
        <v>34.700000000000003</v>
      </c>
      <c r="I475" s="25">
        <v>-25.8</v>
      </c>
      <c r="J475" s="3">
        <v>10000</v>
      </c>
      <c r="K475" s="7">
        <f t="shared" si="113"/>
        <v>-2</v>
      </c>
      <c r="L475" s="6">
        <f t="shared" si="114"/>
        <v>-92.399999999999991</v>
      </c>
      <c r="M475">
        <v>1</v>
      </c>
      <c r="N475" s="9">
        <f t="shared" si="115"/>
        <v>0</v>
      </c>
      <c r="O475" s="9">
        <f t="shared" si="116"/>
        <v>-1</v>
      </c>
      <c r="P475" s="9">
        <f t="shared" si="117"/>
        <v>0</v>
      </c>
      <c r="Q475" s="8">
        <f t="shared" si="118"/>
        <v>0</v>
      </c>
      <c r="R475" s="8">
        <f t="shared" si="119"/>
        <v>-25.8</v>
      </c>
      <c r="S475" t="str">
        <f t="shared" si="120"/>
        <v>15.00.00</v>
      </c>
      <c r="T475" t="str">
        <f t="shared" si="121"/>
        <v>21.00.00</v>
      </c>
      <c r="U475" t="str">
        <f t="shared" si="122"/>
        <v xml:space="preserve">6-apr-2009 </v>
      </c>
      <c r="V475">
        <f t="shared" si="123"/>
        <v>4</v>
      </c>
      <c r="W475">
        <f t="shared" si="124"/>
        <v>2009</v>
      </c>
      <c r="X475">
        <f t="shared" si="125"/>
        <v>6</v>
      </c>
      <c r="Y475" s="25">
        <f t="shared" si="126"/>
        <v>925.50000000000102</v>
      </c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</row>
    <row r="476" spans="1:51">
      <c r="A476" t="s">
        <v>636</v>
      </c>
      <c r="B476" t="s">
        <v>637</v>
      </c>
      <c r="C476" t="s">
        <v>25</v>
      </c>
      <c r="D476">
        <v>23</v>
      </c>
      <c r="E476" s="34">
        <v>176.9</v>
      </c>
      <c r="F476" s="4">
        <v>4.0899999999999999E-2</v>
      </c>
      <c r="G476">
        <v>0</v>
      </c>
      <c r="H476" s="25">
        <v>196.7</v>
      </c>
      <c r="I476" s="25">
        <v>0</v>
      </c>
      <c r="J476" s="3">
        <v>10000</v>
      </c>
      <c r="K476" s="7">
        <f t="shared" si="113"/>
        <v>1</v>
      </c>
      <c r="L476" s="6">
        <f t="shared" si="114"/>
        <v>176.9</v>
      </c>
      <c r="M476">
        <v>1</v>
      </c>
      <c r="N476" s="9">
        <f t="shared" si="115"/>
        <v>1</v>
      </c>
      <c r="O476" s="9">
        <f t="shared" si="116"/>
        <v>0</v>
      </c>
      <c r="P476" s="9">
        <f t="shared" si="117"/>
        <v>0</v>
      </c>
      <c r="Q476" s="8">
        <f t="shared" si="118"/>
        <v>176.9</v>
      </c>
      <c r="R476" s="8">
        <f t="shared" si="119"/>
        <v>0</v>
      </c>
      <c r="S476" t="str">
        <f t="shared" si="120"/>
        <v>14.00.00</v>
      </c>
      <c r="T476" t="str">
        <f t="shared" si="121"/>
        <v>9.00.00</v>
      </c>
      <c r="U476" t="str">
        <f t="shared" si="122"/>
        <v xml:space="preserve">8-apr-2009 </v>
      </c>
      <c r="V476">
        <f t="shared" si="123"/>
        <v>4</v>
      </c>
      <c r="W476">
        <f t="shared" si="124"/>
        <v>2009</v>
      </c>
      <c r="X476">
        <f t="shared" si="125"/>
        <v>8</v>
      </c>
      <c r="Y476" s="25">
        <f t="shared" si="126"/>
        <v>1102.400000000001</v>
      </c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</row>
    <row r="477" spans="1:51">
      <c r="A477" t="s">
        <v>634</v>
      </c>
      <c r="B477" t="s">
        <v>635</v>
      </c>
      <c r="C477" t="s">
        <v>55</v>
      </c>
      <c r="D477">
        <v>3</v>
      </c>
      <c r="E477" s="34">
        <v>-62.8</v>
      </c>
      <c r="F477" s="4">
        <v>-1.4800000000000001E-2</v>
      </c>
      <c r="G477">
        <v>0</v>
      </c>
      <c r="H477" s="25">
        <v>0</v>
      </c>
      <c r="I477" s="25">
        <v>-62.8</v>
      </c>
      <c r="J477" s="3">
        <v>10000</v>
      </c>
      <c r="K477" s="7">
        <f t="shared" si="113"/>
        <v>-1</v>
      </c>
      <c r="L477" s="6">
        <f t="shared" si="114"/>
        <v>-62.8</v>
      </c>
      <c r="M477">
        <v>1</v>
      </c>
      <c r="N477" s="9">
        <f t="shared" si="115"/>
        <v>0</v>
      </c>
      <c r="O477" s="9">
        <f t="shared" si="116"/>
        <v>-1</v>
      </c>
      <c r="P477" s="9">
        <f t="shared" si="117"/>
        <v>0</v>
      </c>
      <c r="Q477" s="8">
        <f t="shared" si="118"/>
        <v>0</v>
      </c>
      <c r="R477" s="8">
        <f t="shared" si="119"/>
        <v>-62.8</v>
      </c>
      <c r="S477" t="str">
        <f t="shared" si="120"/>
        <v>9.00.00</v>
      </c>
      <c r="T477" t="str">
        <f t="shared" si="121"/>
        <v>12.00.00</v>
      </c>
      <c r="U477" t="str">
        <f t="shared" si="122"/>
        <v xml:space="preserve">8-apr-2009 </v>
      </c>
      <c r="V477">
        <f t="shared" si="123"/>
        <v>4</v>
      </c>
      <c r="W477">
        <f t="shared" si="124"/>
        <v>2009</v>
      </c>
      <c r="X477">
        <f t="shared" si="125"/>
        <v>8</v>
      </c>
      <c r="Y477" s="25">
        <f t="shared" si="126"/>
        <v>1039.600000000001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</row>
    <row r="478" spans="1:51">
      <c r="A478" t="s">
        <v>638</v>
      </c>
      <c r="B478" t="s">
        <v>639</v>
      </c>
      <c r="C478" t="s">
        <v>25</v>
      </c>
      <c r="D478">
        <v>9</v>
      </c>
      <c r="E478" s="34">
        <v>-9.8000000000000007</v>
      </c>
      <c r="F478" s="4">
        <v>-2.2000000000000001E-3</v>
      </c>
      <c r="G478">
        <v>0</v>
      </c>
      <c r="H478" s="25">
        <v>50.7</v>
      </c>
      <c r="I478" s="25">
        <v>-9.8000000000000007</v>
      </c>
      <c r="J478" s="3">
        <v>10000</v>
      </c>
      <c r="K478" s="7">
        <f t="shared" si="113"/>
        <v>-2</v>
      </c>
      <c r="L478" s="6">
        <f t="shared" si="114"/>
        <v>-72.599999999999994</v>
      </c>
      <c r="M478">
        <v>1</v>
      </c>
      <c r="N478" s="9">
        <f t="shared" si="115"/>
        <v>0</v>
      </c>
      <c r="O478" s="9">
        <f t="shared" si="116"/>
        <v>-1</v>
      </c>
      <c r="P478" s="9">
        <f t="shared" si="117"/>
        <v>0</v>
      </c>
      <c r="Q478" s="8">
        <f t="shared" si="118"/>
        <v>0</v>
      </c>
      <c r="R478" s="8">
        <f t="shared" si="119"/>
        <v>-9.8000000000000007</v>
      </c>
      <c r="S478" t="str">
        <f t="shared" si="120"/>
        <v>10.00.00</v>
      </c>
      <c r="T478" t="str">
        <f t="shared" si="121"/>
        <v>19.00.00</v>
      </c>
      <c r="U478" t="str">
        <f t="shared" si="122"/>
        <v>14-apr-2009</v>
      </c>
      <c r="V478">
        <f t="shared" si="123"/>
        <v>4</v>
      </c>
      <c r="W478">
        <f t="shared" si="124"/>
        <v>2009</v>
      </c>
      <c r="X478">
        <f t="shared" si="125"/>
        <v>14</v>
      </c>
      <c r="Y478" s="25">
        <f t="shared" si="126"/>
        <v>1029.8000000000011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</row>
    <row r="479" spans="1:51">
      <c r="A479" t="s">
        <v>1987</v>
      </c>
      <c r="B479" t="s">
        <v>1988</v>
      </c>
      <c r="C479" t="s">
        <v>25</v>
      </c>
      <c r="D479">
        <v>9</v>
      </c>
      <c r="E479" s="38">
        <v>-62</v>
      </c>
      <c r="F479" s="4">
        <v>-6.7999999999999996E-3</v>
      </c>
      <c r="G479">
        <v>0</v>
      </c>
      <c r="H479" s="25">
        <v>8</v>
      </c>
      <c r="I479" s="25">
        <v>-100</v>
      </c>
      <c r="J479" s="3">
        <v>10000</v>
      </c>
      <c r="K479" s="7">
        <f t="shared" si="113"/>
        <v>-3</v>
      </c>
      <c r="L479" s="6">
        <f t="shared" si="114"/>
        <v>-134.6</v>
      </c>
      <c r="M479">
        <v>1</v>
      </c>
      <c r="N479" s="9">
        <f t="shared" si="115"/>
        <v>0</v>
      </c>
      <c r="O479" s="9">
        <f t="shared" si="116"/>
        <v>-1</v>
      </c>
      <c r="P479" s="9">
        <f t="shared" si="117"/>
        <v>0</v>
      </c>
      <c r="Q479" s="8">
        <f t="shared" si="118"/>
        <v>0</v>
      </c>
      <c r="R479" s="8">
        <f t="shared" si="119"/>
        <v>-62</v>
      </c>
      <c r="S479" t="str">
        <f t="shared" si="120"/>
        <v>12.00.00</v>
      </c>
      <c r="T479" t="str">
        <f t="shared" si="121"/>
        <v>21.00.00</v>
      </c>
      <c r="U479" t="str">
        <f t="shared" si="122"/>
        <v>14-apr-2009</v>
      </c>
      <c r="V479">
        <f t="shared" si="123"/>
        <v>4</v>
      </c>
      <c r="W479">
        <f t="shared" si="124"/>
        <v>2009</v>
      </c>
      <c r="X479">
        <f t="shared" si="125"/>
        <v>14</v>
      </c>
      <c r="Y479" s="25">
        <f t="shared" si="126"/>
        <v>967.80000000000109</v>
      </c>
    </row>
    <row r="480" spans="1:51">
      <c r="A480" t="s">
        <v>2962</v>
      </c>
      <c r="B480" t="s">
        <v>2963</v>
      </c>
      <c r="C480" t="s">
        <v>25</v>
      </c>
      <c r="D480">
        <v>16</v>
      </c>
      <c r="E480" s="36">
        <v>86.9</v>
      </c>
      <c r="F480" s="4">
        <v>1.9199999999999998E-2</v>
      </c>
      <c r="G480">
        <v>0</v>
      </c>
      <c r="H480" s="25">
        <v>86.9</v>
      </c>
      <c r="I480" s="25">
        <v>0</v>
      </c>
      <c r="J480" s="3">
        <v>10000</v>
      </c>
      <c r="K480" s="7">
        <f t="shared" si="113"/>
        <v>1</v>
      </c>
      <c r="L480" s="6">
        <f t="shared" si="114"/>
        <v>86.9</v>
      </c>
      <c r="M480">
        <v>1</v>
      </c>
      <c r="N480" s="9">
        <f t="shared" si="115"/>
        <v>1</v>
      </c>
      <c r="O480" s="9">
        <f t="shared" si="116"/>
        <v>0</v>
      </c>
      <c r="P480" s="9">
        <f t="shared" si="117"/>
        <v>0</v>
      </c>
      <c r="Q480" s="8">
        <f t="shared" si="118"/>
        <v>86.9</v>
      </c>
      <c r="R480" s="8">
        <f t="shared" si="119"/>
        <v>0</v>
      </c>
      <c r="S480" t="str">
        <f t="shared" si="120"/>
        <v>10.00.00</v>
      </c>
      <c r="T480" t="str">
        <f t="shared" si="121"/>
        <v>12.00.00</v>
      </c>
      <c r="U480" t="str">
        <f t="shared" si="122"/>
        <v>15-apr-2009</v>
      </c>
      <c r="V480">
        <f t="shared" si="123"/>
        <v>4</v>
      </c>
      <c r="W480">
        <f t="shared" si="124"/>
        <v>2009</v>
      </c>
      <c r="X480">
        <f t="shared" si="125"/>
        <v>15</v>
      </c>
      <c r="Y480" s="25">
        <f t="shared" si="126"/>
        <v>1054.7000000000012</v>
      </c>
    </row>
    <row r="481" spans="1:51">
      <c r="A481" t="s">
        <v>640</v>
      </c>
      <c r="B481" t="s">
        <v>641</v>
      </c>
      <c r="C481" t="s">
        <v>55</v>
      </c>
      <c r="D481">
        <v>2</v>
      </c>
      <c r="E481" s="34">
        <v>-22.1</v>
      </c>
      <c r="F481" s="4">
        <v>-4.7999999999999996E-3</v>
      </c>
      <c r="G481">
        <v>0</v>
      </c>
      <c r="H481" s="25">
        <v>0</v>
      </c>
      <c r="I481" s="25">
        <v>-22.1</v>
      </c>
      <c r="J481" s="3">
        <v>10000</v>
      </c>
      <c r="K481" s="7">
        <f t="shared" si="113"/>
        <v>-1</v>
      </c>
      <c r="L481" s="6">
        <f t="shared" si="114"/>
        <v>-22.1</v>
      </c>
      <c r="M481">
        <v>1</v>
      </c>
      <c r="N481" s="9">
        <f t="shared" si="115"/>
        <v>0</v>
      </c>
      <c r="O481" s="9">
        <f t="shared" si="116"/>
        <v>-1</v>
      </c>
      <c r="P481" s="9">
        <f t="shared" si="117"/>
        <v>0</v>
      </c>
      <c r="Q481" s="8">
        <f t="shared" si="118"/>
        <v>0</v>
      </c>
      <c r="R481" s="8">
        <f t="shared" si="119"/>
        <v>-22.1</v>
      </c>
      <c r="S481" t="str">
        <f t="shared" si="120"/>
        <v>11.00.00</v>
      </c>
      <c r="T481" t="str">
        <f t="shared" si="121"/>
        <v>13.00.00</v>
      </c>
      <c r="U481" t="str">
        <f t="shared" si="122"/>
        <v>16-apr-2009</v>
      </c>
      <c r="V481">
        <f t="shared" si="123"/>
        <v>4</v>
      </c>
      <c r="W481">
        <f t="shared" si="124"/>
        <v>2009</v>
      </c>
      <c r="X481">
        <f t="shared" si="125"/>
        <v>16</v>
      </c>
      <c r="Y481" s="25">
        <f t="shared" si="126"/>
        <v>1032.6000000000013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</row>
    <row r="482" spans="1:51">
      <c r="A482" t="s">
        <v>642</v>
      </c>
      <c r="B482" t="s">
        <v>643</v>
      </c>
      <c r="C482" t="s">
        <v>25</v>
      </c>
      <c r="D482">
        <v>4</v>
      </c>
      <c r="E482" s="34">
        <v>-56.6</v>
      </c>
      <c r="F482" s="4">
        <v>-1.21E-2</v>
      </c>
      <c r="G482">
        <v>0</v>
      </c>
      <c r="H482" s="25">
        <v>0</v>
      </c>
      <c r="I482" s="25">
        <v>-56.8</v>
      </c>
      <c r="J482" s="3">
        <v>10000</v>
      </c>
      <c r="K482" s="7">
        <f t="shared" si="113"/>
        <v>-2</v>
      </c>
      <c r="L482" s="6">
        <f t="shared" si="114"/>
        <v>-78.7</v>
      </c>
      <c r="M482">
        <v>1</v>
      </c>
      <c r="N482" s="9">
        <f t="shared" si="115"/>
        <v>0</v>
      </c>
      <c r="O482" s="9">
        <f t="shared" si="116"/>
        <v>-1</v>
      </c>
      <c r="P482" s="9">
        <f t="shared" si="117"/>
        <v>0</v>
      </c>
      <c r="Q482" s="8">
        <f t="shared" si="118"/>
        <v>0</v>
      </c>
      <c r="R482" s="8">
        <f t="shared" si="119"/>
        <v>-56.6</v>
      </c>
      <c r="S482" t="str">
        <f t="shared" si="120"/>
        <v>20.00.00</v>
      </c>
      <c r="T482" t="str">
        <f t="shared" si="121"/>
        <v>10.00.00</v>
      </c>
      <c r="U482" t="str">
        <f t="shared" si="122"/>
        <v>17-apr-2009</v>
      </c>
      <c r="V482">
        <f t="shared" si="123"/>
        <v>4</v>
      </c>
      <c r="W482">
        <f t="shared" si="124"/>
        <v>2009</v>
      </c>
      <c r="X482">
        <f t="shared" si="125"/>
        <v>17</v>
      </c>
      <c r="Y482" s="25">
        <f t="shared" si="126"/>
        <v>976.00000000000125</v>
      </c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</row>
    <row r="483" spans="1:51">
      <c r="A483" t="s">
        <v>644</v>
      </c>
      <c r="B483" t="s">
        <v>645</v>
      </c>
      <c r="C483" t="s">
        <v>25</v>
      </c>
      <c r="D483">
        <v>4</v>
      </c>
      <c r="E483" s="34">
        <v>-34.799999999999997</v>
      </c>
      <c r="F483" s="4">
        <v>-7.6E-3</v>
      </c>
      <c r="G483">
        <v>0</v>
      </c>
      <c r="H483" s="25">
        <v>31.7</v>
      </c>
      <c r="I483" s="25">
        <v>-34.799999999999997</v>
      </c>
      <c r="J483" s="3">
        <v>10000</v>
      </c>
      <c r="K483" s="7">
        <f t="shared" si="113"/>
        <v>-3</v>
      </c>
      <c r="L483" s="6">
        <f t="shared" si="114"/>
        <v>-113.5</v>
      </c>
      <c r="M483">
        <v>1</v>
      </c>
      <c r="N483" s="9">
        <f t="shared" si="115"/>
        <v>0</v>
      </c>
      <c r="O483" s="9">
        <f t="shared" si="116"/>
        <v>-1</v>
      </c>
      <c r="P483" s="9">
        <f t="shared" si="117"/>
        <v>0</v>
      </c>
      <c r="Q483" s="8">
        <f t="shared" si="118"/>
        <v>0</v>
      </c>
      <c r="R483" s="8">
        <f t="shared" si="119"/>
        <v>-34.799999999999997</v>
      </c>
      <c r="S483" t="str">
        <f t="shared" si="120"/>
        <v>17.00.00</v>
      </c>
      <c r="T483" t="str">
        <f t="shared" si="121"/>
        <v>21.00.00</v>
      </c>
      <c r="U483" t="str">
        <f t="shared" si="122"/>
        <v>22-apr-2009</v>
      </c>
      <c r="V483">
        <f t="shared" si="123"/>
        <v>4</v>
      </c>
      <c r="W483">
        <f t="shared" si="124"/>
        <v>2009</v>
      </c>
      <c r="X483">
        <f t="shared" si="125"/>
        <v>22</v>
      </c>
      <c r="Y483" s="25">
        <f t="shared" si="126"/>
        <v>941.2000000000013</v>
      </c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</row>
    <row r="484" spans="1:51">
      <c r="A484" t="s">
        <v>646</v>
      </c>
      <c r="B484" t="s">
        <v>647</v>
      </c>
      <c r="C484" t="s">
        <v>25</v>
      </c>
      <c r="D484">
        <v>11</v>
      </c>
      <c r="E484" s="34">
        <v>19.2</v>
      </c>
      <c r="F484" s="4">
        <v>4.1999999999999997E-3</v>
      </c>
      <c r="G484">
        <v>0</v>
      </c>
      <c r="H484" s="25">
        <v>89.7</v>
      </c>
      <c r="I484" s="25">
        <v>-3.3</v>
      </c>
      <c r="J484" s="3">
        <v>10000</v>
      </c>
      <c r="K484" s="7">
        <f t="shared" si="113"/>
        <v>1</v>
      </c>
      <c r="L484" s="6">
        <f t="shared" si="114"/>
        <v>19.2</v>
      </c>
      <c r="M484">
        <v>1</v>
      </c>
      <c r="N484" s="9">
        <f t="shared" si="115"/>
        <v>1</v>
      </c>
      <c r="O484" s="9">
        <f t="shared" si="116"/>
        <v>0</v>
      </c>
      <c r="P484" s="9">
        <f t="shared" si="117"/>
        <v>0</v>
      </c>
      <c r="Q484" s="8">
        <f t="shared" si="118"/>
        <v>19.2</v>
      </c>
      <c r="R484" s="8">
        <f t="shared" si="119"/>
        <v>0</v>
      </c>
      <c r="S484" t="str">
        <f t="shared" si="120"/>
        <v>11.00.00</v>
      </c>
      <c r="T484" t="str">
        <f t="shared" si="121"/>
        <v>8.00.00</v>
      </c>
      <c r="U484" t="str">
        <f t="shared" si="122"/>
        <v>24-apr-2009</v>
      </c>
      <c r="V484">
        <f t="shared" si="123"/>
        <v>4</v>
      </c>
      <c r="W484">
        <f t="shared" si="124"/>
        <v>2009</v>
      </c>
      <c r="X484">
        <f t="shared" si="125"/>
        <v>24</v>
      </c>
      <c r="Y484" s="25">
        <f t="shared" si="126"/>
        <v>960.40000000000134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</row>
    <row r="485" spans="1:51">
      <c r="A485" t="s">
        <v>2964</v>
      </c>
      <c r="B485" t="s">
        <v>2965</v>
      </c>
      <c r="C485" t="s">
        <v>25</v>
      </c>
      <c r="D485">
        <v>37</v>
      </c>
      <c r="E485" s="36">
        <v>110</v>
      </c>
      <c r="F485" s="4">
        <v>2.3800000000000002E-2</v>
      </c>
      <c r="G485">
        <v>0</v>
      </c>
      <c r="H485" s="25">
        <v>110</v>
      </c>
      <c r="I485" s="25">
        <v>-48</v>
      </c>
      <c r="J485" s="3">
        <v>10000</v>
      </c>
      <c r="K485" s="7">
        <f t="shared" si="113"/>
        <v>2</v>
      </c>
      <c r="L485" s="6">
        <f t="shared" si="114"/>
        <v>129.19999999999999</v>
      </c>
      <c r="M485">
        <v>1</v>
      </c>
      <c r="N485" s="9">
        <f t="shared" si="115"/>
        <v>1</v>
      </c>
      <c r="O485" s="9">
        <f t="shared" si="116"/>
        <v>0</v>
      </c>
      <c r="P485" s="9">
        <f t="shared" si="117"/>
        <v>0</v>
      </c>
      <c r="Q485" s="8">
        <f t="shared" si="118"/>
        <v>110</v>
      </c>
      <c r="R485" s="8">
        <f t="shared" si="119"/>
        <v>0</v>
      </c>
      <c r="S485" t="str">
        <f t="shared" si="120"/>
        <v>11.00.00</v>
      </c>
      <c r="T485" t="str">
        <f t="shared" si="121"/>
        <v>20.00.00</v>
      </c>
      <c r="U485" t="str">
        <f t="shared" si="122"/>
        <v>27-apr-2009</v>
      </c>
      <c r="V485">
        <f t="shared" si="123"/>
        <v>4</v>
      </c>
      <c r="W485">
        <f t="shared" si="124"/>
        <v>2009</v>
      </c>
      <c r="X485">
        <f t="shared" si="125"/>
        <v>27</v>
      </c>
      <c r="Y485" s="25">
        <f t="shared" si="126"/>
        <v>1070.4000000000015</v>
      </c>
    </row>
    <row r="486" spans="1:51">
      <c r="A486" t="s">
        <v>648</v>
      </c>
      <c r="B486" t="s">
        <v>649</v>
      </c>
      <c r="C486" t="s">
        <v>55</v>
      </c>
      <c r="D486">
        <v>6</v>
      </c>
      <c r="E486" s="34">
        <v>-44.8</v>
      </c>
      <c r="F486" s="4">
        <v>-9.7999999999999997E-3</v>
      </c>
      <c r="G486">
        <v>0</v>
      </c>
      <c r="H486" s="25">
        <v>6.2</v>
      </c>
      <c r="I486" s="25">
        <v>-44.8</v>
      </c>
      <c r="J486" s="3">
        <v>10000</v>
      </c>
      <c r="K486" s="7">
        <f t="shared" si="113"/>
        <v>-1</v>
      </c>
      <c r="L486" s="6">
        <f t="shared" si="114"/>
        <v>-44.8</v>
      </c>
      <c r="M486">
        <v>1</v>
      </c>
      <c r="N486" s="9">
        <f t="shared" si="115"/>
        <v>0</v>
      </c>
      <c r="O486" s="9">
        <f t="shared" si="116"/>
        <v>-1</v>
      </c>
      <c r="P486" s="9">
        <f t="shared" si="117"/>
        <v>0</v>
      </c>
      <c r="Q486" s="8">
        <f t="shared" si="118"/>
        <v>0</v>
      </c>
      <c r="R486" s="8">
        <f t="shared" si="119"/>
        <v>-44.8</v>
      </c>
      <c r="S486" t="str">
        <f t="shared" si="120"/>
        <v>10.00.00</v>
      </c>
      <c r="T486" t="str">
        <f t="shared" si="121"/>
        <v>16.00.00</v>
      </c>
      <c r="U486" t="str">
        <f t="shared" si="122"/>
        <v>28-apr-2009</v>
      </c>
      <c r="V486">
        <f t="shared" si="123"/>
        <v>4</v>
      </c>
      <c r="W486">
        <f t="shared" si="124"/>
        <v>2009</v>
      </c>
      <c r="X486">
        <f t="shared" si="125"/>
        <v>28</v>
      </c>
      <c r="Y486" s="25">
        <f t="shared" si="126"/>
        <v>1025.6000000000015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</row>
    <row r="487" spans="1:51">
      <c r="A487" t="s">
        <v>650</v>
      </c>
      <c r="B487" t="s">
        <v>651</v>
      </c>
      <c r="C487" t="s">
        <v>25</v>
      </c>
      <c r="D487">
        <v>21</v>
      </c>
      <c r="E487" s="34">
        <v>165.4</v>
      </c>
      <c r="F487" s="4">
        <v>3.56E-2</v>
      </c>
      <c r="G487">
        <v>0</v>
      </c>
      <c r="H487" s="25">
        <v>185.2</v>
      </c>
      <c r="I487" s="25">
        <v>-4.3</v>
      </c>
      <c r="J487" s="3">
        <v>10000</v>
      </c>
      <c r="K487" s="7">
        <f t="shared" si="113"/>
        <v>1</v>
      </c>
      <c r="L487" s="6">
        <f t="shared" si="114"/>
        <v>165.4</v>
      </c>
      <c r="M487">
        <v>1</v>
      </c>
      <c r="N487" s="9">
        <f t="shared" si="115"/>
        <v>1</v>
      </c>
      <c r="O487" s="9">
        <f t="shared" si="116"/>
        <v>0</v>
      </c>
      <c r="P487" s="9">
        <f t="shared" si="117"/>
        <v>0</v>
      </c>
      <c r="Q487" s="8">
        <f t="shared" si="118"/>
        <v>165.4</v>
      </c>
      <c r="R487" s="8">
        <f t="shared" si="119"/>
        <v>0</v>
      </c>
      <c r="S487" t="str">
        <f t="shared" si="120"/>
        <v>9.00.00</v>
      </c>
      <c r="T487" t="str">
        <f t="shared" si="121"/>
        <v>16.00.00</v>
      </c>
      <c r="U487" t="str">
        <f t="shared" si="122"/>
        <v>29-apr-2009</v>
      </c>
      <c r="V487">
        <f t="shared" si="123"/>
        <v>4</v>
      </c>
      <c r="W487">
        <f t="shared" si="124"/>
        <v>2009</v>
      </c>
      <c r="X487">
        <f t="shared" si="125"/>
        <v>29</v>
      </c>
      <c r="Y487" s="25">
        <f t="shared" si="126"/>
        <v>1191.0000000000016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</row>
    <row r="488" spans="1:51">
      <c r="A488" t="s">
        <v>1989</v>
      </c>
      <c r="B488" t="s">
        <v>1990</v>
      </c>
      <c r="C488" t="s">
        <v>25</v>
      </c>
      <c r="D488">
        <v>9</v>
      </c>
      <c r="E488" s="38">
        <v>-103</v>
      </c>
      <c r="F488" s="4">
        <v>-1.0699999999999999E-2</v>
      </c>
      <c r="G488">
        <v>0</v>
      </c>
      <c r="H488" s="25">
        <v>41</v>
      </c>
      <c r="I488" s="25">
        <v>-116</v>
      </c>
      <c r="J488" s="3">
        <v>10000</v>
      </c>
      <c r="K488" s="7">
        <f t="shared" si="113"/>
        <v>-1</v>
      </c>
      <c r="L488" s="6">
        <f t="shared" si="114"/>
        <v>-103</v>
      </c>
      <c r="M488">
        <v>1</v>
      </c>
      <c r="N488" s="9">
        <f t="shared" si="115"/>
        <v>0</v>
      </c>
      <c r="O488" s="9">
        <f t="shared" si="116"/>
        <v>-1</v>
      </c>
      <c r="P488" s="9">
        <f t="shared" si="117"/>
        <v>0</v>
      </c>
      <c r="Q488" s="8">
        <f t="shared" si="118"/>
        <v>0</v>
      </c>
      <c r="R488" s="8">
        <f t="shared" si="119"/>
        <v>-103</v>
      </c>
      <c r="S488" t="str">
        <f t="shared" si="120"/>
        <v>12.00.00</v>
      </c>
      <c r="T488" t="str">
        <f t="shared" si="121"/>
        <v>21.00.00</v>
      </c>
      <c r="U488" t="str">
        <f t="shared" si="122"/>
        <v>30-apr-2009</v>
      </c>
      <c r="V488">
        <f t="shared" si="123"/>
        <v>4</v>
      </c>
      <c r="W488">
        <f t="shared" si="124"/>
        <v>2009</v>
      </c>
      <c r="X488">
        <f t="shared" si="125"/>
        <v>30</v>
      </c>
      <c r="Y488" s="25">
        <f t="shared" si="126"/>
        <v>1088.0000000000016</v>
      </c>
    </row>
    <row r="489" spans="1:51">
      <c r="A489" t="s">
        <v>652</v>
      </c>
      <c r="B489" t="s">
        <v>653</v>
      </c>
      <c r="C489" t="s">
        <v>25</v>
      </c>
      <c r="D489">
        <v>4</v>
      </c>
      <c r="E489" s="34">
        <v>-21.8</v>
      </c>
      <c r="F489" s="4">
        <v>-4.4000000000000003E-3</v>
      </c>
      <c r="G489">
        <v>0</v>
      </c>
      <c r="H489" s="25">
        <v>29.7</v>
      </c>
      <c r="I489" s="25">
        <v>-21.8</v>
      </c>
      <c r="J489" s="3">
        <v>10000</v>
      </c>
      <c r="K489" s="7">
        <f t="shared" si="113"/>
        <v>-2</v>
      </c>
      <c r="L489" s="6">
        <f t="shared" si="114"/>
        <v>-124.8</v>
      </c>
      <c r="M489">
        <v>1</v>
      </c>
      <c r="N489" s="9">
        <f t="shared" si="115"/>
        <v>0</v>
      </c>
      <c r="O489" s="9">
        <f t="shared" si="116"/>
        <v>-1</v>
      </c>
      <c r="P489" s="9">
        <f t="shared" si="117"/>
        <v>0</v>
      </c>
      <c r="Q489" s="8">
        <f t="shared" si="118"/>
        <v>0</v>
      </c>
      <c r="R489" s="8">
        <f t="shared" si="119"/>
        <v>-21.8</v>
      </c>
      <c r="S489" t="str">
        <f t="shared" si="120"/>
        <v>12.00.00</v>
      </c>
      <c r="T489" t="str">
        <f t="shared" si="121"/>
        <v>16.00.00</v>
      </c>
      <c r="U489" t="str">
        <f t="shared" si="122"/>
        <v xml:space="preserve">8-mag-2009 </v>
      </c>
      <c r="V489">
        <f t="shared" si="123"/>
        <v>5</v>
      </c>
      <c r="W489">
        <f t="shared" si="124"/>
        <v>2009</v>
      </c>
      <c r="X489">
        <f t="shared" si="125"/>
        <v>8</v>
      </c>
      <c r="Y489" s="25">
        <f t="shared" si="126"/>
        <v>1066.2000000000016</v>
      </c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</row>
    <row r="490" spans="1:51">
      <c r="A490" t="s">
        <v>652</v>
      </c>
      <c r="B490" t="s">
        <v>1991</v>
      </c>
      <c r="C490" t="s">
        <v>25</v>
      </c>
      <c r="D490">
        <v>9</v>
      </c>
      <c r="E490" s="38">
        <v>84</v>
      </c>
      <c r="F490" s="4">
        <v>8.5000000000000006E-3</v>
      </c>
      <c r="G490">
        <v>0</v>
      </c>
      <c r="H490" s="25">
        <v>87</v>
      </c>
      <c r="I490" s="25">
        <v>-5</v>
      </c>
      <c r="J490" s="3">
        <v>10000</v>
      </c>
      <c r="K490" s="7">
        <f t="shared" si="113"/>
        <v>1</v>
      </c>
      <c r="L490" s="6">
        <f t="shared" si="114"/>
        <v>84</v>
      </c>
      <c r="M490">
        <v>1</v>
      </c>
      <c r="N490" s="9">
        <f t="shared" si="115"/>
        <v>1</v>
      </c>
      <c r="O490" s="9">
        <f t="shared" si="116"/>
        <v>0</v>
      </c>
      <c r="P490" s="9">
        <f t="shared" si="117"/>
        <v>0</v>
      </c>
      <c r="Q490" s="8">
        <f t="shared" si="118"/>
        <v>84</v>
      </c>
      <c r="R490" s="8">
        <f t="shared" si="119"/>
        <v>0</v>
      </c>
      <c r="S490" t="str">
        <f t="shared" si="120"/>
        <v>12.00.00</v>
      </c>
      <c r="T490" t="str">
        <f t="shared" si="121"/>
        <v>21.00.00</v>
      </c>
      <c r="U490" t="str">
        <f t="shared" si="122"/>
        <v xml:space="preserve">8-mag-2009 </v>
      </c>
      <c r="V490">
        <f t="shared" si="123"/>
        <v>5</v>
      </c>
      <c r="W490">
        <f t="shared" si="124"/>
        <v>2009</v>
      </c>
      <c r="X490">
        <f t="shared" si="125"/>
        <v>8</v>
      </c>
      <c r="Y490" s="25">
        <f t="shared" si="126"/>
        <v>1150.2000000000016</v>
      </c>
    </row>
    <row r="491" spans="1:51">
      <c r="A491" t="s">
        <v>2966</v>
      </c>
      <c r="B491" t="s">
        <v>2967</v>
      </c>
      <c r="C491" t="s">
        <v>25</v>
      </c>
      <c r="D491">
        <v>17</v>
      </c>
      <c r="E491" s="36">
        <v>-126</v>
      </c>
      <c r="F491" s="4">
        <v>-2.58E-2</v>
      </c>
      <c r="G491">
        <v>0</v>
      </c>
      <c r="H491" s="25">
        <v>24</v>
      </c>
      <c r="I491" s="25">
        <v>-126</v>
      </c>
      <c r="J491" s="3">
        <v>10000</v>
      </c>
      <c r="K491" s="7">
        <f t="shared" si="113"/>
        <v>-1</v>
      </c>
      <c r="L491" s="6">
        <f t="shared" si="114"/>
        <v>-126</v>
      </c>
      <c r="M491">
        <v>1</v>
      </c>
      <c r="N491" s="9">
        <f t="shared" si="115"/>
        <v>0</v>
      </c>
      <c r="O491" s="9">
        <f t="shared" si="116"/>
        <v>-1</v>
      </c>
      <c r="P491" s="9">
        <f t="shared" si="117"/>
        <v>0</v>
      </c>
      <c r="Q491" s="8">
        <f t="shared" si="118"/>
        <v>0</v>
      </c>
      <c r="R491" s="8">
        <f t="shared" si="119"/>
        <v>-126</v>
      </c>
      <c r="S491" t="str">
        <f t="shared" si="120"/>
        <v>10.00.00</v>
      </c>
      <c r="T491" t="str">
        <f t="shared" si="121"/>
        <v>13.00.00</v>
      </c>
      <c r="U491" t="str">
        <f t="shared" si="122"/>
        <v>12-mag-2009</v>
      </c>
      <c r="V491">
        <f t="shared" si="123"/>
        <v>5</v>
      </c>
      <c r="W491">
        <f t="shared" si="124"/>
        <v>2009</v>
      </c>
      <c r="X491">
        <f t="shared" si="125"/>
        <v>12</v>
      </c>
      <c r="Y491" s="25">
        <f t="shared" si="126"/>
        <v>1024.2000000000016</v>
      </c>
    </row>
    <row r="492" spans="1:51">
      <c r="A492" t="s">
        <v>654</v>
      </c>
      <c r="B492" t="s">
        <v>655</v>
      </c>
      <c r="C492" t="s">
        <v>25</v>
      </c>
      <c r="D492">
        <v>5</v>
      </c>
      <c r="E492" s="34">
        <v>-54.8</v>
      </c>
      <c r="F492" s="4">
        <v>-1.12E-2</v>
      </c>
      <c r="G492">
        <v>0</v>
      </c>
      <c r="H492" s="25">
        <v>3.7</v>
      </c>
      <c r="I492" s="25">
        <v>-54.8</v>
      </c>
      <c r="J492" s="3">
        <v>10000</v>
      </c>
      <c r="K492" s="7">
        <f t="shared" si="113"/>
        <v>-2</v>
      </c>
      <c r="L492" s="6">
        <f t="shared" si="114"/>
        <v>-180.8</v>
      </c>
      <c r="M492">
        <v>1</v>
      </c>
      <c r="N492" s="9">
        <f t="shared" si="115"/>
        <v>0</v>
      </c>
      <c r="O492" s="9">
        <f t="shared" si="116"/>
        <v>-1</v>
      </c>
      <c r="P492" s="9">
        <f t="shared" si="117"/>
        <v>0</v>
      </c>
      <c r="Q492" s="8">
        <f t="shared" si="118"/>
        <v>0</v>
      </c>
      <c r="R492" s="8">
        <f t="shared" si="119"/>
        <v>-54.8</v>
      </c>
      <c r="S492" t="str">
        <f t="shared" si="120"/>
        <v>11.00.00</v>
      </c>
      <c r="T492" t="str">
        <f t="shared" si="121"/>
        <v>16.00.00</v>
      </c>
      <c r="U492" t="str">
        <f t="shared" si="122"/>
        <v>12-mag-2009</v>
      </c>
      <c r="V492">
        <f t="shared" si="123"/>
        <v>5</v>
      </c>
      <c r="W492">
        <f t="shared" si="124"/>
        <v>2009</v>
      </c>
      <c r="X492">
        <f t="shared" si="125"/>
        <v>12</v>
      </c>
      <c r="Y492" s="25">
        <f t="shared" si="126"/>
        <v>969.40000000000168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</row>
    <row r="493" spans="1:51">
      <c r="A493" t="s">
        <v>656</v>
      </c>
      <c r="B493" t="s">
        <v>657</v>
      </c>
      <c r="C493" t="s">
        <v>25</v>
      </c>
      <c r="D493">
        <v>18</v>
      </c>
      <c r="E493" s="34">
        <v>176.4</v>
      </c>
      <c r="F493" s="4">
        <v>3.7100000000000001E-2</v>
      </c>
      <c r="G493">
        <v>0</v>
      </c>
      <c r="H493" s="25">
        <v>212.2</v>
      </c>
      <c r="I493" s="25">
        <v>-13.3</v>
      </c>
      <c r="J493" s="3">
        <v>10000</v>
      </c>
      <c r="K493" s="7">
        <f t="shared" si="113"/>
        <v>1</v>
      </c>
      <c r="L493" s="6">
        <f t="shared" si="114"/>
        <v>176.4</v>
      </c>
      <c r="M493">
        <v>1</v>
      </c>
      <c r="N493" s="9">
        <f t="shared" si="115"/>
        <v>1</v>
      </c>
      <c r="O493" s="9">
        <f t="shared" si="116"/>
        <v>0</v>
      </c>
      <c r="P493" s="9">
        <f t="shared" si="117"/>
        <v>0</v>
      </c>
      <c r="Q493" s="8">
        <f t="shared" si="118"/>
        <v>176.4</v>
      </c>
      <c r="R493" s="8">
        <f t="shared" si="119"/>
        <v>0</v>
      </c>
      <c r="S493" t="str">
        <f t="shared" si="120"/>
        <v>12.00.00</v>
      </c>
      <c r="T493" t="str">
        <f t="shared" si="121"/>
        <v>16.00.00</v>
      </c>
      <c r="U493" t="str">
        <f t="shared" si="122"/>
        <v>18-mag-2009</v>
      </c>
      <c r="V493">
        <f t="shared" si="123"/>
        <v>5</v>
      </c>
      <c r="W493">
        <f t="shared" si="124"/>
        <v>2009</v>
      </c>
      <c r="X493">
        <f t="shared" si="125"/>
        <v>18</v>
      </c>
      <c r="Y493" s="25">
        <f t="shared" si="126"/>
        <v>1145.8000000000018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</row>
    <row r="494" spans="1:51">
      <c r="A494" t="s">
        <v>656</v>
      </c>
      <c r="B494" t="s">
        <v>1992</v>
      </c>
      <c r="C494" t="s">
        <v>25</v>
      </c>
      <c r="D494">
        <v>9</v>
      </c>
      <c r="E494" s="38">
        <v>243</v>
      </c>
      <c r="F494" s="4">
        <v>2.5600000000000001E-2</v>
      </c>
      <c r="G494">
        <v>0</v>
      </c>
      <c r="H494" s="25">
        <v>245</v>
      </c>
      <c r="I494" s="25">
        <v>-26</v>
      </c>
      <c r="J494" s="3">
        <v>10000</v>
      </c>
      <c r="K494" s="7">
        <f t="shared" si="113"/>
        <v>2</v>
      </c>
      <c r="L494" s="6">
        <f t="shared" si="114"/>
        <v>419.4</v>
      </c>
      <c r="M494">
        <v>1</v>
      </c>
      <c r="N494" s="9">
        <f t="shared" si="115"/>
        <v>1</v>
      </c>
      <c r="O494" s="9">
        <f t="shared" si="116"/>
        <v>0</v>
      </c>
      <c r="P494" s="9">
        <f t="shared" si="117"/>
        <v>0</v>
      </c>
      <c r="Q494" s="8">
        <f t="shared" si="118"/>
        <v>243</v>
      </c>
      <c r="R494" s="8">
        <f t="shared" si="119"/>
        <v>0</v>
      </c>
      <c r="S494" t="str">
        <f t="shared" si="120"/>
        <v>12.00.00</v>
      </c>
      <c r="T494" t="str">
        <f t="shared" si="121"/>
        <v>21.00.00</v>
      </c>
      <c r="U494" t="str">
        <f t="shared" si="122"/>
        <v>18-mag-2009</v>
      </c>
      <c r="V494">
        <f t="shared" si="123"/>
        <v>5</v>
      </c>
      <c r="W494">
        <f t="shared" si="124"/>
        <v>2009</v>
      </c>
      <c r="X494">
        <f t="shared" si="125"/>
        <v>18</v>
      </c>
      <c r="Y494" s="25">
        <f t="shared" si="126"/>
        <v>1388.8000000000018</v>
      </c>
    </row>
    <row r="495" spans="1:51">
      <c r="A495" t="s">
        <v>1993</v>
      </c>
      <c r="B495" t="s">
        <v>1994</v>
      </c>
      <c r="C495" t="s">
        <v>25</v>
      </c>
      <c r="D495">
        <v>9</v>
      </c>
      <c r="E495" s="38">
        <v>10</v>
      </c>
      <c r="F495" s="4">
        <v>1E-3</v>
      </c>
      <c r="G495">
        <v>0</v>
      </c>
      <c r="H495" s="25">
        <v>13</v>
      </c>
      <c r="I495" s="25">
        <v>-75</v>
      </c>
      <c r="J495" s="3">
        <v>10000</v>
      </c>
      <c r="K495" s="7">
        <f t="shared" si="113"/>
        <v>3</v>
      </c>
      <c r="L495" s="6">
        <f t="shared" si="114"/>
        <v>429.4</v>
      </c>
      <c r="M495">
        <v>1</v>
      </c>
      <c r="N495" s="9">
        <f t="shared" si="115"/>
        <v>1</v>
      </c>
      <c r="O495" s="9">
        <f t="shared" si="116"/>
        <v>0</v>
      </c>
      <c r="P495" s="9">
        <f t="shared" si="117"/>
        <v>0</v>
      </c>
      <c r="Q495" s="8">
        <f t="shared" si="118"/>
        <v>10</v>
      </c>
      <c r="R495" s="8">
        <f t="shared" si="119"/>
        <v>0</v>
      </c>
      <c r="S495" t="str">
        <f t="shared" si="120"/>
        <v>12.00.00</v>
      </c>
      <c r="T495" t="str">
        <f t="shared" si="121"/>
        <v>21.00.00</v>
      </c>
      <c r="U495" t="str">
        <f t="shared" si="122"/>
        <v>19-mag-2009</v>
      </c>
      <c r="V495">
        <f t="shared" si="123"/>
        <v>5</v>
      </c>
      <c r="W495">
        <f t="shared" si="124"/>
        <v>2009</v>
      </c>
      <c r="X495">
        <f t="shared" si="125"/>
        <v>19</v>
      </c>
      <c r="Y495" s="25">
        <f t="shared" si="126"/>
        <v>1398.8000000000018</v>
      </c>
    </row>
    <row r="496" spans="1:51">
      <c r="A496" t="s">
        <v>658</v>
      </c>
      <c r="B496" t="s">
        <v>659</v>
      </c>
      <c r="C496" t="s">
        <v>55</v>
      </c>
      <c r="D496">
        <v>15</v>
      </c>
      <c r="E496" s="34">
        <v>61.4</v>
      </c>
      <c r="F496" s="4">
        <v>1.23E-2</v>
      </c>
      <c r="G496">
        <v>0</v>
      </c>
      <c r="H496" s="25">
        <v>101.7</v>
      </c>
      <c r="I496" s="25">
        <v>-11.3</v>
      </c>
      <c r="J496" s="3">
        <v>10000</v>
      </c>
      <c r="K496" s="7">
        <f t="shared" si="113"/>
        <v>4</v>
      </c>
      <c r="L496" s="6">
        <f t="shared" si="114"/>
        <v>490.79999999999995</v>
      </c>
      <c r="M496">
        <v>1</v>
      </c>
      <c r="N496" s="9">
        <f t="shared" si="115"/>
        <v>1</v>
      </c>
      <c r="O496" s="9">
        <f t="shared" si="116"/>
        <v>0</v>
      </c>
      <c r="P496" s="9">
        <f t="shared" si="117"/>
        <v>0</v>
      </c>
      <c r="Q496" s="8">
        <f t="shared" si="118"/>
        <v>61.4</v>
      </c>
      <c r="R496" s="8">
        <f t="shared" si="119"/>
        <v>0</v>
      </c>
      <c r="S496" t="str">
        <f t="shared" si="120"/>
        <v>8.00.00</v>
      </c>
      <c r="T496" t="str">
        <f t="shared" si="121"/>
        <v>9.00.00</v>
      </c>
      <c r="U496" t="str">
        <f t="shared" si="122"/>
        <v>21-mag-2009</v>
      </c>
      <c r="V496">
        <f t="shared" si="123"/>
        <v>5</v>
      </c>
      <c r="W496">
        <f t="shared" si="124"/>
        <v>2009</v>
      </c>
      <c r="X496">
        <f t="shared" si="125"/>
        <v>21</v>
      </c>
      <c r="Y496" s="25">
        <f t="shared" si="126"/>
        <v>1460.2000000000019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</row>
    <row r="497" spans="1:51">
      <c r="A497" t="s">
        <v>1995</v>
      </c>
      <c r="B497" t="s">
        <v>1996</v>
      </c>
      <c r="C497" t="s">
        <v>25</v>
      </c>
      <c r="D497">
        <v>9</v>
      </c>
      <c r="E497" s="38">
        <v>-55</v>
      </c>
      <c r="F497" s="4">
        <v>-5.5999999999999999E-3</v>
      </c>
      <c r="G497">
        <v>0</v>
      </c>
      <c r="H497" s="25">
        <v>0</v>
      </c>
      <c r="I497" s="25">
        <v>-126</v>
      </c>
      <c r="J497" s="3">
        <v>10000</v>
      </c>
      <c r="K497" s="7">
        <f t="shared" si="113"/>
        <v>-1</v>
      </c>
      <c r="L497" s="6">
        <f t="shared" si="114"/>
        <v>-55</v>
      </c>
      <c r="M497">
        <v>1</v>
      </c>
      <c r="N497" s="9">
        <f t="shared" si="115"/>
        <v>0</v>
      </c>
      <c r="O497" s="9">
        <f t="shared" si="116"/>
        <v>-1</v>
      </c>
      <c r="P497" s="9">
        <f t="shared" si="117"/>
        <v>0</v>
      </c>
      <c r="Q497" s="8">
        <f t="shared" si="118"/>
        <v>0</v>
      </c>
      <c r="R497" s="8">
        <f t="shared" si="119"/>
        <v>-55</v>
      </c>
      <c r="S497" t="str">
        <f t="shared" si="120"/>
        <v>12.00.00</v>
      </c>
      <c r="T497" t="str">
        <f t="shared" si="121"/>
        <v>21.00.00</v>
      </c>
      <c r="U497" t="str">
        <f t="shared" si="122"/>
        <v>22-mag-2009</v>
      </c>
      <c r="V497">
        <f t="shared" si="123"/>
        <v>5</v>
      </c>
      <c r="W497">
        <f t="shared" si="124"/>
        <v>2009</v>
      </c>
      <c r="X497">
        <f t="shared" si="125"/>
        <v>22</v>
      </c>
      <c r="Y497" s="25">
        <f t="shared" si="126"/>
        <v>1405.2000000000019</v>
      </c>
    </row>
    <row r="498" spans="1:51">
      <c r="A498" t="s">
        <v>660</v>
      </c>
      <c r="B498" t="s">
        <v>661</v>
      </c>
      <c r="C498" t="s">
        <v>25</v>
      </c>
      <c r="D498">
        <v>6</v>
      </c>
      <c r="E498" s="34">
        <v>-75.8</v>
      </c>
      <c r="F498" s="4">
        <v>-1.54E-2</v>
      </c>
      <c r="G498">
        <v>0</v>
      </c>
      <c r="H498" s="25">
        <v>0</v>
      </c>
      <c r="I498" s="25">
        <v>-75.8</v>
      </c>
      <c r="J498" s="3">
        <v>10000</v>
      </c>
      <c r="K498" s="7">
        <f t="shared" si="113"/>
        <v>-2</v>
      </c>
      <c r="L498" s="6">
        <f t="shared" si="114"/>
        <v>-130.80000000000001</v>
      </c>
      <c r="M498">
        <v>1</v>
      </c>
      <c r="N498" s="9">
        <f t="shared" si="115"/>
        <v>0</v>
      </c>
      <c r="O498" s="9">
        <f t="shared" si="116"/>
        <v>-1</v>
      </c>
      <c r="P498" s="9">
        <f t="shared" si="117"/>
        <v>0</v>
      </c>
      <c r="Q498" s="8">
        <f t="shared" si="118"/>
        <v>0</v>
      </c>
      <c r="R498" s="8">
        <f t="shared" si="119"/>
        <v>-75.8</v>
      </c>
      <c r="S498" t="str">
        <f t="shared" si="120"/>
        <v>17.00.00</v>
      </c>
      <c r="T498" t="str">
        <f t="shared" si="121"/>
        <v>9.00.00</v>
      </c>
      <c r="U498" t="str">
        <f t="shared" si="122"/>
        <v>25-mag-2009</v>
      </c>
      <c r="V498">
        <f t="shared" si="123"/>
        <v>5</v>
      </c>
      <c r="W498">
        <f t="shared" si="124"/>
        <v>2009</v>
      </c>
      <c r="X498">
        <f t="shared" si="125"/>
        <v>25</v>
      </c>
      <c r="Y498" s="25">
        <f t="shared" si="126"/>
        <v>1329.4000000000019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</row>
    <row r="499" spans="1:51">
      <c r="A499" t="s">
        <v>662</v>
      </c>
      <c r="B499" t="s">
        <v>663</v>
      </c>
      <c r="C499" t="s">
        <v>55</v>
      </c>
      <c r="D499">
        <v>6</v>
      </c>
      <c r="E499" s="34">
        <v>-35.799999999999997</v>
      </c>
      <c r="F499" s="4">
        <v>-7.4000000000000003E-3</v>
      </c>
      <c r="G499">
        <v>0</v>
      </c>
      <c r="H499" s="25">
        <v>29.2</v>
      </c>
      <c r="I499" s="25">
        <v>-35.799999999999997</v>
      </c>
      <c r="J499" s="3">
        <v>10000</v>
      </c>
      <c r="K499" s="7">
        <f t="shared" si="113"/>
        <v>-3</v>
      </c>
      <c r="L499" s="6">
        <f t="shared" si="114"/>
        <v>-166.60000000000002</v>
      </c>
      <c r="M499">
        <v>1</v>
      </c>
      <c r="N499" s="9">
        <f t="shared" si="115"/>
        <v>0</v>
      </c>
      <c r="O499" s="9">
        <f t="shared" si="116"/>
        <v>-1</v>
      </c>
      <c r="P499" s="9">
        <f t="shared" si="117"/>
        <v>0</v>
      </c>
      <c r="Q499" s="8">
        <f t="shared" si="118"/>
        <v>0</v>
      </c>
      <c r="R499" s="8">
        <f t="shared" si="119"/>
        <v>-35.799999999999997</v>
      </c>
      <c r="S499" t="str">
        <f t="shared" si="120"/>
        <v>10.00.00</v>
      </c>
      <c r="T499" t="str">
        <f t="shared" si="121"/>
        <v>16.00.00</v>
      </c>
      <c r="U499" t="str">
        <f t="shared" si="122"/>
        <v>26-mag-2009</v>
      </c>
      <c r="V499">
        <f t="shared" si="123"/>
        <v>5</v>
      </c>
      <c r="W499">
        <f t="shared" si="124"/>
        <v>2009</v>
      </c>
      <c r="X499">
        <f t="shared" si="125"/>
        <v>26</v>
      </c>
      <c r="Y499" s="25">
        <f t="shared" si="126"/>
        <v>1293.600000000002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</row>
    <row r="500" spans="1:51">
      <c r="A500" t="s">
        <v>664</v>
      </c>
      <c r="B500" t="s">
        <v>665</v>
      </c>
      <c r="C500" t="s">
        <v>25</v>
      </c>
      <c r="D500">
        <v>12</v>
      </c>
      <c r="E500" s="34">
        <v>12.4</v>
      </c>
      <c r="F500" s="4">
        <v>2.5000000000000001E-3</v>
      </c>
      <c r="G500">
        <v>0</v>
      </c>
      <c r="H500" s="25">
        <v>42.2</v>
      </c>
      <c r="I500" s="25">
        <v>0</v>
      </c>
      <c r="J500" s="3">
        <v>10000</v>
      </c>
      <c r="K500" s="7">
        <f t="shared" si="113"/>
        <v>1</v>
      </c>
      <c r="L500" s="6">
        <f t="shared" si="114"/>
        <v>12.4</v>
      </c>
      <c r="M500">
        <v>1</v>
      </c>
      <c r="N500" s="9">
        <f t="shared" si="115"/>
        <v>1</v>
      </c>
      <c r="O500" s="9">
        <f t="shared" si="116"/>
        <v>0</v>
      </c>
      <c r="P500" s="9">
        <f t="shared" si="117"/>
        <v>0</v>
      </c>
      <c r="Q500" s="8">
        <f t="shared" si="118"/>
        <v>12.4</v>
      </c>
      <c r="R500" s="8">
        <f t="shared" si="119"/>
        <v>0</v>
      </c>
      <c r="S500" t="str">
        <f t="shared" si="120"/>
        <v>17.00.00</v>
      </c>
      <c r="T500" t="str">
        <f t="shared" si="121"/>
        <v>15.00.00</v>
      </c>
      <c r="U500" t="str">
        <f t="shared" si="122"/>
        <v>26-mag-2009</v>
      </c>
      <c r="V500">
        <f t="shared" si="123"/>
        <v>5</v>
      </c>
      <c r="W500">
        <f t="shared" si="124"/>
        <v>2009</v>
      </c>
      <c r="X500">
        <f t="shared" si="125"/>
        <v>26</v>
      </c>
      <c r="Y500" s="25">
        <f t="shared" si="126"/>
        <v>1306.000000000002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</row>
    <row r="501" spans="1:51">
      <c r="A501" t="s">
        <v>666</v>
      </c>
      <c r="B501" t="s">
        <v>667</v>
      </c>
      <c r="C501" t="s">
        <v>55</v>
      </c>
      <c r="D501">
        <v>5</v>
      </c>
      <c r="E501" s="34">
        <v>-71.8</v>
      </c>
      <c r="F501" s="4">
        <v>-1.46E-2</v>
      </c>
      <c r="G501">
        <v>0</v>
      </c>
      <c r="H501" s="25">
        <v>0</v>
      </c>
      <c r="I501" s="25">
        <v>-71.8</v>
      </c>
      <c r="J501" s="3">
        <v>10000</v>
      </c>
      <c r="K501" s="7">
        <f t="shared" si="113"/>
        <v>-1</v>
      </c>
      <c r="L501" s="6">
        <f t="shared" si="114"/>
        <v>-71.8</v>
      </c>
      <c r="M501">
        <v>1</v>
      </c>
      <c r="N501" s="9">
        <f t="shared" si="115"/>
        <v>0</v>
      </c>
      <c r="O501" s="9">
        <f t="shared" si="116"/>
        <v>-1</v>
      </c>
      <c r="P501" s="9">
        <f t="shared" si="117"/>
        <v>0</v>
      </c>
      <c r="Q501" s="8">
        <f t="shared" si="118"/>
        <v>0</v>
      </c>
      <c r="R501" s="8">
        <f t="shared" si="119"/>
        <v>-71.8</v>
      </c>
      <c r="S501" t="str">
        <f t="shared" si="120"/>
        <v>17.00.00</v>
      </c>
      <c r="T501" t="str">
        <f t="shared" si="121"/>
        <v>8.00.00</v>
      </c>
      <c r="U501" t="str">
        <f t="shared" si="122"/>
        <v>28-mag-2009</v>
      </c>
      <c r="V501">
        <f t="shared" si="123"/>
        <v>5</v>
      </c>
      <c r="W501">
        <f t="shared" si="124"/>
        <v>2009</v>
      </c>
      <c r="X501">
        <f t="shared" si="125"/>
        <v>28</v>
      </c>
      <c r="Y501" s="25">
        <f t="shared" si="126"/>
        <v>1234.2000000000021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</row>
    <row r="502" spans="1:51">
      <c r="A502" t="s">
        <v>670</v>
      </c>
      <c r="B502" t="s">
        <v>671</v>
      </c>
      <c r="C502" t="s">
        <v>55</v>
      </c>
      <c r="D502">
        <v>4</v>
      </c>
      <c r="E502" s="34">
        <v>-85.6</v>
      </c>
      <c r="F502" s="4">
        <v>-1.7399999999999999E-2</v>
      </c>
      <c r="G502">
        <v>0</v>
      </c>
      <c r="H502" s="25">
        <v>0</v>
      </c>
      <c r="I502" s="25">
        <v>-85.6</v>
      </c>
      <c r="J502" s="3">
        <v>10000</v>
      </c>
      <c r="K502" s="7">
        <f t="shared" si="113"/>
        <v>-2</v>
      </c>
      <c r="L502" s="6">
        <f t="shared" si="114"/>
        <v>-157.39999999999998</v>
      </c>
      <c r="M502">
        <v>1</v>
      </c>
      <c r="N502" s="9">
        <f t="shared" si="115"/>
        <v>0</v>
      </c>
      <c r="O502" s="9">
        <f t="shared" si="116"/>
        <v>-1</v>
      </c>
      <c r="P502" s="9">
        <f t="shared" si="117"/>
        <v>0</v>
      </c>
      <c r="Q502" s="8">
        <f t="shared" si="118"/>
        <v>0</v>
      </c>
      <c r="R502" s="8">
        <f t="shared" si="119"/>
        <v>-85.6</v>
      </c>
      <c r="S502" t="str">
        <f t="shared" si="120"/>
        <v>18.00.00</v>
      </c>
      <c r="T502" t="str">
        <f t="shared" si="121"/>
        <v>8.00.00</v>
      </c>
      <c r="U502" t="str">
        <f t="shared" si="122"/>
        <v>29-mag-2009</v>
      </c>
      <c r="V502">
        <f t="shared" si="123"/>
        <v>5</v>
      </c>
      <c r="W502">
        <f t="shared" si="124"/>
        <v>2009</v>
      </c>
      <c r="X502">
        <f t="shared" si="125"/>
        <v>29</v>
      </c>
      <c r="Y502" s="25">
        <f t="shared" si="126"/>
        <v>1148.6000000000022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</row>
    <row r="503" spans="1:51">
      <c r="A503" t="s">
        <v>668</v>
      </c>
      <c r="B503" t="s">
        <v>669</v>
      </c>
      <c r="C503" t="s">
        <v>25</v>
      </c>
      <c r="D503">
        <v>6</v>
      </c>
      <c r="E503" s="34">
        <v>-63.8</v>
      </c>
      <c r="F503" s="4">
        <v>-1.2800000000000001E-2</v>
      </c>
      <c r="G503">
        <v>0</v>
      </c>
      <c r="H503" s="25">
        <v>0</v>
      </c>
      <c r="I503" s="25">
        <v>-63.8</v>
      </c>
      <c r="J503" s="3">
        <v>10000</v>
      </c>
      <c r="K503" s="7">
        <f t="shared" si="113"/>
        <v>-3</v>
      </c>
      <c r="L503" s="6">
        <f t="shared" si="114"/>
        <v>-221.2</v>
      </c>
      <c r="M503">
        <v>1</v>
      </c>
      <c r="N503" s="9">
        <f t="shared" si="115"/>
        <v>0</v>
      </c>
      <c r="O503" s="9">
        <f t="shared" si="116"/>
        <v>-1</v>
      </c>
      <c r="P503" s="9">
        <f t="shared" si="117"/>
        <v>0</v>
      </c>
      <c r="Q503" s="8">
        <f t="shared" si="118"/>
        <v>0</v>
      </c>
      <c r="R503" s="8">
        <f t="shared" si="119"/>
        <v>-63.8</v>
      </c>
      <c r="S503" t="str">
        <f t="shared" si="120"/>
        <v>9.00.00</v>
      </c>
      <c r="T503" t="str">
        <f t="shared" si="121"/>
        <v>15.00.00</v>
      </c>
      <c r="U503" t="str">
        <f t="shared" si="122"/>
        <v>29-mag-2009</v>
      </c>
      <c r="V503">
        <f t="shared" si="123"/>
        <v>5</v>
      </c>
      <c r="W503">
        <f t="shared" si="124"/>
        <v>2009</v>
      </c>
      <c r="X503">
        <f t="shared" si="125"/>
        <v>29</v>
      </c>
      <c r="Y503" s="25">
        <f t="shared" si="126"/>
        <v>1084.8000000000022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</row>
    <row r="504" spans="1:51">
      <c r="A504" t="s">
        <v>672</v>
      </c>
      <c r="B504" t="s">
        <v>673</v>
      </c>
      <c r="C504" t="s">
        <v>25</v>
      </c>
      <c r="D504">
        <v>4</v>
      </c>
      <c r="E504" s="34">
        <v>38.200000000000003</v>
      </c>
      <c r="F504" s="4">
        <v>7.6E-3</v>
      </c>
      <c r="G504">
        <v>0</v>
      </c>
      <c r="H504" s="25">
        <v>62.7</v>
      </c>
      <c r="I504" s="25">
        <v>0</v>
      </c>
      <c r="J504" s="3">
        <v>10000</v>
      </c>
      <c r="K504" s="7">
        <f t="shared" si="113"/>
        <v>1</v>
      </c>
      <c r="L504" s="6">
        <f t="shared" si="114"/>
        <v>38.200000000000003</v>
      </c>
      <c r="M504">
        <v>1</v>
      </c>
      <c r="N504" s="9">
        <f t="shared" si="115"/>
        <v>1</v>
      </c>
      <c r="O504" s="9">
        <f t="shared" si="116"/>
        <v>0</v>
      </c>
      <c r="P504" s="9">
        <f t="shared" si="117"/>
        <v>0</v>
      </c>
      <c r="Q504" s="8">
        <f t="shared" si="118"/>
        <v>38.200000000000003</v>
      </c>
      <c r="R504" s="8">
        <f t="shared" si="119"/>
        <v>0</v>
      </c>
      <c r="S504" t="str">
        <f t="shared" si="120"/>
        <v>9.00.00</v>
      </c>
      <c r="T504" t="str">
        <f t="shared" si="121"/>
        <v>13.00.00</v>
      </c>
      <c r="U504" t="str">
        <f t="shared" si="122"/>
        <v xml:space="preserve">1-giu-2009 </v>
      </c>
      <c r="V504">
        <f t="shared" si="123"/>
        <v>6</v>
      </c>
      <c r="W504">
        <f t="shared" si="124"/>
        <v>2009</v>
      </c>
      <c r="X504">
        <f t="shared" si="125"/>
        <v>1</v>
      </c>
      <c r="Y504" s="25">
        <f t="shared" si="126"/>
        <v>1123.0000000000023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</row>
    <row r="505" spans="1:51">
      <c r="A505" t="s">
        <v>674</v>
      </c>
      <c r="B505" t="s">
        <v>675</v>
      </c>
      <c r="C505" t="s">
        <v>55</v>
      </c>
      <c r="D505">
        <v>13</v>
      </c>
      <c r="E505" s="34">
        <v>22.2</v>
      </c>
      <c r="F505" s="4">
        <v>4.3E-3</v>
      </c>
      <c r="G505">
        <v>0</v>
      </c>
      <c r="H505" s="25">
        <v>94.2</v>
      </c>
      <c r="I505" s="25">
        <v>-0.8</v>
      </c>
      <c r="J505" s="3">
        <v>10000</v>
      </c>
      <c r="K505" s="7">
        <f t="shared" si="113"/>
        <v>2</v>
      </c>
      <c r="L505" s="6">
        <f t="shared" si="114"/>
        <v>60.400000000000006</v>
      </c>
      <c r="M505">
        <v>1</v>
      </c>
      <c r="N505" s="9">
        <f t="shared" si="115"/>
        <v>1</v>
      </c>
      <c r="O505" s="9">
        <f t="shared" si="116"/>
        <v>0</v>
      </c>
      <c r="P505" s="9">
        <f t="shared" si="117"/>
        <v>0</v>
      </c>
      <c r="Q505" s="8">
        <f t="shared" si="118"/>
        <v>22.2</v>
      </c>
      <c r="R505" s="8">
        <f t="shared" si="119"/>
        <v>0</v>
      </c>
      <c r="S505" t="str">
        <f t="shared" si="120"/>
        <v>10.00.00</v>
      </c>
      <c r="T505" t="str">
        <f t="shared" si="121"/>
        <v>9.00.00</v>
      </c>
      <c r="U505" t="str">
        <f t="shared" si="122"/>
        <v xml:space="preserve">3-giu-2009 </v>
      </c>
      <c r="V505">
        <f t="shared" si="123"/>
        <v>6</v>
      </c>
      <c r="W505">
        <f t="shared" si="124"/>
        <v>2009</v>
      </c>
      <c r="X505">
        <f t="shared" si="125"/>
        <v>3</v>
      </c>
      <c r="Y505" s="25">
        <f t="shared" si="126"/>
        <v>1145.2000000000023</v>
      </c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</row>
    <row r="506" spans="1:51">
      <c r="A506" t="s">
        <v>2968</v>
      </c>
      <c r="B506" t="s">
        <v>2969</v>
      </c>
      <c r="C506" t="s">
        <v>25</v>
      </c>
      <c r="D506">
        <v>2</v>
      </c>
      <c r="E506" s="36">
        <v>-40.5</v>
      </c>
      <c r="F506" s="4">
        <v>-7.9000000000000008E-3</v>
      </c>
      <c r="G506">
        <v>0</v>
      </c>
      <c r="H506" s="25">
        <v>0</v>
      </c>
      <c r="I506" s="25">
        <v>-40.5</v>
      </c>
      <c r="J506" s="3">
        <v>10000</v>
      </c>
      <c r="K506" s="7">
        <f t="shared" si="113"/>
        <v>-1</v>
      </c>
      <c r="L506" s="6">
        <f t="shared" si="114"/>
        <v>-40.5</v>
      </c>
      <c r="M506">
        <v>1</v>
      </c>
      <c r="N506" s="9">
        <f t="shared" si="115"/>
        <v>0</v>
      </c>
      <c r="O506" s="9">
        <f t="shared" si="116"/>
        <v>-1</v>
      </c>
      <c r="P506" s="9">
        <f t="shared" si="117"/>
        <v>0</v>
      </c>
      <c r="Q506" s="8">
        <f t="shared" si="118"/>
        <v>0</v>
      </c>
      <c r="R506" s="8">
        <f t="shared" si="119"/>
        <v>-40.5</v>
      </c>
      <c r="S506" t="str">
        <f t="shared" si="120"/>
        <v>13.00.00</v>
      </c>
      <c r="T506" t="str">
        <f t="shared" si="121"/>
        <v>15.00.00</v>
      </c>
      <c r="U506" t="str">
        <f t="shared" si="122"/>
        <v xml:space="preserve">3-giu-2009 </v>
      </c>
      <c r="V506">
        <f t="shared" si="123"/>
        <v>6</v>
      </c>
      <c r="W506">
        <f t="shared" si="124"/>
        <v>2009</v>
      </c>
      <c r="X506">
        <f t="shared" si="125"/>
        <v>3</v>
      </c>
      <c r="Y506" s="25">
        <f t="shared" si="126"/>
        <v>1104.7000000000023</v>
      </c>
    </row>
    <row r="507" spans="1:51">
      <c r="A507" t="s">
        <v>1997</v>
      </c>
      <c r="B507" t="s">
        <v>1998</v>
      </c>
      <c r="C507" t="s">
        <v>55</v>
      </c>
      <c r="D507">
        <v>8</v>
      </c>
      <c r="E507" s="38">
        <v>-68</v>
      </c>
      <c r="F507" s="4">
        <v>-6.7999999999999996E-3</v>
      </c>
      <c r="G507">
        <v>0</v>
      </c>
      <c r="H507" s="25">
        <v>0</v>
      </c>
      <c r="I507" s="25">
        <v>-75</v>
      </c>
      <c r="J507" s="3">
        <v>10000</v>
      </c>
      <c r="K507" s="7">
        <f t="shared" si="113"/>
        <v>-2</v>
      </c>
      <c r="L507" s="6">
        <f t="shared" si="114"/>
        <v>-108.5</v>
      </c>
      <c r="M507">
        <v>1</v>
      </c>
      <c r="N507" s="9">
        <f t="shared" si="115"/>
        <v>0</v>
      </c>
      <c r="O507" s="9">
        <f t="shared" si="116"/>
        <v>-1</v>
      </c>
      <c r="P507" s="9">
        <f t="shared" si="117"/>
        <v>0</v>
      </c>
      <c r="Q507" s="8">
        <f t="shared" si="118"/>
        <v>0</v>
      </c>
      <c r="R507" s="8">
        <f t="shared" si="119"/>
        <v>-68</v>
      </c>
      <c r="S507" t="str">
        <f t="shared" si="120"/>
        <v>13.00.00</v>
      </c>
      <c r="T507" t="str">
        <f t="shared" si="121"/>
        <v>21.00.00</v>
      </c>
      <c r="U507" t="str">
        <f t="shared" si="122"/>
        <v xml:space="preserve">9-giu-2009 </v>
      </c>
      <c r="V507">
        <f t="shared" si="123"/>
        <v>6</v>
      </c>
      <c r="W507">
        <f t="shared" si="124"/>
        <v>2009</v>
      </c>
      <c r="X507">
        <f t="shared" si="125"/>
        <v>9</v>
      </c>
      <c r="Y507" s="25">
        <f t="shared" si="126"/>
        <v>1036.7000000000023</v>
      </c>
    </row>
    <row r="508" spans="1:51">
      <c r="A508" t="s">
        <v>676</v>
      </c>
      <c r="B508" t="s">
        <v>677</v>
      </c>
      <c r="C508" t="s">
        <v>25</v>
      </c>
      <c r="D508">
        <v>4</v>
      </c>
      <c r="E508" s="34">
        <v>-44.8</v>
      </c>
      <c r="F508" s="4">
        <v>-8.8999999999999999E-3</v>
      </c>
      <c r="G508">
        <v>0</v>
      </c>
      <c r="H508" s="25">
        <v>5.7</v>
      </c>
      <c r="I508" s="25">
        <v>-44.8</v>
      </c>
      <c r="J508" s="3">
        <v>10000</v>
      </c>
      <c r="K508" s="7">
        <f t="shared" si="113"/>
        <v>-3</v>
      </c>
      <c r="L508" s="6">
        <f t="shared" si="114"/>
        <v>-153.30000000000001</v>
      </c>
      <c r="M508">
        <v>1</v>
      </c>
      <c r="N508" s="9">
        <f t="shared" si="115"/>
        <v>0</v>
      </c>
      <c r="O508" s="9">
        <f t="shared" si="116"/>
        <v>-1</v>
      </c>
      <c r="P508" s="9">
        <f t="shared" si="117"/>
        <v>0</v>
      </c>
      <c r="Q508" s="8">
        <f t="shared" si="118"/>
        <v>0</v>
      </c>
      <c r="R508" s="8">
        <f t="shared" si="119"/>
        <v>-44.8</v>
      </c>
      <c r="S508" t="str">
        <f t="shared" si="120"/>
        <v>8.00.00</v>
      </c>
      <c r="T508" t="str">
        <f t="shared" si="121"/>
        <v>12.00.00</v>
      </c>
      <c r="U508" t="str">
        <f t="shared" si="122"/>
        <v xml:space="preserve">9-giu-2009 </v>
      </c>
      <c r="V508">
        <f t="shared" si="123"/>
        <v>6</v>
      </c>
      <c r="W508">
        <f t="shared" si="124"/>
        <v>2009</v>
      </c>
      <c r="X508">
        <f t="shared" si="125"/>
        <v>9</v>
      </c>
      <c r="Y508" s="25">
        <f t="shared" si="126"/>
        <v>991.90000000000236</v>
      </c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</row>
    <row r="509" spans="1:51">
      <c r="A509" t="s">
        <v>678</v>
      </c>
      <c r="B509" t="s">
        <v>679</v>
      </c>
      <c r="C509" t="s">
        <v>25</v>
      </c>
      <c r="D509">
        <v>7</v>
      </c>
      <c r="E509" s="34">
        <v>-4.8</v>
      </c>
      <c r="F509" s="4">
        <v>-8.9999999999999998E-4</v>
      </c>
      <c r="G509">
        <v>0</v>
      </c>
      <c r="H509" s="25">
        <v>59.7</v>
      </c>
      <c r="I509" s="25">
        <v>-4.8</v>
      </c>
      <c r="J509" s="3">
        <v>10000</v>
      </c>
      <c r="K509" s="7">
        <f t="shared" si="113"/>
        <v>-4</v>
      </c>
      <c r="L509" s="6">
        <f t="shared" si="114"/>
        <v>-158.10000000000002</v>
      </c>
      <c r="M509">
        <v>1</v>
      </c>
      <c r="N509" s="9">
        <f t="shared" si="115"/>
        <v>0</v>
      </c>
      <c r="O509" s="9">
        <f t="shared" si="116"/>
        <v>-1</v>
      </c>
      <c r="P509" s="9">
        <f t="shared" si="117"/>
        <v>0</v>
      </c>
      <c r="Q509" s="8">
        <f t="shared" si="118"/>
        <v>0</v>
      </c>
      <c r="R509" s="8">
        <f t="shared" si="119"/>
        <v>-4.8</v>
      </c>
      <c r="S509" t="str">
        <f t="shared" si="120"/>
        <v>9.00.00</v>
      </c>
      <c r="T509" t="str">
        <f t="shared" si="121"/>
        <v>16.00.00</v>
      </c>
      <c r="U509" t="str">
        <f t="shared" si="122"/>
        <v>10-giu-2009</v>
      </c>
      <c r="V509">
        <f t="shared" si="123"/>
        <v>6</v>
      </c>
      <c r="W509">
        <f t="shared" si="124"/>
        <v>2009</v>
      </c>
      <c r="X509">
        <f t="shared" si="125"/>
        <v>10</v>
      </c>
      <c r="Y509" s="25">
        <f t="shared" si="126"/>
        <v>987.10000000000241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</row>
    <row r="510" spans="1:51">
      <c r="A510" t="s">
        <v>680</v>
      </c>
      <c r="B510" t="s">
        <v>681</v>
      </c>
      <c r="C510" t="s">
        <v>55</v>
      </c>
      <c r="D510">
        <v>27</v>
      </c>
      <c r="E510" s="34">
        <v>177.4</v>
      </c>
      <c r="F510" s="4">
        <v>3.49E-2</v>
      </c>
      <c r="G510">
        <v>0</v>
      </c>
      <c r="H510" s="25">
        <v>196.2</v>
      </c>
      <c r="I510" s="25">
        <v>-9.8000000000000007</v>
      </c>
      <c r="J510" s="3">
        <v>10000</v>
      </c>
      <c r="K510" s="7">
        <f t="shared" si="113"/>
        <v>1</v>
      </c>
      <c r="L510" s="6">
        <f t="shared" si="114"/>
        <v>177.4</v>
      </c>
      <c r="M510">
        <v>1</v>
      </c>
      <c r="N510" s="9">
        <f t="shared" si="115"/>
        <v>1</v>
      </c>
      <c r="O510" s="9">
        <f t="shared" si="116"/>
        <v>0</v>
      </c>
      <c r="P510" s="9">
        <f t="shared" si="117"/>
        <v>0</v>
      </c>
      <c r="Q510" s="8">
        <f t="shared" si="118"/>
        <v>177.4</v>
      </c>
      <c r="R510" s="8">
        <f t="shared" si="119"/>
        <v>0</v>
      </c>
      <c r="S510" t="str">
        <f t="shared" si="120"/>
        <v>14.00.00</v>
      </c>
      <c r="T510" t="str">
        <f t="shared" si="121"/>
        <v>13.00.00</v>
      </c>
      <c r="U510" t="str">
        <f t="shared" si="122"/>
        <v>12-giu-2009</v>
      </c>
      <c r="V510">
        <f t="shared" si="123"/>
        <v>6</v>
      </c>
      <c r="W510">
        <f t="shared" si="124"/>
        <v>2009</v>
      </c>
      <c r="X510">
        <f t="shared" si="125"/>
        <v>12</v>
      </c>
      <c r="Y510" s="25">
        <f t="shared" si="126"/>
        <v>1164.5000000000025</v>
      </c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</row>
    <row r="511" spans="1:51">
      <c r="A511" t="s">
        <v>682</v>
      </c>
      <c r="B511" t="s">
        <v>683</v>
      </c>
      <c r="C511" t="s">
        <v>55</v>
      </c>
      <c r="D511">
        <v>17</v>
      </c>
      <c r="E511" s="34">
        <v>122.9</v>
      </c>
      <c r="F511" s="4">
        <v>2.5399999999999999E-2</v>
      </c>
      <c r="G511">
        <v>0</v>
      </c>
      <c r="H511" s="25">
        <v>152.19999999999999</v>
      </c>
      <c r="I511" s="25">
        <v>-17.3</v>
      </c>
      <c r="J511" s="3">
        <v>10000</v>
      </c>
      <c r="K511" s="7">
        <f t="shared" si="113"/>
        <v>2</v>
      </c>
      <c r="L511" s="6">
        <f t="shared" si="114"/>
        <v>300.3</v>
      </c>
      <c r="M511">
        <v>1</v>
      </c>
      <c r="N511" s="9">
        <f t="shared" si="115"/>
        <v>1</v>
      </c>
      <c r="O511" s="9">
        <f t="shared" si="116"/>
        <v>0</v>
      </c>
      <c r="P511" s="9">
        <f t="shared" si="117"/>
        <v>0</v>
      </c>
      <c r="Q511" s="8">
        <f t="shared" si="118"/>
        <v>122.9</v>
      </c>
      <c r="R511" s="8">
        <f t="shared" si="119"/>
        <v>0</v>
      </c>
      <c r="S511" t="str">
        <f t="shared" si="120"/>
        <v>21.00.00</v>
      </c>
      <c r="T511" t="str">
        <f t="shared" si="121"/>
        <v>10.00.00</v>
      </c>
      <c r="U511" t="str">
        <f t="shared" si="122"/>
        <v>19-giu-2009</v>
      </c>
      <c r="V511">
        <f t="shared" si="123"/>
        <v>6</v>
      </c>
      <c r="W511">
        <f t="shared" si="124"/>
        <v>2009</v>
      </c>
      <c r="X511">
        <f t="shared" si="125"/>
        <v>19</v>
      </c>
      <c r="Y511" s="25">
        <f t="shared" si="126"/>
        <v>1287.4000000000026</v>
      </c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</row>
    <row r="512" spans="1:51">
      <c r="A512" t="s">
        <v>2970</v>
      </c>
      <c r="B512" t="s">
        <v>2971</v>
      </c>
      <c r="C512" t="s">
        <v>25</v>
      </c>
      <c r="D512">
        <v>1</v>
      </c>
      <c r="E512" s="36">
        <v>-32.4</v>
      </c>
      <c r="F512" s="4">
        <v>-6.7000000000000002E-3</v>
      </c>
      <c r="G512">
        <v>0</v>
      </c>
      <c r="H512" s="25">
        <v>0</v>
      </c>
      <c r="I512" s="25">
        <v>-32.4</v>
      </c>
      <c r="J512" s="3">
        <v>10000</v>
      </c>
      <c r="K512" s="7">
        <f t="shared" si="113"/>
        <v>-1</v>
      </c>
      <c r="L512" s="6">
        <f t="shared" si="114"/>
        <v>-32.4</v>
      </c>
      <c r="M512">
        <v>1</v>
      </c>
      <c r="N512" s="9">
        <f t="shared" si="115"/>
        <v>0</v>
      </c>
      <c r="O512" s="9">
        <f t="shared" si="116"/>
        <v>-1</v>
      </c>
      <c r="P512" s="9">
        <f t="shared" si="117"/>
        <v>0</v>
      </c>
      <c r="Q512" s="8">
        <f t="shared" si="118"/>
        <v>0</v>
      </c>
      <c r="R512" s="8">
        <f t="shared" si="119"/>
        <v>-32.4</v>
      </c>
      <c r="S512" t="str">
        <f t="shared" si="120"/>
        <v>8.00.00</v>
      </c>
      <c r="T512" t="str">
        <f t="shared" si="121"/>
        <v>9.00.00</v>
      </c>
      <c r="U512" t="str">
        <f t="shared" si="122"/>
        <v>22-giu-2009</v>
      </c>
      <c r="V512">
        <f t="shared" si="123"/>
        <v>6</v>
      </c>
      <c r="W512">
        <f t="shared" si="124"/>
        <v>2009</v>
      </c>
      <c r="X512">
        <f t="shared" si="125"/>
        <v>22</v>
      </c>
      <c r="Y512" s="25">
        <f t="shared" si="126"/>
        <v>1255.0000000000025</v>
      </c>
    </row>
    <row r="513" spans="1:51">
      <c r="A513" t="s">
        <v>683</v>
      </c>
      <c r="B513" t="s">
        <v>2972</v>
      </c>
      <c r="C513" t="s">
        <v>25</v>
      </c>
      <c r="D513">
        <v>19</v>
      </c>
      <c r="E513" s="36">
        <v>75.900000000000006</v>
      </c>
      <c r="F513" s="4">
        <v>1.61E-2</v>
      </c>
      <c r="G513">
        <v>0</v>
      </c>
      <c r="H513" s="25">
        <v>75.900000000000006</v>
      </c>
      <c r="I513" s="25">
        <v>0</v>
      </c>
      <c r="J513" s="3">
        <v>10000</v>
      </c>
      <c r="K513" s="7">
        <f t="shared" si="113"/>
        <v>1</v>
      </c>
      <c r="L513" s="6">
        <f t="shared" si="114"/>
        <v>75.900000000000006</v>
      </c>
      <c r="M513">
        <v>1</v>
      </c>
      <c r="N513" s="9">
        <f t="shared" si="115"/>
        <v>1</v>
      </c>
      <c r="O513" s="9">
        <f t="shared" si="116"/>
        <v>0</v>
      </c>
      <c r="P513" s="9">
        <f t="shared" si="117"/>
        <v>0</v>
      </c>
      <c r="Q513" s="8">
        <f t="shared" si="118"/>
        <v>75.900000000000006</v>
      </c>
      <c r="R513" s="8">
        <f t="shared" si="119"/>
        <v>0</v>
      </c>
      <c r="S513" t="str">
        <f t="shared" si="120"/>
        <v>10.00.00</v>
      </c>
      <c r="T513" t="str">
        <f t="shared" si="121"/>
        <v>15.00.00</v>
      </c>
      <c r="U513" t="str">
        <f t="shared" si="122"/>
        <v>23-giu-2009</v>
      </c>
      <c r="V513">
        <f t="shared" si="123"/>
        <v>6</v>
      </c>
      <c r="W513">
        <f t="shared" si="124"/>
        <v>2009</v>
      </c>
      <c r="X513">
        <f t="shared" si="125"/>
        <v>23</v>
      </c>
      <c r="Y513" s="25">
        <f t="shared" si="126"/>
        <v>1330.9000000000026</v>
      </c>
    </row>
    <row r="514" spans="1:51">
      <c r="A514" t="s">
        <v>684</v>
      </c>
      <c r="B514" t="s">
        <v>685</v>
      </c>
      <c r="C514" t="s">
        <v>55</v>
      </c>
      <c r="D514">
        <v>1</v>
      </c>
      <c r="E514" s="34">
        <v>3.9</v>
      </c>
      <c r="F514" s="4">
        <v>8.0000000000000004E-4</v>
      </c>
      <c r="G514">
        <v>0</v>
      </c>
      <c r="H514" s="25">
        <v>6.1</v>
      </c>
      <c r="I514" s="25">
        <v>0</v>
      </c>
      <c r="J514" s="3">
        <v>10000</v>
      </c>
      <c r="K514" s="7">
        <f t="shared" si="113"/>
        <v>2</v>
      </c>
      <c r="L514" s="6">
        <f t="shared" si="114"/>
        <v>79.800000000000011</v>
      </c>
      <c r="M514">
        <v>1</v>
      </c>
      <c r="N514" s="9">
        <f t="shared" si="115"/>
        <v>1</v>
      </c>
      <c r="O514" s="9">
        <f t="shared" si="116"/>
        <v>0</v>
      </c>
      <c r="P514" s="9">
        <f t="shared" si="117"/>
        <v>0</v>
      </c>
      <c r="Q514" s="8">
        <f t="shared" si="118"/>
        <v>3.9</v>
      </c>
      <c r="R514" s="8">
        <f t="shared" si="119"/>
        <v>0</v>
      </c>
      <c r="S514" t="str">
        <f t="shared" si="120"/>
        <v>11.00.00</v>
      </c>
      <c r="T514" t="str">
        <f t="shared" si="121"/>
        <v>12.00.00</v>
      </c>
      <c r="U514" t="str">
        <f t="shared" si="122"/>
        <v>23-giu-2009</v>
      </c>
      <c r="V514">
        <f t="shared" si="123"/>
        <v>6</v>
      </c>
      <c r="W514">
        <f t="shared" si="124"/>
        <v>2009</v>
      </c>
      <c r="X514">
        <f t="shared" si="125"/>
        <v>23</v>
      </c>
      <c r="Y514" s="25">
        <f t="shared" si="126"/>
        <v>1334.8000000000027</v>
      </c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</row>
    <row r="515" spans="1:51">
      <c r="A515" t="s">
        <v>685</v>
      </c>
      <c r="B515" t="s">
        <v>686</v>
      </c>
      <c r="C515" t="s">
        <v>25</v>
      </c>
      <c r="D515">
        <v>12</v>
      </c>
      <c r="E515" s="34">
        <v>-10.1</v>
      </c>
      <c r="F515" s="4">
        <v>-2.0999999999999999E-3</v>
      </c>
      <c r="G515">
        <v>0</v>
      </c>
      <c r="H515" s="25">
        <v>27.4</v>
      </c>
      <c r="I515" s="25">
        <v>-10.4</v>
      </c>
      <c r="J515" s="3">
        <v>10000</v>
      </c>
      <c r="K515" s="7">
        <f t="shared" si="113"/>
        <v>-1</v>
      </c>
      <c r="L515" s="6">
        <f t="shared" si="114"/>
        <v>-10.1</v>
      </c>
      <c r="M515">
        <v>1</v>
      </c>
      <c r="N515" s="9">
        <f t="shared" si="115"/>
        <v>0</v>
      </c>
      <c r="O515" s="9">
        <f t="shared" si="116"/>
        <v>-1</v>
      </c>
      <c r="P515" s="9">
        <f t="shared" si="117"/>
        <v>0</v>
      </c>
      <c r="Q515" s="8">
        <f t="shared" si="118"/>
        <v>0</v>
      </c>
      <c r="R515" s="8">
        <f t="shared" si="119"/>
        <v>-10.1</v>
      </c>
      <c r="S515" t="str">
        <f t="shared" si="120"/>
        <v>12.00.00</v>
      </c>
      <c r="T515" t="str">
        <f t="shared" si="121"/>
        <v>10.00.00</v>
      </c>
      <c r="U515" t="str">
        <f t="shared" si="122"/>
        <v>23-giu-2009</v>
      </c>
      <c r="V515">
        <f t="shared" si="123"/>
        <v>6</v>
      </c>
      <c r="W515">
        <f t="shared" si="124"/>
        <v>2009</v>
      </c>
      <c r="X515">
        <f t="shared" si="125"/>
        <v>23</v>
      </c>
      <c r="Y515" s="25">
        <f t="shared" si="126"/>
        <v>1324.7000000000028</v>
      </c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</row>
    <row r="516" spans="1:51">
      <c r="A516" t="s">
        <v>687</v>
      </c>
      <c r="B516" t="s">
        <v>688</v>
      </c>
      <c r="C516" t="s">
        <v>25</v>
      </c>
      <c r="D516">
        <v>14</v>
      </c>
      <c r="E516" s="34">
        <v>27.4</v>
      </c>
      <c r="F516" s="4">
        <v>5.7999999999999996E-3</v>
      </c>
      <c r="G516">
        <v>0</v>
      </c>
      <c r="H516" s="25">
        <v>84.2</v>
      </c>
      <c r="I516" s="25">
        <v>-5.3</v>
      </c>
      <c r="J516" s="3">
        <v>10000</v>
      </c>
      <c r="K516" s="7">
        <f t="shared" si="113"/>
        <v>1</v>
      </c>
      <c r="L516" s="6">
        <f t="shared" si="114"/>
        <v>27.4</v>
      </c>
      <c r="M516">
        <v>1</v>
      </c>
      <c r="N516" s="9">
        <f t="shared" si="115"/>
        <v>1</v>
      </c>
      <c r="O516" s="9">
        <f t="shared" si="116"/>
        <v>0</v>
      </c>
      <c r="P516" s="9">
        <f t="shared" si="117"/>
        <v>0</v>
      </c>
      <c r="Q516" s="8">
        <f t="shared" si="118"/>
        <v>27.4</v>
      </c>
      <c r="R516" s="8">
        <f t="shared" si="119"/>
        <v>0</v>
      </c>
      <c r="S516" t="str">
        <f t="shared" si="120"/>
        <v>12.00.00</v>
      </c>
      <c r="T516" t="str">
        <f t="shared" si="121"/>
        <v>12.00.00</v>
      </c>
      <c r="U516" t="str">
        <f t="shared" si="122"/>
        <v>24-giu-2009</v>
      </c>
      <c r="V516">
        <f t="shared" si="123"/>
        <v>6</v>
      </c>
      <c r="W516">
        <f t="shared" si="124"/>
        <v>2009</v>
      </c>
      <c r="X516">
        <f t="shared" si="125"/>
        <v>24</v>
      </c>
      <c r="Y516" s="25">
        <f t="shared" si="126"/>
        <v>1352.1000000000029</v>
      </c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</row>
    <row r="517" spans="1:51">
      <c r="A517" t="s">
        <v>1999</v>
      </c>
      <c r="B517" t="s">
        <v>2000</v>
      </c>
      <c r="C517" t="s">
        <v>55</v>
      </c>
      <c r="D517">
        <v>8</v>
      </c>
      <c r="E517" s="38">
        <v>-109</v>
      </c>
      <c r="F517" s="4">
        <v>-1.14E-2</v>
      </c>
      <c r="G517">
        <v>0</v>
      </c>
      <c r="H517" s="25">
        <v>83</v>
      </c>
      <c r="I517" s="25">
        <v>-123</v>
      </c>
      <c r="J517" s="3">
        <v>10000</v>
      </c>
      <c r="K517" s="7">
        <f t="shared" si="113"/>
        <v>-1</v>
      </c>
      <c r="L517" s="6">
        <f t="shared" si="114"/>
        <v>-109</v>
      </c>
      <c r="M517">
        <v>1</v>
      </c>
      <c r="N517" s="9">
        <f t="shared" si="115"/>
        <v>0</v>
      </c>
      <c r="O517" s="9">
        <f t="shared" si="116"/>
        <v>-1</v>
      </c>
      <c r="P517" s="9">
        <f t="shared" si="117"/>
        <v>0</v>
      </c>
      <c r="Q517" s="8">
        <f t="shared" si="118"/>
        <v>0</v>
      </c>
      <c r="R517" s="8">
        <f t="shared" si="119"/>
        <v>-109</v>
      </c>
      <c r="S517" t="str">
        <f t="shared" si="120"/>
        <v>13.00.00</v>
      </c>
      <c r="T517" t="str">
        <f t="shared" si="121"/>
        <v>21.00.00</v>
      </c>
      <c r="U517" t="str">
        <f t="shared" si="122"/>
        <v>25-giu-2009</v>
      </c>
      <c r="V517">
        <f t="shared" si="123"/>
        <v>6</v>
      </c>
      <c r="W517">
        <f t="shared" si="124"/>
        <v>2009</v>
      </c>
      <c r="X517">
        <f t="shared" si="125"/>
        <v>25</v>
      </c>
      <c r="Y517" s="25">
        <f t="shared" si="126"/>
        <v>1243.1000000000029</v>
      </c>
    </row>
    <row r="518" spans="1:51">
      <c r="A518" t="s">
        <v>2973</v>
      </c>
      <c r="B518" t="s">
        <v>2973</v>
      </c>
      <c r="C518" t="s">
        <v>25</v>
      </c>
      <c r="D518">
        <v>0</v>
      </c>
      <c r="E518" s="36">
        <v>-43.2</v>
      </c>
      <c r="F518" s="4">
        <v>-8.9999999999999993E-3</v>
      </c>
      <c r="G518">
        <v>0</v>
      </c>
      <c r="H518" s="25">
        <v>0</v>
      </c>
      <c r="I518" s="25">
        <v>-43.2</v>
      </c>
      <c r="J518" s="3">
        <v>10000</v>
      </c>
      <c r="K518" s="7">
        <f t="shared" si="113"/>
        <v>-2</v>
      </c>
      <c r="L518" s="6">
        <f t="shared" si="114"/>
        <v>-152.19999999999999</v>
      </c>
      <c r="M518">
        <v>1</v>
      </c>
      <c r="N518" s="9">
        <f t="shared" si="115"/>
        <v>0</v>
      </c>
      <c r="O518" s="9">
        <f t="shared" si="116"/>
        <v>-1</v>
      </c>
      <c r="P518" s="9">
        <f t="shared" si="117"/>
        <v>0</v>
      </c>
      <c r="Q518" s="8">
        <f t="shared" si="118"/>
        <v>0</v>
      </c>
      <c r="R518" s="8">
        <f t="shared" si="119"/>
        <v>-43.2</v>
      </c>
      <c r="S518" t="str">
        <f t="shared" si="120"/>
        <v>14.00.00</v>
      </c>
      <c r="T518" t="str">
        <f t="shared" si="121"/>
        <v>14.00.00</v>
      </c>
      <c r="U518" t="str">
        <f t="shared" si="122"/>
        <v>25-giu-2009</v>
      </c>
      <c r="V518">
        <f t="shared" si="123"/>
        <v>6</v>
      </c>
      <c r="W518">
        <f t="shared" si="124"/>
        <v>2009</v>
      </c>
      <c r="X518">
        <f t="shared" si="125"/>
        <v>25</v>
      </c>
      <c r="Y518" s="25">
        <f t="shared" si="126"/>
        <v>1199.9000000000028</v>
      </c>
    </row>
    <row r="519" spans="1:51">
      <c r="A519" t="s">
        <v>689</v>
      </c>
      <c r="B519" t="s">
        <v>690</v>
      </c>
      <c r="C519" t="s">
        <v>55</v>
      </c>
      <c r="D519">
        <v>9</v>
      </c>
      <c r="E519" s="34">
        <v>-30.8</v>
      </c>
      <c r="F519" s="4">
        <v>-6.4000000000000003E-3</v>
      </c>
      <c r="G519">
        <v>0</v>
      </c>
      <c r="H519" s="25">
        <v>22.2</v>
      </c>
      <c r="I519" s="25">
        <v>-30.8</v>
      </c>
      <c r="J519" s="3">
        <v>10000</v>
      </c>
      <c r="K519" s="7">
        <f t="shared" ref="K519:K582" si="127">+IF(AND(E519&gt;=0,E518&gt;=0),K518+1,IF(AND(E519&lt;0,E518&lt;0),K518-1,IF(AND(E519&gt;=0,E518&lt;0),1,-1)))</f>
        <v>-3</v>
      </c>
      <c r="L519" s="6">
        <f t="shared" ref="L519:L582" si="128">+IF(AND(E519&gt;=0,E518&gt;=0),L518+E519,IF(AND(E519&lt;0,E518&lt;0),L518+E519,E519))</f>
        <v>-183</v>
      </c>
      <c r="M519">
        <v>1</v>
      </c>
      <c r="N519" s="9">
        <f t="shared" ref="N519:N582" si="129">+IF(E519&gt;0,1,0)</f>
        <v>0</v>
      </c>
      <c r="O519" s="9">
        <f t="shared" ref="O519:O582" si="130">+IF(E519&lt;0,-1,0)</f>
        <v>-1</v>
      </c>
      <c r="P519" s="9">
        <f t="shared" ref="P519:P582" si="131">+IF(E519=0,1,0)</f>
        <v>0</v>
      </c>
      <c r="Q519" s="8">
        <f t="shared" ref="Q519:Q582" si="132">IF(E519&gt;=0,E519,0)</f>
        <v>0</v>
      </c>
      <c r="R519" s="8">
        <f t="shared" ref="R519:R582" si="133">IF(E519&lt;0,E519,0)</f>
        <v>-30.8</v>
      </c>
      <c r="S519" t="str">
        <f t="shared" ref="S519:S582" si="134">REPLACE(A519,1,SEARCH(" ",A519),"")</f>
        <v>15.00.00</v>
      </c>
      <c r="T519" t="str">
        <f t="shared" ref="T519:T582" si="135">REPLACE(B519,1,SEARCH(" ",B519),"")</f>
        <v>10.00.00</v>
      </c>
      <c r="U519" t="str">
        <f t="shared" ref="U519:U582" si="136">LEFT(A519,11)</f>
        <v>26-giu-2009</v>
      </c>
      <c r="V519">
        <f t="shared" ref="V519:V582" si="137">MONTH(U519)</f>
        <v>6</v>
      </c>
      <c r="W519">
        <f t="shared" ref="W519:W582" si="138">YEAR(U519)</f>
        <v>2009</v>
      </c>
      <c r="X519">
        <f t="shared" ref="X519:X582" si="139">DAY(U519)</f>
        <v>26</v>
      </c>
      <c r="Y519" s="25">
        <f t="shared" ref="Y519:Y582" si="140">Y518+E519</f>
        <v>1169.1000000000029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</row>
    <row r="520" spans="1:51">
      <c r="A520" t="s">
        <v>2001</v>
      </c>
      <c r="B520" t="s">
        <v>2002</v>
      </c>
      <c r="C520" t="s">
        <v>25</v>
      </c>
      <c r="D520">
        <v>9</v>
      </c>
      <c r="E520" s="38">
        <v>143</v>
      </c>
      <c r="F520" s="4">
        <v>1.49E-2</v>
      </c>
      <c r="G520">
        <v>0</v>
      </c>
      <c r="H520" s="25">
        <v>161</v>
      </c>
      <c r="I520" s="25">
        <v>0</v>
      </c>
      <c r="J520" s="3">
        <v>10000</v>
      </c>
      <c r="K520" s="7">
        <f t="shared" si="127"/>
        <v>1</v>
      </c>
      <c r="L520" s="6">
        <f t="shared" si="128"/>
        <v>143</v>
      </c>
      <c r="M520">
        <v>1</v>
      </c>
      <c r="N520" s="9">
        <f t="shared" si="129"/>
        <v>1</v>
      </c>
      <c r="O520" s="9">
        <f t="shared" si="130"/>
        <v>0</v>
      </c>
      <c r="P520" s="9">
        <f t="shared" si="131"/>
        <v>0</v>
      </c>
      <c r="Q520" s="8">
        <f t="shared" si="132"/>
        <v>143</v>
      </c>
      <c r="R520" s="8">
        <f t="shared" si="133"/>
        <v>0</v>
      </c>
      <c r="S520" t="str">
        <f t="shared" si="134"/>
        <v>12.00.00</v>
      </c>
      <c r="T520" t="str">
        <f t="shared" si="135"/>
        <v>21.00.00</v>
      </c>
      <c r="U520" t="str">
        <f t="shared" si="136"/>
        <v>29-giu-2009</v>
      </c>
      <c r="V520">
        <f t="shared" si="137"/>
        <v>6</v>
      </c>
      <c r="W520">
        <f t="shared" si="138"/>
        <v>2009</v>
      </c>
      <c r="X520">
        <f t="shared" si="139"/>
        <v>29</v>
      </c>
      <c r="Y520" s="25">
        <f t="shared" si="140"/>
        <v>1312.1000000000029</v>
      </c>
    </row>
    <row r="521" spans="1:51">
      <c r="A521" t="s">
        <v>691</v>
      </c>
      <c r="B521" t="s">
        <v>692</v>
      </c>
      <c r="C521" t="s">
        <v>55</v>
      </c>
      <c r="D521">
        <v>26</v>
      </c>
      <c r="E521" s="34">
        <v>153.9</v>
      </c>
      <c r="F521" s="4">
        <v>3.1899999999999998E-2</v>
      </c>
      <c r="G521">
        <v>0</v>
      </c>
      <c r="H521" s="25">
        <v>134.1</v>
      </c>
      <c r="I521" s="25">
        <v>-16.3</v>
      </c>
      <c r="J521" s="3">
        <v>10000</v>
      </c>
      <c r="K521" s="7">
        <f t="shared" si="127"/>
        <v>2</v>
      </c>
      <c r="L521" s="6">
        <f t="shared" si="128"/>
        <v>296.89999999999998</v>
      </c>
      <c r="M521">
        <v>1</v>
      </c>
      <c r="N521" s="9">
        <f t="shared" si="129"/>
        <v>1</v>
      </c>
      <c r="O521" s="9">
        <f t="shared" si="130"/>
        <v>0</v>
      </c>
      <c r="P521" s="9">
        <f t="shared" si="131"/>
        <v>0</v>
      </c>
      <c r="Q521" s="8">
        <f t="shared" si="132"/>
        <v>153.9</v>
      </c>
      <c r="R521" s="8">
        <f t="shared" si="133"/>
        <v>0</v>
      </c>
      <c r="S521" t="str">
        <f t="shared" si="134"/>
        <v>10.00.00</v>
      </c>
      <c r="T521" t="str">
        <f t="shared" si="135"/>
        <v>8.00.00</v>
      </c>
      <c r="U521" t="str">
        <f t="shared" si="136"/>
        <v xml:space="preserve">2-lug-2009 </v>
      </c>
      <c r="V521">
        <f t="shared" si="137"/>
        <v>7</v>
      </c>
      <c r="W521">
        <f t="shared" si="138"/>
        <v>2009</v>
      </c>
      <c r="X521">
        <f t="shared" si="139"/>
        <v>2</v>
      </c>
      <c r="Y521" s="25">
        <f t="shared" si="140"/>
        <v>1466.000000000003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</row>
    <row r="522" spans="1:51">
      <c r="A522" t="s">
        <v>694</v>
      </c>
      <c r="B522" t="s">
        <v>695</v>
      </c>
      <c r="C522" t="s">
        <v>25</v>
      </c>
      <c r="D522">
        <v>13</v>
      </c>
      <c r="E522" s="34">
        <v>-9.8000000000000007</v>
      </c>
      <c r="F522" s="4">
        <v>-2.0999999999999999E-3</v>
      </c>
      <c r="G522">
        <v>0</v>
      </c>
      <c r="H522" s="25">
        <v>56.2</v>
      </c>
      <c r="I522" s="25">
        <v>-9.8000000000000007</v>
      </c>
      <c r="J522" s="3">
        <v>10000</v>
      </c>
      <c r="K522" s="7">
        <f t="shared" si="127"/>
        <v>-1</v>
      </c>
      <c r="L522" s="6">
        <f t="shared" si="128"/>
        <v>-9.8000000000000007</v>
      </c>
      <c r="M522">
        <v>1</v>
      </c>
      <c r="N522" s="9">
        <f t="shared" si="129"/>
        <v>0</v>
      </c>
      <c r="O522" s="9">
        <f t="shared" si="130"/>
        <v>-1</v>
      </c>
      <c r="P522" s="9">
        <f t="shared" si="131"/>
        <v>0</v>
      </c>
      <c r="Q522" s="8">
        <f t="shared" si="132"/>
        <v>0</v>
      </c>
      <c r="R522" s="8">
        <f t="shared" si="133"/>
        <v>-9.8000000000000007</v>
      </c>
      <c r="S522" t="str">
        <f t="shared" si="134"/>
        <v>17.00.00</v>
      </c>
      <c r="T522" t="str">
        <f t="shared" si="135"/>
        <v>16.00.00</v>
      </c>
      <c r="U522" t="str">
        <f t="shared" si="136"/>
        <v xml:space="preserve">6-lug-2009 </v>
      </c>
      <c r="V522">
        <f t="shared" si="137"/>
        <v>7</v>
      </c>
      <c r="W522">
        <f t="shared" si="138"/>
        <v>2009</v>
      </c>
      <c r="X522">
        <f t="shared" si="139"/>
        <v>6</v>
      </c>
      <c r="Y522" s="25">
        <f t="shared" si="140"/>
        <v>1456.200000000003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</row>
    <row r="523" spans="1:51">
      <c r="A523" t="s">
        <v>692</v>
      </c>
      <c r="B523" t="s">
        <v>693</v>
      </c>
      <c r="C523" t="s">
        <v>25</v>
      </c>
      <c r="D523">
        <v>1</v>
      </c>
      <c r="E523" s="34">
        <v>-20.100000000000001</v>
      </c>
      <c r="F523" s="4">
        <v>-4.3E-3</v>
      </c>
      <c r="G523">
        <v>0</v>
      </c>
      <c r="H523" s="25">
        <v>21.4</v>
      </c>
      <c r="I523" s="25">
        <v>0</v>
      </c>
      <c r="J523" s="3">
        <v>10000</v>
      </c>
      <c r="K523" s="7">
        <f t="shared" si="127"/>
        <v>-2</v>
      </c>
      <c r="L523" s="6">
        <f t="shared" si="128"/>
        <v>-29.900000000000002</v>
      </c>
      <c r="M523">
        <v>1</v>
      </c>
      <c r="N523" s="9">
        <f t="shared" si="129"/>
        <v>0</v>
      </c>
      <c r="O523" s="9">
        <f t="shared" si="130"/>
        <v>-1</v>
      </c>
      <c r="P523" s="9">
        <f t="shared" si="131"/>
        <v>0</v>
      </c>
      <c r="Q523" s="8">
        <f t="shared" si="132"/>
        <v>0</v>
      </c>
      <c r="R523" s="8">
        <f t="shared" si="133"/>
        <v>-20.100000000000001</v>
      </c>
      <c r="S523" t="str">
        <f t="shared" si="134"/>
        <v>8.00.00</v>
      </c>
      <c r="T523" t="str">
        <f t="shared" si="135"/>
        <v>9.00.00</v>
      </c>
      <c r="U523" t="str">
        <f t="shared" si="136"/>
        <v xml:space="preserve">6-lug-2009 </v>
      </c>
      <c r="V523">
        <f t="shared" si="137"/>
        <v>7</v>
      </c>
      <c r="W523">
        <f t="shared" si="138"/>
        <v>2009</v>
      </c>
      <c r="X523">
        <f t="shared" si="139"/>
        <v>6</v>
      </c>
      <c r="Y523" s="25">
        <f t="shared" si="140"/>
        <v>1436.1000000000031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</row>
    <row r="524" spans="1:51">
      <c r="A524" t="s">
        <v>696</v>
      </c>
      <c r="B524" t="s">
        <v>697</v>
      </c>
      <c r="C524" t="s">
        <v>25</v>
      </c>
      <c r="D524">
        <v>2</v>
      </c>
      <c r="E524" s="34">
        <v>-36.6</v>
      </c>
      <c r="F524" s="4">
        <v>-7.9000000000000008E-3</v>
      </c>
      <c r="G524">
        <v>0</v>
      </c>
      <c r="H524" s="25">
        <v>0</v>
      </c>
      <c r="I524" s="25">
        <v>-36.6</v>
      </c>
      <c r="J524" s="3">
        <v>10000</v>
      </c>
      <c r="K524" s="7">
        <f t="shared" si="127"/>
        <v>-3</v>
      </c>
      <c r="L524" s="6">
        <f t="shared" si="128"/>
        <v>-66.5</v>
      </c>
      <c r="M524">
        <v>1</v>
      </c>
      <c r="N524" s="9">
        <f t="shared" si="129"/>
        <v>0</v>
      </c>
      <c r="O524" s="9">
        <f t="shared" si="130"/>
        <v>-1</v>
      </c>
      <c r="P524" s="9">
        <f t="shared" si="131"/>
        <v>0</v>
      </c>
      <c r="Q524" s="8">
        <f t="shared" si="132"/>
        <v>0</v>
      </c>
      <c r="R524" s="8">
        <f t="shared" si="133"/>
        <v>-36.6</v>
      </c>
      <c r="S524" t="str">
        <f t="shared" si="134"/>
        <v>16.00.00</v>
      </c>
      <c r="T524" t="str">
        <f t="shared" si="135"/>
        <v>18.00.00</v>
      </c>
      <c r="U524" t="str">
        <f t="shared" si="136"/>
        <v xml:space="preserve">8-lug-2009 </v>
      </c>
      <c r="V524">
        <f t="shared" si="137"/>
        <v>7</v>
      </c>
      <c r="W524">
        <f t="shared" si="138"/>
        <v>2009</v>
      </c>
      <c r="X524">
        <f t="shared" si="139"/>
        <v>8</v>
      </c>
      <c r="Y524" s="25">
        <f t="shared" si="140"/>
        <v>1399.5000000000032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</row>
    <row r="525" spans="1:51">
      <c r="A525" t="s">
        <v>698</v>
      </c>
      <c r="B525" t="s">
        <v>699</v>
      </c>
      <c r="C525" t="s">
        <v>25</v>
      </c>
      <c r="D525">
        <v>12</v>
      </c>
      <c r="E525" s="34">
        <v>-28.8</v>
      </c>
      <c r="F525" s="4">
        <v>-6.1999999999999998E-3</v>
      </c>
      <c r="G525">
        <v>0</v>
      </c>
      <c r="H525" s="25">
        <v>36.200000000000003</v>
      </c>
      <c r="I525" s="25">
        <v>-28.8</v>
      </c>
      <c r="J525" s="3">
        <v>10000</v>
      </c>
      <c r="K525" s="7">
        <f t="shared" si="127"/>
        <v>-4</v>
      </c>
      <c r="L525" s="6">
        <f t="shared" si="128"/>
        <v>-95.3</v>
      </c>
      <c r="M525">
        <v>1</v>
      </c>
      <c r="N525" s="9">
        <f t="shared" si="129"/>
        <v>0</v>
      </c>
      <c r="O525" s="9">
        <f t="shared" si="130"/>
        <v>-1</v>
      </c>
      <c r="P525" s="9">
        <f t="shared" si="131"/>
        <v>0</v>
      </c>
      <c r="Q525" s="8">
        <f t="shared" si="132"/>
        <v>0</v>
      </c>
      <c r="R525" s="8">
        <f t="shared" si="133"/>
        <v>-28.8</v>
      </c>
      <c r="S525" t="str">
        <f t="shared" si="134"/>
        <v>10.00.00</v>
      </c>
      <c r="T525" t="str">
        <f t="shared" si="135"/>
        <v>8.00.00</v>
      </c>
      <c r="U525" t="str">
        <f t="shared" si="136"/>
        <v xml:space="preserve">9-lug-2009 </v>
      </c>
      <c r="V525">
        <f t="shared" si="137"/>
        <v>7</v>
      </c>
      <c r="W525">
        <f t="shared" si="138"/>
        <v>2009</v>
      </c>
      <c r="X525">
        <f t="shared" si="139"/>
        <v>9</v>
      </c>
      <c r="Y525" s="25">
        <f t="shared" si="140"/>
        <v>1370.7000000000032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</row>
    <row r="526" spans="1:51">
      <c r="A526" t="s">
        <v>700</v>
      </c>
      <c r="B526" t="s">
        <v>701</v>
      </c>
      <c r="C526" t="s">
        <v>55</v>
      </c>
      <c r="D526">
        <v>17</v>
      </c>
      <c r="E526" s="34">
        <v>5.2</v>
      </c>
      <c r="F526" s="4">
        <v>1.1000000000000001E-3</v>
      </c>
      <c r="G526">
        <v>0</v>
      </c>
      <c r="H526" s="25">
        <v>50.7</v>
      </c>
      <c r="I526" s="25">
        <v>-24.3</v>
      </c>
      <c r="J526" s="3">
        <v>10000</v>
      </c>
      <c r="K526" s="7">
        <f t="shared" si="127"/>
        <v>1</v>
      </c>
      <c r="L526" s="6">
        <f t="shared" si="128"/>
        <v>5.2</v>
      </c>
      <c r="M526">
        <v>1</v>
      </c>
      <c r="N526" s="9">
        <f t="shared" si="129"/>
        <v>1</v>
      </c>
      <c r="O526" s="9">
        <f t="shared" si="130"/>
        <v>0</v>
      </c>
      <c r="P526" s="9">
        <f t="shared" si="131"/>
        <v>0</v>
      </c>
      <c r="Q526" s="8">
        <f t="shared" si="132"/>
        <v>5.2</v>
      </c>
      <c r="R526" s="8">
        <f t="shared" si="133"/>
        <v>0</v>
      </c>
      <c r="S526" t="str">
        <f t="shared" si="134"/>
        <v>9.00.00</v>
      </c>
      <c r="T526" t="str">
        <f t="shared" si="135"/>
        <v>12.00.00</v>
      </c>
      <c r="U526" t="str">
        <f t="shared" si="136"/>
        <v>10-lug-2009</v>
      </c>
      <c r="V526">
        <f t="shared" si="137"/>
        <v>7</v>
      </c>
      <c r="W526">
        <f t="shared" si="138"/>
        <v>2009</v>
      </c>
      <c r="X526">
        <f t="shared" si="139"/>
        <v>10</v>
      </c>
      <c r="Y526" s="25">
        <f t="shared" si="140"/>
        <v>1375.9000000000033</v>
      </c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</row>
    <row r="527" spans="1:51">
      <c r="A527" t="s">
        <v>2003</v>
      </c>
      <c r="B527" t="s">
        <v>2004</v>
      </c>
      <c r="C527" t="s">
        <v>25</v>
      </c>
      <c r="D527">
        <v>9</v>
      </c>
      <c r="E527" s="38">
        <v>156</v>
      </c>
      <c r="F527" s="4">
        <v>1.6E-2</v>
      </c>
      <c r="G527">
        <v>0</v>
      </c>
      <c r="H527" s="25">
        <v>158</v>
      </c>
      <c r="I527" s="25">
        <v>0</v>
      </c>
      <c r="J527" s="3">
        <v>10000</v>
      </c>
      <c r="K527" s="7">
        <f t="shared" si="127"/>
        <v>2</v>
      </c>
      <c r="L527" s="6">
        <f t="shared" si="128"/>
        <v>161.19999999999999</v>
      </c>
      <c r="M527">
        <v>1</v>
      </c>
      <c r="N527" s="9">
        <f t="shared" si="129"/>
        <v>1</v>
      </c>
      <c r="O527" s="9">
        <f t="shared" si="130"/>
        <v>0</v>
      </c>
      <c r="P527" s="9">
        <f t="shared" si="131"/>
        <v>0</v>
      </c>
      <c r="Q527" s="8">
        <f t="shared" si="132"/>
        <v>156</v>
      </c>
      <c r="R527" s="8">
        <f t="shared" si="133"/>
        <v>0</v>
      </c>
      <c r="S527" t="str">
        <f t="shared" si="134"/>
        <v>12.00.00</v>
      </c>
      <c r="T527" t="str">
        <f t="shared" si="135"/>
        <v>21.00.00</v>
      </c>
      <c r="U527" t="str">
        <f t="shared" si="136"/>
        <v>15-lug-2009</v>
      </c>
      <c r="V527">
        <f t="shared" si="137"/>
        <v>7</v>
      </c>
      <c r="W527">
        <f t="shared" si="138"/>
        <v>2009</v>
      </c>
      <c r="X527">
        <f t="shared" si="139"/>
        <v>15</v>
      </c>
      <c r="Y527" s="25">
        <f t="shared" si="140"/>
        <v>1531.9000000000033</v>
      </c>
    </row>
    <row r="528" spans="1:51">
      <c r="A528" t="s">
        <v>702</v>
      </c>
      <c r="B528" t="s">
        <v>703</v>
      </c>
      <c r="C528" t="s">
        <v>55</v>
      </c>
      <c r="D528">
        <v>2</v>
      </c>
      <c r="E528" s="34">
        <v>-33.1</v>
      </c>
      <c r="F528" s="4">
        <v>-6.7000000000000002E-3</v>
      </c>
      <c r="G528">
        <v>0</v>
      </c>
      <c r="H528" s="25">
        <v>0</v>
      </c>
      <c r="I528" s="25">
        <v>-33.299999999999997</v>
      </c>
      <c r="J528" s="3">
        <v>10000</v>
      </c>
      <c r="K528" s="7">
        <f t="shared" si="127"/>
        <v>-1</v>
      </c>
      <c r="L528" s="6">
        <f t="shared" si="128"/>
        <v>-33.1</v>
      </c>
      <c r="M528">
        <v>1</v>
      </c>
      <c r="N528" s="9">
        <f t="shared" si="129"/>
        <v>0</v>
      </c>
      <c r="O528" s="9">
        <f t="shared" si="130"/>
        <v>-1</v>
      </c>
      <c r="P528" s="9">
        <f t="shared" si="131"/>
        <v>0</v>
      </c>
      <c r="Q528" s="8">
        <f t="shared" si="132"/>
        <v>0</v>
      </c>
      <c r="R528" s="8">
        <f t="shared" si="133"/>
        <v>-33.1</v>
      </c>
      <c r="S528" t="str">
        <f t="shared" si="134"/>
        <v>11.00.00</v>
      </c>
      <c r="T528" t="str">
        <f t="shared" si="135"/>
        <v>13.00.00</v>
      </c>
      <c r="U528" t="str">
        <f t="shared" si="136"/>
        <v>16-lug-2009</v>
      </c>
      <c r="V528">
        <f t="shared" si="137"/>
        <v>7</v>
      </c>
      <c r="W528">
        <f t="shared" si="138"/>
        <v>2009</v>
      </c>
      <c r="X528">
        <f t="shared" si="139"/>
        <v>16</v>
      </c>
      <c r="Y528" s="25">
        <f t="shared" si="140"/>
        <v>1498.8000000000034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1:51">
      <c r="A529" t="s">
        <v>704</v>
      </c>
      <c r="B529" t="s">
        <v>705</v>
      </c>
      <c r="C529" t="s">
        <v>55</v>
      </c>
      <c r="D529">
        <v>8</v>
      </c>
      <c r="E529" s="34">
        <v>-61.6</v>
      </c>
      <c r="F529" s="4">
        <v>-1.24E-2</v>
      </c>
      <c r="G529">
        <v>0</v>
      </c>
      <c r="H529" s="25">
        <v>0</v>
      </c>
      <c r="I529" s="25">
        <v>-61.6</v>
      </c>
      <c r="J529" s="3">
        <v>10000</v>
      </c>
      <c r="K529" s="7">
        <f t="shared" si="127"/>
        <v>-2</v>
      </c>
      <c r="L529" s="6">
        <f t="shared" si="128"/>
        <v>-94.7</v>
      </c>
      <c r="M529">
        <v>1</v>
      </c>
      <c r="N529" s="9">
        <f t="shared" si="129"/>
        <v>0</v>
      </c>
      <c r="O529" s="9">
        <f t="shared" si="130"/>
        <v>-1</v>
      </c>
      <c r="P529" s="9">
        <f t="shared" si="131"/>
        <v>0</v>
      </c>
      <c r="Q529" s="8">
        <f t="shared" si="132"/>
        <v>0</v>
      </c>
      <c r="R529" s="8">
        <f t="shared" si="133"/>
        <v>-61.6</v>
      </c>
      <c r="S529" t="str">
        <f t="shared" si="134"/>
        <v>14.00.00</v>
      </c>
      <c r="T529" t="str">
        <f t="shared" si="135"/>
        <v>8.00.00</v>
      </c>
      <c r="U529" t="str">
        <f t="shared" si="136"/>
        <v>17-lug-2009</v>
      </c>
      <c r="V529">
        <f t="shared" si="137"/>
        <v>7</v>
      </c>
      <c r="W529">
        <f t="shared" si="138"/>
        <v>2009</v>
      </c>
      <c r="X529">
        <f t="shared" si="139"/>
        <v>17</v>
      </c>
      <c r="Y529" s="25">
        <f t="shared" si="140"/>
        <v>1437.2000000000035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1:51">
      <c r="A530" t="s">
        <v>706</v>
      </c>
      <c r="B530" t="s">
        <v>707</v>
      </c>
      <c r="C530" t="s">
        <v>55</v>
      </c>
      <c r="D530">
        <v>2</v>
      </c>
      <c r="E530" s="34">
        <v>-10.6</v>
      </c>
      <c r="F530" s="4">
        <v>-2.0999999999999999E-3</v>
      </c>
      <c r="G530">
        <v>0</v>
      </c>
      <c r="H530" s="25">
        <v>0</v>
      </c>
      <c r="I530" s="25">
        <v>-16.8</v>
      </c>
      <c r="J530" s="3">
        <v>10000</v>
      </c>
      <c r="K530" s="7">
        <f t="shared" si="127"/>
        <v>-3</v>
      </c>
      <c r="L530" s="6">
        <f t="shared" si="128"/>
        <v>-105.3</v>
      </c>
      <c r="M530">
        <v>1</v>
      </c>
      <c r="N530" s="9">
        <f t="shared" si="129"/>
        <v>0</v>
      </c>
      <c r="O530" s="9">
        <f t="shared" si="130"/>
        <v>-1</v>
      </c>
      <c r="P530" s="9">
        <f t="shared" si="131"/>
        <v>0</v>
      </c>
      <c r="Q530" s="8">
        <f t="shared" si="132"/>
        <v>0</v>
      </c>
      <c r="R530" s="8">
        <f t="shared" si="133"/>
        <v>-10.6</v>
      </c>
      <c r="S530" t="str">
        <f t="shared" si="134"/>
        <v>13.00.00</v>
      </c>
      <c r="T530" t="str">
        <f t="shared" si="135"/>
        <v>15.00.00</v>
      </c>
      <c r="U530" t="str">
        <f t="shared" si="136"/>
        <v>23-lug-2009</v>
      </c>
      <c r="V530">
        <f t="shared" si="137"/>
        <v>7</v>
      </c>
      <c r="W530">
        <f t="shared" si="138"/>
        <v>2009</v>
      </c>
      <c r="X530">
        <f t="shared" si="139"/>
        <v>23</v>
      </c>
      <c r="Y530" s="25">
        <f t="shared" si="140"/>
        <v>1426.6000000000035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1:51">
      <c r="A531" t="s">
        <v>2005</v>
      </c>
      <c r="B531" t="s">
        <v>2006</v>
      </c>
      <c r="C531" t="s">
        <v>25</v>
      </c>
      <c r="D531">
        <v>9</v>
      </c>
      <c r="E531" s="38">
        <v>-74</v>
      </c>
      <c r="F531" s="4">
        <v>-7.0000000000000001E-3</v>
      </c>
      <c r="G531">
        <v>0</v>
      </c>
      <c r="H531" s="25">
        <v>0</v>
      </c>
      <c r="I531" s="25">
        <v>-161</v>
      </c>
      <c r="J531" s="3">
        <v>10000</v>
      </c>
      <c r="K531" s="7">
        <f t="shared" si="127"/>
        <v>-4</v>
      </c>
      <c r="L531" s="6">
        <f t="shared" si="128"/>
        <v>-179.3</v>
      </c>
      <c r="M531">
        <v>1</v>
      </c>
      <c r="N531" s="9">
        <f t="shared" si="129"/>
        <v>0</v>
      </c>
      <c r="O531" s="9">
        <f t="shared" si="130"/>
        <v>-1</v>
      </c>
      <c r="P531" s="9">
        <f t="shared" si="131"/>
        <v>0</v>
      </c>
      <c r="Q531" s="8">
        <f t="shared" si="132"/>
        <v>0</v>
      </c>
      <c r="R531" s="8">
        <f t="shared" si="133"/>
        <v>-74</v>
      </c>
      <c r="S531" t="str">
        <f t="shared" si="134"/>
        <v>12.00.00</v>
      </c>
      <c r="T531" t="str">
        <f t="shared" si="135"/>
        <v>21.00.00</v>
      </c>
      <c r="U531" t="str">
        <f t="shared" si="136"/>
        <v>24-lug-2009</v>
      </c>
      <c r="V531">
        <f t="shared" si="137"/>
        <v>7</v>
      </c>
      <c r="W531">
        <f t="shared" si="138"/>
        <v>2009</v>
      </c>
      <c r="X531">
        <f t="shared" si="139"/>
        <v>24</v>
      </c>
      <c r="Y531" s="25">
        <f t="shared" si="140"/>
        <v>1352.6000000000035</v>
      </c>
    </row>
    <row r="532" spans="1:51">
      <c r="A532" t="s">
        <v>708</v>
      </c>
      <c r="B532" t="s">
        <v>709</v>
      </c>
      <c r="C532" t="s">
        <v>55</v>
      </c>
      <c r="D532">
        <v>20</v>
      </c>
      <c r="E532" s="34">
        <v>8.1999999999999993</v>
      </c>
      <c r="F532" s="4">
        <v>1.6000000000000001E-3</v>
      </c>
      <c r="G532">
        <v>0</v>
      </c>
      <c r="H532" s="25">
        <v>65.7</v>
      </c>
      <c r="I532" s="25">
        <v>-62.3</v>
      </c>
      <c r="J532" s="3">
        <v>10000</v>
      </c>
      <c r="K532" s="7">
        <f t="shared" si="127"/>
        <v>1</v>
      </c>
      <c r="L532" s="6">
        <f t="shared" si="128"/>
        <v>8.1999999999999993</v>
      </c>
      <c r="M532">
        <v>1</v>
      </c>
      <c r="N532" s="9">
        <f t="shared" si="129"/>
        <v>1</v>
      </c>
      <c r="O532" s="9">
        <f t="shared" si="130"/>
        <v>0</v>
      </c>
      <c r="P532" s="9">
        <f t="shared" si="131"/>
        <v>0</v>
      </c>
      <c r="Q532" s="8">
        <f t="shared" si="132"/>
        <v>8.1999999999999993</v>
      </c>
      <c r="R532" s="8">
        <f t="shared" si="133"/>
        <v>0</v>
      </c>
      <c r="S532" t="str">
        <f t="shared" si="134"/>
        <v>17.00.00</v>
      </c>
      <c r="T532" t="str">
        <f t="shared" si="135"/>
        <v>9.00.00</v>
      </c>
      <c r="U532" t="str">
        <f t="shared" si="136"/>
        <v>27-lug-2009</v>
      </c>
      <c r="V532">
        <f t="shared" si="137"/>
        <v>7</v>
      </c>
      <c r="W532">
        <f t="shared" si="138"/>
        <v>2009</v>
      </c>
      <c r="X532">
        <f t="shared" si="139"/>
        <v>27</v>
      </c>
      <c r="Y532" s="25">
        <f t="shared" si="140"/>
        <v>1360.8000000000036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1:51">
      <c r="A533" t="s">
        <v>710</v>
      </c>
      <c r="B533" t="s">
        <v>711</v>
      </c>
      <c r="C533" t="s">
        <v>25</v>
      </c>
      <c r="D533">
        <v>12</v>
      </c>
      <c r="E533" s="34">
        <v>-24.8</v>
      </c>
      <c r="F533" s="4">
        <v>-4.5999999999999999E-3</v>
      </c>
      <c r="G533">
        <v>0</v>
      </c>
      <c r="H533" s="25">
        <v>34.200000000000003</v>
      </c>
      <c r="I533" s="25">
        <v>-24.8</v>
      </c>
      <c r="J533" s="3">
        <v>10000</v>
      </c>
      <c r="K533" s="7">
        <f t="shared" si="127"/>
        <v>-1</v>
      </c>
      <c r="L533" s="6">
        <f t="shared" si="128"/>
        <v>-24.8</v>
      </c>
      <c r="M533">
        <v>1</v>
      </c>
      <c r="N533" s="9">
        <f t="shared" si="129"/>
        <v>0</v>
      </c>
      <c r="O533" s="9">
        <f t="shared" si="130"/>
        <v>-1</v>
      </c>
      <c r="P533" s="9">
        <f t="shared" si="131"/>
        <v>0</v>
      </c>
      <c r="Q533" s="8">
        <f t="shared" si="132"/>
        <v>0</v>
      </c>
      <c r="R533" s="8">
        <f t="shared" si="133"/>
        <v>-24.8</v>
      </c>
      <c r="S533" t="str">
        <f t="shared" si="134"/>
        <v>16.00.00</v>
      </c>
      <c r="T533" t="str">
        <f t="shared" si="135"/>
        <v>14.00.00</v>
      </c>
      <c r="U533" t="str">
        <f t="shared" si="136"/>
        <v>30-lug-2009</v>
      </c>
      <c r="V533">
        <f t="shared" si="137"/>
        <v>7</v>
      </c>
      <c r="W533">
        <f t="shared" si="138"/>
        <v>2009</v>
      </c>
      <c r="X533">
        <f t="shared" si="139"/>
        <v>30</v>
      </c>
      <c r="Y533" s="25">
        <f t="shared" si="140"/>
        <v>1336.0000000000036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1:51">
      <c r="A534" t="s">
        <v>712</v>
      </c>
      <c r="B534" t="s">
        <v>713</v>
      </c>
      <c r="C534" t="s">
        <v>55</v>
      </c>
      <c r="D534">
        <v>7</v>
      </c>
      <c r="E534" s="34">
        <v>-36.799999999999997</v>
      </c>
      <c r="F534" s="4">
        <v>-6.8999999999999999E-3</v>
      </c>
      <c r="G534">
        <v>0</v>
      </c>
      <c r="H534" s="25">
        <v>19.7</v>
      </c>
      <c r="I534" s="25">
        <v>-36.799999999999997</v>
      </c>
      <c r="J534" s="3">
        <v>10000</v>
      </c>
      <c r="K534" s="7">
        <f t="shared" si="127"/>
        <v>-2</v>
      </c>
      <c r="L534" s="6">
        <f t="shared" si="128"/>
        <v>-61.599999999999994</v>
      </c>
      <c r="M534">
        <v>1</v>
      </c>
      <c r="N534" s="9">
        <f t="shared" si="129"/>
        <v>0</v>
      </c>
      <c r="O534" s="9">
        <f t="shared" si="130"/>
        <v>-1</v>
      </c>
      <c r="P534" s="9">
        <f t="shared" si="131"/>
        <v>0</v>
      </c>
      <c r="Q534" s="8">
        <f t="shared" si="132"/>
        <v>0</v>
      </c>
      <c r="R534" s="8">
        <f t="shared" si="133"/>
        <v>-36.799999999999997</v>
      </c>
      <c r="S534" t="str">
        <f t="shared" si="134"/>
        <v>17.00.00</v>
      </c>
      <c r="T534" t="str">
        <f t="shared" si="135"/>
        <v>10.00.00</v>
      </c>
      <c r="U534" t="str">
        <f t="shared" si="136"/>
        <v>31-lug-2009</v>
      </c>
      <c r="V534">
        <f t="shared" si="137"/>
        <v>7</v>
      </c>
      <c r="W534">
        <f t="shared" si="138"/>
        <v>2009</v>
      </c>
      <c r="X534">
        <f t="shared" si="139"/>
        <v>31</v>
      </c>
      <c r="Y534" s="25">
        <f t="shared" si="140"/>
        <v>1299.2000000000037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1:51">
      <c r="A535" t="s">
        <v>714</v>
      </c>
      <c r="B535" t="s">
        <v>715</v>
      </c>
      <c r="C535" t="s">
        <v>25</v>
      </c>
      <c r="D535">
        <v>12</v>
      </c>
      <c r="E535" s="34">
        <v>-11.8</v>
      </c>
      <c r="F535" s="4">
        <v>-2.2000000000000001E-3</v>
      </c>
      <c r="G535">
        <v>0</v>
      </c>
      <c r="H535" s="25">
        <v>38.700000000000003</v>
      </c>
      <c r="I535" s="25">
        <v>-11.8</v>
      </c>
      <c r="J535" s="3">
        <v>10000</v>
      </c>
      <c r="K535" s="7">
        <f t="shared" si="127"/>
        <v>-3</v>
      </c>
      <c r="L535" s="6">
        <f t="shared" si="128"/>
        <v>-73.399999999999991</v>
      </c>
      <c r="M535">
        <v>1</v>
      </c>
      <c r="N535" s="9">
        <f t="shared" si="129"/>
        <v>0</v>
      </c>
      <c r="O535" s="9">
        <f t="shared" si="130"/>
        <v>-1</v>
      </c>
      <c r="P535" s="9">
        <f t="shared" si="131"/>
        <v>0</v>
      </c>
      <c r="Q535" s="8">
        <f t="shared" si="132"/>
        <v>0</v>
      </c>
      <c r="R535" s="8">
        <f t="shared" si="133"/>
        <v>-11.8</v>
      </c>
      <c r="S535" t="str">
        <f t="shared" si="134"/>
        <v>11.00.00</v>
      </c>
      <c r="T535" t="str">
        <f t="shared" si="135"/>
        <v>9.00.00</v>
      </c>
      <c r="U535" t="str">
        <f t="shared" si="136"/>
        <v xml:space="preserve">3-ago-2009 </v>
      </c>
      <c r="V535">
        <f t="shared" si="137"/>
        <v>8</v>
      </c>
      <c r="W535">
        <f t="shared" si="138"/>
        <v>2009</v>
      </c>
      <c r="X535">
        <f t="shared" si="139"/>
        <v>3</v>
      </c>
      <c r="Y535" s="25">
        <f t="shared" si="140"/>
        <v>1287.4000000000037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1:51">
      <c r="A536" t="s">
        <v>2007</v>
      </c>
      <c r="B536" t="s">
        <v>2008</v>
      </c>
      <c r="C536" t="s">
        <v>25</v>
      </c>
      <c r="D536">
        <v>9</v>
      </c>
      <c r="E536" s="38">
        <v>23</v>
      </c>
      <c r="F536" s="4">
        <v>2.0999999999999999E-3</v>
      </c>
      <c r="G536">
        <v>0</v>
      </c>
      <c r="H536" s="25">
        <v>32</v>
      </c>
      <c r="I536" s="25">
        <v>-22</v>
      </c>
      <c r="J536" s="3">
        <v>10000</v>
      </c>
      <c r="K536" s="7">
        <f t="shared" si="127"/>
        <v>1</v>
      </c>
      <c r="L536" s="6">
        <f t="shared" si="128"/>
        <v>23</v>
      </c>
      <c r="M536">
        <v>1</v>
      </c>
      <c r="N536" s="9">
        <f t="shared" si="129"/>
        <v>1</v>
      </c>
      <c r="O536" s="9">
        <f t="shared" si="130"/>
        <v>0</v>
      </c>
      <c r="P536" s="9">
        <f t="shared" si="131"/>
        <v>0</v>
      </c>
      <c r="Q536" s="8">
        <f t="shared" si="132"/>
        <v>23</v>
      </c>
      <c r="R536" s="8">
        <f t="shared" si="133"/>
        <v>0</v>
      </c>
      <c r="S536" t="str">
        <f t="shared" si="134"/>
        <v>12.00.00</v>
      </c>
      <c r="T536" t="str">
        <f t="shared" si="135"/>
        <v>21.00.00</v>
      </c>
      <c r="U536" t="str">
        <f t="shared" si="136"/>
        <v xml:space="preserve">3-ago-2009 </v>
      </c>
      <c r="V536">
        <f t="shared" si="137"/>
        <v>8</v>
      </c>
      <c r="W536">
        <f t="shared" si="138"/>
        <v>2009</v>
      </c>
      <c r="X536">
        <f t="shared" si="139"/>
        <v>3</v>
      </c>
      <c r="Y536" s="25">
        <f t="shared" si="140"/>
        <v>1310.4000000000037</v>
      </c>
    </row>
    <row r="537" spans="1:51">
      <c r="A537" t="s">
        <v>716</v>
      </c>
      <c r="B537" t="s">
        <v>717</v>
      </c>
      <c r="C537" t="s">
        <v>55</v>
      </c>
      <c r="D537">
        <v>9</v>
      </c>
      <c r="E537" s="34">
        <v>-39.6</v>
      </c>
      <c r="F537" s="4">
        <v>-7.3000000000000001E-3</v>
      </c>
      <c r="G537">
        <v>0</v>
      </c>
      <c r="H537" s="25">
        <v>28.2</v>
      </c>
      <c r="I537" s="25">
        <v>-39.6</v>
      </c>
      <c r="J537" s="3">
        <v>10000</v>
      </c>
      <c r="K537" s="7">
        <f t="shared" si="127"/>
        <v>-1</v>
      </c>
      <c r="L537" s="6">
        <f t="shared" si="128"/>
        <v>-39.6</v>
      </c>
      <c r="M537">
        <v>1</v>
      </c>
      <c r="N537" s="9">
        <f t="shared" si="129"/>
        <v>0</v>
      </c>
      <c r="O537" s="9">
        <f t="shared" si="130"/>
        <v>-1</v>
      </c>
      <c r="P537" s="9">
        <f t="shared" si="131"/>
        <v>0</v>
      </c>
      <c r="Q537" s="8">
        <f t="shared" si="132"/>
        <v>0</v>
      </c>
      <c r="R537" s="8">
        <f t="shared" si="133"/>
        <v>-39.6</v>
      </c>
      <c r="S537" t="str">
        <f t="shared" si="134"/>
        <v>10.00.00</v>
      </c>
      <c r="T537" t="str">
        <f t="shared" si="135"/>
        <v>19.00.00</v>
      </c>
      <c r="U537" t="str">
        <f t="shared" si="136"/>
        <v xml:space="preserve">4-ago-2009 </v>
      </c>
      <c r="V537">
        <f t="shared" si="137"/>
        <v>8</v>
      </c>
      <c r="W537">
        <f t="shared" si="138"/>
        <v>2009</v>
      </c>
      <c r="X537">
        <f t="shared" si="139"/>
        <v>4</v>
      </c>
      <c r="Y537" s="25">
        <f t="shared" si="140"/>
        <v>1270.8000000000038</v>
      </c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1:51">
      <c r="A538" t="s">
        <v>718</v>
      </c>
      <c r="B538" t="s">
        <v>719</v>
      </c>
      <c r="C538" t="s">
        <v>55</v>
      </c>
      <c r="D538">
        <v>6</v>
      </c>
      <c r="E538" s="34">
        <v>-62.8</v>
      </c>
      <c r="F538" s="4">
        <v>-1.17E-2</v>
      </c>
      <c r="G538">
        <v>0</v>
      </c>
      <c r="H538" s="25">
        <v>4.2</v>
      </c>
      <c r="I538" s="25">
        <v>-62.8</v>
      </c>
      <c r="J538" s="3">
        <v>10000</v>
      </c>
      <c r="K538" s="7">
        <f t="shared" si="127"/>
        <v>-2</v>
      </c>
      <c r="L538" s="6">
        <f t="shared" si="128"/>
        <v>-102.4</v>
      </c>
      <c r="M538">
        <v>1</v>
      </c>
      <c r="N538" s="9">
        <f t="shared" si="129"/>
        <v>0</v>
      </c>
      <c r="O538" s="9">
        <f t="shared" si="130"/>
        <v>-1</v>
      </c>
      <c r="P538" s="9">
        <f t="shared" si="131"/>
        <v>0</v>
      </c>
      <c r="Q538" s="8">
        <f t="shared" si="132"/>
        <v>0</v>
      </c>
      <c r="R538" s="8">
        <f t="shared" si="133"/>
        <v>-62.8</v>
      </c>
      <c r="S538" t="str">
        <f t="shared" si="134"/>
        <v>17.00.00</v>
      </c>
      <c r="T538" t="str">
        <f t="shared" si="135"/>
        <v>9.00.00</v>
      </c>
      <c r="U538" t="str">
        <f t="shared" si="136"/>
        <v xml:space="preserve">5-ago-2009 </v>
      </c>
      <c r="V538">
        <f t="shared" si="137"/>
        <v>8</v>
      </c>
      <c r="W538">
        <f t="shared" si="138"/>
        <v>2009</v>
      </c>
      <c r="X538">
        <f t="shared" si="139"/>
        <v>5</v>
      </c>
      <c r="Y538" s="25">
        <f t="shared" si="140"/>
        <v>1208.0000000000039</v>
      </c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1:51">
      <c r="A539" t="s">
        <v>720</v>
      </c>
      <c r="B539" t="s">
        <v>721</v>
      </c>
      <c r="C539" t="s">
        <v>25</v>
      </c>
      <c r="D539">
        <v>8</v>
      </c>
      <c r="E539" s="34">
        <v>-37.799999999999997</v>
      </c>
      <c r="F539" s="4">
        <v>-6.8999999999999999E-3</v>
      </c>
      <c r="G539">
        <v>0</v>
      </c>
      <c r="H539" s="25">
        <v>32.200000000000003</v>
      </c>
      <c r="I539" s="25">
        <v>-37.799999999999997</v>
      </c>
      <c r="J539" s="3">
        <v>10000</v>
      </c>
      <c r="K539" s="7">
        <f t="shared" si="127"/>
        <v>-3</v>
      </c>
      <c r="L539" s="6">
        <f t="shared" si="128"/>
        <v>-140.19999999999999</v>
      </c>
      <c r="M539">
        <v>1</v>
      </c>
      <c r="N539" s="9">
        <f t="shared" si="129"/>
        <v>0</v>
      </c>
      <c r="O539" s="9">
        <f t="shared" si="130"/>
        <v>-1</v>
      </c>
      <c r="P539" s="9">
        <f t="shared" si="131"/>
        <v>0</v>
      </c>
      <c r="Q539" s="8">
        <f t="shared" si="132"/>
        <v>0</v>
      </c>
      <c r="R539" s="8">
        <f t="shared" si="133"/>
        <v>-37.799999999999997</v>
      </c>
      <c r="S539" t="str">
        <f t="shared" si="134"/>
        <v>15.00.00</v>
      </c>
      <c r="T539" t="str">
        <f t="shared" si="135"/>
        <v>9.00.00</v>
      </c>
      <c r="U539" t="str">
        <f t="shared" si="136"/>
        <v xml:space="preserve">7-ago-2009 </v>
      </c>
      <c r="V539">
        <f t="shared" si="137"/>
        <v>8</v>
      </c>
      <c r="W539">
        <f t="shared" si="138"/>
        <v>2009</v>
      </c>
      <c r="X539">
        <f t="shared" si="139"/>
        <v>7</v>
      </c>
      <c r="Y539" s="25">
        <f t="shared" si="140"/>
        <v>1170.2000000000039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1:51">
      <c r="A540" t="s">
        <v>2009</v>
      </c>
      <c r="B540" t="s">
        <v>2010</v>
      </c>
      <c r="C540" t="s">
        <v>55</v>
      </c>
      <c r="D540">
        <v>8</v>
      </c>
      <c r="E540" s="38">
        <v>206</v>
      </c>
      <c r="F540" s="4">
        <v>1.9E-2</v>
      </c>
      <c r="G540">
        <v>0</v>
      </c>
      <c r="H540" s="25">
        <v>239</v>
      </c>
      <c r="I540" s="25">
        <v>0</v>
      </c>
      <c r="J540" s="3">
        <v>10000</v>
      </c>
      <c r="K540" s="7">
        <f t="shared" si="127"/>
        <v>1</v>
      </c>
      <c r="L540" s="6">
        <f t="shared" si="128"/>
        <v>206</v>
      </c>
      <c r="M540">
        <v>1</v>
      </c>
      <c r="N540" s="9">
        <f t="shared" si="129"/>
        <v>1</v>
      </c>
      <c r="O540" s="9">
        <f t="shared" si="130"/>
        <v>0</v>
      </c>
      <c r="P540" s="9">
        <f t="shared" si="131"/>
        <v>0</v>
      </c>
      <c r="Q540" s="8">
        <f t="shared" si="132"/>
        <v>206</v>
      </c>
      <c r="R540" s="8">
        <f t="shared" si="133"/>
        <v>0</v>
      </c>
      <c r="S540" t="str">
        <f t="shared" si="134"/>
        <v>13.00.00</v>
      </c>
      <c r="T540" t="str">
        <f t="shared" si="135"/>
        <v>21.00.00</v>
      </c>
      <c r="U540" t="str">
        <f t="shared" si="136"/>
        <v>11-ago-2009</v>
      </c>
      <c r="V540">
        <f t="shared" si="137"/>
        <v>8</v>
      </c>
      <c r="W540">
        <f t="shared" si="138"/>
        <v>2009</v>
      </c>
      <c r="X540">
        <f t="shared" si="139"/>
        <v>11</v>
      </c>
      <c r="Y540" s="25">
        <f t="shared" si="140"/>
        <v>1376.2000000000039</v>
      </c>
    </row>
    <row r="541" spans="1:51">
      <c r="A541" t="s">
        <v>2974</v>
      </c>
      <c r="B541" t="s">
        <v>2975</v>
      </c>
      <c r="C541" t="s">
        <v>25</v>
      </c>
      <c r="D541">
        <v>14</v>
      </c>
      <c r="E541" s="36">
        <v>119.9</v>
      </c>
      <c r="F541" s="4">
        <v>2.2599999999999999E-2</v>
      </c>
      <c r="G541">
        <v>0</v>
      </c>
      <c r="H541" s="25">
        <v>119.9</v>
      </c>
      <c r="I541" s="25">
        <v>-5</v>
      </c>
      <c r="J541" s="3">
        <v>10000</v>
      </c>
      <c r="K541" s="7">
        <f t="shared" si="127"/>
        <v>2</v>
      </c>
      <c r="L541" s="6">
        <f t="shared" si="128"/>
        <v>325.89999999999998</v>
      </c>
      <c r="M541">
        <v>1</v>
      </c>
      <c r="N541" s="9">
        <f t="shared" si="129"/>
        <v>1</v>
      </c>
      <c r="O541" s="9">
        <f t="shared" si="130"/>
        <v>0</v>
      </c>
      <c r="P541" s="9">
        <f t="shared" si="131"/>
        <v>0</v>
      </c>
      <c r="Q541" s="8">
        <f t="shared" si="132"/>
        <v>119.9</v>
      </c>
      <c r="R541" s="8">
        <f t="shared" si="133"/>
        <v>0</v>
      </c>
      <c r="S541" t="str">
        <f t="shared" si="134"/>
        <v>11.00.00</v>
      </c>
      <c r="T541" t="str">
        <f t="shared" si="135"/>
        <v>11.00.00</v>
      </c>
      <c r="U541" t="str">
        <f t="shared" si="136"/>
        <v>12-ago-2009</v>
      </c>
      <c r="V541">
        <f t="shared" si="137"/>
        <v>8</v>
      </c>
      <c r="W541">
        <f t="shared" si="138"/>
        <v>2009</v>
      </c>
      <c r="X541">
        <f t="shared" si="139"/>
        <v>12</v>
      </c>
      <c r="Y541" s="25">
        <f t="shared" si="140"/>
        <v>1496.100000000004</v>
      </c>
    </row>
    <row r="542" spans="1:51">
      <c r="A542" t="s">
        <v>2011</v>
      </c>
      <c r="B542" t="s">
        <v>2012</v>
      </c>
      <c r="C542" t="s">
        <v>25</v>
      </c>
      <c r="D542">
        <v>9</v>
      </c>
      <c r="E542" s="38">
        <v>-69</v>
      </c>
      <c r="F542" s="4">
        <v>-6.4000000000000003E-3</v>
      </c>
      <c r="G542">
        <v>0</v>
      </c>
      <c r="H542" s="25">
        <v>19</v>
      </c>
      <c r="I542" s="25">
        <v>-108</v>
      </c>
      <c r="J542" s="3">
        <v>10000</v>
      </c>
      <c r="K542" s="7">
        <f t="shared" si="127"/>
        <v>-1</v>
      </c>
      <c r="L542" s="6">
        <f t="shared" si="128"/>
        <v>-69</v>
      </c>
      <c r="M542">
        <v>1</v>
      </c>
      <c r="N542" s="9">
        <f t="shared" si="129"/>
        <v>0</v>
      </c>
      <c r="O542" s="9">
        <f t="shared" si="130"/>
        <v>-1</v>
      </c>
      <c r="P542" s="9">
        <f t="shared" si="131"/>
        <v>0</v>
      </c>
      <c r="Q542" s="8">
        <f t="shared" si="132"/>
        <v>0</v>
      </c>
      <c r="R542" s="8">
        <f t="shared" si="133"/>
        <v>-69</v>
      </c>
      <c r="S542" t="str">
        <f t="shared" si="134"/>
        <v>12.00.00</v>
      </c>
      <c r="T542" t="str">
        <f t="shared" si="135"/>
        <v>21.00.00</v>
      </c>
      <c r="U542" t="str">
        <f t="shared" si="136"/>
        <v>13-ago-2009</v>
      </c>
      <c r="V542">
        <f t="shared" si="137"/>
        <v>8</v>
      </c>
      <c r="W542">
        <f t="shared" si="138"/>
        <v>2009</v>
      </c>
      <c r="X542">
        <f t="shared" si="139"/>
        <v>13</v>
      </c>
      <c r="Y542" s="25">
        <f t="shared" si="140"/>
        <v>1427.100000000004</v>
      </c>
    </row>
    <row r="543" spans="1:51">
      <c r="A543" t="s">
        <v>722</v>
      </c>
      <c r="B543" t="s">
        <v>723</v>
      </c>
      <c r="C543" t="s">
        <v>25</v>
      </c>
      <c r="D543">
        <v>5</v>
      </c>
      <c r="E543" s="34">
        <v>-74.8</v>
      </c>
      <c r="F543" s="4">
        <v>-1.37E-2</v>
      </c>
      <c r="G543">
        <v>0</v>
      </c>
      <c r="H543" s="25">
        <v>0</v>
      </c>
      <c r="I543" s="25">
        <v>-74.8</v>
      </c>
      <c r="J543" s="3">
        <v>10000</v>
      </c>
      <c r="K543" s="7">
        <f t="shared" si="127"/>
        <v>-2</v>
      </c>
      <c r="L543" s="6">
        <f t="shared" si="128"/>
        <v>-143.80000000000001</v>
      </c>
      <c r="M543">
        <v>1</v>
      </c>
      <c r="N543" s="9">
        <f t="shared" si="129"/>
        <v>0</v>
      </c>
      <c r="O543" s="9">
        <f t="shared" si="130"/>
        <v>-1</v>
      </c>
      <c r="P543" s="9">
        <f t="shared" si="131"/>
        <v>0</v>
      </c>
      <c r="Q543" s="8">
        <f t="shared" si="132"/>
        <v>0</v>
      </c>
      <c r="R543" s="8">
        <f t="shared" si="133"/>
        <v>-74.8</v>
      </c>
      <c r="S543" t="str">
        <f t="shared" si="134"/>
        <v>10.00.00</v>
      </c>
      <c r="T543" t="str">
        <f t="shared" si="135"/>
        <v>15.00.00</v>
      </c>
      <c r="U543" t="str">
        <f t="shared" si="136"/>
        <v>14-ago-2009</v>
      </c>
      <c r="V543">
        <f t="shared" si="137"/>
        <v>8</v>
      </c>
      <c r="W543">
        <f t="shared" si="138"/>
        <v>2009</v>
      </c>
      <c r="X543">
        <f t="shared" si="139"/>
        <v>14</v>
      </c>
      <c r="Y543" s="25">
        <f t="shared" si="140"/>
        <v>1352.300000000004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1:51">
      <c r="A544" t="s">
        <v>724</v>
      </c>
      <c r="B544" t="s">
        <v>725</v>
      </c>
      <c r="C544" t="s">
        <v>55</v>
      </c>
      <c r="D544">
        <v>21</v>
      </c>
      <c r="E544" s="34">
        <v>114.4</v>
      </c>
      <c r="F544" s="4">
        <v>2.1399999999999999E-2</v>
      </c>
      <c r="G544">
        <v>0</v>
      </c>
      <c r="H544" s="25">
        <v>157.19999999999999</v>
      </c>
      <c r="I544" s="25">
        <v>-7.8</v>
      </c>
      <c r="J544" s="3">
        <v>10000</v>
      </c>
      <c r="K544" s="7">
        <f t="shared" si="127"/>
        <v>1</v>
      </c>
      <c r="L544" s="6">
        <f t="shared" si="128"/>
        <v>114.4</v>
      </c>
      <c r="M544">
        <v>1</v>
      </c>
      <c r="N544" s="9">
        <f t="shared" si="129"/>
        <v>1</v>
      </c>
      <c r="O544" s="9">
        <f t="shared" si="130"/>
        <v>0</v>
      </c>
      <c r="P544" s="9">
        <f t="shared" si="131"/>
        <v>0</v>
      </c>
      <c r="Q544" s="8">
        <f t="shared" si="132"/>
        <v>114.4</v>
      </c>
      <c r="R544" s="8">
        <f t="shared" si="133"/>
        <v>0</v>
      </c>
      <c r="S544" t="str">
        <f t="shared" si="134"/>
        <v>16.00.00</v>
      </c>
      <c r="T544" t="str">
        <f t="shared" si="135"/>
        <v>9.00.00</v>
      </c>
      <c r="U544" t="str">
        <f t="shared" si="136"/>
        <v>14-ago-2009</v>
      </c>
      <c r="V544">
        <f t="shared" si="137"/>
        <v>8</v>
      </c>
      <c r="W544">
        <f t="shared" si="138"/>
        <v>2009</v>
      </c>
      <c r="X544">
        <f t="shared" si="139"/>
        <v>14</v>
      </c>
      <c r="Y544" s="25">
        <f t="shared" si="140"/>
        <v>1466.7000000000041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1:51">
      <c r="A545" t="s">
        <v>2976</v>
      </c>
      <c r="B545" t="s">
        <v>2977</v>
      </c>
      <c r="C545" t="s">
        <v>25</v>
      </c>
      <c r="D545">
        <v>6</v>
      </c>
      <c r="E545" s="36">
        <v>-56.7</v>
      </c>
      <c r="F545" s="4">
        <v>-1.0800000000000001E-2</v>
      </c>
      <c r="G545">
        <v>0</v>
      </c>
      <c r="H545" s="25">
        <v>23</v>
      </c>
      <c r="I545" s="25">
        <v>-56.7</v>
      </c>
      <c r="J545" s="3">
        <v>10000</v>
      </c>
      <c r="K545" s="7">
        <f t="shared" si="127"/>
        <v>-1</v>
      </c>
      <c r="L545" s="6">
        <f t="shared" si="128"/>
        <v>-56.7</v>
      </c>
      <c r="M545">
        <v>1</v>
      </c>
      <c r="N545" s="9">
        <f t="shared" si="129"/>
        <v>0</v>
      </c>
      <c r="O545" s="9">
        <f t="shared" si="130"/>
        <v>-1</v>
      </c>
      <c r="P545" s="9">
        <f t="shared" si="131"/>
        <v>0</v>
      </c>
      <c r="Q545" s="8">
        <f t="shared" si="132"/>
        <v>0</v>
      </c>
      <c r="R545" s="8">
        <f t="shared" si="133"/>
        <v>-56.7</v>
      </c>
      <c r="S545" t="str">
        <f t="shared" si="134"/>
        <v>17.00.00</v>
      </c>
      <c r="T545" t="str">
        <f t="shared" si="135"/>
        <v>9.00.00</v>
      </c>
      <c r="U545" t="str">
        <f t="shared" si="136"/>
        <v>18-ago-2009</v>
      </c>
      <c r="V545">
        <f t="shared" si="137"/>
        <v>8</v>
      </c>
      <c r="W545">
        <f t="shared" si="138"/>
        <v>2009</v>
      </c>
      <c r="X545">
        <f t="shared" si="139"/>
        <v>18</v>
      </c>
      <c r="Y545" s="25">
        <f t="shared" si="140"/>
        <v>1410.0000000000041</v>
      </c>
    </row>
    <row r="546" spans="1:51">
      <c r="A546" t="s">
        <v>727</v>
      </c>
      <c r="B546" t="s">
        <v>728</v>
      </c>
      <c r="C546" t="s">
        <v>25</v>
      </c>
      <c r="D546">
        <v>2</v>
      </c>
      <c r="E546" s="34">
        <v>-66.8</v>
      </c>
      <c r="F546" s="4">
        <v>-1.2699999999999999E-2</v>
      </c>
      <c r="G546">
        <v>0</v>
      </c>
      <c r="H546" s="25">
        <v>0</v>
      </c>
      <c r="I546" s="25">
        <v>-66.8</v>
      </c>
      <c r="J546" s="3">
        <v>10000</v>
      </c>
      <c r="K546" s="7">
        <f t="shared" si="127"/>
        <v>-2</v>
      </c>
      <c r="L546" s="6">
        <f t="shared" si="128"/>
        <v>-123.5</v>
      </c>
      <c r="M546">
        <v>1</v>
      </c>
      <c r="N546" s="9">
        <f t="shared" si="129"/>
        <v>0</v>
      </c>
      <c r="O546" s="9">
        <f t="shared" si="130"/>
        <v>-1</v>
      </c>
      <c r="P546" s="9">
        <f t="shared" si="131"/>
        <v>0</v>
      </c>
      <c r="Q546" s="8">
        <f t="shared" si="132"/>
        <v>0</v>
      </c>
      <c r="R546" s="8">
        <f t="shared" si="133"/>
        <v>-66.8</v>
      </c>
      <c r="S546" t="str">
        <f t="shared" si="134"/>
        <v>20.00.00</v>
      </c>
      <c r="T546" t="str">
        <f t="shared" si="135"/>
        <v>8.00.00</v>
      </c>
      <c r="U546" t="str">
        <f t="shared" si="136"/>
        <v>18-ago-2009</v>
      </c>
      <c r="V546">
        <f t="shared" si="137"/>
        <v>8</v>
      </c>
      <c r="W546">
        <f t="shared" si="138"/>
        <v>2009</v>
      </c>
      <c r="X546">
        <f t="shared" si="139"/>
        <v>18</v>
      </c>
      <c r="Y546" s="25">
        <f t="shared" si="140"/>
        <v>1343.2000000000041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1:51">
      <c r="A547" t="s">
        <v>725</v>
      </c>
      <c r="B547" t="s">
        <v>726</v>
      </c>
      <c r="C547" t="s">
        <v>25</v>
      </c>
      <c r="D547">
        <v>7</v>
      </c>
      <c r="E547" s="34">
        <v>-21.6</v>
      </c>
      <c r="F547" s="4">
        <v>-4.1000000000000003E-3</v>
      </c>
      <c r="G547">
        <v>0</v>
      </c>
      <c r="H547" s="25">
        <v>8.9</v>
      </c>
      <c r="I547" s="25">
        <v>-20.9</v>
      </c>
      <c r="J547" s="3">
        <v>10000</v>
      </c>
      <c r="K547" s="7">
        <f t="shared" si="127"/>
        <v>-3</v>
      </c>
      <c r="L547" s="6">
        <f t="shared" si="128"/>
        <v>-145.1</v>
      </c>
      <c r="M547">
        <v>1</v>
      </c>
      <c r="N547" s="9">
        <f t="shared" si="129"/>
        <v>0</v>
      </c>
      <c r="O547" s="9">
        <f t="shared" si="130"/>
        <v>-1</v>
      </c>
      <c r="P547" s="9">
        <f t="shared" si="131"/>
        <v>0</v>
      </c>
      <c r="Q547" s="8">
        <f t="shared" si="132"/>
        <v>0</v>
      </c>
      <c r="R547" s="8">
        <f t="shared" si="133"/>
        <v>-21.6</v>
      </c>
      <c r="S547" t="str">
        <f t="shared" si="134"/>
        <v>9.00.00</v>
      </c>
      <c r="T547" t="str">
        <f t="shared" si="135"/>
        <v>16.00.00</v>
      </c>
      <c r="U547" t="str">
        <f t="shared" si="136"/>
        <v>18-ago-2009</v>
      </c>
      <c r="V547">
        <f t="shared" si="137"/>
        <v>8</v>
      </c>
      <c r="W547">
        <f t="shared" si="138"/>
        <v>2009</v>
      </c>
      <c r="X547">
        <f t="shared" si="139"/>
        <v>18</v>
      </c>
      <c r="Y547" s="25">
        <f t="shared" si="140"/>
        <v>1321.6000000000042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1:51">
      <c r="A548" t="s">
        <v>729</v>
      </c>
      <c r="B548" t="s">
        <v>730</v>
      </c>
      <c r="C548" t="s">
        <v>25</v>
      </c>
      <c r="D548">
        <v>13</v>
      </c>
      <c r="E548" s="34">
        <v>75.400000000000006</v>
      </c>
      <c r="F548" s="4">
        <v>1.44E-2</v>
      </c>
      <c r="G548">
        <v>0</v>
      </c>
      <c r="H548" s="25">
        <v>87.7</v>
      </c>
      <c r="I548" s="25">
        <v>0</v>
      </c>
      <c r="J548" s="3">
        <v>10000</v>
      </c>
      <c r="K548" s="7">
        <f t="shared" si="127"/>
        <v>1</v>
      </c>
      <c r="L548" s="6">
        <f t="shared" si="128"/>
        <v>75.400000000000006</v>
      </c>
      <c r="M548">
        <v>1</v>
      </c>
      <c r="N548" s="9">
        <f t="shared" si="129"/>
        <v>1</v>
      </c>
      <c r="O548" s="9">
        <f t="shared" si="130"/>
        <v>0</v>
      </c>
      <c r="P548" s="9">
        <f t="shared" si="131"/>
        <v>0</v>
      </c>
      <c r="Q548" s="8">
        <f t="shared" si="132"/>
        <v>75.400000000000006</v>
      </c>
      <c r="R548" s="8">
        <f t="shared" si="133"/>
        <v>0</v>
      </c>
      <c r="S548" t="str">
        <f t="shared" si="134"/>
        <v>17.00.00</v>
      </c>
      <c r="T548" t="str">
        <f t="shared" si="135"/>
        <v>16.00.00</v>
      </c>
      <c r="U548" t="str">
        <f t="shared" si="136"/>
        <v>19-ago-2009</v>
      </c>
      <c r="V548">
        <f t="shared" si="137"/>
        <v>8</v>
      </c>
      <c r="W548">
        <f t="shared" si="138"/>
        <v>2009</v>
      </c>
      <c r="X548">
        <f t="shared" si="139"/>
        <v>19</v>
      </c>
      <c r="Y548" s="25">
        <f t="shared" si="140"/>
        <v>1397.0000000000043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1:51">
      <c r="A549" t="s">
        <v>731</v>
      </c>
      <c r="B549" t="s">
        <v>732</v>
      </c>
      <c r="C549" t="s">
        <v>25</v>
      </c>
      <c r="D549">
        <v>27</v>
      </c>
      <c r="E549" s="34">
        <v>178.9</v>
      </c>
      <c r="F549" s="4">
        <v>3.3599999999999998E-2</v>
      </c>
      <c r="G549">
        <v>0</v>
      </c>
      <c r="H549" s="25">
        <v>207.7</v>
      </c>
      <c r="I549" s="25">
        <v>-28.8</v>
      </c>
      <c r="J549" s="3">
        <v>10000</v>
      </c>
      <c r="K549" s="7">
        <f t="shared" si="127"/>
        <v>2</v>
      </c>
      <c r="L549" s="6">
        <f t="shared" si="128"/>
        <v>254.3</v>
      </c>
      <c r="M549">
        <v>1</v>
      </c>
      <c r="N549" s="9">
        <f t="shared" si="129"/>
        <v>1</v>
      </c>
      <c r="O549" s="9">
        <f t="shared" si="130"/>
        <v>0</v>
      </c>
      <c r="P549" s="9">
        <f t="shared" si="131"/>
        <v>0</v>
      </c>
      <c r="Q549" s="8">
        <f t="shared" si="132"/>
        <v>178.9</v>
      </c>
      <c r="R549" s="8">
        <f t="shared" si="133"/>
        <v>0</v>
      </c>
      <c r="S549" t="str">
        <f t="shared" si="134"/>
        <v>20.00.00</v>
      </c>
      <c r="T549" t="str">
        <f t="shared" si="135"/>
        <v>19.00.00</v>
      </c>
      <c r="U549" t="str">
        <f t="shared" si="136"/>
        <v>20-ago-2009</v>
      </c>
      <c r="V549">
        <f t="shared" si="137"/>
        <v>8</v>
      </c>
      <c r="W549">
        <f t="shared" si="138"/>
        <v>2009</v>
      </c>
      <c r="X549">
        <f t="shared" si="139"/>
        <v>20</v>
      </c>
      <c r="Y549" s="25">
        <f t="shared" si="140"/>
        <v>1575.9000000000044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1:51">
      <c r="A550" t="s">
        <v>2013</v>
      </c>
      <c r="B550" t="s">
        <v>2014</v>
      </c>
      <c r="C550" t="s">
        <v>25</v>
      </c>
      <c r="D550">
        <v>9</v>
      </c>
      <c r="E550" s="38">
        <v>140</v>
      </c>
      <c r="F550" s="4">
        <v>1.2999999999999999E-2</v>
      </c>
      <c r="G550">
        <v>0</v>
      </c>
      <c r="H550" s="25">
        <v>160</v>
      </c>
      <c r="I550" s="25">
        <v>0</v>
      </c>
      <c r="J550" s="3">
        <v>10000</v>
      </c>
      <c r="K550" s="7">
        <f t="shared" si="127"/>
        <v>3</v>
      </c>
      <c r="L550" s="6">
        <f t="shared" si="128"/>
        <v>394.3</v>
      </c>
      <c r="M550">
        <v>1</v>
      </c>
      <c r="N550" s="9">
        <f t="shared" si="129"/>
        <v>1</v>
      </c>
      <c r="O550" s="9">
        <f t="shared" si="130"/>
        <v>0</v>
      </c>
      <c r="P550" s="9">
        <f t="shared" si="131"/>
        <v>0</v>
      </c>
      <c r="Q550" s="8">
        <f t="shared" si="132"/>
        <v>140</v>
      </c>
      <c r="R550" s="8">
        <f t="shared" si="133"/>
        <v>0</v>
      </c>
      <c r="S550" t="str">
        <f t="shared" si="134"/>
        <v>12.00.00</v>
      </c>
      <c r="T550" t="str">
        <f t="shared" si="135"/>
        <v>21.00.00</v>
      </c>
      <c r="U550" t="str">
        <f t="shared" si="136"/>
        <v>21-ago-2009</v>
      </c>
      <c r="V550">
        <f t="shared" si="137"/>
        <v>8</v>
      </c>
      <c r="W550">
        <f t="shared" si="138"/>
        <v>2009</v>
      </c>
      <c r="X550">
        <f t="shared" si="139"/>
        <v>21</v>
      </c>
      <c r="Y550" s="25">
        <f t="shared" si="140"/>
        <v>1715.9000000000044</v>
      </c>
    </row>
    <row r="551" spans="1:51">
      <c r="A551" t="s">
        <v>2978</v>
      </c>
      <c r="B551" t="s">
        <v>2979</v>
      </c>
      <c r="C551" t="s">
        <v>25</v>
      </c>
      <c r="D551">
        <v>5</v>
      </c>
      <c r="E551" s="36">
        <v>61.6</v>
      </c>
      <c r="F551" s="4">
        <v>1.12E-2</v>
      </c>
      <c r="G551">
        <v>0</v>
      </c>
      <c r="H551" s="25">
        <v>61.6</v>
      </c>
      <c r="I551" s="25">
        <v>0</v>
      </c>
      <c r="J551" s="3">
        <v>10000</v>
      </c>
      <c r="K551" s="7">
        <f t="shared" si="127"/>
        <v>4</v>
      </c>
      <c r="L551" s="6">
        <f t="shared" si="128"/>
        <v>455.90000000000003</v>
      </c>
      <c r="M551">
        <v>1</v>
      </c>
      <c r="N551" s="9">
        <f t="shared" si="129"/>
        <v>1</v>
      </c>
      <c r="O551" s="9">
        <f t="shared" si="130"/>
        <v>0</v>
      </c>
      <c r="P551" s="9">
        <f t="shared" si="131"/>
        <v>0</v>
      </c>
      <c r="Q551" s="8">
        <f t="shared" si="132"/>
        <v>61.6</v>
      </c>
      <c r="R551" s="8">
        <f t="shared" si="133"/>
        <v>0</v>
      </c>
      <c r="S551" t="str">
        <f t="shared" si="134"/>
        <v>10.00.00</v>
      </c>
      <c r="T551" t="str">
        <f t="shared" si="135"/>
        <v>15.00.00</v>
      </c>
      <c r="U551" t="str">
        <f t="shared" si="136"/>
        <v>25-ago-2009</v>
      </c>
      <c r="V551">
        <f t="shared" si="137"/>
        <v>8</v>
      </c>
      <c r="W551">
        <f t="shared" si="138"/>
        <v>2009</v>
      </c>
      <c r="X551">
        <f t="shared" si="139"/>
        <v>25</v>
      </c>
      <c r="Y551" s="25">
        <f t="shared" si="140"/>
        <v>1777.5000000000043</v>
      </c>
    </row>
    <row r="552" spans="1:51">
      <c r="A552" t="s">
        <v>2015</v>
      </c>
      <c r="B552" t="s">
        <v>2016</v>
      </c>
      <c r="C552" t="s">
        <v>25</v>
      </c>
      <c r="D552">
        <v>9</v>
      </c>
      <c r="E552" s="38">
        <v>53</v>
      </c>
      <c r="F552" s="4">
        <v>4.7999999999999996E-3</v>
      </c>
      <c r="G552">
        <v>0</v>
      </c>
      <c r="H552" s="25">
        <v>96</v>
      </c>
      <c r="I552" s="25">
        <v>-9</v>
      </c>
      <c r="J552" s="3">
        <v>10000</v>
      </c>
      <c r="K552" s="7">
        <f t="shared" si="127"/>
        <v>5</v>
      </c>
      <c r="L552" s="6">
        <f t="shared" si="128"/>
        <v>508.90000000000003</v>
      </c>
      <c r="M552">
        <v>1</v>
      </c>
      <c r="N552" s="9">
        <f t="shared" si="129"/>
        <v>1</v>
      </c>
      <c r="O552" s="9">
        <f t="shared" si="130"/>
        <v>0</v>
      </c>
      <c r="P552" s="9">
        <f t="shared" si="131"/>
        <v>0</v>
      </c>
      <c r="Q552" s="8">
        <f t="shared" si="132"/>
        <v>53</v>
      </c>
      <c r="R552" s="8">
        <f t="shared" si="133"/>
        <v>0</v>
      </c>
      <c r="S552" t="str">
        <f t="shared" si="134"/>
        <v>12.00.00</v>
      </c>
      <c r="T552" t="str">
        <f t="shared" si="135"/>
        <v>21.00.00</v>
      </c>
      <c r="U552" t="str">
        <f t="shared" si="136"/>
        <v>25-ago-2009</v>
      </c>
      <c r="V552">
        <f t="shared" si="137"/>
        <v>8</v>
      </c>
      <c r="W552">
        <f t="shared" si="138"/>
        <v>2009</v>
      </c>
      <c r="X552">
        <f t="shared" si="139"/>
        <v>25</v>
      </c>
      <c r="Y552" s="25">
        <f t="shared" si="140"/>
        <v>1830.5000000000043</v>
      </c>
    </row>
    <row r="553" spans="1:51">
      <c r="A553" t="s">
        <v>733</v>
      </c>
      <c r="B553" t="s">
        <v>734</v>
      </c>
      <c r="C553" t="s">
        <v>55</v>
      </c>
      <c r="D553">
        <v>14</v>
      </c>
      <c r="E553" s="34">
        <v>46.4</v>
      </c>
      <c r="F553" s="4">
        <v>8.3000000000000001E-3</v>
      </c>
      <c r="G553">
        <v>0</v>
      </c>
      <c r="H553" s="25">
        <v>56.2</v>
      </c>
      <c r="I553" s="25">
        <v>0</v>
      </c>
      <c r="J553" s="3">
        <v>10000</v>
      </c>
      <c r="K553" s="7">
        <f t="shared" si="127"/>
        <v>6</v>
      </c>
      <c r="L553" s="6">
        <f t="shared" si="128"/>
        <v>555.30000000000007</v>
      </c>
      <c r="M553">
        <v>1</v>
      </c>
      <c r="N553" s="9">
        <f t="shared" si="129"/>
        <v>1</v>
      </c>
      <c r="O553" s="9">
        <f t="shared" si="130"/>
        <v>0</v>
      </c>
      <c r="P553" s="9">
        <f t="shared" si="131"/>
        <v>0</v>
      </c>
      <c r="Q553" s="8">
        <f t="shared" si="132"/>
        <v>46.4</v>
      </c>
      <c r="R553" s="8">
        <f t="shared" si="133"/>
        <v>0</v>
      </c>
      <c r="S553" t="str">
        <f t="shared" si="134"/>
        <v>10.00.00</v>
      </c>
      <c r="T553" t="str">
        <f t="shared" si="135"/>
        <v>10.00.00</v>
      </c>
      <c r="U553" t="str">
        <f t="shared" si="136"/>
        <v>26-ago-2009</v>
      </c>
      <c r="V553">
        <f t="shared" si="137"/>
        <v>8</v>
      </c>
      <c r="W553">
        <f t="shared" si="138"/>
        <v>2009</v>
      </c>
      <c r="X553">
        <f t="shared" si="139"/>
        <v>26</v>
      </c>
      <c r="Y553" s="25">
        <f t="shared" si="140"/>
        <v>1876.9000000000044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1:51">
      <c r="A554" t="s">
        <v>735</v>
      </c>
      <c r="B554" t="s">
        <v>736</v>
      </c>
      <c r="C554" t="s">
        <v>55</v>
      </c>
      <c r="D554">
        <v>2</v>
      </c>
      <c r="E554" s="34">
        <v>-30.6</v>
      </c>
      <c r="F554" s="4">
        <v>-5.5999999999999999E-3</v>
      </c>
      <c r="G554">
        <v>0</v>
      </c>
      <c r="H554" s="25">
        <v>0</v>
      </c>
      <c r="I554" s="25">
        <v>-30.6</v>
      </c>
      <c r="J554" s="3">
        <v>10000</v>
      </c>
      <c r="K554" s="7">
        <f t="shared" si="127"/>
        <v>-1</v>
      </c>
      <c r="L554" s="6">
        <f t="shared" si="128"/>
        <v>-30.6</v>
      </c>
      <c r="M554">
        <v>1</v>
      </c>
      <c r="N554" s="9">
        <f t="shared" si="129"/>
        <v>0</v>
      </c>
      <c r="O554" s="9">
        <f t="shared" si="130"/>
        <v>-1</v>
      </c>
      <c r="P554" s="9">
        <f t="shared" si="131"/>
        <v>0</v>
      </c>
      <c r="Q554" s="8">
        <f t="shared" si="132"/>
        <v>0</v>
      </c>
      <c r="R554" s="8">
        <f t="shared" si="133"/>
        <v>-30.6</v>
      </c>
      <c r="S554" t="str">
        <f t="shared" si="134"/>
        <v>13.00.00</v>
      </c>
      <c r="T554" t="str">
        <f t="shared" si="135"/>
        <v>15.00.00</v>
      </c>
      <c r="U554" t="str">
        <f t="shared" si="136"/>
        <v>27-ago-2009</v>
      </c>
      <c r="V554">
        <f t="shared" si="137"/>
        <v>8</v>
      </c>
      <c r="W554">
        <f t="shared" si="138"/>
        <v>2009</v>
      </c>
      <c r="X554">
        <f t="shared" si="139"/>
        <v>27</v>
      </c>
      <c r="Y554" s="25">
        <f t="shared" si="140"/>
        <v>1846.3000000000045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1:51">
      <c r="A555" t="s">
        <v>737</v>
      </c>
      <c r="B555" t="s">
        <v>738</v>
      </c>
      <c r="C555" t="s">
        <v>55</v>
      </c>
      <c r="D555">
        <v>3</v>
      </c>
      <c r="E555" s="34">
        <v>-54.8</v>
      </c>
      <c r="F555" s="4">
        <v>-0.01</v>
      </c>
      <c r="G555">
        <v>0</v>
      </c>
      <c r="H555" s="25">
        <v>4.2</v>
      </c>
      <c r="I555" s="25">
        <v>-54.8</v>
      </c>
      <c r="J555" s="3">
        <v>10000</v>
      </c>
      <c r="K555" s="7">
        <f t="shared" si="127"/>
        <v>-2</v>
      </c>
      <c r="L555" s="6">
        <f t="shared" si="128"/>
        <v>-85.4</v>
      </c>
      <c r="M555">
        <v>1</v>
      </c>
      <c r="N555" s="9">
        <f t="shared" si="129"/>
        <v>0</v>
      </c>
      <c r="O555" s="9">
        <f t="shared" si="130"/>
        <v>-1</v>
      </c>
      <c r="P555" s="9">
        <f t="shared" si="131"/>
        <v>0</v>
      </c>
      <c r="Q555" s="8">
        <f t="shared" si="132"/>
        <v>0</v>
      </c>
      <c r="R555" s="8">
        <f t="shared" si="133"/>
        <v>-54.8</v>
      </c>
      <c r="S555" t="str">
        <f t="shared" si="134"/>
        <v>16.00.00</v>
      </c>
      <c r="T555" t="str">
        <f t="shared" si="135"/>
        <v>19.00.00</v>
      </c>
      <c r="U555" t="str">
        <f t="shared" si="136"/>
        <v>27-ago-2009</v>
      </c>
      <c r="V555">
        <f t="shared" si="137"/>
        <v>8</v>
      </c>
      <c r="W555">
        <f t="shared" si="138"/>
        <v>2009</v>
      </c>
      <c r="X555">
        <f t="shared" si="139"/>
        <v>27</v>
      </c>
      <c r="Y555" s="25">
        <f t="shared" si="140"/>
        <v>1791.5000000000045</v>
      </c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1:51">
      <c r="A556" t="s">
        <v>739</v>
      </c>
      <c r="B556" t="s">
        <v>740</v>
      </c>
      <c r="C556" t="s">
        <v>55</v>
      </c>
      <c r="D556">
        <v>17</v>
      </c>
      <c r="E556" s="34">
        <v>-13.8</v>
      </c>
      <c r="F556" s="4">
        <v>-2.5000000000000001E-3</v>
      </c>
      <c r="G556">
        <v>0</v>
      </c>
      <c r="H556" s="25">
        <v>46.7</v>
      </c>
      <c r="I556" s="25">
        <v>-19.3</v>
      </c>
      <c r="J556" s="3">
        <v>10000</v>
      </c>
      <c r="K556" s="7">
        <f t="shared" si="127"/>
        <v>-3</v>
      </c>
      <c r="L556" s="6">
        <f t="shared" si="128"/>
        <v>-99.2</v>
      </c>
      <c r="M556">
        <v>1</v>
      </c>
      <c r="N556" s="9">
        <f t="shared" si="129"/>
        <v>0</v>
      </c>
      <c r="O556" s="9">
        <f t="shared" si="130"/>
        <v>-1</v>
      </c>
      <c r="P556" s="9">
        <f t="shared" si="131"/>
        <v>0</v>
      </c>
      <c r="Q556" s="8">
        <f t="shared" si="132"/>
        <v>0</v>
      </c>
      <c r="R556" s="8">
        <f t="shared" si="133"/>
        <v>-13.8</v>
      </c>
      <c r="S556" t="str">
        <f t="shared" si="134"/>
        <v>19.00.00</v>
      </c>
      <c r="T556" t="str">
        <f t="shared" si="135"/>
        <v>8.00.00</v>
      </c>
      <c r="U556" t="str">
        <f t="shared" si="136"/>
        <v>28-ago-2009</v>
      </c>
      <c r="V556">
        <f t="shared" si="137"/>
        <v>8</v>
      </c>
      <c r="W556">
        <f t="shared" si="138"/>
        <v>2009</v>
      </c>
      <c r="X556">
        <f t="shared" si="139"/>
        <v>28</v>
      </c>
      <c r="Y556" s="25">
        <f t="shared" si="140"/>
        <v>1777.7000000000046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1:51">
      <c r="A557" t="s">
        <v>2017</v>
      </c>
      <c r="B557" t="s">
        <v>2018</v>
      </c>
      <c r="C557" t="s">
        <v>55</v>
      </c>
      <c r="D557">
        <v>8</v>
      </c>
      <c r="E557" s="38">
        <v>106</v>
      </c>
      <c r="F557" s="4">
        <v>9.9000000000000008E-3</v>
      </c>
      <c r="G557">
        <v>0</v>
      </c>
      <c r="H557" s="25">
        <v>121</v>
      </c>
      <c r="I557" s="25">
        <v>-119</v>
      </c>
      <c r="J557" s="3">
        <v>10000</v>
      </c>
      <c r="K557" s="7">
        <f t="shared" si="127"/>
        <v>1</v>
      </c>
      <c r="L557" s="6">
        <f t="shared" si="128"/>
        <v>106</v>
      </c>
      <c r="M557">
        <v>1</v>
      </c>
      <c r="N557" s="9">
        <f t="shared" si="129"/>
        <v>1</v>
      </c>
      <c r="O557" s="9">
        <f t="shared" si="130"/>
        <v>0</v>
      </c>
      <c r="P557" s="9">
        <f t="shared" si="131"/>
        <v>0</v>
      </c>
      <c r="Q557" s="8">
        <f t="shared" si="132"/>
        <v>106</v>
      </c>
      <c r="R557" s="8">
        <f t="shared" si="133"/>
        <v>0</v>
      </c>
      <c r="S557" t="str">
        <f t="shared" si="134"/>
        <v>13.00.00</v>
      </c>
      <c r="T557" t="str">
        <f t="shared" si="135"/>
        <v>21.00.00</v>
      </c>
      <c r="U557" t="str">
        <f t="shared" si="136"/>
        <v xml:space="preserve">1-set-2009 </v>
      </c>
      <c r="V557">
        <f t="shared" si="137"/>
        <v>9</v>
      </c>
      <c r="W557">
        <f t="shared" si="138"/>
        <v>2009</v>
      </c>
      <c r="X557">
        <f t="shared" si="139"/>
        <v>1</v>
      </c>
      <c r="Y557" s="25">
        <f t="shared" si="140"/>
        <v>1883.7000000000046</v>
      </c>
    </row>
    <row r="558" spans="1:51">
      <c r="A558" t="s">
        <v>741</v>
      </c>
      <c r="B558" t="s">
        <v>742</v>
      </c>
      <c r="C558" t="s">
        <v>25</v>
      </c>
      <c r="D558">
        <v>1</v>
      </c>
      <c r="E558" s="34">
        <v>-66.8</v>
      </c>
      <c r="F558" s="4">
        <v>-1.21E-2</v>
      </c>
      <c r="G558">
        <v>0</v>
      </c>
      <c r="H558" s="25">
        <v>0</v>
      </c>
      <c r="I558" s="25">
        <v>-66.8</v>
      </c>
      <c r="J558" s="3">
        <v>10000</v>
      </c>
      <c r="K558" s="7">
        <f t="shared" si="127"/>
        <v>-1</v>
      </c>
      <c r="L558" s="6">
        <f t="shared" si="128"/>
        <v>-66.8</v>
      </c>
      <c r="M558">
        <v>1</v>
      </c>
      <c r="N558" s="9">
        <f t="shared" si="129"/>
        <v>0</v>
      </c>
      <c r="O558" s="9">
        <f t="shared" si="130"/>
        <v>-1</v>
      </c>
      <c r="P558" s="9">
        <f t="shared" si="131"/>
        <v>0</v>
      </c>
      <c r="Q558" s="8">
        <f t="shared" si="132"/>
        <v>0</v>
      </c>
      <c r="R558" s="8">
        <f t="shared" si="133"/>
        <v>-66.8</v>
      </c>
      <c r="S558" t="str">
        <f t="shared" si="134"/>
        <v>9.00.00</v>
      </c>
      <c r="T558" t="str">
        <f t="shared" si="135"/>
        <v>10.00.00</v>
      </c>
      <c r="U558" t="str">
        <f t="shared" si="136"/>
        <v xml:space="preserve">1-set-2009 </v>
      </c>
      <c r="V558">
        <f t="shared" si="137"/>
        <v>9</v>
      </c>
      <c r="W558">
        <f t="shared" si="138"/>
        <v>2009</v>
      </c>
      <c r="X558">
        <f t="shared" si="139"/>
        <v>1</v>
      </c>
      <c r="Y558" s="25">
        <f t="shared" si="140"/>
        <v>1816.9000000000046</v>
      </c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1:51">
      <c r="A559" t="s">
        <v>743</v>
      </c>
      <c r="B559" t="s">
        <v>744</v>
      </c>
      <c r="C559" t="s">
        <v>25</v>
      </c>
      <c r="D559">
        <v>7</v>
      </c>
      <c r="E559" s="34">
        <v>-46.8</v>
      </c>
      <c r="F559" s="4">
        <v>-8.8000000000000005E-3</v>
      </c>
      <c r="G559">
        <v>0</v>
      </c>
      <c r="H559" s="25">
        <v>10.199999999999999</v>
      </c>
      <c r="I559" s="25">
        <v>-46.8</v>
      </c>
      <c r="J559" s="3">
        <v>10000</v>
      </c>
      <c r="K559" s="7">
        <f t="shared" si="127"/>
        <v>-2</v>
      </c>
      <c r="L559" s="6">
        <f t="shared" si="128"/>
        <v>-113.6</v>
      </c>
      <c r="M559">
        <v>1</v>
      </c>
      <c r="N559" s="9">
        <f t="shared" si="129"/>
        <v>0</v>
      </c>
      <c r="O559" s="9">
        <f t="shared" si="130"/>
        <v>-1</v>
      </c>
      <c r="P559" s="9">
        <f t="shared" si="131"/>
        <v>0</v>
      </c>
      <c r="Q559" s="8">
        <f t="shared" si="132"/>
        <v>0</v>
      </c>
      <c r="R559" s="8">
        <f t="shared" si="133"/>
        <v>-46.8</v>
      </c>
      <c r="S559" t="str">
        <f t="shared" si="134"/>
        <v>9.00.00</v>
      </c>
      <c r="T559" t="str">
        <f t="shared" si="135"/>
        <v>16.00.00</v>
      </c>
      <c r="U559" t="str">
        <f t="shared" si="136"/>
        <v xml:space="preserve">3-set-2009 </v>
      </c>
      <c r="V559">
        <f t="shared" si="137"/>
        <v>9</v>
      </c>
      <c r="W559">
        <f t="shared" si="138"/>
        <v>2009</v>
      </c>
      <c r="X559">
        <f t="shared" si="139"/>
        <v>3</v>
      </c>
      <c r="Y559" s="25">
        <f t="shared" si="140"/>
        <v>1770.1000000000047</v>
      </c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1:51">
      <c r="A560" t="s">
        <v>745</v>
      </c>
      <c r="B560" t="s">
        <v>746</v>
      </c>
      <c r="C560" t="s">
        <v>25</v>
      </c>
      <c r="D560">
        <v>26</v>
      </c>
      <c r="E560" s="34">
        <v>134.4</v>
      </c>
      <c r="F560" s="4">
        <v>2.52E-2</v>
      </c>
      <c r="G560">
        <v>0</v>
      </c>
      <c r="H560" s="25">
        <v>132.69999999999999</v>
      </c>
      <c r="I560" s="25">
        <v>0</v>
      </c>
      <c r="J560" s="3">
        <v>10000</v>
      </c>
      <c r="K560" s="7">
        <f t="shared" si="127"/>
        <v>1</v>
      </c>
      <c r="L560" s="6">
        <f t="shared" si="128"/>
        <v>134.4</v>
      </c>
      <c r="M560">
        <v>1</v>
      </c>
      <c r="N560" s="9">
        <f t="shared" si="129"/>
        <v>1</v>
      </c>
      <c r="O560" s="9">
        <f t="shared" si="130"/>
        <v>0</v>
      </c>
      <c r="P560" s="9">
        <f t="shared" si="131"/>
        <v>0</v>
      </c>
      <c r="Q560" s="8">
        <f t="shared" si="132"/>
        <v>134.4</v>
      </c>
      <c r="R560" s="8">
        <f t="shared" si="133"/>
        <v>0</v>
      </c>
      <c r="S560" t="str">
        <f t="shared" si="134"/>
        <v>10.00.00</v>
      </c>
      <c r="T560" t="str">
        <f t="shared" si="135"/>
        <v>8.00.00</v>
      </c>
      <c r="U560" t="str">
        <f t="shared" si="136"/>
        <v xml:space="preserve">4-set-2009 </v>
      </c>
      <c r="V560">
        <f t="shared" si="137"/>
        <v>9</v>
      </c>
      <c r="W560">
        <f t="shared" si="138"/>
        <v>2009</v>
      </c>
      <c r="X560">
        <f t="shared" si="139"/>
        <v>4</v>
      </c>
      <c r="Y560" s="25">
        <f t="shared" si="140"/>
        <v>1904.5000000000048</v>
      </c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1:51">
      <c r="A561" t="s">
        <v>2019</v>
      </c>
      <c r="B561" t="s">
        <v>2020</v>
      </c>
      <c r="C561" t="s">
        <v>25</v>
      </c>
      <c r="D561">
        <v>9</v>
      </c>
      <c r="E561" s="38">
        <v>-20</v>
      </c>
      <c r="F561" s="4">
        <v>-1.8E-3</v>
      </c>
      <c r="G561">
        <v>0</v>
      </c>
      <c r="H561" s="25">
        <v>10</v>
      </c>
      <c r="I561" s="25">
        <v>-21</v>
      </c>
      <c r="J561" s="3">
        <v>10000</v>
      </c>
      <c r="K561" s="7">
        <f t="shared" si="127"/>
        <v>-1</v>
      </c>
      <c r="L561" s="6">
        <f t="shared" si="128"/>
        <v>-20</v>
      </c>
      <c r="M561">
        <v>1</v>
      </c>
      <c r="N561" s="9">
        <f t="shared" si="129"/>
        <v>0</v>
      </c>
      <c r="O561" s="9">
        <f t="shared" si="130"/>
        <v>-1</v>
      </c>
      <c r="P561" s="9">
        <f t="shared" si="131"/>
        <v>0</v>
      </c>
      <c r="Q561" s="8">
        <f t="shared" si="132"/>
        <v>0</v>
      </c>
      <c r="R561" s="8">
        <f t="shared" si="133"/>
        <v>-20</v>
      </c>
      <c r="S561" t="str">
        <f t="shared" si="134"/>
        <v>12.00.00</v>
      </c>
      <c r="T561" t="str">
        <f t="shared" si="135"/>
        <v>21.00.00</v>
      </c>
      <c r="U561" t="str">
        <f t="shared" si="136"/>
        <v xml:space="preserve">7-set-2009 </v>
      </c>
      <c r="V561">
        <f t="shared" si="137"/>
        <v>9</v>
      </c>
      <c r="W561">
        <f t="shared" si="138"/>
        <v>2009</v>
      </c>
      <c r="X561">
        <f t="shared" si="139"/>
        <v>7</v>
      </c>
      <c r="Y561" s="25">
        <f t="shared" si="140"/>
        <v>1884.5000000000048</v>
      </c>
    </row>
    <row r="562" spans="1:51">
      <c r="A562" t="s">
        <v>746</v>
      </c>
      <c r="B562" t="s">
        <v>747</v>
      </c>
      <c r="C562" t="s">
        <v>55</v>
      </c>
      <c r="D562">
        <v>1</v>
      </c>
      <c r="E562" s="34">
        <v>-13.1</v>
      </c>
      <c r="F562" s="4">
        <v>-2.3999999999999998E-3</v>
      </c>
      <c r="G562">
        <v>0</v>
      </c>
      <c r="H562" s="25">
        <v>0</v>
      </c>
      <c r="I562" s="25">
        <v>-4.9000000000000004</v>
      </c>
      <c r="J562" s="3">
        <v>10000</v>
      </c>
      <c r="K562" s="7">
        <f t="shared" si="127"/>
        <v>-2</v>
      </c>
      <c r="L562" s="6">
        <f t="shared" si="128"/>
        <v>-33.1</v>
      </c>
      <c r="M562">
        <v>1</v>
      </c>
      <c r="N562" s="9">
        <f t="shared" si="129"/>
        <v>0</v>
      </c>
      <c r="O562" s="9">
        <f t="shared" si="130"/>
        <v>-1</v>
      </c>
      <c r="P562" s="9">
        <f t="shared" si="131"/>
        <v>0</v>
      </c>
      <c r="Q562" s="8">
        <f t="shared" si="132"/>
        <v>0</v>
      </c>
      <c r="R562" s="8">
        <f t="shared" si="133"/>
        <v>-13.1</v>
      </c>
      <c r="S562" t="str">
        <f t="shared" si="134"/>
        <v>8.00.00</v>
      </c>
      <c r="T562" t="str">
        <f t="shared" si="135"/>
        <v>9.00.00</v>
      </c>
      <c r="U562" t="str">
        <f t="shared" si="136"/>
        <v xml:space="preserve">8-set-2009 </v>
      </c>
      <c r="V562">
        <f t="shared" si="137"/>
        <v>9</v>
      </c>
      <c r="W562">
        <f t="shared" si="138"/>
        <v>2009</v>
      </c>
      <c r="X562">
        <f t="shared" si="139"/>
        <v>8</v>
      </c>
      <c r="Y562" s="25">
        <f t="shared" si="140"/>
        <v>1871.4000000000049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1:51">
      <c r="A563" t="s">
        <v>2021</v>
      </c>
      <c r="B563" t="s">
        <v>2022</v>
      </c>
      <c r="C563" t="s">
        <v>25</v>
      </c>
      <c r="D563">
        <v>9</v>
      </c>
      <c r="E563" s="38">
        <v>100</v>
      </c>
      <c r="F563" s="4">
        <v>9.1000000000000004E-3</v>
      </c>
      <c r="G563">
        <v>0</v>
      </c>
      <c r="H563" s="25">
        <v>139</v>
      </c>
      <c r="I563" s="25">
        <v>-14</v>
      </c>
      <c r="J563" s="3">
        <v>10000</v>
      </c>
      <c r="K563" s="7">
        <f t="shared" si="127"/>
        <v>1</v>
      </c>
      <c r="L563" s="6">
        <f t="shared" si="128"/>
        <v>100</v>
      </c>
      <c r="M563">
        <v>1</v>
      </c>
      <c r="N563" s="9">
        <f t="shared" si="129"/>
        <v>1</v>
      </c>
      <c r="O563" s="9">
        <f t="shared" si="130"/>
        <v>0</v>
      </c>
      <c r="P563" s="9">
        <f t="shared" si="131"/>
        <v>0</v>
      </c>
      <c r="Q563" s="8">
        <f t="shared" si="132"/>
        <v>100</v>
      </c>
      <c r="R563" s="8">
        <f t="shared" si="133"/>
        <v>0</v>
      </c>
      <c r="S563" t="str">
        <f t="shared" si="134"/>
        <v>12.00.00</v>
      </c>
      <c r="T563" t="str">
        <f t="shared" si="135"/>
        <v>21.00.00</v>
      </c>
      <c r="U563" t="str">
        <f t="shared" si="136"/>
        <v xml:space="preserve">9-set-2009 </v>
      </c>
      <c r="V563">
        <f t="shared" si="137"/>
        <v>9</v>
      </c>
      <c r="W563">
        <f t="shared" si="138"/>
        <v>2009</v>
      </c>
      <c r="X563">
        <f t="shared" si="139"/>
        <v>9</v>
      </c>
      <c r="Y563" s="25">
        <f t="shared" si="140"/>
        <v>1971.4000000000049</v>
      </c>
    </row>
    <row r="564" spans="1:51">
      <c r="A564" t="s">
        <v>2980</v>
      </c>
      <c r="B564" t="s">
        <v>2981</v>
      </c>
      <c r="C564" t="s">
        <v>25</v>
      </c>
      <c r="D564">
        <v>48</v>
      </c>
      <c r="E564" s="36">
        <v>71.5</v>
      </c>
      <c r="F564" s="4">
        <v>1.2800000000000001E-2</v>
      </c>
      <c r="G564">
        <v>0</v>
      </c>
      <c r="H564" s="25">
        <v>71.5</v>
      </c>
      <c r="I564" s="25">
        <v>-62</v>
      </c>
      <c r="J564" s="3">
        <v>10000</v>
      </c>
      <c r="K564" s="7">
        <f t="shared" si="127"/>
        <v>2</v>
      </c>
      <c r="L564" s="6">
        <f t="shared" si="128"/>
        <v>171.5</v>
      </c>
      <c r="M564">
        <v>1</v>
      </c>
      <c r="N564" s="9">
        <f t="shared" si="129"/>
        <v>1</v>
      </c>
      <c r="O564" s="9">
        <f t="shared" si="130"/>
        <v>0</v>
      </c>
      <c r="P564" s="9">
        <f t="shared" si="131"/>
        <v>0</v>
      </c>
      <c r="Q564" s="8">
        <f t="shared" si="132"/>
        <v>71.5</v>
      </c>
      <c r="R564" s="8">
        <f t="shared" si="133"/>
        <v>0</v>
      </c>
      <c r="S564" t="str">
        <f t="shared" si="134"/>
        <v>17.00.00</v>
      </c>
      <c r="T564" t="str">
        <f t="shared" si="135"/>
        <v>9.00.00</v>
      </c>
      <c r="U564" t="str">
        <f t="shared" si="136"/>
        <v>10-set-2009</v>
      </c>
      <c r="V564">
        <f t="shared" si="137"/>
        <v>9</v>
      </c>
      <c r="W564">
        <f t="shared" si="138"/>
        <v>2009</v>
      </c>
      <c r="X564">
        <f t="shared" si="139"/>
        <v>10</v>
      </c>
      <c r="Y564" s="25">
        <f t="shared" si="140"/>
        <v>2042.9000000000049</v>
      </c>
    </row>
    <row r="565" spans="1:51">
      <c r="A565" t="s">
        <v>748</v>
      </c>
      <c r="B565" t="s">
        <v>749</v>
      </c>
      <c r="C565" t="s">
        <v>55</v>
      </c>
      <c r="D565">
        <v>11</v>
      </c>
      <c r="E565" s="34">
        <v>1.2</v>
      </c>
      <c r="F565" s="4">
        <v>2.0000000000000001E-4</v>
      </c>
      <c r="G565">
        <v>0</v>
      </c>
      <c r="H565" s="25">
        <v>69.2</v>
      </c>
      <c r="I565" s="25">
        <v>-8.8000000000000007</v>
      </c>
      <c r="J565" s="3">
        <v>10000</v>
      </c>
      <c r="K565" s="7">
        <f t="shared" si="127"/>
        <v>3</v>
      </c>
      <c r="L565" s="6">
        <f t="shared" si="128"/>
        <v>172.7</v>
      </c>
      <c r="M565">
        <v>1</v>
      </c>
      <c r="N565" s="9">
        <f t="shared" si="129"/>
        <v>1</v>
      </c>
      <c r="O565" s="9">
        <f t="shared" si="130"/>
        <v>0</v>
      </c>
      <c r="P565" s="9">
        <f t="shared" si="131"/>
        <v>0</v>
      </c>
      <c r="Q565" s="8">
        <f t="shared" si="132"/>
        <v>1.2</v>
      </c>
      <c r="R565" s="8">
        <f t="shared" si="133"/>
        <v>0</v>
      </c>
      <c r="S565" t="str">
        <f t="shared" si="134"/>
        <v>19.00.00</v>
      </c>
      <c r="T565" t="str">
        <f t="shared" si="135"/>
        <v>16.00.00</v>
      </c>
      <c r="U565" t="str">
        <f t="shared" si="136"/>
        <v>11-set-2009</v>
      </c>
      <c r="V565">
        <f t="shared" si="137"/>
        <v>9</v>
      </c>
      <c r="W565">
        <f t="shared" si="138"/>
        <v>2009</v>
      </c>
      <c r="X565">
        <f t="shared" si="139"/>
        <v>11</v>
      </c>
      <c r="Y565" s="25">
        <f t="shared" si="140"/>
        <v>2044.1000000000049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1:51">
      <c r="A566" t="s">
        <v>750</v>
      </c>
      <c r="B566" t="s">
        <v>751</v>
      </c>
      <c r="C566" t="s">
        <v>25</v>
      </c>
      <c r="D566">
        <v>24</v>
      </c>
      <c r="E566" s="34">
        <v>70.400000000000006</v>
      </c>
      <c r="F566" s="4">
        <v>1.2500000000000001E-2</v>
      </c>
      <c r="G566">
        <v>0</v>
      </c>
      <c r="H566" s="25">
        <v>97.7</v>
      </c>
      <c r="I566" s="25">
        <v>-20.8</v>
      </c>
      <c r="J566" s="3">
        <v>10000</v>
      </c>
      <c r="K566" s="7">
        <f t="shared" si="127"/>
        <v>4</v>
      </c>
      <c r="L566" s="6">
        <f t="shared" si="128"/>
        <v>243.1</v>
      </c>
      <c r="M566">
        <v>1</v>
      </c>
      <c r="N566" s="9">
        <f t="shared" si="129"/>
        <v>1</v>
      </c>
      <c r="O566" s="9">
        <f t="shared" si="130"/>
        <v>0</v>
      </c>
      <c r="P566" s="9">
        <f t="shared" si="131"/>
        <v>0</v>
      </c>
      <c r="Q566" s="8">
        <f t="shared" si="132"/>
        <v>70.400000000000006</v>
      </c>
      <c r="R566" s="8">
        <f t="shared" si="133"/>
        <v>0</v>
      </c>
      <c r="S566" t="str">
        <f t="shared" si="134"/>
        <v>15.00.00</v>
      </c>
      <c r="T566" t="str">
        <f t="shared" si="135"/>
        <v>11.00.00</v>
      </c>
      <c r="U566" t="str">
        <f t="shared" si="136"/>
        <v>15-set-2009</v>
      </c>
      <c r="V566">
        <f t="shared" si="137"/>
        <v>9</v>
      </c>
      <c r="W566">
        <f t="shared" si="138"/>
        <v>2009</v>
      </c>
      <c r="X566">
        <f t="shared" si="139"/>
        <v>15</v>
      </c>
      <c r="Y566" s="25">
        <f t="shared" si="140"/>
        <v>2114.500000000005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1:51">
      <c r="A567" t="s">
        <v>2982</v>
      </c>
      <c r="B567" t="s">
        <v>2983</v>
      </c>
      <c r="C567" t="s">
        <v>25</v>
      </c>
      <c r="D567">
        <v>9</v>
      </c>
      <c r="E567" s="36">
        <v>59.4</v>
      </c>
      <c r="F567" s="4">
        <v>1.0500000000000001E-2</v>
      </c>
      <c r="G567">
        <v>0</v>
      </c>
      <c r="H567" s="25">
        <v>59.4</v>
      </c>
      <c r="I567" s="25">
        <v>-11.5</v>
      </c>
      <c r="J567" s="3">
        <v>10000</v>
      </c>
      <c r="K567" s="7">
        <f t="shared" si="127"/>
        <v>5</v>
      </c>
      <c r="L567" s="6">
        <f t="shared" si="128"/>
        <v>302.5</v>
      </c>
      <c r="M567">
        <v>1</v>
      </c>
      <c r="N567" s="9">
        <f t="shared" si="129"/>
        <v>1</v>
      </c>
      <c r="O567" s="9">
        <f t="shared" si="130"/>
        <v>0</v>
      </c>
      <c r="P567" s="9">
        <f t="shared" si="131"/>
        <v>0</v>
      </c>
      <c r="Q567" s="8">
        <f t="shared" si="132"/>
        <v>59.4</v>
      </c>
      <c r="R567" s="8">
        <f t="shared" si="133"/>
        <v>0</v>
      </c>
      <c r="S567" t="str">
        <f t="shared" si="134"/>
        <v>13.00.00</v>
      </c>
      <c r="T567" t="str">
        <f t="shared" si="135"/>
        <v>8.00.00</v>
      </c>
      <c r="U567" t="str">
        <f t="shared" si="136"/>
        <v>21-set-2009</v>
      </c>
      <c r="V567">
        <f t="shared" si="137"/>
        <v>9</v>
      </c>
      <c r="W567">
        <f t="shared" si="138"/>
        <v>2009</v>
      </c>
      <c r="X567">
        <f t="shared" si="139"/>
        <v>21</v>
      </c>
      <c r="Y567" s="25">
        <f t="shared" si="140"/>
        <v>2173.9000000000051</v>
      </c>
    </row>
    <row r="568" spans="1:51">
      <c r="A568" t="s">
        <v>752</v>
      </c>
      <c r="B568" t="s">
        <v>753</v>
      </c>
      <c r="C568" t="s">
        <v>25</v>
      </c>
      <c r="D568">
        <v>6</v>
      </c>
      <c r="E568" s="34">
        <v>-49.6</v>
      </c>
      <c r="F568" s="4">
        <v>-8.6E-3</v>
      </c>
      <c r="G568">
        <v>0</v>
      </c>
      <c r="H568" s="25">
        <v>0</v>
      </c>
      <c r="I568" s="25">
        <v>-49.3</v>
      </c>
      <c r="J568" s="3">
        <v>10000</v>
      </c>
      <c r="K568" s="7">
        <f t="shared" si="127"/>
        <v>-1</v>
      </c>
      <c r="L568" s="6">
        <f t="shared" si="128"/>
        <v>-49.6</v>
      </c>
      <c r="M568">
        <v>1</v>
      </c>
      <c r="N568" s="9">
        <f t="shared" si="129"/>
        <v>0</v>
      </c>
      <c r="O568" s="9">
        <f t="shared" si="130"/>
        <v>-1</v>
      </c>
      <c r="P568" s="9">
        <f t="shared" si="131"/>
        <v>0</v>
      </c>
      <c r="Q568" s="8">
        <f t="shared" si="132"/>
        <v>0</v>
      </c>
      <c r="R568" s="8">
        <f t="shared" si="133"/>
        <v>-49.6</v>
      </c>
      <c r="S568" t="str">
        <f t="shared" si="134"/>
        <v>10.00.00</v>
      </c>
      <c r="T568" t="str">
        <f t="shared" si="135"/>
        <v>16.00.00</v>
      </c>
      <c r="U568" t="str">
        <f t="shared" si="136"/>
        <v>23-set-2009</v>
      </c>
      <c r="V568">
        <f t="shared" si="137"/>
        <v>9</v>
      </c>
      <c r="W568">
        <f t="shared" si="138"/>
        <v>2009</v>
      </c>
      <c r="X568">
        <f t="shared" si="139"/>
        <v>23</v>
      </c>
      <c r="Y568" s="25">
        <f t="shared" si="140"/>
        <v>2124.3000000000052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1:51">
      <c r="A569" t="s">
        <v>753</v>
      </c>
      <c r="B569" t="s">
        <v>754</v>
      </c>
      <c r="C569" t="s">
        <v>55</v>
      </c>
      <c r="D569">
        <v>5</v>
      </c>
      <c r="E569" s="34">
        <v>-25.1</v>
      </c>
      <c r="F569" s="4">
        <v>-4.4000000000000003E-3</v>
      </c>
      <c r="G569">
        <v>0</v>
      </c>
      <c r="H569" s="25">
        <v>10.9</v>
      </c>
      <c r="I569" s="25">
        <v>-26.1</v>
      </c>
      <c r="J569" s="3">
        <v>10000</v>
      </c>
      <c r="K569" s="7">
        <f t="shared" si="127"/>
        <v>-2</v>
      </c>
      <c r="L569" s="6">
        <f t="shared" si="128"/>
        <v>-74.7</v>
      </c>
      <c r="M569">
        <v>1</v>
      </c>
      <c r="N569" s="9">
        <f t="shared" si="129"/>
        <v>0</v>
      </c>
      <c r="O569" s="9">
        <f t="shared" si="130"/>
        <v>-1</v>
      </c>
      <c r="P569" s="9">
        <f t="shared" si="131"/>
        <v>0</v>
      </c>
      <c r="Q569" s="8">
        <f t="shared" si="132"/>
        <v>0</v>
      </c>
      <c r="R569" s="8">
        <f t="shared" si="133"/>
        <v>-25.1</v>
      </c>
      <c r="S569" t="str">
        <f t="shared" si="134"/>
        <v>16.00.00</v>
      </c>
      <c r="T569" t="str">
        <f t="shared" si="135"/>
        <v>21.00.00</v>
      </c>
      <c r="U569" t="str">
        <f t="shared" si="136"/>
        <v>23-set-2009</v>
      </c>
      <c r="V569">
        <f t="shared" si="137"/>
        <v>9</v>
      </c>
      <c r="W569">
        <f t="shared" si="138"/>
        <v>2009</v>
      </c>
      <c r="X569">
        <f t="shared" si="139"/>
        <v>23</v>
      </c>
      <c r="Y569" s="25">
        <f t="shared" si="140"/>
        <v>2099.2000000000053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1:51">
      <c r="A570" t="s">
        <v>755</v>
      </c>
      <c r="B570" t="s">
        <v>756</v>
      </c>
      <c r="C570" t="s">
        <v>25</v>
      </c>
      <c r="D570">
        <v>1</v>
      </c>
      <c r="E570" s="34">
        <v>-72.8</v>
      </c>
      <c r="F570" s="4">
        <v>-1.2699999999999999E-2</v>
      </c>
      <c r="G570">
        <v>0</v>
      </c>
      <c r="H570" s="25">
        <v>0</v>
      </c>
      <c r="I570" s="25">
        <v>-72.8</v>
      </c>
      <c r="J570" s="3">
        <v>10000</v>
      </c>
      <c r="K570" s="7">
        <f t="shared" si="127"/>
        <v>-3</v>
      </c>
      <c r="L570" s="6">
        <f t="shared" si="128"/>
        <v>-147.5</v>
      </c>
      <c r="M570">
        <v>1</v>
      </c>
      <c r="N570" s="9">
        <f t="shared" si="129"/>
        <v>0</v>
      </c>
      <c r="O570" s="9">
        <f t="shared" si="130"/>
        <v>-1</v>
      </c>
      <c r="P570" s="9">
        <f t="shared" si="131"/>
        <v>0</v>
      </c>
      <c r="Q570" s="8">
        <f t="shared" si="132"/>
        <v>0</v>
      </c>
      <c r="R570" s="8">
        <f t="shared" si="133"/>
        <v>-72.8</v>
      </c>
      <c r="S570" t="str">
        <f t="shared" si="134"/>
        <v>15.00.00</v>
      </c>
      <c r="T570" t="str">
        <f t="shared" si="135"/>
        <v>16.00.00</v>
      </c>
      <c r="U570" t="str">
        <f t="shared" si="136"/>
        <v>24-set-2009</v>
      </c>
      <c r="V570">
        <f t="shared" si="137"/>
        <v>9</v>
      </c>
      <c r="W570">
        <f t="shared" si="138"/>
        <v>2009</v>
      </c>
      <c r="X570">
        <f t="shared" si="139"/>
        <v>24</v>
      </c>
      <c r="Y570" s="25">
        <f t="shared" si="140"/>
        <v>2026.4000000000053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1:51">
      <c r="A571" t="s">
        <v>2984</v>
      </c>
      <c r="B571" t="s">
        <v>2985</v>
      </c>
      <c r="C571" t="s">
        <v>25</v>
      </c>
      <c r="D571">
        <v>17</v>
      </c>
      <c r="E571" s="36">
        <v>97.9</v>
      </c>
      <c r="F571" s="4">
        <v>1.7500000000000002E-2</v>
      </c>
      <c r="G571">
        <v>0</v>
      </c>
      <c r="H571" s="25">
        <v>97.9</v>
      </c>
      <c r="I571" s="25">
        <v>-40</v>
      </c>
      <c r="J571" s="3">
        <v>10000</v>
      </c>
      <c r="K571" s="7">
        <f t="shared" si="127"/>
        <v>1</v>
      </c>
      <c r="L571" s="6">
        <f t="shared" si="128"/>
        <v>97.9</v>
      </c>
      <c r="M571">
        <v>1</v>
      </c>
      <c r="N571" s="9">
        <f t="shared" si="129"/>
        <v>1</v>
      </c>
      <c r="O571" s="9">
        <f t="shared" si="130"/>
        <v>0</v>
      </c>
      <c r="P571" s="9">
        <f t="shared" si="131"/>
        <v>0</v>
      </c>
      <c r="Q571" s="8">
        <f t="shared" si="132"/>
        <v>97.9</v>
      </c>
      <c r="R571" s="8">
        <f t="shared" si="133"/>
        <v>0</v>
      </c>
      <c r="S571" t="str">
        <f t="shared" si="134"/>
        <v>12.00.00</v>
      </c>
      <c r="T571" t="str">
        <f t="shared" si="135"/>
        <v>15.00.00</v>
      </c>
      <c r="U571" t="str">
        <f t="shared" si="136"/>
        <v>25-set-2009</v>
      </c>
      <c r="V571">
        <f t="shared" si="137"/>
        <v>9</v>
      </c>
      <c r="W571">
        <f t="shared" si="138"/>
        <v>2009</v>
      </c>
      <c r="X571">
        <f t="shared" si="139"/>
        <v>25</v>
      </c>
      <c r="Y571" s="25">
        <f t="shared" si="140"/>
        <v>2124.3000000000052</v>
      </c>
    </row>
    <row r="572" spans="1:51">
      <c r="A572" t="s">
        <v>758</v>
      </c>
      <c r="B572" t="s">
        <v>759</v>
      </c>
      <c r="C572" t="s">
        <v>25</v>
      </c>
      <c r="D572">
        <v>12</v>
      </c>
      <c r="E572" s="34">
        <v>53.9</v>
      </c>
      <c r="F572" s="4">
        <v>9.4999999999999998E-3</v>
      </c>
      <c r="G572">
        <v>0</v>
      </c>
      <c r="H572" s="25">
        <v>87.2</v>
      </c>
      <c r="I572" s="25">
        <v>0</v>
      </c>
      <c r="J572" s="3">
        <v>10000</v>
      </c>
      <c r="K572" s="7">
        <f t="shared" si="127"/>
        <v>2</v>
      </c>
      <c r="L572" s="6">
        <f t="shared" si="128"/>
        <v>151.80000000000001</v>
      </c>
      <c r="M572">
        <v>1</v>
      </c>
      <c r="N572" s="9">
        <f t="shared" si="129"/>
        <v>1</v>
      </c>
      <c r="O572" s="9">
        <f t="shared" si="130"/>
        <v>0</v>
      </c>
      <c r="P572" s="9">
        <f t="shared" si="131"/>
        <v>0</v>
      </c>
      <c r="Q572" s="8">
        <f t="shared" si="132"/>
        <v>53.9</v>
      </c>
      <c r="R572" s="8">
        <f t="shared" si="133"/>
        <v>0</v>
      </c>
      <c r="S572" t="str">
        <f t="shared" si="134"/>
        <v>14.00.00</v>
      </c>
      <c r="T572" t="str">
        <f t="shared" si="135"/>
        <v>12.00.00</v>
      </c>
      <c r="U572" t="str">
        <f t="shared" si="136"/>
        <v>28-set-2009</v>
      </c>
      <c r="V572">
        <f t="shared" si="137"/>
        <v>9</v>
      </c>
      <c r="W572">
        <f t="shared" si="138"/>
        <v>2009</v>
      </c>
      <c r="X572">
        <f t="shared" si="139"/>
        <v>28</v>
      </c>
      <c r="Y572" s="25">
        <f t="shared" si="140"/>
        <v>2178.2000000000053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1:51">
      <c r="A573" t="s">
        <v>757</v>
      </c>
      <c r="B573" t="s">
        <v>757</v>
      </c>
      <c r="C573" t="s">
        <v>25</v>
      </c>
      <c r="D573">
        <v>0</v>
      </c>
      <c r="E573" s="34">
        <v>-56.8</v>
      </c>
      <c r="F573" s="4">
        <v>-1.01E-2</v>
      </c>
      <c r="G573">
        <v>0</v>
      </c>
      <c r="H573" s="25">
        <v>0</v>
      </c>
      <c r="I573" s="25">
        <v>-56.8</v>
      </c>
      <c r="J573" s="3">
        <v>10000</v>
      </c>
      <c r="K573" s="7">
        <f t="shared" si="127"/>
        <v>-1</v>
      </c>
      <c r="L573" s="6">
        <f t="shared" si="128"/>
        <v>-56.8</v>
      </c>
      <c r="M573">
        <v>1</v>
      </c>
      <c r="N573" s="9">
        <f t="shared" si="129"/>
        <v>0</v>
      </c>
      <c r="O573" s="9">
        <f t="shared" si="130"/>
        <v>-1</v>
      </c>
      <c r="P573" s="9">
        <f t="shared" si="131"/>
        <v>0</v>
      </c>
      <c r="Q573" s="8">
        <f t="shared" si="132"/>
        <v>0</v>
      </c>
      <c r="R573" s="8">
        <f t="shared" si="133"/>
        <v>-56.8</v>
      </c>
      <c r="S573" t="str">
        <f t="shared" si="134"/>
        <v>9.00.00</v>
      </c>
      <c r="T573" t="str">
        <f t="shared" si="135"/>
        <v>9.00.00</v>
      </c>
      <c r="U573" t="str">
        <f t="shared" si="136"/>
        <v>28-set-2009</v>
      </c>
      <c r="V573">
        <f t="shared" si="137"/>
        <v>9</v>
      </c>
      <c r="W573">
        <f t="shared" si="138"/>
        <v>2009</v>
      </c>
      <c r="X573">
        <f t="shared" si="139"/>
        <v>28</v>
      </c>
      <c r="Y573" s="25">
        <f t="shared" si="140"/>
        <v>2121.4000000000051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1:51">
      <c r="A574" t="s">
        <v>760</v>
      </c>
      <c r="B574" t="s">
        <v>761</v>
      </c>
      <c r="C574" t="s">
        <v>55</v>
      </c>
      <c r="D574">
        <v>3</v>
      </c>
      <c r="E574" s="34">
        <v>28.2</v>
      </c>
      <c r="F574" s="4">
        <v>4.8999999999999998E-3</v>
      </c>
      <c r="G574">
        <v>0</v>
      </c>
      <c r="H574" s="25">
        <v>83.2</v>
      </c>
      <c r="I574" s="25">
        <v>0</v>
      </c>
      <c r="J574" s="3">
        <v>10000</v>
      </c>
      <c r="K574" s="7">
        <f t="shared" si="127"/>
        <v>1</v>
      </c>
      <c r="L574" s="6">
        <f t="shared" si="128"/>
        <v>28.2</v>
      </c>
      <c r="M574">
        <v>1</v>
      </c>
      <c r="N574" s="9">
        <f t="shared" si="129"/>
        <v>1</v>
      </c>
      <c r="O574" s="9">
        <f t="shared" si="130"/>
        <v>0</v>
      </c>
      <c r="P574" s="9">
        <f t="shared" si="131"/>
        <v>0</v>
      </c>
      <c r="Q574" s="8">
        <f t="shared" si="132"/>
        <v>28.2</v>
      </c>
      <c r="R574" s="8">
        <f t="shared" si="133"/>
        <v>0</v>
      </c>
      <c r="S574" t="str">
        <f t="shared" si="134"/>
        <v>15.00.00</v>
      </c>
      <c r="T574" t="str">
        <f t="shared" si="135"/>
        <v>18.00.00</v>
      </c>
      <c r="U574" t="str">
        <f t="shared" si="136"/>
        <v>30-set-2009</v>
      </c>
      <c r="V574">
        <f t="shared" si="137"/>
        <v>9</v>
      </c>
      <c r="W574">
        <f t="shared" si="138"/>
        <v>2009</v>
      </c>
      <c r="X574">
        <f t="shared" si="139"/>
        <v>30</v>
      </c>
      <c r="Y574" s="25">
        <f t="shared" si="140"/>
        <v>2149.6000000000049</v>
      </c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1:51">
      <c r="A575" t="s">
        <v>761</v>
      </c>
      <c r="B575" t="s">
        <v>762</v>
      </c>
      <c r="C575" t="s">
        <v>25</v>
      </c>
      <c r="D575">
        <v>13</v>
      </c>
      <c r="E575" s="36">
        <v>-110.7</v>
      </c>
      <c r="F575" s="4">
        <v>-1.95E-2</v>
      </c>
      <c r="G575">
        <v>0</v>
      </c>
      <c r="H575" s="25">
        <v>31</v>
      </c>
      <c r="I575" s="25">
        <v>-110.7</v>
      </c>
      <c r="J575" s="3">
        <v>10000</v>
      </c>
      <c r="K575" s="7">
        <f t="shared" si="127"/>
        <v>-1</v>
      </c>
      <c r="L575" s="6">
        <f t="shared" si="128"/>
        <v>-110.7</v>
      </c>
      <c r="M575">
        <v>1</v>
      </c>
      <c r="N575" s="9">
        <f t="shared" si="129"/>
        <v>0</v>
      </c>
      <c r="O575" s="9">
        <f t="shared" si="130"/>
        <v>-1</v>
      </c>
      <c r="P575" s="9">
        <f t="shared" si="131"/>
        <v>0</v>
      </c>
      <c r="Q575" s="8">
        <f t="shared" si="132"/>
        <v>0</v>
      </c>
      <c r="R575" s="8">
        <f t="shared" si="133"/>
        <v>-110.7</v>
      </c>
      <c r="S575" t="str">
        <f t="shared" si="134"/>
        <v>18.00.00</v>
      </c>
      <c r="T575" t="str">
        <f t="shared" si="135"/>
        <v>17.00.00</v>
      </c>
      <c r="U575" t="str">
        <f t="shared" si="136"/>
        <v>30-set-2009</v>
      </c>
      <c r="V575">
        <f t="shared" si="137"/>
        <v>9</v>
      </c>
      <c r="W575">
        <f t="shared" si="138"/>
        <v>2009</v>
      </c>
      <c r="X575">
        <f t="shared" si="139"/>
        <v>30</v>
      </c>
      <c r="Y575" s="25">
        <f t="shared" si="140"/>
        <v>2038.9000000000049</v>
      </c>
    </row>
    <row r="576" spans="1:51">
      <c r="A576" t="s">
        <v>2023</v>
      </c>
      <c r="B576" t="s">
        <v>2024</v>
      </c>
      <c r="C576" t="s">
        <v>55</v>
      </c>
      <c r="D576">
        <v>8</v>
      </c>
      <c r="E576" s="38">
        <v>195</v>
      </c>
      <c r="F576" s="4">
        <v>1.72E-2</v>
      </c>
      <c r="G576">
        <v>0</v>
      </c>
      <c r="H576" s="25">
        <v>206</v>
      </c>
      <c r="I576" s="25">
        <v>-38</v>
      </c>
      <c r="J576" s="3">
        <v>10000</v>
      </c>
      <c r="K576" s="7">
        <f t="shared" si="127"/>
        <v>1</v>
      </c>
      <c r="L576" s="6">
        <f t="shared" si="128"/>
        <v>195</v>
      </c>
      <c r="M576">
        <v>1</v>
      </c>
      <c r="N576" s="9">
        <f t="shared" si="129"/>
        <v>1</v>
      </c>
      <c r="O576" s="9">
        <f t="shared" si="130"/>
        <v>0</v>
      </c>
      <c r="P576" s="9">
        <f t="shared" si="131"/>
        <v>0</v>
      </c>
      <c r="Q576" s="8">
        <f t="shared" si="132"/>
        <v>195</v>
      </c>
      <c r="R576" s="8">
        <f t="shared" si="133"/>
        <v>0</v>
      </c>
      <c r="S576" t="str">
        <f t="shared" si="134"/>
        <v>13.00.00</v>
      </c>
      <c r="T576" t="str">
        <f t="shared" si="135"/>
        <v>21.00.00</v>
      </c>
      <c r="U576" t="str">
        <f t="shared" si="136"/>
        <v xml:space="preserve">1-ott-2009 </v>
      </c>
      <c r="V576">
        <f t="shared" si="137"/>
        <v>10</v>
      </c>
      <c r="W576">
        <f t="shared" si="138"/>
        <v>2009</v>
      </c>
      <c r="X576">
        <f t="shared" si="139"/>
        <v>1</v>
      </c>
      <c r="Y576" s="25">
        <f t="shared" si="140"/>
        <v>2233.9000000000051</v>
      </c>
    </row>
    <row r="577" spans="1:51">
      <c r="A577" t="s">
        <v>762</v>
      </c>
      <c r="B577" t="s">
        <v>763</v>
      </c>
      <c r="C577" t="s">
        <v>55</v>
      </c>
      <c r="D577">
        <v>22</v>
      </c>
      <c r="E577" s="34">
        <v>108.9</v>
      </c>
      <c r="F577" s="4">
        <v>1.95E-2</v>
      </c>
      <c r="G577">
        <v>0</v>
      </c>
      <c r="H577" s="25">
        <v>142.69999999999999</v>
      </c>
      <c r="I577" s="25">
        <v>0</v>
      </c>
      <c r="J577" s="3">
        <v>10000</v>
      </c>
      <c r="K577" s="7">
        <f t="shared" si="127"/>
        <v>2</v>
      </c>
      <c r="L577" s="6">
        <f t="shared" si="128"/>
        <v>303.89999999999998</v>
      </c>
      <c r="M577">
        <v>1</v>
      </c>
      <c r="N577" s="9">
        <f t="shared" si="129"/>
        <v>1</v>
      </c>
      <c r="O577" s="9">
        <f t="shared" si="130"/>
        <v>0</v>
      </c>
      <c r="P577" s="9">
        <f t="shared" si="131"/>
        <v>0</v>
      </c>
      <c r="Q577" s="8">
        <f t="shared" si="132"/>
        <v>108.9</v>
      </c>
      <c r="R577" s="8">
        <f t="shared" si="133"/>
        <v>0</v>
      </c>
      <c r="S577" t="str">
        <f t="shared" si="134"/>
        <v>17.00.00</v>
      </c>
      <c r="T577" t="str">
        <f t="shared" si="135"/>
        <v>11.00.00</v>
      </c>
      <c r="U577" t="str">
        <f t="shared" si="136"/>
        <v xml:space="preserve">1-ott-2009 </v>
      </c>
      <c r="V577">
        <f t="shared" si="137"/>
        <v>10</v>
      </c>
      <c r="W577">
        <f t="shared" si="138"/>
        <v>2009</v>
      </c>
      <c r="X577">
        <f t="shared" si="139"/>
        <v>1</v>
      </c>
      <c r="Y577" s="25">
        <f t="shared" si="140"/>
        <v>2342.8000000000052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1:51">
      <c r="A578" t="s">
        <v>2986</v>
      </c>
      <c r="B578" t="s">
        <v>2987</v>
      </c>
      <c r="C578" t="s">
        <v>25</v>
      </c>
      <c r="D578">
        <v>3</v>
      </c>
      <c r="E578" s="36">
        <v>-49.5</v>
      </c>
      <c r="F578" s="4">
        <v>-8.9999999999999993E-3</v>
      </c>
      <c r="G578">
        <v>0</v>
      </c>
      <c r="H578" s="25">
        <v>0</v>
      </c>
      <c r="I578" s="25">
        <v>-49.5</v>
      </c>
      <c r="J578" s="3">
        <v>10000</v>
      </c>
      <c r="K578" s="7">
        <f t="shared" si="127"/>
        <v>-1</v>
      </c>
      <c r="L578" s="6">
        <f t="shared" si="128"/>
        <v>-49.5</v>
      </c>
      <c r="M578">
        <v>1</v>
      </c>
      <c r="N578" s="9">
        <f t="shared" si="129"/>
        <v>0</v>
      </c>
      <c r="O578" s="9">
        <f t="shared" si="130"/>
        <v>-1</v>
      </c>
      <c r="P578" s="9">
        <f t="shared" si="131"/>
        <v>0</v>
      </c>
      <c r="Q578" s="8">
        <f t="shared" si="132"/>
        <v>0</v>
      </c>
      <c r="R578" s="8">
        <f t="shared" si="133"/>
        <v>-49.5</v>
      </c>
      <c r="S578" t="str">
        <f t="shared" si="134"/>
        <v>11.00.00</v>
      </c>
      <c r="T578" t="str">
        <f t="shared" si="135"/>
        <v>14.00.00</v>
      </c>
      <c r="U578" t="str">
        <f t="shared" si="136"/>
        <v xml:space="preserve">2-ott-2009 </v>
      </c>
      <c r="V578">
        <f t="shared" si="137"/>
        <v>10</v>
      </c>
      <c r="W578">
        <f t="shared" si="138"/>
        <v>2009</v>
      </c>
      <c r="X578">
        <f t="shared" si="139"/>
        <v>2</v>
      </c>
      <c r="Y578" s="25">
        <f t="shared" si="140"/>
        <v>2293.3000000000052</v>
      </c>
    </row>
    <row r="579" spans="1:51">
      <c r="A579" t="s">
        <v>763</v>
      </c>
      <c r="B579" t="s">
        <v>764</v>
      </c>
      <c r="C579" t="s">
        <v>25</v>
      </c>
      <c r="D579">
        <v>24</v>
      </c>
      <c r="E579" s="34">
        <v>142.9</v>
      </c>
      <c r="F579" s="4">
        <v>2.6100000000000002E-2</v>
      </c>
      <c r="G579">
        <v>0</v>
      </c>
      <c r="H579" s="25">
        <v>166.9</v>
      </c>
      <c r="I579" s="25">
        <v>-11.6</v>
      </c>
      <c r="J579" s="3">
        <v>10000</v>
      </c>
      <c r="K579" s="7">
        <f t="shared" si="127"/>
        <v>1</v>
      </c>
      <c r="L579" s="6">
        <f t="shared" si="128"/>
        <v>142.9</v>
      </c>
      <c r="M579">
        <v>1</v>
      </c>
      <c r="N579" s="9">
        <f t="shared" si="129"/>
        <v>1</v>
      </c>
      <c r="O579" s="9">
        <f t="shared" si="130"/>
        <v>0</v>
      </c>
      <c r="P579" s="9">
        <f t="shared" si="131"/>
        <v>0</v>
      </c>
      <c r="Q579" s="8">
        <f t="shared" si="132"/>
        <v>142.9</v>
      </c>
      <c r="R579" s="8">
        <f t="shared" si="133"/>
        <v>0</v>
      </c>
      <c r="S579" t="str">
        <f t="shared" si="134"/>
        <v>11.00.00</v>
      </c>
      <c r="T579" t="str">
        <f t="shared" si="135"/>
        <v>21.00.00</v>
      </c>
      <c r="U579" t="str">
        <f t="shared" si="136"/>
        <v xml:space="preserve">5-ott-2009 </v>
      </c>
      <c r="V579">
        <f t="shared" si="137"/>
        <v>10</v>
      </c>
      <c r="W579">
        <f t="shared" si="138"/>
        <v>2009</v>
      </c>
      <c r="X579">
        <f t="shared" si="139"/>
        <v>5</v>
      </c>
      <c r="Y579" s="25">
        <f t="shared" si="140"/>
        <v>2436.2000000000053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1:51">
      <c r="A580" t="s">
        <v>2025</v>
      </c>
      <c r="B580" t="s">
        <v>764</v>
      </c>
      <c r="C580" t="s">
        <v>25</v>
      </c>
      <c r="D580">
        <v>9</v>
      </c>
      <c r="E580" s="38">
        <v>45</v>
      </c>
      <c r="F580" s="4">
        <v>4.0000000000000001E-3</v>
      </c>
      <c r="G580">
        <v>0</v>
      </c>
      <c r="H580" s="25">
        <v>95</v>
      </c>
      <c r="I580" s="25">
        <v>-8</v>
      </c>
      <c r="J580" s="3">
        <v>10000</v>
      </c>
      <c r="K580" s="7">
        <f t="shared" si="127"/>
        <v>2</v>
      </c>
      <c r="L580" s="6">
        <f t="shared" si="128"/>
        <v>187.9</v>
      </c>
      <c r="M580">
        <v>1</v>
      </c>
      <c r="N580" s="9">
        <f t="shared" si="129"/>
        <v>1</v>
      </c>
      <c r="O580" s="9">
        <f t="shared" si="130"/>
        <v>0</v>
      </c>
      <c r="P580" s="9">
        <f t="shared" si="131"/>
        <v>0</v>
      </c>
      <c r="Q580" s="8">
        <f t="shared" si="132"/>
        <v>45</v>
      </c>
      <c r="R580" s="8">
        <f t="shared" si="133"/>
        <v>0</v>
      </c>
      <c r="S580" t="str">
        <f t="shared" si="134"/>
        <v>12.00.00</v>
      </c>
      <c r="T580" t="str">
        <f t="shared" si="135"/>
        <v>21.00.00</v>
      </c>
      <c r="U580" t="str">
        <f t="shared" si="136"/>
        <v xml:space="preserve">6-ott-2009 </v>
      </c>
      <c r="V580">
        <f t="shared" si="137"/>
        <v>10</v>
      </c>
      <c r="W580">
        <f t="shared" si="138"/>
        <v>2009</v>
      </c>
      <c r="X580">
        <f t="shared" si="139"/>
        <v>6</v>
      </c>
      <c r="Y580" s="25">
        <f t="shared" si="140"/>
        <v>2481.2000000000053</v>
      </c>
    </row>
    <row r="581" spans="1:51">
      <c r="A581" t="s">
        <v>765</v>
      </c>
      <c r="B581" t="s">
        <v>766</v>
      </c>
      <c r="C581" t="s">
        <v>25</v>
      </c>
      <c r="D581">
        <v>5</v>
      </c>
      <c r="E581" s="34">
        <v>-28.6</v>
      </c>
      <c r="F581" s="4">
        <v>-5.0000000000000001E-3</v>
      </c>
      <c r="G581">
        <v>0</v>
      </c>
      <c r="H581" s="25">
        <v>11.7</v>
      </c>
      <c r="I581" s="25">
        <v>-39.9</v>
      </c>
      <c r="J581" s="3">
        <v>10000</v>
      </c>
      <c r="K581" s="7">
        <f t="shared" si="127"/>
        <v>-1</v>
      </c>
      <c r="L581" s="6">
        <f t="shared" si="128"/>
        <v>-28.6</v>
      </c>
      <c r="M581">
        <v>1</v>
      </c>
      <c r="N581" s="9">
        <f t="shared" si="129"/>
        <v>0</v>
      </c>
      <c r="O581" s="9">
        <f t="shared" si="130"/>
        <v>-1</v>
      </c>
      <c r="P581" s="9">
        <f t="shared" si="131"/>
        <v>0</v>
      </c>
      <c r="Q581" s="8">
        <f t="shared" si="132"/>
        <v>0</v>
      </c>
      <c r="R581" s="8">
        <f t="shared" si="133"/>
        <v>-28.6</v>
      </c>
      <c r="S581" t="str">
        <f t="shared" si="134"/>
        <v>10.00.00</v>
      </c>
      <c r="T581" t="str">
        <f t="shared" si="135"/>
        <v>15.00.00</v>
      </c>
      <c r="U581" t="str">
        <f t="shared" si="136"/>
        <v xml:space="preserve">7-ott-2009 </v>
      </c>
      <c r="V581">
        <f t="shared" si="137"/>
        <v>10</v>
      </c>
      <c r="W581">
        <f t="shared" si="138"/>
        <v>2009</v>
      </c>
      <c r="X581">
        <f t="shared" si="139"/>
        <v>7</v>
      </c>
      <c r="Y581" s="25">
        <f t="shared" si="140"/>
        <v>2452.6000000000054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1:51">
      <c r="A582" t="s">
        <v>766</v>
      </c>
      <c r="B582" t="s">
        <v>767</v>
      </c>
      <c r="C582" t="s">
        <v>55</v>
      </c>
      <c r="D582">
        <v>7</v>
      </c>
      <c r="E582" s="34">
        <v>-85.1</v>
      </c>
      <c r="F582" s="4">
        <v>-1.5100000000000001E-2</v>
      </c>
      <c r="G582">
        <v>0</v>
      </c>
      <c r="H582" s="25">
        <v>4.4000000000000004</v>
      </c>
      <c r="I582" s="25">
        <v>-85.9</v>
      </c>
      <c r="J582" s="3">
        <v>10000</v>
      </c>
      <c r="K582" s="7">
        <f t="shared" si="127"/>
        <v>-2</v>
      </c>
      <c r="L582" s="6">
        <f t="shared" si="128"/>
        <v>-113.69999999999999</v>
      </c>
      <c r="M582">
        <v>1</v>
      </c>
      <c r="N582" s="9">
        <f t="shared" si="129"/>
        <v>0</v>
      </c>
      <c r="O582" s="9">
        <f t="shared" si="130"/>
        <v>-1</v>
      </c>
      <c r="P582" s="9">
        <f t="shared" si="131"/>
        <v>0</v>
      </c>
      <c r="Q582" s="8">
        <f t="shared" si="132"/>
        <v>0</v>
      </c>
      <c r="R582" s="8">
        <f t="shared" si="133"/>
        <v>-85.1</v>
      </c>
      <c r="S582" t="str">
        <f t="shared" si="134"/>
        <v>15.00.00</v>
      </c>
      <c r="T582" t="str">
        <f t="shared" si="135"/>
        <v>8.00.00</v>
      </c>
      <c r="U582" t="str">
        <f t="shared" si="136"/>
        <v xml:space="preserve">7-ott-2009 </v>
      </c>
      <c r="V582">
        <f t="shared" si="137"/>
        <v>10</v>
      </c>
      <c r="W582">
        <f t="shared" si="138"/>
        <v>2009</v>
      </c>
      <c r="X582">
        <f t="shared" si="139"/>
        <v>7</v>
      </c>
      <c r="Y582" s="25">
        <f t="shared" si="140"/>
        <v>2367.5000000000055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1:51">
      <c r="A583" t="s">
        <v>2988</v>
      </c>
      <c r="B583" t="s">
        <v>2989</v>
      </c>
      <c r="C583" t="s">
        <v>25</v>
      </c>
      <c r="D583">
        <v>37</v>
      </c>
      <c r="E583" s="36">
        <v>54.5</v>
      </c>
      <c r="F583" s="4">
        <v>9.4999999999999998E-3</v>
      </c>
      <c r="G583">
        <v>0</v>
      </c>
      <c r="H583" s="25">
        <v>90.5</v>
      </c>
      <c r="I583" s="25">
        <v>-29.5</v>
      </c>
      <c r="J583" s="3">
        <v>10000</v>
      </c>
      <c r="K583" s="7">
        <f t="shared" ref="K583:K646" si="141">+IF(AND(E583&gt;=0,E582&gt;=0),K582+1,IF(AND(E583&lt;0,E582&lt;0),K582-1,IF(AND(E583&gt;=0,E582&lt;0),1,-1)))</f>
        <v>1</v>
      </c>
      <c r="L583" s="6">
        <f t="shared" ref="L583:L646" si="142">+IF(AND(E583&gt;=0,E582&gt;=0),L582+E583,IF(AND(E583&lt;0,E582&lt;0),L582+E583,E583))</f>
        <v>54.5</v>
      </c>
      <c r="M583">
        <v>1</v>
      </c>
      <c r="N583" s="9">
        <f t="shared" ref="N583:N646" si="143">+IF(E583&gt;0,1,0)</f>
        <v>1</v>
      </c>
      <c r="O583" s="9">
        <f t="shared" ref="O583:O646" si="144">+IF(E583&lt;0,-1,0)</f>
        <v>0</v>
      </c>
      <c r="P583" s="9">
        <f t="shared" ref="P583:P646" si="145">+IF(E583=0,1,0)</f>
        <v>0</v>
      </c>
      <c r="Q583" s="8">
        <f t="shared" ref="Q583:Q646" si="146">IF(E583&gt;=0,E583,0)</f>
        <v>54.5</v>
      </c>
      <c r="R583" s="8">
        <f t="shared" ref="R583:R646" si="147">IF(E583&lt;0,E583,0)</f>
        <v>0</v>
      </c>
      <c r="S583" t="str">
        <f t="shared" ref="S583:S646" si="148">REPLACE(A583,1,SEARCH(" ",A583),"")</f>
        <v>18.00.00</v>
      </c>
      <c r="T583" t="str">
        <f t="shared" ref="T583:T646" si="149">REPLACE(B583,1,SEARCH(" ",B583),"")</f>
        <v>13.00.00</v>
      </c>
      <c r="U583" t="str">
        <f t="shared" ref="U583:U646" si="150">LEFT(A583,11)</f>
        <v xml:space="preserve">8-ott-2009 </v>
      </c>
      <c r="V583">
        <f t="shared" ref="V583:V646" si="151">MONTH(U583)</f>
        <v>10</v>
      </c>
      <c r="W583">
        <f t="shared" ref="W583:W646" si="152">YEAR(U583)</f>
        <v>2009</v>
      </c>
      <c r="X583">
        <f t="shared" ref="X583:X646" si="153">DAY(U583)</f>
        <v>8</v>
      </c>
      <c r="Y583" s="25">
        <f t="shared" ref="Y583:Y646" si="154">Y582+E583</f>
        <v>2422.0000000000055</v>
      </c>
    </row>
    <row r="584" spans="1:51">
      <c r="A584" t="s">
        <v>768</v>
      </c>
      <c r="B584" t="s">
        <v>769</v>
      </c>
      <c r="C584" t="s">
        <v>55</v>
      </c>
      <c r="D584">
        <v>15</v>
      </c>
      <c r="E584" s="34">
        <v>-21.1</v>
      </c>
      <c r="F584" s="4">
        <v>-3.7000000000000002E-3</v>
      </c>
      <c r="G584">
        <v>0</v>
      </c>
      <c r="H584" s="25">
        <v>46.7</v>
      </c>
      <c r="I584" s="25">
        <v>-21.1</v>
      </c>
      <c r="J584" s="3">
        <v>10000</v>
      </c>
      <c r="K584" s="7">
        <f t="shared" si="141"/>
        <v>-1</v>
      </c>
      <c r="L584" s="6">
        <f t="shared" si="142"/>
        <v>-21.1</v>
      </c>
      <c r="M584">
        <v>1</v>
      </c>
      <c r="N584" s="9">
        <f t="shared" si="143"/>
        <v>0</v>
      </c>
      <c r="O584" s="9">
        <f t="shared" si="144"/>
        <v>-1</v>
      </c>
      <c r="P584" s="9">
        <f t="shared" si="145"/>
        <v>0</v>
      </c>
      <c r="Q584" s="8">
        <f t="shared" si="146"/>
        <v>0</v>
      </c>
      <c r="R584" s="8">
        <f t="shared" si="147"/>
        <v>-21.1</v>
      </c>
      <c r="S584" t="str">
        <f t="shared" si="148"/>
        <v>21.00.00</v>
      </c>
      <c r="T584" t="str">
        <f t="shared" si="149"/>
        <v>8.00.00</v>
      </c>
      <c r="U584" t="str">
        <f t="shared" si="150"/>
        <v>12-ott-2009</v>
      </c>
      <c r="V584">
        <f t="shared" si="151"/>
        <v>10</v>
      </c>
      <c r="W584">
        <f t="shared" si="152"/>
        <v>2009</v>
      </c>
      <c r="X584">
        <f t="shared" si="153"/>
        <v>12</v>
      </c>
      <c r="Y584" s="25">
        <f t="shared" si="154"/>
        <v>2400.9000000000055</v>
      </c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1:51">
      <c r="A585" t="s">
        <v>2990</v>
      </c>
      <c r="B585" t="s">
        <v>2991</v>
      </c>
      <c r="C585" t="s">
        <v>25</v>
      </c>
      <c r="D585">
        <v>8</v>
      </c>
      <c r="E585" s="36">
        <v>101.2</v>
      </c>
      <c r="F585" s="4">
        <v>1.7600000000000001E-2</v>
      </c>
      <c r="G585">
        <v>0</v>
      </c>
      <c r="H585" s="25">
        <v>101.2</v>
      </c>
      <c r="I585" s="25">
        <v>-8.5</v>
      </c>
      <c r="J585" s="3">
        <v>10000</v>
      </c>
      <c r="K585" s="7">
        <f t="shared" si="141"/>
        <v>1</v>
      </c>
      <c r="L585" s="6">
        <f t="shared" si="142"/>
        <v>101.2</v>
      </c>
      <c r="M585">
        <v>1</v>
      </c>
      <c r="N585" s="9">
        <f t="shared" si="143"/>
        <v>1</v>
      </c>
      <c r="O585" s="9">
        <f t="shared" si="144"/>
        <v>0</v>
      </c>
      <c r="P585" s="9">
        <f t="shared" si="145"/>
        <v>0</v>
      </c>
      <c r="Q585" s="8">
        <f t="shared" si="146"/>
        <v>101.2</v>
      </c>
      <c r="R585" s="8">
        <f t="shared" si="147"/>
        <v>0</v>
      </c>
      <c r="S585" t="str">
        <f t="shared" si="148"/>
        <v>18.00.00</v>
      </c>
      <c r="T585" t="str">
        <f t="shared" si="149"/>
        <v>12.00.00</v>
      </c>
      <c r="U585" t="str">
        <f t="shared" si="150"/>
        <v>13-ott-2009</v>
      </c>
      <c r="V585">
        <f t="shared" si="151"/>
        <v>10</v>
      </c>
      <c r="W585">
        <f t="shared" si="152"/>
        <v>2009</v>
      </c>
      <c r="X585">
        <f t="shared" si="153"/>
        <v>13</v>
      </c>
      <c r="Y585" s="25">
        <f t="shared" si="154"/>
        <v>2502.1000000000054</v>
      </c>
    </row>
    <row r="586" spans="1:51">
      <c r="A586" t="s">
        <v>770</v>
      </c>
      <c r="B586" t="s">
        <v>771</v>
      </c>
      <c r="C586" t="s">
        <v>55</v>
      </c>
      <c r="D586">
        <v>7</v>
      </c>
      <c r="E586" s="34">
        <v>-23.6</v>
      </c>
      <c r="F586" s="4">
        <v>-4.0000000000000001E-3</v>
      </c>
      <c r="G586">
        <v>0</v>
      </c>
      <c r="H586" s="25">
        <v>7.2</v>
      </c>
      <c r="I586" s="25">
        <v>-23.6</v>
      </c>
      <c r="J586" s="3">
        <v>10000</v>
      </c>
      <c r="K586" s="7">
        <f t="shared" si="141"/>
        <v>-1</v>
      </c>
      <c r="L586" s="6">
        <f t="shared" si="142"/>
        <v>-23.6</v>
      </c>
      <c r="M586">
        <v>1</v>
      </c>
      <c r="N586" s="9">
        <f t="shared" si="143"/>
        <v>0</v>
      </c>
      <c r="O586" s="9">
        <f t="shared" si="144"/>
        <v>-1</v>
      </c>
      <c r="P586" s="9">
        <f t="shared" si="145"/>
        <v>0</v>
      </c>
      <c r="Q586" s="8">
        <f t="shared" si="146"/>
        <v>0</v>
      </c>
      <c r="R586" s="8">
        <f t="shared" si="147"/>
        <v>-23.6</v>
      </c>
      <c r="S586" t="str">
        <f t="shared" si="148"/>
        <v>14.00.00</v>
      </c>
      <c r="T586" t="str">
        <f t="shared" si="149"/>
        <v>21.00.00</v>
      </c>
      <c r="U586" t="str">
        <f t="shared" si="150"/>
        <v>15-ott-2009</v>
      </c>
      <c r="V586">
        <f t="shared" si="151"/>
        <v>10</v>
      </c>
      <c r="W586">
        <f t="shared" si="152"/>
        <v>2009</v>
      </c>
      <c r="X586">
        <f t="shared" si="153"/>
        <v>15</v>
      </c>
      <c r="Y586" s="25">
        <f t="shared" si="154"/>
        <v>2478.5000000000055</v>
      </c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1:51">
      <c r="A587" t="s">
        <v>772</v>
      </c>
      <c r="B587" t="s">
        <v>773</v>
      </c>
      <c r="C587" t="s">
        <v>55</v>
      </c>
      <c r="D587">
        <v>9</v>
      </c>
      <c r="E587" s="34">
        <v>-5.8</v>
      </c>
      <c r="F587" s="4">
        <v>-1E-3</v>
      </c>
      <c r="G587">
        <v>0</v>
      </c>
      <c r="H587" s="25">
        <v>60.2</v>
      </c>
      <c r="I587" s="25">
        <v>-5.8</v>
      </c>
      <c r="J587" s="3">
        <v>10000</v>
      </c>
      <c r="K587" s="7">
        <f t="shared" si="141"/>
        <v>-2</v>
      </c>
      <c r="L587" s="6">
        <f t="shared" si="142"/>
        <v>-29.400000000000002</v>
      </c>
      <c r="M587">
        <v>1</v>
      </c>
      <c r="N587" s="9">
        <f t="shared" si="143"/>
        <v>0</v>
      </c>
      <c r="O587" s="9">
        <f t="shared" si="144"/>
        <v>-1</v>
      </c>
      <c r="P587" s="9">
        <f t="shared" si="145"/>
        <v>0</v>
      </c>
      <c r="Q587" s="8">
        <f t="shared" si="146"/>
        <v>0</v>
      </c>
      <c r="R587" s="8">
        <f t="shared" si="147"/>
        <v>-5.8</v>
      </c>
      <c r="S587" t="str">
        <f t="shared" si="148"/>
        <v>14.00.00</v>
      </c>
      <c r="T587" t="str">
        <f t="shared" si="149"/>
        <v>9.00.00</v>
      </c>
      <c r="U587" t="str">
        <f t="shared" si="150"/>
        <v>16-ott-2009</v>
      </c>
      <c r="V587">
        <f t="shared" si="151"/>
        <v>10</v>
      </c>
      <c r="W587">
        <f t="shared" si="152"/>
        <v>2009</v>
      </c>
      <c r="X587">
        <f t="shared" si="153"/>
        <v>16</v>
      </c>
      <c r="Y587" s="25">
        <f t="shared" si="154"/>
        <v>2472.7000000000053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1:51">
      <c r="A588" t="s">
        <v>774</v>
      </c>
      <c r="B588" t="s">
        <v>775</v>
      </c>
      <c r="C588" t="s">
        <v>25</v>
      </c>
      <c r="D588">
        <v>10</v>
      </c>
      <c r="E588" s="34">
        <v>-18.8</v>
      </c>
      <c r="F588" s="4">
        <v>-3.2000000000000002E-3</v>
      </c>
      <c r="G588">
        <v>0</v>
      </c>
      <c r="H588" s="25">
        <v>53.7</v>
      </c>
      <c r="I588" s="25">
        <v>-26.8</v>
      </c>
      <c r="J588" s="3">
        <v>10000</v>
      </c>
      <c r="K588" s="7">
        <f t="shared" si="141"/>
        <v>-3</v>
      </c>
      <c r="L588" s="6">
        <f t="shared" si="142"/>
        <v>-48.2</v>
      </c>
      <c r="M588">
        <v>1</v>
      </c>
      <c r="N588" s="9">
        <f t="shared" si="143"/>
        <v>0</v>
      </c>
      <c r="O588" s="9">
        <f t="shared" si="144"/>
        <v>-1</v>
      </c>
      <c r="P588" s="9">
        <f t="shared" si="145"/>
        <v>0</v>
      </c>
      <c r="Q588" s="8">
        <f t="shared" si="146"/>
        <v>0</v>
      </c>
      <c r="R588" s="8">
        <f t="shared" si="147"/>
        <v>-18.8</v>
      </c>
      <c r="S588" t="str">
        <f t="shared" si="148"/>
        <v>14.00.00</v>
      </c>
      <c r="T588" t="str">
        <f t="shared" si="149"/>
        <v>10.00.00</v>
      </c>
      <c r="U588" t="str">
        <f t="shared" si="150"/>
        <v>19-ott-2009</v>
      </c>
      <c r="V588">
        <f t="shared" si="151"/>
        <v>10</v>
      </c>
      <c r="W588">
        <f t="shared" si="152"/>
        <v>2009</v>
      </c>
      <c r="X588">
        <f t="shared" si="153"/>
        <v>19</v>
      </c>
      <c r="Y588" s="25">
        <f t="shared" si="154"/>
        <v>2453.9000000000051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1:51">
      <c r="A589" t="s">
        <v>2026</v>
      </c>
      <c r="B589" t="s">
        <v>2027</v>
      </c>
      <c r="C589" t="s">
        <v>55</v>
      </c>
      <c r="D589">
        <v>3</v>
      </c>
      <c r="E589" s="38">
        <v>-200</v>
      </c>
      <c r="F589" s="4">
        <v>-1.7399999999999999E-2</v>
      </c>
      <c r="G589">
        <v>0</v>
      </c>
      <c r="H589" s="25">
        <v>0</v>
      </c>
      <c r="I589" s="25">
        <v>-200</v>
      </c>
      <c r="J589" s="3">
        <v>10000</v>
      </c>
      <c r="K589" s="7">
        <f t="shared" si="141"/>
        <v>-4</v>
      </c>
      <c r="L589" s="6">
        <f t="shared" si="142"/>
        <v>-248.2</v>
      </c>
      <c r="M589">
        <v>1</v>
      </c>
      <c r="N589" s="9">
        <f t="shared" si="143"/>
        <v>0</v>
      </c>
      <c r="O589" s="9">
        <f t="shared" si="144"/>
        <v>-1</v>
      </c>
      <c r="P589" s="9">
        <f t="shared" si="145"/>
        <v>0</v>
      </c>
      <c r="Q589" s="8">
        <f t="shared" si="146"/>
        <v>0</v>
      </c>
      <c r="R589" s="8">
        <f t="shared" si="147"/>
        <v>-200</v>
      </c>
      <c r="S589" t="str">
        <f t="shared" si="148"/>
        <v>13.00.00</v>
      </c>
      <c r="T589" t="str">
        <f t="shared" si="149"/>
        <v>16.00.00</v>
      </c>
      <c r="U589" t="str">
        <f t="shared" si="150"/>
        <v>21-ott-2009</v>
      </c>
      <c r="V589">
        <f t="shared" si="151"/>
        <v>10</v>
      </c>
      <c r="W589">
        <f t="shared" si="152"/>
        <v>2009</v>
      </c>
      <c r="X589">
        <f t="shared" si="153"/>
        <v>21</v>
      </c>
      <c r="Y589" s="25">
        <f t="shared" si="154"/>
        <v>2253.9000000000051</v>
      </c>
    </row>
    <row r="590" spans="1:51">
      <c r="A590" t="s">
        <v>2992</v>
      </c>
      <c r="B590" t="s">
        <v>2027</v>
      </c>
      <c r="C590" t="s">
        <v>25</v>
      </c>
      <c r="D590">
        <v>1</v>
      </c>
      <c r="E590" s="36">
        <v>78.099999999999994</v>
      </c>
      <c r="F590" s="4">
        <v>1.35E-2</v>
      </c>
      <c r="G590">
        <v>0</v>
      </c>
      <c r="H590" s="25">
        <v>78.099999999999994</v>
      </c>
      <c r="I590" s="25">
        <v>0</v>
      </c>
      <c r="J590" s="3">
        <v>10000</v>
      </c>
      <c r="K590" s="7">
        <f t="shared" si="141"/>
        <v>1</v>
      </c>
      <c r="L590" s="6">
        <f t="shared" si="142"/>
        <v>78.099999999999994</v>
      </c>
      <c r="M590">
        <v>1</v>
      </c>
      <c r="N590" s="9">
        <f t="shared" si="143"/>
        <v>1</v>
      </c>
      <c r="O590" s="9">
        <f t="shared" si="144"/>
        <v>0</v>
      </c>
      <c r="P590" s="9">
        <f t="shared" si="145"/>
        <v>0</v>
      </c>
      <c r="Q590" s="8">
        <f t="shared" si="146"/>
        <v>78.099999999999994</v>
      </c>
      <c r="R590" s="8">
        <f t="shared" si="147"/>
        <v>0</v>
      </c>
      <c r="S590" t="str">
        <f t="shared" si="148"/>
        <v>15.00.00</v>
      </c>
      <c r="T590" t="str">
        <f t="shared" si="149"/>
        <v>16.00.00</v>
      </c>
      <c r="U590" t="str">
        <f t="shared" si="150"/>
        <v>21-ott-2009</v>
      </c>
      <c r="V590">
        <f t="shared" si="151"/>
        <v>10</v>
      </c>
      <c r="W590">
        <f t="shared" si="152"/>
        <v>2009</v>
      </c>
      <c r="X590">
        <f t="shared" si="153"/>
        <v>21</v>
      </c>
      <c r="Y590" s="25">
        <f t="shared" si="154"/>
        <v>2332.000000000005</v>
      </c>
    </row>
    <row r="591" spans="1:51">
      <c r="A591" t="s">
        <v>778</v>
      </c>
      <c r="B591" t="s">
        <v>779</v>
      </c>
      <c r="C591" t="s">
        <v>25</v>
      </c>
      <c r="D591">
        <v>9</v>
      </c>
      <c r="E591" s="34">
        <v>-34.799999999999997</v>
      </c>
      <c r="F591" s="4">
        <v>-6.0000000000000001E-3</v>
      </c>
      <c r="G591">
        <v>0</v>
      </c>
      <c r="H591" s="25">
        <v>27.7</v>
      </c>
      <c r="I591" s="25">
        <v>-34.799999999999997</v>
      </c>
      <c r="J591" s="3">
        <v>10000</v>
      </c>
      <c r="K591" s="7">
        <f t="shared" si="141"/>
        <v>-1</v>
      </c>
      <c r="L591" s="6">
        <f t="shared" si="142"/>
        <v>-34.799999999999997</v>
      </c>
      <c r="M591">
        <v>1</v>
      </c>
      <c r="N591" s="9">
        <f t="shared" si="143"/>
        <v>0</v>
      </c>
      <c r="O591" s="9">
        <f t="shared" si="144"/>
        <v>-1</v>
      </c>
      <c r="P591" s="9">
        <f t="shared" si="145"/>
        <v>0</v>
      </c>
      <c r="Q591" s="8">
        <f t="shared" si="146"/>
        <v>0</v>
      </c>
      <c r="R591" s="8">
        <f t="shared" si="147"/>
        <v>-34.799999999999997</v>
      </c>
      <c r="S591" t="str">
        <f t="shared" si="148"/>
        <v>21.00.00</v>
      </c>
      <c r="T591" t="str">
        <f t="shared" si="149"/>
        <v>16.00.00</v>
      </c>
      <c r="U591" t="str">
        <f t="shared" si="150"/>
        <v>22-ott-2009</v>
      </c>
      <c r="V591">
        <f t="shared" si="151"/>
        <v>10</v>
      </c>
      <c r="W591">
        <f t="shared" si="152"/>
        <v>2009</v>
      </c>
      <c r="X591">
        <f t="shared" si="153"/>
        <v>22</v>
      </c>
      <c r="Y591" s="25">
        <f t="shared" si="154"/>
        <v>2297.2000000000048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1:51">
      <c r="A592" t="s">
        <v>776</v>
      </c>
      <c r="B592" t="s">
        <v>777</v>
      </c>
      <c r="C592" t="s">
        <v>55</v>
      </c>
      <c r="D592">
        <v>11</v>
      </c>
      <c r="E592" s="34">
        <v>-32.799999999999997</v>
      </c>
      <c r="F592" s="4">
        <v>-5.7000000000000002E-3</v>
      </c>
      <c r="G592">
        <v>0</v>
      </c>
      <c r="H592" s="25">
        <v>31.7</v>
      </c>
      <c r="I592" s="25">
        <v>-32.799999999999997</v>
      </c>
      <c r="J592" s="3">
        <v>10000</v>
      </c>
      <c r="K592" s="7">
        <f t="shared" si="141"/>
        <v>-2</v>
      </c>
      <c r="L592" s="6">
        <f t="shared" si="142"/>
        <v>-67.599999999999994</v>
      </c>
      <c r="M592">
        <v>1</v>
      </c>
      <c r="N592" s="9">
        <f t="shared" si="143"/>
        <v>0</v>
      </c>
      <c r="O592" s="9">
        <f t="shared" si="144"/>
        <v>-1</v>
      </c>
      <c r="P592" s="9">
        <f t="shared" si="145"/>
        <v>0</v>
      </c>
      <c r="Q592" s="8">
        <f t="shared" si="146"/>
        <v>0</v>
      </c>
      <c r="R592" s="8">
        <f t="shared" si="147"/>
        <v>-32.799999999999997</v>
      </c>
      <c r="S592" t="str">
        <f t="shared" si="148"/>
        <v>9.00.00</v>
      </c>
      <c r="T592" t="str">
        <f t="shared" si="149"/>
        <v>20.00.00</v>
      </c>
      <c r="U592" t="str">
        <f t="shared" si="150"/>
        <v>22-ott-2009</v>
      </c>
      <c r="V592">
        <f t="shared" si="151"/>
        <v>10</v>
      </c>
      <c r="W592">
        <f t="shared" si="152"/>
        <v>2009</v>
      </c>
      <c r="X592">
        <f t="shared" si="153"/>
        <v>22</v>
      </c>
      <c r="Y592" s="25">
        <f t="shared" si="154"/>
        <v>2264.4000000000046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1:51">
      <c r="A593" t="s">
        <v>780</v>
      </c>
      <c r="B593" t="s">
        <v>781</v>
      </c>
      <c r="C593" t="s">
        <v>55</v>
      </c>
      <c r="D593">
        <v>35</v>
      </c>
      <c r="E593" s="34">
        <v>145.9</v>
      </c>
      <c r="F593" s="4">
        <v>2.5899999999999999E-2</v>
      </c>
      <c r="G593">
        <v>0</v>
      </c>
      <c r="H593" s="25">
        <v>167.2</v>
      </c>
      <c r="I593" s="25">
        <v>-33.299999999999997</v>
      </c>
      <c r="J593" s="3">
        <v>10000</v>
      </c>
      <c r="K593" s="7">
        <f t="shared" si="141"/>
        <v>1</v>
      </c>
      <c r="L593" s="6">
        <f t="shared" si="142"/>
        <v>145.9</v>
      </c>
      <c r="M593">
        <v>1</v>
      </c>
      <c r="N593" s="9">
        <f t="shared" si="143"/>
        <v>1</v>
      </c>
      <c r="O593" s="9">
        <f t="shared" si="144"/>
        <v>0</v>
      </c>
      <c r="P593" s="9">
        <f t="shared" si="145"/>
        <v>0</v>
      </c>
      <c r="Q593" s="8">
        <f t="shared" si="146"/>
        <v>145.9</v>
      </c>
      <c r="R593" s="8">
        <f t="shared" si="147"/>
        <v>0</v>
      </c>
      <c r="S593" t="str">
        <f t="shared" si="148"/>
        <v>17.00.00</v>
      </c>
      <c r="T593" t="str">
        <f t="shared" si="149"/>
        <v>10.00.00</v>
      </c>
      <c r="U593" t="str">
        <f t="shared" si="150"/>
        <v>26-ott-2009</v>
      </c>
      <c r="V593">
        <f t="shared" si="151"/>
        <v>10</v>
      </c>
      <c r="W593">
        <f t="shared" si="152"/>
        <v>2009</v>
      </c>
      <c r="X593">
        <f t="shared" si="153"/>
        <v>26</v>
      </c>
      <c r="Y593" s="25">
        <f t="shared" si="154"/>
        <v>2410.3000000000047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1:51">
      <c r="A594" t="s">
        <v>2993</v>
      </c>
      <c r="B594" t="s">
        <v>2994</v>
      </c>
      <c r="C594" t="s">
        <v>25</v>
      </c>
      <c r="D594">
        <v>7</v>
      </c>
      <c r="E594" s="36">
        <v>-94.5</v>
      </c>
      <c r="F594" s="4">
        <v>-1.6299999999999999E-2</v>
      </c>
      <c r="G594">
        <v>0</v>
      </c>
      <c r="H594" s="25">
        <v>5</v>
      </c>
      <c r="I594" s="25">
        <v>-94.5</v>
      </c>
      <c r="J594" s="3">
        <v>10000</v>
      </c>
      <c r="K594" s="7">
        <f t="shared" si="141"/>
        <v>-1</v>
      </c>
      <c r="L594" s="6">
        <f t="shared" si="142"/>
        <v>-94.5</v>
      </c>
      <c r="M594">
        <v>1</v>
      </c>
      <c r="N594" s="9">
        <f t="shared" si="143"/>
        <v>0</v>
      </c>
      <c r="O594" s="9">
        <f t="shared" si="144"/>
        <v>-1</v>
      </c>
      <c r="P594" s="9">
        <f t="shared" si="145"/>
        <v>0</v>
      </c>
      <c r="Q594" s="8">
        <f t="shared" si="146"/>
        <v>0</v>
      </c>
      <c r="R594" s="8">
        <f t="shared" si="147"/>
        <v>-94.5</v>
      </c>
      <c r="S594" t="str">
        <f t="shared" si="148"/>
        <v>9.00.00</v>
      </c>
      <c r="T594" t="str">
        <f t="shared" si="149"/>
        <v>16.00.00</v>
      </c>
      <c r="U594" t="str">
        <f t="shared" si="150"/>
        <v>26-ott-2009</v>
      </c>
      <c r="V594">
        <f t="shared" si="151"/>
        <v>10</v>
      </c>
      <c r="W594">
        <f t="shared" si="152"/>
        <v>2009</v>
      </c>
      <c r="X594">
        <f t="shared" si="153"/>
        <v>26</v>
      </c>
      <c r="Y594" s="25">
        <f t="shared" si="154"/>
        <v>2315.8000000000047</v>
      </c>
    </row>
    <row r="595" spans="1:51">
      <c r="A595" t="s">
        <v>782</v>
      </c>
      <c r="B595" t="s">
        <v>783</v>
      </c>
      <c r="C595" t="s">
        <v>55</v>
      </c>
      <c r="D595">
        <v>10</v>
      </c>
      <c r="E595" s="34">
        <v>-52.8</v>
      </c>
      <c r="F595" s="4">
        <v>-9.9000000000000008E-3</v>
      </c>
      <c r="G595">
        <v>0</v>
      </c>
      <c r="H595" s="25">
        <v>11.2</v>
      </c>
      <c r="I595" s="25">
        <v>-60.8</v>
      </c>
      <c r="J595" s="3">
        <v>10000</v>
      </c>
      <c r="K595" s="7">
        <f t="shared" si="141"/>
        <v>-2</v>
      </c>
      <c r="L595" s="6">
        <f t="shared" si="142"/>
        <v>-147.30000000000001</v>
      </c>
      <c r="M595">
        <v>1</v>
      </c>
      <c r="N595" s="9">
        <f t="shared" si="143"/>
        <v>0</v>
      </c>
      <c r="O595" s="9">
        <f t="shared" si="144"/>
        <v>-1</v>
      </c>
      <c r="P595" s="9">
        <f t="shared" si="145"/>
        <v>0</v>
      </c>
      <c r="Q595" s="8">
        <f t="shared" si="146"/>
        <v>0</v>
      </c>
      <c r="R595" s="8">
        <f t="shared" si="147"/>
        <v>-52.8</v>
      </c>
      <c r="S595" t="str">
        <f t="shared" si="148"/>
        <v>19.00.00</v>
      </c>
      <c r="T595" t="str">
        <f t="shared" si="149"/>
        <v>15.00.00</v>
      </c>
      <c r="U595" t="str">
        <f t="shared" si="150"/>
        <v xml:space="preserve">2-nov-2009 </v>
      </c>
      <c r="V595">
        <f t="shared" si="151"/>
        <v>11</v>
      </c>
      <c r="W595">
        <f t="shared" si="152"/>
        <v>2009</v>
      </c>
      <c r="X595">
        <f t="shared" si="153"/>
        <v>2</v>
      </c>
      <c r="Y595" s="25">
        <f t="shared" si="154"/>
        <v>2263.0000000000045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1:51">
      <c r="A596" t="s">
        <v>784</v>
      </c>
      <c r="B596" t="s">
        <v>785</v>
      </c>
      <c r="C596" t="s">
        <v>25</v>
      </c>
      <c r="D596">
        <v>13</v>
      </c>
      <c r="E596" s="34">
        <v>23.2</v>
      </c>
      <c r="F596" s="4">
        <v>4.3E-3</v>
      </c>
      <c r="G596">
        <v>0</v>
      </c>
      <c r="H596" s="25">
        <v>83.7</v>
      </c>
      <c r="I596" s="25">
        <v>0</v>
      </c>
      <c r="J596" s="3">
        <v>10000</v>
      </c>
      <c r="K596" s="7">
        <f t="shared" si="141"/>
        <v>1</v>
      </c>
      <c r="L596" s="6">
        <f t="shared" si="142"/>
        <v>23.2</v>
      </c>
      <c r="M596">
        <v>1</v>
      </c>
      <c r="N596" s="9">
        <f t="shared" si="143"/>
        <v>1</v>
      </c>
      <c r="O596" s="9">
        <f t="shared" si="144"/>
        <v>0</v>
      </c>
      <c r="P596" s="9">
        <f t="shared" si="145"/>
        <v>0</v>
      </c>
      <c r="Q596" s="8">
        <f t="shared" si="146"/>
        <v>23.2</v>
      </c>
      <c r="R596" s="8">
        <f t="shared" si="147"/>
        <v>0</v>
      </c>
      <c r="S596" t="str">
        <f t="shared" si="148"/>
        <v>21.00.00</v>
      </c>
      <c r="T596" t="str">
        <f t="shared" si="149"/>
        <v>20.00.00</v>
      </c>
      <c r="U596" t="str">
        <f t="shared" si="150"/>
        <v xml:space="preserve">3-nov-2009 </v>
      </c>
      <c r="V596">
        <f t="shared" si="151"/>
        <v>11</v>
      </c>
      <c r="W596">
        <f t="shared" si="152"/>
        <v>2009</v>
      </c>
      <c r="X596">
        <f t="shared" si="153"/>
        <v>3</v>
      </c>
      <c r="Y596" s="25">
        <f t="shared" si="154"/>
        <v>2286.2000000000044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1:51">
      <c r="A597" t="s">
        <v>786</v>
      </c>
      <c r="B597" t="s">
        <v>787</v>
      </c>
      <c r="C597" t="s">
        <v>25</v>
      </c>
      <c r="D597">
        <v>13</v>
      </c>
      <c r="E597" s="34">
        <v>-16.8</v>
      </c>
      <c r="F597" s="4">
        <v>-3.0999999999999999E-3</v>
      </c>
      <c r="G597">
        <v>0</v>
      </c>
      <c r="H597" s="25">
        <v>48.2</v>
      </c>
      <c r="I597" s="25">
        <v>-16.8</v>
      </c>
      <c r="J597" s="3">
        <v>10000</v>
      </c>
      <c r="K597" s="7">
        <f t="shared" si="141"/>
        <v>-1</v>
      </c>
      <c r="L597" s="6">
        <f t="shared" si="142"/>
        <v>-16.8</v>
      </c>
      <c r="M597">
        <v>1</v>
      </c>
      <c r="N597" s="9">
        <f t="shared" si="143"/>
        <v>0</v>
      </c>
      <c r="O597" s="9">
        <f t="shared" si="144"/>
        <v>-1</v>
      </c>
      <c r="P597" s="9">
        <f t="shared" si="145"/>
        <v>0</v>
      </c>
      <c r="Q597" s="8">
        <f t="shared" si="146"/>
        <v>0</v>
      </c>
      <c r="R597" s="8">
        <f t="shared" si="147"/>
        <v>-16.8</v>
      </c>
      <c r="S597" t="str">
        <f t="shared" si="148"/>
        <v>15.00.00</v>
      </c>
      <c r="T597" t="str">
        <f t="shared" si="149"/>
        <v>14.00.00</v>
      </c>
      <c r="U597" t="str">
        <f t="shared" si="150"/>
        <v xml:space="preserve">5-nov-2009 </v>
      </c>
      <c r="V597">
        <f t="shared" si="151"/>
        <v>11</v>
      </c>
      <c r="W597">
        <f t="shared" si="152"/>
        <v>2009</v>
      </c>
      <c r="X597">
        <f t="shared" si="153"/>
        <v>5</v>
      </c>
      <c r="Y597" s="25">
        <f t="shared" si="154"/>
        <v>2269.4000000000042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1:51">
      <c r="A598" t="s">
        <v>788</v>
      </c>
      <c r="B598" t="s">
        <v>788</v>
      </c>
      <c r="C598" t="s">
        <v>55</v>
      </c>
      <c r="D598">
        <v>0</v>
      </c>
      <c r="E598" s="34">
        <v>-68.8</v>
      </c>
      <c r="F598" s="4">
        <v>-1.2699999999999999E-2</v>
      </c>
      <c r="G598">
        <v>0</v>
      </c>
      <c r="H598" s="25">
        <v>0</v>
      </c>
      <c r="I598" s="25">
        <v>-68.8</v>
      </c>
      <c r="J598" s="3">
        <v>10000</v>
      </c>
      <c r="K598" s="7">
        <f t="shared" si="141"/>
        <v>-2</v>
      </c>
      <c r="L598" s="6">
        <f t="shared" si="142"/>
        <v>-85.6</v>
      </c>
      <c r="M598">
        <v>1</v>
      </c>
      <c r="N598" s="9">
        <f t="shared" si="143"/>
        <v>0</v>
      </c>
      <c r="O598" s="9">
        <f t="shared" si="144"/>
        <v>-1</v>
      </c>
      <c r="P598" s="9">
        <f t="shared" si="145"/>
        <v>0</v>
      </c>
      <c r="Q598" s="8">
        <f t="shared" si="146"/>
        <v>0</v>
      </c>
      <c r="R598" s="8">
        <f t="shared" si="147"/>
        <v>-68.8</v>
      </c>
      <c r="S598" t="str">
        <f t="shared" si="148"/>
        <v>15.00.00</v>
      </c>
      <c r="T598" t="str">
        <f t="shared" si="149"/>
        <v>15.00.00</v>
      </c>
      <c r="U598" t="str">
        <f t="shared" si="150"/>
        <v xml:space="preserve">6-nov-2009 </v>
      </c>
      <c r="V598">
        <f t="shared" si="151"/>
        <v>11</v>
      </c>
      <c r="W598">
        <f t="shared" si="152"/>
        <v>2009</v>
      </c>
      <c r="X598">
        <f t="shared" si="153"/>
        <v>6</v>
      </c>
      <c r="Y598" s="25">
        <f t="shared" si="154"/>
        <v>2200.600000000004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1:51">
      <c r="A599" t="s">
        <v>789</v>
      </c>
      <c r="B599" t="s">
        <v>790</v>
      </c>
      <c r="C599" t="s">
        <v>55</v>
      </c>
      <c r="D599">
        <v>5</v>
      </c>
      <c r="E599" s="34">
        <v>-53.6</v>
      </c>
      <c r="F599" s="4">
        <v>-9.5999999999999992E-3</v>
      </c>
      <c r="G599">
        <v>0</v>
      </c>
      <c r="H599" s="25">
        <v>0.2</v>
      </c>
      <c r="I599" s="25">
        <v>-53.6</v>
      </c>
      <c r="J599" s="3">
        <v>10000</v>
      </c>
      <c r="K599" s="7">
        <f t="shared" si="141"/>
        <v>-3</v>
      </c>
      <c r="L599" s="6">
        <f t="shared" si="142"/>
        <v>-139.19999999999999</v>
      </c>
      <c r="M599">
        <v>1</v>
      </c>
      <c r="N599" s="9">
        <f t="shared" si="143"/>
        <v>0</v>
      </c>
      <c r="O599" s="9">
        <f t="shared" si="144"/>
        <v>-1</v>
      </c>
      <c r="P599" s="9">
        <f t="shared" si="145"/>
        <v>0</v>
      </c>
      <c r="Q599" s="8">
        <f t="shared" si="146"/>
        <v>0</v>
      </c>
      <c r="R599" s="8">
        <f t="shared" si="147"/>
        <v>-53.6</v>
      </c>
      <c r="S599" t="str">
        <f t="shared" si="148"/>
        <v>18.00.00</v>
      </c>
      <c r="T599" t="str">
        <f t="shared" si="149"/>
        <v>9.00.00</v>
      </c>
      <c r="U599" t="str">
        <f t="shared" si="150"/>
        <v>10-nov-2009</v>
      </c>
      <c r="V599">
        <f t="shared" si="151"/>
        <v>11</v>
      </c>
      <c r="W599">
        <f t="shared" si="152"/>
        <v>2009</v>
      </c>
      <c r="X599">
        <f t="shared" si="153"/>
        <v>10</v>
      </c>
      <c r="Y599" s="25">
        <f t="shared" si="154"/>
        <v>2147.0000000000041</v>
      </c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1:51">
      <c r="A600" t="s">
        <v>793</v>
      </c>
      <c r="B600" t="s">
        <v>794</v>
      </c>
      <c r="C600" t="s">
        <v>55</v>
      </c>
      <c r="D600">
        <v>9</v>
      </c>
      <c r="E600" s="34">
        <v>-37.799999999999997</v>
      </c>
      <c r="F600" s="4">
        <v>-6.7000000000000002E-3</v>
      </c>
      <c r="G600">
        <v>0</v>
      </c>
      <c r="H600" s="25">
        <v>28.2</v>
      </c>
      <c r="I600" s="25">
        <v>-37.799999999999997</v>
      </c>
      <c r="J600" s="3">
        <v>10000</v>
      </c>
      <c r="K600" s="7">
        <f t="shared" si="141"/>
        <v>-4</v>
      </c>
      <c r="L600" s="6">
        <f t="shared" si="142"/>
        <v>-177</v>
      </c>
      <c r="M600">
        <v>1</v>
      </c>
      <c r="N600" s="9">
        <f t="shared" si="143"/>
        <v>0</v>
      </c>
      <c r="O600" s="9">
        <f t="shared" si="144"/>
        <v>-1</v>
      </c>
      <c r="P600" s="9">
        <f t="shared" si="145"/>
        <v>0</v>
      </c>
      <c r="Q600" s="8">
        <f t="shared" si="146"/>
        <v>0</v>
      </c>
      <c r="R600" s="8">
        <f t="shared" si="147"/>
        <v>-37.799999999999997</v>
      </c>
      <c r="S600" t="str">
        <f t="shared" si="148"/>
        <v>21.00.00</v>
      </c>
      <c r="T600" t="str">
        <f t="shared" si="149"/>
        <v>16.00.00</v>
      </c>
      <c r="U600" t="str">
        <f t="shared" si="150"/>
        <v>12-nov-2009</v>
      </c>
      <c r="V600">
        <f t="shared" si="151"/>
        <v>11</v>
      </c>
      <c r="W600">
        <f t="shared" si="152"/>
        <v>2009</v>
      </c>
      <c r="X600">
        <f t="shared" si="153"/>
        <v>12</v>
      </c>
      <c r="Y600" s="25">
        <f t="shared" si="154"/>
        <v>2109.2000000000039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1:51">
      <c r="A601" t="s">
        <v>791</v>
      </c>
      <c r="B601" t="s">
        <v>792</v>
      </c>
      <c r="C601" t="s">
        <v>55</v>
      </c>
      <c r="D601">
        <v>6</v>
      </c>
      <c r="E601" s="34">
        <v>-34.6</v>
      </c>
      <c r="F601" s="4">
        <v>-6.1000000000000004E-3</v>
      </c>
      <c r="G601">
        <v>0</v>
      </c>
      <c r="H601" s="25">
        <v>0</v>
      </c>
      <c r="I601" s="25">
        <v>-34.6</v>
      </c>
      <c r="J601" s="3">
        <v>10000</v>
      </c>
      <c r="K601" s="7">
        <f t="shared" si="141"/>
        <v>-5</v>
      </c>
      <c r="L601" s="6">
        <f t="shared" si="142"/>
        <v>-211.6</v>
      </c>
      <c r="M601">
        <v>1</v>
      </c>
      <c r="N601" s="9">
        <f t="shared" si="143"/>
        <v>0</v>
      </c>
      <c r="O601" s="9">
        <f t="shared" si="144"/>
        <v>-1</v>
      </c>
      <c r="P601" s="9">
        <f t="shared" si="145"/>
        <v>0</v>
      </c>
      <c r="Q601" s="8">
        <f t="shared" si="146"/>
        <v>0</v>
      </c>
      <c r="R601" s="8">
        <f t="shared" si="147"/>
        <v>-34.6</v>
      </c>
      <c r="S601" t="str">
        <f t="shared" si="148"/>
        <v>9.00.00</v>
      </c>
      <c r="T601" t="str">
        <f t="shared" si="149"/>
        <v>15.00.00</v>
      </c>
      <c r="U601" t="str">
        <f t="shared" si="150"/>
        <v>12-nov-2009</v>
      </c>
      <c r="V601">
        <f t="shared" si="151"/>
        <v>11</v>
      </c>
      <c r="W601">
        <f t="shared" si="152"/>
        <v>2009</v>
      </c>
      <c r="X601">
        <f t="shared" si="153"/>
        <v>12</v>
      </c>
      <c r="Y601" s="25">
        <f t="shared" si="154"/>
        <v>2074.600000000004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1:51">
      <c r="A602" t="s">
        <v>2995</v>
      </c>
      <c r="B602" t="s">
        <v>2996</v>
      </c>
      <c r="C602" t="s">
        <v>25</v>
      </c>
      <c r="D602">
        <v>6</v>
      </c>
      <c r="E602" s="36">
        <v>-51.3</v>
      </c>
      <c r="F602" s="4">
        <v>-8.9999999999999993E-3</v>
      </c>
      <c r="G602">
        <v>0</v>
      </c>
      <c r="H602" s="25">
        <v>10.5</v>
      </c>
      <c r="I602" s="25">
        <v>-51.3</v>
      </c>
      <c r="J602" s="3">
        <v>10000</v>
      </c>
      <c r="K602" s="7">
        <f t="shared" si="141"/>
        <v>-6</v>
      </c>
      <c r="L602" s="6">
        <f t="shared" si="142"/>
        <v>-262.89999999999998</v>
      </c>
      <c r="M602">
        <v>1</v>
      </c>
      <c r="N602" s="9">
        <f t="shared" si="143"/>
        <v>0</v>
      </c>
      <c r="O602" s="9">
        <f t="shared" si="144"/>
        <v>-1</v>
      </c>
      <c r="P602" s="9">
        <f t="shared" si="145"/>
        <v>0</v>
      </c>
      <c r="Q602" s="8">
        <f t="shared" si="146"/>
        <v>0</v>
      </c>
      <c r="R602" s="8">
        <f t="shared" si="147"/>
        <v>-51.3</v>
      </c>
      <c r="S602" t="str">
        <f t="shared" si="148"/>
        <v>9.00.00</v>
      </c>
      <c r="T602" t="str">
        <f t="shared" si="149"/>
        <v>15.00.00</v>
      </c>
      <c r="U602" t="str">
        <f t="shared" si="150"/>
        <v>13-nov-2009</v>
      </c>
      <c r="V602">
        <f t="shared" si="151"/>
        <v>11</v>
      </c>
      <c r="W602">
        <f t="shared" si="152"/>
        <v>2009</v>
      </c>
      <c r="X602">
        <f t="shared" si="153"/>
        <v>13</v>
      </c>
      <c r="Y602" s="25">
        <f t="shared" si="154"/>
        <v>2023.300000000004</v>
      </c>
    </row>
    <row r="603" spans="1:51">
      <c r="A603" t="s">
        <v>795</v>
      </c>
      <c r="B603" t="s">
        <v>796</v>
      </c>
      <c r="C603" t="s">
        <v>55</v>
      </c>
      <c r="D603">
        <v>5</v>
      </c>
      <c r="E603" s="34">
        <v>-30.6</v>
      </c>
      <c r="F603" s="4">
        <v>-5.3E-3</v>
      </c>
      <c r="G603">
        <v>0</v>
      </c>
      <c r="H603" s="25">
        <v>0</v>
      </c>
      <c r="I603" s="25">
        <v>-34.299999999999997</v>
      </c>
      <c r="J603" s="3">
        <v>10000</v>
      </c>
      <c r="K603" s="7">
        <f t="shared" si="141"/>
        <v>-7</v>
      </c>
      <c r="L603" s="6">
        <f t="shared" si="142"/>
        <v>-293.5</v>
      </c>
      <c r="M603">
        <v>1</v>
      </c>
      <c r="N603" s="9">
        <f t="shared" si="143"/>
        <v>0</v>
      </c>
      <c r="O603" s="9">
        <f t="shared" si="144"/>
        <v>-1</v>
      </c>
      <c r="P603" s="9">
        <f t="shared" si="145"/>
        <v>0</v>
      </c>
      <c r="Q603" s="8">
        <f t="shared" si="146"/>
        <v>0</v>
      </c>
      <c r="R603" s="8">
        <f t="shared" si="147"/>
        <v>-30.6</v>
      </c>
      <c r="S603" t="str">
        <f t="shared" si="148"/>
        <v>17.00.00</v>
      </c>
      <c r="T603" t="str">
        <f t="shared" si="149"/>
        <v>8.00.00</v>
      </c>
      <c r="U603" t="str">
        <f t="shared" si="150"/>
        <v>17-nov-2009</v>
      </c>
      <c r="V603">
        <f t="shared" si="151"/>
        <v>11</v>
      </c>
      <c r="W603">
        <f t="shared" si="152"/>
        <v>2009</v>
      </c>
      <c r="X603">
        <f t="shared" si="153"/>
        <v>17</v>
      </c>
      <c r="Y603" s="25">
        <f t="shared" si="154"/>
        <v>1992.7000000000041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1:51">
      <c r="A604" t="s">
        <v>2997</v>
      </c>
      <c r="B604" t="s">
        <v>2998</v>
      </c>
      <c r="C604" t="s">
        <v>25</v>
      </c>
      <c r="D604">
        <v>21</v>
      </c>
      <c r="E604" s="36">
        <v>-52.2</v>
      </c>
      <c r="F604" s="4">
        <v>-8.9999999999999993E-3</v>
      </c>
      <c r="G604">
        <v>0</v>
      </c>
      <c r="H604" s="25">
        <v>51</v>
      </c>
      <c r="I604" s="25">
        <v>-52.2</v>
      </c>
      <c r="J604" s="3">
        <v>10000</v>
      </c>
      <c r="K604" s="7">
        <f t="shared" si="141"/>
        <v>-8</v>
      </c>
      <c r="L604" s="6">
        <f t="shared" si="142"/>
        <v>-345.7</v>
      </c>
      <c r="M604">
        <v>1</v>
      </c>
      <c r="N604" s="9">
        <f t="shared" si="143"/>
        <v>0</v>
      </c>
      <c r="O604" s="9">
        <f t="shared" si="144"/>
        <v>-1</v>
      </c>
      <c r="P604" s="9">
        <f t="shared" si="145"/>
        <v>0</v>
      </c>
      <c r="Q604" s="8">
        <f t="shared" si="146"/>
        <v>0</v>
      </c>
      <c r="R604" s="8">
        <f t="shared" si="147"/>
        <v>-52.2</v>
      </c>
      <c r="S604" t="str">
        <f t="shared" si="148"/>
        <v>18.00.00</v>
      </c>
      <c r="T604" t="str">
        <f t="shared" si="149"/>
        <v>12.00.00</v>
      </c>
      <c r="U604" t="str">
        <f t="shared" si="150"/>
        <v>17-nov-2009</v>
      </c>
      <c r="V604">
        <f t="shared" si="151"/>
        <v>11</v>
      </c>
      <c r="W604">
        <f t="shared" si="152"/>
        <v>2009</v>
      </c>
      <c r="X604">
        <f t="shared" si="153"/>
        <v>17</v>
      </c>
      <c r="Y604" s="25">
        <f t="shared" si="154"/>
        <v>1940.5000000000041</v>
      </c>
    </row>
    <row r="605" spans="1:51">
      <c r="A605" t="s">
        <v>797</v>
      </c>
      <c r="B605" t="s">
        <v>798</v>
      </c>
      <c r="C605" t="s">
        <v>25</v>
      </c>
      <c r="D605">
        <v>13</v>
      </c>
      <c r="E605" s="34">
        <v>32.200000000000003</v>
      </c>
      <c r="F605" s="4">
        <v>5.5999999999999999E-3</v>
      </c>
      <c r="G605">
        <v>0</v>
      </c>
      <c r="H605" s="25">
        <v>94.2</v>
      </c>
      <c r="I605" s="25">
        <v>0</v>
      </c>
      <c r="J605" s="3">
        <v>10000</v>
      </c>
      <c r="K605" s="7">
        <f t="shared" si="141"/>
        <v>1</v>
      </c>
      <c r="L605" s="6">
        <f t="shared" si="142"/>
        <v>32.200000000000003</v>
      </c>
      <c r="M605">
        <v>1</v>
      </c>
      <c r="N605" s="9">
        <f t="shared" si="143"/>
        <v>1</v>
      </c>
      <c r="O605" s="9">
        <f t="shared" si="144"/>
        <v>0</v>
      </c>
      <c r="P605" s="9">
        <f t="shared" si="145"/>
        <v>0</v>
      </c>
      <c r="Q605" s="8">
        <f t="shared" si="146"/>
        <v>32.200000000000003</v>
      </c>
      <c r="R605" s="8">
        <f t="shared" si="147"/>
        <v>0</v>
      </c>
      <c r="S605" t="str">
        <f t="shared" si="148"/>
        <v>9.00.00</v>
      </c>
      <c r="T605" t="str">
        <f t="shared" si="149"/>
        <v>8.00.00</v>
      </c>
      <c r="U605" t="str">
        <f t="shared" si="150"/>
        <v>23-nov-2009</v>
      </c>
      <c r="V605">
        <f t="shared" si="151"/>
        <v>11</v>
      </c>
      <c r="W605">
        <f t="shared" si="152"/>
        <v>2009</v>
      </c>
      <c r="X605">
        <f t="shared" si="153"/>
        <v>23</v>
      </c>
      <c r="Y605" s="25">
        <f t="shared" si="154"/>
        <v>1972.7000000000041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1:51">
      <c r="A606" t="s">
        <v>2028</v>
      </c>
      <c r="B606" t="s">
        <v>2029</v>
      </c>
      <c r="C606" t="s">
        <v>25</v>
      </c>
      <c r="D606">
        <v>9</v>
      </c>
      <c r="E606" s="38">
        <v>-23</v>
      </c>
      <c r="F606" s="4">
        <v>-2E-3</v>
      </c>
      <c r="G606">
        <v>0</v>
      </c>
      <c r="H606" s="25">
        <v>23</v>
      </c>
      <c r="I606" s="25">
        <v>-63</v>
      </c>
      <c r="J606" s="3">
        <v>10000</v>
      </c>
      <c r="K606" s="7">
        <f t="shared" si="141"/>
        <v>-1</v>
      </c>
      <c r="L606" s="6">
        <f t="shared" si="142"/>
        <v>-23</v>
      </c>
      <c r="M606">
        <v>1</v>
      </c>
      <c r="N606" s="9">
        <f t="shared" si="143"/>
        <v>0</v>
      </c>
      <c r="O606" s="9">
        <f t="shared" si="144"/>
        <v>-1</v>
      </c>
      <c r="P606" s="9">
        <f t="shared" si="145"/>
        <v>0</v>
      </c>
      <c r="Q606" s="8">
        <f t="shared" si="146"/>
        <v>0</v>
      </c>
      <c r="R606" s="8">
        <f t="shared" si="147"/>
        <v>-23</v>
      </c>
      <c r="S606" t="str">
        <f t="shared" si="148"/>
        <v>12.00.00</v>
      </c>
      <c r="T606" t="str">
        <f t="shared" si="149"/>
        <v>21.00.00</v>
      </c>
      <c r="U606" t="str">
        <f t="shared" si="150"/>
        <v>24-nov-2009</v>
      </c>
      <c r="V606">
        <f t="shared" si="151"/>
        <v>11</v>
      </c>
      <c r="W606">
        <f t="shared" si="152"/>
        <v>2009</v>
      </c>
      <c r="X606">
        <f t="shared" si="153"/>
        <v>24</v>
      </c>
      <c r="Y606" s="25">
        <f t="shared" si="154"/>
        <v>1949.7000000000041</v>
      </c>
    </row>
    <row r="607" spans="1:51">
      <c r="A607" t="s">
        <v>801</v>
      </c>
      <c r="B607" t="s">
        <v>802</v>
      </c>
      <c r="C607" t="s">
        <v>55</v>
      </c>
      <c r="D607">
        <v>21</v>
      </c>
      <c r="E607" s="34">
        <v>185.2</v>
      </c>
      <c r="F607" s="4">
        <v>3.2099999999999997E-2</v>
      </c>
      <c r="G607">
        <v>0</v>
      </c>
      <c r="H607" s="25">
        <v>250.2</v>
      </c>
      <c r="I607" s="25">
        <v>-36.799999999999997</v>
      </c>
      <c r="J607" s="3">
        <v>10000</v>
      </c>
      <c r="K607" s="7">
        <f t="shared" si="141"/>
        <v>1</v>
      </c>
      <c r="L607" s="6">
        <f t="shared" si="142"/>
        <v>185.2</v>
      </c>
      <c r="M607">
        <v>1</v>
      </c>
      <c r="N607" s="9">
        <f t="shared" si="143"/>
        <v>1</v>
      </c>
      <c r="O607" s="9">
        <f t="shared" si="144"/>
        <v>0</v>
      </c>
      <c r="P607" s="9">
        <f t="shared" si="145"/>
        <v>0</v>
      </c>
      <c r="Q607" s="8">
        <f t="shared" si="146"/>
        <v>185.2</v>
      </c>
      <c r="R607" s="8">
        <f t="shared" si="147"/>
        <v>0</v>
      </c>
      <c r="S607" t="str">
        <f t="shared" si="148"/>
        <v>16.00.00</v>
      </c>
      <c r="T607" t="str">
        <f t="shared" si="149"/>
        <v>9.00.00</v>
      </c>
      <c r="U607" t="str">
        <f t="shared" si="150"/>
        <v>25-nov-2009</v>
      </c>
      <c r="V607">
        <f t="shared" si="151"/>
        <v>11</v>
      </c>
      <c r="W607">
        <f t="shared" si="152"/>
        <v>2009</v>
      </c>
      <c r="X607">
        <f t="shared" si="153"/>
        <v>25</v>
      </c>
      <c r="Y607" s="25">
        <f t="shared" si="154"/>
        <v>2134.9000000000042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1:51">
      <c r="A608" t="s">
        <v>799</v>
      </c>
      <c r="B608" t="s">
        <v>800</v>
      </c>
      <c r="C608" t="s">
        <v>25</v>
      </c>
      <c r="D608">
        <v>6</v>
      </c>
      <c r="E608" s="34">
        <v>-65.8</v>
      </c>
      <c r="F608" s="4">
        <v>-1.1299999999999999E-2</v>
      </c>
      <c r="G608">
        <v>0</v>
      </c>
      <c r="H608" s="25">
        <v>0</v>
      </c>
      <c r="I608" s="25">
        <v>-65.8</v>
      </c>
      <c r="J608" s="3">
        <v>10000</v>
      </c>
      <c r="K608" s="7">
        <f t="shared" si="141"/>
        <v>-1</v>
      </c>
      <c r="L608" s="6">
        <f t="shared" si="142"/>
        <v>-65.8</v>
      </c>
      <c r="M608">
        <v>1</v>
      </c>
      <c r="N608" s="9">
        <f t="shared" si="143"/>
        <v>0</v>
      </c>
      <c r="O608" s="9">
        <f t="shared" si="144"/>
        <v>-1</v>
      </c>
      <c r="P608" s="9">
        <f t="shared" si="145"/>
        <v>0</v>
      </c>
      <c r="Q608" s="8">
        <f t="shared" si="146"/>
        <v>0</v>
      </c>
      <c r="R608" s="8">
        <f t="shared" si="147"/>
        <v>-65.8</v>
      </c>
      <c r="S608" t="str">
        <f t="shared" si="148"/>
        <v>9.00.00</v>
      </c>
      <c r="T608" t="str">
        <f t="shared" si="149"/>
        <v>15.00.00</v>
      </c>
      <c r="U608" t="str">
        <f t="shared" si="150"/>
        <v>25-nov-2009</v>
      </c>
      <c r="V608">
        <f t="shared" si="151"/>
        <v>11</v>
      </c>
      <c r="W608">
        <f t="shared" si="152"/>
        <v>2009</v>
      </c>
      <c r="X608">
        <f t="shared" si="153"/>
        <v>25</v>
      </c>
      <c r="Y608" s="25">
        <f t="shared" si="154"/>
        <v>2069.100000000004</v>
      </c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1:51">
      <c r="A609" t="s">
        <v>803</v>
      </c>
      <c r="B609" t="s">
        <v>804</v>
      </c>
      <c r="C609" t="s">
        <v>55</v>
      </c>
      <c r="D609">
        <v>4</v>
      </c>
      <c r="E609" s="34">
        <v>-34.6</v>
      </c>
      <c r="F609" s="4">
        <v>-6.0000000000000001E-3</v>
      </c>
      <c r="G609">
        <v>0</v>
      </c>
      <c r="H609" s="25">
        <v>0</v>
      </c>
      <c r="I609" s="25">
        <v>-34.6</v>
      </c>
      <c r="J609" s="3">
        <v>10000</v>
      </c>
      <c r="K609" s="7">
        <f t="shared" si="141"/>
        <v>-2</v>
      </c>
      <c r="L609" s="6">
        <f t="shared" si="142"/>
        <v>-100.4</v>
      </c>
      <c r="M609">
        <v>1</v>
      </c>
      <c r="N609" s="9">
        <f t="shared" si="143"/>
        <v>0</v>
      </c>
      <c r="O609" s="9">
        <f t="shared" si="144"/>
        <v>-1</v>
      </c>
      <c r="P609" s="9">
        <f t="shared" si="145"/>
        <v>0</v>
      </c>
      <c r="Q609" s="8">
        <f t="shared" si="146"/>
        <v>0</v>
      </c>
      <c r="R609" s="8">
        <f t="shared" si="147"/>
        <v>-34.6</v>
      </c>
      <c r="S609" t="str">
        <f t="shared" si="148"/>
        <v>13.00.00</v>
      </c>
      <c r="T609" t="str">
        <f t="shared" si="149"/>
        <v>17.00.00</v>
      </c>
      <c r="U609" t="str">
        <f t="shared" si="150"/>
        <v xml:space="preserve">2-dic-2009 </v>
      </c>
      <c r="V609">
        <f t="shared" si="151"/>
        <v>12</v>
      </c>
      <c r="W609">
        <f t="shared" si="152"/>
        <v>2009</v>
      </c>
      <c r="X609">
        <f t="shared" si="153"/>
        <v>2</v>
      </c>
      <c r="Y609" s="25">
        <f t="shared" si="154"/>
        <v>2034.5000000000041</v>
      </c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1:51">
      <c r="A610" t="s">
        <v>2030</v>
      </c>
      <c r="B610" t="s">
        <v>2031</v>
      </c>
      <c r="C610" t="s">
        <v>55</v>
      </c>
      <c r="D610">
        <v>8</v>
      </c>
      <c r="E610" s="38">
        <v>56</v>
      </c>
      <c r="F610" s="4">
        <v>4.7999999999999996E-3</v>
      </c>
      <c r="G610">
        <v>0</v>
      </c>
      <c r="H610" s="25">
        <v>62</v>
      </c>
      <c r="I610" s="25">
        <v>-22</v>
      </c>
      <c r="J610" s="3">
        <v>10000</v>
      </c>
      <c r="K610" s="7">
        <f t="shared" si="141"/>
        <v>1</v>
      </c>
      <c r="L610" s="6">
        <f t="shared" si="142"/>
        <v>56</v>
      </c>
      <c r="M610">
        <v>1</v>
      </c>
      <c r="N610" s="9">
        <f t="shared" si="143"/>
        <v>1</v>
      </c>
      <c r="O610" s="9">
        <f t="shared" si="144"/>
        <v>0</v>
      </c>
      <c r="P610" s="9">
        <f t="shared" si="145"/>
        <v>0</v>
      </c>
      <c r="Q610" s="8">
        <f t="shared" si="146"/>
        <v>56</v>
      </c>
      <c r="R610" s="8">
        <f t="shared" si="147"/>
        <v>0</v>
      </c>
      <c r="S610" t="str">
        <f t="shared" si="148"/>
        <v>13.00.00</v>
      </c>
      <c r="T610" t="str">
        <f t="shared" si="149"/>
        <v>21.00.00</v>
      </c>
      <c r="U610" t="str">
        <f t="shared" si="150"/>
        <v xml:space="preserve">3-dic-2009 </v>
      </c>
      <c r="V610">
        <f t="shared" si="151"/>
        <v>12</v>
      </c>
      <c r="W610">
        <f t="shared" si="152"/>
        <v>2009</v>
      </c>
      <c r="X610">
        <f t="shared" si="153"/>
        <v>3</v>
      </c>
      <c r="Y610" s="25">
        <f t="shared" si="154"/>
        <v>2090.5000000000041</v>
      </c>
    </row>
    <row r="611" spans="1:51">
      <c r="A611" t="s">
        <v>805</v>
      </c>
      <c r="B611" t="s">
        <v>806</v>
      </c>
      <c r="C611" t="s">
        <v>55</v>
      </c>
      <c r="D611">
        <v>11</v>
      </c>
      <c r="E611" s="34">
        <v>-19.8</v>
      </c>
      <c r="F611" s="4">
        <v>-3.3999999999999998E-3</v>
      </c>
      <c r="G611">
        <v>0</v>
      </c>
      <c r="H611" s="25">
        <v>39.700000000000003</v>
      </c>
      <c r="I611" s="25">
        <v>-19.8</v>
      </c>
      <c r="J611" s="3">
        <v>10000</v>
      </c>
      <c r="K611" s="7">
        <f t="shared" si="141"/>
        <v>-1</v>
      </c>
      <c r="L611" s="6">
        <f t="shared" si="142"/>
        <v>-19.8</v>
      </c>
      <c r="M611">
        <v>1</v>
      </c>
      <c r="N611" s="9">
        <f t="shared" si="143"/>
        <v>0</v>
      </c>
      <c r="O611" s="9">
        <f t="shared" si="144"/>
        <v>-1</v>
      </c>
      <c r="P611" s="9">
        <f t="shared" si="145"/>
        <v>0</v>
      </c>
      <c r="Q611" s="8">
        <f t="shared" si="146"/>
        <v>0</v>
      </c>
      <c r="R611" s="8">
        <f t="shared" si="147"/>
        <v>-19.8</v>
      </c>
      <c r="S611" t="str">
        <f t="shared" si="148"/>
        <v>17.00.00</v>
      </c>
      <c r="T611" t="str">
        <f t="shared" si="149"/>
        <v>14.00.00</v>
      </c>
      <c r="U611" t="str">
        <f t="shared" si="150"/>
        <v xml:space="preserve">3-dic-2009 </v>
      </c>
      <c r="V611">
        <f t="shared" si="151"/>
        <v>12</v>
      </c>
      <c r="W611">
        <f t="shared" si="152"/>
        <v>2009</v>
      </c>
      <c r="X611">
        <f t="shared" si="153"/>
        <v>3</v>
      </c>
      <c r="Y611" s="25">
        <f t="shared" si="154"/>
        <v>2070.7000000000039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1:51">
      <c r="A612" t="s">
        <v>807</v>
      </c>
      <c r="B612" t="s">
        <v>808</v>
      </c>
      <c r="C612" t="s">
        <v>55</v>
      </c>
      <c r="D612">
        <v>15</v>
      </c>
      <c r="E612" s="34">
        <v>-51.1</v>
      </c>
      <c r="F612" s="4">
        <v>-8.8999999999999999E-3</v>
      </c>
      <c r="G612">
        <v>0</v>
      </c>
      <c r="H612" s="25">
        <v>0</v>
      </c>
      <c r="I612" s="25">
        <v>-51.1</v>
      </c>
      <c r="J612" s="3">
        <v>10000</v>
      </c>
      <c r="K612" s="7">
        <f t="shared" si="141"/>
        <v>-2</v>
      </c>
      <c r="L612" s="6">
        <f t="shared" si="142"/>
        <v>-70.900000000000006</v>
      </c>
      <c r="M612">
        <v>1</v>
      </c>
      <c r="N612" s="9">
        <f t="shared" si="143"/>
        <v>0</v>
      </c>
      <c r="O612" s="9">
        <f t="shared" si="144"/>
        <v>-1</v>
      </c>
      <c r="P612" s="9">
        <f t="shared" si="145"/>
        <v>0</v>
      </c>
      <c r="Q612" s="8">
        <f t="shared" si="146"/>
        <v>0</v>
      </c>
      <c r="R612" s="8">
        <f t="shared" si="147"/>
        <v>-51.1</v>
      </c>
      <c r="S612" t="str">
        <f t="shared" si="148"/>
        <v>10.00.00</v>
      </c>
      <c r="T612" t="str">
        <f t="shared" si="149"/>
        <v>11.00.00</v>
      </c>
      <c r="U612" t="str">
        <f t="shared" si="150"/>
        <v xml:space="preserve">7-dic-2009 </v>
      </c>
      <c r="V612">
        <f t="shared" si="151"/>
        <v>12</v>
      </c>
      <c r="W612">
        <f t="shared" si="152"/>
        <v>2009</v>
      </c>
      <c r="X612">
        <f t="shared" si="153"/>
        <v>7</v>
      </c>
      <c r="Y612" s="25">
        <f t="shared" si="154"/>
        <v>2019.600000000004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1:51">
      <c r="A613" t="s">
        <v>809</v>
      </c>
      <c r="B613" t="s">
        <v>810</v>
      </c>
      <c r="C613" t="s">
        <v>25</v>
      </c>
      <c r="D613">
        <v>1</v>
      </c>
      <c r="E613" s="34">
        <v>-66.8</v>
      </c>
      <c r="F613" s="4">
        <v>-1.17E-2</v>
      </c>
      <c r="G613">
        <v>0</v>
      </c>
      <c r="H613" s="25">
        <v>0</v>
      </c>
      <c r="I613" s="25">
        <v>-66.8</v>
      </c>
      <c r="J613" s="3">
        <v>10000</v>
      </c>
      <c r="K613" s="7">
        <f t="shared" si="141"/>
        <v>-3</v>
      </c>
      <c r="L613" s="6">
        <f t="shared" si="142"/>
        <v>-137.69999999999999</v>
      </c>
      <c r="M613">
        <v>1</v>
      </c>
      <c r="N613" s="9">
        <f t="shared" si="143"/>
        <v>0</v>
      </c>
      <c r="O613" s="9">
        <f t="shared" si="144"/>
        <v>-1</v>
      </c>
      <c r="P613" s="9">
        <f t="shared" si="145"/>
        <v>0</v>
      </c>
      <c r="Q613" s="8">
        <f t="shared" si="146"/>
        <v>0</v>
      </c>
      <c r="R613" s="8">
        <f t="shared" si="147"/>
        <v>-66.8</v>
      </c>
      <c r="S613" t="str">
        <f t="shared" si="148"/>
        <v>14.00.00</v>
      </c>
      <c r="T613" t="str">
        <f t="shared" si="149"/>
        <v>15.00.00</v>
      </c>
      <c r="U613" t="str">
        <f t="shared" si="150"/>
        <v xml:space="preserve">9-dic-2009 </v>
      </c>
      <c r="V613">
        <f t="shared" si="151"/>
        <v>12</v>
      </c>
      <c r="W613">
        <f t="shared" si="152"/>
        <v>2009</v>
      </c>
      <c r="X613">
        <f t="shared" si="153"/>
        <v>9</v>
      </c>
      <c r="Y613" s="25">
        <f t="shared" si="154"/>
        <v>1952.800000000004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1:51">
      <c r="A614" t="s">
        <v>811</v>
      </c>
      <c r="B614" t="s">
        <v>812</v>
      </c>
      <c r="C614" t="s">
        <v>25</v>
      </c>
      <c r="D614">
        <v>2</v>
      </c>
      <c r="E614" s="34">
        <v>-38.799999999999997</v>
      </c>
      <c r="F614" s="4">
        <v>-6.7999999999999996E-3</v>
      </c>
      <c r="G614">
        <v>0</v>
      </c>
      <c r="H614" s="25">
        <v>11.2</v>
      </c>
      <c r="I614" s="25">
        <v>-38.799999999999997</v>
      </c>
      <c r="J614" s="3">
        <v>10000</v>
      </c>
      <c r="K614" s="7">
        <f t="shared" si="141"/>
        <v>-4</v>
      </c>
      <c r="L614" s="6">
        <f t="shared" si="142"/>
        <v>-176.5</v>
      </c>
      <c r="M614">
        <v>1</v>
      </c>
      <c r="N614" s="9">
        <f t="shared" si="143"/>
        <v>0</v>
      </c>
      <c r="O614" s="9">
        <f t="shared" si="144"/>
        <v>-1</v>
      </c>
      <c r="P614" s="9">
        <f t="shared" si="145"/>
        <v>0</v>
      </c>
      <c r="Q614" s="8">
        <f t="shared" si="146"/>
        <v>0</v>
      </c>
      <c r="R614" s="8">
        <f t="shared" si="147"/>
        <v>-38.799999999999997</v>
      </c>
      <c r="S614" t="str">
        <f t="shared" si="148"/>
        <v>14.00.00</v>
      </c>
      <c r="T614" t="str">
        <f t="shared" si="149"/>
        <v>16.00.00</v>
      </c>
      <c r="U614" t="str">
        <f t="shared" si="150"/>
        <v>10-dic-2009</v>
      </c>
      <c r="V614">
        <f t="shared" si="151"/>
        <v>12</v>
      </c>
      <c r="W614">
        <f t="shared" si="152"/>
        <v>2009</v>
      </c>
      <c r="X614">
        <f t="shared" si="153"/>
        <v>10</v>
      </c>
      <c r="Y614" s="25">
        <f t="shared" si="154"/>
        <v>1914.0000000000041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1:51">
      <c r="A615" t="s">
        <v>813</v>
      </c>
      <c r="B615" t="s">
        <v>814</v>
      </c>
      <c r="C615" t="s">
        <v>55</v>
      </c>
      <c r="D615">
        <v>1</v>
      </c>
      <c r="E615" s="34">
        <v>0.4</v>
      </c>
      <c r="F615" s="4">
        <v>1E-4</v>
      </c>
      <c r="G615">
        <v>0</v>
      </c>
      <c r="H615" s="25">
        <v>1.2</v>
      </c>
      <c r="I615" s="25">
        <v>0</v>
      </c>
      <c r="J615" s="3">
        <v>10000</v>
      </c>
      <c r="K615" s="7">
        <f t="shared" si="141"/>
        <v>1</v>
      </c>
      <c r="L615" s="6">
        <f t="shared" si="142"/>
        <v>0.4</v>
      </c>
      <c r="M615">
        <v>1</v>
      </c>
      <c r="N615" s="9">
        <f t="shared" si="143"/>
        <v>1</v>
      </c>
      <c r="O615" s="9">
        <f t="shared" si="144"/>
        <v>0</v>
      </c>
      <c r="P615" s="9">
        <f t="shared" si="145"/>
        <v>0</v>
      </c>
      <c r="Q615" s="8">
        <f t="shared" si="146"/>
        <v>0.4</v>
      </c>
      <c r="R615" s="8">
        <f t="shared" si="147"/>
        <v>0</v>
      </c>
      <c r="S615" t="str">
        <f t="shared" si="148"/>
        <v>8.00.00</v>
      </c>
      <c r="T615" t="str">
        <f t="shared" si="149"/>
        <v>9.00.00</v>
      </c>
      <c r="U615" t="str">
        <f t="shared" si="150"/>
        <v>14-dic-2009</v>
      </c>
      <c r="V615">
        <f t="shared" si="151"/>
        <v>12</v>
      </c>
      <c r="W615">
        <f t="shared" si="152"/>
        <v>2009</v>
      </c>
      <c r="X615">
        <f t="shared" si="153"/>
        <v>14</v>
      </c>
      <c r="Y615" s="25">
        <f t="shared" si="154"/>
        <v>1914.4000000000042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1:51">
      <c r="A616" t="s">
        <v>815</v>
      </c>
      <c r="B616" t="s">
        <v>816</v>
      </c>
      <c r="C616" t="s">
        <v>55</v>
      </c>
      <c r="D616">
        <v>9</v>
      </c>
      <c r="E616" s="34">
        <v>-25.6</v>
      </c>
      <c r="F616" s="4">
        <v>-4.4000000000000003E-3</v>
      </c>
      <c r="G616">
        <v>0</v>
      </c>
      <c r="H616" s="25">
        <v>24.7</v>
      </c>
      <c r="I616" s="25">
        <v>-26.3</v>
      </c>
      <c r="J616" s="3">
        <v>10000</v>
      </c>
      <c r="K616" s="7">
        <f t="shared" si="141"/>
        <v>-1</v>
      </c>
      <c r="L616" s="6">
        <f t="shared" si="142"/>
        <v>-25.6</v>
      </c>
      <c r="M616">
        <v>1</v>
      </c>
      <c r="N616" s="9">
        <f t="shared" si="143"/>
        <v>0</v>
      </c>
      <c r="O616" s="9">
        <f t="shared" si="144"/>
        <v>-1</v>
      </c>
      <c r="P616" s="9">
        <f t="shared" si="145"/>
        <v>0</v>
      </c>
      <c r="Q616" s="8">
        <f t="shared" si="146"/>
        <v>0</v>
      </c>
      <c r="R616" s="8">
        <f t="shared" si="147"/>
        <v>-25.6</v>
      </c>
      <c r="S616" t="str">
        <f t="shared" si="148"/>
        <v>14.00.00</v>
      </c>
      <c r="T616" t="str">
        <f t="shared" si="149"/>
        <v>9.00.00</v>
      </c>
      <c r="U616" t="str">
        <f t="shared" si="150"/>
        <v>15-dic-2009</v>
      </c>
      <c r="V616">
        <f t="shared" si="151"/>
        <v>12</v>
      </c>
      <c r="W616">
        <f t="shared" si="152"/>
        <v>2009</v>
      </c>
      <c r="X616">
        <f t="shared" si="153"/>
        <v>15</v>
      </c>
      <c r="Y616" s="25">
        <f t="shared" si="154"/>
        <v>1888.8000000000043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1:51">
      <c r="A617" t="s">
        <v>2032</v>
      </c>
      <c r="B617" t="s">
        <v>2033</v>
      </c>
      <c r="C617" t="s">
        <v>25</v>
      </c>
      <c r="D617">
        <v>9</v>
      </c>
      <c r="E617" s="38">
        <v>22</v>
      </c>
      <c r="F617" s="4">
        <v>1.9E-3</v>
      </c>
      <c r="G617">
        <v>0</v>
      </c>
      <c r="H617" s="25">
        <v>33</v>
      </c>
      <c r="I617" s="25">
        <v>-22</v>
      </c>
      <c r="J617" s="3">
        <v>10000</v>
      </c>
      <c r="K617" s="7">
        <f t="shared" si="141"/>
        <v>1</v>
      </c>
      <c r="L617" s="6">
        <f t="shared" si="142"/>
        <v>22</v>
      </c>
      <c r="M617">
        <v>1</v>
      </c>
      <c r="N617" s="9">
        <f t="shared" si="143"/>
        <v>1</v>
      </c>
      <c r="O617" s="9">
        <f t="shared" si="144"/>
        <v>0</v>
      </c>
      <c r="P617" s="9">
        <f t="shared" si="145"/>
        <v>0</v>
      </c>
      <c r="Q617" s="8">
        <f t="shared" si="146"/>
        <v>22</v>
      </c>
      <c r="R617" s="8">
        <f t="shared" si="147"/>
        <v>0</v>
      </c>
      <c r="S617" t="str">
        <f t="shared" si="148"/>
        <v>12.00.00</v>
      </c>
      <c r="T617" t="str">
        <f t="shared" si="149"/>
        <v>21.00.00</v>
      </c>
      <c r="U617" t="str">
        <f t="shared" si="150"/>
        <v>16-dic-2009</v>
      </c>
      <c r="V617">
        <f t="shared" si="151"/>
        <v>12</v>
      </c>
      <c r="W617">
        <f t="shared" si="152"/>
        <v>2009</v>
      </c>
      <c r="X617">
        <f t="shared" si="153"/>
        <v>16</v>
      </c>
      <c r="Y617" s="25">
        <f t="shared" si="154"/>
        <v>1910.8000000000043</v>
      </c>
    </row>
    <row r="618" spans="1:51">
      <c r="A618" t="s">
        <v>2999</v>
      </c>
      <c r="B618" t="s">
        <v>3000</v>
      </c>
      <c r="C618" t="s">
        <v>25</v>
      </c>
      <c r="D618">
        <v>48</v>
      </c>
      <c r="E618" s="36">
        <v>94.6</v>
      </c>
      <c r="F618" s="4">
        <v>1.61E-2</v>
      </c>
      <c r="G618">
        <v>0</v>
      </c>
      <c r="H618" s="25">
        <v>94.6</v>
      </c>
      <c r="I618" s="25">
        <v>-57.5</v>
      </c>
      <c r="J618" s="3">
        <v>10000</v>
      </c>
      <c r="K618" s="7">
        <f t="shared" si="141"/>
        <v>2</v>
      </c>
      <c r="L618" s="6">
        <f t="shared" si="142"/>
        <v>116.6</v>
      </c>
      <c r="M618">
        <v>1</v>
      </c>
      <c r="N618" s="9">
        <f t="shared" si="143"/>
        <v>1</v>
      </c>
      <c r="O618" s="9">
        <f t="shared" si="144"/>
        <v>0</v>
      </c>
      <c r="P618" s="9">
        <f t="shared" si="145"/>
        <v>0</v>
      </c>
      <c r="Q618" s="8">
        <f t="shared" si="146"/>
        <v>94.6</v>
      </c>
      <c r="R618" s="8">
        <f t="shared" si="147"/>
        <v>0</v>
      </c>
      <c r="S618" t="str">
        <f t="shared" si="148"/>
        <v>10.00.00</v>
      </c>
      <c r="T618" t="str">
        <f t="shared" si="149"/>
        <v>16.00.00</v>
      </c>
      <c r="U618" t="str">
        <f t="shared" si="150"/>
        <v>17-dic-2009</v>
      </c>
      <c r="V618">
        <f t="shared" si="151"/>
        <v>12</v>
      </c>
      <c r="W618">
        <f t="shared" si="152"/>
        <v>2009</v>
      </c>
      <c r="X618">
        <f t="shared" si="153"/>
        <v>17</v>
      </c>
      <c r="Y618" s="25">
        <f t="shared" si="154"/>
        <v>2005.4000000000042</v>
      </c>
    </row>
    <row r="619" spans="1:51">
      <c r="A619" t="s">
        <v>817</v>
      </c>
      <c r="B619" t="s">
        <v>818</v>
      </c>
      <c r="C619" t="s">
        <v>55</v>
      </c>
      <c r="D619">
        <v>15</v>
      </c>
      <c r="E619" s="34">
        <v>-22.6</v>
      </c>
      <c r="F619" s="4">
        <v>-3.8999999999999998E-3</v>
      </c>
      <c r="G619">
        <v>0</v>
      </c>
      <c r="H619" s="25">
        <v>32.200000000000003</v>
      </c>
      <c r="I619" s="25">
        <v>-24.8</v>
      </c>
      <c r="J619" s="3">
        <v>10000</v>
      </c>
      <c r="K619" s="7">
        <f t="shared" si="141"/>
        <v>-1</v>
      </c>
      <c r="L619" s="6">
        <f t="shared" si="142"/>
        <v>-22.6</v>
      </c>
      <c r="M619">
        <v>1</v>
      </c>
      <c r="N619" s="9">
        <f t="shared" si="143"/>
        <v>0</v>
      </c>
      <c r="O619" s="9">
        <f t="shared" si="144"/>
        <v>-1</v>
      </c>
      <c r="P619" s="9">
        <f t="shared" si="145"/>
        <v>0</v>
      </c>
      <c r="Q619" s="8">
        <f t="shared" si="146"/>
        <v>0</v>
      </c>
      <c r="R619" s="8">
        <f t="shared" si="147"/>
        <v>-22.6</v>
      </c>
      <c r="S619" t="str">
        <f t="shared" si="148"/>
        <v>9.00.00</v>
      </c>
      <c r="T619" t="str">
        <f t="shared" si="149"/>
        <v>10.00.00</v>
      </c>
      <c r="U619" t="str">
        <f t="shared" si="150"/>
        <v>17-dic-2009</v>
      </c>
      <c r="V619">
        <f t="shared" si="151"/>
        <v>12</v>
      </c>
      <c r="W619">
        <f t="shared" si="152"/>
        <v>2009</v>
      </c>
      <c r="X619">
        <f t="shared" si="153"/>
        <v>17</v>
      </c>
      <c r="Y619" s="25">
        <f t="shared" si="154"/>
        <v>1982.8000000000043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1:51">
      <c r="A620" t="s">
        <v>819</v>
      </c>
      <c r="B620" t="s">
        <v>820</v>
      </c>
      <c r="C620" t="s">
        <v>55</v>
      </c>
      <c r="D620">
        <v>11</v>
      </c>
      <c r="E620" s="34">
        <v>-47.6</v>
      </c>
      <c r="F620" s="4">
        <v>-8.2000000000000007E-3</v>
      </c>
      <c r="G620">
        <v>0</v>
      </c>
      <c r="H620" s="25">
        <v>0</v>
      </c>
      <c r="I620" s="25">
        <v>-54.3</v>
      </c>
      <c r="J620" s="3">
        <v>10000</v>
      </c>
      <c r="K620" s="7">
        <f t="shared" si="141"/>
        <v>-2</v>
      </c>
      <c r="L620" s="6">
        <f t="shared" si="142"/>
        <v>-70.2</v>
      </c>
      <c r="M620">
        <v>1</v>
      </c>
      <c r="N620" s="9">
        <f t="shared" si="143"/>
        <v>0</v>
      </c>
      <c r="O620" s="9">
        <f t="shared" si="144"/>
        <v>-1</v>
      </c>
      <c r="P620" s="9">
        <f t="shared" si="145"/>
        <v>0</v>
      </c>
      <c r="Q620" s="8">
        <f t="shared" si="146"/>
        <v>0</v>
      </c>
      <c r="R620" s="8">
        <f t="shared" si="147"/>
        <v>-47.6</v>
      </c>
      <c r="S620" t="str">
        <f t="shared" si="148"/>
        <v>18.00.00</v>
      </c>
      <c r="T620" t="str">
        <f t="shared" si="149"/>
        <v>15.00.00</v>
      </c>
      <c r="U620" t="str">
        <f t="shared" si="150"/>
        <v>18-dic-2009</v>
      </c>
      <c r="V620">
        <f t="shared" si="151"/>
        <v>12</v>
      </c>
      <c r="W620">
        <f t="shared" si="152"/>
        <v>2009</v>
      </c>
      <c r="X620">
        <f t="shared" si="153"/>
        <v>18</v>
      </c>
      <c r="Y620" s="25">
        <f t="shared" si="154"/>
        <v>1935.2000000000044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1:51">
      <c r="A621" t="s">
        <v>820</v>
      </c>
      <c r="B621" t="s">
        <v>821</v>
      </c>
      <c r="C621" t="s">
        <v>25</v>
      </c>
      <c r="D621">
        <v>26</v>
      </c>
      <c r="E621" s="34">
        <v>99.9</v>
      </c>
      <c r="F621" s="4">
        <v>1.7000000000000001E-2</v>
      </c>
      <c r="G621">
        <v>0</v>
      </c>
      <c r="H621" s="25">
        <v>110.9</v>
      </c>
      <c r="I621" s="25">
        <v>0</v>
      </c>
      <c r="J621" s="3">
        <v>10000</v>
      </c>
      <c r="K621" s="7">
        <f t="shared" si="141"/>
        <v>1</v>
      </c>
      <c r="L621" s="6">
        <f t="shared" si="142"/>
        <v>99.9</v>
      </c>
      <c r="M621">
        <v>1</v>
      </c>
      <c r="N621" s="9">
        <f t="shared" si="143"/>
        <v>1</v>
      </c>
      <c r="O621" s="9">
        <f t="shared" si="144"/>
        <v>0</v>
      </c>
      <c r="P621" s="9">
        <f t="shared" si="145"/>
        <v>0</v>
      </c>
      <c r="Q621" s="8">
        <f t="shared" si="146"/>
        <v>99.9</v>
      </c>
      <c r="R621" s="8">
        <f t="shared" si="147"/>
        <v>0</v>
      </c>
      <c r="S621" t="str">
        <f t="shared" si="148"/>
        <v>15.00.00</v>
      </c>
      <c r="T621" t="str">
        <f t="shared" si="149"/>
        <v>13.00.00</v>
      </c>
      <c r="U621" t="str">
        <f t="shared" si="150"/>
        <v>21-dic-2009</v>
      </c>
      <c r="V621">
        <f t="shared" si="151"/>
        <v>12</v>
      </c>
      <c r="W621">
        <f t="shared" si="152"/>
        <v>2009</v>
      </c>
      <c r="X621">
        <f t="shared" si="153"/>
        <v>21</v>
      </c>
      <c r="Y621" s="25">
        <f t="shared" si="154"/>
        <v>2035.1000000000045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1:51">
      <c r="A622" t="s">
        <v>822</v>
      </c>
      <c r="B622" t="s">
        <v>823</v>
      </c>
      <c r="C622" t="s">
        <v>55</v>
      </c>
      <c r="D622">
        <v>6</v>
      </c>
      <c r="E622" s="34">
        <v>-61.8</v>
      </c>
      <c r="F622" s="4">
        <v>-1.03E-2</v>
      </c>
      <c r="G622">
        <v>0</v>
      </c>
      <c r="H622" s="25">
        <v>4.7</v>
      </c>
      <c r="I622" s="25">
        <v>-61.8</v>
      </c>
      <c r="J622" s="3">
        <v>10000</v>
      </c>
      <c r="K622" s="7">
        <f t="shared" si="141"/>
        <v>-1</v>
      </c>
      <c r="L622" s="6">
        <f t="shared" si="142"/>
        <v>-61.8</v>
      </c>
      <c r="M622">
        <v>1</v>
      </c>
      <c r="N622" s="9">
        <f t="shared" si="143"/>
        <v>0</v>
      </c>
      <c r="O622" s="9">
        <f t="shared" si="144"/>
        <v>-1</v>
      </c>
      <c r="P622" s="9">
        <f t="shared" si="145"/>
        <v>0</v>
      </c>
      <c r="Q622" s="8">
        <f t="shared" si="146"/>
        <v>0</v>
      </c>
      <c r="R622" s="8">
        <f t="shared" si="147"/>
        <v>-61.8</v>
      </c>
      <c r="S622" t="str">
        <f t="shared" si="148"/>
        <v>10.00.00</v>
      </c>
      <c r="T622" t="str">
        <f t="shared" si="149"/>
        <v>16.00.00</v>
      </c>
      <c r="U622" t="str">
        <f t="shared" si="150"/>
        <v xml:space="preserve">7-gen-2010 </v>
      </c>
      <c r="V622">
        <f t="shared" si="151"/>
        <v>1</v>
      </c>
      <c r="W622">
        <f t="shared" si="152"/>
        <v>2010</v>
      </c>
      <c r="X622">
        <f t="shared" si="153"/>
        <v>7</v>
      </c>
      <c r="Y622" s="25">
        <f t="shared" si="154"/>
        <v>1973.3000000000045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1:51">
      <c r="A623" t="s">
        <v>824</v>
      </c>
      <c r="B623" t="s">
        <v>825</v>
      </c>
      <c r="C623" t="s">
        <v>25</v>
      </c>
      <c r="D623">
        <v>11</v>
      </c>
      <c r="E623" s="34">
        <v>-49.8</v>
      </c>
      <c r="F623" s="4">
        <v>-8.2000000000000007E-3</v>
      </c>
      <c r="G623">
        <v>0</v>
      </c>
      <c r="H623" s="25">
        <v>13.2</v>
      </c>
      <c r="I623" s="25">
        <v>-49.8</v>
      </c>
      <c r="J623" s="3">
        <v>10000</v>
      </c>
      <c r="K623" s="7">
        <f t="shared" si="141"/>
        <v>-2</v>
      </c>
      <c r="L623" s="6">
        <f t="shared" si="142"/>
        <v>-111.6</v>
      </c>
      <c r="M623">
        <v>1</v>
      </c>
      <c r="N623" s="9">
        <f t="shared" si="143"/>
        <v>0</v>
      </c>
      <c r="O623" s="9">
        <f t="shared" si="144"/>
        <v>-1</v>
      </c>
      <c r="P623" s="9">
        <f t="shared" si="145"/>
        <v>0</v>
      </c>
      <c r="Q623" s="8">
        <f t="shared" si="146"/>
        <v>0</v>
      </c>
      <c r="R623" s="8">
        <f t="shared" si="147"/>
        <v>-49.8</v>
      </c>
      <c r="S623" t="str">
        <f t="shared" si="148"/>
        <v>17.00.00</v>
      </c>
      <c r="T623" t="str">
        <f t="shared" si="149"/>
        <v>14.00.00</v>
      </c>
      <c r="U623" t="str">
        <f t="shared" si="150"/>
        <v xml:space="preserve">7-gen-2010 </v>
      </c>
      <c r="V623">
        <f t="shared" si="151"/>
        <v>1</v>
      </c>
      <c r="W623">
        <f t="shared" si="152"/>
        <v>2010</v>
      </c>
      <c r="X623">
        <f t="shared" si="153"/>
        <v>7</v>
      </c>
      <c r="Y623" s="25">
        <f t="shared" si="154"/>
        <v>1923.5000000000045</v>
      </c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1:51">
      <c r="A624" t="s">
        <v>826</v>
      </c>
      <c r="B624" t="s">
        <v>827</v>
      </c>
      <c r="C624" t="s">
        <v>55</v>
      </c>
      <c r="D624">
        <v>7</v>
      </c>
      <c r="E624" s="34">
        <v>-87.6</v>
      </c>
      <c r="F624" s="4">
        <v>-1.46E-2</v>
      </c>
      <c r="G624">
        <v>0</v>
      </c>
      <c r="H624" s="25">
        <v>0</v>
      </c>
      <c r="I624" s="25">
        <v>-95.4</v>
      </c>
      <c r="J624" s="3">
        <v>10000</v>
      </c>
      <c r="K624" s="7">
        <f t="shared" si="141"/>
        <v>-3</v>
      </c>
      <c r="L624" s="6">
        <f t="shared" si="142"/>
        <v>-199.2</v>
      </c>
      <c r="M624">
        <v>1</v>
      </c>
      <c r="N624" s="9">
        <f t="shared" si="143"/>
        <v>0</v>
      </c>
      <c r="O624" s="9">
        <f t="shared" si="144"/>
        <v>-1</v>
      </c>
      <c r="P624" s="9">
        <f t="shared" si="145"/>
        <v>0</v>
      </c>
      <c r="Q624" s="8">
        <f t="shared" si="146"/>
        <v>0</v>
      </c>
      <c r="R624" s="8">
        <f t="shared" si="147"/>
        <v>-87.6</v>
      </c>
      <c r="S624" t="str">
        <f t="shared" si="148"/>
        <v>15.00.00</v>
      </c>
      <c r="T624" t="str">
        <f t="shared" si="149"/>
        <v>8.00.00</v>
      </c>
      <c r="U624" t="str">
        <f t="shared" si="150"/>
        <v xml:space="preserve">8-gen-2010 </v>
      </c>
      <c r="V624">
        <f t="shared" si="151"/>
        <v>1</v>
      </c>
      <c r="W624">
        <f t="shared" si="152"/>
        <v>2010</v>
      </c>
      <c r="X624">
        <f t="shared" si="153"/>
        <v>8</v>
      </c>
      <c r="Y624" s="25">
        <f t="shared" si="154"/>
        <v>1835.9000000000046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1:51">
      <c r="A625" t="s">
        <v>828</v>
      </c>
      <c r="B625" t="s">
        <v>829</v>
      </c>
      <c r="C625" t="s">
        <v>55</v>
      </c>
      <c r="D625">
        <v>21</v>
      </c>
      <c r="E625" s="34">
        <v>83.4</v>
      </c>
      <c r="F625" s="4">
        <v>1.38E-2</v>
      </c>
      <c r="G625">
        <v>0</v>
      </c>
      <c r="H625" s="25">
        <v>121.9</v>
      </c>
      <c r="I625" s="25">
        <v>-16.100000000000001</v>
      </c>
      <c r="J625" s="3">
        <v>10000</v>
      </c>
      <c r="K625" s="7">
        <f t="shared" si="141"/>
        <v>1</v>
      </c>
      <c r="L625" s="6">
        <f t="shared" si="142"/>
        <v>83.4</v>
      </c>
      <c r="M625">
        <v>1</v>
      </c>
      <c r="N625" s="9">
        <f t="shared" si="143"/>
        <v>1</v>
      </c>
      <c r="O625" s="9">
        <f t="shared" si="144"/>
        <v>0</v>
      </c>
      <c r="P625" s="9">
        <f t="shared" si="145"/>
        <v>0</v>
      </c>
      <c r="Q625" s="8">
        <f t="shared" si="146"/>
        <v>83.4</v>
      </c>
      <c r="R625" s="8">
        <f t="shared" si="147"/>
        <v>0</v>
      </c>
      <c r="S625" t="str">
        <f t="shared" si="148"/>
        <v>18.00.00</v>
      </c>
      <c r="T625" t="str">
        <f t="shared" si="149"/>
        <v>11.00.00</v>
      </c>
      <c r="U625" t="str">
        <f t="shared" si="150"/>
        <v>11-gen-2010</v>
      </c>
      <c r="V625">
        <f t="shared" si="151"/>
        <v>1</v>
      </c>
      <c r="W625">
        <f t="shared" si="152"/>
        <v>2010</v>
      </c>
      <c r="X625">
        <f t="shared" si="153"/>
        <v>11</v>
      </c>
      <c r="Y625" s="25">
        <f t="shared" si="154"/>
        <v>1919.3000000000047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1:51">
      <c r="A626" t="s">
        <v>827</v>
      </c>
      <c r="B626" t="s">
        <v>828</v>
      </c>
      <c r="C626" t="s">
        <v>25</v>
      </c>
      <c r="D626">
        <v>10</v>
      </c>
      <c r="E626" s="34">
        <v>-36.1</v>
      </c>
      <c r="F626" s="4">
        <v>-5.8999999999999999E-3</v>
      </c>
      <c r="G626">
        <v>0</v>
      </c>
      <c r="H626" s="25">
        <v>0</v>
      </c>
      <c r="I626" s="25">
        <v>-60.6</v>
      </c>
      <c r="J626" s="3">
        <v>10000</v>
      </c>
      <c r="K626" s="7">
        <f t="shared" si="141"/>
        <v>-1</v>
      </c>
      <c r="L626" s="6">
        <f t="shared" si="142"/>
        <v>-36.1</v>
      </c>
      <c r="M626">
        <v>1</v>
      </c>
      <c r="N626" s="9">
        <f t="shared" si="143"/>
        <v>0</v>
      </c>
      <c r="O626" s="9">
        <f t="shared" si="144"/>
        <v>-1</v>
      </c>
      <c r="P626" s="9">
        <f t="shared" si="145"/>
        <v>0</v>
      </c>
      <c r="Q626" s="8">
        <f t="shared" si="146"/>
        <v>0</v>
      </c>
      <c r="R626" s="8">
        <f t="shared" si="147"/>
        <v>-36.1</v>
      </c>
      <c r="S626" t="str">
        <f t="shared" si="148"/>
        <v>8.00.00</v>
      </c>
      <c r="T626" t="str">
        <f t="shared" si="149"/>
        <v>18.00.00</v>
      </c>
      <c r="U626" t="str">
        <f t="shared" si="150"/>
        <v>11-gen-2010</v>
      </c>
      <c r="V626">
        <f t="shared" si="151"/>
        <v>1</v>
      </c>
      <c r="W626">
        <f t="shared" si="152"/>
        <v>2010</v>
      </c>
      <c r="X626">
        <f t="shared" si="153"/>
        <v>11</v>
      </c>
      <c r="Y626" s="25">
        <f t="shared" si="154"/>
        <v>1883.2000000000048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1:51">
      <c r="A627" t="s">
        <v>3001</v>
      </c>
      <c r="B627" t="s">
        <v>3002</v>
      </c>
      <c r="C627" t="s">
        <v>25</v>
      </c>
      <c r="D627">
        <v>2</v>
      </c>
      <c r="E627" s="36">
        <v>-69.3</v>
      </c>
      <c r="F627" s="4">
        <v>-1.15E-2</v>
      </c>
      <c r="G627">
        <v>0</v>
      </c>
      <c r="H627" s="25">
        <v>0</v>
      </c>
      <c r="I627" s="25">
        <v>-69.3</v>
      </c>
      <c r="J627" s="3">
        <v>10000</v>
      </c>
      <c r="K627" s="7">
        <f t="shared" si="141"/>
        <v>-2</v>
      </c>
      <c r="L627" s="6">
        <f t="shared" si="142"/>
        <v>-105.4</v>
      </c>
      <c r="M627">
        <v>1</v>
      </c>
      <c r="N627" s="9">
        <f t="shared" si="143"/>
        <v>0</v>
      </c>
      <c r="O627" s="9">
        <f t="shared" si="144"/>
        <v>-1</v>
      </c>
      <c r="P627" s="9">
        <f t="shared" si="145"/>
        <v>0</v>
      </c>
      <c r="Q627" s="8">
        <f t="shared" si="146"/>
        <v>0</v>
      </c>
      <c r="R627" s="8">
        <f t="shared" si="147"/>
        <v>-69.3</v>
      </c>
      <c r="S627" t="str">
        <f t="shared" si="148"/>
        <v>12.00.00</v>
      </c>
      <c r="T627" t="str">
        <f t="shared" si="149"/>
        <v>14.00.00</v>
      </c>
      <c r="U627" t="str">
        <f t="shared" si="150"/>
        <v>12-gen-2010</v>
      </c>
      <c r="V627">
        <f t="shared" si="151"/>
        <v>1</v>
      </c>
      <c r="W627">
        <f t="shared" si="152"/>
        <v>2010</v>
      </c>
      <c r="X627">
        <f t="shared" si="153"/>
        <v>12</v>
      </c>
      <c r="Y627" s="25">
        <f t="shared" si="154"/>
        <v>1813.9000000000049</v>
      </c>
    </row>
    <row r="628" spans="1:51">
      <c r="A628" t="s">
        <v>829</v>
      </c>
      <c r="B628" t="s">
        <v>830</v>
      </c>
      <c r="C628" t="s">
        <v>25</v>
      </c>
      <c r="D628">
        <v>16</v>
      </c>
      <c r="E628" s="34">
        <v>26.9</v>
      </c>
      <c r="F628" s="4">
        <v>4.4999999999999997E-3</v>
      </c>
      <c r="G628">
        <v>0</v>
      </c>
      <c r="H628" s="25">
        <v>42.9</v>
      </c>
      <c r="I628" s="25">
        <v>-9.1</v>
      </c>
      <c r="J628" s="3">
        <v>10000</v>
      </c>
      <c r="K628" s="7">
        <f t="shared" si="141"/>
        <v>1</v>
      </c>
      <c r="L628" s="6">
        <f t="shared" si="142"/>
        <v>26.9</v>
      </c>
      <c r="M628">
        <v>1</v>
      </c>
      <c r="N628" s="9">
        <f t="shared" si="143"/>
        <v>1</v>
      </c>
      <c r="O628" s="9">
        <f t="shared" si="144"/>
        <v>0</v>
      </c>
      <c r="P628" s="9">
        <f t="shared" si="145"/>
        <v>0</v>
      </c>
      <c r="Q628" s="8">
        <f t="shared" si="146"/>
        <v>26.9</v>
      </c>
      <c r="R628" s="8">
        <f t="shared" si="147"/>
        <v>0</v>
      </c>
      <c r="S628" t="str">
        <f t="shared" si="148"/>
        <v>11.00.00</v>
      </c>
      <c r="T628" t="str">
        <f t="shared" si="149"/>
        <v>13.00.00</v>
      </c>
      <c r="U628" t="str">
        <f t="shared" si="150"/>
        <v>13-gen-2010</v>
      </c>
      <c r="V628">
        <f t="shared" si="151"/>
        <v>1</v>
      </c>
      <c r="W628">
        <f t="shared" si="152"/>
        <v>2010</v>
      </c>
      <c r="X628">
        <f t="shared" si="153"/>
        <v>13</v>
      </c>
      <c r="Y628" s="25">
        <f t="shared" si="154"/>
        <v>1840.800000000005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1:51">
      <c r="A629" t="s">
        <v>831</v>
      </c>
      <c r="B629" t="s">
        <v>832</v>
      </c>
      <c r="C629" t="s">
        <v>55</v>
      </c>
      <c r="D629">
        <v>14</v>
      </c>
      <c r="E629" s="34">
        <v>62.4</v>
      </c>
      <c r="F629" s="4">
        <v>1.0500000000000001E-2</v>
      </c>
      <c r="G629">
        <v>0</v>
      </c>
      <c r="H629" s="25">
        <v>101.7</v>
      </c>
      <c r="I629" s="25">
        <v>0</v>
      </c>
      <c r="J629" s="3">
        <v>10000</v>
      </c>
      <c r="K629" s="7">
        <f t="shared" si="141"/>
        <v>2</v>
      </c>
      <c r="L629" s="6">
        <f t="shared" si="142"/>
        <v>89.3</v>
      </c>
      <c r="M629">
        <v>1</v>
      </c>
      <c r="N629" s="9">
        <f t="shared" si="143"/>
        <v>1</v>
      </c>
      <c r="O629" s="9">
        <f t="shared" si="144"/>
        <v>0</v>
      </c>
      <c r="P629" s="9">
        <f t="shared" si="145"/>
        <v>0</v>
      </c>
      <c r="Q629" s="8">
        <f t="shared" si="146"/>
        <v>62.4</v>
      </c>
      <c r="R629" s="8">
        <f t="shared" si="147"/>
        <v>0</v>
      </c>
      <c r="S629" t="str">
        <f t="shared" si="148"/>
        <v>14.00.00</v>
      </c>
      <c r="T629" t="str">
        <f t="shared" si="149"/>
        <v>14.00.00</v>
      </c>
      <c r="U629" t="str">
        <f t="shared" si="150"/>
        <v>20-gen-2010</v>
      </c>
      <c r="V629">
        <f t="shared" si="151"/>
        <v>1</v>
      </c>
      <c r="W629">
        <f t="shared" si="152"/>
        <v>2010</v>
      </c>
      <c r="X629">
        <f t="shared" si="153"/>
        <v>20</v>
      </c>
      <c r="Y629" s="25">
        <f t="shared" si="154"/>
        <v>1903.200000000005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1:51">
      <c r="A630" t="s">
        <v>833</v>
      </c>
      <c r="B630" t="s">
        <v>834</v>
      </c>
      <c r="C630" t="s">
        <v>55</v>
      </c>
      <c r="D630">
        <v>19</v>
      </c>
      <c r="E630" s="34">
        <v>157.19999999999999</v>
      </c>
      <c r="F630" s="4">
        <v>2.7099999999999999E-2</v>
      </c>
      <c r="G630">
        <v>0</v>
      </c>
      <c r="H630" s="25">
        <v>223.7</v>
      </c>
      <c r="I630" s="25">
        <v>0</v>
      </c>
      <c r="J630" s="3">
        <v>10000</v>
      </c>
      <c r="K630" s="7">
        <f t="shared" si="141"/>
        <v>3</v>
      </c>
      <c r="L630" s="6">
        <f t="shared" si="142"/>
        <v>246.5</v>
      </c>
      <c r="M630">
        <v>1</v>
      </c>
      <c r="N630" s="9">
        <f t="shared" si="143"/>
        <v>1</v>
      </c>
      <c r="O630" s="9">
        <f t="shared" si="144"/>
        <v>0</v>
      </c>
      <c r="P630" s="9">
        <f t="shared" si="145"/>
        <v>0</v>
      </c>
      <c r="Q630" s="8">
        <f t="shared" si="146"/>
        <v>157.19999999999999</v>
      </c>
      <c r="R630" s="8">
        <f t="shared" si="147"/>
        <v>0</v>
      </c>
      <c r="S630" t="str">
        <f t="shared" si="148"/>
        <v>17.00.00</v>
      </c>
      <c r="T630" t="str">
        <f t="shared" si="149"/>
        <v>8.00.00</v>
      </c>
      <c r="U630" t="str">
        <f t="shared" si="150"/>
        <v>21-gen-2010</v>
      </c>
      <c r="V630">
        <f t="shared" si="151"/>
        <v>1</v>
      </c>
      <c r="W630">
        <f t="shared" si="152"/>
        <v>2010</v>
      </c>
      <c r="X630">
        <f t="shared" si="153"/>
        <v>21</v>
      </c>
      <c r="Y630" s="25">
        <f t="shared" si="154"/>
        <v>2060.4000000000051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1:51">
      <c r="A631" t="s">
        <v>835</v>
      </c>
      <c r="B631" t="s">
        <v>836</v>
      </c>
      <c r="C631" t="s">
        <v>25</v>
      </c>
      <c r="D631">
        <v>5</v>
      </c>
      <c r="E631" s="34">
        <v>-61.8</v>
      </c>
      <c r="F631" s="4">
        <v>-1.09E-2</v>
      </c>
      <c r="G631">
        <v>0</v>
      </c>
      <c r="H631" s="25">
        <v>0</v>
      </c>
      <c r="I631" s="25">
        <v>-61.8</v>
      </c>
      <c r="J631" s="3">
        <v>10000</v>
      </c>
      <c r="K631" s="7">
        <f t="shared" si="141"/>
        <v>-1</v>
      </c>
      <c r="L631" s="6">
        <f t="shared" si="142"/>
        <v>-61.8</v>
      </c>
      <c r="M631">
        <v>1</v>
      </c>
      <c r="N631" s="9">
        <f t="shared" si="143"/>
        <v>0</v>
      </c>
      <c r="O631" s="9">
        <f t="shared" si="144"/>
        <v>-1</v>
      </c>
      <c r="P631" s="9">
        <f t="shared" si="145"/>
        <v>0</v>
      </c>
      <c r="Q631" s="8">
        <f t="shared" si="146"/>
        <v>0</v>
      </c>
      <c r="R631" s="8">
        <f t="shared" si="147"/>
        <v>-61.8</v>
      </c>
      <c r="S631" t="str">
        <f t="shared" si="148"/>
        <v>12.00.00</v>
      </c>
      <c r="T631" t="str">
        <f t="shared" si="149"/>
        <v>17.00.00</v>
      </c>
      <c r="U631" t="str">
        <f t="shared" si="150"/>
        <v>25-gen-2010</v>
      </c>
      <c r="V631">
        <f t="shared" si="151"/>
        <v>1</v>
      </c>
      <c r="W631">
        <f t="shared" si="152"/>
        <v>2010</v>
      </c>
      <c r="X631">
        <f t="shared" si="153"/>
        <v>25</v>
      </c>
      <c r="Y631" s="25">
        <f t="shared" si="154"/>
        <v>1998.6000000000051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1:51">
      <c r="A632" t="s">
        <v>837</v>
      </c>
      <c r="B632" t="s">
        <v>838</v>
      </c>
      <c r="C632" t="s">
        <v>25</v>
      </c>
      <c r="D632">
        <v>5</v>
      </c>
      <c r="E632" s="34">
        <v>-39.799999999999997</v>
      </c>
      <c r="F632" s="4">
        <v>-7.0000000000000001E-3</v>
      </c>
      <c r="G632">
        <v>0</v>
      </c>
      <c r="H632" s="25">
        <v>34.200000000000003</v>
      </c>
      <c r="I632" s="25">
        <v>-39.799999999999997</v>
      </c>
      <c r="J632" s="3">
        <v>10000</v>
      </c>
      <c r="K632" s="7">
        <f t="shared" si="141"/>
        <v>-2</v>
      </c>
      <c r="L632" s="6">
        <f t="shared" si="142"/>
        <v>-101.6</v>
      </c>
      <c r="M632">
        <v>1</v>
      </c>
      <c r="N632" s="9">
        <f t="shared" si="143"/>
        <v>0</v>
      </c>
      <c r="O632" s="9">
        <f t="shared" si="144"/>
        <v>-1</v>
      </c>
      <c r="P632" s="9">
        <f t="shared" si="145"/>
        <v>0</v>
      </c>
      <c r="Q632" s="8">
        <f t="shared" si="146"/>
        <v>0</v>
      </c>
      <c r="R632" s="8">
        <f t="shared" si="147"/>
        <v>-39.799999999999997</v>
      </c>
      <c r="S632" t="str">
        <f t="shared" si="148"/>
        <v>17.00.00</v>
      </c>
      <c r="T632" t="str">
        <f t="shared" si="149"/>
        <v>8.00.00</v>
      </c>
      <c r="U632" t="str">
        <f t="shared" si="150"/>
        <v>26-gen-2010</v>
      </c>
      <c r="V632">
        <f t="shared" si="151"/>
        <v>1</v>
      </c>
      <c r="W632">
        <f t="shared" si="152"/>
        <v>2010</v>
      </c>
      <c r="X632">
        <f t="shared" si="153"/>
        <v>26</v>
      </c>
      <c r="Y632" s="25">
        <f t="shared" si="154"/>
        <v>1958.8000000000052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1:51">
      <c r="A633" t="s">
        <v>2034</v>
      </c>
      <c r="B633" t="s">
        <v>2035</v>
      </c>
      <c r="C633" t="s">
        <v>55</v>
      </c>
      <c r="D633">
        <v>8</v>
      </c>
      <c r="E633" s="38">
        <v>131</v>
      </c>
      <c r="F633" s="4">
        <v>1.1599999999999999E-2</v>
      </c>
      <c r="G633">
        <v>0</v>
      </c>
      <c r="H633" s="25">
        <v>188</v>
      </c>
      <c r="I633" s="25">
        <v>-47</v>
      </c>
      <c r="J633" s="3">
        <v>10000</v>
      </c>
      <c r="K633" s="7">
        <f t="shared" si="141"/>
        <v>1</v>
      </c>
      <c r="L633" s="6">
        <f t="shared" si="142"/>
        <v>131</v>
      </c>
      <c r="M633">
        <v>1</v>
      </c>
      <c r="N633" s="9">
        <f t="shared" si="143"/>
        <v>1</v>
      </c>
      <c r="O633" s="9">
        <f t="shared" si="144"/>
        <v>0</v>
      </c>
      <c r="P633" s="9">
        <f t="shared" si="145"/>
        <v>0</v>
      </c>
      <c r="Q633" s="8">
        <f t="shared" si="146"/>
        <v>131</v>
      </c>
      <c r="R633" s="8">
        <f t="shared" si="147"/>
        <v>0</v>
      </c>
      <c r="S633" t="str">
        <f t="shared" si="148"/>
        <v>13.00.00</v>
      </c>
      <c r="T633" t="str">
        <f t="shared" si="149"/>
        <v>21.00.00</v>
      </c>
      <c r="U633" t="str">
        <f t="shared" si="150"/>
        <v>28-gen-2010</v>
      </c>
      <c r="V633">
        <f t="shared" si="151"/>
        <v>1</v>
      </c>
      <c r="W633">
        <f t="shared" si="152"/>
        <v>2010</v>
      </c>
      <c r="X633">
        <f t="shared" si="153"/>
        <v>28</v>
      </c>
      <c r="Y633" s="25">
        <f t="shared" si="154"/>
        <v>2089.8000000000052</v>
      </c>
    </row>
    <row r="634" spans="1:51">
      <c r="A634" t="s">
        <v>841</v>
      </c>
      <c r="B634" t="s">
        <v>842</v>
      </c>
      <c r="C634" t="s">
        <v>55</v>
      </c>
      <c r="D634">
        <v>12</v>
      </c>
      <c r="E634" s="34">
        <v>30.2</v>
      </c>
      <c r="F634" s="4">
        <v>5.4000000000000003E-3</v>
      </c>
      <c r="G634">
        <v>0</v>
      </c>
      <c r="H634" s="25">
        <v>83.7</v>
      </c>
      <c r="I634" s="25">
        <v>0</v>
      </c>
      <c r="J634" s="3">
        <v>10000</v>
      </c>
      <c r="K634" s="7">
        <f t="shared" si="141"/>
        <v>2</v>
      </c>
      <c r="L634" s="6">
        <f t="shared" si="142"/>
        <v>161.19999999999999</v>
      </c>
      <c r="M634">
        <v>1</v>
      </c>
      <c r="N634" s="9">
        <f t="shared" si="143"/>
        <v>1</v>
      </c>
      <c r="O634" s="9">
        <f t="shared" si="144"/>
        <v>0</v>
      </c>
      <c r="P634" s="9">
        <f t="shared" si="145"/>
        <v>0</v>
      </c>
      <c r="Q634" s="8">
        <f t="shared" si="146"/>
        <v>30.2</v>
      </c>
      <c r="R634" s="8">
        <f t="shared" si="147"/>
        <v>0</v>
      </c>
      <c r="S634" t="str">
        <f t="shared" si="148"/>
        <v>16.00.00</v>
      </c>
      <c r="T634" t="str">
        <f t="shared" si="149"/>
        <v>14.00.00</v>
      </c>
      <c r="U634" t="str">
        <f t="shared" si="150"/>
        <v>28-gen-2010</v>
      </c>
      <c r="V634">
        <f t="shared" si="151"/>
        <v>1</v>
      </c>
      <c r="W634">
        <f t="shared" si="152"/>
        <v>2010</v>
      </c>
      <c r="X634">
        <f t="shared" si="153"/>
        <v>28</v>
      </c>
      <c r="Y634" s="25">
        <f t="shared" si="154"/>
        <v>2120.000000000005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1:51">
      <c r="A635" t="s">
        <v>839</v>
      </c>
      <c r="B635" t="s">
        <v>840</v>
      </c>
      <c r="C635" t="s">
        <v>25</v>
      </c>
      <c r="D635">
        <v>4</v>
      </c>
      <c r="E635" s="34">
        <v>-55.8</v>
      </c>
      <c r="F635" s="4">
        <v>-9.7999999999999997E-3</v>
      </c>
      <c r="G635">
        <v>0</v>
      </c>
      <c r="H635" s="25">
        <v>6.2</v>
      </c>
      <c r="I635" s="25">
        <v>-55.8</v>
      </c>
      <c r="J635" s="3">
        <v>10000</v>
      </c>
      <c r="K635" s="7">
        <f t="shared" si="141"/>
        <v>-1</v>
      </c>
      <c r="L635" s="6">
        <f t="shared" si="142"/>
        <v>-55.8</v>
      </c>
      <c r="M635">
        <v>1</v>
      </c>
      <c r="N635" s="9">
        <f t="shared" si="143"/>
        <v>0</v>
      </c>
      <c r="O635" s="9">
        <f t="shared" si="144"/>
        <v>-1</v>
      </c>
      <c r="P635" s="9">
        <f t="shared" si="145"/>
        <v>0</v>
      </c>
      <c r="Q635" s="8">
        <f t="shared" si="146"/>
        <v>0</v>
      </c>
      <c r="R635" s="8">
        <f t="shared" si="147"/>
        <v>-55.8</v>
      </c>
      <c r="S635" t="str">
        <f t="shared" si="148"/>
        <v>8.00.00</v>
      </c>
      <c r="T635" t="str">
        <f t="shared" si="149"/>
        <v>12.00.00</v>
      </c>
      <c r="U635" t="str">
        <f t="shared" si="150"/>
        <v>28-gen-2010</v>
      </c>
      <c r="V635">
        <f t="shared" si="151"/>
        <v>1</v>
      </c>
      <c r="W635">
        <f t="shared" si="152"/>
        <v>2010</v>
      </c>
      <c r="X635">
        <f t="shared" si="153"/>
        <v>28</v>
      </c>
      <c r="Y635" s="25">
        <f t="shared" si="154"/>
        <v>2064.2000000000048</v>
      </c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1:51">
      <c r="A636" t="s">
        <v>843</v>
      </c>
      <c r="B636" t="s">
        <v>844</v>
      </c>
      <c r="C636" t="s">
        <v>25</v>
      </c>
      <c r="D636">
        <v>5</v>
      </c>
      <c r="E636" s="34">
        <v>-32.799999999999997</v>
      </c>
      <c r="F636" s="4">
        <v>-5.7999999999999996E-3</v>
      </c>
      <c r="G636">
        <v>0</v>
      </c>
      <c r="H636" s="25">
        <v>18.7</v>
      </c>
      <c r="I636" s="25">
        <v>-32.799999999999997</v>
      </c>
      <c r="J636" s="3">
        <v>10000</v>
      </c>
      <c r="K636" s="7">
        <f t="shared" si="141"/>
        <v>-2</v>
      </c>
      <c r="L636" s="6">
        <f t="shared" si="142"/>
        <v>-88.6</v>
      </c>
      <c r="M636">
        <v>1</v>
      </c>
      <c r="N636" s="9">
        <f t="shared" si="143"/>
        <v>0</v>
      </c>
      <c r="O636" s="9">
        <f t="shared" si="144"/>
        <v>-1</v>
      </c>
      <c r="P636" s="9">
        <f t="shared" si="145"/>
        <v>0</v>
      </c>
      <c r="Q636" s="8">
        <f t="shared" si="146"/>
        <v>0</v>
      </c>
      <c r="R636" s="8">
        <f t="shared" si="147"/>
        <v>-32.799999999999997</v>
      </c>
      <c r="S636" t="str">
        <f t="shared" si="148"/>
        <v>15.00.00</v>
      </c>
      <c r="T636" t="str">
        <f t="shared" si="149"/>
        <v>20.00.00</v>
      </c>
      <c r="U636" t="str">
        <f t="shared" si="150"/>
        <v>29-gen-2010</v>
      </c>
      <c r="V636">
        <f t="shared" si="151"/>
        <v>1</v>
      </c>
      <c r="W636">
        <f t="shared" si="152"/>
        <v>2010</v>
      </c>
      <c r="X636">
        <f t="shared" si="153"/>
        <v>29</v>
      </c>
      <c r="Y636" s="25">
        <f t="shared" si="154"/>
        <v>2031.4000000000049</v>
      </c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1:51">
      <c r="A637" t="s">
        <v>845</v>
      </c>
      <c r="B637" t="s">
        <v>846</v>
      </c>
      <c r="C637" t="s">
        <v>25</v>
      </c>
      <c r="D637">
        <v>27</v>
      </c>
      <c r="E637" s="34">
        <v>58.9</v>
      </c>
      <c r="F637" s="4">
        <v>1.04E-2</v>
      </c>
      <c r="G637">
        <v>0</v>
      </c>
      <c r="H637" s="25">
        <v>88.2</v>
      </c>
      <c r="I637" s="25">
        <v>0</v>
      </c>
      <c r="J637" s="3">
        <v>10000</v>
      </c>
      <c r="K637" s="7">
        <f t="shared" si="141"/>
        <v>1</v>
      </c>
      <c r="L637" s="6">
        <f t="shared" si="142"/>
        <v>58.9</v>
      </c>
      <c r="M637">
        <v>1</v>
      </c>
      <c r="N637" s="9">
        <f t="shared" si="143"/>
        <v>1</v>
      </c>
      <c r="O637" s="9">
        <f t="shared" si="144"/>
        <v>0</v>
      </c>
      <c r="P637" s="9">
        <f t="shared" si="145"/>
        <v>0</v>
      </c>
      <c r="Q637" s="8">
        <f t="shared" si="146"/>
        <v>58.9</v>
      </c>
      <c r="R637" s="8">
        <f t="shared" si="147"/>
        <v>0</v>
      </c>
      <c r="S637" t="str">
        <f t="shared" si="148"/>
        <v>16.00.00</v>
      </c>
      <c r="T637" t="str">
        <f t="shared" si="149"/>
        <v>15.00.00</v>
      </c>
      <c r="U637" t="str">
        <f t="shared" si="150"/>
        <v xml:space="preserve">1-feb-2010 </v>
      </c>
      <c r="V637">
        <f t="shared" si="151"/>
        <v>2</v>
      </c>
      <c r="W637">
        <f t="shared" si="152"/>
        <v>2010</v>
      </c>
      <c r="X637">
        <f t="shared" si="153"/>
        <v>1</v>
      </c>
      <c r="Y637" s="25">
        <f t="shared" si="154"/>
        <v>2090.3000000000047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1:51">
      <c r="A638" t="s">
        <v>3003</v>
      </c>
      <c r="B638" t="s">
        <v>3004</v>
      </c>
      <c r="C638" t="s">
        <v>25</v>
      </c>
      <c r="D638">
        <v>16</v>
      </c>
      <c r="E638" s="36">
        <v>92.4</v>
      </c>
      <c r="F638" s="4">
        <v>1.6500000000000001E-2</v>
      </c>
      <c r="G638">
        <v>0</v>
      </c>
      <c r="H638" s="25">
        <v>92.4</v>
      </c>
      <c r="I638" s="25">
        <v>0</v>
      </c>
      <c r="J638" s="3">
        <v>10000</v>
      </c>
      <c r="K638" s="7">
        <f t="shared" si="141"/>
        <v>2</v>
      </c>
      <c r="L638" s="6">
        <f t="shared" si="142"/>
        <v>151.30000000000001</v>
      </c>
      <c r="M638">
        <v>1</v>
      </c>
      <c r="N638" s="9">
        <f t="shared" si="143"/>
        <v>1</v>
      </c>
      <c r="O638" s="9">
        <f t="shared" si="144"/>
        <v>0</v>
      </c>
      <c r="P638" s="9">
        <f t="shared" si="145"/>
        <v>0</v>
      </c>
      <c r="Q638" s="8">
        <f t="shared" si="146"/>
        <v>92.4</v>
      </c>
      <c r="R638" s="8">
        <f t="shared" si="147"/>
        <v>0</v>
      </c>
      <c r="S638" t="str">
        <f t="shared" si="148"/>
        <v>9.00.00</v>
      </c>
      <c r="T638" t="str">
        <f t="shared" si="149"/>
        <v>11.00.00</v>
      </c>
      <c r="U638" t="str">
        <f t="shared" si="150"/>
        <v xml:space="preserve">1-feb-2010 </v>
      </c>
      <c r="V638">
        <f t="shared" si="151"/>
        <v>2</v>
      </c>
      <c r="W638">
        <f t="shared" si="152"/>
        <v>2010</v>
      </c>
      <c r="X638">
        <f t="shared" si="153"/>
        <v>1</v>
      </c>
      <c r="Y638" s="25">
        <f t="shared" si="154"/>
        <v>2182.7000000000048</v>
      </c>
    </row>
    <row r="639" spans="1:51">
      <c r="A639" t="s">
        <v>846</v>
      </c>
      <c r="B639" t="s">
        <v>847</v>
      </c>
      <c r="C639" t="s">
        <v>55</v>
      </c>
      <c r="D639">
        <v>28</v>
      </c>
      <c r="E639" s="34">
        <v>199.4</v>
      </c>
      <c r="F639" s="4">
        <v>3.5000000000000003E-2</v>
      </c>
      <c r="G639">
        <v>0</v>
      </c>
      <c r="H639" s="25">
        <v>259.39999999999998</v>
      </c>
      <c r="I639" s="25">
        <v>-21.6</v>
      </c>
      <c r="J639" s="3">
        <v>10000</v>
      </c>
      <c r="K639" s="7">
        <f t="shared" si="141"/>
        <v>3</v>
      </c>
      <c r="L639" s="6">
        <f t="shared" si="142"/>
        <v>350.70000000000005</v>
      </c>
      <c r="M639">
        <v>1</v>
      </c>
      <c r="N639" s="9">
        <f t="shared" si="143"/>
        <v>1</v>
      </c>
      <c r="O639" s="9">
        <f t="shared" si="144"/>
        <v>0</v>
      </c>
      <c r="P639" s="9">
        <f t="shared" si="145"/>
        <v>0</v>
      </c>
      <c r="Q639" s="8">
        <f t="shared" si="146"/>
        <v>199.4</v>
      </c>
      <c r="R639" s="8">
        <f t="shared" si="147"/>
        <v>0</v>
      </c>
      <c r="S639" t="str">
        <f t="shared" si="148"/>
        <v>15.00.00</v>
      </c>
      <c r="T639" t="str">
        <f t="shared" si="149"/>
        <v>15.00.00</v>
      </c>
      <c r="U639" t="str">
        <f t="shared" si="150"/>
        <v xml:space="preserve">3-feb-2010 </v>
      </c>
      <c r="V639">
        <f t="shared" si="151"/>
        <v>2</v>
      </c>
      <c r="W639">
        <f t="shared" si="152"/>
        <v>2010</v>
      </c>
      <c r="X639">
        <f t="shared" si="153"/>
        <v>3</v>
      </c>
      <c r="Y639" s="25">
        <f t="shared" si="154"/>
        <v>2382.1000000000049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1:51">
      <c r="A640" t="s">
        <v>3005</v>
      </c>
      <c r="B640" t="s">
        <v>3006</v>
      </c>
      <c r="C640" t="s">
        <v>25</v>
      </c>
      <c r="D640">
        <v>2</v>
      </c>
      <c r="E640" s="36">
        <v>-46.8</v>
      </c>
      <c r="F640" s="4">
        <v>-8.3000000000000001E-3</v>
      </c>
      <c r="G640">
        <v>0</v>
      </c>
      <c r="H640" s="25">
        <v>2</v>
      </c>
      <c r="I640" s="25">
        <v>-46.8</v>
      </c>
      <c r="J640" s="3">
        <v>10000</v>
      </c>
      <c r="K640" s="7">
        <f t="shared" si="141"/>
        <v>-1</v>
      </c>
      <c r="L640" s="6">
        <f t="shared" si="142"/>
        <v>-46.8</v>
      </c>
      <c r="M640">
        <v>1</v>
      </c>
      <c r="N640" s="9">
        <f t="shared" si="143"/>
        <v>0</v>
      </c>
      <c r="O640" s="9">
        <f t="shared" si="144"/>
        <v>-1</v>
      </c>
      <c r="P640" s="9">
        <f t="shared" si="145"/>
        <v>0</v>
      </c>
      <c r="Q640" s="8">
        <f t="shared" si="146"/>
        <v>0</v>
      </c>
      <c r="R640" s="8">
        <f t="shared" si="147"/>
        <v>-46.8</v>
      </c>
      <c r="S640" t="str">
        <f t="shared" si="148"/>
        <v>13.00.00</v>
      </c>
      <c r="T640" t="str">
        <f t="shared" si="149"/>
        <v>15.00.00</v>
      </c>
      <c r="U640" t="str">
        <f t="shared" si="150"/>
        <v xml:space="preserve">4-feb-2010 </v>
      </c>
      <c r="V640">
        <f t="shared" si="151"/>
        <v>2</v>
      </c>
      <c r="W640">
        <f t="shared" si="152"/>
        <v>2010</v>
      </c>
      <c r="X640">
        <f t="shared" si="153"/>
        <v>4</v>
      </c>
      <c r="Y640" s="25">
        <f t="shared" si="154"/>
        <v>2335.3000000000047</v>
      </c>
    </row>
    <row r="641" spans="1:51">
      <c r="A641" t="s">
        <v>848</v>
      </c>
      <c r="B641" t="s">
        <v>849</v>
      </c>
      <c r="C641" t="s">
        <v>55</v>
      </c>
      <c r="D641">
        <v>3</v>
      </c>
      <c r="E641" s="34">
        <v>-27.8</v>
      </c>
      <c r="F641" s="4">
        <v>-5.1000000000000004E-3</v>
      </c>
      <c r="G641">
        <v>0</v>
      </c>
      <c r="H641" s="25">
        <v>39.700000000000003</v>
      </c>
      <c r="I641" s="25">
        <v>-27.8</v>
      </c>
      <c r="J641" s="3">
        <v>10000</v>
      </c>
      <c r="K641" s="7">
        <f t="shared" si="141"/>
        <v>-2</v>
      </c>
      <c r="L641" s="6">
        <f t="shared" si="142"/>
        <v>-74.599999999999994</v>
      </c>
      <c r="M641">
        <v>1</v>
      </c>
      <c r="N641" s="9">
        <f t="shared" si="143"/>
        <v>0</v>
      </c>
      <c r="O641" s="9">
        <f t="shared" si="144"/>
        <v>-1</v>
      </c>
      <c r="P641" s="9">
        <f t="shared" si="145"/>
        <v>0</v>
      </c>
      <c r="Q641" s="8">
        <f t="shared" si="146"/>
        <v>0</v>
      </c>
      <c r="R641" s="8">
        <f t="shared" si="147"/>
        <v>-27.8</v>
      </c>
      <c r="S641" t="str">
        <f t="shared" si="148"/>
        <v>18.00.00</v>
      </c>
      <c r="T641" t="str">
        <f t="shared" si="149"/>
        <v>21.00.00</v>
      </c>
      <c r="U641" t="str">
        <f t="shared" si="150"/>
        <v xml:space="preserve">5-feb-2010 </v>
      </c>
      <c r="V641">
        <f t="shared" si="151"/>
        <v>2</v>
      </c>
      <c r="W641">
        <f t="shared" si="152"/>
        <v>2010</v>
      </c>
      <c r="X641">
        <f t="shared" si="153"/>
        <v>5</v>
      </c>
      <c r="Y641" s="25">
        <f t="shared" si="154"/>
        <v>2307.5000000000045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</row>
    <row r="642" spans="1:51">
      <c r="A642" t="s">
        <v>850</v>
      </c>
      <c r="B642" t="s">
        <v>851</v>
      </c>
      <c r="C642" t="s">
        <v>25</v>
      </c>
      <c r="D642">
        <v>11</v>
      </c>
      <c r="E642" s="34">
        <v>-66.8</v>
      </c>
      <c r="F642" s="4">
        <v>-1.21E-2</v>
      </c>
      <c r="G642">
        <v>0</v>
      </c>
      <c r="H642" s="25">
        <v>0</v>
      </c>
      <c r="I642" s="25">
        <v>-66.8</v>
      </c>
      <c r="J642" s="3">
        <v>10000</v>
      </c>
      <c r="K642" s="7">
        <f t="shared" si="141"/>
        <v>-3</v>
      </c>
      <c r="L642" s="6">
        <f t="shared" si="142"/>
        <v>-141.39999999999998</v>
      </c>
      <c r="M642">
        <v>1</v>
      </c>
      <c r="N642" s="9">
        <f t="shared" si="143"/>
        <v>0</v>
      </c>
      <c r="O642" s="9">
        <f t="shared" si="144"/>
        <v>-1</v>
      </c>
      <c r="P642" s="9">
        <f t="shared" si="145"/>
        <v>0</v>
      </c>
      <c r="Q642" s="8">
        <f t="shared" si="146"/>
        <v>0</v>
      </c>
      <c r="R642" s="8">
        <f t="shared" si="147"/>
        <v>-66.8</v>
      </c>
      <c r="S642" t="str">
        <f t="shared" si="148"/>
        <v>10.00.00</v>
      </c>
      <c r="T642" t="str">
        <f t="shared" si="149"/>
        <v>21.00.00</v>
      </c>
      <c r="U642" t="str">
        <f t="shared" si="150"/>
        <v xml:space="preserve">8-feb-2010 </v>
      </c>
      <c r="V642">
        <f t="shared" si="151"/>
        <v>2</v>
      </c>
      <c r="W642">
        <f t="shared" si="152"/>
        <v>2010</v>
      </c>
      <c r="X642">
        <f t="shared" si="153"/>
        <v>8</v>
      </c>
      <c r="Y642" s="25">
        <f t="shared" si="154"/>
        <v>2240.7000000000044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</row>
    <row r="643" spans="1:51">
      <c r="A643" t="s">
        <v>852</v>
      </c>
      <c r="B643" t="s">
        <v>853</v>
      </c>
      <c r="C643" t="s">
        <v>25</v>
      </c>
      <c r="D643">
        <v>11</v>
      </c>
      <c r="E643" s="34">
        <v>-30.8</v>
      </c>
      <c r="F643" s="4">
        <v>-5.4999999999999997E-3</v>
      </c>
      <c r="G643">
        <v>0</v>
      </c>
      <c r="H643" s="25">
        <v>30.7</v>
      </c>
      <c r="I643" s="25">
        <v>-30.8</v>
      </c>
      <c r="J643" s="3">
        <v>10000</v>
      </c>
      <c r="K643" s="7">
        <f t="shared" si="141"/>
        <v>-4</v>
      </c>
      <c r="L643" s="6">
        <f t="shared" si="142"/>
        <v>-172.2</v>
      </c>
      <c r="M643">
        <v>1</v>
      </c>
      <c r="N643" s="9">
        <f t="shared" si="143"/>
        <v>0</v>
      </c>
      <c r="O643" s="9">
        <f t="shared" si="144"/>
        <v>-1</v>
      </c>
      <c r="P643" s="9">
        <f t="shared" si="145"/>
        <v>0</v>
      </c>
      <c r="Q643" s="8">
        <f t="shared" si="146"/>
        <v>0</v>
      </c>
      <c r="R643" s="8">
        <f t="shared" si="147"/>
        <v>-30.8</v>
      </c>
      <c r="S643" t="str">
        <f t="shared" si="148"/>
        <v>19.00.00</v>
      </c>
      <c r="T643" t="str">
        <f t="shared" si="149"/>
        <v>16.00.00</v>
      </c>
      <c r="U643" t="str">
        <f t="shared" si="150"/>
        <v xml:space="preserve">9-feb-2010 </v>
      </c>
      <c r="V643">
        <f t="shared" si="151"/>
        <v>2</v>
      </c>
      <c r="W643">
        <f t="shared" si="152"/>
        <v>2010</v>
      </c>
      <c r="X643">
        <f t="shared" si="153"/>
        <v>9</v>
      </c>
      <c r="Y643" s="25">
        <f t="shared" si="154"/>
        <v>2209.9000000000042</v>
      </c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</row>
    <row r="644" spans="1:51">
      <c r="A644" t="s">
        <v>856</v>
      </c>
      <c r="B644" t="s">
        <v>857</v>
      </c>
      <c r="C644" t="s">
        <v>55</v>
      </c>
      <c r="D644">
        <v>7</v>
      </c>
      <c r="E644" s="34">
        <v>-47.8</v>
      </c>
      <c r="F644" s="4">
        <v>-8.6999999999999994E-3</v>
      </c>
      <c r="G644">
        <v>0</v>
      </c>
      <c r="H644" s="25">
        <v>1.2</v>
      </c>
      <c r="I644" s="25">
        <v>-47.8</v>
      </c>
      <c r="J644" s="3">
        <v>10000</v>
      </c>
      <c r="K644" s="7">
        <f t="shared" si="141"/>
        <v>-5</v>
      </c>
      <c r="L644" s="6">
        <f t="shared" si="142"/>
        <v>-220</v>
      </c>
      <c r="M644">
        <v>1</v>
      </c>
      <c r="N644" s="9">
        <f t="shared" si="143"/>
        <v>0</v>
      </c>
      <c r="O644" s="9">
        <f t="shared" si="144"/>
        <v>-1</v>
      </c>
      <c r="P644" s="9">
        <f t="shared" si="145"/>
        <v>0</v>
      </c>
      <c r="Q644" s="8">
        <f t="shared" si="146"/>
        <v>0</v>
      </c>
      <c r="R644" s="8">
        <f t="shared" si="147"/>
        <v>-47.8</v>
      </c>
      <c r="S644" t="str">
        <f t="shared" si="148"/>
        <v>16.00.00</v>
      </c>
      <c r="T644" t="str">
        <f t="shared" si="149"/>
        <v>9.00.00</v>
      </c>
      <c r="U644" t="str">
        <f t="shared" si="150"/>
        <v>12-feb-2010</v>
      </c>
      <c r="V644">
        <f t="shared" si="151"/>
        <v>2</v>
      </c>
      <c r="W644">
        <f t="shared" si="152"/>
        <v>2010</v>
      </c>
      <c r="X644">
        <f t="shared" si="153"/>
        <v>12</v>
      </c>
      <c r="Y644" s="25">
        <f t="shared" si="154"/>
        <v>2162.100000000004</v>
      </c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</row>
    <row r="645" spans="1:51">
      <c r="A645" t="s">
        <v>854</v>
      </c>
      <c r="B645" t="s">
        <v>855</v>
      </c>
      <c r="C645" t="s">
        <v>25</v>
      </c>
      <c r="D645">
        <v>6</v>
      </c>
      <c r="E645" s="34">
        <v>-57.8</v>
      </c>
      <c r="F645" s="4">
        <v>-1.04E-2</v>
      </c>
      <c r="G645">
        <v>0</v>
      </c>
      <c r="H645" s="25">
        <v>0</v>
      </c>
      <c r="I645" s="25">
        <v>-57.8</v>
      </c>
      <c r="J645" s="3">
        <v>10000</v>
      </c>
      <c r="K645" s="7">
        <f t="shared" si="141"/>
        <v>-6</v>
      </c>
      <c r="L645" s="6">
        <f t="shared" si="142"/>
        <v>-277.8</v>
      </c>
      <c r="M645">
        <v>1</v>
      </c>
      <c r="N645" s="9">
        <f t="shared" si="143"/>
        <v>0</v>
      </c>
      <c r="O645" s="9">
        <f t="shared" si="144"/>
        <v>-1</v>
      </c>
      <c r="P645" s="9">
        <f t="shared" si="145"/>
        <v>0</v>
      </c>
      <c r="Q645" s="8">
        <f t="shared" si="146"/>
        <v>0</v>
      </c>
      <c r="R645" s="8">
        <f t="shared" si="147"/>
        <v>-57.8</v>
      </c>
      <c r="S645" t="str">
        <f t="shared" si="148"/>
        <v>9.00.00</v>
      </c>
      <c r="T645" t="str">
        <f t="shared" si="149"/>
        <v>15.00.00</v>
      </c>
      <c r="U645" t="str">
        <f t="shared" si="150"/>
        <v>12-feb-2010</v>
      </c>
      <c r="V645">
        <f t="shared" si="151"/>
        <v>2</v>
      </c>
      <c r="W645">
        <f t="shared" si="152"/>
        <v>2010</v>
      </c>
      <c r="X645">
        <f t="shared" si="153"/>
        <v>12</v>
      </c>
      <c r="Y645" s="25">
        <f t="shared" si="154"/>
        <v>2104.3000000000038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</row>
    <row r="646" spans="1:51">
      <c r="A646" t="s">
        <v>858</v>
      </c>
      <c r="B646" t="s">
        <v>859</v>
      </c>
      <c r="C646" t="s">
        <v>25</v>
      </c>
      <c r="D646">
        <v>17</v>
      </c>
      <c r="E646" s="34">
        <v>-15.8</v>
      </c>
      <c r="F646" s="4">
        <v>-2.8999999999999998E-3</v>
      </c>
      <c r="G646">
        <v>0</v>
      </c>
      <c r="H646" s="25">
        <v>52.2</v>
      </c>
      <c r="I646" s="25">
        <v>-18.3</v>
      </c>
      <c r="J646" s="3">
        <v>10000</v>
      </c>
      <c r="K646" s="7">
        <f t="shared" si="141"/>
        <v>-7</v>
      </c>
      <c r="L646" s="6">
        <f t="shared" si="142"/>
        <v>-293.60000000000002</v>
      </c>
      <c r="M646">
        <v>1</v>
      </c>
      <c r="N646" s="9">
        <f t="shared" si="143"/>
        <v>0</v>
      </c>
      <c r="O646" s="9">
        <f t="shared" si="144"/>
        <v>-1</v>
      </c>
      <c r="P646" s="9">
        <f t="shared" si="145"/>
        <v>0</v>
      </c>
      <c r="Q646" s="8">
        <f t="shared" si="146"/>
        <v>0</v>
      </c>
      <c r="R646" s="8">
        <f t="shared" si="147"/>
        <v>-15.8</v>
      </c>
      <c r="S646" t="str">
        <f t="shared" si="148"/>
        <v>10.00.00</v>
      </c>
      <c r="T646" t="str">
        <f t="shared" si="149"/>
        <v>13.00.00</v>
      </c>
      <c r="U646" t="str">
        <f t="shared" si="150"/>
        <v>15-feb-2010</v>
      </c>
      <c r="V646">
        <f t="shared" si="151"/>
        <v>2</v>
      </c>
      <c r="W646">
        <f t="shared" si="152"/>
        <v>2010</v>
      </c>
      <c r="X646">
        <f t="shared" si="153"/>
        <v>15</v>
      </c>
      <c r="Y646" s="25">
        <f t="shared" si="154"/>
        <v>2088.5000000000036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</row>
    <row r="647" spans="1:51">
      <c r="A647" t="s">
        <v>860</v>
      </c>
      <c r="B647" t="s">
        <v>861</v>
      </c>
      <c r="C647" t="s">
        <v>55</v>
      </c>
      <c r="D647">
        <v>3</v>
      </c>
      <c r="E647" s="34">
        <v>-35.6</v>
      </c>
      <c r="F647" s="4">
        <v>-6.3E-3</v>
      </c>
      <c r="G647">
        <v>0</v>
      </c>
      <c r="H647" s="25">
        <v>0</v>
      </c>
      <c r="I647" s="25">
        <v>-35.6</v>
      </c>
      <c r="J647" s="3">
        <v>10000</v>
      </c>
      <c r="K647" s="7">
        <f t="shared" ref="K647:K710" si="155">+IF(AND(E647&gt;=0,E646&gt;=0),K646+1,IF(AND(E647&lt;0,E646&lt;0),K646-1,IF(AND(E647&gt;=0,E646&lt;0),1,-1)))</f>
        <v>-8</v>
      </c>
      <c r="L647" s="6">
        <f t="shared" ref="L647:L710" si="156">+IF(AND(E647&gt;=0,E646&gt;=0),L646+E647,IF(AND(E647&lt;0,E646&lt;0),L646+E647,E647))</f>
        <v>-329.20000000000005</v>
      </c>
      <c r="M647">
        <v>1</v>
      </c>
      <c r="N647" s="9">
        <f t="shared" ref="N647:N710" si="157">+IF(E647&gt;0,1,0)</f>
        <v>0</v>
      </c>
      <c r="O647" s="9">
        <f t="shared" ref="O647:O710" si="158">+IF(E647&lt;0,-1,0)</f>
        <v>-1</v>
      </c>
      <c r="P647" s="9">
        <f t="shared" ref="P647:P710" si="159">+IF(E647=0,1,0)</f>
        <v>0</v>
      </c>
      <c r="Q647" s="8">
        <f t="shared" ref="Q647:Q710" si="160">IF(E647&gt;=0,E647,0)</f>
        <v>0</v>
      </c>
      <c r="R647" s="8">
        <f t="shared" ref="R647:R710" si="161">IF(E647&lt;0,E647,0)</f>
        <v>-35.6</v>
      </c>
      <c r="S647" t="str">
        <f t="shared" ref="S647:S710" si="162">REPLACE(A647,1,SEARCH(" ",A647),"")</f>
        <v>9.00.00</v>
      </c>
      <c r="T647" t="str">
        <f t="shared" ref="T647:T710" si="163">REPLACE(B647,1,SEARCH(" ",B647),"")</f>
        <v>12.00.00</v>
      </c>
      <c r="U647" t="str">
        <f t="shared" ref="U647:U710" si="164">LEFT(A647,11)</f>
        <v>18-feb-2010</v>
      </c>
      <c r="V647">
        <f t="shared" ref="V647:V710" si="165">MONTH(U647)</f>
        <v>2</v>
      </c>
      <c r="W647">
        <f t="shared" ref="W647:W710" si="166">YEAR(U647)</f>
        <v>2010</v>
      </c>
      <c r="X647">
        <f t="shared" ref="X647:X710" si="167">DAY(U647)</f>
        <v>18</v>
      </c>
      <c r="Y647" s="25">
        <f t="shared" ref="Y647:Y710" si="168">Y646+E647</f>
        <v>2052.9000000000037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</row>
    <row r="648" spans="1:51">
      <c r="A648" t="s">
        <v>2036</v>
      </c>
      <c r="B648" t="s">
        <v>2037</v>
      </c>
      <c r="C648" t="s">
        <v>55</v>
      </c>
      <c r="D648">
        <v>8</v>
      </c>
      <c r="E648" s="38">
        <v>62</v>
      </c>
      <c r="F648" s="4">
        <v>5.4999999999999997E-3</v>
      </c>
      <c r="G648">
        <v>0</v>
      </c>
      <c r="H648" s="25">
        <v>83</v>
      </c>
      <c r="I648" s="25">
        <v>-32</v>
      </c>
      <c r="J648" s="3">
        <v>10000</v>
      </c>
      <c r="K648" s="7">
        <f t="shared" si="155"/>
        <v>1</v>
      </c>
      <c r="L648" s="6">
        <f t="shared" si="156"/>
        <v>62</v>
      </c>
      <c r="M648">
        <v>1</v>
      </c>
      <c r="N648" s="9">
        <f t="shared" si="157"/>
        <v>1</v>
      </c>
      <c r="O648" s="9">
        <f t="shared" si="158"/>
        <v>0</v>
      </c>
      <c r="P648" s="9">
        <f t="shared" si="159"/>
        <v>0</v>
      </c>
      <c r="Q648" s="8">
        <f t="shared" si="160"/>
        <v>62</v>
      </c>
      <c r="R648" s="8">
        <f t="shared" si="161"/>
        <v>0</v>
      </c>
      <c r="S648" t="str">
        <f t="shared" si="162"/>
        <v>13.00.00</v>
      </c>
      <c r="T648" t="str">
        <f t="shared" si="163"/>
        <v>21.00.00</v>
      </c>
      <c r="U648" t="str">
        <f t="shared" si="164"/>
        <v>23-feb-2010</v>
      </c>
      <c r="V648">
        <f t="shared" si="165"/>
        <v>2</v>
      </c>
      <c r="W648">
        <f t="shared" si="166"/>
        <v>2010</v>
      </c>
      <c r="X648">
        <f t="shared" si="167"/>
        <v>23</v>
      </c>
      <c r="Y648" s="25">
        <f t="shared" si="168"/>
        <v>2114.9000000000037</v>
      </c>
    </row>
    <row r="649" spans="1:51">
      <c r="A649" t="s">
        <v>862</v>
      </c>
      <c r="B649" t="s">
        <v>863</v>
      </c>
      <c r="C649" t="s">
        <v>25</v>
      </c>
      <c r="D649">
        <v>7</v>
      </c>
      <c r="E649" s="34">
        <v>-35.6</v>
      </c>
      <c r="F649" s="4">
        <v>-6.3E-3</v>
      </c>
      <c r="G649">
        <v>0</v>
      </c>
      <c r="H649" s="25">
        <v>14.7</v>
      </c>
      <c r="I649" s="25">
        <v>-35.6</v>
      </c>
      <c r="J649" s="3">
        <v>10000</v>
      </c>
      <c r="K649" s="7">
        <f t="shared" si="155"/>
        <v>-1</v>
      </c>
      <c r="L649" s="6">
        <f t="shared" si="156"/>
        <v>-35.6</v>
      </c>
      <c r="M649">
        <v>1</v>
      </c>
      <c r="N649" s="9">
        <f t="shared" si="157"/>
        <v>0</v>
      </c>
      <c r="O649" s="9">
        <f t="shared" si="158"/>
        <v>-1</v>
      </c>
      <c r="P649" s="9">
        <f t="shared" si="159"/>
        <v>0</v>
      </c>
      <c r="Q649" s="8">
        <f t="shared" si="160"/>
        <v>0</v>
      </c>
      <c r="R649" s="8">
        <f t="shared" si="161"/>
        <v>-35.6</v>
      </c>
      <c r="S649" t="str">
        <f t="shared" si="162"/>
        <v>16.00.00</v>
      </c>
      <c r="T649" t="str">
        <f t="shared" si="163"/>
        <v>9.00.00</v>
      </c>
      <c r="U649" t="str">
        <f t="shared" si="164"/>
        <v>24-feb-2010</v>
      </c>
      <c r="V649">
        <f t="shared" si="165"/>
        <v>2</v>
      </c>
      <c r="W649">
        <f t="shared" si="166"/>
        <v>2010</v>
      </c>
      <c r="X649">
        <f t="shared" si="167"/>
        <v>24</v>
      </c>
      <c r="Y649" s="25">
        <f t="shared" si="168"/>
        <v>2079.3000000000038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</row>
    <row r="650" spans="1:51">
      <c r="A650" t="s">
        <v>864</v>
      </c>
      <c r="B650" t="s">
        <v>865</v>
      </c>
      <c r="C650" t="s">
        <v>25</v>
      </c>
      <c r="D650">
        <v>3</v>
      </c>
      <c r="E650" s="34">
        <v>-68.8</v>
      </c>
      <c r="F650" s="4">
        <v>-1.2200000000000001E-2</v>
      </c>
      <c r="G650">
        <v>0</v>
      </c>
      <c r="H650" s="25">
        <v>0</v>
      </c>
      <c r="I650" s="25">
        <v>-68.8</v>
      </c>
      <c r="J650" s="3">
        <v>10000</v>
      </c>
      <c r="K650" s="7">
        <f t="shared" si="155"/>
        <v>-2</v>
      </c>
      <c r="L650" s="6">
        <f t="shared" si="156"/>
        <v>-104.4</v>
      </c>
      <c r="M650">
        <v>1</v>
      </c>
      <c r="N650" s="9">
        <f t="shared" si="157"/>
        <v>0</v>
      </c>
      <c r="O650" s="9">
        <f t="shared" si="158"/>
        <v>-1</v>
      </c>
      <c r="P650" s="9">
        <f t="shared" si="159"/>
        <v>0</v>
      </c>
      <c r="Q650" s="8">
        <f t="shared" si="160"/>
        <v>0</v>
      </c>
      <c r="R650" s="8">
        <f t="shared" si="161"/>
        <v>-68.8</v>
      </c>
      <c r="S650" t="str">
        <f t="shared" si="162"/>
        <v>11.00.00</v>
      </c>
      <c r="T650" t="str">
        <f t="shared" si="163"/>
        <v>14.00.00</v>
      </c>
      <c r="U650" t="str">
        <f t="shared" si="164"/>
        <v>25-feb-2010</v>
      </c>
      <c r="V650">
        <f t="shared" si="165"/>
        <v>2</v>
      </c>
      <c r="W650">
        <f t="shared" si="166"/>
        <v>2010</v>
      </c>
      <c r="X650">
        <f t="shared" si="167"/>
        <v>25</v>
      </c>
      <c r="Y650" s="25">
        <f t="shared" si="168"/>
        <v>2010.5000000000039</v>
      </c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</row>
    <row r="651" spans="1:51">
      <c r="A651" t="s">
        <v>3007</v>
      </c>
      <c r="B651" t="s">
        <v>3008</v>
      </c>
      <c r="C651" t="s">
        <v>25</v>
      </c>
      <c r="D651">
        <v>18</v>
      </c>
      <c r="E651" s="36">
        <v>60.5</v>
      </c>
      <c r="F651" s="4">
        <v>1.04E-2</v>
      </c>
      <c r="G651">
        <v>0</v>
      </c>
      <c r="H651" s="25">
        <v>60.5</v>
      </c>
      <c r="I651" s="25">
        <v>-7.5</v>
      </c>
      <c r="J651" s="3">
        <v>10000</v>
      </c>
      <c r="K651" s="7">
        <f t="shared" si="155"/>
        <v>1</v>
      </c>
      <c r="L651" s="6">
        <f t="shared" si="156"/>
        <v>60.5</v>
      </c>
      <c r="M651">
        <v>1</v>
      </c>
      <c r="N651" s="9">
        <f t="shared" si="157"/>
        <v>1</v>
      </c>
      <c r="O651" s="9">
        <f t="shared" si="158"/>
        <v>0</v>
      </c>
      <c r="P651" s="9">
        <f t="shared" si="159"/>
        <v>0</v>
      </c>
      <c r="Q651" s="8">
        <f t="shared" si="160"/>
        <v>60.5</v>
      </c>
      <c r="R651" s="8">
        <f t="shared" si="161"/>
        <v>0</v>
      </c>
      <c r="S651" t="str">
        <f t="shared" si="162"/>
        <v>10.00.00</v>
      </c>
      <c r="T651" t="str">
        <f t="shared" si="163"/>
        <v>14.00.00</v>
      </c>
      <c r="U651" t="str">
        <f t="shared" si="164"/>
        <v xml:space="preserve">4-mar-2010 </v>
      </c>
      <c r="V651">
        <f t="shared" si="165"/>
        <v>3</v>
      </c>
      <c r="W651">
        <f t="shared" si="166"/>
        <v>2010</v>
      </c>
      <c r="X651">
        <f t="shared" si="167"/>
        <v>4</v>
      </c>
      <c r="Y651" s="25">
        <f t="shared" si="168"/>
        <v>2071.0000000000036</v>
      </c>
    </row>
    <row r="652" spans="1:51">
      <c r="A652" t="s">
        <v>866</v>
      </c>
      <c r="B652" t="s">
        <v>867</v>
      </c>
      <c r="C652" t="s">
        <v>55</v>
      </c>
      <c r="D652">
        <v>7</v>
      </c>
      <c r="E652" s="34">
        <v>-39.6</v>
      </c>
      <c r="F652" s="4">
        <v>-6.8999999999999999E-3</v>
      </c>
      <c r="G652">
        <v>0</v>
      </c>
      <c r="H652" s="25">
        <v>0</v>
      </c>
      <c r="I652" s="25">
        <v>-39.6</v>
      </c>
      <c r="J652" s="3">
        <v>10000</v>
      </c>
      <c r="K652" s="7">
        <f t="shared" si="155"/>
        <v>-1</v>
      </c>
      <c r="L652" s="6">
        <f t="shared" si="156"/>
        <v>-39.6</v>
      </c>
      <c r="M652">
        <v>1</v>
      </c>
      <c r="N652" s="9">
        <f t="shared" si="157"/>
        <v>0</v>
      </c>
      <c r="O652" s="9">
        <f t="shared" si="158"/>
        <v>-1</v>
      </c>
      <c r="P652" s="9">
        <f t="shared" si="159"/>
        <v>0</v>
      </c>
      <c r="Q652" s="8">
        <f t="shared" si="160"/>
        <v>0</v>
      </c>
      <c r="R652" s="8">
        <f t="shared" si="161"/>
        <v>-39.6</v>
      </c>
      <c r="S652" t="str">
        <f t="shared" si="162"/>
        <v>8.00.00</v>
      </c>
      <c r="T652" t="str">
        <f t="shared" si="163"/>
        <v>15.00.00</v>
      </c>
      <c r="U652" t="str">
        <f t="shared" si="164"/>
        <v xml:space="preserve">4-mar-2010 </v>
      </c>
      <c r="V652">
        <f t="shared" si="165"/>
        <v>3</v>
      </c>
      <c r="W652">
        <f t="shared" si="166"/>
        <v>2010</v>
      </c>
      <c r="X652">
        <f t="shared" si="167"/>
        <v>4</v>
      </c>
      <c r="Y652" s="25">
        <f t="shared" si="168"/>
        <v>2031.4000000000037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</row>
    <row r="653" spans="1:51">
      <c r="A653" t="s">
        <v>868</v>
      </c>
      <c r="B653" t="s">
        <v>869</v>
      </c>
      <c r="C653" t="s">
        <v>55</v>
      </c>
      <c r="D653">
        <v>18</v>
      </c>
      <c r="E653" s="34">
        <v>-13.1</v>
      </c>
      <c r="F653" s="4">
        <v>-2.2000000000000001E-3</v>
      </c>
      <c r="G653">
        <v>0</v>
      </c>
      <c r="H653" s="25">
        <v>31.7</v>
      </c>
      <c r="I653" s="25">
        <v>-13.1</v>
      </c>
      <c r="J653" s="3">
        <v>10000</v>
      </c>
      <c r="K653" s="7">
        <f t="shared" si="155"/>
        <v>-2</v>
      </c>
      <c r="L653" s="6">
        <f t="shared" si="156"/>
        <v>-52.7</v>
      </c>
      <c r="M653">
        <v>1</v>
      </c>
      <c r="N653" s="9">
        <f t="shared" si="157"/>
        <v>0</v>
      </c>
      <c r="O653" s="9">
        <f t="shared" si="158"/>
        <v>-1</v>
      </c>
      <c r="P653" s="9">
        <f t="shared" si="159"/>
        <v>0</v>
      </c>
      <c r="Q653" s="8">
        <f t="shared" si="160"/>
        <v>0</v>
      </c>
      <c r="R653" s="8">
        <f t="shared" si="161"/>
        <v>-13.1</v>
      </c>
      <c r="S653" t="str">
        <f t="shared" si="162"/>
        <v>13.00.00</v>
      </c>
      <c r="T653" t="str">
        <f t="shared" si="163"/>
        <v>17.00.00</v>
      </c>
      <c r="U653" t="str">
        <f t="shared" si="164"/>
        <v xml:space="preserve">8-mar-2010 </v>
      </c>
      <c r="V653">
        <f t="shared" si="165"/>
        <v>3</v>
      </c>
      <c r="W653">
        <f t="shared" si="166"/>
        <v>2010</v>
      </c>
      <c r="X653">
        <f t="shared" si="167"/>
        <v>8</v>
      </c>
      <c r="Y653" s="25">
        <f t="shared" si="168"/>
        <v>2018.3000000000038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</row>
    <row r="654" spans="1:51">
      <c r="A654" t="s">
        <v>870</v>
      </c>
      <c r="B654" t="s">
        <v>871</v>
      </c>
      <c r="C654" t="s">
        <v>25</v>
      </c>
      <c r="D654">
        <v>5</v>
      </c>
      <c r="E654" s="34">
        <v>-34.1</v>
      </c>
      <c r="F654" s="4">
        <v>-5.7000000000000002E-3</v>
      </c>
      <c r="G654">
        <v>0</v>
      </c>
      <c r="H654" s="25">
        <v>0</v>
      </c>
      <c r="I654" s="25">
        <v>-55.9</v>
      </c>
      <c r="J654" s="3">
        <v>10000</v>
      </c>
      <c r="K654" s="7">
        <f t="shared" si="155"/>
        <v>-3</v>
      </c>
      <c r="L654" s="6">
        <f t="shared" si="156"/>
        <v>-86.800000000000011</v>
      </c>
      <c r="M654">
        <v>1</v>
      </c>
      <c r="N654" s="9">
        <f t="shared" si="157"/>
        <v>0</v>
      </c>
      <c r="O654" s="9">
        <f t="shared" si="158"/>
        <v>-1</v>
      </c>
      <c r="P654" s="9">
        <f t="shared" si="159"/>
        <v>0</v>
      </c>
      <c r="Q654" s="8">
        <f t="shared" si="160"/>
        <v>0</v>
      </c>
      <c r="R654" s="8">
        <f t="shared" si="161"/>
        <v>-34.1</v>
      </c>
      <c r="S654" t="str">
        <f t="shared" si="162"/>
        <v>11.00.00</v>
      </c>
      <c r="T654" t="str">
        <f t="shared" si="163"/>
        <v>16.00.00</v>
      </c>
      <c r="U654" t="str">
        <f t="shared" si="164"/>
        <v>11-mar-2010</v>
      </c>
      <c r="V654">
        <f t="shared" si="165"/>
        <v>3</v>
      </c>
      <c r="W654">
        <f t="shared" si="166"/>
        <v>2010</v>
      </c>
      <c r="X654">
        <f t="shared" si="167"/>
        <v>11</v>
      </c>
      <c r="Y654" s="25">
        <f t="shared" si="168"/>
        <v>1984.2000000000039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</row>
    <row r="655" spans="1:51">
      <c r="A655" t="s">
        <v>871</v>
      </c>
      <c r="B655" t="s">
        <v>872</v>
      </c>
      <c r="C655" t="s">
        <v>55</v>
      </c>
      <c r="D655">
        <v>7</v>
      </c>
      <c r="E655" s="34">
        <v>-34.1</v>
      </c>
      <c r="F655" s="4">
        <v>-5.7999999999999996E-3</v>
      </c>
      <c r="G655">
        <v>0</v>
      </c>
      <c r="H655" s="25">
        <v>0</v>
      </c>
      <c r="I655" s="25">
        <v>-36.6</v>
      </c>
      <c r="J655" s="3">
        <v>10000</v>
      </c>
      <c r="K655" s="7">
        <f t="shared" si="155"/>
        <v>-4</v>
      </c>
      <c r="L655" s="6">
        <f t="shared" si="156"/>
        <v>-120.9</v>
      </c>
      <c r="M655">
        <v>1</v>
      </c>
      <c r="N655" s="9">
        <f t="shared" si="157"/>
        <v>0</v>
      </c>
      <c r="O655" s="9">
        <f t="shared" si="158"/>
        <v>-1</v>
      </c>
      <c r="P655" s="9">
        <f t="shared" si="159"/>
        <v>0</v>
      </c>
      <c r="Q655" s="8">
        <f t="shared" si="160"/>
        <v>0</v>
      </c>
      <c r="R655" s="8">
        <f t="shared" si="161"/>
        <v>-34.1</v>
      </c>
      <c r="S655" t="str">
        <f t="shared" si="162"/>
        <v>16.00.00</v>
      </c>
      <c r="T655" t="str">
        <f t="shared" si="163"/>
        <v>9.00.00</v>
      </c>
      <c r="U655" t="str">
        <f t="shared" si="164"/>
        <v>11-mar-2010</v>
      </c>
      <c r="V655">
        <f t="shared" si="165"/>
        <v>3</v>
      </c>
      <c r="W655">
        <f t="shared" si="166"/>
        <v>2010</v>
      </c>
      <c r="X655">
        <f t="shared" si="167"/>
        <v>11</v>
      </c>
      <c r="Y655" s="25">
        <f t="shared" si="168"/>
        <v>1950.100000000004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</row>
    <row r="656" spans="1:51">
      <c r="A656" t="s">
        <v>3009</v>
      </c>
      <c r="B656" t="s">
        <v>3010</v>
      </c>
      <c r="C656" t="s">
        <v>25</v>
      </c>
      <c r="D656">
        <v>6</v>
      </c>
      <c r="E656" s="36">
        <v>-26.1</v>
      </c>
      <c r="F656" s="4">
        <v>-4.4000000000000003E-3</v>
      </c>
      <c r="G656">
        <v>0</v>
      </c>
      <c r="H656" s="25">
        <v>5.5</v>
      </c>
      <c r="I656" s="25">
        <v>-26.1</v>
      </c>
      <c r="J656" s="3">
        <v>10000</v>
      </c>
      <c r="K656" s="7">
        <f t="shared" si="155"/>
        <v>-5</v>
      </c>
      <c r="L656" s="6">
        <f t="shared" si="156"/>
        <v>-147</v>
      </c>
      <c r="M656">
        <v>1</v>
      </c>
      <c r="N656" s="9">
        <f t="shared" si="157"/>
        <v>0</v>
      </c>
      <c r="O656" s="9">
        <f t="shared" si="158"/>
        <v>-1</v>
      </c>
      <c r="P656" s="9">
        <f t="shared" si="159"/>
        <v>0</v>
      </c>
      <c r="Q656" s="8">
        <f t="shared" si="160"/>
        <v>0</v>
      </c>
      <c r="R656" s="8">
        <f t="shared" si="161"/>
        <v>-26.1</v>
      </c>
      <c r="S656" t="str">
        <f t="shared" si="162"/>
        <v>10.00.00</v>
      </c>
      <c r="T656" t="str">
        <f t="shared" si="163"/>
        <v>16.00.00</v>
      </c>
      <c r="U656" t="str">
        <f t="shared" si="164"/>
        <v>15-mar-2010</v>
      </c>
      <c r="V656">
        <f t="shared" si="165"/>
        <v>3</v>
      </c>
      <c r="W656">
        <f t="shared" si="166"/>
        <v>2010</v>
      </c>
      <c r="X656">
        <f t="shared" si="167"/>
        <v>15</v>
      </c>
      <c r="Y656" s="25">
        <f t="shared" si="168"/>
        <v>1924.0000000000041</v>
      </c>
    </row>
    <row r="657" spans="1:51">
      <c r="A657" t="s">
        <v>873</v>
      </c>
      <c r="B657" t="s">
        <v>874</v>
      </c>
      <c r="C657" t="s">
        <v>25</v>
      </c>
      <c r="D657">
        <v>18</v>
      </c>
      <c r="E657" s="34">
        <v>65.900000000000006</v>
      </c>
      <c r="F657" s="4">
        <v>1.09E-2</v>
      </c>
      <c r="G657">
        <v>0</v>
      </c>
      <c r="H657" s="25">
        <v>90.7</v>
      </c>
      <c r="I657" s="25">
        <v>-13.8</v>
      </c>
      <c r="J657" s="3">
        <v>10000</v>
      </c>
      <c r="K657" s="7">
        <f t="shared" si="155"/>
        <v>1</v>
      </c>
      <c r="L657" s="6">
        <f t="shared" si="156"/>
        <v>65.900000000000006</v>
      </c>
      <c r="M657">
        <v>1</v>
      </c>
      <c r="N657" s="9">
        <f t="shared" si="157"/>
        <v>1</v>
      </c>
      <c r="O657" s="9">
        <f t="shared" si="158"/>
        <v>0</v>
      </c>
      <c r="P657" s="9">
        <f t="shared" si="159"/>
        <v>0</v>
      </c>
      <c r="Q657" s="8">
        <f t="shared" si="160"/>
        <v>65.900000000000006</v>
      </c>
      <c r="R657" s="8">
        <f t="shared" si="161"/>
        <v>0</v>
      </c>
      <c r="S657" t="str">
        <f t="shared" si="162"/>
        <v>18.00.00</v>
      </c>
      <c r="T657" t="str">
        <f t="shared" si="163"/>
        <v>8.00.00</v>
      </c>
      <c r="U657" t="str">
        <f t="shared" si="164"/>
        <v>24-mar-2010</v>
      </c>
      <c r="V657">
        <f t="shared" si="165"/>
        <v>3</v>
      </c>
      <c r="W657">
        <f t="shared" si="166"/>
        <v>2010</v>
      </c>
      <c r="X657">
        <f t="shared" si="167"/>
        <v>24</v>
      </c>
      <c r="Y657" s="25">
        <f t="shared" si="168"/>
        <v>1989.9000000000042</v>
      </c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</row>
    <row r="658" spans="1:51">
      <c r="A658" t="s">
        <v>2038</v>
      </c>
      <c r="B658" t="s">
        <v>2039</v>
      </c>
      <c r="C658" t="s">
        <v>25</v>
      </c>
      <c r="D658">
        <v>9</v>
      </c>
      <c r="E658" s="38">
        <v>34</v>
      </c>
      <c r="F658" s="4">
        <v>2.8E-3</v>
      </c>
      <c r="G658">
        <v>0</v>
      </c>
      <c r="H658" s="25">
        <v>95</v>
      </c>
      <c r="I658" s="25">
        <v>0</v>
      </c>
      <c r="J658" s="3">
        <v>10000</v>
      </c>
      <c r="K658" s="7">
        <f t="shared" si="155"/>
        <v>2</v>
      </c>
      <c r="L658" s="6">
        <f t="shared" si="156"/>
        <v>99.9</v>
      </c>
      <c r="M658">
        <v>1</v>
      </c>
      <c r="N658" s="9">
        <f t="shared" si="157"/>
        <v>1</v>
      </c>
      <c r="O658" s="9">
        <f t="shared" si="158"/>
        <v>0</v>
      </c>
      <c r="P658" s="9">
        <f t="shared" si="159"/>
        <v>0</v>
      </c>
      <c r="Q658" s="8">
        <f t="shared" si="160"/>
        <v>34</v>
      </c>
      <c r="R658" s="8">
        <f t="shared" si="161"/>
        <v>0</v>
      </c>
      <c r="S658" t="str">
        <f t="shared" si="162"/>
        <v>12.00.00</v>
      </c>
      <c r="T658" t="str">
        <f t="shared" si="163"/>
        <v>21.00.00</v>
      </c>
      <c r="U658" t="str">
        <f t="shared" si="164"/>
        <v>25-mar-2010</v>
      </c>
      <c r="V658">
        <f t="shared" si="165"/>
        <v>3</v>
      </c>
      <c r="W658">
        <f t="shared" si="166"/>
        <v>2010</v>
      </c>
      <c r="X658">
        <f t="shared" si="167"/>
        <v>25</v>
      </c>
      <c r="Y658" s="25">
        <f t="shared" si="168"/>
        <v>2023.9000000000042</v>
      </c>
    </row>
    <row r="659" spans="1:51">
      <c r="A659" t="s">
        <v>875</v>
      </c>
      <c r="B659" t="s">
        <v>876</v>
      </c>
      <c r="C659" t="s">
        <v>55</v>
      </c>
      <c r="D659">
        <v>7</v>
      </c>
      <c r="E659" s="34">
        <v>-51.1</v>
      </c>
      <c r="F659" s="4">
        <v>-8.3000000000000001E-3</v>
      </c>
      <c r="G659">
        <v>0</v>
      </c>
      <c r="H659" s="25">
        <v>0</v>
      </c>
      <c r="I659" s="25">
        <v>-51.1</v>
      </c>
      <c r="J659" s="3">
        <v>10000</v>
      </c>
      <c r="K659" s="7">
        <f t="shared" si="155"/>
        <v>-1</v>
      </c>
      <c r="L659" s="6">
        <f t="shared" si="156"/>
        <v>-51.1</v>
      </c>
      <c r="M659">
        <v>1</v>
      </c>
      <c r="N659" s="9">
        <f t="shared" si="157"/>
        <v>0</v>
      </c>
      <c r="O659" s="9">
        <f t="shared" si="158"/>
        <v>-1</v>
      </c>
      <c r="P659" s="9">
        <f t="shared" si="159"/>
        <v>0</v>
      </c>
      <c r="Q659" s="8">
        <f t="shared" si="160"/>
        <v>0</v>
      </c>
      <c r="R659" s="8">
        <f t="shared" si="161"/>
        <v>-51.1</v>
      </c>
      <c r="S659" t="str">
        <f t="shared" si="162"/>
        <v>16.00.00</v>
      </c>
      <c r="T659" t="str">
        <f t="shared" si="163"/>
        <v>9.00.00</v>
      </c>
      <c r="U659" t="str">
        <f t="shared" si="164"/>
        <v>29-mar-2010</v>
      </c>
      <c r="V659">
        <f t="shared" si="165"/>
        <v>3</v>
      </c>
      <c r="W659">
        <f t="shared" si="166"/>
        <v>2010</v>
      </c>
      <c r="X659">
        <f t="shared" si="167"/>
        <v>29</v>
      </c>
      <c r="Y659" s="25">
        <f t="shared" si="168"/>
        <v>1972.8000000000043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</row>
    <row r="660" spans="1:51">
      <c r="A660" t="s">
        <v>877</v>
      </c>
      <c r="B660" t="s">
        <v>878</v>
      </c>
      <c r="C660" t="s">
        <v>55</v>
      </c>
      <c r="D660">
        <v>15</v>
      </c>
      <c r="E660" s="34">
        <v>-0.6</v>
      </c>
      <c r="F660" s="4">
        <v>-1E-4</v>
      </c>
      <c r="G660">
        <v>0</v>
      </c>
      <c r="H660" s="25">
        <v>38.200000000000003</v>
      </c>
      <c r="I660" s="25">
        <v>-5.8</v>
      </c>
      <c r="J660" s="3">
        <v>10000</v>
      </c>
      <c r="K660" s="7">
        <f t="shared" si="155"/>
        <v>-2</v>
      </c>
      <c r="L660" s="6">
        <f t="shared" si="156"/>
        <v>-51.7</v>
      </c>
      <c r="M660">
        <v>1</v>
      </c>
      <c r="N660" s="9">
        <f t="shared" si="157"/>
        <v>0</v>
      </c>
      <c r="O660" s="9">
        <f t="shared" si="158"/>
        <v>-1</v>
      </c>
      <c r="P660" s="9">
        <f t="shared" si="159"/>
        <v>0</v>
      </c>
      <c r="Q660" s="8">
        <f t="shared" si="160"/>
        <v>0</v>
      </c>
      <c r="R660" s="8">
        <f t="shared" si="161"/>
        <v>-0.6</v>
      </c>
      <c r="S660" t="str">
        <f t="shared" si="162"/>
        <v>17.00.00</v>
      </c>
      <c r="T660" t="str">
        <f t="shared" si="163"/>
        <v>18.00.00</v>
      </c>
      <c r="U660" t="str">
        <f t="shared" si="164"/>
        <v>30-mar-2010</v>
      </c>
      <c r="V660">
        <f t="shared" si="165"/>
        <v>3</v>
      </c>
      <c r="W660">
        <f t="shared" si="166"/>
        <v>2010</v>
      </c>
      <c r="X660">
        <f t="shared" si="167"/>
        <v>30</v>
      </c>
      <c r="Y660" s="25">
        <f t="shared" si="168"/>
        <v>1972.2000000000044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</row>
    <row r="661" spans="1:51">
      <c r="A661" t="s">
        <v>3011</v>
      </c>
      <c r="B661" t="s">
        <v>3012</v>
      </c>
      <c r="C661" t="s">
        <v>25</v>
      </c>
      <c r="D661">
        <v>6</v>
      </c>
      <c r="E661" s="36">
        <v>71.5</v>
      </c>
      <c r="F661" s="4">
        <v>1.1599999999999999E-2</v>
      </c>
      <c r="G661">
        <v>0</v>
      </c>
      <c r="H661" s="25">
        <v>71.5</v>
      </c>
      <c r="I661" s="25">
        <v>0</v>
      </c>
      <c r="J661" s="3">
        <v>10000</v>
      </c>
      <c r="K661" s="7">
        <f t="shared" si="155"/>
        <v>1</v>
      </c>
      <c r="L661" s="6">
        <f t="shared" si="156"/>
        <v>71.5</v>
      </c>
      <c r="M661">
        <v>1</v>
      </c>
      <c r="N661" s="9">
        <f t="shared" si="157"/>
        <v>1</v>
      </c>
      <c r="O661" s="9">
        <f t="shared" si="158"/>
        <v>0</v>
      </c>
      <c r="P661" s="9">
        <f t="shared" si="159"/>
        <v>0</v>
      </c>
      <c r="Q661" s="8">
        <f t="shared" si="160"/>
        <v>71.5</v>
      </c>
      <c r="R661" s="8">
        <f t="shared" si="161"/>
        <v>0</v>
      </c>
      <c r="S661" t="str">
        <f t="shared" si="162"/>
        <v>17.00.00</v>
      </c>
      <c r="T661" t="str">
        <f t="shared" si="163"/>
        <v>9.00.00</v>
      </c>
      <c r="U661" t="str">
        <f t="shared" si="164"/>
        <v>31-mar-2010</v>
      </c>
      <c r="V661">
        <f t="shared" si="165"/>
        <v>3</v>
      </c>
      <c r="W661">
        <f t="shared" si="166"/>
        <v>2010</v>
      </c>
      <c r="X661">
        <f t="shared" si="167"/>
        <v>31</v>
      </c>
      <c r="Y661" s="25">
        <f t="shared" si="168"/>
        <v>2043.7000000000044</v>
      </c>
    </row>
    <row r="662" spans="1:51">
      <c r="A662" t="s">
        <v>879</v>
      </c>
      <c r="B662" t="s">
        <v>880</v>
      </c>
      <c r="C662" t="s">
        <v>55</v>
      </c>
      <c r="D662">
        <v>5</v>
      </c>
      <c r="E662" s="34">
        <v>-33.1</v>
      </c>
      <c r="F662" s="4">
        <v>-5.3E-3</v>
      </c>
      <c r="G662">
        <v>0</v>
      </c>
      <c r="H662" s="25">
        <v>0</v>
      </c>
      <c r="I662" s="25">
        <v>-33.1</v>
      </c>
      <c r="J662" s="3">
        <v>10000</v>
      </c>
      <c r="K662" s="7">
        <f t="shared" si="155"/>
        <v>-1</v>
      </c>
      <c r="L662" s="6">
        <f t="shared" si="156"/>
        <v>-33.1</v>
      </c>
      <c r="M662">
        <v>1</v>
      </c>
      <c r="N662" s="9">
        <f t="shared" si="157"/>
        <v>0</v>
      </c>
      <c r="O662" s="9">
        <f t="shared" si="158"/>
        <v>-1</v>
      </c>
      <c r="P662" s="9">
        <f t="shared" si="159"/>
        <v>0</v>
      </c>
      <c r="Q662" s="8">
        <f t="shared" si="160"/>
        <v>0</v>
      </c>
      <c r="R662" s="8">
        <f t="shared" si="161"/>
        <v>-33.1</v>
      </c>
      <c r="S662" t="str">
        <f t="shared" si="162"/>
        <v>16.00.00</v>
      </c>
      <c r="T662" t="str">
        <f t="shared" si="163"/>
        <v>21.00.00</v>
      </c>
      <c r="U662" t="str">
        <f t="shared" si="164"/>
        <v xml:space="preserve">6-apr-2010 </v>
      </c>
      <c r="V662">
        <f t="shared" si="165"/>
        <v>4</v>
      </c>
      <c r="W662">
        <f t="shared" si="166"/>
        <v>2010</v>
      </c>
      <c r="X662">
        <f t="shared" si="167"/>
        <v>6</v>
      </c>
      <c r="Y662" s="25">
        <f t="shared" si="168"/>
        <v>2010.6000000000045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</row>
    <row r="663" spans="1:51">
      <c r="A663" t="s">
        <v>881</v>
      </c>
      <c r="B663" t="s">
        <v>882</v>
      </c>
      <c r="C663" t="s">
        <v>55</v>
      </c>
      <c r="D663">
        <v>17</v>
      </c>
      <c r="E663" s="34">
        <v>47.9</v>
      </c>
      <c r="F663" s="4">
        <v>7.7000000000000002E-3</v>
      </c>
      <c r="G663">
        <v>0</v>
      </c>
      <c r="H663" s="25">
        <v>84.7</v>
      </c>
      <c r="I663" s="25">
        <v>0</v>
      </c>
      <c r="J663" s="3">
        <v>10000</v>
      </c>
      <c r="K663" s="7">
        <f t="shared" si="155"/>
        <v>1</v>
      </c>
      <c r="L663" s="6">
        <f t="shared" si="156"/>
        <v>47.9</v>
      </c>
      <c r="M663">
        <v>1</v>
      </c>
      <c r="N663" s="9">
        <f t="shared" si="157"/>
        <v>1</v>
      </c>
      <c r="O663" s="9">
        <f t="shared" si="158"/>
        <v>0</v>
      </c>
      <c r="P663" s="9">
        <f t="shared" si="159"/>
        <v>0</v>
      </c>
      <c r="Q663" s="8">
        <f t="shared" si="160"/>
        <v>47.9</v>
      </c>
      <c r="R663" s="8">
        <f t="shared" si="161"/>
        <v>0</v>
      </c>
      <c r="S663" t="str">
        <f t="shared" si="162"/>
        <v>15.00.00</v>
      </c>
      <c r="T663" t="str">
        <f t="shared" si="163"/>
        <v>18.00.00</v>
      </c>
      <c r="U663" t="str">
        <f t="shared" si="164"/>
        <v xml:space="preserve">7-apr-2010 </v>
      </c>
      <c r="V663">
        <f t="shared" si="165"/>
        <v>4</v>
      </c>
      <c r="W663">
        <f t="shared" si="166"/>
        <v>2010</v>
      </c>
      <c r="X663">
        <f t="shared" si="167"/>
        <v>7</v>
      </c>
      <c r="Y663" s="25">
        <f t="shared" si="168"/>
        <v>2058.5000000000045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</row>
    <row r="664" spans="1:51">
      <c r="A664" t="s">
        <v>883</v>
      </c>
      <c r="B664" t="s">
        <v>884</v>
      </c>
      <c r="C664" t="s">
        <v>25</v>
      </c>
      <c r="D664">
        <v>6</v>
      </c>
      <c r="E664" s="34">
        <v>-36.1</v>
      </c>
      <c r="F664" s="4">
        <v>-5.7000000000000002E-3</v>
      </c>
      <c r="G664">
        <v>0</v>
      </c>
      <c r="H664" s="25">
        <v>5.7</v>
      </c>
      <c r="I664" s="25">
        <v>-36.1</v>
      </c>
      <c r="J664" s="3">
        <v>10000</v>
      </c>
      <c r="K664" s="7">
        <f t="shared" si="155"/>
        <v>-1</v>
      </c>
      <c r="L664" s="6">
        <f t="shared" si="156"/>
        <v>-36.1</v>
      </c>
      <c r="M664">
        <v>1</v>
      </c>
      <c r="N664" s="9">
        <f t="shared" si="157"/>
        <v>0</v>
      </c>
      <c r="O664" s="9">
        <f t="shared" si="158"/>
        <v>-1</v>
      </c>
      <c r="P664" s="9">
        <f t="shared" si="159"/>
        <v>0</v>
      </c>
      <c r="Q664" s="8">
        <f t="shared" si="160"/>
        <v>0</v>
      </c>
      <c r="R664" s="8">
        <f t="shared" si="161"/>
        <v>-36.1</v>
      </c>
      <c r="S664" t="str">
        <f t="shared" si="162"/>
        <v>8.00.00</v>
      </c>
      <c r="T664" t="str">
        <f t="shared" si="163"/>
        <v>14.00.00</v>
      </c>
      <c r="U664" t="str">
        <f t="shared" si="164"/>
        <v>12-apr-2010</v>
      </c>
      <c r="V664">
        <f t="shared" si="165"/>
        <v>4</v>
      </c>
      <c r="W664">
        <f t="shared" si="166"/>
        <v>2010</v>
      </c>
      <c r="X664">
        <f t="shared" si="167"/>
        <v>12</v>
      </c>
      <c r="Y664" s="25">
        <f t="shared" si="168"/>
        <v>2022.4000000000046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</row>
    <row r="665" spans="1:51">
      <c r="A665" t="s">
        <v>3013</v>
      </c>
      <c r="B665" t="s">
        <v>3014</v>
      </c>
      <c r="C665" t="s">
        <v>25</v>
      </c>
      <c r="D665">
        <v>6</v>
      </c>
      <c r="E665" s="36">
        <v>-34.200000000000003</v>
      </c>
      <c r="F665" s="4">
        <v>-5.4999999999999997E-3</v>
      </c>
      <c r="G665">
        <v>0</v>
      </c>
      <c r="H665" s="25">
        <v>10.5</v>
      </c>
      <c r="I665" s="25">
        <v>-34.200000000000003</v>
      </c>
      <c r="J665" s="3">
        <v>10000</v>
      </c>
      <c r="K665" s="7">
        <f t="shared" si="155"/>
        <v>-2</v>
      </c>
      <c r="L665" s="6">
        <f t="shared" si="156"/>
        <v>-70.300000000000011</v>
      </c>
      <c r="M665">
        <v>1</v>
      </c>
      <c r="N665" s="9">
        <f t="shared" si="157"/>
        <v>0</v>
      </c>
      <c r="O665" s="9">
        <f t="shared" si="158"/>
        <v>-1</v>
      </c>
      <c r="P665" s="9">
        <f t="shared" si="159"/>
        <v>0</v>
      </c>
      <c r="Q665" s="8">
        <f t="shared" si="160"/>
        <v>0</v>
      </c>
      <c r="R665" s="8">
        <f t="shared" si="161"/>
        <v>-34.200000000000003</v>
      </c>
      <c r="S665" t="str">
        <f t="shared" si="162"/>
        <v>10.00.00</v>
      </c>
      <c r="T665" t="str">
        <f t="shared" si="163"/>
        <v>16.00.00</v>
      </c>
      <c r="U665" t="str">
        <f t="shared" si="164"/>
        <v>13-apr-2010</v>
      </c>
      <c r="V665">
        <f t="shared" si="165"/>
        <v>4</v>
      </c>
      <c r="W665">
        <f t="shared" si="166"/>
        <v>2010</v>
      </c>
      <c r="X665">
        <f t="shared" si="167"/>
        <v>13</v>
      </c>
      <c r="Y665" s="25">
        <f t="shared" si="168"/>
        <v>1988.2000000000046</v>
      </c>
    </row>
    <row r="666" spans="1:51">
      <c r="A666" t="s">
        <v>3015</v>
      </c>
      <c r="B666" t="s">
        <v>3016</v>
      </c>
      <c r="C666" t="s">
        <v>25</v>
      </c>
      <c r="D666">
        <v>6</v>
      </c>
      <c r="E666" s="36">
        <v>-45.9</v>
      </c>
      <c r="F666" s="4">
        <v>-7.3000000000000001E-3</v>
      </c>
      <c r="G666">
        <v>0</v>
      </c>
      <c r="H666" s="25">
        <v>21.5</v>
      </c>
      <c r="I666" s="25">
        <v>-45.9</v>
      </c>
      <c r="J666" s="3">
        <v>10000</v>
      </c>
      <c r="K666" s="7">
        <f t="shared" si="155"/>
        <v>-3</v>
      </c>
      <c r="L666" s="6">
        <f t="shared" si="156"/>
        <v>-116.20000000000002</v>
      </c>
      <c r="M666">
        <v>1</v>
      </c>
      <c r="N666" s="9">
        <f t="shared" si="157"/>
        <v>0</v>
      </c>
      <c r="O666" s="9">
        <f t="shared" si="158"/>
        <v>-1</v>
      </c>
      <c r="P666" s="9">
        <f t="shared" si="159"/>
        <v>0</v>
      </c>
      <c r="Q666" s="8">
        <f t="shared" si="160"/>
        <v>0</v>
      </c>
      <c r="R666" s="8">
        <f t="shared" si="161"/>
        <v>-45.9</v>
      </c>
      <c r="S666" t="str">
        <f t="shared" si="162"/>
        <v>10.00.00</v>
      </c>
      <c r="T666" t="str">
        <f t="shared" si="163"/>
        <v>16.00.00</v>
      </c>
      <c r="U666" t="str">
        <f t="shared" si="164"/>
        <v>16-apr-2010</v>
      </c>
      <c r="V666">
        <f t="shared" si="165"/>
        <v>4</v>
      </c>
      <c r="W666">
        <f t="shared" si="166"/>
        <v>2010</v>
      </c>
      <c r="X666">
        <f t="shared" si="167"/>
        <v>16</v>
      </c>
      <c r="Y666" s="25">
        <f t="shared" si="168"/>
        <v>1942.3000000000045</v>
      </c>
    </row>
    <row r="667" spans="1:51">
      <c r="A667" t="s">
        <v>3017</v>
      </c>
      <c r="B667" t="s">
        <v>3018</v>
      </c>
      <c r="C667" t="s">
        <v>25</v>
      </c>
      <c r="D667">
        <v>1</v>
      </c>
      <c r="E667" s="36">
        <v>-82.8</v>
      </c>
      <c r="F667" s="4">
        <v>-1.32E-2</v>
      </c>
      <c r="G667">
        <v>0</v>
      </c>
      <c r="H667" s="25">
        <v>16.5</v>
      </c>
      <c r="I667" s="25">
        <v>-82.8</v>
      </c>
      <c r="J667" s="3">
        <v>10000</v>
      </c>
      <c r="K667" s="7">
        <f t="shared" si="155"/>
        <v>-4</v>
      </c>
      <c r="L667" s="6">
        <f t="shared" si="156"/>
        <v>-199</v>
      </c>
      <c r="M667">
        <v>1</v>
      </c>
      <c r="N667" s="9">
        <f t="shared" si="157"/>
        <v>0</v>
      </c>
      <c r="O667" s="9">
        <f t="shared" si="158"/>
        <v>-1</v>
      </c>
      <c r="P667" s="9">
        <f t="shared" si="159"/>
        <v>0</v>
      </c>
      <c r="Q667" s="8">
        <f t="shared" si="160"/>
        <v>0</v>
      </c>
      <c r="R667" s="8">
        <f t="shared" si="161"/>
        <v>-82.8</v>
      </c>
      <c r="S667" t="str">
        <f t="shared" si="162"/>
        <v>10.00.00</v>
      </c>
      <c r="T667" t="str">
        <f t="shared" si="163"/>
        <v>11.00.00</v>
      </c>
      <c r="U667" t="str">
        <f t="shared" si="164"/>
        <v>22-apr-2010</v>
      </c>
      <c r="V667">
        <f t="shared" si="165"/>
        <v>4</v>
      </c>
      <c r="W667">
        <f t="shared" si="166"/>
        <v>2010</v>
      </c>
      <c r="X667">
        <f t="shared" si="167"/>
        <v>22</v>
      </c>
      <c r="Y667" s="25">
        <f t="shared" si="168"/>
        <v>1859.5000000000045</v>
      </c>
    </row>
    <row r="668" spans="1:51">
      <c r="A668" t="s">
        <v>3019</v>
      </c>
      <c r="B668" t="s">
        <v>3019</v>
      </c>
      <c r="C668" t="s">
        <v>25</v>
      </c>
      <c r="D668">
        <v>0</v>
      </c>
      <c r="E668" s="36">
        <v>-29.7</v>
      </c>
      <c r="F668" s="4">
        <v>-4.7999999999999996E-3</v>
      </c>
      <c r="G668">
        <v>0</v>
      </c>
      <c r="H668" s="25">
        <v>0</v>
      </c>
      <c r="I668" s="25">
        <v>-29.7</v>
      </c>
      <c r="J668" s="3">
        <v>10000</v>
      </c>
      <c r="K668" s="7">
        <f t="shared" si="155"/>
        <v>-5</v>
      </c>
      <c r="L668" s="6">
        <f t="shared" si="156"/>
        <v>-228.7</v>
      </c>
      <c r="M668">
        <v>1</v>
      </c>
      <c r="N668" s="9">
        <f t="shared" si="157"/>
        <v>0</v>
      </c>
      <c r="O668" s="9">
        <f t="shared" si="158"/>
        <v>-1</v>
      </c>
      <c r="P668" s="9">
        <f t="shared" si="159"/>
        <v>0</v>
      </c>
      <c r="Q668" s="8">
        <f t="shared" si="160"/>
        <v>0</v>
      </c>
      <c r="R668" s="8">
        <f t="shared" si="161"/>
        <v>-29.7</v>
      </c>
      <c r="S668" t="str">
        <f t="shared" si="162"/>
        <v>15.00.00</v>
      </c>
      <c r="T668" t="str">
        <f t="shared" si="163"/>
        <v>15.00.00</v>
      </c>
      <c r="U668" t="str">
        <f t="shared" si="164"/>
        <v>22-apr-2010</v>
      </c>
      <c r="V668">
        <f t="shared" si="165"/>
        <v>4</v>
      </c>
      <c r="W668">
        <f t="shared" si="166"/>
        <v>2010</v>
      </c>
      <c r="X668">
        <f t="shared" si="167"/>
        <v>22</v>
      </c>
      <c r="Y668" s="25">
        <f t="shared" si="168"/>
        <v>1829.8000000000045</v>
      </c>
    </row>
    <row r="669" spans="1:51">
      <c r="A669" t="s">
        <v>885</v>
      </c>
      <c r="B669" t="s">
        <v>886</v>
      </c>
      <c r="C669" t="s">
        <v>25</v>
      </c>
      <c r="D669">
        <v>30</v>
      </c>
      <c r="E669" s="34">
        <v>111.4</v>
      </c>
      <c r="F669" s="4">
        <v>1.7899999999999999E-2</v>
      </c>
      <c r="G669">
        <v>0</v>
      </c>
      <c r="H669" s="25">
        <v>129.19999999999999</v>
      </c>
      <c r="I669" s="25">
        <v>-10.8</v>
      </c>
      <c r="J669" s="3">
        <v>10000</v>
      </c>
      <c r="K669" s="7">
        <f t="shared" si="155"/>
        <v>1</v>
      </c>
      <c r="L669" s="6">
        <f t="shared" si="156"/>
        <v>111.4</v>
      </c>
      <c r="M669">
        <v>1</v>
      </c>
      <c r="N669" s="9">
        <f t="shared" si="157"/>
        <v>1</v>
      </c>
      <c r="O669" s="9">
        <f t="shared" si="158"/>
        <v>0</v>
      </c>
      <c r="P669" s="9">
        <f t="shared" si="159"/>
        <v>0</v>
      </c>
      <c r="Q669" s="8">
        <f t="shared" si="160"/>
        <v>111.4</v>
      </c>
      <c r="R669" s="8">
        <f t="shared" si="161"/>
        <v>0</v>
      </c>
      <c r="S669" t="str">
        <f t="shared" si="162"/>
        <v>8.00.00</v>
      </c>
      <c r="T669" t="str">
        <f t="shared" si="163"/>
        <v>10.00.00</v>
      </c>
      <c r="U669" t="str">
        <f t="shared" si="164"/>
        <v>23-apr-2010</v>
      </c>
      <c r="V669">
        <f t="shared" si="165"/>
        <v>4</v>
      </c>
      <c r="W669">
        <f t="shared" si="166"/>
        <v>2010</v>
      </c>
      <c r="X669">
        <f t="shared" si="167"/>
        <v>23</v>
      </c>
      <c r="Y669" s="25">
        <f t="shared" si="168"/>
        <v>1941.2000000000046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</row>
    <row r="670" spans="1:51">
      <c r="A670" t="s">
        <v>886</v>
      </c>
      <c r="B670" t="s">
        <v>887</v>
      </c>
      <c r="C670" t="s">
        <v>55</v>
      </c>
      <c r="D670">
        <v>17</v>
      </c>
      <c r="E670" s="34">
        <v>212.2</v>
      </c>
      <c r="F670" s="4">
        <v>3.3599999999999998E-2</v>
      </c>
      <c r="G670">
        <v>0</v>
      </c>
      <c r="H670" s="25">
        <v>253.4</v>
      </c>
      <c r="I670" s="25">
        <v>-0.6</v>
      </c>
      <c r="J670" s="3">
        <v>10000</v>
      </c>
      <c r="K670" s="7">
        <f t="shared" si="155"/>
        <v>2</v>
      </c>
      <c r="L670" s="6">
        <f t="shared" si="156"/>
        <v>323.60000000000002</v>
      </c>
      <c r="M670">
        <v>1</v>
      </c>
      <c r="N670" s="9">
        <f t="shared" si="157"/>
        <v>1</v>
      </c>
      <c r="O670" s="9">
        <f t="shared" si="158"/>
        <v>0</v>
      </c>
      <c r="P670" s="9">
        <f t="shared" si="159"/>
        <v>0</v>
      </c>
      <c r="Q670" s="8">
        <f t="shared" si="160"/>
        <v>212.2</v>
      </c>
      <c r="R670" s="8">
        <f t="shared" si="161"/>
        <v>0</v>
      </c>
      <c r="S670" t="str">
        <f t="shared" si="162"/>
        <v>10.00.00</v>
      </c>
      <c r="T670" t="str">
        <f t="shared" si="163"/>
        <v>13.00.00</v>
      </c>
      <c r="U670" t="str">
        <f t="shared" si="164"/>
        <v>27-apr-2010</v>
      </c>
      <c r="V670">
        <f t="shared" si="165"/>
        <v>4</v>
      </c>
      <c r="W670">
        <f t="shared" si="166"/>
        <v>2010</v>
      </c>
      <c r="X670">
        <f t="shared" si="167"/>
        <v>27</v>
      </c>
      <c r="Y670" s="25">
        <f t="shared" si="168"/>
        <v>2153.4000000000046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</row>
    <row r="671" spans="1:51">
      <c r="A671" t="s">
        <v>888</v>
      </c>
      <c r="B671" t="s">
        <v>889</v>
      </c>
      <c r="C671" t="s">
        <v>25</v>
      </c>
      <c r="D671">
        <v>12</v>
      </c>
      <c r="E671" s="34">
        <v>12.2</v>
      </c>
      <c r="F671" s="4">
        <v>2E-3</v>
      </c>
      <c r="G671">
        <v>0</v>
      </c>
      <c r="H671" s="25">
        <v>74.2</v>
      </c>
      <c r="I671" s="25">
        <v>0</v>
      </c>
      <c r="J671" s="3">
        <v>10000</v>
      </c>
      <c r="K671" s="7">
        <f t="shared" si="155"/>
        <v>3</v>
      </c>
      <c r="L671" s="6">
        <f t="shared" si="156"/>
        <v>335.8</v>
      </c>
      <c r="M671">
        <v>1</v>
      </c>
      <c r="N671" s="9">
        <f t="shared" si="157"/>
        <v>1</v>
      </c>
      <c r="O671" s="9">
        <f t="shared" si="158"/>
        <v>0</v>
      </c>
      <c r="P671" s="9">
        <f t="shared" si="159"/>
        <v>0</v>
      </c>
      <c r="Q671" s="8">
        <f t="shared" si="160"/>
        <v>12.2</v>
      </c>
      <c r="R671" s="8">
        <f t="shared" si="161"/>
        <v>0</v>
      </c>
      <c r="S671" t="str">
        <f t="shared" si="162"/>
        <v>15.00.00</v>
      </c>
      <c r="T671" t="str">
        <f t="shared" si="163"/>
        <v>13.00.00</v>
      </c>
      <c r="U671" t="str">
        <f t="shared" si="164"/>
        <v>29-apr-2010</v>
      </c>
      <c r="V671">
        <f t="shared" si="165"/>
        <v>4</v>
      </c>
      <c r="W671">
        <f t="shared" si="166"/>
        <v>2010</v>
      </c>
      <c r="X671">
        <f t="shared" si="167"/>
        <v>29</v>
      </c>
      <c r="Y671" s="25">
        <f t="shared" si="168"/>
        <v>2165.6000000000045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</row>
    <row r="672" spans="1:51">
      <c r="A672" t="s">
        <v>889</v>
      </c>
      <c r="B672" t="s">
        <v>2040</v>
      </c>
      <c r="C672" t="s">
        <v>55</v>
      </c>
      <c r="D672">
        <v>8</v>
      </c>
      <c r="E672" s="38">
        <v>89</v>
      </c>
      <c r="F672" s="4">
        <v>7.1999999999999998E-3</v>
      </c>
      <c r="G672">
        <v>0</v>
      </c>
      <c r="H672" s="25">
        <v>90</v>
      </c>
      <c r="I672" s="25">
        <v>-37</v>
      </c>
      <c r="J672" s="3">
        <v>10000</v>
      </c>
      <c r="K672" s="7">
        <f t="shared" si="155"/>
        <v>4</v>
      </c>
      <c r="L672" s="6">
        <f t="shared" si="156"/>
        <v>424.8</v>
      </c>
      <c r="M672">
        <v>1</v>
      </c>
      <c r="N672" s="9">
        <f t="shared" si="157"/>
        <v>1</v>
      </c>
      <c r="O672" s="9">
        <f t="shared" si="158"/>
        <v>0</v>
      </c>
      <c r="P672" s="9">
        <f t="shared" si="159"/>
        <v>0</v>
      </c>
      <c r="Q672" s="8">
        <f t="shared" si="160"/>
        <v>89</v>
      </c>
      <c r="R672" s="8">
        <f t="shared" si="161"/>
        <v>0</v>
      </c>
      <c r="S672" t="str">
        <f t="shared" si="162"/>
        <v>13.00.00</v>
      </c>
      <c r="T672" t="str">
        <f t="shared" si="163"/>
        <v>21.00.00</v>
      </c>
      <c r="U672" t="str">
        <f t="shared" si="164"/>
        <v>30-apr-2010</v>
      </c>
      <c r="V672">
        <f t="shared" si="165"/>
        <v>4</v>
      </c>
      <c r="W672">
        <f t="shared" si="166"/>
        <v>2010</v>
      </c>
      <c r="X672">
        <f t="shared" si="167"/>
        <v>30</v>
      </c>
      <c r="Y672" s="25">
        <f t="shared" si="168"/>
        <v>2254.6000000000045</v>
      </c>
    </row>
    <row r="673" spans="1:51">
      <c r="A673" t="s">
        <v>890</v>
      </c>
      <c r="B673" t="s">
        <v>891</v>
      </c>
      <c r="C673" t="s">
        <v>55</v>
      </c>
      <c r="D673">
        <v>14</v>
      </c>
      <c r="E673" s="34">
        <v>-36.799999999999997</v>
      </c>
      <c r="F673" s="4">
        <v>-6.0000000000000001E-3</v>
      </c>
      <c r="G673">
        <v>0</v>
      </c>
      <c r="H673" s="25">
        <v>28.2</v>
      </c>
      <c r="I673" s="25">
        <v>-36.799999999999997</v>
      </c>
      <c r="J673" s="3">
        <v>10000</v>
      </c>
      <c r="K673" s="7">
        <f t="shared" si="155"/>
        <v>-1</v>
      </c>
      <c r="L673" s="6">
        <f t="shared" si="156"/>
        <v>-36.799999999999997</v>
      </c>
      <c r="M673">
        <v>1</v>
      </c>
      <c r="N673" s="9">
        <f t="shared" si="157"/>
        <v>0</v>
      </c>
      <c r="O673" s="9">
        <f t="shared" si="158"/>
        <v>-1</v>
      </c>
      <c r="P673" s="9">
        <f t="shared" si="159"/>
        <v>0</v>
      </c>
      <c r="Q673" s="8">
        <f t="shared" si="160"/>
        <v>0</v>
      </c>
      <c r="R673" s="8">
        <f t="shared" si="161"/>
        <v>-36.799999999999997</v>
      </c>
      <c r="S673" t="str">
        <f t="shared" si="162"/>
        <v>16.00.00</v>
      </c>
      <c r="T673" t="str">
        <f t="shared" si="163"/>
        <v>16.00.00</v>
      </c>
      <c r="U673" t="str">
        <f t="shared" si="164"/>
        <v>30-apr-2010</v>
      </c>
      <c r="V673">
        <f t="shared" si="165"/>
        <v>4</v>
      </c>
      <c r="W673">
        <f t="shared" si="166"/>
        <v>2010</v>
      </c>
      <c r="X673">
        <f t="shared" si="167"/>
        <v>30</v>
      </c>
      <c r="Y673" s="25">
        <f t="shared" si="168"/>
        <v>2217.8000000000043</v>
      </c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</row>
    <row r="674" spans="1:51">
      <c r="A674" t="s">
        <v>892</v>
      </c>
      <c r="B674" t="s">
        <v>893</v>
      </c>
      <c r="C674" t="s">
        <v>25</v>
      </c>
      <c r="D674">
        <v>7</v>
      </c>
      <c r="E674" s="34">
        <v>-37.799999999999997</v>
      </c>
      <c r="F674" s="4">
        <v>-6.1000000000000004E-3</v>
      </c>
      <c r="G674">
        <v>0</v>
      </c>
      <c r="H674" s="25">
        <v>37.200000000000003</v>
      </c>
      <c r="I674" s="25">
        <v>-37.799999999999997</v>
      </c>
      <c r="J674" s="3">
        <v>10000</v>
      </c>
      <c r="K674" s="7">
        <f t="shared" si="155"/>
        <v>-2</v>
      </c>
      <c r="L674" s="6">
        <f t="shared" si="156"/>
        <v>-74.599999999999994</v>
      </c>
      <c r="M674">
        <v>1</v>
      </c>
      <c r="N674" s="9">
        <f t="shared" si="157"/>
        <v>0</v>
      </c>
      <c r="O674" s="9">
        <f t="shared" si="158"/>
        <v>-1</v>
      </c>
      <c r="P674" s="9">
        <f t="shared" si="159"/>
        <v>0</v>
      </c>
      <c r="Q674" s="8">
        <f t="shared" si="160"/>
        <v>0</v>
      </c>
      <c r="R674" s="8">
        <f t="shared" si="161"/>
        <v>-37.799999999999997</v>
      </c>
      <c r="S674" t="str">
        <f t="shared" si="162"/>
        <v>17.00.00</v>
      </c>
      <c r="T674" t="str">
        <f t="shared" si="163"/>
        <v>10.00.00</v>
      </c>
      <c r="U674" t="str">
        <f t="shared" si="164"/>
        <v xml:space="preserve">3-mag-2010 </v>
      </c>
      <c r="V674">
        <f t="shared" si="165"/>
        <v>5</v>
      </c>
      <c r="W674">
        <f t="shared" si="166"/>
        <v>2010</v>
      </c>
      <c r="X674">
        <f t="shared" si="167"/>
        <v>3</v>
      </c>
      <c r="Y674" s="25">
        <f t="shared" si="168"/>
        <v>2180.0000000000041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</row>
    <row r="675" spans="1:51">
      <c r="A675" t="s">
        <v>894</v>
      </c>
      <c r="B675" t="s">
        <v>895</v>
      </c>
      <c r="C675" t="s">
        <v>55</v>
      </c>
      <c r="D675">
        <v>8</v>
      </c>
      <c r="E675" s="34">
        <v>-22.8</v>
      </c>
      <c r="F675" s="4">
        <v>-3.8E-3</v>
      </c>
      <c r="G675">
        <v>0</v>
      </c>
      <c r="H675" s="25">
        <v>38.200000000000003</v>
      </c>
      <c r="I675" s="25">
        <v>-24.8</v>
      </c>
      <c r="J675" s="3">
        <v>10000</v>
      </c>
      <c r="K675" s="7">
        <f t="shared" si="155"/>
        <v>-3</v>
      </c>
      <c r="L675" s="6">
        <f t="shared" si="156"/>
        <v>-97.399999999999991</v>
      </c>
      <c r="M675">
        <v>1</v>
      </c>
      <c r="N675" s="9">
        <f t="shared" si="157"/>
        <v>0</v>
      </c>
      <c r="O675" s="9">
        <f t="shared" si="158"/>
        <v>-1</v>
      </c>
      <c r="P675" s="9">
        <f t="shared" si="159"/>
        <v>0</v>
      </c>
      <c r="Q675" s="8">
        <f t="shared" si="160"/>
        <v>0</v>
      </c>
      <c r="R675" s="8">
        <f t="shared" si="161"/>
        <v>-22.8</v>
      </c>
      <c r="S675" t="str">
        <f t="shared" si="162"/>
        <v>16.00.00</v>
      </c>
      <c r="T675" t="str">
        <f t="shared" si="163"/>
        <v>10.00.00</v>
      </c>
      <c r="U675" t="str">
        <f t="shared" si="164"/>
        <v xml:space="preserve">5-mag-2010 </v>
      </c>
      <c r="V675">
        <f t="shared" si="165"/>
        <v>5</v>
      </c>
      <c r="W675">
        <f t="shared" si="166"/>
        <v>2010</v>
      </c>
      <c r="X675">
        <f t="shared" si="167"/>
        <v>5</v>
      </c>
      <c r="Y675" s="25">
        <f t="shared" si="168"/>
        <v>2157.2000000000039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</row>
    <row r="676" spans="1:51">
      <c r="A676" t="s">
        <v>896</v>
      </c>
      <c r="B676" t="s">
        <v>897</v>
      </c>
      <c r="C676" t="s">
        <v>25</v>
      </c>
      <c r="D676">
        <v>3</v>
      </c>
      <c r="E676" s="36">
        <v>-73.8</v>
      </c>
      <c r="F676" s="4">
        <v>-1.23E-2</v>
      </c>
      <c r="G676">
        <v>0</v>
      </c>
      <c r="H676" s="25">
        <v>0</v>
      </c>
      <c r="I676" s="25">
        <v>-73.8</v>
      </c>
      <c r="J676" s="3">
        <v>10000</v>
      </c>
      <c r="K676" s="7">
        <f t="shared" si="155"/>
        <v>-4</v>
      </c>
      <c r="L676" s="6">
        <f t="shared" si="156"/>
        <v>-171.2</v>
      </c>
      <c r="M676">
        <v>1</v>
      </c>
      <c r="N676" s="9">
        <f t="shared" si="157"/>
        <v>0</v>
      </c>
      <c r="O676" s="9">
        <f t="shared" si="158"/>
        <v>-1</v>
      </c>
      <c r="P676" s="9">
        <f t="shared" si="159"/>
        <v>0</v>
      </c>
      <c r="Q676" s="8">
        <f t="shared" si="160"/>
        <v>0</v>
      </c>
      <c r="R676" s="8">
        <f t="shared" si="161"/>
        <v>-73.8</v>
      </c>
      <c r="S676" t="str">
        <f t="shared" si="162"/>
        <v>13.00.00</v>
      </c>
      <c r="T676" t="str">
        <f t="shared" si="163"/>
        <v>16.00.00</v>
      </c>
      <c r="U676" t="str">
        <f t="shared" si="164"/>
        <v xml:space="preserve">6-mag-2010 </v>
      </c>
      <c r="V676">
        <f t="shared" si="165"/>
        <v>5</v>
      </c>
      <c r="W676">
        <f t="shared" si="166"/>
        <v>2010</v>
      </c>
      <c r="X676">
        <f t="shared" si="167"/>
        <v>6</v>
      </c>
      <c r="Y676" s="25">
        <f t="shared" si="168"/>
        <v>2083.4000000000037</v>
      </c>
    </row>
    <row r="677" spans="1:51">
      <c r="A677" t="s">
        <v>2041</v>
      </c>
      <c r="B677" t="s">
        <v>2042</v>
      </c>
      <c r="C677" t="s">
        <v>25</v>
      </c>
      <c r="D677">
        <v>9</v>
      </c>
      <c r="E677" s="38">
        <v>18</v>
      </c>
      <c r="F677" s="4">
        <v>1.5E-3</v>
      </c>
      <c r="G677">
        <v>0</v>
      </c>
      <c r="H677" s="25">
        <v>69</v>
      </c>
      <c r="I677" s="25">
        <v>-13</v>
      </c>
      <c r="J677" s="3">
        <v>10000</v>
      </c>
      <c r="K677" s="7">
        <f t="shared" si="155"/>
        <v>1</v>
      </c>
      <c r="L677" s="6">
        <f t="shared" si="156"/>
        <v>18</v>
      </c>
      <c r="M677">
        <v>1</v>
      </c>
      <c r="N677" s="9">
        <f t="shared" si="157"/>
        <v>1</v>
      </c>
      <c r="O677" s="9">
        <f t="shared" si="158"/>
        <v>0</v>
      </c>
      <c r="P677" s="9">
        <f t="shared" si="159"/>
        <v>0</v>
      </c>
      <c r="Q677" s="8">
        <f t="shared" si="160"/>
        <v>18</v>
      </c>
      <c r="R677" s="8">
        <f t="shared" si="161"/>
        <v>0</v>
      </c>
      <c r="S677" t="str">
        <f t="shared" si="162"/>
        <v>12.00.00</v>
      </c>
      <c r="T677" t="str">
        <f t="shared" si="163"/>
        <v>21.00.00</v>
      </c>
      <c r="U677" t="str">
        <f t="shared" si="164"/>
        <v>10-mag-2010</v>
      </c>
      <c r="V677">
        <f t="shared" si="165"/>
        <v>5</v>
      </c>
      <c r="W677">
        <f t="shared" si="166"/>
        <v>2010</v>
      </c>
      <c r="X677">
        <f t="shared" si="167"/>
        <v>10</v>
      </c>
      <c r="Y677" s="25">
        <f t="shared" si="168"/>
        <v>2101.4000000000037</v>
      </c>
    </row>
    <row r="678" spans="1:51">
      <c r="A678" t="s">
        <v>898</v>
      </c>
      <c r="B678" t="s">
        <v>899</v>
      </c>
      <c r="C678" t="s">
        <v>55</v>
      </c>
      <c r="D678">
        <v>1</v>
      </c>
      <c r="E678" s="36">
        <v>-45.6</v>
      </c>
      <c r="F678" s="4">
        <v>-7.7999999999999996E-3</v>
      </c>
      <c r="G678">
        <v>0</v>
      </c>
      <c r="H678" s="25">
        <v>0</v>
      </c>
      <c r="I678" s="25">
        <v>-45.6</v>
      </c>
      <c r="J678" s="3">
        <v>10000</v>
      </c>
      <c r="K678" s="7">
        <f t="shared" si="155"/>
        <v>-1</v>
      </c>
      <c r="L678" s="6">
        <f t="shared" si="156"/>
        <v>-45.6</v>
      </c>
      <c r="M678">
        <v>1</v>
      </c>
      <c r="N678" s="9">
        <f t="shared" si="157"/>
        <v>0</v>
      </c>
      <c r="O678" s="9">
        <f t="shared" si="158"/>
        <v>-1</v>
      </c>
      <c r="P678" s="9">
        <f t="shared" si="159"/>
        <v>0</v>
      </c>
      <c r="Q678" s="8">
        <f t="shared" si="160"/>
        <v>0</v>
      </c>
      <c r="R678" s="8">
        <f t="shared" si="161"/>
        <v>-45.6</v>
      </c>
      <c r="S678" t="str">
        <f t="shared" si="162"/>
        <v>8.00.00</v>
      </c>
      <c r="T678" t="str">
        <f t="shared" si="163"/>
        <v>9.00.00</v>
      </c>
      <c r="U678" t="str">
        <f t="shared" si="164"/>
        <v>10-mag-2010</v>
      </c>
      <c r="V678">
        <f t="shared" si="165"/>
        <v>5</v>
      </c>
      <c r="W678">
        <f t="shared" si="166"/>
        <v>2010</v>
      </c>
      <c r="X678">
        <f t="shared" si="167"/>
        <v>10</v>
      </c>
      <c r="Y678" s="25">
        <f t="shared" si="168"/>
        <v>2055.8000000000038</v>
      </c>
    </row>
    <row r="679" spans="1:51">
      <c r="A679" t="s">
        <v>900</v>
      </c>
      <c r="B679" t="s">
        <v>901</v>
      </c>
      <c r="C679" t="s">
        <v>55</v>
      </c>
      <c r="D679">
        <v>11</v>
      </c>
      <c r="E679" s="36">
        <v>144.19999999999999</v>
      </c>
      <c r="F679" s="4">
        <v>2.3099999999999999E-2</v>
      </c>
      <c r="G679">
        <v>0</v>
      </c>
      <c r="H679" s="25">
        <v>170.7</v>
      </c>
      <c r="I679" s="25">
        <v>0</v>
      </c>
      <c r="J679" s="3">
        <v>10000</v>
      </c>
      <c r="K679" s="7">
        <f t="shared" si="155"/>
        <v>1</v>
      </c>
      <c r="L679" s="6">
        <f t="shared" si="156"/>
        <v>144.19999999999999</v>
      </c>
      <c r="M679">
        <v>1</v>
      </c>
      <c r="N679" s="9">
        <f t="shared" si="157"/>
        <v>1</v>
      </c>
      <c r="O679" s="9">
        <f t="shared" si="158"/>
        <v>0</v>
      </c>
      <c r="P679" s="9">
        <f t="shared" si="159"/>
        <v>0</v>
      </c>
      <c r="Q679" s="8">
        <f t="shared" si="160"/>
        <v>144.19999999999999</v>
      </c>
      <c r="R679" s="8">
        <f t="shared" si="161"/>
        <v>0</v>
      </c>
      <c r="S679" t="str">
        <f t="shared" si="162"/>
        <v>8.00.00</v>
      </c>
      <c r="T679" t="str">
        <f t="shared" si="163"/>
        <v>19.00.00</v>
      </c>
      <c r="U679" t="str">
        <f t="shared" si="164"/>
        <v>14-mag-2010</v>
      </c>
      <c r="V679">
        <f t="shared" si="165"/>
        <v>5</v>
      </c>
      <c r="W679">
        <f t="shared" si="166"/>
        <v>2010</v>
      </c>
      <c r="X679">
        <f t="shared" si="167"/>
        <v>14</v>
      </c>
      <c r="Y679" s="25">
        <f t="shared" si="168"/>
        <v>2200.0000000000036</v>
      </c>
    </row>
    <row r="680" spans="1:51">
      <c r="A680" t="s">
        <v>2043</v>
      </c>
      <c r="B680" t="s">
        <v>2044</v>
      </c>
      <c r="C680" t="s">
        <v>25</v>
      </c>
      <c r="D680">
        <v>6</v>
      </c>
      <c r="E680" s="38">
        <v>-200</v>
      </c>
      <c r="F680" s="4">
        <v>-1.6299999999999999E-2</v>
      </c>
      <c r="G680">
        <v>0</v>
      </c>
      <c r="H680" s="25">
        <v>42</v>
      </c>
      <c r="I680" s="25">
        <v>-200</v>
      </c>
      <c r="J680" s="3">
        <v>10000</v>
      </c>
      <c r="K680" s="7">
        <f t="shared" si="155"/>
        <v>-1</v>
      </c>
      <c r="L680" s="6">
        <f t="shared" si="156"/>
        <v>-200</v>
      </c>
      <c r="M680">
        <v>1</v>
      </c>
      <c r="N680" s="9">
        <f t="shared" si="157"/>
        <v>0</v>
      </c>
      <c r="O680" s="9">
        <f t="shared" si="158"/>
        <v>-1</v>
      </c>
      <c r="P680" s="9">
        <f t="shared" si="159"/>
        <v>0</v>
      </c>
      <c r="Q680" s="8">
        <f t="shared" si="160"/>
        <v>0</v>
      </c>
      <c r="R680" s="8">
        <f t="shared" si="161"/>
        <v>-200</v>
      </c>
      <c r="S680" t="str">
        <f t="shared" si="162"/>
        <v>12.00.00</v>
      </c>
      <c r="T680" t="str">
        <f t="shared" si="163"/>
        <v>18.00.00</v>
      </c>
      <c r="U680" t="str">
        <f t="shared" si="164"/>
        <v>17-mag-2010</v>
      </c>
      <c r="V680">
        <f t="shared" si="165"/>
        <v>5</v>
      </c>
      <c r="W680">
        <f t="shared" si="166"/>
        <v>2010</v>
      </c>
      <c r="X680">
        <f t="shared" si="167"/>
        <v>17</v>
      </c>
      <c r="Y680" s="25">
        <f t="shared" si="168"/>
        <v>2000.0000000000036</v>
      </c>
    </row>
    <row r="681" spans="1:51">
      <c r="A681" t="s">
        <v>902</v>
      </c>
      <c r="B681" t="s">
        <v>903</v>
      </c>
      <c r="C681" t="s">
        <v>55</v>
      </c>
      <c r="D681">
        <v>2</v>
      </c>
      <c r="E681" s="36">
        <v>-71.8</v>
      </c>
      <c r="F681" s="4">
        <v>-1.1900000000000001E-2</v>
      </c>
      <c r="G681">
        <v>0</v>
      </c>
      <c r="H681" s="25">
        <v>0</v>
      </c>
      <c r="I681" s="25">
        <v>-71.8</v>
      </c>
      <c r="J681" s="3">
        <v>10000</v>
      </c>
      <c r="K681" s="7">
        <f t="shared" si="155"/>
        <v>-2</v>
      </c>
      <c r="L681" s="6">
        <f t="shared" si="156"/>
        <v>-271.8</v>
      </c>
      <c r="M681">
        <v>1</v>
      </c>
      <c r="N681" s="9">
        <f t="shared" si="157"/>
        <v>0</v>
      </c>
      <c r="O681" s="9">
        <f t="shared" si="158"/>
        <v>-1</v>
      </c>
      <c r="P681" s="9">
        <f t="shared" si="159"/>
        <v>0</v>
      </c>
      <c r="Q681" s="8">
        <f t="shared" si="160"/>
        <v>0</v>
      </c>
      <c r="R681" s="8">
        <f t="shared" si="161"/>
        <v>-71.8</v>
      </c>
      <c r="S681" t="str">
        <f t="shared" si="162"/>
        <v>19.00.00</v>
      </c>
      <c r="T681" t="str">
        <f t="shared" si="163"/>
        <v>21.00.00</v>
      </c>
      <c r="U681" t="str">
        <f t="shared" si="164"/>
        <v>17-mag-2010</v>
      </c>
      <c r="V681">
        <f t="shared" si="165"/>
        <v>5</v>
      </c>
      <c r="W681">
        <f t="shared" si="166"/>
        <v>2010</v>
      </c>
      <c r="X681">
        <f t="shared" si="167"/>
        <v>17</v>
      </c>
      <c r="Y681" s="25">
        <f t="shared" si="168"/>
        <v>1928.2000000000037</v>
      </c>
    </row>
    <row r="682" spans="1:51">
      <c r="A682" t="s">
        <v>904</v>
      </c>
      <c r="B682" t="s">
        <v>905</v>
      </c>
      <c r="C682" t="s">
        <v>25</v>
      </c>
      <c r="D682">
        <v>11</v>
      </c>
      <c r="E682" s="36">
        <v>-41.8</v>
      </c>
      <c r="F682" s="4">
        <v>-6.7999999999999996E-3</v>
      </c>
      <c r="G682">
        <v>0</v>
      </c>
      <c r="H682" s="25">
        <v>16.7</v>
      </c>
      <c r="I682" s="25">
        <v>-41.8</v>
      </c>
      <c r="J682" s="3">
        <v>10000</v>
      </c>
      <c r="K682" s="7">
        <f t="shared" si="155"/>
        <v>-3</v>
      </c>
      <c r="L682" s="6">
        <f t="shared" si="156"/>
        <v>-313.60000000000002</v>
      </c>
      <c r="M682">
        <v>1</v>
      </c>
      <c r="N682" s="9">
        <f t="shared" si="157"/>
        <v>0</v>
      </c>
      <c r="O682" s="9">
        <f t="shared" si="158"/>
        <v>-1</v>
      </c>
      <c r="P682" s="9">
        <f t="shared" si="159"/>
        <v>0</v>
      </c>
      <c r="Q682" s="8">
        <f t="shared" si="160"/>
        <v>0</v>
      </c>
      <c r="R682" s="8">
        <f t="shared" si="161"/>
        <v>-41.8</v>
      </c>
      <c r="S682" t="str">
        <f t="shared" si="162"/>
        <v>9.00.00</v>
      </c>
      <c r="T682" t="str">
        <f t="shared" si="163"/>
        <v>20.00.00</v>
      </c>
      <c r="U682" t="str">
        <f t="shared" si="164"/>
        <v>18-mag-2010</v>
      </c>
      <c r="V682">
        <f t="shared" si="165"/>
        <v>5</v>
      </c>
      <c r="W682">
        <f t="shared" si="166"/>
        <v>2010</v>
      </c>
      <c r="X682">
        <f t="shared" si="167"/>
        <v>18</v>
      </c>
      <c r="Y682" s="25">
        <f t="shared" si="168"/>
        <v>1886.4000000000037</v>
      </c>
    </row>
    <row r="683" spans="1:51">
      <c r="A683" t="s">
        <v>906</v>
      </c>
      <c r="B683" t="s">
        <v>907</v>
      </c>
      <c r="C683" t="s">
        <v>55</v>
      </c>
      <c r="D683">
        <v>6</v>
      </c>
      <c r="E683" s="36">
        <v>33.200000000000003</v>
      </c>
      <c r="F683" s="4">
        <v>5.4999999999999997E-3</v>
      </c>
      <c r="G683">
        <v>0</v>
      </c>
      <c r="H683" s="25">
        <v>92.7</v>
      </c>
      <c r="I683" s="25">
        <v>-27.3</v>
      </c>
      <c r="J683" s="3">
        <v>10000</v>
      </c>
      <c r="K683" s="7">
        <f t="shared" si="155"/>
        <v>1</v>
      </c>
      <c r="L683" s="6">
        <f t="shared" si="156"/>
        <v>33.200000000000003</v>
      </c>
      <c r="M683">
        <v>1</v>
      </c>
      <c r="N683" s="9">
        <f t="shared" si="157"/>
        <v>1</v>
      </c>
      <c r="O683" s="9">
        <f t="shared" si="158"/>
        <v>0</v>
      </c>
      <c r="P683" s="9">
        <f t="shared" si="159"/>
        <v>0</v>
      </c>
      <c r="Q683" s="8">
        <f t="shared" si="160"/>
        <v>33.200000000000003</v>
      </c>
      <c r="R683" s="8">
        <f t="shared" si="161"/>
        <v>0</v>
      </c>
      <c r="S683" t="str">
        <f t="shared" si="162"/>
        <v>8.00.00</v>
      </c>
      <c r="T683" t="str">
        <f t="shared" si="163"/>
        <v>14.00.00</v>
      </c>
      <c r="U683" t="str">
        <f t="shared" si="164"/>
        <v>19-mag-2010</v>
      </c>
      <c r="V683">
        <f t="shared" si="165"/>
        <v>5</v>
      </c>
      <c r="W683">
        <f t="shared" si="166"/>
        <v>2010</v>
      </c>
      <c r="X683">
        <f t="shared" si="167"/>
        <v>19</v>
      </c>
      <c r="Y683" s="25">
        <f t="shared" si="168"/>
        <v>1919.6000000000038</v>
      </c>
    </row>
    <row r="684" spans="1:51">
      <c r="A684" t="s">
        <v>908</v>
      </c>
      <c r="B684" t="s">
        <v>909</v>
      </c>
      <c r="C684" t="s">
        <v>25</v>
      </c>
      <c r="D684">
        <v>2</v>
      </c>
      <c r="E684" s="36">
        <v>-75.8</v>
      </c>
      <c r="F684" s="4">
        <v>-1.26E-2</v>
      </c>
      <c r="G684">
        <v>0</v>
      </c>
      <c r="H684" s="25">
        <v>0</v>
      </c>
      <c r="I684" s="25">
        <v>-75.8</v>
      </c>
      <c r="J684" s="3">
        <v>10000</v>
      </c>
      <c r="K684" s="7">
        <f t="shared" si="155"/>
        <v>-1</v>
      </c>
      <c r="L684" s="6">
        <f t="shared" si="156"/>
        <v>-75.8</v>
      </c>
      <c r="M684">
        <v>1</v>
      </c>
      <c r="N684" s="9">
        <f t="shared" si="157"/>
        <v>0</v>
      </c>
      <c r="O684" s="9">
        <f t="shared" si="158"/>
        <v>-1</v>
      </c>
      <c r="P684" s="9">
        <f t="shared" si="159"/>
        <v>0</v>
      </c>
      <c r="Q684" s="8">
        <f t="shared" si="160"/>
        <v>0</v>
      </c>
      <c r="R684" s="8">
        <f t="shared" si="161"/>
        <v>-75.8</v>
      </c>
      <c r="S684" t="str">
        <f t="shared" si="162"/>
        <v>10.00.00</v>
      </c>
      <c r="T684" t="str">
        <f t="shared" si="163"/>
        <v>12.00.00</v>
      </c>
      <c r="U684" t="str">
        <f t="shared" si="164"/>
        <v>20-mag-2010</v>
      </c>
      <c r="V684">
        <f t="shared" si="165"/>
        <v>5</v>
      </c>
      <c r="W684">
        <f t="shared" si="166"/>
        <v>2010</v>
      </c>
      <c r="X684">
        <f t="shared" si="167"/>
        <v>20</v>
      </c>
      <c r="Y684" s="25">
        <f t="shared" si="168"/>
        <v>1843.8000000000038</v>
      </c>
    </row>
    <row r="685" spans="1:51">
      <c r="A685" t="s">
        <v>910</v>
      </c>
      <c r="B685" t="s">
        <v>911</v>
      </c>
      <c r="C685" t="s">
        <v>55</v>
      </c>
      <c r="D685">
        <v>4</v>
      </c>
      <c r="E685" s="36">
        <v>79.2</v>
      </c>
      <c r="F685" s="4">
        <v>1.3299999999999999E-2</v>
      </c>
      <c r="G685">
        <v>0</v>
      </c>
      <c r="H685" s="25">
        <v>113.2</v>
      </c>
      <c r="I685" s="25">
        <v>0</v>
      </c>
      <c r="J685" s="3">
        <v>10000</v>
      </c>
      <c r="K685" s="7">
        <f t="shared" si="155"/>
        <v>1</v>
      </c>
      <c r="L685" s="6">
        <f t="shared" si="156"/>
        <v>79.2</v>
      </c>
      <c r="M685">
        <v>1</v>
      </c>
      <c r="N685" s="9">
        <f t="shared" si="157"/>
        <v>1</v>
      </c>
      <c r="O685" s="9">
        <f t="shared" si="158"/>
        <v>0</v>
      </c>
      <c r="P685" s="9">
        <f t="shared" si="159"/>
        <v>0</v>
      </c>
      <c r="Q685" s="8">
        <f t="shared" si="160"/>
        <v>79.2</v>
      </c>
      <c r="R685" s="8">
        <f t="shared" si="161"/>
        <v>0</v>
      </c>
      <c r="S685" t="str">
        <f t="shared" si="162"/>
        <v>13.00.00</v>
      </c>
      <c r="T685" t="str">
        <f t="shared" si="163"/>
        <v>17.00.00</v>
      </c>
      <c r="U685" t="str">
        <f t="shared" si="164"/>
        <v>20-mag-2010</v>
      </c>
      <c r="V685">
        <f t="shared" si="165"/>
        <v>5</v>
      </c>
      <c r="W685">
        <f t="shared" si="166"/>
        <v>2010</v>
      </c>
      <c r="X685">
        <f t="shared" si="167"/>
        <v>20</v>
      </c>
      <c r="Y685" s="25">
        <f t="shared" si="168"/>
        <v>1923.0000000000039</v>
      </c>
    </row>
    <row r="686" spans="1:51">
      <c r="A686" t="s">
        <v>910</v>
      </c>
      <c r="B686" t="s">
        <v>2045</v>
      </c>
      <c r="C686" t="s">
        <v>55</v>
      </c>
      <c r="D686">
        <v>8</v>
      </c>
      <c r="E686" s="38">
        <v>150</v>
      </c>
      <c r="F686" s="4">
        <v>1.26E-2</v>
      </c>
      <c r="G686">
        <v>0</v>
      </c>
      <c r="H686" s="25">
        <v>257</v>
      </c>
      <c r="I686" s="25">
        <v>0</v>
      </c>
      <c r="J686" s="3">
        <v>10000</v>
      </c>
      <c r="K686" s="7">
        <f t="shared" si="155"/>
        <v>2</v>
      </c>
      <c r="L686" s="6">
        <f t="shared" si="156"/>
        <v>229.2</v>
      </c>
      <c r="M686">
        <v>1</v>
      </c>
      <c r="N686" s="9">
        <f t="shared" si="157"/>
        <v>1</v>
      </c>
      <c r="O686" s="9">
        <f t="shared" si="158"/>
        <v>0</v>
      </c>
      <c r="P686" s="9">
        <f t="shared" si="159"/>
        <v>0</v>
      </c>
      <c r="Q686" s="8">
        <f t="shared" si="160"/>
        <v>150</v>
      </c>
      <c r="R686" s="8">
        <f t="shared" si="161"/>
        <v>0</v>
      </c>
      <c r="S686" t="str">
        <f t="shared" si="162"/>
        <v>13.00.00</v>
      </c>
      <c r="T686" t="str">
        <f t="shared" si="163"/>
        <v>21.00.00</v>
      </c>
      <c r="U686" t="str">
        <f t="shared" si="164"/>
        <v>20-mag-2010</v>
      </c>
      <c r="V686">
        <f t="shared" si="165"/>
        <v>5</v>
      </c>
      <c r="W686">
        <f t="shared" si="166"/>
        <v>2010</v>
      </c>
      <c r="X686">
        <f t="shared" si="167"/>
        <v>20</v>
      </c>
      <c r="Y686" s="25">
        <f t="shared" si="168"/>
        <v>2073.0000000000036</v>
      </c>
    </row>
    <row r="687" spans="1:51">
      <c r="A687" t="s">
        <v>2046</v>
      </c>
      <c r="B687" t="s">
        <v>2047</v>
      </c>
      <c r="C687" t="s">
        <v>55</v>
      </c>
      <c r="D687">
        <v>8</v>
      </c>
      <c r="E687" s="38">
        <v>-83</v>
      </c>
      <c r="F687" s="4">
        <v>-7.1999999999999998E-3</v>
      </c>
      <c r="G687">
        <v>0</v>
      </c>
      <c r="H687" s="25">
        <v>0</v>
      </c>
      <c r="I687" s="25">
        <v>-144</v>
      </c>
      <c r="J687" s="3">
        <v>10000</v>
      </c>
      <c r="K687" s="7">
        <f t="shared" si="155"/>
        <v>-1</v>
      </c>
      <c r="L687" s="6">
        <f t="shared" si="156"/>
        <v>-83</v>
      </c>
      <c r="M687">
        <v>1</v>
      </c>
      <c r="N687" s="9">
        <f t="shared" si="157"/>
        <v>0</v>
      </c>
      <c r="O687" s="9">
        <f t="shared" si="158"/>
        <v>-1</v>
      </c>
      <c r="P687" s="9">
        <f t="shared" si="159"/>
        <v>0</v>
      </c>
      <c r="Q687" s="8">
        <f t="shared" si="160"/>
        <v>0</v>
      </c>
      <c r="R687" s="8">
        <f t="shared" si="161"/>
        <v>-83</v>
      </c>
      <c r="S687" t="str">
        <f t="shared" si="162"/>
        <v>13.00.00</v>
      </c>
      <c r="T687" t="str">
        <f t="shared" si="163"/>
        <v>21.00.00</v>
      </c>
      <c r="U687" t="str">
        <f t="shared" si="164"/>
        <v>24-mag-2010</v>
      </c>
      <c r="V687">
        <f t="shared" si="165"/>
        <v>5</v>
      </c>
      <c r="W687">
        <f t="shared" si="166"/>
        <v>2010</v>
      </c>
      <c r="X687">
        <f t="shared" si="167"/>
        <v>24</v>
      </c>
      <c r="Y687" s="25">
        <f t="shared" si="168"/>
        <v>1990.0000000000036</v>
      </c>
    </row>
    <row r="688" spans="1:51">
      <c r="A688" t="s">
        <v>912</v>
      </c>
      <c r="B688" t="s">
        <v>913</v>
      </c>
      <c r="C688" t="s">
        <v>25</v>
      </c>
      <c r="D688">
        <v>9</v>
      </c>
      <c r="E688" s="36">
        <v>31.2</v>
      </c>
      <c r="F688" s="4">
        <v>5.4999999999999997E-3</v>
      </c>
      <c r="G688">
        <v>0</v>
      </c>
      <c r="H688" s="25">
        <v>92.7</v>
      </c>
      <c r="I688" s="25">
        <v>0</v>
      </c>
      <c r="J688" s="3">
        <v>10000</v>
      </c>
      <c r="K688" s="7">
        <f t="shared" si="155"/>
        <v>1</v>
      </c>
      <c r="L688" s="6">
        <f t="shared" si="156"/>
        <v>31.2</v>
      </c>
      <c r="M688">
        <v>1</v>
      </c>
      <c r="N688" s="9">
        <f t="shared" si="157"/>
        <v>1</v>
      </c>
      <c r="O688" s="9">
        <f t="shared" si="158"/>
        <v>0</v>
      </c>
      <c r="P688" s="9">
        <f t="shared" si="159"/>
        <v>0</v>
      </c>
      <c r="Q688" s="8">
        <f t="shared" si="160"/>
        <v>31.2</v>
      </c>
      <c r="R688" s="8">
        <f t="shared" si="161"/>
        <v>0</v>
      </c>
      <c r="S688" t="str">
        <f t="shared" si="162"/>
        <v>8.00.00</v>
      </c>
      <c r="T688" t="str">
        <f t="shared" si="163"/>
        <v>17.00.00</v>
      </c>
      <c r="U688" t="str">
        <f t="shared" si="164"/>
        <v>26-mag-2010</v>
      </c>
      <c r="V688">
        <f t="shared" si="165"/>
        <v>5</v>
      </c>
      <c r="W688">
        <f t="shared" si="166"/>
        <v>2010</v>
      </c>
      <c r="X688">
        <f t="shared" si="167"/>
        <v>26</v>
      </c>
      <c r="Y688" s="25">
        <f t="shared" si="168"/>
        <v>2021.2000000000037</v>
      </c>
    </row>
    <row r="689" spans="1:25">
      <c r="A689" t="s">
        <v>2048</v>
      </c>
      <c r="B689" t="s">
        <v>2049</v>
      </c>
      <c r="C689" t="s">
        <v>25</v>
      </c>
      <c r="D689">
        <v>9</v>
      </c>
      <c r="E689" s="38">
        <v>86</v>
      </c>
      <c r="F689" s="4">
        <v>7.3000000000000001E-3</v>
      </c>
      <c r="G689">
        <v>0</v>
      </c>
      <c r="H689" s="25">
        <v>88</v>
      </c>
      <c r="I689" s="25">
        <v>-34</v>
      </c>
      <c r="J689" s="3">
        <v>10000</v>
      </c>
      <c r="K689" s="7">
        <f t="shared" si="155"/>
        <v>2</v>
      </c>
      <c r="L689" s="6">
        <f t="shared" si="156"/>
        <v>117.2</v>
      </c>
      <c r="M689">
        <v>1</v>
      </c>
      <c r="N689" s="9">
        <f t="shared" si="157"/>
        <v>1</v>
      </c>
      <c r="O689" s="9">
        <f t="shared" si="158"/>
        <v>0</v>
      </c>
      <c r="P689" s="9">
        <f t="shared" si="159"/>
        <v>0</v>
      </c>
      <c r="Q689" s="8">
        <f t="shared" si="160"/>
        <v>86</v>
      </c>
      <c r="R689" s="8">
        <f t="shared" si="161"/>
        <v>0</v>
      </c>
      <c r="S689" t="str">
        <f t="shared" si="162"/>
        <v>12.00.00</v>
      </c>
      <c r="T689" t="str">
        <f t="shared" si="163"/>
        <v>21.00.00</v>
      </c>
      <c r="U689" t="str">
        <f t="shared" si="164"/>
        <v>27-mag-2010</v>
      </c>
      <c r="V689">
        <f t="shared" si="165"/>
        <v>5</v>
      </c>
      <c r="W689">
        <f t="shared" si="166"/>
        <v>2010</v>
      </c>
      <c r="X689">
        <f t="shared" si="167"/>
        <v>27</v>
      </c>
      <c r="Y689" s="25">
        <f t="shared" si="168"/>
        <v>2107.2000000000035</v>
      </c>
    </row>
    <row r="690" spans="1:25">
      <c r="A690" t="s">
        <v>914</v>
      </c>
      <c r="B690" t="s">
        <v>915</v>
      </c>
      <c r="C690" t="s">
        <v>55</v>
      </c>
      <c r="D690">
        <v>4</v>
      </c>
      <c r="E690" s="36">
        <v>-14.1</v>
      </c>
      <c r="F690" s="4">
        <v>-2.3999999999999998E-3</v>
      </c>
      <c r="G690">
        <v>0</v>
      </c>
      <c r="H690" s="25">
        <v>40.200000000000003</v>
      </c>
      <c r="I690" s="25">
        <v>-14.1</v>
      </c>
      <c r="J690" s="3">
        <v>10000</v>
      </c>
      <c r="K690" s="7">
        <f t="shared" si="155"/>
        <v>-1</v>
      </c>
      <c r="L690" s="6">
        <f t="shared" si="156"/>
        <v>-14.1</v>
      </c>
      <c r="M690">
        <v>1</v>
      </c>
      <c r="N690" s="9">
        <f t="shared" si="157"/>
        <v>0</v>
      </c>
      <c r="O690" s="9">
        <f t="shared" si="158"/>
        <v>-1</v>
      </c>
      <c r="P690" s="9">
        <f t="shared" si="159"/>
        <v>0</v>
      </c>
      <c r="Q690" s="8">
        <f t="shared" si="160"/>
        <v>0</v>
      </c>
      <c r="R690" s="8">
        <f t="shared" si="161"/>
        <v>-14.1</v>
      </c>
      <c r="S690" t="str">
        <f t="shared" si="162"/>
        <v>18.00.00</v>
      </c>
      <c r="T690" t="str">
        <f t="shared" si="163"/>
        <v>8.00.00</v>
      </c>
      <c r="U690" t="str">
        <f t="shared" si="164"/>
        <v>28-mag-2010</v>
      </c>
      <c r="V690">
        <f t="shared" si="165"/>
        <v>5</v>
      </c>
      <c r="W690">
        <f t="shared" si="166"/>
        <v>2010</v>
      </c>
      <c r="X690">
        <f t="shared" si="167"/>
        <v>28</v>
      </c>
      <c r="Y690" s="25">
        <f t="shared" si="168"/>
        <v>2093.1000000000035</v>
      </c>
    </row>
    <row r="691" spans="1:25">
      <c r="A691" t="s">
        <v>916</v>
      </c>
      <c r="B691" t="s">
        <v>917</v>
      </c>
      <c r="C691" t="s">
        <v>55</v>
      </c>
      <c r="D691">
        <v>6</v>
      </c>
      <c r="E691" s="36">
        <v>30.2</v>
      </c>
      <c r="F691" s="4">
        <v>5.1000000000000004E-3</v>
      </c>
      <c r="G691">
        <v>0</v>
      </c>
      <c r="H691" s="25">
        <v>90.7</v>
      </c>
      <c r="I691" s="25">
        <v>0</v>
      </c>
      <c r="J691" s="3">
        <v>10000</v>
      </c>
      <c r="K691" s="7">
        <f t="shared" si="155"/>
        <v>1</v>
      </c>
      <c r="L691" s="6">
        <f t="shared" si="156"/>
        <v>30.2</v>
      </c>
      <c r="M691">
        <v>1</v>
      </c>
      <c r="N691" s="9">
        <f t="shared" si="157"/>
        <v>1</v>
      </c>
      <c r="O691" s="9">
        <f t="shared" si="158"/>
        <v>0</v>
      </c>
      <c r="P691" s="9">
        <f t="shared" si="159"/>
        <v>0</v>
      </c>
      <c r="Q691" s="8">
        <f t="shared" si="160"/>
        <v>30.2</v>
      </c>
      <c r="R691" s="8">
        <f t="shared" si="161"/>
        <v>0</v>
      </c>
      <c r="S691" t="str">
        <f t="shared" si="162"/>
        <v>9.00.00</v>
      </c>
      <c r="T691" t="str">
        <f t="shared" si="163"/>
        <v>15.00.00</v>
      </c>
      <c r="U691" t="str">
        <f t="shared" si="164"/>
        <v xml:space="preserve">1-giu-2010 </v>
      </c>
      <c r="V691">
        <f t="shared" si="165"/>
        <v>6</v>
      </c>
      <c r="W691">
        <f t="shared" si="166"/>
        <v>2010</v>
      </c>
      <c r="X691">
        <f t="shared" si="167"/>
        <v>1</v>
      </c>
      <c r="Y691" s="25">
        <f t="shared" si="168"/>
        <v>2123.3000000000034</v>
      </c>
    </row>
    <row r="692" spans="1:25">
      <c r="A692" t="s">
        <v>918</v>
      </c>
      <c r="B692" t="s">
        <v>919</v>
      </c>
      <c r="C692" t="s">
        <v>55</v>
      </c>
      <c r="D692">
        <v>5</v>
      </c>
      <c r="E692" s="36">
        <v>-60.6</v>
      </c>
      <c r="F692" s="4">
        <v>-0.01</v>
      </c>
      <c r="G692">
        <v>0</v>
      </c>
      <c r="H692" s="25">
        <v>0</v>
      </c>
      <c r="I692" s="25">
        <v>-60.6</v>
      </c>
      <c r="J692" s="3">
        <v>10000</v>
      </c>
      <c r="K692" s="7">
        <f t="shared" si="155"/>
        <v>-1</v>
      </c>
      <c r="L692" s="6">
        <f t="shared" si="156"/>
        <v>-60.6</v>
      </c>
      <c r="M692">
        <v>1</v>
      </c>
      <c r="N692" s="9">
        <f t="shared" si="157"/>
        <v>0</v>
      </c>
      <c r="O692" s="9">
        <f t="shared" si="158"/>
        <v>-1</v>
      </c>
      <c r="P692" s="9">
        <f t="shared" si="159"/>
        <v>0</v>
      </c>
      <c r="Q692" s="8">
        <f t="shared" si="160"/>
        <v>0</v>
      </c>
      <c r="R692" s="8">
        <f t="shared" si="161"/>
        <v>-60.6</v>
      </c>
      <c r="S692" t="str">
        <f t="shared" si="162"/>
        <v>19.00.00</v>
      </c>
      <c r="T692" t="str">
        <f t="shared" si="163"/>
        <v>10.00.00</v>
      </c>
      <c r="U692" t="str">
        <f t="shared" si="164"/>
        <v xml:space="preserve">3-giu-2010 </v>
      </c>
      <c r="V692">
        <f t="shared" si="165"/>
        <v>6</v>
      </c>
      <c r="W692">
        <f t="shared" si="166"/>
        <v>2010</v>
      </c>
      <c r="X692">
        <f t="shared" si="167"/>
        <v>3</v>
      </c>
      <c r="Y692" s="25">
        <f t="shared" si="168"/>
        <v>2062.7000000000035</v>
      </c>
    </row>
    <row r="693" spans="1:25">
      <c r="A693" t="s">
        <v>3020</v>
      </c>
      <c r="B693" t="s">
        <v>3021</v>
      </c>
      <c r="C693" t="s">
        <v>25</v>
      </c>
      <c r="D693">
        <v>4</v>
      </c>
      <c r="E693" s="36">
        <v>75.900000000000006</v>
      </c>
      <c r="F693" s="4">
        <v>1.29E-2</v>
      </c>
      <c r="G693">
        <v>0</v>
      </c>
      <c r="H693" s="25">
        <v>75.900000000000006</v>
      </c>
      <c r="I693" s="25">
        <v>0</v>
      </c>
      <c r="J693" s="3">
        <v>10000</v>
      </c>
      <c r="K693" s="7">
        <f t="shared" si="155"/>
        <v>1</v>
      </c>
      <c r="L693" s="6">
        <f t="shared" si="156"/>
        <v>75.900000000000006</v>
      </c>
      <c r="M693">
        <v>1</v>
      </c>
      <c r="N693" s="9">
        <f t="shared" si="157"/>
        <v>1</v>
      </c>
      <c r="O693" s="9">
        <f t="shared" si="158"/>
        <v>0</v>
      </c>
      <c r="P693" s="9">
        <f t="shared" si="159"/>
        <v>0</v>
      </c>
      <c r="Q693" s="8">
        <f t="shared" si="160"/>
        <v>75.900000000000006</v>
      </c>
      <c r="R693" s="8">
        <f t="shared" si="161"/>
        <v>0</v>
      </c>
      <c r="S693" t="str">
        <f t="shared" si="162"/>
        <v>10.00.00</v>
      </c>
      <c r="T693" t="str">
        <f t="shared" si="163"/>
        <v>14.00.00</v>
      </c>
      <c r="U693" t="str">
        <f t="shared" si="164"/>
        <v xml:space="preserve">7-giu-2010 </v>
      </c>
      <c r="V693">
        <f t="shared" si="165"/>
        <v>6</v>
      </c>
      <c r="W693">
        <f t="shared" si="166"/>
        <v>2010</v>
      </c>
      <c r="X693">
        <f t="shared" si="167"/>
        <v>7</v>
      </c>
      <c r="Y693" s="25">
        <f t="shared" si="168"/>
        <v>2138.6000000000035</v>
      </c>
    </row>
    <row r="694" spans="1:25">
      <c r="A694" t="s">
        <v>2050</v>
      </c>
      <c r="B694" t="s">
        <v>921</v>
      </c>
      <c r="C694" t="s">
        <v>25</v>
      </c>
      <c r="D694">
        <v>9</v>
      </c>
      <c r="E694" s="38">
        <v>-35</v>
      </c>
      <c r="F694" s="4">
        <v>-3.0000000000000001E-3</v>
      </c>
      <c r="G694">
        <v>0</v>
      </c>
      <c r="H694" s="25">
        <v>47</v>
      </c>
      <c r="I694" s="25">
        <v>-71</v>
      </c>
      <c r="J694" s="3">
        <v>10000</v>
      </c>
      <c r="K694" s="7">
        <f t="shared" si="155"/>
        <v>-1</v>
      </c>
      <c r="L694" s="6">
        <f t="shared" si="156"/>
        <v>-35</v>
      </c>
      <c r="M694">
        <v>1</v>
      </c>
      <c r="N694" s="9">
        <f t="shared" si="157"/>
        <v>0</v>
      </c>
      <c r="O694" s="9">
        <f t="shared" si="158"/>
        <v>-1</v>
      </c>
      <c r="P694" s="9">
        <f t="shared" si="159"/>
        <v>0</v>
      </c>
      <c r="Q694" s="8">
        <f t="shared" si="160"/>
        <v>0</v>
      </c>
      <c r="R694" s="8">
        <f t="shared" si="161"/>
        <v>-35</v>
      </c>
      <c r="S694" t="str">
        <f t="shared" si="162"/>
        <v>12.00.00</v>
      </c>
      <c r="T694" t="str">
        <f t="shared" si="163"/>
        <v>21.00.00</v>
      </c>
      <c r="U694" t="str">
        <f t="shared" si="164"/>
        <v xml:space="preserve">7-giu-2010 </v>
      </c>
      <c r="V694">
        <f t="shared" si="165"/>
        <v>6</v>
      </c>
      <c r="W694">
        <f t="shared" si="166"/>
        <v>2010</v>
      </c>
      <c r="X694">
        <f t="shared" si="167"/>
        <v>7</v>
      </c>
      <c r="Y694" s="25">
        <f t="shared" si="168"/>
        <v>2103.6000000000035</v>
      </c>
    </row>
    <row r="695" spans="1:25">
      <c r="A695" t="s">
        <v>920</v>
      </c>
      <c r="B695" t="s">
        <v>921</v>
      </c>
      <c r="C695" t="s">
        <v>25</v>
      </c>
      <c r="D695">
        <v>6</v>
      </c>
      <c r="E695" s="36">
        <v>-66.8</v>
      </c>
      <c r="F695" s="4">
        <v>-1.1299999999999999E-2</v>
      </c>
      <c r="G695">
        <v>0</v>
      </c>
      <c r="H695" s="25">
        <v>0</v>
      </c>
      <c r="I695" s="25">
        <v>-66.8</v>
      </c>
      <c r="J695" s="3">
        <v>10000</v>
      </c>
      <c r="K695" s="7">
        <f t="shared" si="155"/>
        <v>-2</v>
      </c>
      <c r="L695" s="6">
        <f t="shared" si="156"/>
        <v>-101.8</v>
      </c>
      <c r="M695">
        <v>1</v>
      </c>
      <c r="N695" s="9">
        <f t="shared" si="157"/>
        <v>0</v>
      </c>
      <c r="O695" s="9">
        <f t="shared" si="158"/>
        <v>-1</v>
      </c>
      <c r="P695" s="9">
        <f t="shared" si="159"/>
        <v>0</v>
      </c>
      <c r="Q695" s="8">
        <f t="shared" si="160"/>
        <v>0</v>
      </c>
      <c r="R695" s="8">
        <f t="shared" si="161"/>
        <v>-66.8</v>
      </c>
      <c r="S695" t="str">
        <f t="shared" si="162"/>
        <v>15.00.00</v>
      </c>
      <c r="T695" t="str">
        <f t="shared" si="163"/>
        <v>21.00.00</v>
      </c>
      <c r="U695" t="str">
        <f t="shared" si="164"/>
        <v xml:space="preserve">7-giu-2010 </v>
      </c>
      <c r="V695">
        <f t="shared" si="165"/>
        <v>6</v>
      </c>
      <c r="W695">
        <f t="shared" si="166"/>
        <v>2010</v>
      </c>
      <c r="X695">
        <f t="shared" si="167"/>
        <v>7</v>
      </c>
      <c r="Y695" s="25">
        <f t="shared" si="168"/>
        <v>2036.8000000000036</v>
      </c>
    </row>
    <row r="696" spans="1:25">
      <c r="A696" t="s">
        <v>922</v>
      </c>
      <c r="B696" t="s">
        <v>923</v>
      </c>
      <c r="C696" t="s">
        <v>55</v>
      </c>
      <c r="D696">
        <v>6</v>
      </c>
      <c r="E696" s="36">
        <v>-50.8</v>
      </c>
      <c r="F696" s="4">
        <v>-8.6999999999999994E-3</v>
      </c>
      <c r="G696">
        <v>0</v>
      </c>
      <c r="H696" s="25">
        <v>0</v>
      </c>
      <c r="I696" s="25">
        <v>-50.8</v>
      </c>
      <c r="J696" s="3">
        <v>10000</v>
      </c>
      <c r="K696" s="7">
        <f t="shared" si="155"/>
        <v>-3</v>
      </c>
      <c r="L696" s="6">
        <f t="shared" si="156"/>
        <v>-152.6</v>
      </c>
      <c r="M696">
        <v>1</v>
      </c>
      <c r="N696" s="9">
        <f t="shared" si="157"/>
        <v>0</v>
      </c>
      <c r="O696" s="9">
        <f t="shared" si="158"/>
        <v>-1</v>
      </c>
      <c r="P696" s="9">
        <f t="shared" si="159"/>
        <v>0</v>
      </c>
      <c r="Q696" s="8">
        <f t="shared" si="160"/>
        <v>0</v>
      </c>
      <c r="R696" s="8">
        <f t="shared" si="161"/>
        <v>-50.8</v>
      </c>
      <c r="S696" t="str">
        <f t="shared" si="162"/>
        <v>11.00.00</v>
      </c>
      <c r="T696" t="str">
        <f t="shared" si="163"/>
        <v>17.00.00</v>
      </c>
      <c r="U696" t="str">
        <f t="shared" si="164"/>
        <v xml:space="preserve">8-giu-2010 </v>
      </c>
      <c r="V696">
        <f t="shared" si="165"/>
        <v>6</v>
      </c>
      <c r="W696">
        <f t="shared" si="166"/>
        <v>2010</v>
      </c>
      <c r="X696">
        <f t="shared" si="167"/>
        <v>8</v>
      </c>
      <c r="Y696" s="25">
        <f t="shared" si="168"/>
        <v>1986.0000000000036</v>
      </c>
    </row>
    <row r="697" spans="1:25">
      <c r="A697" t="s">
        <v>3022</v>
      </c>
      <c r="B697" t="s">
        <v>3023</v>
      </c>
      <c r="C697" t="s">
        <v>25</v>
      </c>
      <c r="D697">
        <v>30</v>
      </c>
      <c r="E697" s="36">
        <v>194.7</v>
      </c>
      <c r="F697" s="4">
        <v>3.3300000000000003E-2</v>
      </c>
      <c r="G697">
        <v>0</v>
      </c>
      <c r="H697" s="25">
        <v>194.7</v>
      </c>
      <c r="I697" s="25">
        <v>-13.5</v>
      </c>
      <c r="J697" s="3">
        <v>10000</v>
      </c>
      <c r="K697" s="7">
        <f t="shared" si="155"/>
        <v>1</v>
      </c>
      <c r="L697" s="6">
        <f t="shared" si="156"/>
        <v>194.7</v>
      </c>
      <c r="M697">
        <v>1</v>
      </c>
      <c r="N697" s="9">
        <f t="shared" si="157"/>
        <v>1</v>
      </c>
      <c r="O697" s="9">
        <f t="shared" si="158"/>
        <v>0</v>
      </c>
      <c r="P697" s="9">
        <f t="shared" si="159"/>
        <v>0</v>
      </c>
      <c r="Q697" s="8">
        <f t="shared" si="160"/>
        <v>194.7</v>
      </c>
      <c r="R697" s="8">
        <f t="shared" si="161"/>
        <v>0</v>
      </c>
      <c r="S697" t="str">
        <f t="shared" si="162"/>
        <v>13.00.00</v>
      </c>
      <c r="T697" t="str">
        <f t="shared" si="163"/>
        <v>15.00.00</v>
      </c>
      <c r="U697" t="str">
        <f t="shared" si="164"/>
        <v xml:space="preserve">8-giu-2010 </v>
      </c>
      <c r="V697">
        <f t="shared" si="165"/>
        <v>6</v>
      </c>
      <c r="W697">
        <f t="shared" si="166"/>
        <v>2010</v>
      </c>
      <c r="X697">
        <f t="shared" si="167"/>
        <v>8</v>
      </c>
      <c r="Y697" s="25">
        <f t="shared" si="168"/>
        <v>2180.7000000000035</v>
      </c>
    </row>
    <row r="698" spans="1:25">
      <c r="A698" t="s">
        <v>924</v>
      </c>
      <c r="B698" t="s">
        <v>925</v>
      </c>
      <c r="C698" t="s">
        <v>25</v>
      </c>
      <c r="D698">
        <v>3</v>
      </c>
      <c r="E698" s="36">
        <v>-33.799999999999997</v>
      </c>
      <c r="F698" s="4">
        <v>-5.7000000000000002E-3</v>
      </c>
      <c r="G698">
        <v>0</v>
      </c>
      <c r="H698" s="25">
        <v>13.2</v>
      </c>
      <c r="I698" s="25">
        <v>-33.799999999999997</v>
      </c>
      <c r="J698" s="3">
        <v>10000</v>
      </c>
      <c r="K698" s="7">
        <f t="shared" si="155"/>
        <v>-1</v>
      </c>
      <c r="L698" s="6">
        <f t="shared" si="156"/>
        <v>-33.799999999999997</v>
      </c>
      <c r="M698">
        <v>1</v>
      </c>
      <c r="N698" s="9">
        <f t="shared" si="157"/>
        <v>0</v>
      </c>
      <c r="O698" s="9">
        <f t="shared" si="158"/>
        <v>-1</v>
      </c>
      <c r="P698" s="9">
        <f t="shared" si="159"/>
        <v>0</v>
      </c>
      <c r="Q698" s="8">
        <f t="shared" si="160"/>
        <v>0</v>
      </c>
      <c r="R698" s="8">
        <f t="shared" si="161"/>
        <v>-33.799999999999997</v>
      </c>
      <c r="S698" t="str">
        <f t="shared" si="162"/>
        <v>8.00.00</v>
      </c>
      <c r="T698" t="str">
        <f t="shared" si="163"/>
        <v>11.00.00</v>
      </c>
      <c r="U698" t="str">
        <f t="shared" si="164"/>
        <v xml:space="preserve">9-giu-2010 </v>
      </c>
      <c r="V698">
        <f t="shared" si="165"/>
        <v>6</v>
      </c>
      <c r="W698">
        <f t="shared" si="166"/>
        <v>2010</v>
      </c>
      <c r="X698">
        <f t="shared" si="167"/>
        <v>9</v>
      </c>
      <c r="Y698" s="25">
        <f t="shared" si="168"/>
        <v>2146.9000000000033</v>
      </c>
    </row>
    <row r="699" spans="1:25">
      <c r="A699" t="s">
        <v>926</v>
      </c>
      <c r="B699" t="s">
        <v>927</v>
      </c>
      <c r="C699" t="s">
        <v>25</v>
      </c>
      <c r="D699">
        <v>17</v>
      </c>
      <c r="E699" s="36">
        <v>3.2</v>
      </c>
      <c r="F699" s="4">
        <v>5.0000000000000001E-4</v>
      </c>
      <c r="G699">
        <v>0</v>
      </c>
      <c r="H699" s="25">
        <v>66.2</v>
      </c>
      <c r="I699" s="25">
        <v>-10.8</v>
      </c>
      <c r="J699" s="3">
        <v>10000</v>
      </c>
      <c r="K699" s="7">
        <f t="shared" si="155"/>
        <v>1</v>
      </c>
      <c r="L699" s="6">
        <f t="shared" si="156"/>
        <v>3.2</v>
      </c>
      <c r="M699">
        <v>1</v>
      </c>
      <c r="N699" s="9">
        <f t="shared" si="157"/>
        <v>1</v>
      </c>
      <c r="O699" s="9">
        <f t="shared" si="158"/>
        <v>0</v>
      </c>
      <c r="P699" s="9">
        <f t="shared" si="159"/>
        <v>0</v>
      </c>
      <c r="Q699" s="8">
        <f t="shared" si="160"/>
        <v>3.2</v>
      </c>
      <c r="R699" s="8">
        <f t="shared" si="161"/>
        <v>0</v>
      </c>
      <c r="S699" t="str">
        <f t="shared" si="162"/>
        <v>11.00.00</v>
      </c>
      <c r="T699" t="str">
        <f t="shared" si="163"/>
        <v>14.00.00</v>
      </c>
      <c r="U699" t="str">
        <f t="shared" si="164"/>
        <v>10-giu-2010</v>
      </c>
      <c r="V699">
        <f t="shared" si="165"/>
        <v>6</v>
      </c>
      <c r="W699">
        <f t="shared" si="166"/>
        <v>2010</v>
      </c>
      <c r="X699">
        <f t="shared" si="167"/>
        <v>10</v>
      </c>
      <c r="Y699" s="25">
        <f t="shared" si="168"/>
        <v>2150.1000000000031</v>
      </c>
    </row>
    <row r="700" spans="1:25">
      <c r="A700" t="s">
        <v>928</v>
      </c>
      <c r="B700" t="s">
        <v>929</v>
      </c>
      <c r="C700" t="s">
        <v>55</v>
      </c>
      <c r="D700">
        <v>1</v>
      </c>
      <c r="E700" s="36">
        <v>-75.8</v>
      </c>
      <c r="F700" s="4">
        <v>-1.2699999999999999E-2</v>
      </c>
      <c r="G700">
        <v>0</v>
      </c>
      <c r="H700" s="25">
        <v>0</v>
      </c>
      <c r="I700" s="25">
        <v>-75.8</v>
      </c>
      <c r="J700" s="3">
        <v>10000</v>
      </c>
      <c r="K700" s="7">
        <f t="shared" si="155"/>
        <v>-1</v>
      </c>
      <c r="L700" s="6">
        <f t="shared" si="156"/>
        <v>-75.8</v>
      </c>
      <c r="M700">
        <v>1</v>
      </c>
      <c r="N700" s="9">
        <f t="shared" si="157"/>
        <v>0</v>
      </c>
      <c r="O700" s="9">
        <f t="shared" si="158"/>
        <v>-1</v>
      </c>
      <c r="P700" s="9">
        <f t="shared" si="159"/>
        <v>0</v>
      </c>
      <c r="Q700" s="8">
        <f t="shared" si="160"/>
        <v>0</v>
      </c>
      <c r="R700" s="8">
        <f t="shared" si="161"/>
        <v>-75.8</v>
      </c>
      <c r="S700" t="str">
        <f t="shared" si="162"/>
        <v>15.00.00</v>
      </c>
      <c r="T700" t="str">
        <f t="shared" si="163"/>
        <v>16.00.00</v>
      </c>
      <c r="U700" t="str">
        <f t="shared" si="164"/>
        <v>11-giu-2010</v>
      </c>
      <c r="V700">
        <f t="shared" si="165"/>
        <v>6</v>
      </c>
      <c r="W700">
        <f t="shared" si="166"/>
        <v>2010</v>
      </c>
      <c r="X700">
        <f t="shared" si="167"/>
        <v>11</v>
      </c>
      <c r="Y700" s="25">
        <f t="shared" si="168"/>
        <v>2074.3000000000029</v>
      </c>
    </row>
    <row r="701" spans="1:25">
      <c r="A701" t="s">
        <v>930</v>
      </c>
      <c r="B701" t="s">
        <v>931</v>
      </c>
      <c r="C701" t="s">
        <v>55</v>
      </c>
      <c r="D701">
        <v>4</v>
      </c>
      <c r="E701" s="36">
        <v>-33.6</v>
      </c>
      <c r="F701" s="4">
        <v>-5.4999999999999997E-3</v>
      </c>
      <c r="G701">
        <v>0</v>
      </c>
      <c r="H701" s="25">
        <v>11.7</v>
      </c>
      <c r="I701" s="25">
        <v>-34.299999999999997</v>
      </c>
      <c r="J701" s="3">
        <v>10000</v>
      </c>
      <c r="K701" s="7">
        <f t="shared" si="155"/>
        <v>-2</v>
      </c>
      <c r="L701" s="6">
        <f t="shared" si="156"/>
        <v>-109.4</v>
      </c>
      <c r="M701">
        <v>1</v>
      </c>
      <c r="N701" s="9">
        <f t="shared" si="157"/>
        <v>0</v>
      </c>
      <c r="O701" s="9">
        <f t="shared" si="158"/>
        <v>-1</v>
      </c>
      <c r="P701" s="9">
        <f t="shared" si="159"/>
        <v>0</v>
      </c>
      <c r="Q701" s="8">
        <f t="shared" si="160"/>
        <v>0</v>
      </c>
      <c r="R701" s="8">
        <f t="shared" si="161"/>
        <v>-33.6</v>
      </c>
      <c r="S701" t="str">
        <f t="shared" si="162"/>
        <v>21.00.00</v>
      </c>
      <c r="T701" t="str">
        <f t="shared" si="163"/>
        <v>11.00.00</v>
      </c>
      <c r="U701" t="str">
        <f t="shared" si="164"/>
        <v>14-giu-2010</v>
      </c>
      <c r="V701">
        <f t="shared" si="165"/>
        <v>6</v>
      </c>
      <c r="W701">
        <f t="shared" si="166"/>
        <v>2010</v>
      </c>
      <c r="X701">
        <f t="shared" si="167"/>
        <v>14</v>
      </c>
      <c r="Y701" s="25">
        <f t="shared" si="168"/>
        <v>2040.700000000003</v>
      </c>
    </row>
    <row r="702" spans="1:25">
      <c r="A702" t="s">
        <v>2051</v>
      </c>
      <c r="B702" t="s">
        <v>2052</v>
      </c>
      <c r="C702" t="s">
        <v>25</v>
      </c>
      <c r="D702">
        <v>9</v>
      </c>
      <c r="E702" s="38">
        <v>70</v>
      </c>
      <c r="F702" s="4">
        <v>5.7000000000000002E-3</v>
      </c>
      <c r="G702">
        <v>0</v>
      </c>
      <c r="H702" s="25">
        <v>72</v>
      </c>
      <c r="I702" s="25">
        <v>-21</v>
      </c>
      <c r="J702" s="3">
        <v>10000</v>
      </c>
      <c r="K702" s="7">
        <f t="shared" si="155"/>
        <v>1</v>
      </c>
      <c r="L702" s="6">
        <f t="shared" si="156"/>
        <v>70</v>
      </c>
      <c r="M702">
        <v>1</v>
      </c>
      <c r="N702" s="9">
        <f t="shared" si="157"/>
        <v>1</v>
      </c>
      <c r="O702" s="9">
        <f t="shared" si="158"/>
        <v>0</v>
      </c>
      <c r="P702" s="9">
        <f t="shared" si="159"/>
        <v>0</v>
      </c>
      <c r="Q702" s="8">
        <f t="shared" si="160"/>
        <v>70</v>
      </c>
      <c r="R702" s="8">
        <f t="shared" si="161"/>
        <v>0</v>
      </c>
      <c r="S702" t="str">
        <f t="shared" si="162"/>
        <v>12.00.00</v>
      </c>
      <c r="T702" t="str">
        <f t="shared" si="163"/>
        <v>21.00.00</v>
      </c>
      <c r="U702" t="str">
        <f t="shared" si="164"/>
        <v>15-giu-2010</v>
      </c>
      <c r="V702">
        <f t="shared" si="165"/>
        <v>6</v>
      </c>
      <c r="W702">
        <f t="shared" si="166"/>
        <v>2010</v>
      </c>
      <c r="X702">
        <f t="shared" si="167"/>
        <v>15</v>
      </c>
      <c r="Y702" s="25">
        <f t="shared" si="168"/>
        <v>2110.700000000003</v>
      </c>
    </row>
    <row r="703" spans="1:25">
      <c r="A703" t="s">
        <v>932</v>
      </c>
      <c r="B703" t="s">
        <v>933</v>
      </c>
      <c r="C703" t="s">
        <v>55</v>
      </c>
      <c r="D703">
        <v>6</v>
      </c>
      <c r="E703" s="36">
        <v>-40.6</v>
      </c>
      <c r="F703" s="4">
        <v>-6.6E-3</v>
      </c>
      <c r="G703">
        <v>0</v>
      </c>
      <c r="H703" s="25">
        <v>7.7</v>
      </c>
      <c r="I703" s="25">
        <v>-40.6</v>
      </c>
      <c r="J703" s="3">
        <v>10000</v>
      </c>
      <c r="K703" s="7">
        <f t="shared" si="155"/>
        <v>-1</v>
      </c>
      <c r="L703" s="6">
        <f t="shared" si="156"/>
        <v>-40.6</v>
      </c>
      <c r="M703">
        <v>1</v>
      </c>
      <c r="N703" s="9">
        <f t="shared" si="157"/>
        <v>0</v>
      </c>
      <c r="O703" s="9">
        <f t="shared" si="158"/>
        <v>-1</v>
      </c>
      <c r="P703" s="9">
        <f t="shared" si="159"/>
        <v>0</v>
      </c>
      <c r="Q703" s="8">
        <f t="shared" si="160"/>
        <v>0</v>
      </c>
      <c r="R703" s="8">
        <f t="shared" si="161"/>
        <v>-40.6</v>
      </c>
      <c r="S703" t="str">
        <f t="shared" si="162"/>
        <v>14.00.00</v>
      </c>
      <c r="T703" t="str">
        <f t="shared" si="163"/>
        <v>20.00.00</v>
      </c>
      <c r="U703" t="str">
        <f t="shared" si="164"/>
        <v>16-giu-2010</v>
      </c>
      <c r="V703">
        <f t="shared" si="165"/>
        <v>6</v>
      </c>
      <c r="W703">
        <f t="shared" si="166"/>
        <v>2010</v>
      </c>
      <c r="X703">
        <f t="shared" si="167"/>
        <v>16</v>
      </c>
      <c r="Y703" s="25">
        <f t="shared" si="168"/>
        <v>2070.1000000000031</v>
      </c>
    </row>
    <row r="704" spans="1:25">
      <c r="A704" t="s">
        <v>2053</v>
      </c>
      <c r="B704" t="s">
        <v>2054</v>
      </c>
      <c r="C704" t="s">
        <v>55</v>
      </c>
      <c r="D704">
        <v>8</v>
      </c>
      <c r="E704" s="38">
        <v>-14</v>
      </c>
      <c r="F704" s="4">
        <v>-1.1000000000000001E-3</v>
      </c>
      <c r="G704">
        <v>0</v>
      </c>
      <c r="H704" s="25">
        <v>0</v>
      </c>
      <c r="I704" s="25">
        <v>-66</v>
      </c>
      <c r="J704" s="3">
        <v>10000</v>
      </c>
      <c r="K704" s="7">
        <f t="shared" si="155"/>
        <v>-2</v>
      </c>
      <c r="L704" s="6">
        <f t="shared" si="156"/>
        <v>-54.6</v>
      </c>
      <c r="M704">
        <v>1</v>
      </c>
      <c r="N704" s="9">
        <f t="shared" si="157"/>
        <v>0</v>
      </c>
      <c r="O704" s="9">
        <f t="shared" si="158"/>
        <v>-1</v>
      </c>
      <c r="P704" s="9">
        <f t="shared" si="159"/>
        <v>0</v>
      </c>
      <c r="Q704" s="8">
        <f t="shared" si="160"/>
        <v>0</v>
      </c>
      <c r="R704" s="8">
        <f t="shared" si="161"/>
        <v>-14</v>
      </c>
      <c r="S704" t="str">
        <f t="shared" si="162"/>
        <v>13.00.00</v>
      </c>
      <c r="T704" t="str">
        <f t="shared" si="163"/>
        <v>21.00.00</v>
      </c>
      <c r="U704" t="str">
        <f t="shared" si="164"/>
        <v>18-giu-2010</v>
      </c>
      <c r="V704">
        <f t="shared" si="165"/>
        <v>6</v>
      </c>
      <c r="W704">
        <f t="shared" si="166"/>
        <v>2010</v>
      </c>
      <c r="X704">
        <f t="shared" si="167"/>
        <v>18</v>
      </c>
      <c r="Y704" s="25">
        <f t="shared" si="168"/>
        <v>2056.1000000000031</v>
      </c>
    </row>
    <row r="705" spans="1:25">
      <c r="A705" t="s">
        <v>934</v>
      </c>
      <c r="B705" t="s">
        <v>935</v>
      </c>
      <c r="C705" t="s">
        <v>55</v>
      </c>
      <c r="D705">
        <v>19</v>
      </c>
      <c r="E705" s="36">
        <v>19.399999999999999</v>
      </c>
      <c r="F705" s="4">
        <v>3.0999999999999999E-3</v>
      </c>
      <c r="G705">
        <v>0</v>
      </c>
      <c r="H705" s="25">
        <v>59.2</v>
      </c>
      <c r="I705" s="25">
        <v>-12.3</v>
      </c>
      <c r="J705" s="3">
        <v>10000</v>
      </c>
      <c r="K705" s="7">
        <f t="shared" si="155"/>
        <v>1</v>
      </c>
      <c r="L705" s="6">
        <f t="shared" si="156"/>
        <v>19.399999999999999</v>
      </c>
      <c r="M705">
        <v>1</v>
      </c>
      <c r="N705" s="9">
        <f t="shared" si="157"/>
        <v>1</v>
      </c>
      <c r="O705" s="9">
        <f t="shared" si="158"/>
        <v>0</v>
      </c>
      <c r="P705" s="9">
        <f t="shared" si="159"/>
        <v>0</v>
      </c>
      <c r="Q705" s="8">
        <f t="shared" si="160"/>
        <v>19.399999999999999</v>
      </c>
      <c r="R705" s="8">
        <f t="shared" si="161"/>
        <v>0</v>
      </c>
      <c r="S705" t="str">
        <f t="shared" si="162"/>
        <v>8.00.00</v>
      </c>
      <c r="T705" t="str">
        <f t="shared" si="163"/>
        <v>13.00.00</v>
      </c>
      <c r="U705" t="str">
        <f t="shared" si="164"/>
        <v>22-giu-2010</v>
      </c>
      <c r="V705">
        <f t="shared" si="165"/>
        <v>6</v>
      </c>
      <c r="W705">
        <f t="shared" si="166"/>
        <v>2010</v>
      </c>
      <c r="X705">
        <f t="shared" si="167"/>
        <v>22</v>
      </c>
      <c r="Y705" s="25">
        <f t="shared" si="168"/>
        <v>2075.5000000000032</v>
      </c>
    </row>
    <row r="706" spans="1:25">
      <c r="A706" t="s">
        <v>3024</v>
      </c>
      <c r="B706" t="s">
        <v>3025</v>
      </c>
      <c r="C706" t="s">
        <v>25</v>
      </c>
      <c r="D706">
        <v>6</v>
      </c>
      <c r="E706" s="36">
        <v>-69.3</v>
      </c>
      <c r="F706" s="4">
        <v>-1.1299999999999999E-2</v>
      </c>
      <c r="G706">
        <v>0</v>
      </c>
      <c r="H706" s="25">
        <v>28</v>
      </c>
      <c r="I706" s="25">
        <v>-69.3</v>
      </c>
      <c r="J706" s="3">
        <v>10000</v>
      </c>
      <c r="K706" s="7">
        <f t="shared" si="155"/>
        <v>-1</v>
      </c>
      <c r="L706" s="6">
        <f t="shared" si="156"/>
        <v>-69.3</v>
      </c>
      <c r="M706">
        <v>1</v>
      </c>
      <c r="N706" s="9">
        <f t="shared" si="157"/>
        <v>0</v>
      </c>
      <c r="O706" s="9">
        <f t="shared" si="158"/>
        <v>-1</v>
      </c>
      <c r="P706" s="9">
        <f t="shared" si="159"/>
        <v>0</v>
      </c>
      <c r="Q706" s="8">
        <f t="shared" si="160"/>
        <v>0</v>
      </c>
      <c r="R706" s="8">
        <f t="shared" si="161"/>
        <v>-69.3</v>
      </c>
      <c r="S706" t="str">
        <f t="shared" si="162"/>
        <v>19.00.00</v>
      </c>
      <c r="T706" t="str">
        <f t="shared" si="163"/>
        <v>11.00.00</v>
      </c>
      <c r="U706" t="str">
        <f t="shared" si="164"/>
        <v>24-giu-2010</v>
      </c>
      <c r="V706">
        <f t="shared" si="165"/>
        <v>6</v>
      </c>
      <c r="W706">
        <f t="shared" si="166"/>
        <v>2010</v>
      </c>
      <c r="X706">
        <f t="shared" si="167"/>
        <v>24</v>
      </c>
      <c r="Y706" s="25">
        <f t="shared" si="168"/>
        <v>2006.2000000000032</v>
      </c>
    </row>
    <row r="707" spans="1:25">
      <c r="A707" t="s">
        <v>936</v>
      </c>
      <c r="B707" t="s">
        <v>937</v>
      </c>
      <c r="C707" t="s">
        <v>25</v>
      </c>
      <c r="D707">
        <v>4</v>
      </c>
      <c r="E707" s="36">
        <v>-74.8</v>
      </c>
      <c r="F707" s="4">
        <v>-1.21E-2</v>
      </c>
      <c r="G707">
        <v>0</v>
      </c>
      <c r="H707" s="25">
        <v>0</v>
      </c>
      <c r="I707" s="25">
        <v>-74.8</v>
      </c>
      <c r="J707" s="3">
        <v>10000</v>
      </c>
      <c r="K707" s="7">
        <f t="shared" si="155"/>
        <v>-2</v>
      </c>
      <c r="L707" s="6">
        <f t="shared" si="156"/>
        <v>-144.1</v>
      </c>
      <c r="M707">
        <v>1</v>
      </c>
      <c r="N707" s="9">
        <f t="shared" si="157"/>
        <v>0</v>
      </c>
      <c r="O707" s="9">
        <f t="shared" si="158"/>
        <v>-1</v>
      </c>
      <c r="P707" s="9">
        <f t="shared" si="159"/>
        <v>0</v>
      </c>
      <c r="Q707" s="8">
        <f t="shared" si="160"/>
        <v>0</v>
      </c>
      <c r="R707" s="8">
        <f t="shared" si="161"/>
        <v>-74.8</v>
      </c>
      <c r="S707" t="str">
        <f t="shared" si="162"/>
        <v>18.00.00</v>
      </c>
      <c r="T707" t="str">
        <f t="shared" si="163"/>
        <v>8.00.00</v>
      </c>
      <c r="U707" t="str">
        <f t="shared" si="164"/>
        <v>28-giu-2010</v>
      </c>
      <c r="V707">
        <f t="shared" si="165"/>
        <v>6</v>
      </c>
      <c r="W707">
        <f t="shared" si="166"/>
        <v>2010</v>
      </c>
      <c r="X707">
        <f t="shared" si="167"/>
        <v>28</v>
      </c>
      <c r="Y707" s="25">
        <f t="shared" si="168"/>
        <v>1931.4000000000033</v>
      </c>
    </row>
    <row r="708" spans="1:25">
      <c r="A708" t="s">
        <v>938</v>
      </c>
      <c r="B708" t="s">
        <v>939</v>
      </c>
      <c r="C708" t="s">
        <v>55</v>
      </c>
      <c r="D708">
        <v>19</v>
      </c>
      <c r="E708" s="36">
        <v>-51.8</v>
      </c>
      <c r="F708" s="4">
        <v>-8.8999999999999999E-3</v>
      </c>
      <c r="G708">
        <v>0</v>
      </c>
      <c r="H708" s="25">
        <v>8.6999999999999993</v>
      </c>
      <c r="I708" s="25">
        <v>-51.8</v>
      </c>
      <c r="J708" s="3">
        <v>10000</v>
      </c>
      <c r="K708" s="7">
        <f t="shared" si="155"/>
        <v>-3</v>
      </c>
      <c r="L708" s="6">
        <f t="shared" si="156"/>
        <v>-195.89999999999998</v>
      </c>
      <c r="M708">
        <v>1</v>
      </c>
      <c r="N708" s="9">
        <f t="shared" si="157"/>
        <v>0</v>
      </c>
      <c r="O708" s="9">
        <f t="shared" si="158"/>
        <v>-1</v>
      </c>
      <c r="P708" s="9">
        <f t="shared" si="159"/>
        <v>0</v>
      </c>
      <c r="Q708" s="8">
        <f t="shared" si="160"/>
        <v>0</v>
      </c>
      <c r="R708" s="8">
        <f t="shared" si="161"/>
        <v>-51.8</v>
      </c>
      <c r="S708" t="str">
        <f t="shared" si="162"/>
        <v>18.00.00</v>
      </c>
      <c r="T708" t="str">
        <f t="shared" si="163"/>
        <v>9.00.00</v>
      </c>
      <c r="U708" t="str">
        <f t="shared" si="164"/>
        <v xml:space="preserve">2-lug-2010 </v>
      </c>
      <c r="V708">
        <f t="shared" si="165"/>
        <v>7</v>
      </c>
      <c r="W708">
        <f t="shared" si="166"/>
        <v>2010</v>
      </c>
      <c r="X708">
        <f t="shared" si="167"/>
        <v>2</v>
      </c>
      <c r="Y708" s="25">
        <f t="shared" si="168"/>
        <v>1879.6000000000033</v>
      </c>
    </row>
    <row r="709" spans="1:25">
      <c r="A709" t="s">
        <v>940</v>
      </c>
      <c r="B709" t="s">
        <v>941</v>
      </c>
      <c r="C709" t="s">
        <v>25</v>
      </c>
      <c r="D709">
        <v>7</v>
      </c>
      <c r="E709" s="36">
        <v>22.2</v>
      </c>
      <c r="F709" s="4">
        <v>3.8E-3</v>
      </c>
      <c r="G709">
        <v>0</v>
      </c>
      <c r="H709" s="25">
        <v>68.7</v>
      </c>
      <c r="I709" s="25">
        <v>0</v>
      </c>
      <c r="J709" s="3">
        <v>10000</v>
      </c>
      <c r="K709" s="7">
        <f t="shared" si="155"/>
        <v>1</v>
      </c>
      <c r="L709" s="6">
        <f t="shared" si="156"/>
        <v>22.2</v>
      </c>
      <c r="M709">
        <v>1</v>
      </c>
      <c r="N709" s="9">
        <f t="shared" si="157"/>
        <v>1</v>
      </c>
      <c r="O709" s="9">
        <f t="shared" si="158"/>
        <v>0</v>
      </c>
      <c r="P709" s="9">
        <f t="shared" si="159"/>
        <v>0</v>
      </c>
      <c r="Q709" s="8">
        <f t="shared" si="160"/>
        <v>22.2</v>
      </c>
      <c r="R709" s="8">
        <f t="shared" si="161"/>
        <v>0</v>
      </c>
      <c r="S709" t="str">
        <f t="shared" si="162"/>
        <v>10.00.00</v>
      </c>
      <c r="T709" t="str">
        <f t="shared" si="163"/>
        <v>17.00.00</v>
      </c>
      <c r="U709" t="str">
        <f t="shared" si="164"/>
        <v xml:space="preserve">6-lug-2010 </v>
      </c>
      <c r="V709">
        <f t="shared" si="165"/>
        <v>7</v>
      </c>
      <c r="W709">
        <f t="shared" si="166"/>
        <v>2010</v>
      </c>
      <c r="X709">
        <f t="shared" si="167"/>
        <v>6</v>
      </c>
      <c r="Y709" s="25">
        <f t="shared" si="168"/>
        <v>1901.8000000000034</v>
      </c>
    </row>
    <row r="710" spans="1:25">
      <c r="A710" t="s">
        <v>2055</v>
      </c>
      <c r="B710" t="s">
        <v>2056</v>
      </c>
      <c r="C710" t="s">
        <v>25</v>
      </c>
      <c r="D710">
        <v>9</v>
      </c>
      <c r="E710" s="38">
        <v>-60</v>
      </c>
      <c r="F710" s="4">
        <v>-5.1000000000000004E-3</v>
      </c>
      <c r="G710">
        <v>0</v>
      </c>
      <c r="H710" s="25">
        <v>79</v>
      </c>
      <c r="I710" s="25">
        <v>-60</v>
      </c>
      <c r="J710" s="3">
        <v>10000</v>
      </c>
      <c r="K710" s="7">
        <f t="shared" si="155"/>
        <v>-1</v>
      </c>
      <c r="L710" s="6">
        <f t="shared" si="156"/>
        <v>-60</v>
      </c>
      <c r="M710">
        <v>1</v>
      </c>
      <c r="N710" s="9">
        <f t="shared" si="157"/>
        <v>0</v>
      </c>
      <c r="O710" s="9">
        <f t="shared" si="158"/>
        <v>-1</v>
      </c>
      <c r="P710" s="9">
        <f t="shared" si="159"/>
        <v>0</v>
      </c>
      <c r="Q710" s="8">
        <f t="shared" si="160"/>
        <v>0</v>
      </c>
      <c r="R710" s="8">
        <f t="shared" si="161"/>
        <v>-60</v>
      </c>
      <c r="S710" t="str">
        <f t="shared" si="162"/>
        <v>12.00.00</v>
      </c>
      <c r="T710" t="str">
        <f t="shared" si="163"/>
        <v>21.00.00</v>
      </c>
      <c r="U710" t="str">
        <f t="shared" si="164"/>
        <v xml:space="preserve">6-lug-2010 </v>
      </c>
      <c r="V710">
        <f t="shared" si="165"/>
        <v>7</v>
      </c>
      <c r="W710">
        <f t="shared" si="166"/>
        <v>2010</v>
      </c>
      <c r="X710">
        <f t="shared" si="167"/>
        <v>6</v>
      </c>
      <c r="Y710" s="25">
        <f t="shared" si="168"/>
        <v>1841.8000000000034</v>
      </c>
    </row>
    <row r="711" spans="1:25">
      <c r="A711" t="s">
        <v>3026</v>
      </c>
      <c r="B711" t="s">
        <v>3027</v>
      </c>
      <c r="C711" t="s">
        <v>25</v>
      </c>
      <c r="D711">
        <v>3</v>
      </c>
      <c r="E711" s="36">
        <v>102.3</v>
      </c>
      <c r="F711" s="4">
        <v>1.7299999999999999E-2</v>
      </c>
      <c r="G711">
        <v>0</v>
      </c>
      <c r="H711" s="25">
        <v>102.3</v>
      </c>
      <c r="I711" s="25">
        <v>0</v>
      </c>
      <c r="J711" s="3">
        <v>10000</v>
      </c>
      <c r="K711" s="7">
        <f t="shared" ref="K711:K774" si="169">+IF(AND(E711&gt;=0,E710&gt;=0),K710+1,IF(AND(E711&lt;0,E710&lt;0),K710-1,IF(AND(E711&gt;=0,E710&lt;0),1,-1)))</f>
        <v>1</v>
      </c>
      <c r="L711" s="6">
        <f t="shared" ref="L711:L774" si="170">+IF(AND(E711&gt;=0,E710&gt;=0),L710+E711,IF(AND(E711&lt;0,E710&lt;0),L710+E711,E711))</f>
        <v>102.3</v>
      </c>
      <c r="M711">
        <v>1</v>
      </c>
      <c r="N711" s="9">
        <f t="shared" ref="N711:N774" si="171">+IF(E711&gt;0,1,0)</f>
        <v>1</v>
      </c>
      <c r="O711" s="9">
        <f t="shared" ref="O711:O774" si="172">+IF(E711&lt;0,-1,0)</f>
        <v>0</v>
      </c>
      <c r="P711" s="9">
        <f t="shared" ref="P711:P774" si="173">+IF(E711=0,1,0)</f>
        <v>0</v>
      </c>
      <c r="Q711" s="8">
        <f t="shared" ref="Q711:Q774" si="174">IF(E711&gt;=0,E711,0)</f>
        <v>102.3</v>
      </c>
      <c r="R711" s="8">
        <f t="shared" ref="R711:R774" si="175">IF(E711&lt;0,E711,0)</f>
        <v>0</v>
      </c>
      <c r="S711" t="str">
        <f t="shared" ref="S711:S774" si="176">REPLACE(A711,1,SEARCH(" ",A711),"")</f>
        <v>13.00.00</v>
      </c>
      <c r="T711" t="str">
        <f t="shared" ref="T711:T774" si="177">REPLACE(B711,1,SEARCH(" ",B711),"")</f>
        <v>16.00.00</v>
      </c>
      <c r="U711" t="str">
        <f t="shared" ref="U711:U774" si="178">LEFT(A711,11)</f>
        <v xml:space="preserve">7-lug-2010 </v>
      </c>
      <c r="V711">
        <f t="shared" ref="V711:V774" si="179">MONTH(U711)</f>
        <v>7</v>
      </c>
      <c r="W711">
        <f t="shared" ref="W711:W774" si="180">YEAR(U711)</f>
        <v>2010</v>
      </c>
      <c r="X711">
        <f t="shared" ref="X711:X774" si="181">DAY(U711)</f>
        <v>7</v>
      </c>
      <c r="Y711" s="25">
        <f t="shared" ref="Y711:Y774" si="182">Y710+E711</f>
        <v>1944.1000000000033</v>
      </c>
    </row>
    <row r="712" spans="1:25">
      <c r="A712" t="s">
        <v>942</v>
      </c>
      <c r="B712" t="s">
        <v>943</v>
      </c>
      <c r="C712" t="s">
        <v>55</v>
      </c>
      <c r="D712">
        <v>4</v>
      </c>
      <c r="E712" s="36">
        <v>-46.1</v>
      </c>
      <c r="F712" s="4">
        <v>-7.6E-3</v>
      </c>
      <c r="G712">
        <v>0</v>
      </c>
      <c r="H712" s="25">
        <v>0</v>
      </c>
      <c r="I712" s="25">
        <v>-46.1</v>
      </c>
      <c r="J712" s="3">
        <v>10000</v>
      </c>
      <c r="K712" s="7">
        <f t="shared" si="169"/>
        <v>-1</v>
      </c>
      <c r="L712" s="6">
        <f t="shared" si="170"/>
        <v>-46.1</v>
      </c>
      <c r="M712">
        <v>1</v>
      </c>
      <c r="N712" s="9">
        <f t="shared" si="171"/>
        <v>0</v>
      </c>
      <c r="O712" s="9">
        <f t="shared" si="172"/>
        <v>-1</v>
      </c>
      <c r="P712" s="9">
        <f t="shared" si="173"/>
        <v>0</v>
      </c>
      <c r="Q712" s="8">
        <f t="shared" si="174"/>
        <v>0</v>
      </c>
      <c r="R712" s="8">
        <f t="shared" si="175"/>
        <v>-46.1</v>
      </c>
      <c r="S712" t="str">
        <f t="shared" si="176"/>
        <v>18.00.00</v>
      </c>
      <c r="T712" t="str">
        <f t="shared" si="177"/>
        <v>8.00.00</v>
      </c>
      <c r="U712" t="str">
        <f t="shared" si="178"/>
        <v xml:space="preserve">8-lug-2010 </v>
      </c>
      <c r="V712">
        <f t="shared" si="179"/>
        <v>7</v>
      </c>
      <c r="W712">
        <f t="shared" si="180"/>
        <v>2010</v>
      </c>
      <c r="X712">
        <f t="shared" si="181"/>
        <v>8</v>
      </c>
      <c r="Y712" s="25">
        <f t="shared" si="182"/>
        <v>1898.0000000000034</v>
      </c>
    </row>
    <row r="713" spans="1:25">
      <c r="A713" t="s">
        <v>2057</v>
      </c>
      <c r="B713" t="s">
        <v>2058</v>
      </c>
      <c r="C713" t="s">
        <v>25</v>
      </c>
      <c r="D713">
        <v>9</v>
      </c>
      <c r="E713" s="38">
        <v>54</v>
      </c>
      <c r="F713" s="4">
        <v>4.4000000000000003E-3</v>
      </c>
      <c r="G713">
        <v>0</v>
      </c>
      <c r="H713" s="25">
        <v>55</v>
      </c>
      <c r="I713" s="25">
        <v>-5</v>
      </c>
      <c r="J713" s="3">
        <v>10000</v>
      </c>
      <c r="K713" s="7">
        <f t="shared" si="169"/>
        <v>1</v>
      </c>
      <c r="L713" s="6">
        <f t="shared" si="170"/>
        <v>54</v>
      </c>
      <c r="M713">
        <v>1</v>
      </c>
      <c r="N713" s="9">
        <f t="shared" si="171"/>
        <v>1</v>
      </c>
      <c r="O713" s="9">
        <f t="shared" si="172"/>
        <v>0</v>
      </c>
      <c r="P713" s="9">
        <f t="shared" si="173"/>
        <v>0</v>
      </c>
      <c r="Q713" s="8">
        <f t="shared" si="174"/>
        <v>54</v>
      </c>
      <c r="R713" s="8">
        <f t="shared" si="175"/>
        <v>0</v>
      </c>
      <c r="S713" t="str">
        <f t="shared" si="176"/>
        <v>12.00.00</v>
      </c>
      <c r="T713" t="str">
        <f t="shared" si="177"/>
        <v>21.00.00</v>
      </c>
      <c r="U713" t="str">
        <f t="shared" si="178"/>
        <v>13-lug-2010</v>
      </c>
      <c r="V713">
        <f t="shared" si="179"/>
        <v>7</v>
      </c>
      <c r="W713">
        <f t="shared" si="180"/>
        <v>2010</v>
      </c>
      <c r="X713">
        <f t="shared" si="181"/>
        <v>13</v>
      </c>
      <c r="Y713" s="25">
        <f t="shared" si="182"/>
        <v>1952.0000000000034</v>
      </c>
    </row>
    <row r="714" spans="1:25">
      <c r="A714" t="s">
        <v>3028</v>
      </c>
      <c r="B714" t="s">
        <v>3029</v>
      </c>
      <c r="C714" t="s">
        <v>25</v>
      </c>
      <c r="D714">
        <v>7</v>
      </c>
      <c r="E714" s="36">
        <v>52.8</v>
      </c>
      <c r="F714" s="4">
        <v>8.6E-3</v>
      </c>
      <c r="G714">
        <v>0</v>
      </c>
      <c r="H714" s="25">
        <v>52.8</v>
      </c>
      <c r="I714" s="25">
        <v>-1.5</v>
      </c>
      <c r="J714" s="3">
        <v>10000</v>
      </c>
      <c r="K714" s="7">
        <f t="shared" si="169"/>
        <v>2</v>
      </c>
      <c r="L714" s="6">
        <f t="shared" si="170"/>
        <v>106.8</v>
      </c>
      <c r="M714">
        <v>1</v>
      </c>
      <c r="N714" s="9">
        <f t="shared" si="171"/>
        <v>1</v>
      </c>
      <c r="O714" s="9">
        <f t="shared" si="172"/>
        <v>0</v>
      </c>
      <c r="P714" s="9">
        <f t="shared" si="173"/>
        <v>0</v>
      </c>
      <c r="Q714" s="8">
        <f t="shared" si="174"/>
        <v>52.8</v>
      </c>
      <c r="R714" s="8">
        <f t="shared" si="175"/>
        <v>0</v>
      </c>
      <c r="S714" t="str">
        <f t="shared" si="176"/>
        <v>19.00.00</v>
      </c>
      <c r="T714" t="str">
        <f t="shared" si="177"/>
        <v>12.00.00</v>
      </c>
      <c r="U714" t="str">
        <f t="shared" si="178"/>
        <v>15-lug-2010</v>
      </c>
      <c r="V714">
        <f t="shared" si="179"/>
        <v>7</v>
      </c>
      <c r="W714">
        <f t="shared" si="180"/>
        <v>2010</v>
      </c>
      <c r="X714">
        <f t="shared" si="181"/>
        <v>15</v>
      </c>
      <c r="Y714" s="25">
        <f t="shared" si="182"/>
        <v>2004.8000000000034</v>
      </c>
    </row>
    <row r="715" spans="1:25">
      <c r="A715" t="s">
        <v>3030</v>
      </c>
      <c r="B715" t="s">
        <v>3031</v>
      </c>
      <c r="C715" t="s">
        <v>25</v>
      </c>
      <c r="D715">
        <v>9</v>
      </c>
      <c r="E715" s="36">
        <v>102.3</v>
      </c>
      <c r="F715" s="4">
        <v>1.72E-2</v>
      </c>
      <c r="G715">
        <v>0</v>
      </c>
      <c r="H715" s="25">
        <v>102.3</v>
      </c>
      <c r="I715" s="25">
        <v>-7</v>
      </c>
      <c r="J715" s="3">
        <v>10000</v>
      </c>
      <c r="K715" s="7">
        <f t="shared" si="169"/>
        <v>3</v>
      </c>
      <c r="L715" s="6">
        <f t="shared" si="170"/>
        <v>209.1</v>
      </c>
      <c r="M715">
        <v>1</v>
      </c>
      <c r="N715" s="9">
        <f t="shared" si="171"/>
        <v>1</v>
      </c>
      <c r="O715" s="9">
        <f t="shared" si="172"/>
        <v>0</v>
      </c>
      <c r="P715" s="9">
        <f t="shared" si="173"/>
        <v>0</v>
      </c>
      <c r="Q715" s="8">
        <f t="shared" si="174"/>
        <v>102.3</v>
      </c>
      <c r="R715" s="8">
        <f t="shared" si="175"/>
        <v>0</v>
      </c>
      <c r="S715" t="str">
        <f t="shared" si="176"/>
        <v>14.00.00</v>
      </c>
      <c r="T715" t="str">
        <f t="shared" si="177"/>
        <v>9.00.00</v>
      </c>
      <c r="U715" t="str">
        <f t="shared" si="178"/>
        <v>20-lug-2010</v>
      </c>
      <c r="V715">
        <f t="shared" si="179"/>
        <v>7</v>
      </c>
      <c r="W715">
        <f t="shared" si="180"/>
        <v>2010</v>
      </c>
      <c r="X715">
        <f t="shared" si="181"/>
        <v>20</v>
      </c>
      <c r="Y715" s="25">
        <f t="shared" si="182"/>
        <v>2107.1000000000035</v>
      </c>
    </row>
    <row r="716" spans="1:25">
      <c r="A716" t="s">
        <v>2059</v>
      </c>
      <c r="B716" t="s">
        <v>2060</v>
      </c>
      <c r="C716" t="s">
        <v>25</v>
      </c>
      <c r="D716">
        <v>9</v>
      </c>
      <c r="E716" s="38">
        <v>117</v>
      </c>
      <c r="F716" s="4">
        <v>9.5999999999999992E-3</v>
      </c>
      <c r="G716">
        <v>0</v>
      </c>
      <c r="H716" s="25">
        <v>125</v>
      </c>
      <c r="I716" s="25">
        <v>0</v>
      </c>
      <c r="J716" s="3">
        <v>10000</v>
      </c>
      <c r="K716" s="7">
        <f t="shared" si="169"/>
        <v>4</v>
      </c>
      <c r="L716" s="6">
        <f t="shared" si="170"/>
        <v>326.10000000000002</v>
      </c>
      <c r="M716">
        <v>1</v>
      </c>
      <c r="N716" s="9">
        <f t="shared" si="171"/>
        <v>1</v>
      </c>
      <c r="O716" s="9">
        <f t="shared" si="172"/>
        <v>0</v>
      </c>
      <c r="P716" s="9">
        <f t="shared" si="173"/>
        <v>0</v>
      </c>
      <c r="Q716" s="8">
        <f t="shared" si="174"/>
        <v>117</v>
      </c>
      <c r="R716" s="8">
        <f t="shared" si="175"/>
        <v>0</v>
      </c>
      <c r="S716" t="str">
        <f t="shared" si="176"/>
        <v>12.00.00</v>
      </c>
      <c r="T716" t="str">
        <f t="shared" si="177"/>
        <v>21.00.00</v>
      </c>
      <c r="U716" t="str">
        <f t="shared" si="178"/>
        <v>22-lug-2010</v>
      </c>
      <c r="V716">
        <f t="shared" si="179"/>
        <v>7</v>
      </c>
      <c r="W716">
        <f t="shared" si="180"/>
        <v>2010</v>
      </c>
      <c r="X716">
        <f t="shared" si="181"/>
        <v>22</v>
      </c>
      <c r="Y716" s="25">
        <f t="shared" si="182"/>
        <v>2224.1000000000035</v>
      </c>
    </row>
    <row r="717" spans="1:25">
      <c r="A717" t="s">
        <v>944</v>
      </c>
      <c r="B717" t="s">
        <v>945</v>
      </c>
      <c r="C717" t="s">
        <v>55</v>
      </c>
      <c r="D717">
        <v>7</v>
      </c>
      <c r="E717" s="36">
        <v>-36.6</v>
      </c>
      <c r="F717" s="4">
        <v>-5.8999999999999999E-3</v>
      </c>
      <c r="G717">
        <v>0</v>
      </c>
      <c r="H717" s="25">
        <v>5.2</v>
      </c>
      <c r="I717" s="25">
        <v>-36.6</v>
      </c>
      <c r="J717" s="3">
        <v>10000</v>
      </c>
      <c r="K717" s="7">
        <f t="shared" si="169"/>
        <v>-1</v>
      </c>
      <c r="L717" s="6">
        <f t="shared" si="170"/>
        <v>-36.6</v>
      </c>
      <c r="M717">
        <v>1</v>
      </c>
      <c r="N717" s="9">
        <f t="shared" si="171"/>
        <v>0</v>
      </c>
      <c r="O717" s="9">
        <f t="shared" si="172"/>
        <v>-1</v>
      </c>
      <c r="P717" s="9">
        <f t="shared" si="173"/>
        <v>0</v>
      </c>
      <c r="Q717" s="8">
        <f t="shared" si="174"/>
        <v>0</v>
      </c>
      <c r="R717" s="8">
        <f t="shared" si="175"/>
        <v>-36.6</v>
      </c>
      <c r="S717" t="str">
        <f t="shared" si="176"/>
        <v>13.00.00</v>
      </c>
      <c r="T717" t="str">
        <f t="shared" si="177"/>
        <v>20.00.00</v>
      </c>
      <c r="U717" t="str">
        <f t="shared" si="178"/>
        <v>26-lug-2010</v>
      </c>
      <c r="V717">
        <f t="shared" si="179"/>
        <v>7</v>
      </c>
      <c r="W717">
        <f t="shared" si="180"/>
        <v>2010</v>
      </c>
      <c r="X717">
        <f t="shared" si="181"/>
        <v>26</v>
      </c>
      <c r="Y717" s="25">
        <f t="shared" si="182"/>
        <v>2187.5000000000036</v>
      </c>
    </row>
    <row r="718" spans="1:25">
      <c r="A718" t="s">
        <v>3032</v>
      </c>
      <c r="B718" t="s">
        <v>3033</v>
      </c>
      <c r="C718" t="s">
        <v>25</v>
      </c>
      <c r="D718">
        <v>7</v>
      </c>
      <c r="E718" s="36">
        <v>70.400000000000006</v>
      </c>
      <c r="F718" s="4">
        <v>1.14E-2</v>
      </c>
      <c r="G718">
        <v>0</v>
      </c>
      <c r="H718" s="25">
        <v>70.400000000000006</v>
      </c>
      <c r="I718" s="25">
        <v>0</v>
      </c>
      <c r="J718" s="3">
        <v>10000</v>
      </c>
      <c r="K718" s="7">
        <f t="shared" si="169"/>
        <v>1</v>
      </c>
      <c r="L718" s="6">
        <f t="shared" si="170"/>
        <v>70.400000000000006</v>
      </c>
      <c r="M718">
        <v>1</v>
      </c>
      <c r="N718" s="9">
        <f t="shared" si="171"/>
        <v>1</v>
      </c>
      <c r="O718" s="9">
        <f t="shared" si="172"/>
        <v>0</v>
      </c>
      <c r="P718" s="9">
        <f t="shared" si="173"/>
        <v>0</v>
      </c>
      <c r="Q718" s="8">
        <f t="shared" si="174"/>
        <v>70.400000000000006</v>
      </c>
      <c r="R718" s="8">
        <f t="shared" si="175"/>
        <v>0</v>
      </c>
      <c r="S718" t="str">
        <f t="shared" si="176"/>
        <v>16.00.00</v>
      </c>
      <c r="T718" t="str">
        <f t="shared" si="177"/>
        <v>9.00.00</v>
      </c>
      <c r="U718" t="str">
        <f t="shared" si="178"/>
        <v>26-lug-2010</v>
      </c>
      <c r="V718">
        <f t="shared" si="179"/>
        <v>7</v>
      </c>
      <c r="W718">
        <f t="shared" si="180"/>
        <v>2010</v>
      </c>
      <c r="X718">
        <f t="shared" si="181"/>
        <v>26</v>
      </c>
      <c r="Y718" s="25">
        <f t="shared" si="182"/>
        <v>2257.9000000000037</v>
      </c>
    </row>
    <row r="719" spans="1:25">
      <c r="A719" t="s">
        <v>946</v>
      </c>
      <c r="B719" t="s">
        <v>947</v>
      </c>
      <c r="C719" t="s">
        <v>55</v>
      </c>
      <c r="D719">
        <v>10</v>
      </c>
      <c r="E719" s="36">
        <v>-21.6</v>
      </c>
      <c r="F719" s="4">
        <v>-3.5000000000000001E-3</v>
      </c>
      <c r="G719">
        <v>0</v>
      </c>
      <c r="H719" s="25">
        <v>18.2</v>
      </c>
      <c r="I719" s="25">
        <v>-21.8</v>
      </c>
      <c r="J719" s="3">
        <v>10000</v>
      </c>
      <c r="K719" s="7">
        <f t="shared" si="169"/>
        <v>-1</v>
      </c>
      <c r="L719" s="6">
        <f t="shared" si="170"/>
        <v>-21.6</v>
      </c>
      <c r="M719">
        <v>1</v>
      </c>
      <c r="N719" s="9">
        <f t="shared" si="171"/>
        <v>0</v>
      </c>
      <c r="O719" s="9">
        <f t="shared" si="172"/>
        <v>-1</v>
      </c>
      <c r="P719" s="9">
        <f t="shared" si="173"/>
        <v>0</v>
      </c>
      <c r="Q719" s="8">
        <f t="shared" si="174"/>
        <v>0</v>
      </c>
      <c r="R719" s="8">
        <f t="shared" si="175"/>
        <v>-21.6</v>
      </c>
      <c r="S719" t="str">
        <f t="shared" si="176"/>
        <v>13.00.00</v>
      </c>
      <c r="T719" t="str">
        <f t="shared" si="177"/>
        <v>9.00.00</v>
      </c>
      <c r="U719" t="str">
        <f t="shared" si="178"/>
        <v>28-lug-2010</v>
      </c>
      <c r="V719">
        <f t="shared" si="179"/>
        <v>7</v>
      </c>
      <c r="W719">
        <f t="shared" si="180"/>
        <v>2010</v>
      </c>
      <c r="X719">
        <f t="shared" si="181"/>
        <v>28</v>
      </c>
      <c r="Y719" s="25">
        <f t="shared" si="182"/>
        <v>2236.3000000000038</v>
      </c>
    </row>
    <row r="720" spans="1:25">
      <c r="A720" t="s">
        <v>946</v>
      </c>
      <c r="B720" t="s">
        <v>2061</v>
      </c>
      <c r="C720" t="s">
        <v>55</v>
      </c>
      <c r="D720">
        <v>8</v>
      </c>
      <c r="E720" s="38">
        <v>11</v>
      </c>
      <c r="F720" s="4">
        <v>8.9999999999999998E-4</v>
      </c>
      <c r="G720">
        <v>0</v>
      </c>
      <c r="H720" s="25">
        <v>37</v>
      </c>
      <c r="I720" s="25">
        <v>-29</v>
      </c>
      <c r="J720" s="3">
        <v>10000</v>
      </c>
      <c r="K720" s="7">
        <f t="shared" si="169"/>
        <v>1</v>
      </c>
      <c r="L720" s="6">
        <f t="shared" si="170"/>
        <v>11</v>
      </c>
      <c r="M720">
        <v>1</v>
      </c>
      <c r="N720" s="9">
        <f t="shared" si="171"/>
        <v>1</v>
      </c>
      <c r="O720" s="9">
        <f t="shared" si="172"/>
        <v>0</v>
      </c>
      <c r="P720" s="9">
        <f t="shared" si="173"/>
        <v>0</v>
      </c>
      <c r="Q720" s="8">
        <f t="shared" si="174"/>
        <v>11</v>
      </c>
      <c r="R720" s="8">
        <f t="shared" si="175"/>
        <v>0</v>
      </c>
      <c r="S720" t="str">
        <f t="shared" si="176"/>
        <v>13.00.00</v>
      </c>
      <c r="T720" t="str">
        <f t="shared" si="177"/>
        <v>21.00.00</v>
      </c>
      <c r="U720" t="str">
        <f t="shared" si="178"/>
        <v>28-lug-2010</v>
      </c>
      <c r="V720">
        <f t="shared" si="179"/>
        <v>7</v>
      </c>
      <c r="W720">
        <f t="shared" si="180"/>
        <v>2010</v>
      </c>
      <c r="X720">
        <f t="shared" si="181"/>
        <v>28</v>
      </c>
      <c r="Y720" s="25">
        <f t="shared" si="182"/>
        <v>2247.3000000000038</v>
      </c>
    </row>
    <row r="721" spans="1:25">
      <c r="A721" t="s">
        <v>948</v>
      </c>
      <c r="B721" t="s">
        <v>949</v>
      </c>
      <c r="C721" t="s">
        <v>25</v>
      </c>
      <c r="D721">
        <v>33</v>
      </c>
      <c r="E721" s="36">
        <v>110.1</v>
      </c>
      <c r="F721" s="4">
        <v>1.78E-2</v>
      </c>
      <c r="G721">
        <v>0</v>
      </c>
      <c r="H721" s="25">
        <v>120</v>
      </c>
      <c r="I721" s="25">
        <v>-42.8</v>
      </c>
      <c r="J721" s="3">
        <v>10000</v>
      </c>
      <c r="K721" s="7">
        <f t="shared" si="169"/>
        <v>2</v>
      </c>
      <c r="L721" s="6">
        <f t="shared" si="170"/>
        <v>121.1</v>
      </c>
      <c r="M721">
        <v>1</v>
      </c>
      <c r="N721" s="9">
        <f t="shared" si="171"/>
        <v>1</v>
      </c>
      <c r="O721" s="9">
        <f t="shared" si="172"/>
        <v>0</v>
      </c>
      <c r="P721" s="9">
        <f t="shared" si="173"/>
        <v>0</v>
      </c>
      <c r="Q721" s="8">
        <f t="shared" si="174"/>
        <v>110.1</v>
      </c>
      <c r="R721" s="8">
        <f t="shared" si="175"/>
        <v>0</v>
      </c>
      <c r="S721" t="str">
        <f t="shared" si="176"/>
        <v>17.00.00</v>
      </c>
      <c r="T721" t="str">
        <f t="shared" si="177"/>
        <v>4.00.00</v>
      </c>
      <c r="U721" t="str">
        <f t="shared" si="178"/>
        <v>30-lug-2010</v>
      </c>
      <c r="V721">
        <f t="shared" si="179"/>
        <v>7</v>
      </c>
      <c r="W721">
        <f t="shared" si="180"/>
        <v>2010</v>
      </c>
      <c r="X721">
        <f t="shared" si="181"/>
        <v>30</v>
      </c>
      <c r="Y721" s="25">
        <f t="shared" si="182"/>
        <v>2357.4000000000037</v>
      </c>
    </row>
    <row r="722" spans="1:25">
      <c r="A722" t="s">
        <v>2062</v>
      </c>
      <c r="B722" t="s">
        <v>2063</v>
      </c>
      <c r="C722" t="s">
        <v>25</v>
      </c>
      <c r="D722">
        <v>9</v>
      </c>
      <c r="E722" s="38">
        <v>94</v>
      </c>
      <c r="F722" s="4">
        <v>7.4999999999999997E-3</v>
      </c>
      <c r="G722">
        <v>0</v>
      </c>
      <c r="H722" s="25">
        <v>96</v>
      </c>
      <c r="I722" s="25">
        <v>-4.5999999999999996</v>
      </c>
      <c r="J722" s="3">
        <v>10000</v>
      </c>
      <c r="K722" s="7">
        <f t="shared" si="169"/>
        <v>3</v>
      </c>
      <c r="L722" s="6">
        <f t="shared" si="170"/>
        <v>215.1</v>
      </c>
      <c r="M722">
        <v>1</v>
      </c>
      <c r="N722" s="9">
        <f t="shared" si="171"/>
        <v>1</v>
      </c>
      <c r="O722" s="9">
        <f t="shared" si="172"/>
        <v>0</v>
      </c>
      <c r="P722" s="9">
        <f t="shared" si="173"/>
        <v>0</v>
      </c>
      <c r="Q722" s="8">
        <f t="shared" si="174"/>
        <v>94</v>
      </c>
      <c r="R722" s="8">
        <f t="shared" si="175"/>
        <v>0</v>
      </c>
      <c r="S722" t="str">
        <f t="shared" si="176"/>
        <v>12.00.00</v>
      </c>
      <c r="T722" t="str">
        <f t="shared" si="177"/>
        <v>21.00.00</v>
      </c>
      <c r="U722" t="str">
        <f t="shared" si="178"/>
        <v xml:space="preserve">2-ago-2010 </v>
      </c>
      <c r="V722">
        <f t="shared" si="179"/>
        <v>8</v>
      </c>
      <c r="W722">
        <f t="shared" si="180"/>
        <v>2010</v>
      </c>
      <c r="X722">
        <f t="shared" si="181"/>
        <v>2</v>
      </c>
      <c r="Y722" s="25">
        <f t="shared" si="182"/>
        <v>2451.4000000000037</v>
      </c>
    </row>
    <row r="723" spans="1:25">
      <c r="A723" t="s">
        <v>3034</v>
      </c>
      <c r="B723" t="s">
        <v>3035</v>
      </c>
      <c r="C723" t="s">
        <v>25</v>
      </c>
      <c r="D723">
        <v>12</v>
      </c>
      <c r="E723" s="36">
        <v>10.4</v>
      </c>
      <c r="F723" s="4">
        <v>1.6999999999999999E-3</v>
      </c>
      <c r="G723">
        <v>0</v>
      </c>
      <c r="H723" s="25">
        <v>11</v>
      </c>
      <c r="I723" s="25">
        <v>-15.8</v>
      </c>
      <c r="J723" s="3">
        <v>10000</v>
      </c>
      <c r="K723" s="7">
        <f t="shared" si="169"/>
        <v>4</v>
      </c>
      <c r="L723" s="6">
        <f t="shared" si="170"/>
        <v>225.5</v>
      </c>
      <c r="M723">
        <v>1</v>
      </c>
      <c r="N723" s="9">
        <f t="shared" si="171"/>
        <v>1</v>
      </c>
      <c r="O723" s="9">
        <f t="shared" si="172"/>
        <v>0</v>
      </c>
      <c r="P723" s="9">
        <f t="shared" si="173"/>
        <v>0</v>
      </c>
      <c r="Q723" s="8">
        <f t="shared" si="174"/>
        <v>10.4</v>
      </c>
      <c r="R723" s="8">
        <f t="shared" si="175"/>
        <v>0</v>
      </c>
      <c r="S723" t="str">
        <f t="shared" si="176"/>
        <v>11.00.00</v>
      </c>
      <c r="T723" t="str">
        <f t="shared" si="177"/>
        <v>23.00.00</v>
      </c>
      <c r="U723" t="str">
        <f t="shared" si="178"/>
        <v xml:space="preserve">3-ago-2010 </v>
      </c>
      <c r="V723">
        <f t="shared" si="179"/>
        <v>8</v>
      </c>
      <c r="W723">
        <f t="shared" si="180"/>
        <v>2010</v>
      </c>
      <c r="X723">
        <f t="shared" si="181"/>
        <v>3</v>
      </c>
      <c r="Y723" s="25">
        <f t="shared" si="182"/>
        <v>2461.8000000000038</v>
      </c>
    </row>
    <row r="724" spans="1:25">
      <c r="A724" t="s">
        <v>950</v>
      </c>
      <c r="B724" t="s">
        <v>951</v>
      </c>
      <c r="C724" t="s">
        <v>55</v>
      </c>
      <c r="D724">
        <v>5</v>
      </c>
      <c r="E724" s="36">
        <v>-6.1</v>
      </c>
      <c r="F724" s="4">
        <v>-1E-3</v>
      </c>
      <c r="G724">
        <v>0</v>
      </c>
      <c r="H724" s="25">
        <v>18.399999999999999</v>
      </c>
      <c r="I724" s="25">
        <v>-6.1</v>
      </c>
      <c r="J724" s="3">
        <v>10000</v>
      </c>
      <c r="K724" s="7">
        <f t="shared" si="169"/>
        <v>-1</v>
      </c>
      <c r="L724" s="6">
        <f t="shared" si="170"/>
        <v>-6.1</v>
      </c>
      <c r="M724">
        <v>1</v>
      </c>
      <c r="N724" s="9">
        <f t="shared" si="171"/>
        <v>0</v>
      </c>
      <c r="O724" s="9">
        <f t="shared" si="172"/>
        <v>-1</v>
      </c>
      <c r="P724" s="9">
        <f t="shared" si="173"/>
        <v>0</v>
      </c>
      <c r="Q724" s="8">
        <f t="shared" si="174"/>
        <v>0</v>
      </c>
      <c r="R724" s="8">
        <f t="shared" si="175"/>
        <v>-6.1</v>
      </c>
      <c r="S724" t="str">
        <f t="shared" si="176"/>
        <v>9.00.00</v>
      </c>
      <c r="T724" t="str">
        <f t="shared" si="177"/>
        <v>14.00.00</v>
      </c>
      <c r="U724" t="str">
        <f t="shared" si="178"/>
        <v xml:space="preserve">4-ago-2010 </v>
      </c>
      <c r="V724">
        <f t="shared" si="179"/>
        <v>8</v>
      </c>
      <c r="W724">
        <f t="shared" si="180"/>
        <v>2010</v>
      </c>
      <c r="X724">
        <f t="shared" si="181"/>
        <v>4</v>
      </c>
      <c r="Y724" s="25">
        <f t="shared" si="182"/>
        <v>2455.7000000000039</v>
      </c>
    </row>
    <row r="725" spans="1:25">
      <c r="A725" t="s">
        <v>953</v>
      </c>
      <c r="B725" t="s">
        <v>954</v>
      </c>
      <c r="C725" t="s">
        <v>25</v>
      </c>
      <c r="D725">
        <v>3</v>
      </c>
      <c r="E725" s="36">
        <v>-29.4</v>
      </c>
      <c r="F725" s="4">
        <v>-4.5999999999999999E-3</v>
      </c>
      <c r="G725">
        <v>0</v>
      </c>
      <c r="H725" s="25">
        <v>0</v>
      </c>
      <c r="I725" s="25">
        <v>-33.700000000000003</v>
      </c>
      <c r="J725" s="3">
        <v>10000</v>
      </c>
      <c r="K725" s="7">
        <f t="shared" si="169"/>
        <v>-2</v>
      </c>
      <c r="L725" s="6">
        <f t="shared" si="170"/>
        <v>-35.5</v>
      </c>
      <c r="M725">
        <v>1</v>
      </c>
      <c r="N725" s="9">
        <f t="shared" si="171"/>
        <v>0</v>
      </c>
      <c r="O725" s="9">
        <f t="shared" si="172"/>
        <v>-1</v>
      </c>
      <c r="P725" s="9">
        <f t="shared" si="173"/>
        <v>0</v>
      </c>
      <c r="Q725" s="8">
        <f t="shared" si="174"/>
        <v>0</v>
      </c>
      <c r="R725" s="8">
        <f t="shared" si="175"/>
        <v>-29.4</v>
      </c>
      <c r="S725" t="str">
        <f t="shared" si="176"/>
        <v>13.00.00</v>
      </c>
      <c r="T725" t="str">
        <f t="shared" si="177"/>
        <v>16.00.00</v>
      </c>
      <c r="U725" t="str">
        <f t="shared" si="178"/>
        <v xml:space="preserve">5-ago-2010 </v>
      </c>
      <c r="V725">
        <f t="shared" si="179"/>
        <v>8</v>
      </c>
      <c r="W725">
        <f t="shared" si="180"/>
        <v>2010</v>
      </c>
      <c r="X725">
        <f t="shared" si="181"/>
        <v>5</v>
      </c>
      <c r="Y725" s="25">
        <f t="shared" si="182"/>
        <v>2426.3000000000038</v>
      </c>
    </row>
    <row r="726" spans="1:25">
      <c r="A726" t="s">
        <v>952</v>
      </c>
      <c r="B726" t="s">
        <v>953</v>
      </c>
      <c r="C726" t="s">
        <v>55</v>
      </c>
      <c r="D726">
        <v>7</v>
      </c>
      <c r="E726" s="36">
        <v>-41.8</v>
      </c>
      <c r="F726" s="4">
        <v>-6.6E-3</v>
      </c>
      <c r="G726">
        <v>0</v>
      </c>
      <c r="H726" s="25">
        <v>4</v>
      </c>
      <c r="I726" s="25">
        <v>-56.4</v>
      </c>
      <c r="J726" s="3">
        <v>10000</v>
      </c>
      <c r="K726" s="7">
        <f t="shared" si="169"/>
        <v>-3</v>
      </c>
      <c r="L726" s="6">
        <f t="shared" si="170"/>
        <v>-77.3</v>
      </c>
      <c r="M726">
        <v>1</v>
      </c>
      <c r="N726" s="9">
        <f t="shared" si="171"/>
        <v>0</v>
      </c>
      <c r="O726" s="9">
        <f t="shared" si="172"/>
        <v>-1</v>
      </c>
      <c r="P726" s="9">
        <f t="shared" si="173"/>
        <v>0</v>
      </c>
      <c r="Q726" s="8">
        <f t="shared" si="174"/>
        <v>0</v>
      </c>
      <c r="R726" s="8">
        <f t="shared" si="175"/>
        <v>-41.8</v>
      </c>
      <c r="S726" t="str">
        <f t="shared" si="176"/>
        <v>6.00.00</v>
      </c>
      <c r="T726" t="str">
        <f t="shared" si="177"/>
        <v>13.00.00</v>
      </c>
      <c r="U726" t="str">
        <f t="shared" si="178"/>
        <v xml:space="preserve">5-ago-2010 </v>
      </c>
      <c r="V726">
        <f t="shared" si="179"/>
        <v>8</v>
      </c>
      <c r="W726">
        <f t="shared" si="180"/>
        <v>2010</v>
      </c>
      <c r="X726">
        <f t="shared" si="181"/>
        <v>5</v>
      </c>
      <c r="Y726" s="25">
        <f t="shared" si="182"/>
        <v>2384.5000000000036</v>
      </c>
    </row>
    <row r="727" spans="1:25">
      <c r="A727" t="s">
        <v>3036</v>
      </c>
      <c r="B727" t="s">
        <v>3037</v>
      </c>
      <c r="C727" t="s">
        <v>25</v>
      </c>
      <c r="D727">
        <v>1</v>
      </c>
      <c r="E727" s="36">
        <v>-50.8</v>
      </c>
      <c r="F727" s="4">
        <v>-8.0000000000000002E-3</v>
      </c>
      <c r="G727">
        <v>0</v>
      </c>
      <c r="H727" s="25">
        <v>0</v>
      </c>
      <c r="I727" s="25">
        <v>-50.8</v>
      </c>
      <c r="J727" s="3">
        <v>10000</v>
      </c>
      <c r="K727" s="7">
        <f t="shared" si="169"/>
        <v>-4</v>
      </c>
      <c r="L727" s="6">
        <f t="shared" si="170"/>
        <v>-128.1</v>
      </c>
      <c r="M727">
        <v>1</v>
      </c>
      <c r="N727" s="9">
        <f t="shared" si="171"/>
        <v>0</v>
      </c>
      <c r="O727" s="9">
        <f t="shared" si="172"/>
        <v>-1</v>
      </c>
      <c r="P727" s="9">
        <f t="shared" si="173"/>
        <v>0</v>
      </c>
      <c r="Q727" s="8">
        <f t="shared" si="174"/>
        <v>0</v>
      </c>
      <c r="R727" s="8">
        <f t="shared" si="175"/>
        <v>-50.8</v>
      </c>
      <c r="S727" t="str">
        <f t="shared" si="176"/>
        <v>13.00.00</v>
      </c>
      <c r="T727" t="str">
        <f t="shared" si="177"/>
        <v>14.00.00</v>
      </c>
      <c r="U727" t="str">
        <f t="shared" si="178"/>
        <v xml:space="preserve">6-ago-2010 </v>
      </c>
      <c r="V727">
        <f t="shared" si="179"/>
        <v>8</v>
      </c>
      <c r="W727">
        <f t="shared" si="180"/>
        <v>2010</v>
      </c>
      <c r="X727">
        <f t="shared" si="181"/>
        <v>6</v>
      </c>
      <c r="Y727" s="25">
        <f t="shared" si="182"/>
        <v>2333.7000000000035</v>
      </c>
    </row>
    <row r="728" spans="1:25">
      <c r="A728" t="s">
        <v>955</v>
      </c>
      <c r="B728" t="s">
        <v>956</v>
      </c>
      <c r="C728" t="s">
        <v>55</v>
      </c>
      <c r="D728">
        <v>8</v>
      </c>
      <c r="E728" s="36">
        <v>-26</v>
      </c>
      <c r="F728" s="4">
        <v>-4.1000000000000003E-3</v>
      </c>
      <c r="G728">
        <v>0</v>
      </c>
      <c r="H728" s="25">
        <v>31.5</v>
      </c>
      <c r="I728" s="25">
        <v>-26</v>
      </c>
      <c r="J728" s="3">
        <v>10000</v>
      </c>
      <c r="K728" s="7">
        <f t="shared" si="169"/>
        <v>-5</v>
      </c>
      <c r="L728" s="6">
        <f t="shared" si="170"/>
        <v>-154.1</v>
      </c>
      <c r="M728">
        <v>1</v>
      </c>
      <c r="N728" s="9">
        <f t="shared" si="171"/>
        <v>0</v>
      </c>
      <c r="O728" s="9">
        <f t="shared" si="172"/>
        <v>-1</v>
      </c>
      <c r="P728" s="9">
        <f t="shared" si="173"/>
        <v>0</v>
      </c>
      <c r="Q728" s="8">
        <f t="shared" si="174"/>
        <v>0</v>
      </c>
      <c r="R728" s="8">
        <f t="shared" si="175"/>
        <v>-26</v>
      </c>
      <c r="S728" t="str">
        <f t="shared" si="176"/>
        <v>15.00.00</v>
      </c>
      <c r="T728" t="str">
        <f t="shared" si="177"/>
        <v>0.00.00</v>
      </c>
      <c r="U728" t="str">
        <f t="shared" si="178"/>
        <v xml:space="preserve">6-ago-2010 </v>
      </c>
      <c r="V728">
        <f t="shared" si="179"/>
        <v>8</v>
      </c>
      <c r="W728">
        <f t="shared" si="180"/>
        <v>2010</v>
      </c>
      <c r="X728">
        <f t="shared" si="181"/>
        <v>6</v>
      </c>
      <c r="Y728" s="25">
        <f t="shared" si="182"/>
        <v>2307.7000000000035</v>
      </c>
    </row>
    <row r="729" spans="1:25">
      <c r="A729" t="s">
        <v>957</v>
      </c>
      <c r="B729" t="s">
        <v>958</v>
      </c>
      <c r="C729" t="s">
        <v>25</v>
      </c>
      <c r="D729">
        <v>22</v>
      </c>
      <c r="E729" s="36">
        <v>38</v>
      </c>
      <c r="F729" s="4">
        <v>6.0000000000000001E-3</v>
      </c>
      <c r="G729">
        <v>0</v>
      </c>
      <c r="H729" s="25">
        <v>47.3</v>
      </c>
      <c r="I729" s="25">
        <v>-2.1</v>
      </c>
      <c r="J729" s="3">
        <v>10000</v>
      </c>
      <c r="K729" s="7">
        <f t="shared" si="169"/>
        <v>1</v>
      </c>
      <c r="L729" s="6">
        <f t="shared" si="170"/>
        <v>38</v>
      </c>
      <c r="M729">
        <v>1</v>
      </c>
      <c r="N729" s="9">
        <f t="shared" si="171"/>
        <v>1</v>
      </c>
      <c r="O729" s="9">
        <f t="shared" si="172"/>
        <v>0</v>
      </c>
      <c r="P729" s="9">
        <f t="shared" si="173"/>
        <v>0</v>
      </c>
      <c r="Q729" s="8">
        <f t="shared" si="174"/>
        <v>38</v>
      </c>
      <c r="R729" s="8">
        <f t="shared" si="175"/>
        <v>0</v>
      </c>
      <c r="S729" t="str">
        <f t="shared" si="176"/>
        <v>5.00.00</v>
      </c>
      <c r="T729" t="str">
        <f t="shared" si="177"/>
        <v>3.00.00</v>
      </c>
      <c r="U729" t="str">
        <f t="shared" si="178"/>
        <v xml:space="preserve">9-ago-2010 </v>
      </c>
      <c r="V729">
        <f t="shared" si="179"/>
        <v>8</v>
      </c>
      <c r="W729">
        <f t="shared" si="180"/>
        <v>2010</v>
      </c>
      <c r="X729">
        <f t="shared" si="181"/>
        <v>9</v>
      </c>
      <c r="Y729" s="25">
        <f t="shared" si="182"/>
        <v>2345.7000000000035</v>
      </c>
    </row>
    <row r="730" spans="1:25">
      <c r="A730" t="s">
        <v>959</v>
      </c>
      <c r="B730" t="s">
        <v>960</v>
      </c>
      <c r="C730" t="s">
        <v>55</v>
      </c>
      <c r="D730">
        <v>5</v>
      </c>
      <c r="E730" s="36">
        <v>-48.8</v>
      </c>
      <c r="F730" s="4">
        <v>-7.7999999999999996E-3</v>
      </c>
      <c r="G730">
        <v>0</v>
      </c>
      <c r="H730" s="25">
        <v>17.399999999999999</v>
      </c>
      <c r="I730" s="25">
        <v>-48.8</v>
      </c>
      <c r="J730" s="3">
        <v>10000</v>
      </c>
      <c r="K730" s="7">
        <f t="shared" si="169"/>
        <v>-1</v>
      </c>
      <c r="L730" s="6">
        <f t="shared" si="170"/>
        <v>-48.8</v>
      </c>
      <c r="M730">
        <v>1</v>
      </c>
      <c r="N730" s="9">
        <f t="shared" si="171"/>
        <v>0</v>
      </c>
      <c r="O730" s="9">
        <f t="shared" si="172"/>
        <v>-1</v>
      </c>
      <c r="P730" s="9">
        <f t="shared" si="173"/>
        <v>0</v>
      </c>
      <c r="Q730" s="8">
        <f t="shared" si="174"/>
        <v>0</v>
      </c>
      <c r="R730" s="8">
        <f t="shared" si="175"/>
        <v>-48.8</v>
      </c>
      <c r="S730" t="str">
        <f t="shared" si="176"/>
        <v>15.00.00</v>
      </c>
      <c r="T730" t="str">
        <f t="shared" si="177"/>
        <v>20.00.00</v>
      </c>
      <c r="U730" t="str">
        <f t="shared" si="178"/>
        <v>10-ago-2010</v>
      </c>
      <c r="V730">
        <f t="shared" si="179"/>
        <v>8</v>
      </c>
      <c r="W730">
        <f t="shared" si="180"/>
        <v>2010</v>
      </c>
      <c r="X730">
        <f t="shared" si="181"/>
        <v>10</v>
      </c>
      <c r="Y730" s="25">
        <f t="shared" si="182"/>
        <v>2296.9000000000033</v>
      </c>
    </row>
    <row r="731" spans="1:25">
      <c r="A731" t="s">
        <v>2064</v>
      </c>
      <c r="B731" t="s">
        <v>2065</v>
      </c>
      <c r="C731" t="s">
        <v>55</v>
      </c>
      <c r="D731">
        <v>8</v>
      </c>
      <c r="E731" s="38">
        <v>72.400000000000006</v>
      </c>
      <c r="F731" s="4">
        <v>5.8999999999999999E-3</v>
      </c>
      <c r="G731">
        <v>0</v>
      </c>
      <c r="H731" s="25">
        <v>75</v>
      </c>
      <c r="I731" s="25">
        <v>0</v>
      </c>
      <c r="J731" s="3">
        <v>10000</v>
      </c>
      <c r="K731" s="7">
        <f t="shared" si="169"/>
        <v>1</v>
      </c>
      <c r="L731" s="6">
        <f t="shared" si="170"/>
        <v>72.400000000000006</v>
      </c>
      <c r="M731">
        <v>1</v>
      </c>
      <c r="N731" s="9">
        <f t="shared" si="171"/>
        <v>1</v>
      </c>
      <c r="O731" s="9">
        <f t="shared" si="172"/>
        <v>0</v>
      </c>
      <c r="P731" s="9">
        <f t="shared" si="173"/>
        <v>0</v>
      </c>
      <c r="Q731" s="8">
        <f t="shared" si="174"/>
        <v>72.400000000000006</v>
      </c>
      <c r="R731" s="8">
        <f t="shared" si="175"/>
        <v>0</v>
      </c>
      <c r="S731" t="str">
        <f t="shared" si="176"/>
        <v>13.00.00</v>
      </c>
      <c r="T731" t="str">
        <f t="shared" si="177"/>
        <v>21.00.00</v>
      </c>
      <c r="U731" t="str">
        <f t="shared" si="178"/>
        <v>11-ago-2010</v>
      </c>
      <c r="V731">
        <f t="shared" si="179"/>
        <v>8</v>
      </c>
      <c r="W731">
        <f t="shared" si="180"/>
        <v>2010</v>
      </c>
      <c r="X731">
        <f t="shared" si="181"/>
        <v>11</v>
      </c>
      <c r="Y731" s="25">
        <f t="shared" si="182"/>
        <v>2369.3000000000034</v>
      </c>
    </row>
    <row r="732" spans="1:25">
      <c r="A732" t="s">
        <v>961</v>
      </c>
      <c r="B732" t="s">
        <v>962</v>
      </c>
      <c r="C732" t="s">
        <v>55</v>
      </c>
      <c r="D732">
        <v>19</v>
      </c>
      <c r="E732" s="36">
        <v>103.5</v>
      </c>
      <c r="F732" s="4">
        <v>1.66E-2</v>
      </c>
      <c r="G732">
        <v>0</v>
      </c>
      <c r="H732" s="25">
        <v>120</v>
      </c>
      <c r="I732" s="25">
        <v>0</v>
      </c>
      <c r="J732" s="3">
        <v>10000</v>
      </c>
      <c r="K732" s="7">
        <f t="shared" si="169"/>
        <v>2</v>
      </c>
      <c r="L732" s="6">
        <f t="shared" si="170"/>
        <v>175.9</v>
      </c>
      <c r="M732">
        <v>1</v>
      </c>
      <c r="N732" s="9">
        <f t="shared" si="171"/>
        <v>1</v>
      </c>
      <c r="O732" s="9">
        <f t="shared" si="172"/>
        <v>0</v>
      </c>
      <c r="P732" s="9">
        <f t="shared" si="173"/>
        <v>0</v>
      </c>
      <c r="Q732" s="8">
        <f t="shared" si="174"/>
        <v>103.5</v>
      </c>
      <c r="R732" s="8">
        <f t="shared" si="175"/>
        <v>0</v>
      </c>
      <c r="S732" t="str">
        <f t="shared" si="176"/>
        <v>9.00.00</v>
      </c>
      <c r="T732" t="str">
        <f t="shared" si="177"/>
        <v>4.00.00</v>
      </c>
      <c r="U732" t="str">
        <f t="shared" si="178"/>
        <v>11-ago-2010</v>
      </c>
      <c r="V732">
        <f t="shared" si="179"/>
        <v>8</v>
      </c>
      <c r="W732">
        <f t="shared" si="180"/>
        <v>2010</v>
      </c>
      <c r="X732">
        <f t="shared" si="181"/>
        <v>11</v>
      </c>
      <c r="Y732" s="25">
        <f t="shared" si="182"/>
        <v>2472.8000000000034</v>
      </c>
    </row>
    <row r="733" spans="1:25">
      <c r="A733" t="s">
        <v>963</v>
      </c>
      <c r="B733" t="s">
        <v>964</v>
      </c>
      <c r="C733" t="s">
        <v>25</v>
      </c>
      <c r="D733">
        <v>3</v>
      </c>
      <c r="E733" s="36">
        <v>-60.8</v>
      </c>
      <c r="F733" s="4">
        <v>-9.9000000000000008E-3</v>
      </c>
      <c r="G733">
        <v>0</v>
      </c>
      <c r="H733" s="25">
        <v>7.7</v>
      </c>
      <c r="I733" s="25">
        <v>-60.8</v>
      </c>
      <c r="J733" s="3">
        <v>10000</v>
      </c>
      <c r="K733" s="7">
        <f t="shared" si="169"/>
        <v>-1</v>
      </c>
      <c r="L733" s="6">
        <f t="shared" si="170"/>
        <v>-60.8</v>
      </c>
      <c r="M733">
        <v>1</v>
      </c>
      <c r="N733" s="9">
        <f t="shared" si="171"/>
        <v>0</v>
      </c>
      <c r="O733" s="9">
        <f t="shared" si="172"/>
        <v>-1</v>
      </c>
      <c r="P733" s="9">
        <f t="shared" si="173"/>
        <v>0</v>
      </c>
      <c r="Q733" s="8">
        <f t="shared" si="174"/>
        <v>0</v>
      </c>
      <c r="R733" s="8">
        <f t="shared" si="175"/>
        <v>-60.8</v>
      </c>
      <c r="S733" t="str">
        <f t="shared" si="176"/>
        <v>8.00.00</v>
      </c>
      <c r="T733" t="str">
        <f t="shared" si="177"/>
        <v>11.00.00</v>
      </c>
      <c r="U733" t="str">
        <f t="shared" si="178"/>
        <v>13-ago-2010</v>
      </c>
      <c r="V733">
        <f t="shared" si="179"/>
        <v>8</v>
      </c>
      <c r="W733">
        <f t="shared" si="180"/>
        <v>2010</v>
      </c>
      <c r="X733">
        <f t="shared" si="181"/>
        <v>13</v>
      </c>
      <c r="Y733" s="25">
        <f t="shared" si="182"/>
        <v>2412.0000000000032</v>
      </c>
    </row>
    <row r="734" spans="1:25">
      <c r="A734" t="s">
        <v>965</v>
      </c>
      <c r="B734" t="s">
        <v>966</v>
      </c>
      <c r="C734" t="s">
        <v>25</v>
      </c>
      <c r="D734">
        <v>19</v>
      </c>
      <c r="E734" s="36">
        <v>63.4</v>
      </c>
      <c r="F734" s="4">
        <v>1.04E-2</v>
      </c>
      <c r="G734">
        <v>0</v>
      </c>
      <c r="H734" s="25">
        <v>87</v>
      </c>
      <c r="I734" s="25">
        <v>0</v>
      </c>
      <c r="J734" s="3">
        <v>10000</v>
      </c>
      <c r="K734" s="7">
        <f t="shared" si="169"/>
        <v>1</v>
      </c>
      <c r="L734" s="6">
        <f t="shared" si="170"/>
        <v>63.4</v>
      </c>
      <c r="M734">
        <v>1</v>
      </c>
      <c r="N734" s="9">
        <f t="shared" si="171"/>
        <v>1</v>
      </c>
      <c r="O734" s="9">
        <f t="shared" si="172"/>
        <v>0</v>
      </c>
      <c r="P734" s="9">
        <f t="shared" si="173"/>
        <v>0</v>
      </c>
      <c r="Q734" s="8">
        <f t="shared" si="174"/>
        <v>63.4</v>
      </c>
      <c r="R734" s="8">
        <f t="shared" si="175"/>
        <v>0</v>
      </c>
      <c r="S734" t="str">
        <f t="shared" si="176"/>
        <v>4.00.00</v>
      </c>
      <c r="T734" t="str">
        <f t="shared" si="177"/>
        <v>23.00.00</v>
      </c>
      <c r="U734" t="str">
        <f t="shared" si="178"/>
        <v>17-ago-2010</v>
      </c>
      <c r="V734">
        <f t="shared" si="179"/>
        <v>8</v>
      </c>
      <c r="W734">
        <f t="shared" si="180"/>
        <v>2010</v>
      </c>
      <c r="X734">
        <f t="shared" si="181"/>
        <v>17</v>
      </c>
      <c r="Y734" s="25">
        <f t="shared" si="182"/>
        <v>2475.4000000000033</v>
      </c>
    </row>
    <row r="735" spans="1:25">
      <c r="A735" t="s">
        <v>967</v>
      </c>
      <c r="B735" t="s">
        <v>968</v>
      </c>
      <c r="C735" t="s">
        <v>55</v>
      </c>
      <c r="D735">
        <v>31</v>
      </c>
      <c r="E735" s="36">
        <v>43.8</v>
      </c>
      <c r="F735" s="4">
        <v>7.1999999999999998E-3</v>
      </c>
      <c r="G735">
        <v>0</v>
      </c>
      <c r="H735" s="25">
        <v>83.7</v>
      </c>
      <c r="I735" s="25">
        <v>0</v>
      </c>
      <c r="J735" s="3">
        <v>10000</v>
      </c>
      <c r="K735" s="7">
        <f t="shared" si="169"/>
        <v>2</v>
      </c>
      <c r="L735" s="6">
        <f t="shared" si="170"/>
        <v>107.19999999999999</v>
      </c>
      <c r="M735">
        <v>1</v>
      </c>
      <c r="N735" s="9">
        <f t="shared" si="171"/>
        <v>1</v>
      </c>
      <c r="O735" s="9">
        <f t="shared" si="172"/>
        <v>0</v>
      </c>
      <c r="P735" s="9">
        <f t="shared" si="173"/>
        <v>0</v>
      </c>
      <c r="Q735" s="8">
        <f t="shared" si="174"/>
        <v>43.8</v>
      </c>
      <c r="R735" s="8">
        <f t="shared" si="175"/>
        <v>0</v>
      </c>
      <c r="S735" t="str">
        <f t="shared" si="176"/>
        <v>17.00.00</v>
      </c>
      <c r="T735" t="str">
        <f t="shared" si="177"/>
        <v>1.00.00</v>
      </c>
      <c r="U735" t="str">
        <f t="shared" si="178"/>
        <v>19-ago-2010</v>
      </c>
      <c r="V735">
        <f t="shared" si="179"/>
        <v>8</v>
      </c>
      <c r="W735">
        <f t="shared" si="180"/>
        <v>2010</v>
      </c>
      <c r="X735">
        <f t="shared" si="181"/>
        <v>19</v>
      </c>
      <c r="Y735" s="25">
        <f t="shared" si="182"/>
        <v>2519.2000000000035</v>
      </c>
    </row>
    <row r="736" spans="1:25">
      <c r="A736" t="s">
        <v>2066</v>
      </c>
      <c r="B736" t="s">
        <v>2067</v>
      </c>
      <c r="C736" t="s">
        <v>55</v>
      </c>
      <c r="D736">
        <v>8</v>
      </c>
      <c r="E736" s="38">
        <v>-21</v>
      </c>
      <c r="F736" s="4">
        <v>-1.6999999999999999E-3</v>
      </c>
      <c r="G736">
        <v>0</v>
      </c>
      <c r="H736" s="25">
        <v>28</v>
      </c>
      <c r="I736" s="25">
        <v>-32</v>
      </c>
      <c r="J736" s="3">
        <v>10000</v>
      </c>
      <c r="K736" s="7">
        <f t="shared" si="169"/>
        <v>-1</v>
      </c>
      <c r="L736" s="6">
        <f t="shared" si="170"/>
        <v>-21</v>
      </c>
      <c r="M736">
        <v>1</v>
      </c>
      <c r="N736" s="9">
        <f t="shared" si="171"/>
        <v>0</v>
      </c>
      <c r="O736" s="9">
        <f t="shared" si="172"/>
        <v>-1</v>
      </c>
      <c r="P736" s="9">
        <f t="shared" si="173"/>
        <v>0</v>
      </c>
      <c r="Q736" s="8">
        <f t="shared" si="174"/>
        <v>0</v>
      </c>
      <c r="R736" s="8">
        <f t="shared" si="175"/>
        <v>-21</v>
      </c>
      <c r="S736" t="str">
        <f t="shared" si="176"/>
        <v>13.00.00</v>
      </c>
      <c r="T736" t="str">
        <f t="shared" si="177"/>
        <v>21.00.00</v>
      </c>
      <c r="U736" t="str">
        <f t="shared" si="178"/>
        <v>20-ago-2010</v>
      </c>
      <c r="V736">
        <f t="shared" si="179"/>
        <v>8</v>
      </c>
      <c r="W736">
        <f t="shared" si="180"/>
        <v>2010</v>
      </c>
      <c r="X736">
        <f t="shared" si="181"/>
        <v>20</v>
      </c>
      <c r="Y736" s="25">
        <f t="shared" si="182"/>
        <v>2498.2000000000035</v>
      </c>
    </row>
    <row r="737" spans="1:25">
      <c r="A737" t="s">
        <v>968</v>
      </c>
      <c r="B737" t="s">
        <v>969</v>
      </c>
      <c r="C737" t="s">
        <v>25</v>
      </c>
      <c r="D737">
        <v>9</v>
      </c>
      <c r="E737" s="36">
        <v>-19.2</v>
      </c>
      <c r="F737" s="4">
        <v>-3.2000000000000002E-3</v>
      </c>
      <c r="G737">
        <v>0</v>
      </c>
      <c r="H737" s="25">
        <v>0</v>
      </c>
      <c r="I737" s="25">
        <v>-38.200000000000003</v>
      </c>
      <c r="J737" s="3">
        <v>10000</v>
      </c>
      <c r="K737" s="7">
        <f t="shared" si="169"/>
        <v>-2</v>
      </c>
      <c r="L737" s="6">
        <f t="shared" si="170"/>
        <v>-40.200000000000003</v>
      </c>
      <c r="M737">
        <v>1</v>
      </c>
      <c r="N737" s="9">
        <f t="shared" si="171"/>
        <v>0</v>
      </c>
      <c r="O737" s="9">
        <f t="shared" si="172"/>
        <v>-1</v>
      </c>
      <c r="P737" s="9">
        <f t="shared" si="173"/>
        <v>0</v>
      </c>
      <c r="Q737" s="8">
        <f t="shared" si="174"/>
        <v>0</v>
      </c>
      <c r="R737" s="8">
        <f t="shared" si="175"/>
        <v>-19.2</v>
      </c>
      <c r="S737" t="str">
        <f t="shared" si="176"/>
        <v>1.00.00</v>
      </c>
      <c r="T737" t="str">
        <f t="shared" si="177"/>
        <v>10.00.00</v>
      </c>
      <c r="U737" t="str">
        <f t="shared" si="178"/>
        <v>23-ago-2010</v>
      </c>
      <c r="V737">
        <f t="shared" si="179"/>
        <v>8</v>
      </c>
      <c r="W737">
        <f t="shared" si="180"/>
        <v>2010</v>
      </c>
      <c r="X737">
        <f t="shared" si="181"/>
        <v>23</v>
      </c>
      <c r="Y737" s="25">
        <f t="shared" si="182"/>
        <v>2479.0000000000036</v>
      </c>
    </row>
    <row r="738" spans="1:25">
      <c r="A738" t="s">
        <v>970</v>
      </c>
      <c r="B738" t="s">
        <v>971</v>
      </c>
      <c r="C738" t="s">
        <v>25</v>
      </c>
      <c r="D738">
        <v>5</v>
      </c>
      <c r="E738" s="36">
        <v>-23.8</v>
      </c>
      <c r="F738" s="4">
        <v>-3.8999999999999998E-3</v>
      </c>
      <c r="G738">
        <v>0</v>
      </c>
      <c r="H738" s="25">
        <v>17.7</v>
      </c>
      <c r="I738" s="25">
        <v>-23.8</v>
      </c>
      <c r="J738" s="3">
        <v>10000</v>
      </c>
      <c r="K738" s="7">
        <f t="shared" si="169"/>
        <v>-3</v>
      </c>
      <c r="L738" s="6">
        <f t="shared" si="170"/>
        <v>-64</v>
      </c>
      <c r="M738">
        <v>1</v>
      </c>
      <c r="N738" s="9">
        <f t="shared" si="171"/>
        <v>0</v>
      </c>
      <c r="O738" s="9">
        <f t="shared" si="172"/>
        <v>-1</v>
      </c>
      <c r="P738" s="9">
        <f t="shared" si="173"/>
        <v>0</v>
      </c>
      <c r="Q738" s="8">
        <f t="shared" si="174"/>
        <v>0</v>
      </c>
      <c r="R738" s="8">
        <f t="shared" si="175"/>
        <v>-23.8</v>
      </c>
      <c r="S738" t="str">
        <f t="shared" si="176"/>
        <v>12.00.00</v>
      </c>
      <c r="T738" t="str">
        <f t="shared" si="177"/>
        <v>17.00.00</v>
      </c>
      <c r="U738" t="str">
        <f t="shared" si="178"/>
        <v>23-ago-2010</v>
      </c>
      <c r="V738">
        <f t="shared" si="179"/>
        <v>8</v>
      </c>
      <c r="W738">
        <f t="shared" si="180"/>
        <v>2010</v>
      </c>
      <c r="X738">
        <f t="shared" si="181"/>
        <v>23</v>
      </c>
      <c r="Y738" s="25">
        <f t="shared" si="182"/>
        <v>2455.2000000000035</v>
      </c>
    </row>
    <row r="739" spans="1:25">
      <c r="A739" t="s">
        <v>3038</v>
      </c>
      <c r="B739" t="s">
        <v>3039</v>
      </c>
      <c r="C739" t="s">
        <v>25</v>
      </c>
      <c r="D739">
        <v>5</v>
      </c>
      <c r="E739" s="36">
        <v>-13.2</v>
      </c>
      <c r="F739" s="4">
        <v>-2.2000000000000001E-3</v>
      </c>
      <c r="G739">
        <v>0</v>
      </c>
      <c r="H739" s="25">
        <v>0</v>
      </c>
      <c r="I739" s="25">
        <v>-15.3</v>
      </c>
      <c r="J739" s="3">
        <v>10000</v>
      </c>
      <c r="K739" s="7">
        <f t="shared" si="169"/>
        <v>-4</v>
      </c>
      <c r="L739" s="6">
        <f t="shared" si="170"/>
        <v>-77.2</v>
      </c>
      <c r="M739">
        <v>1</v>
      </c>
      <c r="N739" s="9">
        <f t="shared" si="171"/>
        <v>0</v>
      </c>
      <c r="O739" s="9">
        <f t="shared" si="172"/>
        <v>-1</v>
      </c>
      <c r="P739" s="9">
        <f t="shared" si="173"/>
        <v>0</v>
      </c>
      <c r="Q739" s="8">
        <f t="shared" si="174"/>
        <v>0</v>
      </c>
      <c r="R739" s="8">
        <f t="shared" si="175"/>
        <v>-13.2</v>
      </c>
      <c r="S739" t="str">
        <f t="shared" si="176"/>
        <v>18.00.00</v>
      </c>
      <c r="T739" t="str">
        <f t="shared" si="177"/>
        <v>23.00.00</v>
      </c>
      <c r="U739" t="str">
        <f t="shared" si="178"/>
        <v>24-ago-2010</v>
      </c>
      <c r="V739">
        <f t="shared" si="179"/>
        <v>8</v>
      </c>
      <c r="W739">
        <f t="shared" si="180"/>
        <v>2010</v>
      </c>
      <c r="X739">
        <f t="shared" si="181"/>
        <v>24</v>
      </c>
      <c r="Y739" s="25">
        <f t="shared" si="182"/>
        <v>2442.0000000000036</v>
      </c>
    </row>
    <row r="740" spans="1:25">
      <c r="A740" t="s">
        <v>3040</v>
      </c>
      <c r="B740" t="s">
        <v>3041</v>
      </c>
      <c r="C740" t="s">
        <v>25</v>
      </c>
      <c r="D740">
        <v>4</v>
      </c>
      <c r="E740" s="36">
        <v>-61.2</v>
      </c>
      <c r="F740" s="4">
        <v>-1.03E-2</v>
      </c>
      <c r="G740">
        <v>0</v>
      </c>
      <c r="H740" s="25">
        <v>0</v>
      </c>
      <c r="I740" s="25">
        <v>-61.2</v>
      </c>
      <c r="J740" s="3">
        <v>10000</v>
      </c>
      <c r="K740" s="7">
        <f t="shared" si="169"/>
        <v>-5</v>
      </c>
      <c r="L740" s="6">
        <f t="shared" si="170"/>
        <v>-138.4</v>
      </c>
      <c r="M740">
        <v>1</v>
      </c>
      <c r="N740" s="9">
        <f t="shared" si="171"/>
        <v>0</v>
      </c>
      <c r="O740" s="9">
        <f t="shared" si="172"/>
        <v>-1</v>
      </c>
      <c r="P740" s="9">
        <f t="shared" si="173"/>
        <v>0</v>
      </c>
      <c r="Q740" s="8">
        <f t="shared" si="174"/>
        <v>0</v>
      </c>
      <c r="R740" s="8">
        <f t="shared" si="175"/>
        <v>-61.2</v>
      </c>
      <c r="S740" t="str">
        <f t="shared" si="176"/>
        <v>10.00.00</v>
      </c>
      <c r="T740" t="str">
        <f t="shared" si="177"/>
        <v>14.00.00</v>
      </c>
      <c r="U740" t="str">
        <f t="shared" si="178"/>
        <v>25-ago-2010</v>
      </c>
      <c r="V740">
        <f t="shared" si="179"/>
        <v>8</v>
      </c>
      <c r="W740">
        <f t="shared" si="180"/>
        <v>2010</v>
      </c>
      <c r="X740">
        <f t="shared" si="181"/>
        <v>25</v>
      </c>
      <c r="Y740" s="25">
        <f t="shared" si="182"/>
        <v>2380.8000000000038</v>
      </c>
    </row>
    <row r="741" spans="1:25">
      <c r="A741" t="s">
        <v>972</v>
      </c>
      <c r="B741" t="s">
        <v>973</v>
      </c>
      <c r="C741" t="s">
        <v>55</v>
      </c>
      <c r="D741">
        <v>2</v>
      </c>
      <c r="E741" s="36">
        <v>-25.8</v>
      </c>
      <c r="F741" s="4">
        <v>-4.4000000000000003E-3</v>
      </c>
      <c r="G741">
        <v>0</v>
      </c>
      <c r="H741" s="25">
        <v>24.4</v>
      </c>
      <c r="I741" s="25">
        <v>-25.8</v>
      </c>
      <c r="J741" s="3">
        <v>10000</v>
      </c>
      <c r="K741" s="7">
        <f t="shared" si="169"/>
        <v>-6</v>
      </c>
      <c r="L741" s="6">
        <f t="shared" si="170"/>
        <v>-164.20000000000002</v>
      </c>
      <c r="M741">
        <v>1</v>
      </c>
      <c r="N741" s="9">
        <f t="shared" si="171"/>
        <v>0</v>
      </c>
      <c r="O741" s="9">
        <f t="shared" si="172"/>
        <v>-1</v>
      </c>
      <c r="P741" s="9">
        <f t="shared" si="173"/>
        <v>0</v>
      </c>
      <c r="Q741" s="8">
        <f t="shared" si="174"/>
        <v>0</v>
      </c>
      <c r="R741" s="8">
        <f t="shared" si="175"/>
        <v>-25.8</v>
      </c>
      <c r="S741" t="str">
        <f t="shared" si="176"/>
        <v>15.00.00</v>
      </c>
      <c r="T741" t="str">
        <f t="shared" si="177"/>
        <v>17.00.00</v>
      </c>
      <c r="U741" t="str">
        <f t="shared" si="178"/>
        <v>25-ago-2010</v>
      </c>
      <c r="V741">
        <f t="shared" si="179"/>
        <v>8</v>
      </c>
      <c r="W741">
        <f t="shared" si="180"/>
        <v>2010</v>
      </c>
      <c r="X741">
        <f t="shared" si="181"/>
        <v>25</v>
      </c>
      <c r="Y741" s="25">
        <f t="shared" si="182"/>
        <v>2355.0000000000036</v>
      </c>
    </row>
    <row r="742" spans="1:25">
      <c r="A742" t="s">
        <v>974</v>
      </c>
      <c r="B742" t="s">
        <v>975</v>
      </c>
      <c r="C742" t="s">
        <v>25</v>
      </c>
      <c r="D742">
        <v>17</v>
      </c>
      <c r="E742" s="36">
        <v>7.7</v>
      </c>
      <c r="F742" s="4">
        <v>1.2999999999999999E-3</v>
      </c>
      <c r="G742">
        <v>0</v>
      </c>
      <c r="H742" s="25">
        <v>37.700000000000003</v>
      </c>
      <c r="I742" s="25">
        <v>-16</v>
      </c>
      <c r="J742" s="3">
        <v>10000</v>
      </c>
      <c r="K742" s="7">
        <f t="shared" si="169"/>
        <v>1</v>
      </c>
      <c r="L742" s="6">
        <f t="shared" si="170"/>
        <v>7.7</v>
      </c>
      <c r="M742">
        <v>1</v>
      </c>
      <c r="N742" s="9">
        <f t="shared" si="171"/>
        <v>1</v>
      </c>
      <c r="O742" s="9">
        <f t="shared" si="172"/>
        <v>0</v>
      </c>
      <c r="P742" s="9">
        <f t="shared" si="173"/>
        <v>0</v>
      </c>
      <c r="Q742" s="8">
        <f t="shared" si="174"/>
        <v>7.7</v>
      </c>
      <c r="R742" s="8">
        <f t="shared" si="175"/>
        <v>0</v>
      </c>
      <c r="S742" t="str">
        <f t="shared" si="176"/>
        <v>22.00.00</v>
      </c>
      <c r="T742" t="str">
        <f t="shared" si="177"/>
        <v>15.00.00</v>
      </c>
      <c r="U742" t="str">
        <f t="shared" si="178"/>
        <v>25-ago-2010</v>
      </c>
      <c r="V742">
        <f t="shared" si="179"/>
        <v>8</v>
      </c>
      <c r="W742">
        <f t="shared" si="180"/>
        <v>2010</v>
      </c>
      <c r="X742">
        <f t="shared" si="181"/>
        <v>25</v>
      </c>
      <c r="Y742" s="25">
        <f t="shared" si="182"/>
        <v>2362.7000000000035</v>
      </c>
    </row>
    <row r="743" spans="1:25">
      <c r="A743" t="s">
        <v>975</v>
      </c>
      <c r="B743" t="s">
        <v>976</v>
      </c>
      <c r="C743" t="s">
        <v>55</v>
      </c>
      <c r="D743">
        <v>16</v>
      </c>
      <c r="E743" s="36">
        <v>48.6</v>
      </c>
      <c r="F743" s="4">
        <v>8.2000000000000007E-3</v>
      </c>
      <c r="G743">
        <v>0</v>
      </c>
      <c r="H743" s="25">
        <v>82.3</v>
      </c>
      <c r="I743" s="25">
        <v>0</v>
      </c>
      <c r="J743" s="3">
        <v>10000</v>
      </c>
      <c r="K743" s="7">
        <f t="shared" si="169"/>
        <v>2</v>
      </c>
      <c r="L743" s="6">
        <f t="shared" si="170"/>
        <v>56.300000000000004</v>
      </c>
      <c r="M743">
        <v>1</v>
      </c>
      <c r="N743" s="9">
        <f t="shared" si="171"/>
        <v>1</v>
      </c>
      <c r="O743" s="9">
        <f t="shared" si="172"/>
        <v>0</v>
      </c>
      <c r="P743" s="9">
        <f t="shared" si="173"/>
        <v>0</v>
      </c>
      <c r="Q743" s="8">
        <f t="shared" si="174"/>
        <v>48.6</v>
      </c>
      <c r="R743" s="8">
        <f t="shared" si="175"/>
        <v>0</v>
      </c>
      <c r="S743" t="str">
        <f t="shared" si="176"/>
        <v>15.00.00</v>
      </c>
      <c r="T743" t="str">
        <f t="shared" si="177"/>
        <v>7.00.00</v>
      </c>
      <c r="U743" t="str">
        <f t="shared" si="178"/>
        <v>26-ago-2010</v>
      </c>
      <c r="V743">
        <f t="shared" si="179"/>
        <v>8</v>
      </c>
      <c r="W743">
        <f t="shared" si="180"/>
        <v>2010</v>
      </c>
      <c r="X743">
        <f t="shared" si="181"/>
        <v>26</v>
      </c>
      <c r="Y743" s="25">
        <f t="shared" si="182"/>
        <v>2411.3000000000034</v>
      </c>
    </row>
    <row r="744" spans="1:25">
      <c r="A744" t="s">
        <v>977</v>
      </c>
      <c r="B744" t="s">
        <v>978</v>
      </c>
      <c r="C744" t="s">
        <v>25</v>
      </c>
      <c r="D744">
        <v>15</v>
      </c>
      <c r="E744" s="36">
        <v>12.9</v>
      </c>
      <c r="F744" s="4">
        <v>2.2000000000000001E-3</v>
      </c>
      <c r="G744">
        <v>0</v>
      </c>
      <c r="H744" s="25">
        <v>65.8</v>
      </c>
      <c r="I744" s="25">
        <v>0</v>
      </c>
      <c r="J744" s="3">
        <v>10000</v>
      </c>
      <c r="K744" s="7">
        <f t="shared" si="169"/>
        <v>3</v>
      </c>
      <c r="L744" s="6">
        <f t="shared" si="170"/>
        <v>69.2</v>
      </c>
      <c r="M744">
        <v>1</v>
      </c>
      <c r="N744" s="9">
        <f t="shared" si="171"/>
        <v>1</v>
      </c>
      <c r="O744" s="9">
        <f t="shared" si="172"/>
        <v>0</v>
      </c>
      <c r="P744" s="9">
        <f t="shared" si="173"/>
        <v>0</v>
      </c>
      <c r="Q744" s="8">
        <f t="shared" si="174"/>
        <v>12.9</v>
      </c>
      <c r="R744" s="8">
        <f t="shared" si="175"/>
        <v>0</v>
      </c>
      <c r="S744" t="str">
        <f t="shared" si="176"/>
        <v>18.00.00</v>
      </c>
      <c r="T744" t="str">
        <f t="shared" si="177"/>
        <v>10.00.00</v>
      </c>
      <c r="U744" t="str">
        <f t="shared" si="178"/>
        <v>27-ago-2010</v>
      </c>
      <c r="V744">
        <f t="shared" si="179"/>
        <v>8</v>
      </c>
      <c r="W744">
        <f t="shared" si="180"/>
        <v>2010</v>
      </c>
      <c r="X744">
        <f t="shared" si="181"/>
        <v>27</v>
      </c>
      <c r="Y744" s="25">
        <f t="shared" si="182"/>
        <v>2424.2000000000035</v>
      </c>
    </row>
    <row r="745" spans="1:25">
      <c r="A745" t="s">
        <v>977</v>
      </c>
      <c r="B745" t="s">
        <v>3042</v>
      </c>
      <c r="C745" t="s">
        <v>25</v>
      </c>
      <c r="D745">
        <v>5</v>
      </c>
      <c r="E745" s="36">
        <v>21.4</v>
      </c>
      <c r="F745" s="4">
        <v>3.5999999999999999E-3</v>
      </c>
      <c r="G745">
        <v>0</v>
      </c>
      <c r="H745" s="25">
        <v>28</v>
      </c>
      <c r="I745" s="25">
        <v>0</v>
      </c>
      <c r="J745" s="3">
        <v>10000</v>
      </c>
      <c r="K745" s="7">
        <f t="shared" si="169"/>
        <v>4</v>
      </c>
      <c r="L745" s="6">
        <f t="shared" si="170"/>
        <v>90.6</v>
      </c>
      <c r="M745">
        <v>1</v>
      </c>
      <c r="N745" s="9">
        <f t="shared" si="171"/>
        <v>1</v>
      </c>
      <c r="O745" s="9">
        <f t="shared" si="172"/>
        <v>0</v>
      </c>
      <c r="P745" s="9">
        <f t="shared" si="173"/>
        <v>0</v>
      </c>
      <c r="Q745" s="8">
        <f t="shared" si="174"/>
        <v>21.4</v>
      </c>
      <c r="R745" s="8">
        <f t="shared" si="175"/>
        <v>0</v>
      </c>
      <c r="S745" t="str">
        <f t="shared" si="176"/>
        <v>18.00.00</v>
      </c>
      <c r="T745" t="str">
        <f t="shared" si="177"/>
        <v>0.00.00</v>
      </c>
      <c r="U745" t="str">
        <f t="shared" si="178"/>
        <v>27-ago-2010</v>
      </c>
      <c r="V745">
        <f t="shared" si="179"/>
        <v>8</v>
      </c>
      <c r="W745">
        <f t="shared" si="180"/>
        <v>2010</v>
      </c>
      <c r="X745">
        <f t="shared" si="181"/>
        <v>27</v>
      </c>
      <c r="Y745" s="25">
        <f t="shared" si="182"/>
        <v>2445.6000000000035</v>
      </c>
    </row>
    <row r="746" spans="1:25">
      <c r="A746" t="s">
        <v>978</v>
      </c>
      <c r="B746" t="s">
        <v>979</v>
      </c>
      <c r="C746" t="s">
        <v>55</v>
      </c>
      <c r="D746">
        <v>25</v>
      </c>
      <c r="E746" s="36">
        <v>92.9</v>
      </c>
      <c r="F746" s="4">
        <v>1.5599999999999999E-2</v>
      </c>
      <c r="G746">
        <v>0</v>
      </c>
      <c r="H746" s="25">
        <v>129.4</v>
      </c>
      <c r="I746" s="25">
        <v>-2.6</v>
      </c>
      <c r="J746" s="3">
        <v>10000</v>
      </c>
      <c r="K746" s="7">
        <f t="shared" si="169"/>
        <v>5</v>
      </c>
      <c r="L746" s="6">
        <f t="shared" si="170"/>
        <v>183.5</v>
      </c>
      <c r="M746">
        <v>1</v>
      </c>
      <c r="N746" s="9">
        <f t="shared" si="171"/>
        <v>1</v>
      </c>
      <c r="O746" s="9">
        <f t="shared" si="172"/>
        <v>0</v>
      </c>
      <c r="P746" s="9">
        <f t="shared" si="173"/>
        <v>0</v>
      </c>
      <c r="Q746" s="8">
        <f t="shared" si="174"/>
        <v>92.9</v>
      </c>
      <c r="R746" s="8">
        <f t="shared" si="175"/>
        <v>0</v>
      </c>
      <c r="S746" t="str">
        <f t="shared" si="176"/>
        <v>10.00.00</v>
      </c>
      <c r="T746" t="str">
        <f t="shared" si="177"/>
        <v>11.00.00</v>
      </c>
      <c r="U746" t="str">
        <f t="shared" si="178"/>
        <v>30-ago-2010</v>
      </c>
      <c r="V746">
        <f t="shared" si="179"/>
        <v>8</v>
      </c>
      <c r="W746">
        <f t="shared" si="180"/>
        <v>2010</v>
      </c>
      <c r="X746">
        <f t="shared" si="181"/>
        <v>30</v>
      </c>
      <c r="Y746" s="25">
        <f t="shared" si="182"/>
        <v>2538.5000000000036</v>
      </c>
    </row>
    <row r="747" spans="1:25">
      <c r="A747" t="s">
        <v>2068</v>
      </c>
      <c r="B747" t="s">
        <v>2069</v>
      </c>
      <c r="C747" t="s">
        <v>25</v>
      </c>
      <c r="D747">
        <v>9</v>
      </c>
      <c r="E747" s="38">
        <v>36</v>
      </c>
      <c r="F747" s="4">
        <v>3.0999999999999999E-3</v>
      </c>
      <c r="G747">
        <v>0</v>
      </c>
      <c r="H747" s="25">
        <v>106.6</v>
      </c>
      <c r="I747" s="25">
        <v>-41.4</v>
      </c>
      <c r="J747" s="3">
        <v>10000</v>
      </c>
      <c r="K747" s="7">
        <f t="shared" si="169"/>
        <v>6</v>
      </c>
      <c r="L747" s="6">
        <f t="shared" si="170"/>
        <v>219.5</v>
      </c>
      <c r="M747">
        <v>1</v>
      </c>
      <c r="N747" s="9">
        <f t="shared" si="171"/>
        <v>1</v>
      </c>
      <c r="O747" s="9">
        <f t="shared" si="172"/>
        <v>0</v>
      </c>
      <c r="P747" s="9">
        <f t="shared" si="173"/>
        <v>0</v>
      </c>
      <c r="Q747" s="8">
        <f t="shared" si="174"/>
        <v>36</v>
      </c>
      <c r="R747" s="8">
        <f t="shared" si="175"/>
        <v>0</v>
      </c>
      <c r="S747" t="str">
        <f t="shared" si="176"/>
        <v>12.00.00</v>
      </c>
      <c r="T747" t="str">
        <f t="shared" si="177"/>
        <v>21.00.00</v>
      </c>
      <c r="U747" t="str">
        <f t="shared" si="178"/>
        <v>31-ago-2010</v>
      </c>
      <c r="V747">
        <f t="shared" si="179"/>
        <v>8</v>
      </c>
      <c r="W747">
        <f t="shared" si="180"/>
        <v>2010</v>
      </c>
      <c r="X747">
        <f t="shared" si="181"/>
        <v>31</v>
      </c>
      <c r="Y747" s="25">
        <f t="shared" si="182"/>
        <v>2574.5000000000036</v>
      </c>
    </row>
    <row r="748" spans="1:25">
      <c r="A748" t="s">
        <v>980</v>
      </c>
      <c r="B748" t="s">
        <v>981</v>
      </c>
      <c r="C748" t="s">
        <v>25</v>
      </c>
      <c r="D748">
        <v>22</v>
      </c>
      <c r="E748" s="36">
        <v>71.400000000000006</v>
      </c>
      <c r="F748" s="4">
        <v>1.1900000000000001E-2</v>
      </c>
      <c r="G748">
        <v>0</v>
      </c>
      <c r="H748" s="25">
        <v>92.8</v>
      </c>
      <c r="I748" s="25">
        <v>-5.8</v>
      </c>
      <c r="J748" s="3">
        <v>10000</v>
      </c>
      <c r="K748" s="7">
        <f t="shared" si="169"/>
        <v>7</v>
      </c>
      <c r="L748" s="6">
        <f t="shared" si="170"/>
        <v>290.89999999999998</v>
      </c>
      <c r="M748">
        <v>1</v>
      </c>
      <c r="N748" s="9">
        <f t="shared" si="171"/>
        <v>1</v>
      </c>
      <c r="O748" s="9">
        <f t="shared" si="172"/>
        <v>0</v>
      </c>
      <c r="P748" s="9">
        <f t="shared" si="173"/>
        <v>0</v>
      </c>
      <c r="Q748" s="8">
        <f t="shared" si="174"/>
        <v>71.400000000000006</v>
      </c>
      <c r="R748" s="8">
        <f t="shared" si="175"/>
        <v>0</v>
      </c>
      <c r="S748" t="str">
        <f t="shared" si="176"/>
        <v>12.00.00</v>
      </c>
      <c r="T748" t="str">
        <f t="shared" si="177"/>
        <v>10.00.00</v>
      </c>
      <c r="U748" t="str">
        <f t="shared" si="178"/>
        <v xml:space="preserve">1-set-2010 </v>
      </c>
      <c r="V748">
        <f t="shared" si="179"/>
        <v>9</v>
      </c>
      <c r="W748">
        <f t="shared" si="180"/>
        <v>2010</v>
      </c>
      <c r="X748">
        <f t="shared" si="181"/>
        <v>1</v>
      </c>
      <c r="Y748" s="25">
        <f t="shared" si="182"/>
        <v>2645.9000000000037</v>
      </c>
    </row>
    <row r="749" spans="1:25">
      <c r="A749" t="s">
        <v>981</v>
      </c>
      <c r="B749" t="s">
        <v>982</v>
      </c>
      <c r="C749" t="s">
        <v>55</v>
      </c>
      <c r="D749">
        <v>2</v>
      </c>
      <c r="E749" s="36">
        <v>-21.6</v>
      </c>
      <c r="F749" s="4">
        <v>-3.5999999999999999E-3</v>
      </c>
      <c r="G749">
        <v>0</v>
      </c>
      <c r="H749" s="25">
        <v>0</v>
      </c>
      <c r="I749" s="25">
        <v>-21.7</v>
      </c>
      <c r="J749" s="3">
        <v>10000</v>
      </c>
      <c r="K749" s="7">
        <f t="shared" si="169"/>
        <v>-1</v>
      </c>
      <c r="L749" s="6">
        <f t="shared" si="170"/>
        <v>-21.6</v>
      </c>
      <c r="M749">
        <v>1</v>
      </c>
      <c r="N749" s="9">
        <f t="shared" si="171"/>
        <v>0</v>
      </c>
      <c r="O749" s="9">
        <f t="shared" si="172"/>
        <v>-1</v>
      </c>
      <c r="P749" s="9">
        <f t="shared" si="173"/>
        <v>0</v>
      </c>
      <c r="Q749" s="8">
        <f t="shared" si="174"/>
        <v>0</v>
      </c>
      <c r="R749" s="8">
        <f t="shared" si="175"/>
        <v>-21.6</v>
      </c>
      <c r="S749" t="str">
        <f t="shared" si="176"/>
        <v>10.00.00</v>
      </c>
      <c r="T749" t="str">
        <f t="shared" si="177"/>
        <v>12.00.00</v>
      </c>
      <c r="U749" t="str">
        <f t="shared" si="178"/>
        <v xml:space="preserve">2-set-2010 </v>
      </c>
      <c r="V749">
        <f t="shared" si="179"/>
        <v>9</v>
      </c>
      <c r="W749">
        <f t="shared" si="180"/>
        <v>2010</v>
      </c>
      <c r="X749">
        <f t="shared" si="181"/>
        <v>2</v>
      </c>
      <c r="Y749" s="25">
        <f t="shared" si="182"/>
        <v>2624.3000000000038</v>
      </c>
    </row>
    <row r="750" spans="1:25">
      <c r="A750" t="s">
        <v>983</v>
      </c>
      <c r="B750" t="s">
        <v>984</v>
      </c>
      <c r="C750" t="s">
        <v>55</v>
      </c>
      <c r="D750">
        <v>4</v>
      </c>
      <c r="E750" s="36">
        <v>-7.7</v>
      </c>
      <c r="F750" s="4">
        <v>-1.2999999999999999E-3</v>
      </c>
      <c r="G750">
        <v>0</v>
      </c>
      <c r="H750" s="25">
        <v>0</v>
      </c>
      <c r="I750" s="25">
        <v>-9.9</v>
      </c>
      <c r="J750" s="3">
        <v>10000</v>
      </c>
      <c r="K750" s="7">
        <f t="shared" si="169"/>
        <v>-2</v>
      </c>
      <c r="L750" s="6">
        <f t="shared" si="170"/>
        <v>-29.3</v>
      </c>
      <c r="M750">
        <v>1</v>
      </c>
      <c r="N750" s="9">
        <f t="shared" si="171"/>
        <v>0</v>
      </c>
      <c r="O750" s="9">
        <f t="shared" si="172"/>
        <v>-1</v>
      </c>
      <c r="P750" s="9">
        <f t="shared" si="173"/>
        <v>0</v>
      </c>
      <c r="Q750" s="8">
        <f t="shared" si="174"/>
        <v>0</v>
      </c>
      <c r="R750" s="8">
        <f t="shared" si="175"/>
        <v>-7.7</v>
      </c>
      <c r="S750" t="str">
        <f t="shared" si="176"/>
        <v>7.00.00</v>
      </c>
      <c r="T750" t="str">
        <f t="shared" si="177"/>
        <v>11.00.00</v>
      </c>
      <c r="U750" t="str">
        <f t="shared" si="178"/>
        <v xml:space="preserve">3-set-2010 </v>
      </c>
      <c r="V750">
        <f t="shared" si="179"/>
        <v>9</v>
      </c>
      <c r="W750">
        <f t="shared" si="180"/>
        <v>2010</v>
      </c>
      <c r="X750">
        <f t="shared" si="181"/>
        <v>3</v>
      </c>
      <c r="Y750" s="25">
        <f t="shared" si="182"/>
        <v>2616.600000000004</v>
      </c>
    </row>
    <row r="751" spans="1:25">
      <c r="A751" t="s">
        <v>3043</v>
      </c>
      <c r="B751" t="s">
        <v>3044</v>
      </c>
      <c r="C751" t="s">
        <v>25</v>
      </c>
      <c r="D751">
        <v>11</v>
      </c>
      <c r="E751" s="36">
        <v>-7</v>
      </c>
      <c r="F751" s="4">
        <v>-1.1000000000000001E-3</v>
      </c>
      <c r="G751">
        <v>0</v>
      </c>
      <c r="H751" s="25">
        <v>0</v>
      </c>
      <c r="I751" s="25">
        <v>-9.8000000000000007</v>
      </c>
      <c r="J751" s="3">
        <v>10000</v>
      </c>
      <c r="K751" s="7">
        <f t="shared" si="169"/>
        <v>-3</v>
      </c>
      <c r="L751" s="6">
        <f t="shared" si="170"/>
        <v>-36.299999999999997</v>
      </c>
      <c r="M751">
        <v>1</v>
      </c>
      <c r="N751" s="9">
        <f t="shared" si="171"/>
        <v>0</v>
      </c>
      <c r="O751" s="9">
        <f t="shared" si="172"/>
        <v>-1</v>
      </c>
      <c r="P751" s="9">
        <f t="shared" si="173"/>
        <v>0</v>
      </c>
      <c r="Q751" s="8">
        <f t="shared" si="174"/>
        <v>0</v>
      </c>
      <c r="R751" s="8">
        <f t="shared" si="175"/>
        <v>-7</v>
      </c>
      <c r="S751" t="str">
        <f t="shared" si="176"/>
        <v>12.00.00</v>
      </c>
      <c r="T751" t="str">
        <f t="shared" si="177"/>
        <v>0.00.00</v>
      </c>
      <c r="U751" t="str">
        <f t="shared" si="178"/>
        <v xml:space="preserve">6-set-2010 </v>
      </c>
      <c r="V751">
        <f t="shared" si="179"/>
        <v>9</v>
      </c>
      <c r="W751">
        <f t="shared" si="180"/>
        <v>2010</v>
      </c>
      <c r="X751">
        <f t="shared" si="181"/>
        <v>6</v>
      </c>
      <c r="Y751" s="25">
        <f t="shared" si="182"/>
        <v>2609.600000000004</v>
      </c>
    </row>
    <row r="752" spans="1:25">
      <c r="A752" t="s">
        <v>985</v>
      </c>
      <c r="B752" t="s">
        <v>986</v>
      </c>
      <c r="C752" t="s">
        <v>55</v>
      </c>
      <c r="D752">
        <v>18</v>
      </c>
      <c r="E752" s="36">
        <v>17.899999999999999</v>
      </c>
      <c r="F752" s="4">
        <v>2.8999999999999998E-3</v>
      </c>
      <c r="G752">
        <v>0</v>
      </c>
      <c r="H752" s="25">
        <v>29</v>
      </c>
      <c r="I752" s="25">
        <v>0</v>
      </c>
      <c r="J752" s="3">
        <v>10000</v>
      </c>
      <c r="K752" s="7">
        <f t="shared" si="169"/>
        <v>1</v>
      </c>
      <c r="L752" s="6">
        <f t="shared" si="170"/>
        <v>17.899999999999999</v>
      </c>
      <c r="M752">
        <v>1</v>
      </c>
      <c r="N752" s="9">
        <f t="shared" si="171"/>
        <v>1</v>
      </c>
      <c r="O752" s="9">
        <f t="shared" si="172"/>
        <v>0</v>
      </c>
      <c r="P752" s="9">
        <f t="shared" si="173"/>
        <v>0</v>
      </c>
      <c r="Q752" s="8">
        <f t="shared" si="174"/>
        <v>17.899999999999999</v>
      </c>
      <c r="R752" s="8">
        <f t="shared" si="175"/>
        <v>0</v>
      </c>
      <c r="S752" t="str">
        <f t="shared" si="176"/>
        <v>9.00.00</v>
      </c>
      <c r="T752" t="str">
        <f t="shared" si="177"/>
        <v>3.00.00</v>
      </c>
      <c r="U752" t="str">
        <f t="shared" si="178"/>
        <v xml:space="preserve">7-set-2010 </v>
      </c>
      <c r="V752">
        <f t="shared" si="179"/>
        <v>9</v>
      </c>
      <c r="W752">
        <f t="shared" si="180"/>
        <v>2010</v>
      </c>
      <c r="X752">
        <f t="shared" si="181"/>
        <v>7</v>
      </c>
      <c r="Y752" s="25">
        <f t="shared" si="182"/>
        <v>2627.5000000000041</v>
      </c>
    </row>
    <row r="753" spans="1:25">
      <c r="A753" t="s">
        <v>988</v>
      </c>
      <c r="B753" t="s">
        <v>3045</v>
      </c>
      <c r="C753" t="s">
        <v>25</v>
      </c>
      <c r="D753">
        <v>10</v>
      </c>
      <c r="E753" s="36">
        <v>21.2</v>
      </c>
      <c r="F753" s="4">
        <v>3.5000000000000001E-3</v>
      </c>
      <c r="G753">
        <v>0</v>
      </c>
      <c r="H753" s="25">
        <v>40</v>
      </c>
      <c r="I753" s="25">
        <v>0</v>
      </c>
      <c r="J753" s="3">
        <v>10000</v>
      </c>
      <c r="K753" s="7">
        <f t="shared" si="169"/>
        <v>2</v>
      </c>
      <c r="L753" s="6">
        <f t="shared" si="170"/>
        <v>39.099999999999994</v>
      </c>
      <c r="M753">
        <v>1</v>
      </c>
      <c r="N753" s="9">
        <f t="shared" si="171"/>
        <v>1</v>
      </c>
      <c r="O753" s="9">
        <f t="shared" si="172"/>
        <v>0</v>
      </c>
      <c r="P753" s="9">
        <f t="shared" si="173"/>
        <v>0</v>
      </c>
      <c r="Q753" s="8">
        <f t="shared" si="174"/>
        <v>21.2</v>
      </c>
      <c r="R753" s="8">
        <f t="shared" si="175"/>
        <v>0</v>
      </c>
      <c r="S753" t="str">
        <f t="shared" si="176"/>
        <v>13.00.00</v>
      </c>
      <c r="T753" t="str">
        <f t="shared" si="177"/>
        <v>23.00.00</v>
      </c>
      <c r="U753" t="str">
        <f t="shared" si="178"/>
        <v xml:space="preserve">8-set-2010 </v>
      </c>
      <c r="V753">
        <f t="shared" si="179"/>
        <v>9</v>
      </c>
      <c r="W753">
        <f t="shared" si="180"/>
        <v>2010</v>
      </c>
      <c r="X753">
        <f t="shared" si="181"/>
        <v>8</v>
      </c>
      <c r="Y753" s="25">
        <f t="shared" si="182"/>
        <v>2648.7000000000039</v>
      </c>
    </row>
    <row r="754" spans="1:25">
      <c r="A754" t="s">
        <v>987</v>
      </c>
      <c r="B754" t="s">
        <v>988</v>
      </c>
      <c r="C754" t="s">
        <v>55</v>
      </c>
      <c r="D754">
        <v>5</v>
      </c>
      <c r="E754" s="36">
        <v>-30</v>
      </c>
      <c r="F754" s="4">
        <v>-4.8999999999999998E-3</v>
      </c>
      <c r="G754">
        <v>0</v>
      </c>
      <c r="H754" s="25">
        <v>24.6</v>
      </c>
      <c r="I754" s="25">
        <v>-30</v>
      </c>
      <c r="J754" s="3">
        <v>10000</v>
      </c>
      <c r="K754" s="7">
        <f t="shared" si="169"/>
        <v>-1</v>
      </c>
      <c r="L754" s="6">
        <f t="shared" si="170"/>
        <v>-30</v>
      </c>
      <c r="M754">
        <v>1</v>
      </c>
      <c r="N754" s="9">
        <f t="shared" si="171"/>
        <v>0</v>
      </c>
      <c r="O754" s="9">
        <f t="shared" si="172"/>
        <v>-1</v>
      </c>
      <c r="P754" s="9">
        <f t="shared" si="173"/>
        <v>0</v>
      </c>
      <c r="Q754" s="8">
        <f t="shared" si="174"/>
        <v>0</v>
      </c>
      <c r="R754" s="8">
        <f t="shared" si="175"/>
        <v>-30</v>
      </c>
      <c r="S754" t="str">
        <f t="shared" si="176"/>
        <v>8.00.00</v>
      </c>
      <c r="T754" t="str">
        <f t="shared" si="177"/>
        <v>13.00.00</v>
      </c>
      <c r="U754" t="str">
        <f t="shared" si="178"/>
        <v xml:space="preserve">8-set-2010 </v>
      </c>
      <c r="V754">
        <f t="shared" si="179"/>
        <v>9</v>
      </c>
      <c r="W754">
        <f t="shared" si="180"/>
        <v>2010</v>
      </c>
      <c r="X754">
        <f t="shared" si="181"/>
        <v>8</v>
      </c>
      <c r="Y754" s="25">
        <f t="shared" si="182"/>
        <v>2618.7000000000039</v>
      </c>
    </row>
    <row r="755" spans="1:25">
      <c r="A755" t="s">
        <v>989</v>
      </c>
      <c r="B755" t="s">
        <v>990</v>
      </c>
      <c r="C755" t="s">
        <v>55</v>
      </c>
      <c r="D755">
        <v>6</v>
      </c>
      <c r="E755" s="36">
        <v>-27.8</v>
      </c>
      <c r="F755" s="4">
        <v>-4.4999999999999997E-3</v>
      </c>
      <c r="G755">
        <v>0</v>
      </c>
      <c r="H755" s="25">
        <v>6.4</v>
      </c>
      <c r="I755" s="25">
        <v>-27.8</v>
      </c>
      <c r="J755" s="3">
        <v>10000</v>
      </c>
      <c r="K755" s="7">
        <f t="shared" si="169"/>
        <v>-2</v>
      </c>
      <c r="L755" s="6">
        <f t="shared" si="170"/>
        <v>-57.8</v>
      </c>
      <c r="M755">
        <v>1</v>
      </c>
      <c r="N755" s="9">
        <f t="shared" si="171"/>
        <v>0</v>
      </c>
      <c r="O755" s="9">
        <f t="shared" si="172"/>
        <v>-1</v>
      </c>
      <c r="P755" s="9">
        <f t="shared" si="173"/>
        <v>0</v>
      </c>
      <c r="Q755" s="8">
        <f t="shared" si="174"/>
        <v>0</v>
      </c>
      <c r="R755" s="8">
        <f t="shared" si="175"/>
        <v>-27.8</v>
      </c>
      <c r="S755" t="str">
        <f t="shared" si="176"/>
        <v>5.00.00</v>
      </c>
      <c r="T755" t="str">
        <f t="shared" si="177"/>
        <v>11.00.00</v>
      </c>
      <c r="U755" t="str">
        <f t="shared" si="178"/>
        <v xml:space="preserve">9-set-2010 </v>
      </c>
      <c r="V755">
        <f t="shared" si="179"/>
        <v>9</v>
      </c>
      <c r="W755">
        <f t="shared" si="180"/>
        <v>2010</v>
      </c>
      <c r="X755">
        <f t="shared" si="181"/>
        <v>9</v>
      </c>
      <c r="Y755" s="25">
        <f t="shared" si="182"/>
        <v>2590.9000000000037</v>
      </c>
    </row>
    <row r="756" spans="1:25">
      <c r="A756" t="s">
        <v>991</v>
      </c>
      <c r="B756" t="s">
        <v>992</v>
      </c>
      <c r="C756" t="s">
        <v>25</v>
      </c>
      <c r="D756">
        <v>23</v>
      </c>
      <c r="E756" s="36">
        <v>33.1</v>
      </c>
      <c r="F756" s="4">
        <v>5.3E-3</v>
      </c>
      <c r="G756">
        <v>0</v>
      </c>
      <c r="H756" s="25">
        <v>67.900000000000006</v>
      </c>
      <c r="I756" s="25">
        <v>-14.8</v>
      </c>
      <c r="J756" s="3">
        <v>10000</v>
      </c>
      <c r="K756" s="7">
        <f t="shared" si="169"/>
        <v>1</v>
      </c>
      <c r="L756" s="6">
        <f t="shared" si="170"/>
        <v>33.1</v>
      </c>
      <c r="M756">
        <v>1</v>
      </c>
      <c r="N756" s="9">
        <f t="shared" si="171"/>
        <v>1</v>
      </c>
      <c r="O756" s="9">
        <f t="shared" si="172"/>
        <v>0</v>
      </c>
      <c r="P756" s="9">
        <f t="shared" si="173"/>
        <v>0</v>
      </c>
      <c r="Q756" s="8">
        <f t="shared" si="174"/>
        <v>33.1</v>
      </c>
      <c r="R756" s="8">
        <f t="shared" si="175"/>
        <v>0</v>
      </c>
      <c r="S756" t="str">
        <f t="shared" si="176"/>
        <v>10.00.00</v>
      </c>
      <c r="T756" t="str">
        <f t="shared" si="177"/>
        <v>10.00.00</v>
      </c>
      <c r="U756" t="str">
        <f t="shared" si="178"/>
        <v>10-set-2010</v>
      </c>
      <c r="V756">
        <f t="shared" si="179"/>
        <v>9</v>
      </c>
      <c r="W756">
        <f t="shared" si="180"/>
        <v>2010</v>
      </c>
      <c r="X756">
        <f t="shared" si="181"/>
        <v>10</v>
      </c>
      <c r="Y756" s="25">
        <f t="shared" si="182"/>
        <v>2624.0000000000036</v>
      </c>
    </row>
    <row r="757" spans="1:25">
      <c r="A757" t="s">
        <v>993</v>
      </c>
      <c r="B757" t="s">
        <v>994</v>
      </c>
      <c r="C757" t="s">
        <v>55</v>
      </c>
      <c r="D757">
        <v>15</v>
      </c>
      <c r="E757" s="36">
        <v>-18.100000000000001</v>
      </c>
      <c r="F757" s="4">
        <v>-2.8999999999999998E-3</v>
      </c>
      <c r="G757">
        <v>0</v>
      </c>
      <c r="H757" s="25">
        <v>0</v>
      </c>
      <c r="I757" s="25">
        <v>-34.700000000000003</v>
      </c>
      <c r="J757" s="3">
        <v>10000</v>
      </c>
      <c r="K757" s="7">
        <f t="shared" si="169"/>
        <v>-1</v>
      </c>
      <c r="L757" s="6">
        <f t="shared" si="170"/>
        <v>-18.100000000000001</v>
      </c>
      <c r="M757">
        <v>1</v>
      </c>
      <c r="N757" s="9">
        <f t="shared" si="171"/>
        <v>0</v>
      </c>
      <c r="O757" s="9">
        <f t="shared" si="172"/>
        <v>-1</v>
      </c>
      <c r="P757" s="9">
        <f t="shared" si="173"/>
        <v>0</v>
      </c>
      <c r="Q757" s="8">
        <f t="shared" si="174"/>
        <v>0</v>
      </c>
      <c r="R757" s="8">
        <f t="shared" si="175"/>
        <v>-18.100000000000001</v>
      </c>
      <c r="S757" t="str">
        <f t="shared" si="176"/>
        <v>19.00.00</v>
      </c>
      <c r="T757" t="str">
        <f t="shared" si="177"/>
        <v>10.00.00</v>
      </c>
      <c r="U757" t="str">
        <f t="shared" si="178"/>
        <v>13-set-2010</v>
      </c>
      <c r="V757">
        <f t="shared" si="179"/>
        <v>9</v>
      </c>
      <c r="W757">
        <f t="shared" si="180"/>
        <v>2010</v>
      </c>
      <c r="X757">
        <f t="shared" si="181"/>
        <v>13</v>
      </c>
      <c r="Y757" s="25">
        <f t="shared" si="182"/>
        <v>2605.9000000000037</v>
      </c>
    </row>
    <row r="758" spans="1:25">
      <c r="A758" t="s">
        <v>995</v>
      </c>
      <c r="B758" t="s">
        <v>996</v>
      </c>
      <c r="C758" t="s">
        <v>55</v>
      </c>
      <c r="D758">
        <v>4</v>
      </c>
      <c r="E758" s="36">
        <v>-14.3</v>
      </c>
      <c r="F758" s="4">
        <v>-2.3E-3</v>
      </c>
      <c r="G758">
        <v>0</v>
      </c>
      <c r="H758" s="25">
        <v>0</v>
      </c>
      <c r="I758" s="25">
        <v>-14.3</v>
      </c>
      <c r="J758" s="3">
        <v>10000</v>
      </c>
      <c r="K758" s="7">
        <f t="shared" si="169"/>
        <v>-2</v>
      </c>
      <c r="L758" s="6">
        <f t="shared" si="170"/>
        <v>-32.400000000000006</v>
      </c>
      <c r="M758">
        <v>1</v>
      </c>
      <c r="N758" s="9">
        <f t="shared" si="171"/>
        <v>0</v>
      </c>
      <c r="O758" s="9">
        <f t="shared" si="172"/>
        <v>-1</v>
      </c>
      <c r="P758" s="9">
        <f t="shared" si="173"/>
        <v>0</v>
      </c>
      <c r="Q758" s="8">
        <f t="shared" si="174"/>
        <v>0</v>
      </c>
      <c r="R758" s="8">
        <f t="shared" si="175"/>
        <v>-14.3</v>
      </c>
      <c r="S758" t="str">
        <f t="shared" si="176"/>
        <v>11.00.00</v>
      </c>
      <c r="T758" t="str">
        <f t="shared" si="177"/>
        <v>15.00.00</v>
      </c>
      <c r="U758" t="str">
        <f t="shared" si="178"/>
        <v>14-set-2010</v>
      </c>
      <c r="V758">
        <f t="shared" si="179"/>
        <v>9</v>
      </c>
      <c r="W758">
        <f t="shared" si="180"/>
        <v>2010</v>
      </c>
      <c r="X758">
        <f t="shared" si="181"/>
        <v>14</v>
      </c>
      <c r="Y758" s="25">
        <f t="shared" si="182"/>
        <v>2591.6000000000035</v>
      </c>
    </row>
    <row r="759" spans="1:25">
      <c r="A759" t="s">
        <v>997</v>
      </c>
      <c r="B759" t="s">
        <v>998</v>
      </c>
      <c r="C759" t="s">
        <v>55</v>
      </c>
      <c r="D759">
        <v>2</v>
      </c>
      <c r="E759" s="36">
        <v>-39.9</v>
      </c>
      <c r="F759" s="4">
        <v>-6.4000000000000003E-3</v>
      </c>
      <c r="G759">
        <v>0</v>
      </c>
      <c r="H759" s="25">
        <v>0</v>
      </c>
      <c r="I759" s="25">
        <v>-49.2</v>
      </c>
      <c r="J759" s="3">
        <v>10000</v>
      </c>
      <c r="K759" s="7">
        <f t="shared" si="169"/>
        <v>-3</v>
      </c>
      <c r="L759" s="6">
        <f t="shared" si="170"/>
        <v>-72.300000000000011</v>
      </c>
      <c r="M759">
        <v>1</v>
      </c>
      <c r="N759" s="9">
        <f t="shared" si="171"/>
        <v>0</v>
      </c>
      <c r="O759" s="9">
        <f t="shared" si="172"/>
        <v>-1</v>
      </c>
      <c r="P759" s="9">
        <f t="shared" si="173"/>
        <v>0</v>
      </c>
      <c r="Q759" s="8">
        <f t="shared" si="174"/>
        <v>0</v>
      </c>
      <c r="R759" s="8">
        <f t="shared" si="175"/>
        <v>-39.9</v>
      </c>
      <c r="S759" t="str">
        <f t="shared" si="176"/>
        <v>16.00.00</v>
      </c>
      <c r="T759" t="str">
        <f t="shared" si="177"/>
        <v>18.00.00</v>
      </c>
      <c r="U759" t="str">
        <f t="shared" si="178"/>
        <v>14-set-2010</v>
      </c>
      <c r="V759">
        <f t="shared" si="179"/>
        <v>9</v>
      </c>
      <c r="W759">
        <f t="shared" si="180"/>
        <v>2010</v>
      </c>
      <c r="X759">
        <f t="shared" si="181"/>
        <v>14</v>
      </c>
      <c r="Y759" s="25">
        <f t="shared" si="182"/>
        <v>2551.7000000000035</v>
      </c>
    </row>
    <row r="760" spans="1:25">
      <c r="A760" t="s">
        <v>998</v>
      </c>
      <c r="B760" t="s">
        <v>999</v>
      </c>
      <c r="C760" t="s">
        <v>25</v>
      </c>
      <c r="D760">
        <v>19</v>
      </c>
      <c r="E760" s="36">
        <v>-30.6</v>
      </c>
      <c r="F760" s="4">
        <v>-4.8999999999999998E-3</v>
      </c>
      <c r="G760">
        <v>0</v>
      </c>
      <c r="H760" s="25">
        <v>0</v>
      </c>
      <c r="I760" s="25">
        <v>-31.4</v>
      </c>
      <c r="J760" s="3">
        <v>10000</v>
      </c>
      <c r="K760" s="7">
        <f t="shared" si="169"/>
        <v>-4</v>
      </c>
      <c r="L760" s="6">
        <f t="shared" si="170"/>
        <v>-102.9</v>
      </c>
      <c r="M760">
        <v>1</v>
      </c>
      <c r="N760" s="9">
        <f t="shared" si="171"/>
        <v>0</v>
      </c>
      <c r="O760" s="9">
        <f t="shared" si="172"/>
        <v>-1</v>
      </c>
      <c r="P760" s="9">
        <f t="shared" si="173"/>
        <v>0</v>
      </c>
      <c r="Q760" s="8">
        <f t="shared" si="174"/>
        <v>0</v>
      </c>
      <c r="R760" s="8">
        <f t="shared" si="175"/>
        <v>-30.6</v>
      </c>
      <c r="S760" t="str">
        <f t="shared" si="176"/>
        <v>18.00.00</v>
      </c>
      <c r="T760" t="str">
        <f t="shared" si="177"/>
        <v>13.00.00</v>
      </c>
      <c r="U760" t="str">
        <f t="shared" si="178"/>
        <v>14-set-2010</v>
      </c>
      <c r="V760">
        <f t="shared" si="179"/>
        <v>9</v>
      </c>
      <c r="W760">
        <f t="shared" si="180"/>
        <v>2010</v>
      </c>
      <c r="X760">
        <f t="shared" si="181"/>
        <v>14</v>
      </c>
      <c r="Y760" s="25">
        <f t="shared" si="182"/>
        <v>2521.1000000000035</v>
      </c>
    </row>
    <row r="761" spans="1:25">
      <c r="A761" t="s">
        <v>999</v>
      </c>
      <c r="B761" t="s">
        <v>1000</v>
      </c>
      <c r="C761" t="s">
        <v>55</v>
      </c>
      <c r="D761">
        <v>10</v>
      </c>
      <c r="E761" s="36">
        <v>-19.100000000000001</v>
      </c>
      <c r="F761" s="4">
        <v>-3.0999999999999999E-3</v>
      </c>
      <c r="G761">
        <v>0</v>
      </c>
      <c r="H761" s="25">
        <v>17.2</v>
      </c>
      <c r="I761" s="25">
        <v>-19.899999999999999</v>
      </c>
      <c r="J761" s="3">
        <v>10000</v>
      </c>
      <c r="K761" s="7">
        <f t="shared" si="169"/>
        <v>-5</v>
      </c>
      <c r="L761" s="6">
        <f t="shared" si="170"/>
        <v>-122</v>
      </c>
      <c r="M761">
        <v>1</v>
      </c>
      <c r="N761" s="9">
        <f t="shared" si="171"/>
        <v>0</v>
      </c>
      <c r="O761" s="9">
        <f t="shared" si="172"/>
        <v>-1</v>
      </c>
      <c r="P761" s="9">
        <f t="shared" si="173"/>
        <v>0</v>
      </c>
      <c r="Q761" s="8">
        <f t="shared" si="174"/>
        <v>0</v>
      </c>
      <c r="R761" s="8">
        <f t="shared" si="175"/>
        <v>-19.100000000000001</v>
      </c>
      <c r="S761" t="str">
        <f t="shared" si="176"/>
        <v>13.00.00</v>
      </c>
      <c r="T761" t="str">
        <f t="shared" si="177"/>
        <v>23.00.00</v>
      </c>
      <c r="U761" t="str">
        <f t="shared" si="178"/>
        <v>15-set-2010</v>
      </c>
      <c r="V761">
        <f t="shared" si="179"/>
        <v>9</v>
      </c>
      <c r="W761">
        <f t="shared" si="180"/>
        <v>2010</v>
      </c>
      <c r="X761">
        <f t="shared" si="181"/>
        <v>15</v>
      </c>
      <c r="Y761" s="25">
        <f t="shared" si="182"/>
        <v>2502.0000000000036</v>
      </c>
    </row>
    <row r="762" spans="1:25">
      <c r="A762" t="s">
        <v>1000</v>
      </c>
      <c r="B762" t="s">
        <v>1001</v>
      </c>
      <c r="C762" t="s">
        <v>25</v>
      </c>
      <c r="D762">
        <v>12</v>
      </c>
      <c r="E762" s="36">
        <v>-18.600000000000001</v>
      </c>
      <c r="F762" s="4">
        <v>-3.0000000000000001E-3</v>
      </c>
      <c r="G762">
        <v>0</v>
      </c>
      <c r="H762" s="25">
        <v>0</v>
      </c>
      <c r="I762" s="25">
        <v>-25</v>
      </c>
      <c r="J762" s="3">
        <v>10000</v>
      </c>
      <c r="K762" s="7">
        <f t="shared" si="169"/>
        <v>-6</v>
      </c>
      <c r="L762" s="6">
        <f t="shared" si="170"/>
        <v>-140.6</v>
      </c>
      <c r="M762">
        <v>1</v>
      </c>
      <c r="N762" s="9">
        <f t="shared" si="171"/>
        <v>0</v>
      </c>
      <c r="O762" s="9">
        <f t="shared" si="172"/>
        <v>-1</v>
      </c>
      <c r="P762" s="9">
        <f t="shared" si="173"/>
        <v>0</v>
      </c>
      <c r="Q762" s="8">
        <f t="shared" si="174"/>
        <v>0</v>
      </c>
      <c r="R762" s="8">
        <f t="shared" si="175"/>
        <v>-18.600000000000001</v>
      </c>
      <c r="S762" t="str">
        <f t="shared" si="176"/>
        <v>23.00.00</v>
      </c>
      <c r="T762" t="str">
        <f t="shared" si="177"/>
        <v>11.00.00</v>
      </c>
      <c r="U762" t="str">
        <f t="shared" si="178"/>
        <v>15-set-2010</v>
      </c>
      <c r="V762">
        <f t="shared" si="179"/>
        <v>9</v>
      </c>
      <c r="W762">
        <f t="shared" si="180"/>
        <v>2010</v>
      </c>
      <c r="X762">
        <f t="shared" si="181"/>
        <v>15</v>
      </c>
      <c r="Y762" s="25">
        <f t="shared" si="182"/>
        <v>2483.4000000000037</v>
      </c>
    </row>
    <row r="763" spans="1:25">
      <c r="A763" t="s">
        <v>1001</v>
      </c>
      <c r="B763" t="s">
        <v>1002</v>
      </c>
      <c r="C763" t="s">
        <v>55</v>
      </c>
      <c r="D763">
        <v>11</v>
      </c>
      <c r="E763" s="36">
        <v>-7.6</v>
      </c>
      <c r="F763" s="4">
        <v>-1.1999999999999999E-3</v>
      </c>
      <c r="G763">
        <v>0</v>
      </c>
      <c r="H763" s="25">
        <v>12.9</v>
      </c>
      <c r="I763" s="25">
        <v>-6.8</v>
      </c>
      <c r="J763" s="3">
        <v>10000</v>
      </c>
      <c r="K763" s="7">
        <f t="shared" si="169"/>
        <v>-7</v>
      </c>
      <c r="L763" s="6">
        <f t="shared" si="170"/>
        <v>-148.19999999999999</v>
      </c>
      <c r="M763">
        <v>1</v>
      </c>
      <c r="N763" s="9">
        <f t="shared" si="171"/>
        <v>0</v>
      </c>
      <c r="O763" s="9">
        <f t="shared" si="172"/>
        <v>-1</v>
      </c>
      <c r="P763" s="9">
        <f t="shared" si="173"/>
        <v>0</v>
      </c>
      <c r="Q763" s="8">
        <f t="shared" si="174"/>
        <v>0</v>
      </c>
      <c r="R763" s="8">
        <f t="shared" si="175"/>
        <v>-7.6</v>
      </c>
      <c r="S763" t="str">
        <f t="shared" si="176"/>
        <v>11.00.00</v>
      </c>
      <c r="T763" t="str">
        <f t="shared" si="177"/>
        <v>22.00.00</v>
      </c>
      <c r="U763" t="str">
        <f t="shared" si="178"/>
        <v>16-set-2010</v>
      </c>
      <c r="V763">
        <f t="shared" si="179"/>
        <v>9</v>
      </c>
      <c r="W763">
        <f t="shared" si="180"/>
        <v>2010</v>
      </c>
      <c r="X763">
        <f t="shared" si="181"/>
        <v>16</v>
      </c>
      <c r="Y763" s="25">
        <f t="shared" si="182"/>
        <v>2475.8000000000038</v>
      </c>
    </row>
    <row r="764" spans="1:25">
      <c r="A764" t="s">
        <v>1002</v>
      </c>
      <c r="B764" t="s">
        <v>1003</v>
      </c>
      <c r="C764" t="s">
        <v>25</v>
      </c>
      <c r="D764">
        <v>16</v>
      </c>
      <c r="E764" s="36">
        <v>-6.6</v>
      </c>
      <c r="F764" s="4">
        <v>-1.1000000000000001E-3</v>
      </c>
      <c r="G764">
        <v>0</v>
      </c>
      <c r="H764" s="25">
        <v>50.3</v>
      </c>
      <c r="I764" s="25">
        <v>-6.4</v>
      </c>
      <c r="J764" s="3">
        <v>10000</v>
      </c>
      <c r="K764" s="7">
        <f t="shared" si="169"/>
        <v>-8</v>
      </c>
      <c r="L764" s="6">
        <f t="shared" si="170"/>
        <v>-154.79999999999998</v>
      </c>
      <c r="M764">
        <v>1</v>
      </c>
      <c r="N764" s="9">
        <f t="shared" si="171"/>
        <v>0</v>
      </c>
      <c r="O764" s="9">
        <f t="shared" si="172"/>
        <v>-1</v>
      </c>
      <c r="P764" s="9">
        <f t="shared" si="173"/>
        <v>0</v>
      </c>
      <c r="Q764" s="8">
        <f t="shared" si="174"/>
        <v>0</v>
      </c>
      <c r="R764" s="8">
        <f t="shared" si="175"/>
        <v>-6.6</v>
      </c>
      <c r="S764" t="str">
        <f t="shared" si="176"/>
        <v>22.00.00</v>
      </c>
      <c r="T764" t="str">
        <f t="shared" si="177"/>
        <v>14.00.00</v>
      </c>
      <c r="U764" t="str">
        <f t="shared" si="178"/>
        <v>16-set-2010</v>
      </c>
      <c r="V764">
        <f t="shared" si="179"/>
        <v>9</v>
      </c>
      <c r="W764">
        <f t="shared" si="180"/>
        <v>2010</v>
      </c>
      <c r="X764">
        <f t="shared" si="181"/>
        <v>16</v>
      </c>
      <c r="Y764" s="25">
        <f t="shared" si="182"/>
        <v>2469.2000000000039</v>
      </c>
    </row>
    <row r="765" spans="1:25">
      <c r="A765" t="s">
        <v>1003</v>
      </c>
      <c r="B765" t="s">
        <v>1004</v>
      </c>
      <c r="C765" t="s">
        <v>55</v>
      </c>
      <c r="D765">
        <v>18</v>
      </c>
      <c r="E765" s="36">
        <v>27.2</v>
      </c>
      <c r="F765" s="4">
        <v>4.3E-3</v>
      </c>
      <c r="G765">
        <v>0</v>
      </c>
      <c r="H765" s="25">
        <v>54.9</v>
      </c>
      <c r="I765" s="25">
        <v>0</v>
      </c>
      <c r="J765" s="3">
        <v>10000</v>
      </c>
      <c r="K765" s="7">
        <f t="shared" si="169"/>
        <v>1</v>
      </c>
      <c r="L765" s="6">
        <f t="shared" si="170"/>
        <v>27.2</v>
      </c>
      <c r="M765">
        <v>1</v>
      </c>
      <c r="N765" s="9">
        <f t="shared" si="171"/>
        <v>1</v>
      </c>
      <c r="O765" s="9">
        <f t="shared" si="172"/>
        <v>0</v>
      </c>
      <c r="P765" s="9">
        <f t="shared" si="173"/>
        <v>0</v>
      </c>
      <c r="Q765" s="8">
        <f t="shared" si="174"/>
        <v>27.2</v>
      </c>
      <c r="R765" s="8">
        <f t="shared" si="175"/>
        <v>0</v>
      </c>
      <c r="S765" t="str">
        <f t="shared" si="176"/>
        <v>14.00.00</v>
      </c>
      <c r="T765" t="str">
        <f t="shared" si="177"/>
        <v>9.00.00</v>
      </c>
      <c r="U765" t="str">
        <f t="shared" si="178"/>
        <v>17-set-2010</v>
      </c>
      <c r="V765">
        <f t="shared" si="179"/>
        <v>9</v>
      </c>
      <c r="W765">
        <f t="shared" si="180"/>
        <v>2010</v>
      </c>
      <c r="X765">
        <f t="shared" si="181"/>
        <v>17</v>
      </c>
      <c r="Y765" s="25">
        <f t="shared" si="182"/>
        <v>2496.4000000000037</v>
      </c>
    </row>
    <row r="766" spans="1:25">
      <c r="A766" t="s">
        <v>1004</v>
      </c>
      <c r="B766" t="s">
        <v>1005</v>
      </c>
      <c r="C766" t="s">
        <v>25</v>
      </c>
      <c r="D766">
        <v>22</v>
      </c>
      <c r="E766" s="36">
        <v>70.400000000000006</v>
      </c>
      <c r="F766" s="4">
        <v>1.1299999999999999E-2</v>
      </c>
      <c r="G766">
        <v>0</v>
      </c>
      <c r="H766" s="25">
        <v>88</v>
      </c>
      <c r="I766" s="25">
        <v>0</v>
      </c>
      <c r="J766" s="3">
        <v>10000</v>
      </c>
      <c r="K766" s="7">
        <f t="shared" si="169"/>
        <v>2</v>
      </c>
      <c r="L766" s="6">
        <f t="shared" si="170"/>
        <v>97.600000000000009</v>
      </c>
      <c r="M766">
        <v>1</v>
      </c>
      <c r="N766" s="9">
        <f t="shared" si="171"/>
        <v>1</v>
      </c>
      <c r="O766" s="9">
        <f t="shared" si="172"/>
        <v>0</v>
      </c>
      <c r="P766" s="9">
        <f t="shared" si="173"/>
        <v>0</v>
      </c>
      <c r="Q766" s="8">
        <f t="shared" si="174"/>
        <v>70.400000000000006</v>
      </c>
      <c r="R766" s="8">
        <f t="shared" si="175"/>
        <v>0</v>
      </c>
      <c r="S766" t="str">
        <f t="shared" si="176"/>
        <v>9.00.00</v>
      </c>
      <c r="T766" t="str">
        <f t="shared" si="177"/>
        <v>7.00.00</v>
      </c>
      <c r="U766" t="str">
        <f t="shared" si="178"/>
        <v>20-set-2010</v>
      </c>
      <c r="V766">
        <f t="shared" si="179"/>
        <v>9</v>
      </c>
      <c r="W766">
        <f t="shared" si="180"/>
        <v>2010</v>
      </c>
      <c r="X766">
        <f t="shared" si="181"/>
        <v>20</v>
      </c>
      <c r="Y766" s="25">
        <f t="shared" si="182"/>
        <v>2566.8000000000038</v>
      </c>
    </row>
    <row r="767" spans="1:25">
      <c r="A767" t="s">
        <v>2070</v>
      </c>
      <c r="B767" t="s">
        <v>2071</v>
      </c>
      <c r="C767" t="s">
        <v>25</v>
      </c>
      <c r="D767">
        <v>9</v>
      </c>
      <c r="E767" s="38">
        <v>-37.6</v>
      </c>
      <c r="F767" s="4">
        <v>-3.0000000000000001E-3</v>
      </c>
      <c r="G767">
        <v>0</v>
      </c>
      <c r="H767" s="25">
        <v>10</v>
      </c>
      <c r="I767" s="25">
        <v>-89.6</v>
      </c>
      <c r="J767" s="3">
        <v>10000</v>
      </c>
      <c r="K767" s="7">
        <f t="shared" si="169"/>
        <v>-1</v>
      </c>
      <c r="L767" s="6">
        <f t="shared" si="170"/>
        <v>-37.6</v>
      </c>
      <c r="M767">
        <v>1</v>
      </c>
      <c r="N767" s="9">
        <f t="shared" si="171"/>
        <v>0</v>
      </c>
      <c r="O767" s="9">
        <f t="shared" si="172"/>
        <v>-1</v>
      </c>
      <c r="P767" s="9">
        <f t="shared" si="173"/>
        <v>0</v>
      </c>
      <c r="Q767" s="8">
        <f t="shared" si="174"/>
        <v>0</v>
      </c>
      <c r="R767" s="8">
        <f t="shared" si="175"/>
        <v>-37.6</v>
      </c>
      <c r="S767" t="str">
        <f t="shared" si="176"/>
        <v>12.00.00</v>
      </c>
      <c r="T767" t="str">
        <f t="shared" si="177"/>
        <v>21.00.00</v>
      </c>
      <c r="U767" t="str">
        <f t="shared" si="178"/>
        <v>21-set-2010</v>
      </c>
      <c r="V767">
        <f t="shared" si="179"/>
        <v>9</v>
      </c>
      <c r="W767">
        <f t="shared" si="180"/>
        <v>2010</v>
      </c>
      <c r="X767">
        <f t="shared" si="181"/>
        <v>21</v>
      </c>
      <c r="Y767" s="25">
        <f t="shared" si="182"/>
        <v>2529.2000000000039</v>
      </c>
    </row>
    <row r="768" spans="1:25">
      <c r="A768" t="s">
        <v>1007</v>
      </c>
      <c r="B768" t="s">
        <v>1008</v>
      </c>
      <c r="C768" t="s">
        <v>55</v>
      </c>
      <c r="D768">
        <v>14</v>
      </c>
      <c r="E768" s="36">
        <v>-14</v>
      </c>
      <c r="F768" s="4">
        <v>-2.2000000000000001E-3</v>
      </c>
      <c r="G768">
        <v>0</v>
      </c>
      <c r="H768" s="25">
        <v>11</v>
      </c>
      <c r="I768" s="25">
        <v>-27</v>
      </c>
      <c r="J768" s="3">
        <v>10000</v>
      </c>
      <c r="K768" s="7">
        <f t="shared" si="169"/>
        <v>-2</v>
      </c>
      <c r="L768" s="6">
        <f t="shared" si="170"/>
        <v>-51.6</v>
      </c>
      <c r="M768">
        <v>1</v>
      </c>
      <c r="N768" s="9">
        <f t="shared" si="171"/>
        <v>0</v>
      </c>
      <c r="O768" s="9">
        <f t="shared" si="172"/>
        <v>-1</v>
      </c>
      <c r="P768" s="9">
        <f t="shared" si="173"/>
        <v>0</v>
      </c>
      <c r="Q768" s="8">
        <f t="shared" si="174"/>
        <v>0</v>
      </c>
      <c r="R768" s="8">
        <f t="shared" si="175"/>
        <v>-14</v>
      </c>
      <c r="S768" t="str">
        <f t="shared" si="176"/>
        <v>18.00.00</v>
      </c>
      <c r="T768" t="str">
        <f t="shared" si="177"/>
        <v>8.00.00</v>
      </c>
      <c r="U768" t="str">
        <f t="shared" si="178"/>
        <v>21-set-2010</v>
      </c>
      <c r="V768">
        <f t="shared" si="179"/>
        <v>9</v>
      </c>
      <c r="W768">
        <f t="shared" si="180"/>
        <v>2010</v>
      </c>
      <c r="X768">
        <f t="shared" si="181"/>
        <v>21</v>
      </c>
      <c r="Y768" s="25">
        <f t="shared" si="182"/>
        <v>2515.2000000000039</v>
      </c>
    </row>
    <row r="769" spans="1:25">
      <c r="A769" t="s">
        <v>1005</v>
      </c>
      <c r="B769" t="s">
        <v>1006</v>
      </c>
      <c r="C769" t="s">
        <v>55</v>
      </c>
      <c r="D769">
        <v>4</v>
      </c>
      <c r="E769" s="36">
        <v>-14.9</v>
      </c>
      <c r="F769" s="4">
        <v>-2.3999999999999998E-3</v>
      </c>
      <c r="G769">
        <v>0</v>
      </c>
      <c r="H769" s="25">
        <v>15.1</v>
      </c>
      <c r="I769" s="25">
        <v>-14.7</v>
      </c>
      <c r="J769" s="3">
        <v>10000</v>
      </c>
      <c r="K769" s="7">
        <f t="shared" si="169"/>
        <v>-3</v>
      </c>
      <c r="L769" s="6">
        <f t="shared" si="170"/>
        <v>-66.5</v>
      </c>
      <c r="M769">
        <v>1</v>
      </c>
      <c r="N769" s="9">
        <f t="shared" si="171"/>
        <v>0</v>
      </c>
      <c r="O769" s="9">
        <f t="shared" si="172"/>
        <v>-1</v>
      </c>
      <c r="P769" s="9">
        <f t="shared" si="173"/>
        <v>0</v>
      </c>
      <c r="Q769" s="8">
        <f t="shared" si="174"/>
        <v>0</v>
      </c>
      <c r="R769" s="8">
        <f t="shared" si="175"/>
        <v>-14.9</v>
      </c>
      <c r="S769" t="str">
        <f t="shared" si="176"/>
        <v>7.00.00</v>
      </c>
      <c r="T769" t="str">
        <f t="shared" si="177"/>
        <v>11.00.00</v>
      </c>
      <c r="U769" t="str">
        <f t="shared" si="178"/>
        <v>21-set-2010</v>
      </c>
      <c r="V769">
        <f t="shared" si="179"/>
        <v>9</v>
      </c>
      <c r="W769">
        <f t="shared" si="180"/>
        <v>2010</v>
      </c>
      <c r="X769">
        <f t="shared" si="181"/>
        <v>21</v>
      </c>
      <c r="Y769" s="25">
        <f t="shared" si="182"/>
        <v>2500.3000000000038</v>
      </c>
    </row>
    <row r="770" spans="1:25">
      <c r="A770" t="s">
        <v>1009</v>
      </c>
      <c r="B770" t="s">
        <v>1010</v>
      </c>
      <c r="C770" t="s">
        <v>25</v>
      </c>
      <c r="D770">
        <v>2</v>
      </c>
      <c r="E770" s="36">
        <v>-58.8</v>
      </c>
      <c r="F770" s="4">
        <v>-9.4000000000000004E-3</v>
      </c>
      <c r="G770">
        <v>0</v>
      </c>
      <c r="H770" s="25">
        <v>0</v>
      </c>
      <c r="I770" s="25">
        <v>-58.8</v>
      </c>
      <c r="J770" s="3">
        <v>10000</v>
      </c>
      <c r="K770" s="7">
        <f t="shared" si="169"/>
        <v>-4</v>
      </c>
      <c r="L770" s="6">
        <f t="shared" si="170"/>
        <v>-125.3</v>
      </c>
      <c r="M770">
        <v>1</v>
      </c>
      <c r="N770" s="9">
        <f t="shared" si="171"/>
        <v>0</v>
      </c>
      <c r="O770" s="9">
        <f t="shared" si="172"/>
        <v>-1</v>
      </c>
      <c r="P770" s="9">
        <f t="shared" si="173"/>
        <v>0</v>
      </c>
      <c r="Q770" s="8">
        <f t="shared" si="174"/>
        <v>0</v>
      </c>
      <c r="R770" s="8">
        <f t="shared" si="175"/>
        <v>-58.8</v>
      </c>
      <c r="S770" t="str">
        <f t="shared" si="176"/>
        <v>8.00.00</v>
      </c>
      <c r="T770" t="str">
        <f t="shared" si="177"/>
        <v>10.00.00</v>
      </c>
      <c r="U770" t="str">
        <f t="shared" si="178"/>
        <v>23-set-2010</v>
      </c>
      <c r="V770">
        <f t="shared" si="179"/>
        <v>9</v>
      </c>
      <c r="W770">
        <f t="shared" si="180"/>
        <v>2010</v>
      </c>
      <c r="X770">
        <f t="shared" si="181"/>
        <v>23</v>
      </c>
      <c r="Y770" s="25">
        <f t="shared" si="182"/>
        <v>2441.5000000000036</v>
      </c>
    </row>
    <row r="771" spans="1:25">
      <c r="A771" t="s">
        <v>3046</v>
      </c>
      <c r="B771" t="s">
        <v>3047</v>
      </c>
      <c r="C771" t="s">
        <v>25</v>
      </c>
      <c r="D771">
        <v>2</v>
      </c>
      <c r="E771" s="36">
        <v>46.2</v>
      </c>
      <c r="F771" s="4">
        <v>7.4999999999999997E-3</v>
      </c>
      <c r="G771">
        <v>0</v>
      </c>
      <c r="H771" s="25">
        <v>46.2</v>
      </c>
      <c r="I771" s="25">
        <v>-16.5</v>
      </c>
      <c r="J771" s="3">
        <v>10000</v>
      </c>
      <c r="K771" s="7">
        <f t="shared" si="169"/>
        <v>1</v>
      </c>
      <c r="L771" s="6">
        <f t="shared" si="170"/>
        <v>46.2</v>
      </c>
      <c r="M771">
        <v>1</v>
      </c>
      <c r="N771" s="9">
        <f t="shared" si="171"/>
        <v>1</v>
      </c>
      <c r="O771" s="9">
        <f t="shared" si="172"/>
        <v>0</v>
      </c>
      <c r="P771" s="9">
        <f t="shared" si="173"/>
        <v>0</v>
      </c>
      <c r="Q771" s="8">
        <f t="shared" si="174"/>
        <v>46.2</v>
      </c>
      <c r="R771" s="8">
        <f t="shared" si="175"/>
        <v>0</v>
      </c>
      <c r="S771" t="str">
        <f t="shared" si="176"/>
        <v>12.00.00</v>
      </c>
      <c r="T771" t="str">
        <f t="shared" si="177"/>
        <v>14.00.00</v>
      </c>
      <c r="U771" t="str">
        <f t="shared" si="178"/>
        <v>24-set-2010</v>
      </c>
      <c r="V771">
        <f t="shared" si="179"/>
        <v>9</v>
      </c>
      <c r="W771">
        <f t="shared" si="180"/>
        <v>2010</v>
      </c>
      <c r="X771">
        <f t="shared" si="181"/>
        <v>24</v>
      </c>
      <c r="Y771" s="25">
        <f t="shared" si="182"/>
        <v>2487.7000000000035</v>
      </c>
    </row>
    <row r="772" spans="1:25">
      <c r="A772" t="s">
        <v>1011</v>
      </c>
      <c r="B772" t="s">
        <v>1012</v>
      </c>
      <c r="C772" t="s">
        <v>25</v>
      </c>
      <c r="D772">
        <v>25</v>
      </c>
      <c r="E772" s="36">
        <v>133.69999999999999</v>
      </c>
      <c r="F772" s="4">
        <v>2.1600000000000001E-2</v>
      </c>
      <c r="G772">
        <v>0</v>
      </c>
      <c r="H772" s="25">
        <v>159.9</v>
      </c>
      <c r="I772" s="25">
        <v>-21</v>
      </c>
      <c r="J772" s="3">
        <v>10000</v>
      </c>
      <c r="K772" s="7">
        <f t="shared" si="169"/>
        <v>2</v>
      </c>
      <c r="L772" s="6">
        <f t="shared" si="170"/>
        <v>179.89999999999998</v>
      </c>
      <c r="M772">
        <v>1</v>
      </c>
      <c r="N772" s="9">
        <f t="shared" si="171"/>
        <v>1</v>
      </c>
      <c r="O772" s="9">
        <f t="shared" si="172"/>
        <v>0</v>
      </c>
      <c r="P772" s="9">
        <f t="shared" si="173"/>
        <v>0</v>
      </c>
      <c r="Q772" s="8">
        <f t="shared" si="174"/>
        <v>133.69999999999999</v>
      </c>
      <c r="R772" s="8">
        <f t="shared" si="175"/>
        <v>0</v>
      </c>
      <c r="S772" t="str">
        <f t="shared" si="176"/>
        <v>7.00.00</v>
      </c>
      <c r="T772" t="str">
        <f t="shared" si="177"/>
        <v>9.00.00</v>
      </c>
      <c r="U772" t="str">
        <f t="shared" si="178"/>
        <v>24-set-2010</v>
      </c>
      <c r="V772">
        <f t="shared" si="179"/>
        <v>9</v>
      </c>
      <c r="W772">
        <f t="shared" si="180"/>
        <v>2010</v>
      </c>
      <c r="X772">
        <f t="shared" si="181"/>
        <v>24</v>
      </c>
      <c r="Y772" s="25">
        <f t="shared" si="182"/>
        <v>2621.4000000000033</v>
      </c>
    </row>
    <row r="773" spans="1:25">
      <c r="A773" t="s">
        <v>1012</v>
      </c>
      <c r="B773" t="s">
        <v>1013</v>
      </c>
      <c r="C773" t="s">
        <v>55</v>
      </c>
      <c r="D773">
        <v>20</v>
      </c>
      <c r="E773" s="36">
        <v>26</v>
      </c>
      <c r="F773" s="4">
        <v>4.1000000000000003E-3</v>
      </c>
      <c r="G773">
        <v>0</v>
      </c>
      <c r="H773" s="25">
        <v>36.4</v>
      </c>
      <c r="I773" s="25">
        <v>-8.1</v>
      </c>
      <c r="J773" s="3">
        <v>10000</v>
      </c>
      <c r="K773" s="7">
        <f t="shared" si="169"/>
        <v>3</v>
      </c>
      <c r="L773" s="6">
        <f t="shared" si="170"/>
        <v>205.89999999999998</v>
      </c>
      <c r="M773">
        <v>1</v>
      </c>
      <c r="N773" s="9">
        <f t="shared" si="171"/>
        <v>1</v>
      </c>
      <c r="O773" s="9">
        <f t="shared" si="172"/>
        <v>0</v>
      </c>
      <c r="P773" s="9">
        <f t="shared" si="173"/>
        <v>0</v>
      </c>
      <c r="Q773" s="8">
        <f t="shared" si="174"/>
        <v>26</v>
      </c>
      <c r="R773" s="8">
        <f t="shared" si="175"/>
        <v>0</v>
      </c>
      <c r="S773" t="str">
        <f t="shared" si="176"/>
        <v>9.00.00</v>
      </c>
      <c r="T773" t="str">
        <f t="shared" si="177"/>
        <v>5.00.00</v>
      </c>
      <c r="U773" t="str">
        <f t="shared" si="178"/>
        <v>27-set-2010</v>
      </c>
      <c r="V773">
        <f t="shared" si="179"/>
        <v>9</v>
      </c>
      <c r="W773">
        <f t="shared" si="180"/>
        <v>2010</v>
      </c>
      <c r="X773">
        <f t="shared" si="181"/>
        <v>27</v>
      </c>
      <c r="Y773" s="25">
        <f t="shared" si="182"/>
        <v>2647.4000000000033</v>
      </c>
    </row>
    <row r="774" spans="1:25">
      <c r="A774" t="s">
        <v>1016</v>
      </c>
      <c r="B774" t="s">
        <v>1017</v>
      </c>
      <c r="C774" t="s">
        <v>55</v>
      </c>
      <c r="D774">
        <v>21</v>
      </c>
      <c r="E774" s="36">
        <v>-28.8</v>
      </c>
      <c r="F774" s="4">
        <v>-4.5999999999999999E-3</v>
      </c>
      <c r="G774">
        <v>0</v>
      </c>
      <c r="H774" s="25">
        <v>19</v>
      </c>
      <c r="I774" s="25">
        <v>-28.8</v>
      </c>
      <c r="J774" s="3">
        <v>10000</v>
      </c>
      <c r="K774" s="7">
        <f t="shared" si="169"/>
        <v>-1</v>
      </c>
      <c r="L774" s="6">
        <f t="shared" si="170"/>
        <v>-28.8</v>
      </c>
      <c r="M774">
        <v>1</v>
      </c>
      <c r="N774" s="9">
        <f t="shared" si="171"/>
        <v>0</v>
      </c>
      <c r="O774" s="9">
        <f t="shared" si="172"/>
        <v>-1</v>
      </c>
      <c r="P774" s="9">
        <f t="shared" si="173"/>
        <v>0</v>
      </c>
      <c r="Q774" s="8">
        <f t="shared" si="174"/>
        <v>0</v>
      </c>
      <c r="R774" s="8">
        <f t="shared" si="175"/>
        <v>-28.8</v>
      </c>
      <c r="S774" t="str">
        <f t="shared" si="176"/>
        <v>17.00.00</v>
      </c>
      <c r="T774" t="str">
        <f t="shared" si="177"/>
        <v>14.00.00</v>
      </c>
      <c r="U774" t="str">
        <f t="shared" si="178"/>
        <v>29-set-2010</v>
      </c>
      <c r="V774">
        <f t="shared" si="179"/>
        <v>9</v>
      </c>
      <c r="W774">
        <f t="shared" si="180"/>
        <v>2010</v>
      </c>
      <c r="X774">
        <f t="shared" si="181"/>
        <v>29</v>
      </c>
      <c r="Y774" s="25">
        <f t="shared" si="182"/>
        <v>2618.6000000000031</v>
      </c>
    </row>
    <row r="775" spans="1:25">
      <c r="A775" t="s">
        <v>1014</v>
      </c>
      <c r="B775" t="s">
        <v>1015</v>
      </c>
      <c r="C775" t="s">
        <v>25</v>
      </c>
      <c r="D775">
        <v>7</v>
      </c>
      <c r="E775" s="36">
        <v>-41.8</v>
      </c>
      <c r="F775" s="4">
        <v>-6.6E-3</v>
      </c>
      <c r="G775">
        <v>0</v>
      </c>
      <c r="H775" s="25">
        <v>6.7</v>
      </c>
      <c r="I775" s="25">
        <v>-41.8</v>
      </c>
      <c r="J775" s="3">
        <v>10000</v>
      </c>
      <c r="K775" s="7">
        <f t="shared" ref="K775:K838" si="183">+IF(AND(E775&gt;=0,E774&gt;=0),K774+1,IF(AND(E775&lt;0,E774&lt;0),K774-1,IF(AND(E775&gt;=0,E774&lt;0),1,-1)))</f>
        <v>-2</v>
      </c>
      <c r="L775" s="6">
        <f t="shared" ref="L775:L838" si="184">+IF(AND(E775&gt;=0,E774&gt;=0),L774+E775,IF(AND(E775&lt;0,E774&lt;0),L774+E775,E775))</f>
        <v>-70.599999999999994</v>
      </c>
      <c r="M775">
        <v>1</v>
      </c>
      <c r="N775" s="9">
        <f t="shared" ref="N775:N838" si="185">+IF(E775&gt;0,1,0)</f>
        <v>0</v>
      </c>
      <c r="O775" s="9">
        <f t="shared" ref="O775:O838" si="186">+IF(E775&lt;0,-1,0)</f>
        <v>-1</v>
      </c>
      <c r="P775" s="9">
        <f t="shared" ref="P775:P838" si="187">+IF(E775=0,1,0)</f>
        <v>0</v>
      </c>
      <c r="Q775" s="8">
        <f t="shared" ref="Q775:Q838" si="188">IF(E775&gt;=0,E775,0)</f>
        <v>0</v>
      </c>
      <c r="R775" s="8">
        <f t="shared" ref="R775:R838" si="189">IF(E775&lt;0,E775,0)</f>
        <v>-41.8</v>
      </c>
      <c r="S775" t="str">
        <f t="shared" ref="S775:S838" si="190">REPLACE(A775,1,SEARCH(" ",A775),"")</f>
        <v>3.00.00</v>
      </c>
      <c r="T775" t="str">
        <f t="shared" ref="T775:T838" si="191">REPLACE(B775,1,SEARCH(" ",B775),"")</f>
        <v>10.00.00</v>
      </c>
      <c r="U775" t="str">
        <f t="shared" ref="U775:U838" si="192">LEFT(A775,11)</f>
        <v>29-set-2010</v>
      </c>
      <c r="V775">
        <f t="shared" ref="V775:V838" si="193">MONTH(U775)</f>
        <v>9</v>
      </c>
      <c r="W775">
        <f t="shared" ref="W775:W838" si="194">YEAR(U775)</f>
        <v>2010</v>
      </c>
      <c r="X775">
        <f t="shared" ref="X775:X838" si="195">DAY(U775)</f>
        <v>29</v>
      </c>
      <c r="Y775" s="25">
        <f t="shared" ref="Y775:Y838" si="196">Y774+E775</f>
        <v>2576.8000000000029</v>
      </c>
    </row>
    <row r="776" spans="1:25">
      <c r="A776" t="s">
        <v>3048</v>
      </c>
      <c r="B776" t="s">
        <v>1018</v>
      </c>
      <c r="C776" t="s">
        <v>25</v>
      </c>
      <c r="D776">
        <v>5</v>
      </c>
      <c r="E776" s="36">
        <v>86.2</v>
      </c>
      <c r="F776" s="4">
        <v>1.3899999999999999E-2</v>
      </c>
      <c r="G776">
        <v>0</v>
      </c>
      <c r="H776" s="25">
        <v>86.2</v>
      </c>
      <c r="I776" s="25">
        <v>-5.8</v>
      </c>
      <c r="J776" s="3">
        <v>10000</v>
      </c>
      <c r="K776" s="7">
        <f t="shared" si="183"/>
        <v>1</v>
      </c>
      <c r="L776" s="6">
        <f t="shared" si="184"/>
        <v>86.2</v>
      </c>
      <c r="M776">
        <v>1</v>
      </c>
      <c r="N776" s="9">
        <f t="shared" si="185"/>
        <v>1</v>
      </c>
      <c r="O776" s="9">
        <f t="shared" si="186"/>
        <v>0</v>
      </c>
      <c r="P776" s="9">
        <f t="shared" si="187"/>
        <v>0</v>
      </c>
      <c r="Q776" s="8">
        <f t="shared" si="188"/>
        <v>86.2</v>
      </c>
      <c r="R776" s="8">
        <f t="shared" si="189"/>
        <v>0</v>
      </c>
      <c r="S776" t="str">
        <f t="shared" si="190"/>
        <v>10.00.00</v>
      </c>
      <c r="T776" t="str">
        <f t="shared" si="191"/>
        <v>15.00.00</v>
      </c>
      <c r="U776" t="str">
        <f t="shared" si="192"/>
        <v>30-set-2010</v>
      </c>
      <c r="V776">
        <f t="shared" si="193"/>
        <v>9</v>
      </c>
      <c r="W776">
        <f t="shared" si="194"/>
        <v>2010</v>
      </c>
      <c r="X776">
        <f t="shared" si="195"/>
        <v>30</v>
      </c>
      <c r="Y776" s="25">
        <f t="shared" si="196"/>
        <v>2663.0000000000027</v>
      </c>
    </row>
    <row r="777" spans="1:25">
      <c r="A777" t="s">
        <v>1018</v>
      </c>
      <c r="B777" t="s">
        <v>1019</v>
      </c>
      <c r="C777" t="s">
        <v>25</v>
      </c>
      <c r="D777">
        <v>2</v>
      </c>
      <c r="E777" s="36">
        <v>-6.8</v>
      </c>
      <c r="F777" s="4">
        <v>-1.1000000000000001E-3</v>
      </c>
      <c r="G777">
        <v>0</v>
      </c>
      <c r="H777" s="25">
        <v>46.7</v>
      </c>
      <c r="I777" s="25">
        <v>-6.8</v>
      </c>
      <c r="J777" s="3">
        <v>10000</v>
      </c>
      <c r="K777" s="7">
        <f t="shared" si="183"/>
        <v>-1</v>
      </c>
      <c r="L777" s="6">
        <f t="shared" si="184"/>
        <v>-6.8</v>
      </c>
      <c r="M777">
        <v>1</v>
      </c>
      <c r="N777" s="9">
        <f t="shared" si="185"/>
        <v>0</v>
      </c>
      <c r="O777" s="9">
        <f t="shared" si="186"/>
        <v>-1</v>
      </c>
      <c r="P777" s="9">
        <f t="shared" si="187"/>
        <v>0</v>
      </c>
      <c r="Q777" s="8">
        <f t="shared" si="188"/>
        <v>0</v>
      </c>
      <c r="R777" s="8">
        <f t="shared" si="189"/>
        <v>-6.8</v>
      </c>
      <c r="S777" t="str">
        <f t="shared" si="190"/>
        <v>15.00.00</v>
      </c>
      <c r="T777" t="str">
        <f t="shared" si="191"/>
        <v>17.00.00</v>
      </c>
      <c r="U777" t="str">
        <f t="shared" si="192"/>
        <v>30-set-2010</v>
      </c>
      <c r="V777">
        <f t="shared" si="193"/>
        <v>9</v>
      </c>
      <c r="W777">
        <f t="shared" si="194"/>
        <v>2010</v>
      </c>
      <c r="X777">
        <f t="shared" si="195"/>
        <v>30</v>
      </c>
      <c r="Y777" s="25">
        <f t="shared" si="196"/>
        <v>2656.2000000000025</v>
      </c>
    </row>
    <row r="778" spans="1:25">
      <c r="A778" t="s">
        <v>1020</v>
      </c>
      <c r="B778" t="s">
        <v>1021</v>
      </c>
      <c r="C778" t="s">
        <v>55</v>
      </c>
      <c r="D778">
        <v>21</v>
      </c>
      <c r="E778" s="36">
        <v>2.1</v>
      </c>
      <c r="F778" s="4">
        <v>2.9999999999999997E-4</v>
      </c>
      <c r="G778">
        <v>0</v>
      </c>
      <c r="H778" s="25">
        <v>35.200000000000003</v>
      </c>
      <c r="I778" s="25">
        <v>-4.0999999999999996</v>
      </c>
      <c r="J778" s="3">
        <v>10000</v>
      </c>
      <c r="K778" s="7">
        <f t="shared" si="183"/>
        <v>1</v>
      </c>
      <c r="L778" s="6">
        <f t="shared" si="184"/>
        <v>2.1</v>
      </c>
      <c r="M778">
        <v>1</v>
      </c>
      <c r="N778" s="9">
        <f t="shared" si="185"/>
        <v>1</v>
      </c>
      <c r="O778" s="9">
        <f t="shared" si="186"/>
        <v>0</v>
      </c>
      <c r="P778" s="9">
        <f t="shared" si="187"/>
        <v>0</v>
      </c>
      <c r="Q778" s="8">
        <f t="shared" si="188"/>
        <v>2.1</v>
      </c>
      <c r="R778" s="8">
        <f t="shared" si="189"/>
        <v>0</v>
      </c>
      <c r="S778" t="str">
        <f t="shared" si="190"/>
        <v>10.00.00</v>
      </c>
      <c r="T778" t="str">
        <f t="shared" si="191"/>
        <v>7.00.00</v>
      </c>
      <c r="U778" t="str">
        <f t="shared" si="192"/>
        <v xml:space="preserve">4-ott-2010 </v>
      </c>
      <c r="V778">
        <f t="shared" si="193"/>
        <v>10</v>
      </c>
      <c r="W778">
        <f t="shared" si="194"/>
        <v>2010</v>
      </c>
      <c r="X778">
        <f t="shared" si="195"/>
        <v>4</v>
      </c>
      <c r="Y778" s="25">
        <f t="shared" si="196"/>
        <v>2658.3000000000025</v>
      </c>
    </row>
    <row r="779" spans="1:25">
      <c r="A779" t="s">
        <v>3049</v>
      </c>
      <c r="B779" t="s">
        <v>3050</v>
      </c>
      <c r="C779" t="s">
        <v>25</v>
      </c>
      <c r="D779">
        <v>5</v>
      </c>
      <c r="E779" s="36">
        <v>74.8</v>
      </c>
      <c r="F779" s="4">
        <v>1.2200000000000001E-2</v>
      </c>
      <c r="G779">
        <v>0</v>
      </c>
      <c r="H779" s="25">
        <v>74.8</v>
      </c>
      <c r="I779" s="25">
        <v>-12</v>
      </c>
      <c r="J779" s="3">
        <v>10000</v>
      </c>
      <c r="K779" s="7">
        <f t="shared" si="183"/>
        <v>2</v>
      </c>
      <c r="L779" s="6">
        <f t="shared" si="184"/>
        <v>76.899999999999991</v>
      </c>
      <c r="M779">
        <v>1</v>
      </c>
      <c r="N779" s="9">
        <f t="shared" si="185"/>
        <v>1</v>
      </c>
      <c r="O779" s="9">
        <f t="shared" si="186"/>
        <v>0</v>
      </c>
      <c r="P779" s="9">
        <f t="shared" si="187"/>
        <v>0</v>
      </c>
      <c r="Q779" s="8">
        <f t="shared" si="188"/>
        <v>74.8</v>
      </c>
      <c r="R779" s="8">
        <f t="shared" si="189"/>
        <v>0</v>
      </c>
      <c r="S779" t="str">
        <f t="shared" si="190"/>
        <v>11.00.00</v>
      </c>
      <c r="T779" t="str">
        <f t="shared" si="191"/>
        <v>16.00.00</v>
      </c>
      <c r="U779" t="str">
        <f t="shared" si="192"/>
        <v xml:space="preserve">5-ott-2010 </v>
      </c>
      <c r="V779">
        <f t="shared" si="193"/>
        <v>10</v>
      </c>
      <c r="W779">
        <f t="shared" si="194"/>
        <v>2010</v>
      </c>
      <c r="X779">
        <f t="shared" si="195"/>
        <v>5</v>
      </c>
      <c r="Y779" s="25">
        <f t="shared" si="196"/>
        <v>2733.1000000000026</v>
      </c>
    </row>
    <row r="780" spans="1:25">
      <c r="A780" t="s">
        <v>1021</v>
      </c>
      <c r="B780" t="s">
        <v>1022</v>
      </c>
      <c r="C780" t="s">
        <v>25</v>
      </c>
      <c r="D780">
        <v>26</v>
      </c>
      <c r="E780" s="36">
        <v>89.4</v>
      </c>
      <c r="F780" s="4">
        <v>1.4500000000000001E-2</v>
      </c>
      <c r="G780">
        <v>0</v>
      </c>
      <c r="H780" s="25">
        <v>97.7</v>
      </c>
      <c r="I780" s="25">
        <v>-18.399999999999999</v>
      </c>
      <c r="J780" s="3">
        <v>10000</v>
      </c>
      <c r="K780" s="7">
        <f t="shared" si="183"/>
        <v>3</v>
      </c>
      <c r="L780" s="6">
        <f t="shared" si="184"/>
        <v>166.3</v>
      </c>
      <c r="M780">
        <v>1</v>
      </c>
      <c r="N780" s="9">
        <f t="shared" si="185"/>
        <v>1</v>
      </c>
      <c r="O780" s="9">
        <f t="shared" si="186"/>
        <v>0</v>
      </c>
      <c r="P780" s="9">
        <f t="shared" si="187"/>
        <v>0</v>
      </c>
      <c r="Q780" s="8">
        <f t="shared" si="188"/>
        <v>89.4</v>
      </c>
      <c r="R780" s="8">
        <f t="shared" si="189"/>
        <v>0</v>
      </c>
      <c r="S780" t="str">
        <f t="shared" si="190"/>
        <v>7.00.00</v>
      </c>
      <c r="T780" t="str">
        <f t="shared" si="191"/>
        <v>9.00.00</v>
      </c>
      <c r="U780" t="str">
        <f t="shared" si="192"/>
        <v xml:space="preserve">5-ott-2010 </v>
      </c>
      <c r="V780">
        <f t="shared" si="193"/>
        <v>10</v>
      </c>
      <c r="W780">
        <f t="shared" si="194"/>
        <v>2010</v>
      </c>
      <c r="X780">
        <f t="shared" si="195"/>
        <v>5</v>
      </c>
      <c r="Y780" s="25">
        <f t="shared" si="196"/>
        <v>2822.5000000000027</v>
      </c>
    </row>
    <row r="781" spans="1:25">
      <c r="A781" t="s">
        <v>3051</v>
      </c>
      <c r="B781" t="s">
        <v>3052</v>
      </c>
      <c r="C781" t="s">
        <v>25</v>
      </c>
      <c r="D781">
        <v>13</v>
      </c>
      <c r="E781" s="36">
        <v>5.6</v>
      </c>
      <c r="F781" s="4">
        <v>8.9999999999999998E-4</v>
      </c>
      <c r="G781">
        <v>0</v>
      </c>
      <c r="H781" s="25">
        <v>29.3</v>
      </c>
      <c r="I781" s="25">
        <v>-9.1999999999999993</v>
      </c>
      <c r="J781" s="3">
        <v>10000</v>
      </c>
      <c r="K781" s="7">
        <f t="shared" si="183"/>
        <v>4</v>
      </c>
      <c r="L781" s="6">
        <f t="shared" si="184"/>
        <v>171.9</v>
      </c>
      <c r="M781">
        <v>1</v>
      </c>
      <c r="N781" s="9">
        <f t="shared" si="185"/>
        <v>1</v>
      </c>
      <c r="O781" s="9">
        <f t="shared" si="186"/>
        <v>0</v>
      </c>
      <c r="P781" s="9">
        <f t="shared" si="187"/>
        <v>0</v>
      </c>
      <c r="Q781" s="8">
        <f t="shared" si="188"/>
        <v>5.6</v>
      </c>
      <c r="R781" s="8">
        <f t="shared" si="189"/>
        <v>0</v>
      </c>
      <c r="S781" t="str">
        <f t="shared" si="190"/>
        <v>10.00.00</v>
      </c>
      <c r="T781" t="str">
        <f t="shared" si="191"/>
        <v>23.00.00</v>
      </c>
      <c r="U781" t="str">
        <f t="shared" si="192"/>
        <v xml:space="preserve">6-ott-2010 </v>
      </c>
      <c r="V781">
        <f t="shared" si="193"/>
        <v>10</v>
      </c>
      <c r="W781">
        <f t="shared" si="194"/>
        <v>2010</v>
      </c>
      <c r="X781">
        <f t="shared" si="195"/>
        <v>6</v>
      </c>
      <c r="Y781" s="25">
        <f t="shared" si="196"/>
        <v>2828.1000000000026</v>
      </c>
    </row>
    <row r="782" spans="1:25">
      <c r="A782" t="s">
        <v>1023</v>
      </c>
      <c r="B782" t="s">
        <v>1024</v>
      </c>
      <c r="C782" t="s">
        <v>55</v>
      </c>
      <c r="D782">
        <v>1</v>
      </c>
      <c r="E782" s="36">
        <v>-8.4</v>
      </c>
      <c r="F782" s="4">
        <v>-1.2999999999999999E-3</v>
      </c>
      <c r="G782">
        <v>0</v>
      </c>
      <c r="H782" s="25">
        <v>0</v>
      </c>
      <c r="I782" s="25">
        <v>-8.4</v>
      </c>
      <c r="J782" s="3">
        <v>10000</v>
      </c>
      <c r="K782" s="7">
        <f t="shared" si="183"/>
        <v>-1</v>
      </c>
      <c r="L782" s="6">
        <f t="shared" si="184"/>
        <v>-8.4</v>
      </c>
      <c r="M782">
        <v>1</v>
      </c>
      <c r="N782" s="9">
        <f t="shared" si="185"/>
        <v>0</v>
      </c>
      <c r="O782" s="9">
        <f t="shared" si="186"/>
        <v>-1</v>
      </c>
      <c r="P782" s="9">
        <f t="shared" si="187"/>
        <v>0</v>
      </c>
      <c r="Q782" s="8">
        <f t="shared" si="188"/>
        <v>0</v>
      </c>
      <c r="R782" s="8">
        <f t="shared" si="189"/>
        <v>-8.4</v>
      </c>
      <c r="S782" t="str">
        <f t="shared" si="190"/>
        <v>10.00.00</v>
      </c>
      <c r="T782" t="str">
        <f t="shared" si="191"/>
        <v>11.00.00</v>
      </c>
      <c r="U782" t="str">
        <f t="shared" si="192"/>
        <v xml:space="preserve">7-ott-2010 </v>
      </c>
      <c r="V782">
        <f t="shared" si="193"/>
        <v>10</v>
      </c>
      <c r="W782">
        <f t="shared" si="194"/>
        <v>2010</v>
      </c>
      <c r="X782">
        <f t="shared" si="195"/>
        <v>7</v>
      </c>
      <c r="Y782" s="25">
        <f t="shared" si="196"/>
        <v>2819.7000000000025</v>
      </c>
    </row>
    <row r="783" spans="1:25">
      <c r="A783" t="s">
        <v>1025</v>
      </c>
      <c r="B783" t="s">
        <v>1026</v>
      </c>
      <c r="C783" t="s">
        <v>55</v>
      </c>
      <c r="D783">
        <v>23</v>
      </c>
      <c r="E783" s="36">
        <v>-37.4</v>
      </c>
      <c r="F783" s="4">
        <v>-6.0000000000000001E-3</v>
      </c>
      <c r="G783">
        <v>0</v>
      </c>
      <c r="H783" s="25">
        <v>0.2</v>
      </c>
      <c r="I783" s="25">
        <v>-36.299999999999997</v>
      </c>
      <c r="J783" s="3">
        <v>10000</v>
      </c>
      <c r="K783" s="7">
        <f t="shared" si="183"/>
        <v>-2</v>
      </c>
      <c r="L783" s="6">
        <f t="shared" si="184"/>
        <v>-45.8</v>
      </c>
      <c r="M783">
        <v>1</v>
      </c>
      <c r="N783" s="9">
        <f t="shared" si="185"/>
        <v>0</v>
      </c>
      <c r="O783" s="9">
        <f t="shared" si="186"/>
        <v>-1</v>
      </c>
      <c r="P783" s="9">
        <f t="shared" si="187"/>
        <v>0</v>
      </c>
      <c r="Q783" s="8">
        <f t="shared" si="188"/>
        <v>0</v>
      </c>
      <c r="R783" s="8">
        <f t="shared" si="189"/>
        <v>-37.4</v>
      </c>
      <c r="S783" t="str">
        <f t="shared" si="190"/>
        <v>19.00.00</v>
      </c>
      <c r="T783" t="str">
        <f t="shared" si="191"/>
        <v>18.00.00</v>
      </c>
      <c r="U783" t="str">
        <f t="shared" si="192"/>
        <v xml:space="preserve">7-ott-2010 </v>
      </c>
      <c r="V783">
        <f t="shared" si="193"/>
        <v>10</v>
      </c>
      <c r="W783">
        <f t="shared" si="194"/>
        <v>2010</v>
      </c>
      <c r="X783">
        <f t="shared" si="195"/>
        <v>7</v>
      </c>
      <c r="Y783" s="25">
        <f t="shared" si="196"/>
        <v>2782.3000000000025</v>
      </c>
    </row>
    <row r="784" spans="1:25">
      <c r="A784" t="s">
        <v>1026</v>
      </c>
      <c r="B784" t="s">
        <v>1027</v>
      </c>
      <c r="C784" t="s">
        <v>25</v>
      </c>
      <c r="D784">
        <v>27</v>
      </c>
      <c r="E784" s="36">
        <v>15.9</v>
      </c>
      <c r="F784" s="4">
        <v>2.5000000000000001E-3</v>
      </c>
      <c r="G784">
        <v>0</v>
      </c>
      <c r="H784" s="25">
        <v>24.3</v>
      </c>
      <c r="I784" s="25">
        <v>-2.7</v>
      </c>
      <c r="J784" s="3">
        <v>10000</v>
      </c>
      <c r="K784" s="7">
        <f t="shared" si="183"/>
        <v>1</v>
      </c>
      <c r="L784" s="6">
        <f t="shared" si="184"/>
        <v>15.9</v>
      </c>
      <c r="M784">
        <v>1</v>
      </c>
      <c r="N784" s="9">
        <f t="shared" si="185"/>
        <v>1</v>
      </c>
      <c r="O784" s="9">
        <f t="shared" si="186"/>
        <v>0</v>
      </c>
      <c r="P784" s="9">
        <f t="shared" si="187"/>
        <v>0</v>
      </c>
      <c r="Q784" s="8">
        <f t="shared" si="188"/>
        <v>15.9</v>
      </c>
      <c r="R784" s="8">
        <f t="shared" si="189"/>
        <v>0</v>
      </c>
      <c r="S784" t="str">
        <f t="shared" si="190"/>
        <v>18.00.00</v>
      </c>
      <c r="T784" t="str">
        <f t="shared" si="191"/>
        <v>22.00.00</v>
      </c>
      <c r="U784" t="str">
        <f t="shared" si="192"/>
        <v xml:space="preserve">8-ott-2010 </v>
      </c>
      <c r="V784">
        <f t="shared" si="193"/>
        <v>10</v>
      </c>
      <c r="W784">
        <f t="shared" si="194"/>
        <v>2010</v>
      </c>
      <c r="X784">
        <f t="shared" si="195"/>
        <v>8</v>
      </c>
      <c r="Y784" s="25">
        <f t="shared" si="196"/>
        <v>2798.2000000000025</v>
      </c>
    </row>
    <row r="785" spans="1:25">
      <c r="A785" t="s">
        <v>1027</v>
      </c>
      <c r="B785" t="s">
        <v>1028</v>
      </c>
      <c r="C785" t="s">
        <v>55</v>
      </c>
      <c r="D785">
        <v>16</v>
      </c>
      <c r="E785" s="36">
        <v>9.9</v>
      </c>
      <c r="F785" s="4">
        <v>1.6000000000000001E-3</v>
      </c>
      <c r="G785">
        <v>0</v>
      </c>
      <c r="H785" s="25">
        <v>64.7</v>
      </c>
      <c r="I785" s="25">
        <v>-5.3</v>
      </c>
      <c r="J785" s="3">
        <v>10000</v>
      </c>
      <c r="K785" s="7">
        <f t="shared" si="183"/>
        <v>2</v>
      </c>
      <c r="L785" s="6">
        <f t="shared" si="184"/>
        <v>25.8</v>
      </c>
      <c r="M785">
        <v>1</v>
      </c>
      <c r="N785" s="9">
        <f t="shared" si="185"/>
        <v>1</v>
      </c>
      <c r="O785" s="9">
        <f t="shared" si="186"/>
        <v>0</v>
      </c>
      <c r="P785" s="9">
        <f t="shared" si="187"/>
        <v>0</v>
      </c>
      <c r="Q785" s="8">
        <f t="shared" si="188"/>
        <v>9.9</v>
      </c>
      <c r="R785" s="8">
        <f t="shared" si="189"/>
        <v>0</v>
      </c>
      <c r="S785" t="str">
        <f t="shared" si="190"/>
        <v>22.00.00</v>
      </c>
      <c r="T785" t="str">
        <f t="shared" si="191"/>
        <v>14.00.00</v>
      </c>
      <c r="U785" t="str">
        <f t="shared" si="192"/>
        <v>11-ott-2010</v>
      </c>
      <c r="V785">
        <f t="shared" si="193"/>
        <v>10</v>
      </c>
      <c r="W785">
        <f t="shared" si="194"/>
        <v>2010</v>
      </c>
      <c r="X785">
        <f t="shared" si="195"/>
        <v>11</v>
      </c>
      <c r="Y785" s="25">
        <f t="shared" si="196"/>
        <v>2808.1000000000026</v>
      </c>
    </row>
    <row r="786" spans="1:25">
      <c r="A786" t="s">
        <v>2072</v>
      </c>
      <c r="B786" t="s">
        <v>2073</v>
      </c>
      <c r="C786" t="s">
        <v>25</v>
      </c>
      <c r="D786">
        <v>9</v>
      </c>
      <c r="E786" s="38">
        <v>85.4</v>
      </c>
      <c r="F786" s="4">
        <v>6.7000000000000002E-3</v>
      </c>
      <c r="G786">
        <v>0</v>
      </c>
      <c r="H786" s="25">
        <v>89.4</v>
      </c>
      <c r="I786" s="25">
        <v>-10.6</v>
      </c>
      <c r="J786" s="3">
        <v>10000</v>
      </c>
      <c r="K786" s="7">
        <f t="shared" si="183"/>
        <v>3</v>
      </c>
      <c r="L786" s="6">
        <f t="shared" si="184"/>
        <v>111.2</v>
      </c>
      <c r="M786">
        <v>1</v>
      </c>
      <c r="N786" s="9">
        <f t="shared" si="185"/>
        <v>1</v>
      </c>
      <c r="O786" s="9">
        <f t="shared" si="186"/>
        <v>0</v>
      </c>
      <c r="P786" s="9">
        <f t="shared" si="187"/>
        <v>0</v>
      </c>
      <c r="Q786" s="8">
        <f t="shared" si="188"/>
        <v>85.4</v>
      </c>
      <c r="R786" s="8">
        <f t="shared" si="189"/>
        <v>0</v>
      </c>
      <c r="S786" t="str">
        <f t="shared" si="190"/>
        <v>12.00.00</v>
      </c>
      <c r="T786" t="str">
        <f t="shared" si="191"/>
        <v>21.00.00</v>
      </c>
      <c r="U786" t="str">
        <f t="shared" si="192"/>
        <v>13-ott-2010</v>
      </c>
      <c r="V786">
        <f t="shared" si="193"/>
        <v>10</v>
      </c>
      <c r="W786">
        <f t="shared" si="194"/>
        <v>2010</v>
      </c>
      <c r="X786">
        <f t="shared" si="195"/>
        <v>13</v>
      </c>
      <c r="Y786" s="25">
        <f t="shared" si="196"/>
        <v>2893.5000000000027</v>
      </c>
    </row>
    <row r="787" spans="1:25">
      <c r="A787" t="s">
        <v>1029</v>
      </c>
      <c r="B787" t="s">
        <v>1030</v>
      </c>
      <c r="C787" t="s">
        <v>55</v>
      </c>
      <c r="D787">
        <v>4</v>
      </c>
      <c r="E787" s="36">
        <v>-18.399999999999999</v>
      </c>
      <c r="F787" s="4">
        <v>-2.8999999999999998E-3</v>
      </c>
      <c r="G787">
        <v>0</v>
      </c>
      <c r="H787" s="25">
        <v>0</v>
      </c>
      <c r="I787" s="25">
        <v>-22.9</v>
      </c>
      <c r="J787" s="3">
        <v>10000</v>
      </c>
      <c r="K787" s="7">
        <f t="shared" si="183"/>
        <v>-1</v>
      </c>
      <c r="L787" s="6">
        <f t="shared" si="184"/>
        <v>-18.399999999999999</v>
      </c>
      <c r="M787">
        <v>1</v>
      </c>
      <c r="N787" s="9">
        <f t="shared" si="185"/>
        <v>0</v>
      </c>
      <c r="O787" s="9">
        <f t="shared" si="186"/>
        <v>-1</v>
      </c>
      <c r="P787" s="9">
        <f t="shared" si="187"/>
        <v>0</v>
      </c>
      <c r="Q787" s="8">
        <f t="shared" si="188"/>
        <v>0</v>
      </c>
      <c r="R787" s="8">
        <f t="shared" si="189"/>
        <v>-18.399999999999999</v>
      </c>
      <c r="S787" t="str">
        <f t="shared" si="190"/>
        <v>1.00.00</v>
      </c>
      <c r="T787" t="str">
        <f t="shared" si="191"/>
        <v>5.00.00</v>
      </c>
      <c r="U787" t="str">
        <f t="shared" si="192"/>
        <v>14-ott-2010</v>
      </c>
      <c r="V787">
        <f t="shared" si="193"/>
        <v>10</v>
      </c>
      <c r="W787">
        <f t="shared" si="194"/>
        <v>2010</v>
      </c>
      <c r="X787">
        <f t="shared" si="195"/>
        <v>14</v>
      </c>
      <c r="Y787" s="25">
        <f t="shared" si="196"/>
        <v>2875.1000000000026</v>
      </c>
    </row>
    <row r="788" spans="1:25">
      <c r="A788" t="s">
        <v>3053</v>
      </c>
      <c r="B788" t="s">
        <v>3054</v>
      </c>
      <c r="C788" t="s">
        <v>25</v>
      </c>
      <c r="D788">
        <v>5</v>
      </c>
      <c r="E788" s="36">
        <v>30.5</v>
      </c>
      <c r="F788" s="4">
        <v>4.7000000000000002E-3</v>
      </c>
      <c r="G788">
        <v>0</v>
      </c>
      <c r="H788" s="25">
        <v>30.5</v>
      </c>
      <c r="I788" s="25">
        <v>0</v>
      </c>
      <c r="J788" s="3">
        <v>10000</v>
      </c>
      <c r="K788" s="7">
        <f t="shared" si="183"/>
        <v>1</v>
      </c>
      <c r="L788" s="6">
        <f t="shared" si="184"/>
        <v>30.5</v>
      </c>
      <c r="M788">
        <v>1</v>
      </c>
      <c r="N788" s="9">
        <f t="shared" si="185"/>
        <v>1</v>
      </c>
      <c r="O788" s="9">
        <f t="shared" si="186"/>
        <v>0</v>
      </c>
      <c r="P788" s="9">
        <f t="shared" si="187"/>
        <v>0</v>
      </c>
      <c r="Q788" s="8">
        <f t="shared" si="188"/>
        <v>30.5</v>
      </c>
      <c r="R788" s="8">
        <f t="shared" si="189"/>
        <v>0</v>
      </c>
      <c r="S788" t="str">
        <f t="shared" si="190"/>
        <v>18.00.00</v>
      </c>
      <c r="T788" t="str">
        <f t="shared" si="191"/>
        <v>0.00.00</v>
      </c>
      <c r="U788" t="str">
        <f t="shared" si="192"/>
        <v>15-ott-2010</v>
      </c>
      <c r="V788">
        <f t="shared" si="193"/>
        <v>10</v>
      </c>
      <c r="W788">
        <f t="shared" si="194"/>
        <v>2010</v>
      </c>
      <c r="X788">
        <f t="shared" si="195"/>
        <v>15</v>
      </c>
      <c r="Y788" s="25">
        <f t="shared" si="196"/>
        <v>2905.6000000000026</v>
      </c>
    </row>
    <row r="789" spans="1:25">
      <c r="A789" t="s">
        <v>1031</v>
      </c>
      <c r="B789" t="s">
        <v>1032</v>
      </c>
      <c r="C789" t="s">
        <v>25</v>
      </c>
      <c r="D789">
        <v>10</v>
      </c>
      <c r="E789" s="36">
        <v>-43.3</v>
      </c>
      <c r="F789" s="4">
        <v>-6.7000000000000002E-3</v>
      </c>
      <c r="G789">
        <v>0</v>
      </c>
      <c r="H789" s="25">
        <v>10.6</v>
      </c>
      <c r="I789" s="25">
        <v>-59.3</v>
      </c>
      <c r="J789" s="3">
        <v>10000</v>
      </c>
      <c r="K789" s="7">
        <f t="shared" si="183"/>
        <v>-1</v>
      </c>
      <c r="L789" s="6">
        <f t="shared" si="184"/>
        <v>-43.3</v>
      </c>
      <c r="M789">
        <v>1</v>
      </c>
      <c r="N789" s="9">
        <f t="shared" si="185"/>
        <v>0</v>
      </c>
      <c r="O789" s="9">
        <f t="shared" si="186"/>
        <v>-1</v>
      </c>
      <c r="P789" s="9">
        <f t="shared" si="187"/>
        <v>0</v>
      </c>
      <c r="Q789" s="8">
        <f t="shared" si="188"/>
        <v>0</v>
      </c>
      <c r="R789" s="8">
        <f t="shared" si="189"/>
        <v>-43.3</v>
      </c>
      <c r="S789" t="str">
        <f t="shared" si="190"/>
        <v>22.00.00</v>
      </c>
      <c r="T789" t="str">
        <f t="shared" si="191"/>
        <v>9.00.00</v>
      </c>
      <c r="U789" t="str">
        <f t="shared" si="192"/>
        <v>15-ott-2010</v>
      </c>
      <c r="V789">
        <f t="shared" si="193"/>
        <v>10</v>
      </c>
      <c r="W789">
        <f t="shared" si="194"/>
        <v>2010</v>
      </c>
      <c r="X789">
        <f t="shared" si="195"/>
        <v>15</v>
      </c>
      <c r="Y789" s="25">
        <f t="shared" si="196"/>
        <v>2862.3000000000025</v>
      </c>
    </row>
    <row r="790" spans="1:25">
      <c r="A790" t="s">
        <v>1033</v>
      </c>
      <c r="B790" t="s">
        <v>2074</v>
      </c>
      <c r="C790" t="s">
        <v>25</v>
      </c>
      <c r="D790">
        <v>9</v>
      </c>
      <c r="E790" s="38">
        <v>43.6</v>
      </c>
      <c r="F790" s="4">
        <v>3.3E-3</v>
      </c>
      <c r="G790">
        <v>0</v>
      </c>
      <c r="H790" s="25">
        <v>44.6</v>
      </c>
      <c r="I790" s="25">
        <v>0</v>
      </c>
      <c r="J790" s="3">
        <v>10000</v>
      </c>
      <c r="K790" s="7">
        <f t="shared" si="183"/>
        <v>1</v>
      </c>
      <c r="L790" s="6">
        <f t="shared" si="184"/>
        <v>43.6</v>
      </c>
      <c r="M790">
        <v>1</v>
      </c>
      <c r="N790" s="9">
        <f t="shared" si="185"/>
        <v>1</v>
      </c>
      <c r="O790" s="9">
        <f t="shared" si="186"/>
        <v>0</v>
      </c>
      <c r="P790" s="9">
        <f t="shared" si="187"/>
        <v>0</v>
      </c>
      <c r="Q790" s="8">
        <f t="shared" si="188"/>
        <v>43.6</v>
      </c>
      <c r="R790" s="8">
        <f t="shared" si="189"/>
        <v>0</v>
      </c>
      <c r="S790" t="str">
        <f t="shared" si="190"/>
        <v>12.00.00</v>
      </c>
      <c r="T790" t="str">
        <f t="shared" si="191"/>
        <v>21.00.00</v>
      </c>
      <c r="U790" t="str">
        <f t="shared" si="192"/>
        <v>18-ott-2010</v>
      </c>
      <c r="V790">
        <f t="shared" si="193"/>
        <v>10</v>
      </c>
      <c r="W790">
        <f t="shared" si="194"/>
        <v>2010</v>
      </c>
      <c r="X790">
        <f t="shared" si="195"/>
        <v>18</v>
      </c>
      <c r="Y790" s="25">
        <f t="shared" si="196"/>
        <v>2905.9000000000024</v>
      </c>
    </row>
    <row r="791" spans="1:25">
      <c r="A791" t="s">
        <v>1032</v>
      </c>
      <c r="B791" t="s">
        <v>1033</v>
      </c>
      <c r="C791" t="s">
        <v>55</v>
      </c>
      <c r="D791">
        <v>3</v>
      </c>
      <c r="E791" s="36">
        <v>-43.8</v>
      </c>
      <c r="F791" s="4">
        <v>-6.7999999999999996E-3</v>
      </c>
      <c r="G791">
        <v>0</v>
      </c>
      <c r="H791" s="25">
        <v>0</v>
      </c>
      <c r="I791" s="25">
        <v>-44.1</v>
      </c>
      <c r="J791" s="3">
        <v>10000</v>
      </c>
      <c r="K791" s="7">
        <f t="shared" si="183"/>
        <v>-1</v>
      </c>
      <c r="L791" s="6">
        <f t="shared" si="184"/>
        <v>-43.8</v>
      </c>
      <c r="M791">
        <v>1</v>
      </c>
      <c r="N791" s="9">
        <f t="shared" si="185"/>
        <v>0</v>
      </c>
      <c r="O791" s="9">
        <f t="shared" si="186"/>
        <v>-1</v>
      </c>
      <c r="P791" s="9">
        <f t="shared" si="187"/>
        <v>0</v>
      </c>
      <c r="Q791" s="8">
        <f t="shared" si="188"/>
        <v>0</v>
      </c>
      <c r="R791" s="8">
        <f t="shared" si="189"/>
        <v>-43.8</v>
      </c>
      <c r="S791" t="str">
        <f t="shared" si="190"/>
        <v>9.00.00</v>
      </c>
      <c r="T791" t="str">
        <f t="shared" si="191"/>
        <v>12.00.00</v>
      </c>
      <c r="U791" t="str">
        <f t="shared" si="192"/>
        <v>18-ott-2010</v>
      </c>
      <c r="V791">
        <f t="shared" si="193"/>
        <v>10</v>
      </c>
      <c r="W791">
        <f t="shared" si="194"/>
        <v>2010</v>
      </c>
      <c r="X791">
        <f t="shared" si="195"/>
        <v>18</v>
      </c>
      <c r="Y791" s="25">
        <f t="shared" si="196"/>
        <v>2862.1000000000022</v>
      </c>
    </row>
    <row r="792" spans="1:25">
      <c r="A792" t="s">
        <v>1035</v>
      </c>
      <c r="B792" t="s">
        <v>1036</v>
      </c>
      <c r="C792" t="s">
        <v>25</v>
      </c>
      <c r="D792">
        <v>2</v>
      </c>
      <c r="E792" s="36">
        <v>-28.8</v>
      </c>
      <c r="F792" s="4">
        <v>-4.4000000000000003E-3</v>
      </c>
      <c r="G792">
        <v>0</v>
      </c>
      <c r="H792" s="25">
        <v>0</v>
      </c>
      <c r="I792" s="25">
        <v>-29.6</v>
      </c>
      <c r="J792" s="3">
        <v>10000</v>
      </c>
      <c r="K792" s="7">
        <f t="shared" si="183"/>
        <v>-2</v>
      </c>
      <c r="L792" s="6">
        <f t="shared" si="184"/>
        <v>-72.599999999999994</v>
      </c>
      <c r="M792">
        <v>1</v>
      </c>
      <c r="N792" s="9">
        <f t="shared" si="185"/>
        <v>0</v>
      </c>
      <c r="O792" s="9">
        <f t="shared" si="186"/>
        <v>-1</v>
      </c>
      <c r="P792" s="9">
        <f t="shared" si="187"/>
        <v>0</v>
      </c>
      <c r="Q792" s="8">
        <f t="shared" si="188"/>
        <v>0</v>
      </c>
      <c r="R792" s="8">
        <f t="shared" si="189"/>
        <v>-28.8</v>
      </c>
      <c r="S792" t="str">
        <f t="shared" si="190"/>
        <v>12.00.00</v>
      </c>
      <c r="T792" t="str">
        <f t="shared" si="191"/>
        <v>14.00.00</v>
      </c>
      <c r="U792" t="str">
        <f t="shared" si="192"/>
        <v>19-ott-2010</v>
      </c>
      <c r="V792">
        <f t="shared" si="193"/>
        <v>10</v>
      </c>
      <c r="W792">
        <f t="shared" si="194"/>
        <v>2010</v>
      </c>
      <c r="X792">
        <f t="shared" si="195"/>
        <v>19</v>
      </c>
      <c r="Y792" s="25">
        <f t="shared" si="196"/>
        <v>2833.300000000002</v>
      </c>
    </row>
    <row r="793" spans="1:25">
      <c r="A793" t="s">
        <v>1034</v>
      </c>
      <c r="B793" t="s">
        <v>1035</v>
      </c>
      <c r="C793" t="s">
        <v>55</v>
      </c>
      <c r="D793">
        <v>7</v>
      </c>
      <c r="E793" s="36">
        <v>-14.5</v>
      </c>
      <c r="F793" s="4">
        <v>-2.2000000000000001E-3</v>
      </c>
      <c r="G793">
        <v>0</v>
      </c>
      <c r="H793" s="25">
        <v>9.5</v>
      </c>
      <c r="I793" s="25">
        <v>-13.8</v>
      </c>
      <c r="J793" s="3">
        <v>10000</v>
      </c>
      <c r="K793" s="7">
        <f t="shared" si="183"/>
        <v>-3</v>
      </c>
      <c r="L793" s="6">
        <f t="shared" si="184"/>
        <v>-87.1</v>
      </c>
      <c r="M793">
        <v>1</v>
      </c>
      <c r="N793" s="9">
        <f t="shared" si="185"/>
        <v>0</v>
      </c>
      <c r="O793" s="9">
        <f t="shared" si="186"/>
        <v>-1</v>
      </c>
      <c r="P793" s="9">
        <f t="shared" si="187"/>
        <v>0</v>
      </c>
      <c r="Q793" s="8">
        <f t="shared" si="188"/>
        <v>0</v>
      </c>
      <c r="R793" s="8">
        <f t="shared" si="189"/>
        <v>-14.5</v>
      </c>
      <c r="S793" t="str">
        <f t="shared" si="190"/>
        <v>5.00.00</v>
      </c>
      <c r="T793" t="str">
        <f t="shared" si="191"/>
        <v>12.00.00</v>
      </c>
      <c r="U793" t="str">
        <f t="shared" si="192"/>
        <v>19-ott-2010</v>
      </c>
      <c r="V793">
        <f t="shared" si="193"/>
        <v>10</v>
      </c>
      <c r="W793">
        <f t="shared" si="194"/>
        <v>2010</v>
      </c>
      <c r="X793">
        <f t="shared" si="195"/>
        <v>19</v>
      </c>
      <c r="Y793" s="25">
        <f t="shared" si="196"/>
        <v>2818.800000000002</v>
      </c>
    </row>
    <row r="794" spans="1:25">
      <c r="A794" t="s">
        <v>3055</v>
      </c>
      <c r="B794" t="s">
        <v>3056</v>
      </c>
      <c r="C794" t="s">
        <v>25</v>
      </c>
      <c r="D794">
        <v>6</v>
      </c>
      <c r="E794" s="36">
        <v>-30.1</v>
      </c>
      <c r="F794" s="4">
        <v>-4.5999999999999999E-3</v>
      </c>
      <c r="G794">
        <v>0</v>
      </c>
      <c r="H794" s="25">
        <v>15.5</v>
      </c>
      <c r="I794" s="25">
        <v>-30.1</v>
      </c>
      <c r="J794" s="3">
        <v>10000</v>
      </c>
      <c r="K794" s="7">
        <f t="shared" si="183"/>
        <v>-4</v>
      </c>
      <c r="L794" s="6">
        <f t="shared" si="184"/>
        <v>-117.19999999999999</v>
      </c>
      <c r="M794">
        <v>1</v>
      </c>
      <c r="N794" s="9">
        <f t="shared" si="185"/>
        <v>0</v>
      </c>
      <c r="O794" s="9">
        <f t="shared" si="186"/>
        <v>-1</v>
      </c>
      <c r="P794" s="9">
        <f t="shared" si="187"/>
        <v>0</v>
      </c>
      <c r="Q794" s="8">
        <f t="shared" si="188"/>
        <v>0</v>
      </c>
      <c r="R794" s="8">
        <f t="shared" si="189"/>
        <v>-30.1</v>
      </c>
      <c r="S794" t="str">
        <f t="shared" si="190"/>
        <v>9.00.00</v>
      </c>
      <c r="T794" t="str">
        <f t="shared" si="191"/>
        <v>15.00.00</v>
      </c>
      <c r="U794" t="str">
        <f t="shared" si="192"/>
        <v>19-ott-2010</v>
      </c>
      <c r="V794">
        <f t="shared" si="193"/>
        <v>10</v>
      </c>
      <c r="W794">
        <f t="shared" si="194"/>
        <v>2010</v>
      </c>
      <c r="X794">
        <f t="shared" si="195"/>
        <v>19</v>
      </c>
      <c r="Y794" s="25">
        <f t="shared" si="196"/>
        <v>2788.7000000000021</v>
      </c>
    </row>
    <row r="795" spans="1:25">
      <c r="A795" t="s">
        <v>1037</v>
      </c>
      <c r="B795" t="s">
        <v>1038</v>
      </c>
      <c r="C795" t="s">
        <v>25</v>
      </c>
      <c r="D795">
        <v>20</v>
      </c>
      <c r="E795" s="36">
        <v>28.6</v>
      </c>
      <c r="F795" s="4">
        <v>4.4000000000000003E-3</v>
      </c>
      <c r="G795">
        <v>0</v>
      </c>
      <c r="H795" s="25">
        <v>45</v>
      </c>
      <c r="I795" s="25">
        <v>-20.5</v>
      </c>
      <c r="J795" s="3">
        <v>10000</v>
      </c>
      <c r="K795" s="7">
        <f t="shared" si="183"/>
        <v>1</v>
      </c>
      <c r="L795" s="6">
        <f t="shared" si="184"/>
        <v>28.6</v>
      </c>
      <c r="M795">
        <v>1</v>
      </c>
      <c r="N795" s="9">
        <f t="shared" si="185"/>
        <v>1</v>
      </c>
      <c r="O795" s="9">
        <f t="shared" si="186"/>
        <v>0</v>
      </c>
      <c r="P795" s="9">
        <f t="shared" si="187"/>
        <v>0</v>
      </c>
      <c r="Q795" s="8">
        <f t="shared" si="188"/>
        <v>28.6</v>
      </c>
      <c r="R795" s="8">
        <f t="shared" si="189"/>
        <v>0</v>
      </c>
      <c r="S795" t="str">
        <f t="shared" si="190"/>
        <v>7.00.00</v>
      </c>
      <c r="T795" t="str">
        <f t="shared" si="191"/>
        <v>3.00.00</v>
      </c>
      <c r="U795" t="str">
        <f t="shared" si="192"/>
        <v>20-ott-2010</v>
      </c>
      <c r="V795">
        <f t="shared" si="193"/>
        <v>10</v>
      </c>
      <c r="W795">
        <f t="shared" si="194"/>
        <v>2010</v>
      </c>
      <c r="X795">
        <f t="shared" si="195"/>
        <v>20</v>
      </c>
      <c r="Y795" s="25">
        <f t="shared" si="196"/>
        <v>2817.300000000002</v>
      </c>
    </row>
    <row r="796" spans="1:25">
      <c r="A796" t="s">
        <v>2075</v>
      </c>
      <c r="B796" t="s">
        <v>2076</v>
      </c>
      <c r="C796" t="s">
        <v>25</v>
      </c>
      <c r="D796">
        <v>9</v>
      </c>
      <c r="E796" s="38">
        <v>34</v>
      </c>
      <c r="F796" s="4">
        <v>2.5999999999999999E-3</v>
      </c>
      <c r="G796">
        <v>0</v>
      </c>
      <c r="H796" s="25">
        <v>92</v>
      </c>
      <c r="I796" s="25">
        <v>0</v>
      </c>
      <c r="J796" s="3">
        <v>10000</v>
      </c>
      <c r="K796" s="7">
        <f t="shared" si="183"/>
        <v>2</v>
      </c>
      <c r="L796" s="6">
        <f t="shared" si="184"/>
        <v>62.6</v>
      </c>
      <c r="M796">
        <v>1</v>
      </c>
      <c r="N796" s="9">
        <f t="shared" si="185"/>
        <v>1</v>
      </c>
      <c r="O796" s="9">
        <f t="shared" si="186"/>
        <v>0</v>
      </c>
      <c r="P796" s="9">
        <f t="shared" si="187"/>
        <v>0</v>
      </c>
      <c r="Q796" s="8">
        <f t="shared" si="188"/>
        <v>34</v>
      </c>
      <c r="R796" s="8">
        <f t="shared" si="189"/>
        <v>0</v>
      </c>
      <c r="S796" t="str">
        <f t="shared" si="190"/>
        <v>12.00.00</v>
      </c>
      <c r="T796" t="str">
        <f t="shared" si="191"/>
        <v>21.00.00</v>
      </c>
      <c r="U796" t="str">
        <f t="shared" si="192"/>
        <v>21-ott-2010</v>
      </c>
      <c r="V796">
        <f t="shared" si="193"/>
        <v>10</v>
      </c>
      <c r="W796">
        <f t="shared" si="194"/>
        <v>2010</v>
      </c>
      <c r="X796">
        <f t="shared" si="195"/>
        <v>21</v>
      </c>
      <c r="Y796" s="25">
        <f t="shared" si="196"/>
        <v>2851.300000000002</v>
      </c>
    </row>
    <row r="797" spans="1:25">
      <c r="A797" t="s">
        <v>1039</v>
      </c>
      <c r="B797" t="s">
        <v>1040</v>
      </c>
      <c r="C797" t="s">
        <v>25</v>
      </c>
      <c r="D797">
        <v>9</v>
      </c>
      <c r="E797" s="36">
        <v>-25</v>
      </c>
      <c r="F797" s="4">
        <v>-3.8E-3</v>
      </c>
      <c r="G797">
        <v>0</v>
      </c>
      <c r="H797" s="25">
        <v>10.5</v>
      </c>
      <c r="I797" s="25">
        <v>-26.9</v>
      </c>
      <c r="J797" s="3">
        <v>10000</v>
      </c>
      <c r="K797" s="7">
        <f t="shared" si="183"/>
        <v>-1</v>
      </c>
      <c r="L797" s="6">
        <f t="shared" si="184"/>
        <v>-25</v>
      </c>
      <c r="M797">
        <v>1</v>
      </c>
      <c r="N797" s="9">
        <f t="shared" si="185"/>
        <v>0</v>
      </c>
      <c r="O797" s="9">
        <f t="shared" si="186"/>
        <v>-1</v>
      </c>
      <c r="P797" s="9">
        <f t="shared" si="187"/>
        <v>0</v>
      </c>
      <c r="Q797" s="8">
        <f t="shared" si="188"/>
        <v>0</v>
      </c>
      <c r="R797" s="8">
        <f t="shared" si="189"/>
        <v>-25</v>
      </c>
      <c r="S797" t="str">
        <f t="shared" si="190"/>
        <v>22.00.00</v>
      </c>
      <c r="T797" t="str">
        <f t="shared" si="191"/>
        <v>7.00.00</v>
      </c>
      <c r="U797" t="str">
        <f t="shared" si="192"/>
        <v>26-ott-2010</v>
      </c>
      <c r="V797">
        <f t="shared" si="193"/>
        <v>10</v>
      </c>
      <c r="W797">
        <f t="shared" si="194"/>
        <v>2010</v>
      </c>
      <c r="X797">
        <f t="shared" si="195"/>
        <v>26</v>
      </c>
      <c r="Y797" s="25">
        <f t="shared" si="196"/>
        <v>2826.300000000002</v>
      </c>
    </row>
    <row r="798" spans="1:25">
      <c r="A798" t="s">
        <v>3057</v>
      </c>
      <c r="B798" t="s">
        <v>3058</v>
      </c>
      <c r="C798" t="s">
        <v>25</v>
      </c>
      <c r="D798">
        <v>12</v>
      </c>
      <c r="E798" s="36">
        <v>0.1</v>
      </c>
      <c r="F798" s="4">
        <v>0</v>
      </c>
      <c r="G798">
        <v>0</v>
      </c>
      <c r="H798" s="25">
        <v>34.799999999999997</v>
      </c>
      <c r="I798" s="25">
        <v>-23</v>
      </c>
      <c r="J798" s="3">
        <v>10000</v>
      </c>
      <c r="K798" s="7">
        <f t="shared" si="183"/>
        <v>1</v>
      </c>
      <c r="L798" s="6">
        <f t="shared" si="184"/>
        <v>0.1</v>
      </c>
      <c r="M798">
        <v>1</v>
      </c>
      <c r="N798" s="9">
        <f t="shared" si="185"/>
        <v>1</v>
      </c>
      <c r="O798" s="9">
        <f t="shared" si="186"/>
        <v>0</v>
      </c>
      <c r="P798" s="9">
        <f t="shared" si="187"/>
        <v>0</v>
      </c>
      <c r="Q798" s="8">
        <f t="shared" si="188"/>
        <v>0.1</v>
      </c>
      <c r="R798" s="8">
        <f t="shared" si="189"/>
        <v>0</v>
      </c>
      <c r="S798" t="str">
        <f t="shared" si="190"/>
        <v>11.00.00</v>
      </c>
      <c r="T798" t="str">
        <f t="shared" si="191"/>
        <v>23.00.00</v>
      </c>
      <c r="U798" t="str">
        <f t="shared" si="192"/>
        <v>27-ott-2010</v>
      </c>
      <c r="V798">
        <f t="shared" si="193"/>
        <v>10</v>
      </c>
      <c r="W798">
        <f t="shared" si="194"/>
        <v>2010</v>
      </c>
      <c r="X798">
        <f t="shared" si="195"/>
        <v>27</v>
      </c>
      <c r="Y798" s="25">
        <f t="shared" si="196"/>
        <v>2826.4000000000019</v>
      </c>
    </row>
    <row r="799" spans="1:25">
      <c r="A799" t="s">
        <v>1041</v>
      </c>
      <c r="B799" t="s">
        <v>1042</v>
      </c>
      <c r="C799" t="s">
        <v>25</v>
      </c>
      <c r="D799">
        <v>4</v>
      </c>
      <c r="E799" s="36">
        <v>-45.6</v>
      </c>
      <c r="F799" s="4">
        <v>-6.8999999999999999E-3</v>
      </c>
      <c r="G799">
        <v>0</v>
      </c>
      <c r="H799" s="25">
        <v>0</v>
      </c>
      <c r="I799" s="25">
        <v>-45.5</v>
      </c>
      <c r="J799" s="3">
        <v>10000</v>
      </c>
      <c r="K799" s="7">
        <f t="shared" si="183"/>
        <v>-1</v>
      </c>
      <c r="L799" s="6">
        <f t="shared" si="184"/>
        <v>-45.6</v>
      </c>
      <c r="M799">
        <v>1</v>
      </c>
      <c r="N799" s="9">
        <f t="shared" si="185"/>
        <v>0</v>
      </c>
      <c r="O799" s="9">
        <f t="shared" si="186"/>
        <v>-1</v>
      </c>
      <c r="P799" s="9">
        <f t="shared" si="187"/>
        <v>0</v>
      </c>
      <c r="Q799" s="8">
        <f t="shared" si="188"/>
        <v>0</v>
      </c>
      <c r="R799" s="8">
        <f t="shared" si="189"/>
        <v>-45.6</v>
      </c>
      <c r="S799" t="str">
        <f t="shared" si="190"/>
        <v>13.00.00</v>
      </c>
      <c r="T799" t="str">
        <f t="shared" si="191"/>
        <v>17.00.00</v>
      </c>
      <c r="U799" t="str">
        <f t="shared" si="192"/>
        <v>27-ott-2010</v>
      </c>
      <c r="V799">
        <f t="shared" si="193"/>
        <v>10</v>
      </c>
      <c r="W799">
        <f t="shared" si="194"/>
        <v>2010</v>
      </c>
      <c r="X799">
        <f t="shared" si="195"/>
        <v>27</v>
      </c>
      <c r="Y799" s="25">
        <f t="shared" si="196"/>
        <v>2780.800000000002</v>
      </c>
    </row>
    <row r="800" spans="1:25">
      <c r="A800" t="s">
        <v>1042</v>
      </c>
      <c r="B800" t="s">
        <v>1043</v>
      </c>
      <c r="C800" t="s">
        <v>55</v>
      </c>
      <c r="D800">
        <v>13</v>
      </c>
      <c r="E800" s="36">
        <v>-15.8</v>
      </c>
      <c r="F800" s="4">
        <v>-2.3999999999999998E-3</v>
      </c>
      <c r="G800">
        <v>0</v>
      </c>
      <c r="H800" s="25">
        <v>12.1</v>
      </c>
      <c r="I800" s="25">
        <v>-18.2</v>
      </c>
      <c r="J800" s="3">
        <v>10000</v>
      </c>
      <c r="K800" s="7">
        <f t="shared" si="183"/>
        <v>-2</v>
      </c>
      <c r="L800" s="6">
        <f t="shared" si="184"/>
        <v>-61.400000000000006</v>
      </c>
      <c r="M800">
        <v>1</v>
      </c>
      <c r="N800" s="9">
        <f t="shared" si="185"/>
        <v>0</v>
      </c>
      <c r="O800" s="9">
        <f t="shared" si="186"/>
        <v>-1</v>
      </c>
      <c r="P800" s="9">
        <f t="shared" si="187"/>
        <v>0</v>
      </c>
      <c r="Q800" s="8">
        <f t="shared" si="188"/>
        <v>0</v>
      </c>
      <c r="R800" s="8">
        <f t="shared" si="189"/>
        <v>-15.8</v>
      </c>
      <c r="S800" t="str">
        <f t="shared" si="190"/>
        <v>17.00.00</v>
      </c>
      <c r="T800" t="str">
        <f t="shared" si="191"/>
        <v>6.00.00</v>
      </c>
      <c r="U800" t="str">
        <f t="shared" si="192"/>
        <v>27-ott-2010</v>
      </c>
      <c r="V800">
        <f t="shared" si="193"/>
        <v>10</v>
      </c>
      <c r="W800">
        <f t="shared" si="194"/>
        <v>2010</v>
      </c>
      <c r="X800">
        <f t="shared" si="195"/>
        <v>27</v>
      </c>
      <c r="Y800" s="25">
        <f t="shared" si="196"/>
        <v>2765.0000000000018</v>
      </c>
    </row>
    <row r="801" spans="1:25">
      <c r="A801" t="s">
        <v>1040</v>
      </c>
      <c r="B801" t="s">
        <v>1041</v>
      </c>
      <c r="C801" t="s">
        <v>55</v>
      </c>
      <c r="D801">
        <v>6</v>
      </c>
      <c r="E801" s="36">
        <v>-25</v>
      </c>
      <c r="F801" s="4">
        <v>-3.8E-3</v>
      </c>
      <c r="G801">
        <v>0</v>
      </c>
      <c r="H801" s="25">
        <v>11.7</v>
      </c>
      <c r="I801" s="25">
        <v>-33.799999999999997</v>
      </c>
      <c r="J801" s="3">
        <v>10000</v>
      </c>
      <c r="K801" s="7">
        <f t="shared" si="183"/>
        <v>-3</v>
      </c>
      <c r="L801" s="6">
        <f t="shared" si="184"/>
        <v>-86.4</v>
      </c>
      <c r="M801">
        <v>1</v>
      </c>
      <c r="N801" s="9">
        <f t="shared" si="185"/>
        <v>0</v>
      </c>
      <c r="O801" s="9">
        <f t="shared" si="186"/>
        <v>-1</v>
      </c>
      <c r="P801" s="9">
        <f t="shared" si="187"/>
        <v>0</v>
      </c>
      <c r="Q801" s="8">
        <f t="shared" si="188"/>
        <v>0</v>
      </c>
      <c r="R801" s="8">
        <f t="shared" si="189"/>
        <v>-25</v>
      </c>
      <c r="S801" t="str">
        <f t="shared" si="190"/>
        <v>7.00.00</v>
      </c>
      <c r="T801" t="str">
        <f t="shared" si="191"/>
        <v>13.00.00</v>
      </c>
      <c r="U801" t="str">
        <f t="shared" si="192"/>
        <v>27-ott-2010</v>
      </c>
      <c r="V801">
        <f t="shared" si="193"/>
        <v>10</v>
      </c>
      <c r="W801">
        <f t="shared" si="194"/>
        <v>2010</v>
      </c>
      <c r="X801">
        <f t="shared" si="195"/>
        <v>27</v>
      </c>
      <c r="Y801" s="25">
        <f t="shared" si="196"/>
        <v>2740.0000000000018</v>
      </c>
    </row>
    <row r="802" spans="1:25">
      <c r="A802" t="s">
        <v>1043</v>
      </c>
      <c r="B802" t="s">
        <v>1044</v>
      </c>
      <c r="C802" t="s">
        <v>25</v>
      </c>
      <c r="D802">
        <v>11</v>
      </c>
      <c r="E802" s="36">
        <v>-5.5</v>
      </c>
      <c r="F802" s="4">
        <v>-8.0000000000000004E-4</v>
      </c>
      <c r="G802">
        <v>0</v>
      </c>
      <c r="H802" s="25">
        <v>36.200000000000003</v>
      </c>
      <c r="I802" s="25">
        <v>-6.3</v>
      </c>
      <c r="J802" s="3">
        <v>10000</v>
      </c>
      <c r="K802" s="7">
        <f t="shared" si="183"/>
        <v>-4</v>
      </c>
      <c r="L802" s="6">
        <f t="shared" si="184"/>
        <v>-91.9</v>
      </c>
      <c r="M802">
        <v>1</v>
      </c>
      <c r="N802" s="9">
        <f t="shared" si="185"/>
        <v>0</v>
      </c>
      <c r="O802" s="9">
        <f t="shared" si="186"/>
        <v>-1</v>
      </c>
      <c r="P802" s="9">
        <f t="shared" si="187"/>
        <v>0</v>
      </c>
      <c r="Q802" s="8">
        <f t="shared" si="188"/>
        <v>0</v>
      </c>
      <c r="R802" s="8">
        <f t="shared" si="189"/>
        <v>-5.5</v>
      </c>
      <c r="S802" t="str">
        <f t="shared" si="190"/>
        <v>6.00.00</v>
      </c>
      <c r="T802" t="str">
        <f t="shared" si="191"/>
        <v>17.00.00</v>
      </c>
      <c r="U802" t="str">
        <f t="shared" si="192"/>
        <v>28-ott-2010</v>
      </c>
      <c r="V802">
        <f t="shared" si="193"/>
        <v>10</v>
      </c>
      <c r="W802">
        <f t="shared" si="194"/>
        <v>2010</v>
      </c>
      <c r="X802">
        <f t="shared" si="195"/>
        <v>28</v>
      </c>
      <c r="Y802" s="25">
        <f t="shared" si="196"/>
        <v>2734.5000000000018</v>
      </c>
    </row>
    <row r="803" spans="1:25">
      <c r="A803" t="s">
        <v>3059</v>
      </c>
      <c r="B803" t="s">
        <v>3060</v>
      </c>
      <c r="C803" t="s">
        <v>25</v>
      </c>
      <c r="D803">
        <v>13</v>
      </c>
      <c r="E803" s="36">
        <v>29.2</v>
      </c>
      <c r="F803" s="4">
        <v>4.4000000000000003E-3</v>
      </c>
      <c r="G803">
        <v>0</v>
      </c>
      <c r="H803" s="25">
        <v>29.2</v>
      </c>
      <c r="I803" s="25">
        <v>-19.3</v>
      </c>
      <c r="J803" s="3">
        <v>10000</v>
      </c>
      <c r="K803" s="7">
        <f t="shared" si="183"/>
        <v>1</v>
      </c>
      <c r="L803" s="6">
        <f t="shared" si="184"/>
        <v>29.2</v>
      </c>
      <c r="M803">
        <v>1</v>
      </c>
      <c r="N803" s="9">
        <f t="shared" si="185"/>
        <v>1</v>
      </c>
      <c r="O803" s="9">
        <f t="shared" si="186"/>
        <v>0</v>
      </c>
      <c r="P803" s="9">
        <f t="shared" si="187"/>
        <v>0</v>
      </c>
      <c r="Q803" s="8">
        <f t="shared" si="188"/>
        <v>29.2</v>
      </c>
      <c r="R803" s="8">
        <f t="shared" si="189"/>
        <v>0</v>
      </c>
      <c r="S803" t="str">
        <f t="shared" si="190"/>
        <v>10.00.00</v>
      </c>
      <c r="T803" t="str">
        <f t="shared" si="191"/>
        <v>23.00.00</v>
      </c>
      <c r="U803" t="str">
        <f t="shared" si="192"/>
        <v>29-ott-2010</v>
      </c>
      <c r="V803">
        <f t="shared" si="193"/>
        <v>10</v>
      </c>
      <c r="W803">
        <f t="shared" si="194"/>
        <v>2010</v>
      </c>
      <c r="X803">
        <f t="shared" si="195"/>
        <v>29</v>
      </c>
      <c r="Y803" s="25">
        <f t="shared" si="196"/>
        <v>2763.7000000000016</v>
      </c>
    </row>
    <row r="804" spans="1:25">
      <c r="A804" t="s">
        <v>2077</v>
      </c>
      <c r="B804" t="s">
        <v>2078</v>
      </c>
      <c r="C804" t="s">
        <v>55</v>
      </c>
      <c r="D804">
        <v>8</v>
      </c>
      <c r="E804" s="38">
        <v>70</v>
      </c>
      <c r="F804" s="4">
        <v>5.3E-3</v>
      </c>
      <c r="G804">
        <v>0</v>
      </c>
      <c r="H804" s="25">
        <v>74</v>
      </c>
      <c r="I804" s="25">
        <v>-12.4</v>
      </c>
      <c r="J804" s="3">
        <v>10000</v>
      </c>
      <c r="K804" s="7">
        <f t="shared" si="183"/>
        <v>2</v>
      </c>
      <c r="L804" s="6">
        <f t="shared" si="184"/>
        <v>99.2</v>
      </c>
      <c r="M804">
        <v>1</v>
      </c>
      <c r="N804" s="9">
        <f t="shared" si="185"/>
        <v>1</v>
      </c>
      <c r="O804" s="9">
        <f t="shared" si="186"/>
        <v>0</v>
      </c>
      <c r="P804" s="9">
        <f t="shared" si="187"/>
        <v>0</v>
      </c>
      <c r="Q804" s="8">
        <f t="shared" si="188"/>
        <v>70</v>
      </c>
      <c r="R804" s="8">
        <f t="shared" si="189"/>
        <v>0</v>
      </c>
      <c r="S804" t="str">
        <f t="shared" si="190"/>
        <v>13.00.00</v>
      </c>
      <c r="T804" t="str">
        <f t="shared" si="191"/>
        <v>21.00.00</v>
      </c>
      <c r="U804" t="str">
        <f t="shared" si="192"/>
        <v xml:space="preserve">1-nov-2010 </v>
      </c>
      <c r="V804">
        <f t="shared" si="193"/>
        <v>11</v>
      </c>
      <c r="W804">
        <f t="shared" si="194"/>
        <v>2010</v>
      </c>
      <c r="X804">
        <f t="shared" si="195"/>
        <v>1</v>
      </c>
      <c r="Y804" s="25">
        <f t="shared" si="196"/>
        <v>2833.7000000000016</v>
      </c>
    </row>
    <row r="805" spans="1:25">
      <c r="A805" t="s">
        <v>1045</v>
      </c>
      <c r="B805" t="s">
        <v>1046</v>
      </c>
      <c r="C805" t="s">
        <v>25</v>
      </c>
      <c r="D805">
        <v>21</v>
      </c>
      <c r="E805" s="36">
        <v>67.599999999999994</v>
      </c>
      <c r="F805" s="4">
        <v>1.0200000000000001E-2</v>
      </c>
      <c r="G805">
        <v>0</v>
      </c>
      <c r="H805" s="25">
        <v>80</v>
      </c>
      <c r="I805" s="25">
        <v>-7.9</v>
      </c>
      <c r="J805" s="3">
        <v>10000</v>
      </c>
      <c r="K805" s="7">
        <f t="shared" si="183"/>
        <v>3</v>
      </c>
      <c r="L805" s="6">
        <f t="shared" si="184"/>
        <v>166.8</v>
      </c>
      <c r="M805">
        <v>1</v>
      </c>
      <c r="N805" s="9">
        <f t="shared" si="185"/>
        <v>1</v>
      </c>
      <c r="O805" s="9">
        <f t="shared" si="186"/>
        <v>0</v>
      </c>
      <c r="P805" s="9">
        <f t="shared" si="187"/>
        <v>0</v>
      </c>
      <c r="Q805" s="8">
        <f t="shared" si="188"/>
        <v>67.599999999999994</v>
      </c>
      <c r="R805" s="8">
        <f t="shared" si="189"/>
        <v>0</v>
      </c>
      <c r="S805" t="str">
        <f t="shared" si="190"/>
        <v>6.00.00</v>
      </c>
      <c r="T805" t="str">
        <f t="shared" si="191"/>
        <v>3.00.00</v>
      </c>
      <c r="U805" t="str">
        <f t="shared" si="192"/>
        <v xml:space="preserve">2-nov-2010 </v>
      </c>
      <c r="V805">
        <f t="shared" si="193"/>
        <v>11</v>
      </c>
      <c r="W805">
        <f t="shared" si="194"/>
        <v>2010</v>
      </c>
      <c r="X805">
        <f t="shared" si="195"/>
        <v>2</v>
      </c>
      <c r="Y805" s="25">
        <f t="shared" si="196"/>
        <v>2901.3000000000015</v>
      </c>
    </row>
    <row r="806" spans="1:25">
      <c r="A806" t="s">
        <v>3061</v>
      </c>
      <c r="B806" t="s">
        <v>3062</v>
      </c>
      <c r="C806" t="s">
        <v>25</v>
      </c>
      <c r="D806">
        <v>4</v>
      </c>
      <c r="E806" s="36">
        <v>28.5</v>
      </c>
      <c r="F806" s="4">
        <v>4.3E-3</v>
      </c>
      <c r="G806">
        <v>0</v>
      </c>
      <c r="H806" s="25">
        <v>28.5</v>
      </c>
      <c r="I806" s="25">
        <v>0</v>
      </c>
      <c r="J806" s="3">
        <v>10000</v>
      </c>
      <c r="K806" s="7">
        <f t="shared" si="183"/>
        <v>4</v>
      </c>
      <c r="L806" s="6">
        <f t="shared" si="184"/>
        <v>195.3</v>
      </c>
      <c r="M806">
        <v>1</v>
      </c>
      <c r="N806" s="9">
        <f t="shared" si="185"/>
        <v>1</v>
      </c>
      <c r="O806" s="9">
        <f t="shared" si="186"/>
        <v>0</v>
      </c>
      <c r="P806" s="9">
        <f t="shared" si="187"/>
        <v>0</v>
      </c>
      <c r="Q806" s="8">
        <f t="shared" si="188"/>
        <v>28.5</v>
      </c>
      <c r="R806" s="8">
        <f t="shared" si="189"/>
        <v>0</v>
      </c>
      <c r="S806" t="str">
        <f t="shared" si="190"/>
        <v>19.00.00</v>
      </c>
      <c r="T806" t="str">
        <f t="shared" si="191"/>
        <v>23.00.00</v>
      </c>
      <c r="U806" t="str">
        <f t="shared" si="192"/>
        <v xml:space="preserve">3-nov-2010 </v>
      </c>
      <c r="V806">
        <f t="shared" si="193"/>
        <v>11</v>
      </c>
      <c r="W806">
        <f t="shared" si="194"/>
        <v>2010</v>
      </c>
      <c r="X806">
        <f t="shared" si="195"/>
        <v>3</v>
      </c>
      <c r="Y806" s="25">
        <f t="shared" si="196"/>
        <v>2929.8000000000015</v>
      </c>
    </row>
    <row r="807" spans="1:25">
      <c r="A807" t="s">
        <v>2079</v>
      </c>
      <c r="B807" t="s">
        <v>2080</v>
      </c>
      <c r="C807" t="s">
        <v>25</v>
      </c>
      <c r="D807">
        <v>9</v>
      </c>
      <c r="E807" s="38">
        <v>52</v>
      </c>
      <c r="F807" s="4">
        <v>3.8999999999999998E-3</v>
      </c>
      <c r="G807">
        <v>0</v>
      </c>
      <c r="H807" s="25">
        <v>52.6</v>
      </c>
      <c r="I807" s="25">
        <v>0</v>
      </c>
      <c r="J807" s="3">
        <v>10000</v>
      </c>
      <c r="K807" s="7">
        <f t="shared" si="183"/>
        <v>5</v>
      </c>
      <c r="L807" s="6">
        <f t="shared" si="184"/>
        <v>247.3</v>
      </c>
      <c r="M807">
        <v>1</v>
      </c>
      <c r="N807" s="9">
        <f t="shared" si="185"/>
        <v>1</v>
      </c>
      <c r="O807" s="9">
        <f t="shared" si="186"/>
        <v>0</v>
      </c>
      <c r="P807" s="9">
        <f t="shared" si="187"/>
        <v>0</v>
      </c>
      <c r="Q807" s="8">
        <f t="shared" si="188"/>
        <v>52</v>
      </c>
      <c r="R807" s="8">
        <f t="shared" si="189"/>
        <v>0</v>
      </c>
      <c r="S807" t="str">
        <f t="shared" si="190"/>
        <v>12.00.00</v>
      </c>
      <c r="T807" t="str">
        <f t="shared" si="191"/>
        <v>21.00.00</v>
      </c>
      <c r="U807" t="str">
        <f t="shared" si="192"/>
        <v xml:space="preserve">4-nov-2010 </v>
      </c>
      <c r="V807">
        <f t="shared" si="193"/>
        <v>11</v>
      </c>
      <c r="W807">
        <f t="shared" si="194"/>
        <v>2010</v>
      </c>
      <c r="X807">
        <f t="shared" si="195"/>
        <v>4</v>
      </c>
      <c r="Y807" s="25">
        <f t="shared" si="196"/>
        <v>2981.8000000000015</v>
      </c>
    </row>
    <row r="808" spans="1:25">
      <c r="A808" t="s">
        <v>3063</v>
      </c>
      <c r="B808" t="s">
        <v>3064</v>
      </c>
      <c r="C808" t="s">
        <v>25</v>
      </c>
      <c r="D808">
        <v>9</v>
      </c>
      <c r="E808" s="36">
        <v>0.6</v>
      </c>
      <c r="F808" s="4">
        <v>1E-4</v>
      </c>
      <c r="G808">
        <v>0</v>
      </c>
      <c r="H808" s="25">
        <v>17.5</v>
      </c>
      <c r="I808" s="25">
        <v>-4.7</v>
      </c>
      <c r="J808" s="3">
        <v>10000</v>
      </c>
      <c r="K808" s="7">
        <f t="shared" si="183"/>
        <v>6</v>
      </c>
      <c r="L808" s="6">
        <f t="shared" si="184"/>
        <v>247.9</v>
      </c>
      <c r="M808">
        <v>1</v>
      </c>
      <c r="N808" s="9">
        <f t="shared" si="185"/>
        <v>1</v>
      </c>
      <c r="O808" s="9">
        <f t="shared" si="186"/>
        <v>0</v>
      </c>
      <c r="P808" s="9">
        <f t="shared" si="187"/>
        <v>0</v>
      </c>
      <c r="Q808" s="8">
        <f t="shared" si="188"/>
        <v>0.6</v>
      </c>
      <c r="R808" s="8">
        <f t="shared" si="189"/>
        <v>0</v>
      </c>
      <c r="S808" t="str">
        <f t="shared" si="190"/>
        <v>14.00.00</v>
      </c>
      <c r="T808" t="str">
        <f t="shared" si="191"/>
        <v>1.00.00</v>
      </c>
      <c r="U808" t="str">
        <f t="shared" si="192"/>
        <v xml:space="preserve">5-nov-2010 </v>
      </c>
      <c r="V808">
        <f t="shared" si="193"/>
        <v>11</v>
      </c>
      <c r="W808">
        <f t="shared" si="194"/>
        <v>2010</v>
      </c>
      <c r="X808">
        <f t="shared" si="195"/>
        <v>5</v>
      </c>
      <c r="Y808" s="25">
        <f t="shared" si="196"/>
        <v>2982.4000000000015</v>
      </c>
    </row>
    <row r="809" spans="1:25">
      <c r="A809" t="s">
        <v>3065</v>
      </c>
      <c r="B809" t="s">
        <v>3066</v>
      </c>
      <c r="C809" t="s">
        <v>25</v>
      </c>
      <c r="D809">
        <v>13</v>
      </c>
      <c r="E809" s="36">
        <v>16.2</v>
      </c>
      <c r="F809" s="4">
        <v>2.3999999999999998E-3</v>
      </c>
      <c r="G809">
        <v>0</v>
      </c>
      <c r="H809" s="25">
        <v>20.2</v>
      </c>
      <c r="I809" s="25">
        <v>-5</v>
      </c>
      <c r="J809" s="3">
        <v>10000</v>
      </c>
      <c r="K809" s="7">
        <f t="shared" si="183"/>
        <v>7</v>
      </c>
      <c r="L809" s="6">
        <f t="shared" si="184"/>
        <v>264.10000000000002</v>
      </c>
      <c r="M809">
        <v>1</v>
      </c>
      <c r="N809" s="9">
        <f t="shared" si="185"/>
        <v>1</v>
      </c>
      <c r="O809" s="9">
        <f t="shared" si="186"/>
        <v>0</v>
      </c>
      <c r="P809" s="9">
        <f t="shared" si="187"/>
        <v>0</v>
      </c>
      <c r="Q809" s="8">
        <f t="shared" si="188"/>
        <v>16.2</v>
      </c>
      <c r="R809" s="8">
        <f t="shared" si="189"/>
        <v>0</v>
      </c>
      <c r="S809" t="str">
        <f t="shared" si="190"/>
        <v>10.00.00</v>
      </c>
      <c r="T809" t="str">
        <f t="shared" si="191"/>
        <v>23.00.00</v>
      </c>
      <c r="U809" t="str">
        <f t="shared" si="192"/>
        <v xml:space="preserve">8-nov-2010 </v>
      </c>
      <c r="V809">
        <f t="shared" si="193"/>
        <v>11</v>
      </c>
      <c r="W809">
        <f t="shared" si="194"/>
        <v>2010</v>
      </c>
      <c r="X809">
        <f t="shared" si="195"/>
        <v>8</v>
      </c>
      <c r="Y809" s="25">
        <f t="shared" si="196"/>
        <v>2998.6000000000013</v>
      </c>
    </row>
    <row r="810" spans="1:25">
      <c r="A810" t="s">
        <v>1047</v>
      </c>
      <c r="B810" t="s">
        <v>1048</v>
      </c>
      <c r="C810" t="s">
        <v>55</v>
      </c>
      <c r="D810">
        <v>9</v>
      </c>
      <c r="E810" s="36">
        <v>-14.8</v>
      </c>
      <c r="F810" s="4">
        <v>-2.2000000000000001E-3</v>
      </c>
      <c r="G810">
        <v>0</v>
      </c>
      <c r="H810" s="25">
        <v>0</v>
      </c>
      <c r="I810" s="25">
        <v>-14.8</v>
      </c>
      <c r="J810" s="3">
        <v>10000</v>
      </c>
      <c r="K810" s="7">
        <f t="shared" si="183"/>
        <v>-1</v>
      </c>
      <c r="L810" s="6">
        <f t="shared" si="184"/>
        <v>-14.8</v>
      </c>
      <c r="M810">
        <v>1</v>
      </c>
      <c r="N810" s="9">
        <f t="shared" si="185"/>
        <v>0</v>
      </c>
      <c r="O810" s="9">
        <f t="shared" si="186"/>
        <v>-1</v>
      </c>
      <c r="P810" s="9">
        <f t="shared" si="187"/>
        <v>0</v>
      </c>
      <c r="Q810" s="8">
        <f t="shared" si="188"/>
        <v>0</v>
      </c>
      <c r="R810" s="8">
        <f t="shared" si="189"/>
        <v>-14.8</v>
      </c>
      <c r="S810" t="str">
        <f t="shared" si="190"/>
        <v>8.00.00</v>
      </c>
      <c r="T810" t="str">
        <f t="shared" si="191"/>
        <v>17.00.00</v>
      </c>
      <c r="U810" t="str">
        <f t="shared" si="192"/>
        <v xml:space="preserve">8-nov-2010 </v>
      </c>
      <c r="V810">
        <f t="shared" si="193"/>
        <v>11</v>
      </c>
      <c r="W810">
        <f t="shared" si="194"/>
        <v>2010</v>
      </c>
      <c r="X810">
        <f t="shared" si="195"/>
        <v>8</v>
      </c>
      <c r="Y810" s="25">
        <f t="shared" si="196"/>
        <v>2983.8000000000011</v>
      </c>
    </row>
    <row r="811" spans="1:25">
      <c r="A811" t="s">
        <v>2081</v>
      </c>
      <c r="B811" t="s">
        <v>2082</v>
      </c>
      <c r="C811" t="s">
        <v>25</v>
      </c>
      <c r="D811">
        <v>9</v>
      </c>
      <c r="E811" s="38">
        <v>-24</v>
      </c>
      <c r="F811" s="4">
        <v>-1.8E-3</v>
      </c>
      <c r="G811">
        <v>0</v>
      </c>
      <c r="H811" s="25">
        <v>14.4</v>
      </c>
      <c r="I811" s="25">
        <v>-33</v>
      </c>
      <c r="J811" s="3">
        <v>10000</v>
      </c>
      <c r="K811" s="7">
        <f t="shared" si="183"/>
        <v>-2</v>
      </c>
      <c r="L811" s="6">
        <f t="shared" si="184"/>
        <v>-38.799999999999997</v>
      </c>
      <c r="M811">
        <v>1</v>
      </c>
      <c r="N811" s="9">
        <f t="shared" si="185"/>
        <v>0</v>
      </c>
      <c r="O811" s="9">
        <f t="shared" si="186"/>
        <v>-1</v>
      </c>
      <c r="P811" s="9">
        <f t="shared" si="187"/>
        <v>0</v>
      </c>
      <c r="Q811" s="8">
        <f t="shared" si="188"/>
        <v>0</v>
      </c>
      <c r="R811" s="8">
        <f t="shared" si="189"/>
        <v>-24</v>
      </c>
      <c r="S811" t="str">
        <f t="shared" si="190"/>
        <v>12.00.00</v>
      </c>
      <c r="T811" t="str">
        <f t="shared" si="191"/>
        <v>21.00.00</v>
      </c>
      <c r="U811" t="str">
        <f t="shared" si="192"/>
        <v xml:space="preserve">9-nov-2010 </v>
      </c>
      <c r="V811">
        <f t="shared" si="193"/>
        <v>11</v>
      </c>
      <c r="W811">
        <f t="shared" si="194"/>
        <v>2010</v>
      </c>
      <c r="X811">
        <f t="shared" si="195"/>
        <v>9</v>
      </c>
      <c r="Y811" s="25">
        <f t="shared" si="196"/>
        <v>2959.8000000000011</v>
      </c>
    </row>
    <row r="812" spans="1:25">
      <c r="A812" t="s">
        <v>1049</v>
      </c>
      <c r="B812" t="s">
        <v>1050</v>
      </c>
      <c r="C812" t="s">
        <v>55</v>
      </c>
      <c r="D812">
        <v>8</v>
      </c>
      <c r="E812" s="36">
        <v>-12.9</v>
      </c>
      <c r="F812" s="4">
        <v>-1.9E-3</v>
      </c>
      <c r="G812">
        <v>0</v>
      </c>
      <c r="H812" s="25">
        <v>8.6999999999999993</v>
      </c>
      <c r="I812" s="25">
        <v>-12.9</v>
      </c>
      <c r="J812" s="3">
        <v>10000</v>
      </c>
      <c r="K812" s="7">
        <f t="shared" si="183"/>
        <v>-3</v>
      </c>
      <c r="L812" s="6">
        <f t="shared" si="184"/>
        <v>-51.699999999999996</v>
      </c>
      <c r="M812">
        <v>1</v>
      </c>
      <c r="N812" s="9">
        <f t="shared" si="185"/>
        <v>0</v>
      </c>
      <c r="O812" s="9">
        <f t="shared" si="186"/>
        <v>-1</v>
      </c>
      <c r="P812" s="9">
        <f t="shared" si="187"/>
        <v>0</v>
      </c>
      <c r="Q812" s="8">
        <f t="shared" si="188"/>
        <v>0</v>
      </c>
      <c r="R812" s="8">
        <f t="shared" si="189"/>
        <v>-12.9</v>
      </c>
      <c r="S812" t="str">
        <f t="shared" si="190"/>
        <v>2.00.00</v>
      </c>
      <c r="T812" t="str">
        <f t="shared" si="191"/>
        <v>10.00.00</v>
      </c>
      <c r="U812" t="str">
        <f t="shared" si="192"/>
        <v xml:space="preserve">9-nov-2010 </v>
      </c>
      <c r="V812">
        <f t="shared" si="193"/>
        <v>11</v>
      </c>
      <c r="W812">
        <f t="shared" si="194"/>
        <v>2010</v>
      </c>
      <c r="X812">
        <f t="shared" si="195"/>
        <v>9</v>
      </c>
      <c r="Y812" s="25">
        <f t="shared" si="196"/>
        <v>2946.900000000001</v>
      </c>
    </row>
    <row r="813" spans="1:25">
      <c r="A813" t="s">
        <v>2082</v>
      </c>
      <c r="B813" t="s">
        <v>2082</v>
      </c>
      <c r="C813" t="s">
        <v>25</v>
      </c>
      <c r="D813">
        <v>0</v>
      </c>
      <c r="E813" s="36">
        <v>-24.8</v>
      </c>
      <c r="F813" s="4">
        <v>-3.7000000000000002E-3</v>
      </c>
      <c r="G813">
        <v>0</v>
      </c>
      <c r="H813" s="25">
        <v>0</v>
      </c>
      <c r="I813" s="25">
        <v>-24.8</v>
      </c>
      <c r="J813" s="3">
        <v>10000</v>
      </c>
      <c r="K813" s="7">
        <f t="shared" si="183"/>
        <v>-4</v>
      </c>
      <c r="L813" s="6">
        <f t="shared" si="184"/>
        <v>-76.5</v>
      </c>
      <c r="M813">
        <v>1</v>
      </c>
      <c r="N813" s="9">
        <f t="shared" si="185"/>
        <v>0</v>
      </c>
      <c r="O813" s="9">
        <f t="shared" si="186"/>
        <v>-1</v>
      </c>
      <c r="P813" s="9">
        <f t="shared" si="187"/>
        <v>0</v>
      </c>
      <c r="Q813" s="8">
        <f t="shared" si="188"/>
        <v>0</v>
      </c>
      <c r="R813" s="8">
        <f t="shared" si="189"/>
        <v>-24.8</v>
      </c>
      <c r="S813" t="str">
        <f t="shared" si="190"/>
        <v>21.00.00</v>
      </c>
      <c r="T813" t="str">
        <f t="shared" si="191"/>
        <v>21.00.00</v>
      </c>
      <c r="U813" t="str">
        <f t="shared" si="192"/>
        <v xml:space="preserve">9-nov-2010 </v>
      </c>
      <c r="V813">
        <f t="shared" si="193"/>
        <v>11</v>
      </c>
      <c r="W813">
        <f t="shared" si="194"/>
        <v>2010</v>
      </c>
      <c r="X813">
        <f t="shared" si="195"/>
        <v>9</v>
      </c>
      <c r="Y813" s="25">
        <f t="shared" si="196"/>
        <v>2922.1000000000008</v>
      </c>
    </row>
    <row r="814" spans="1:25">
      <c r="A814" t="s">
        <v>1051</v>
      </c>
      <c r="B814" t="s">
        <v>1052</v>
      </c>
      <c r="C814" t="s">
        <v>25</v>
      </c>
      <c r="D814">
        <v>8</v>
      </c>
      <c r="E814" s="36">
        <v>-28.3</v>
      </c>
      <c r="F814" s="4">
        <v>-4.1999999999999997E-3</v>
      </c>
      <c r="G814">
        <v>0</v>
      </c>
      <c r="H814" s="25">
        <v>0</v>
      </c>
      <c r="I814" s="25">
        <v>-27.5</v>
      </c>
      <c r="J814" s="3">
        <v>10000</v>
      </c>
      <c r="K814" s="7">
        <f t="shared" si="183"/>
        <v>-5</v>
      </c>
      <c r="L814" s="6">
        <f t="shared" si="184"/>
        <v>-104.8</v>
      </c>
      <c r="M814">
        <v>1</v>
      </c>
      <c r="N814" s="9">
        <f t="shared" si="185"/>
        <v>0</v>
      </c>
      <c r="O814" s="9">
        <f t="shared" si="186"/>
        <v>-1</v>
      </c>
      <c r="P814" s="9">
        <f t="shared" si="187"/>
        <v>0</v>
      </c>
      <c r="Q814" s="8">
        <f t="shared" si="188"/>
        <v>0</v>
      </c>
      <c r="R814" s="8">
        <f t="shared" si="189"/>
        <v>-28.3</v>
      </c>
      <c r="S814" t="str">
        <f t="shared" si="190"/>
        <v>20.00.00</v>
      </c>
      <c r="T814" t="str">
        <f t="shared" si="191"/>
        <v>4.00.00</v>
      </c>
      <c r="U814" t="str">
        <f t="shared" si="192"/>
        <v>11-nov-2010</v>
      </c>
      <c r="V814">
        <f t="shared" si="193"/>
        <v>11</v>
      </c>
      <c r="W814">
        <f t="shared" si="194"/>
        <v>2010</v>
      </c>
      <c r="X814">
        <f t="shared" si="195"/>
        <v>11</v>
      </c>
      <c r="Y814" s="25">
        <f t="shared" si="196"/>
        <v>2893.8000000000006</v>
      </c>
    </row>
    <row r="815" spans="1:25">
      <c r="A815" t="s">
        <v>2083</v>
      </c>
      <c r="B815" t="s">
        <v>2084</v>
      </c>
      <c r="C815" t="s">
        <v>25</v>
      </c>
      <c r="D815">
        <v>9</v>
      </c>
      <c r="E815" s="38">
        <v>-22.4</v>
      </c>
      <c r="F815" s="4">
        <v>-1.6999999999999999E-3</v>
      </c>
      <c r="G815">
        <v>0</v>
      </c>
      <c r="H815" s="25">
        <v>57</v>
      </c>
      <c r="I815" s="25">
        <v>-43.4</v>
      </c>
      <c r="J815" s="3">
        <v>10000</v>
      </c>
      <c r="K815" s="7">
        <f t="shared" si="183"/>
        <v>-6</v>
      </c>
      <c r="L815" s="6">
        <f t="shared" si="184"/>
        <v>-127.19999999999999</v>
      </c>
      <c r="M815">
        <v>1</v>
      </c>
      <c r="N815" s="9">
        <f t="shared" si="185"/>
        <v>0</v>
      </c>
      <c r="O815" s="9">
        <f t="shared" si="186"/>
        <v>-1</v>
      </c>
      <c r="P815" s="9">
        <f t="shared" si="187"/>
        <v>0</v>
      </c>
      <c r="Q815" s="8">
        <f t="shared" si="188"/>
        <v>0</v>
      </c>
      <c r="R815" s="8">
        <f t="shared" si="189"/>
        <v>-22.4</v>
      </c>
      <c r="S815" t="str">
        <f t="shared" si="190"/>
        <v>12.00.00</v>
      </c>
      <c r="T815" t="str">
        <f t="shared" si="191"/>
        <v>21.00.00</v>
      </c>
      <c r="U815" t="str">
        <f t="shared" si="192"/>
        <v>12-nov-2010</v>
      </c>
      <c r="V815">
        <f t="shared" si="193"/>
        <v>11</v>
      </c>
      <c r="W815">
        <f t="shared" si="194"/>
        <v>2010</v>
      </c>
      <c r="X815">
        <f t="shared" si="195"/>
        <v>12</v>
      </c>
      <c r="Y815" s="25">
        <f t="shared" si="196"/>
        <v>2871.4000000000005</v>
      </c>
    </row>
    <row r="816" spans="1:25">
      <c r="A816" t="s">
        <v>1052</v>
      </c>
      <c r="B816" t="s">
        <v>1053</v>
      </c>
      <c r="C816" t="s">
        <v>55</v>
      </c>
      <c r="D816">
        <v>7</v>
      </c>
      <c r="E816" s="36">
        <v>18.2</v>
      </c>
      <c r="F816" s="4">
        <v>2.7000000000000001E-3</v>
      </c>
      <c r="G816">
        <v>0</v>
      </c>
      <c r="H816" s="25">
        <v>55.2</v>
      </c>
      <c r="I816" s="25">
        <v>0</v>
      </c>
      <c r="J816" s="3">
        <v>10000</v>
      </c>
      <c r="K816" s="7">
        <f t="shared" si="183"/>
        <v>1</v>
      </c>
      <c r="L816" s="6">
        <f t="shared" si="184"/>
        <v>18.2</v>
      </c>
      <c r="M816">
        <v>1</v>
      </c>
      <c r="N816" s="9">
        <f t="shared" si="185"/>
        <v>1</v>
      </c>
      <c r="O816" s="9">
        <f t="shared" si="186"/>
        <v>0</v>
      </c>
      <c r="P816" s="9">
        <f t="shared" si="187"/>
        <v>0</v>
      </c>
      <c r="Q816" s="8">
        <f t="shared" si="188"/>
        <v>18.2</v>
      </c>
      <c r="R816" s="8">
        <f t="shared" si="189"/>
        <v>0</v>
      </c>
      <c r="S816" t="str">
        <f t="shared" si="190"/>
        <v>4.00.00</v>
      </c>
      <c r="T816" t="str">
        <f t="shared" si="191"/>
        <v>11.00.00</v>
      </c>
      <c r="U816" t="str">
        <f t="shared" si="192"/>
        <v>12-nov-2010</v>
      </c>
      <c r="V816">
        <f t="shared" si="193"/>
        <v>11</v>
      </c>
      <c r="W816">
        <f t="shared" si="194"/>
        <v>2010</v>
      </c>
      <c r="X816">
        <f t="shared" si="195"/>
        <v>12</v>
      </c>
      <c r="Y816" s="25">
        <f t="shared" si="196"/>
        <v>2889.6000000000004</v>
      </c>
    </row>
    <row r="817" spans="1:25">
      <c r="A817" t="s">
        <v>1054</v>
      </c>
      <c r="B817" t="s">
        <v>1055</v>
      </c>
      <c r="C817" t="s">
        <v>25</v>
      </c>
      <c r="D817">
        <v>13</v>
      </c>
      <c r="E817" s="36">
        <v>10.4</v>
      </c>
      <c r="F817" s="4">
        <v>1.5E-3</v>
      </c>
      <c r="G817">
        <v>0</v>
      </c>
      <c r="H817" s="25">
        <v>50.5</v>
      </c>
      <c r="I817" s="25">
        <v>0</v>
      </c>
      <c r="J817" s="3">
        <v>10000</v>
      </c>
      <c r="K817" s="7">
        <f t="shared" si="183"/>
        <v>2</v>
      </c>
      <c r="L817" s="6">
        <f t="shared" si="184"/>
        <v>28.6</v>
      </c>
      <c r="M817">
        <v>1</v>
      </c>
      <c r="N817" s="9">
        <f t="shared" si="185"/>
        <v>1</v>
      </c>
      <c r="O817" s="9">
        <f t="shared" si="186"/>
        <v>0</v>
      </c>
      <c r="P817" s="9">
        <f t="shared" si="187"/>
        <v>0</v>
      </c>
      <c r="Q817" s="8">
        <f t="shared" si="188"/>
        <v>10.4</v>
      </c>
      <c r="R817" s="8">
        <f t="shared" si="189"/>
        <v>0</v>
      </c>
      <c r="S817" t="str">
        <f t="shared" si="190"/>
        <v>13.00.00</v>
      </c>
      <c r="T817" t="str">
        <f t="shared" si="191"/>
        <v>2.00.00</v>
      </c>
      <c r="U817" t="str">
        <f t="shared" si="192"/>
        <v>15-nov-2010</v>
      </c>
      <c r="V817">
        <f t="shared" si="193"/>
        <v>11</v>
      </c>
      <c r="W817">
        <f t="shared" si="194"/>
        <v>2010</v>
      </c>
      <c r="X817">
        <f t="shared" si="195"/>
        <v>15</v>
      </c>
      <c r="Y817" s="25">
        <f t="shared" si="196"/>
        <v>2900.0000000000005</v>
      </c>
    </row>
    <row r="818" spans="1:25">
      <c r="A818" t="s">
        <v>1055</v>
      </c>
      <c r="B818" t="s">
        <v>1056</v>
      </c>
      <c r="C818" t="s">
        <v>55</v>
      </c>
      <c r="D818">
        <v>24</v>
      </c>
      <c r="E818" s="36">
        <v>75.3</v>
      </c>
      <c r="F818" s="4">
        <v>1.11E-2</v>
      </c>
      <c r="G818">
        <v>0</v>
      </c>
      <c r="H818" s="25">
        <v>93.8</v>
      </c>
      <c r="I818" s="25">
        <v>-19.100000000000001</v>
      </c>
      <c r="J818" s="3">
        <v>10000</v>
      </c>
      <c r="K818" s="7">
        <f t="shared" si="183"/>
        <v>3</v>
      </c>
      <c r="L818" s="6">
        <f t="shared" si="184"/>
        <v>103.9</v>
      </c>
      <c r="M818">
        <v>1</v>
      </c>
      <c r="N818" s="9">
        <f t="shared" si="185"/>
        <v>1</v>
      </c>
      <c r="O818" s="9">
        <f t="shared" si="186"/>
        <v>0</v>
      </c>
      <c r="P818" s="9">
        <f t="shared" si="187"/>
        <v>0</v>
      </c>
      <c r="Q818" s="8">
        <f t="shared" si="188"/>
        <v>75.3</v>
      </c>
      <c r="R818" s="8">
        <f t="shared" si="189"/>
        <v>0</v>
      </c>
      <c r="S818" t="str">
        <f t="shared" si="190"/>
        <v>2.00.00</v>
      </c>
      <c r="T818" t="str">
        <f t="shared" si="191"/>
        <v>2.00.00</v>
      </c>
      <c r="U818" t="str">
        <f t="shared" si="192"/>
        <v>16-nov-2010</v>
      </c>
      <c r="V818">
        <f t="shared" si="193"/>
        <v>11</v>
      </c>
      <c r="W818">
        <f t="shared" si="194"/>
        <v>2010</v>
      </c>
      <c r="X818">
        <f t="shared" si="195"/>
        <v>16</v>
      </c>
      <c r="Y818" s="25">
        <f t="shared" si="196"/>
        <v>2975.3000000000006</v>
      </c>
    </row>
    <row r="819" spans="1:25">
      <c r="A819" t="s">
        <v>2085</v>
      </c>
      <c r="B819" t="s">
        <v>2086</v>
      </c>
      <c r="C819" t="s">
        <v>25</v>
      </c>
      <c r="D819">
        <v>9</v>
      </c>
      <c r="E819" s="38">
        <v>5.6</v>
      </c>
      <c r="F819" s="4">
        <v>4.0000000000000002E-4</v>
      </c>
      <c r="G819">
        <v>0</v>
      </c>
      <c r="H819" s="25">
        <v>7</v>
      </c>
      <c r="I819" s="25">
        <v>-30.4</v>
      </c>
      <c r="J819" s="3">
        <v>10000</v>
      </c>
      <c r="K819" s="7">
        <f t="shared" si="183"/>
        <v>4</v>
      </c>
      <c r="L819" s="6">
        <f t="shared" si="184"/>
        <v>109.5</v>
      </c>
      <c r="M819">
        <v>1</v>
      </c>
      <c r="N819" s="9">
        <f t="shared" si="185"/>
        <v>1</v>
      </c>
      <c r="O819" s="9">
        <f t="shared" si="186"/>
        <v>0</v>
      </c>
      <c r="P819" s="9">
        <f t="shared" si="187"/>
        <v>0</v>
      </c>
      <c r="Q819" s="8">
        <f t="shared" si="188"/>
        <v>5.6</v>
      </c>
      <c r="R819" s="8">
        <f t="shared" si="189"/>
        <v>0</v>
      </c>
      <c r="S819" t="str">
        <f t="shared" si="190"/>
        <v>12.00.00</v>
      </c>
      <c r="T819" t="str">
        <f t="shared" si="191"/>
        <v>21.00.00</v>
      </c>
      <c r="U819" t="str">
        <f t="shared" si="192"/>
        <v>17-nov-2010</v>
      </c>
      <c r="V819">
        <f t="shared" si="193"/>
        <v>11</v>
      </c>
      <c r="W819">
        <f t="shared" si="194"/>
        <v>2010</v>
      </c>
      <c r="X819">
        <f t="shared" si="195"/>
        <v>17</v>
      </c>
      <c r="Y819" s="25">
        <f t="shared" si="196"/>
        <v>2980.9000000000005</v>
      </c>
    </row>
    <row r="820" spans="1:25">
      <c r="A820" t="s">
        <v>1057</v>
      </c>
      <c r="B820" t="s">
        <v>1058</v>
      </c>
      <c r="C820" t="s">
        <v>55</v>
      </c>
      <c r="D820">
        <v>5</v>
      </c>
      <c r="E820" s="36">
        <v>-18.2</v>
      </c>
      <c r="F820" s="4">
        <v>-2.7000000000000001E-3</v>
      </c>
      <c r="G820">
        <v>0</v>
      </c>
      <c r="H820" s="25">
        <v>0</v>
      </c>
      <c r="I820" s="25">
        <v>-18.399999999999999</v>
      </c>
      <c r="J820" s="3">
        <v>10000</v>
      </c>
      <c r="K820" s="7">
        <f t="shared" si="183"/>
        <v>-1</v>
      </c>
      <c r="L820" s="6">
        <f t="shared" si="184"/>
        <v>-18.2</v>
      </c>
      <c r="M820">
        <v>1</v>
      </c>
      <c r="N820" s="9">
        <f t="shared" si="185"/>
        <v>0</v>
      </c>
      <c r="O820" s="9">
        <f t="shared" si="186"/>
        <v>-1</v>
      </c>
      <c r="P820" s="9">
        <f t="shared" si="187"/>
        <v>0</v>
      </c>
      <c r="Q820" s="8">
        <f t="shared" si="188"/>
        <v>0</v>
      </c>
      <c r="R820" s="8">
        <f t="shared" si="189"/>
        <v>-18.2</v>
      </c>
      <c r="S820" t="str">
        <f t="shared" si="190"/>
        <v>5.00.00</v>
      </c>
      <c r="T820" t="str">
        <f t="shared" si="191"/>
        <v>10.00.00</v>
      </c>
      <c r="U820" t="str">
        <f t="shared" si="192"/>
        <v>19-nov-2010</v>
      </c>
      <c r="V820">
        <f t="shared" si="193"/>
        <v>11</v>
      </c>
      <c r="W820">
        <f t="shared" si="194"/>
        <v>2010</v>
      </c>
      <c r="X820">
        <f t="shared" si="195"/>
        <v>19</v>
      </c>
      <c r="Y820" s="25">
        <f t="shared" si="196"/>
        <v>2962.7000000000007</v>
      </c>
    </row>
    <row r="821" spans="1:25">
      <c r="A821" t="s">
        <v>1059</v>
      </c>
      <c r="B821" t="s">
        <v>1060</v>
      </c>
      <c r="C821" t="s">
        <v>55</v>
      </c>
      <c r="D821">
        <v>9</v>
      </c>
      <c r="E821" s="36">
        <v>16.100000000000001</v>
      </c>
      <c r="F821" s="4">
        <v>2.3E-3</v>
      </c>
      <c r="G821">
        <v>0</v>
      </c>
      <c r="H821" s="25">
        <v>58.4</v>
      </c>
      <c r="I821" s="25">
        <v>0</v>
      </c>
      <c r="J821" s="3">
        <v>10000</v>
      </c>
      <c r="K821" s="7">
        <f t="shared" si="183"/>
        <v>1</v>
      </c>
      <c r="L821" s="6">
        <f t="shared" si="184"/>
        <v>16.100000000000001</v>
      </c>
      <c r="M821">
        <v>1</v>
      </c>
      <c r="N821" s="9">
        <f t="shared" si="185"/>
        <v>1</v>
      </c>
      <c r="O821" s="9">
        <f t="shared" si="186"/>
        <v>0</v>
      </c>
      <c r="P821" s="9">
        <f t="shared" si="187"/>
        <v>0</v>
      </c>
      <c r="Q821" s="8">
        <f t="shared" si="188"/>
        <v>16.100000000000001</v>
      </c>
      <c r="R821" s="8">
        <f t="shared" si="189"/>
        <v>0</v>
      </c>
      <c r="S821" t="str">
        <f t="shared" si="190"/>
        <v>13.00.00</v>
      </c>
      <c r="T821" t="str">
        <f t="shared" si="191"/>
        <v>22.00.00</v>
      </c>
      <c r="U821" t="str">
        <f t="shared" si="192"/>
        <v>22-nov-2010</v>
      </c>
      <c r="V821">
        <f t="shared" si="193"/>
        <v>11</v>
      </c>
      <c r="W821">
        <f t="shared" si="194"/>
        <v>2010</v>
      </c>
      <c r="X821">
        <f t="shared" si="195"/>
        <v>22</v>
      </c>
      <c r="Y821" s="25">
        <f t="shared" si="196"/>
        <v>2978.8000000000006</v>
      </c>
    </row>
    <row r="822" spans="1:25">
      <c r="A822" t="s">
        <v>3067</v>
      </c>
      <c r="B822" t="s">
        <v>3068</v>
      </c>
      <c r="C822" t="s">
        <v>25</v>
      </c>
      <c r="D822">
        <v>12</v>
      </c>
      <c r="E822" s="36">
        <v>-99.5</v>
      </c>
      <c r="F822" s="4">
        <v>-1.46E-2</v>
      </c>
      <c r="G822">
        <v>0</v>
      </c>
      <c r="H822" s="25">
        <v>0.5</v>
      </c>
      <c r="I822" s="25">
        <v>-99.5</v>
      </c>
      <c r="J822" s="3">
        <v>10000</v>
      </c>
      <c r="K822" s="7">
        <f t="shared" si="183"/>
        <v>-1</v>
      </c>
      <c r="L822" s="6">
        <f t="shared" si="184"/>
        <v>-99.5</v>
      </c>
      <c r="M822">
        <v>1</v>
      </c>
      <c r="N822" s="9">
        <f t="shared" si="185"/>
        <v>0</v>
      </c>
      <c r="O822" s="9">
        <f t="shared" si="186"/>
        <v>-1</v>
      </c>
      <c r="P822" s="9">
        <f t="shared" si="187"/>
        <v>0</v>
      </c>
      <c r="Q822" s="8">
        <f t="shared" si="188"/>
        <v>0</v>
      </c>
      <c r="R822" s="8">
        <f t="shared" si="189"/>
        <v>-99.5</v>
      </c>
      <c r="S822" t="str">
        <f t="shared" si="190"/>
        <v>11.00.00</v>
      </c>
      <c r="T822" t="str">
        <f t="shared" si="191"/>
        <v>23.00.00</v>
      </c>
      <c r="U822" t="str">
        <f t="shared" si="192"/>
        <v>23-nov-2010</v>
      </c>
      <c r="V822">
        <f t="shared" si="193"/>
        <v>11</v>
      </c>
      <c r="W822">
        <f t="shared" si="194"/>
        <v>2010</v>
      </c>
      <c r="X822">
        <f t="shared" si="195"/>
        <v>23</v>
      </c>
      <c r="Y822" s="25">
        <f t="shared" si="196"/>
        <v>2879.3000000000006</v>
      </c>
    </row>
    <row r="823" spans="1:25">
      <c r="A823" t="s">
        <v>1061</v>
      </c>
      <c r="B823" t="s">
        <v>1062</v>
      </c>
      <c r="C823" t="s">
        <v>55</v>
      </c>
      <c r="D823">
        <v>4</v>
      </c>
      <c r="E823" s="36">
        <v>-31.8</v>
      </c>
      <c r="F823" s="4">
        <v>-4.7000000000000002E-3</v>
      </c>
      <c r="G823">
        <v>0</v>
      </c>
      <c r="H823" s="25">
        <v>9.9</v>
      </c>
      <c r="I823" s="25">
        <v>-31.8</v>
      </c>
      <c r="J823" s="3">
        <v>10000</v>
      </c>
      <c r="K823" s="7">
        <f t="shared" si="183"/>
        <v>-2</v>
      </c>
      <c r="L823" s="6">
        <f t="shared" si="184"/>
        <v>-131.30000000000001</v>
      </c>
      <c r="M823">
        <v>1</v>
      </c>
      <c r="N823" s="9">
        <f t="shared" si="185"/>
        <v>0</v>
      </c>
      <c r="O823" s="9">
        <f t="shared" si="186"/>
        <v>-1</v>
      </c>
      <c r="P823" s="9">
        <f t="shared" si="187"/>
        <v>0</v>
      </c>
      <c r="Q823" s="8">
        <f t="shared" si="188"/>
        <v>0</v>
      </c>
      <c r="R823" s="8">
        <f t="shared" si="189"/>
        <v>-31.8</v>
      </c>
      <c r="S823" t="str">
        <f t="shared" si="190"/>
        <v>8.00.00</v>
      </c>
      <c r="T823" t="str">
        <f t="shared" si="191"/>
        <v>12.00.00</v>
      </c>
      <c r="U823" t="str">
        <f t="shared" si="192"/>
        <v>23-nov-2010</v>
      </c>
      <c r="V823">
        <f t="shared" si="193"/>
        <v>11</v>
      </c>
      <c r="W823">
        <f t="shared" si="194"/>
        <v>2010</v>
      </c>
      <c r="X823">
        <f t="shared" si="195"/>
        <v>23</v>
      </c>
      <c r="Y823" s="25">
        <f t="shared" si="196"/>
        <v>2847.5000000000005</v>
      </c>
    </row>
    <row r="824" spans="1:25">
      <c r="A824" t="s">
        <v>3069</v>
      </c>
      <c r="B824" t="s">
        <v>3070</v>
      </c>
      <c r="C824" t="s">
        <v>25</v>
      </c>
      <c r="D824">
        <v>10</v>
      </c>
      <c r="E824" s="36">
        <v>102.3</v>
      </c>
      <c r="F824" s="4">
        <v>1.52E-2</v>
      </c>
      <c r="G824">
        <v>0</v>
      </c>
      <c r="H824" s="25">
        <v>102.3</v>
      </c>
      <c r="I824" s="25">
        <v>0</v>
      </c>
      <c r="J824" s="3">
        <v>10000</v>
      </c>
      <c r="K824" s="7">
        <f t="shared" si="183"/>
        <v>1</v>
      </c>
      <c r="L824" s="6">
        <f t="shared" si="184"/>
        <v>102.3</v>
      </c>
      <c r="M824">
        <v>1</v>
      </c>
      <c r="N824" s="9">
        <f t="shared" si="185"/>
        <v>1</v>
      </c>
      <c r="O824" s="9">
        <f t="shared" si="186"/>
        <v>0</v>
      </c>
      <c r="P824" s="9">
        <f t="shared" si="187"/>
        <v>0</v>
      </c>
      <c r="Q824" s="8">
        <f t="shared" si="188"/>
        <v>102.3</v>
      </c>
      <c r="R824" s="8">
        <f t="shared" si="189"/>
        <v>0</v>
      </c>
      <c r="S824" t="str">
        <f t="shared" si="190"/>
        <v>12.00.00</v>
      </c>
      <c r="T824" t="str">
        <f t="shared" si="191"/>
        <v>22.00.00</v>
      </c>
      <c r="U824" t="str">
        <f t="shared" si="192"/>
        <v>24-nov-2010</v>
      </c>
      <c r="V824">
        <f t="shared" si="193"/>
        <v>11</v>
      </c>
      <c r="W824">
        <f t="shared" si="194"/>
        <v>2010</v>
      </c>
      <c r="X824">
        <f t="shared" si="195"/>
        <v>24</v>
      </c>
      <c r="Y824" s="25">
        <f t="shared" si="196"/>
        <v>2949.8000000000006</v>
      </c>
    </row>
    <row r="825" spans="1:25">
      <c r="A825" t="s">
        <v>3071</v>
      </c>
      <c r="B825" t="s">
        <v>3072</v>
      </c>
      <c r="C825" t="s">
        <v>25</v>
      </c>
      <c r="D825">
        <v>9</v>
      </c>
      <c r="E825" s="36">
        <v>53.9</v>
      </c>
      <c r="F825" s="4">
        <v>7.9000000000000008E-3</v>
      </c>
      <c r="G825">
        <v>0</v>
      </c>
      <c r="H825" s="25">
        <v>53.9</v>
      </c>
      <c r="I825" s="25">
        <v>0</v>
      </c>
      <c r="J825" s="3">
        <v>10000</v>
      </c>
      <c r="K825" s="7">
        <f t="shared" si="183"/>
        <v>2</v>
      </c>
      <c r="L825" s="6">
        <f t="shared" si="184"/>
        <v>156.19999999999999</v>
      </c>
      <c r="M825">
        <v>1</v>
      </c>
      <c r="N825" s="9">
        <f t="shared" si="185"/>
        <v>1</v>
      </c>
      <c r="O825" s="9">
        <f t="shared" si="186"/>
        <v>0</v>
      </c>
      <c r="P825" s="9">
        <f t="shared" si="187"/>
        <v>0</v>
      </c>
      <c r="Q825" s="8">
        <f t="shared" si="188"/>
        <v>53.9</v>
      </c>
      <c r="R825" s="8">
        <f t="shared" si="189"/>
        <v>0</v>
      </c>
      <c r="S825" t="str">
        <f t="shared" si="190"/>
        <v>14.00.00</v>
      </c>
      <c r="T825" t="str">
        <f t="shared" si="191"/>
        <v>0.00.00</v>
      </c>
      <c r="U825" t="str">
        <f t="shared" si="192"/>
        <v>26-nov-2010</v>
      </c>
      <c r="V825">
        <f t="shared" si="193"/>
        <v>11</v>
      </c>
      <c r="W825">
        <f t="shared" si="194"/>
        <v>2010</v>
      </c>
      <c r="X825">
        <f t="shared" si="195"/>
        <v>26</v>
      </c>
      <c r="Y825" s="25">
        <f t="shared" si="196"/>
        <v>3003.7000000000007</v>
      </c>
    </row>
    <row r="826" spans="1:25">
      <c r="A826" t="s">
        <v>1063</v>
      </c>
      <c r="B826" t="s">
        <v>1064</v>
      </c>
      <c r="C826" t="s">
        <v>55</v>
      </c>
      <c r="D826">
        <v>9</v>
      </c>
      <c r="E826" s="36">
        <v>5</v>
      </c>
      <c r="F826" s="4">
        <v>6.9999999999999999E-4</v>
      </c>
      <c r="G826">
        <v>0</v>
      </c>
      <c r="H826" s="25">
        <v>60.8</v>
      </c>
      <c r="I826" s="25">
        <v>-9.4</v>
      </c>
      <c r="J826" s="3">
        <v>10000</v>
      </c>
      <c r="K826" s="7">
        <f t="shared" si="183"/>
        <v>3</v>
      </c>
      <c r="L826" s="6">
        <f t="shared" si="184"/>
        <v>161.19999999999999</v>
      </c>
      <c r="M826">
        <v>1</v>
      </c>
      <c r="N826" s="9">
        <f t="shared" si="185"/>
        <v>1</v>
      </c>
      <c r="O826" s="9">
        <f t="shared" si="186"/>
        <v>0</v>
      </c>
      <c r="P826" s="9">
        <f t="shared" si="187"/>
        <v>0</v>
      </c>
      <c r="Q826" s="8">
        <f t="shared" si="188"/>
        <v>5</v>
      </c>
      <c r="R826" s="8">
        <f t="shared" si="189"/>
        <v>0</v>
      </c>
      <c r="S826" t="str">
        <f t="shared" si="190"/>
        <v>7.00.00</v>
      </c>
      <c r="T826" t="str">
        <f t="shared" si="191"/>
        <v>16.00.00</v>
      </c>
      <c r="U826" t="str">
        <f t="shared" si="192"/>
        <v>26-nov-2010</v>
      </c>
      <c r="V826">
        <f t="shared" si="193"/>
        <v>11</v>
      </c>
      <c r="W826">
        <f t="shared" si="194"/>
        <v>2010</v>
      </c>
      <c r="X826">
        <f t="shared" si="195"/>
        <v>26</v>
      </c>
      <c r="Y826" s="25">
        <f t="shared" si="196"/>
        <v>3008.7000000000007</v>
      </c>
    </row>
    <row r="827" spans="1:25">
      <c r="A827" t="s">
        <v>1067</v>
      </c>
      <c r="B827" t="s">
        <v>1068</v>
      </c>
      <c r="C827" t="s">
        <v>25</v>
      </c>
      <c r="D827">
        <v>2</v>
      </c>
      <c r="E827" s="36">
        <v>-75.8</v>
      </c>
      <c r="F827" s="4">
        <v>-1.12E-2</v>
      </c>
      <c r="G827">
        <v>0</v>
      </c>
      <c r="H827" s="25">
        <v>0</v>
      </c>
      <c r="I827" s="25">
        <v>-75.8</v>
      </c>
      <c r="J827" s="3">
        <v>10000</v>
      </c>
      <c r="K827" s="7">
        <f t="shared" si="183"/>
        <v>-1</v>
      </c>
      <c r="L827" s="6">
        <f t="shared" si="184"/>
        <v>-75.8</v>
      </c>
      <c r="M827">
        <v>1</v>
      </c>
      <c r="N827" s="9">
        <f t="shared" si="185"/>
        <v>0</v>
      </c>
      <c r="O827" s="9">
        <f t="shared" si="186"/>
        <v>-1</v>
      </c>
      <c r="P827" s="9">
        <f t="shared" si="187"/>
        <v>0</v>
      </c>
      <c r="Q827" s="8">
        <f t="shared" si="188"/>
        <v>0</v>
      </c>
      <c r="R827" s="8">
        <f t="shared" si="189"/>
        <v>-75.8</v>
      </c>
      <c r="S827" t="str">
        <f t="shared" si="190"/>
        <v>12.00.00</v>
      </c>
      <c r="T827" t="str">
        <f t="shared" si="191"/>
        <v>14.00.00</v>
      </c>
      <c r="U827" t="str">
        <f t="shared" si="192"/>
        <v>30-nov-2010</v>
      </c>
      <c r="V827">
        <f t="shared" si="193"/>
        <v>11</v>
      </c>
      <c r="W827">
        <f t="shared" si="194"/>
        <v>2010</v>
      </c>
      <c r="X827">
        <f t="shared" si="195"/>
        <v>30</v>
      </c>
      <c r="Y827" s="25">
        <f t="shared" si="196"/>
        <v>2932.9000000000005</v>
      </c>
    </row>
    <row r="828" spans="1:25">
      <c r="A828" t="s">
        <v>3073</v>
      </c>
      <c r="B828" t="s">
        <v>3074</v>
      </c>
      <c r="C828" t="s">
        <v>25</v>
      </c>
      <c r="D828">
        <v>6</v>
      </c>
      <c r="E828" s="36">
        <v>9.6999999999999993</v>
      </c>
      <c r="F828" s="4">
        <v>1.4E-3</v>
      </c>
      <c r="G828">
        <v>0</v>
      </c>
      <c r="H828" s="25">
        <v>29.2</v>
      </c>
      <c r="I828" s="25">
        <v>0</v>
      </c>
      <c r="J828" s="3">
        <v>10000</v>
      </c>
      <c r="K828" s="7">
        <f t="shared" si="183"/>
        <v>1</v>
      </c>
      <c r="L828" s="6">
        <f t="shared" si="184"/>
        <v>9.6999999999999993</v>
      </c>
      <c r="M828">
        <v>1</v>
      </c>
      <c r="N828" s="9">
        <f t="shared" si="185"/>
        <v>1</v>
      </c>
      <c r="O828" s="9">
        <f t="shared" si="186"/>
        <v>0</v>
      </c>
      <c r="P828" s="9">
        <f t="shared" si="187"/>
        <v>0</v>
      </c>
      <c r="Q828" s="8">
        <f t="shared" si="188"/>
        <v>9.6999999999999993</v>
      </c>
      <c r="R828" s="8">
        <f t="shared" si="189"/>
        <v>0</v>
      </c>
      <c r="S828" t="str">
        <f t="shared" si="190"/>
        <v>17.00.00</v>
      </c>
      <c r="T828" t="str">
        <f t="shared" si="191"/>
        <v>23.00.00</v>
      </c>
      <c r="U828" t="str">
        <f t="shared" si="192"/>
        <v>30-nov-2010</v>
      </c>
      <c r="V828">
        <f t="shared" si="193"/>
        <v>11</v>
      </c>
      <c r="W828">
        <f t="shared" si="194"/>
        <v>2010</v>
      </c>
      <c r="X828">
        <f t="shared" si="195"/>
        <v>30</v>
      </c>
      <c r="Y828" s="25">
        <f t="shared" si="196"/>
        <v>2942.6000000000004</v>
      </c>
    </row>
    <row r="829" spans="1:25">
      <c r="A829" t="s">
        <v>1065</v>
      </c>
      <c r="B829" t="s">
        <v>1066</v>
      </c>
      <c r="C829" t="s">
        <v>25</v>
      </c>
      <c r="D829">
        <v>6</v>
      </c>
      <c r="E829" s="36">
        <v>-34.6</v>
      </c>
      <c r="F829" s="4">
        <v>-5.1000000000000004E-3</v>
      </c>
      <c r="G829">
        <v>0</v>
      </c>
      <c r="H829" s="25">
        <v>0</v>
      </c>
      <c r="I829" s="25">
        <v>-34.6</v>
      </c>
      <c r="J829" s="3">
        <v>10000</v>
      </c>
      <c r="K829" s="7">
        <f t="shared" si="183"/>
        <v>-1</v>
      </c>
      <c r="L829" s="6">
        <f t="shared" si="184"/>
        <v>-34.6</v>
      </c>
      <c r="M829">
        <v>1</v>
      </c>
      <c r="N829" s="9">
        <f t="shared" si="185"/>
        <v>0</v>
      </c>
      <c r="O829" s="9">
        <f t="shared" si="186"/>
        <v>-1</v>
      </c>
      <c r="P829" s="9">
        <f t="shared" si="187"/>
        <v>0</v>
      </c>
      <c r="Q829" s="8">
        <f t="shared" si="188"/>
        <v>0</v>
      </c>
      <c r="R829" s="8">
        <f t="shared" si="189"/>
        <v>-34.6</v>
      </c>
      <c r="S829" t="str">
        <f t="shared" si="190"/>
        <v>4.00.00</v>
      </c>
      <c r="T829" t="str">
        <f t="shared" si="191"/>
        <v>10.00.00</v>
      </c>
      <c r="U829" t="str">
        <f t="shared" si="192"/>
        <v>30-nov-2010</v>
      </c>
      <c r="V829">
        <f t="shared" si="193"/>
        <v>11</v>
      </c>
      <c r="W829">
        <f t="shared" si="194"/>
        <v>2010</v>
      </c>
      <c r="X829">
        <f t="shared" si="195"/>
        <v>30</v>
      </c>
      <c r="Y829" s="25">
        <f t="shared" si="196"/>
        <v>2908.0000000000005</v>
      </c>
    </row>
    <row r="830" spans="1:25">
      <c r="A830" t="s">
        <v>1069</v>
      </c>
      <c r="B830" t="s">
        <v>1070</v>
      </c>
      <c r="C830" t="s">
        <v>25</v>
      </c>
      <c r="D830">
        <v>26</v>
      </c>
      <c r="E830" s="36">
        <v>173.3</v>
      </c>
      <c r="F830" s="4">
        <v>2.58E-2</v>
      </c>
      <c r="G830">
        <v>0</v>
      </c>
      <c r="H830" s="25">
        <v>173.9</v>
      </c>
      <c r="I830" s="25">
        <v>-8</v>
      </c>
      <c r="J830" s="3">
        <v>10000</v>
      </c>
      <c r="K830" s="7">
        <f t="shared" si="183"/>
        <v>1</v>
      </c>
      <c r="L830" s="6">
        <f t="shared" si="184"/>
        <v>173.3</v>
      </c>
      <c r="M830">
        <v>1</v>
      </c>
      <c r="N830" s="9">
        <f t="shared" si="185"/>
        <v>1</v>
      </c>
      <c r="O830" s="9">
        <f t="shared" si="186"/>
        <v>0</v>
      </c>
      <c r="P830" s="9">
        <f t="shared" si="187"/>
        <v>0</v>
      </c>
      <c r="Q830" s="8">
        <f t="shared" si="188"/>
        <v>173.3</v>
      </c>
      <c r="R830" s="8">
        <f t="shared" si="189"/>
        <v>0</v>
      </c>
      <c r="S830" t="str">
        <f t="shared" si="190"/>
        <v>7.00.00</v>
      </c>
      <c r="T830" t="str">
        <f t="shared" si="191"/>
        <v>9.00.00</v>
      </c>
      <c r="U830" t="str">
        <f t="shared" si="192"/>
        <v xml:space="preserve">1-dic-2010 </v>
      </c>
      <c r="V830">
        <f t="shared" si="193"/>
        <v>12</v>
      </c>
      <c r="W830">
        <f t="shared" si="194"/>
        <v>2010</v>
      </c>
      <c r="X830">
        <f t="shared" si="195"/>
        <v>1</v>
      </c>
      <c r="Y830" s="25">
        <f t="shared" si="196"/>
        <v>3081.3000000000006</v>
      </c>
    </row>
    <row r="831" spans="1:25">
      <c r="A831" t="s">
        <v>3075</v>
      </c>
      <c r="B831" t="s">
        <v>3076</v>
      </c>
      <c r="C831" t="s">
        <v>25</v>
      </c>
      <c r="D831">
        <v>3</v>
      </c>
      <c r="E831" s="36">
        <v>75.5</v>
      </c>
      <c r="F831" s="4">
        <v>1.0999999999999999E-2</v>
      </c>
      <c r="G831">
        <v>0</v>
      </c>
      <c r="H831" s="25">
        <v>75.5</v>
      </c>
      <c r="I831" s="25">
        <v>-30.3</v>
      </c>
      <c r="J831" s="3">
        <v>10000</v>
      </c>
      <c r="K831" s="7">
        <f t="shared" si="183"/>
        <v>2</v>
      </c>
      <c r="L831" s="6">
        <f t="shared" si="184"/>
        <v>248.8</v>
      </c>
      <c r="M831">
        <v>1</v>
      </c>
      <c r="N831" s="9">
        <f t="shared" si="185"/>
        <v>1</v>
      </c>
      <c r="O831" s="9">
        <f t="shared" si="186"/>
        <v>0</v>
      </c>
      <c r="P831" s="9">
        <f t="shared" si="187"/>
        <v>0</v>
      </c>
      <c r="Q831" s="8">
        <f t="shared" si="188"/>
        <v>75.5</v>
      </c>
      <c r="R831" s="8">
        <f t="shared" si="189"/>
        <v>0</v>
      </c>
      <c r="S831" t="str">
        <f t="shared" si="190"/>
        <v>14.00.00</v>
      </c>
      <c r="T831" t="str">
        <f t="shared" si="191"/>
        <v>17.00.00</v>
      </c>
      <c r="U831" t="str">
        <f t="shared" si="192"/>
        <v xml:space="preserve">2-dic-2010 </v>
      </c>
      <c r="V831">
        <f t="shared" si="193"/>
        <v>12</v>
      </c>
      <c r="W831">
        <f t="shared" si="194"/>
        <v>2010</v>
      </c>
      <c r="X831">
        <f t="shared" si="195"/>
        <v>2</v>
      </c>
      <c r="Y831" s="25">
        <f t="shared" si="196"/>
        <v>3156.8000000000006</v>
      </c>
    </row>
    <row r="832" spans="1:25">
      <c r="A832" t="s">
        <v>1071</v>
      </c>
      <c r="B832" t="s">
        <v>1072</v>
      </c>
      <c r="C832" t="s">
        <v>55</v>
      </c>
      <c r="D832">
        <v>15</v>
      </c>
      <c r="E832" s="36">
        <v>-16.2</v>
      </c>
      <c r="F832" s="4">
        <v>-2.3E-3</v>
      </c>
      <c r="G832">
        <v>0</v>
      </c>
      <c r="H832" s="25">
        <v>13</v>
      </c>
      <c r="I832" s="25">
        <v>-16.2</v>
      </c>
      <c r="J832" s="3">
        <v>10000</v>
      </c>
      <c r="K832" s="7">
        <f t="shared" si="183"/>
        <v>-1</v>
      </c>
      <c r="L832" s="6">
        <f t="shared" si="184"/>
        <v>-16.2</v>
      </c>
      <c r="M832">
        <v>1</v>
      </c>
      <c r="N832" s="9">
        <f t="shared" si="185"/>
        <v>0</v>
      </c>
      <c r="O832" s="9">
        <f t="shared" si="186"/>
        <v>-1</v>
      </c>
      <c r="P832" s="9">
        <f t="shared" si="187"/>
        <v>0</v>
      </c>
      <c r="Q832" s="8">
        <f t="shared" si="188"/>
        <v>0</v>
      </c>
      <c r="R832" s="8">
        <f t="shared" si="189"/>
        <v>-16.2</v>
      </c>
      <c r="S832" t="str">
        <f t="shared" si="190"/>
        <v>11.00.00</v>
      </c>
      <c r="T832" t="str">
        <f t="shared" si="191"/>
        <v>2.00.00</v>
      </c>
      <c r="U832" t="str">
        <f t="shared" si="192"/>
        <v xml:space="preserve">6-dic-2010 </v>
      </c>
      <c r="V832">
        <f t="shared" si="193"/>
        <v>12</v>
      </c>
      <c r="W832">
        <f t="shared" si="194"/>
        <v>2010</v>
      </c>
      <c r="X832">
        <f t="shared" si="195"/>
        <v>6</v>
      </c>
      <c r="Y832" s="25">
        <f t="shared" si="196"/>
        <v>3140.6000000000008</v>
      </c>
    </row>
    <row r="833" spans="1:25">
      <c r="A833" t="s">
        <v>1073</v>
      </c>
      <c r="B833" t="s">
        <v>1074</v>
      </c>
      <c r="C833" t="s">
        <v>55</v>
      </c>
      <c r="D833">
        <v>14</v>
      </c>
      <c r="E833" s="36">
        <v>-20</v>
      </c>
      <c r="F833" s="4">
        <v>-2.8999999999999998E-3</v>
      </c>
      <c r="G833">
        <v>0</v>
      </c>
      <c r="H833" s="25">
        <v>12.2</v>
      </c>
      <c r="I833" s="25">
        <v>-27</v>
      </c>
      <c r="J833" s="3">
        <v>10000</v>
      </c>
      <c r="K833" s="7">
        <f t="shared" si="183"/>
        <v>-2</v>
      </c>
      <c r="L833" s="6">
        <f t="shared" si="184"/>
        <v>-36.200000000000003</v>
      </c>
      <c r="M833">
        <v>1</v>
      </c>
      <c r="N833" s="9">
        <f t="shared" si="185"/>
        <v>0</v>
      </c>
      <c r="O833" s="9">
        <f t="shared" si="186"/>
        <v>-1</v>
      </c>
      <c r="P833" s="9">
        <f t="shared" si="187"/>
        <v>0</v>
      </c>
      <c r="Q833" s="8">
        <f t="shared" si="188"/>
        <v>0</v>
      </c>
      <c r="R833" s="8">
        <f t="shared" si="189"/>
        <v>-20</v>
      </c>
      <c r="S833" t="str">
        <f t="shared" si="190"/>
        <v>11.00.00</v>
      </c>
      <c r="T833" t="str">
        <f t="shared" si="191"/>
        <v>1.00.00</v>
      </c>
      <c r="U833" t="str">
        <f t="shared" si="192"/>
        <v xml:space="preserve">9-dic-2010 </v>
      </c>
      <c r="V833">
        <f t="shared" si="193"/>
        <v>12</v>
      </c>
      <c r="W833">
        <f t="shared" si="194"/>
        <v>2010</v>
      </c>
      <c r="X833">
        <f t="shared" si="195"/>
        <v>9</v>
      </c>
      <c r="Y833" s="25">
        <f t="shared" si="196"/>
        <v>3120.6000000000008</v>
      </c>
    </row>
    <row r="834" spans="1:25">
      <c r="A834" t="s">
        <v>1074</v>
      </c>
      <c r="B834" t="s">
        <v>1075</v>
      </c>
      <c r="C834" t="s">
        <v>25</v>
      </c>
      <c r="D834">
        <v>29</v>
      </c>
      <c r="E834" s="36">
        <v>39.9</v>
      </c>
      <c r="F834" s="4">
        <v>5.7000000000000002E-3</v>
      </c>
      <c r="G834">
        <v>0</v>
      </c>
      <c r="H834" s="25">
        <v>48.2</v>
      </c>
      <c r="I834" s="25">
        <v>-6.7</v>
      </c>
      <c r="J834" s="3">
        <v>10000</v>
      </c>
      <c r="K834" s="7">
        <f t="shared" si="183"/>
        <v>1</v>
      </c>
      <c r="L834" s="6">
        <f t="shared" si="184"/>
        <v>39.9</v>
      </c>
      <c r="M834">
        <v>1</v>
      </c>
      <c r="N834" s="9">
        <f t="shared" si="185"/>
        <v>1</v>
      </c>
      <c r="O834" s="9">
        <f t="shared" si="186"/>
        <v>0</v>
      </c>
      <c r="P834" s="9">
        <f t="shared" si="187"/>
        <v>0</v>
      </c>
      <c r="Q834" s="8">
        <f t="shared" si="188"/>
        <v>39.9</v>
      </c>
      <c r="R834" s="8">
        <f t="shared" si="189"/>
        <v>0</v>
      </c>
      <c r="S834" t="str">
        <f t="shared" si="190"/>
        <v>1.00.00</v>
      </c>
      <c r="T834" t="str">
        <f t="shared" si="191"/>
        <v>7.00.00</v>
      </c>
      <c r="U834" t="str">
        <f t="shared" si="192"/>
        <v>10-dic-2010</v>
      </c>
      <c r="V834">
        <f t="shared" si="193"/>
        <v>12</v>
      </c>
      <c r="W834">
        <f t="shared" si="194"/>
        <v>2010</v>
      </c>
      <c r="X834">
        <f t="shared" si="195"/>
        <v>10</v>
      </c>
      <c r="Y834" s="25">
        <f t="shared" si="196"/>
        <v>3160.5000000000009</v>
      </c>
    </row>
    <row r="835" spans="1:25">
      <c r="A835" t="s">
        <v>1076</v>
      </c>
      <c r="B835" t="s">
        <v>1077</v>
      </c>
      <c r="C835" t="s">
        <v>55</v>
      </c>
      <c r="D835">
        <v>12</v>
      </c>
      <c r="E835" s="36">
        <v>-1.1000000000000001</v>
      </c>
      <c r="F835" s="4">
        <v>-2.0000000000000001E-4</v>
      </c>
      <c r="G835">
        <v>0</v>
      </c>
      <c r="H835" s="25">
        <v>4.5</v>
      </c>
      <c r="I835" s="25">
        <v>-4</v>
      </c>
      <c r="J835" s="3">
        <v>10000</v>
      </c>
      <c r="K835" s="7">
        <f t="shared" si="183"/>
        <v>-1</v>
      </c>
      <c r="L835" s="6">
        <f t="shared" si="184"/>
        <v>-1.1000000000000001</v>
      </c>
      <c r="M835">
        <v>1</v>
      </c>
      <c r="N835" s="9">
        <f t="shared" si="185"/>
        <v>0</v>
      </c>
      <c r="O835" s="9">
        <f t="shared" si="186"/>
        <v>-1</v>
      </c>
      <c r="P835" s="9">
        <f t="shared" si="187"/>
        <v>0</v>
      </c>
      <c r="Q835" s="8">
        <f t="shared" si="188"/>
        <v>0</v>
      </c>
      <c r="R835" s="8">
        <f t="shared" si="189"/>
        <v>-1.1000000000000001</v>
      </c>
      <c r="S835" t="str">
        <f t="shared" si="190"/>
        <v>22.00.00</v>
      </c>
      <c r="T835" t="str">
        <f t="shared" si="191"/>
        <v>10.00.00</v>
      </c>
      <c r="U835" t="str">
        <f t="shared" si="192"/>
        <v>13-dic-2010</v>
      </c>
      <c r="V835">
        <f t="shared" si="193"/>
        <v>12</v>
      </c>
      <c r="W835">
        <f t="shared" si="194"/>
        <v>2010</v>
      </c>
      <c r="X835">
        <f t="shared" si="195"/>
        <v>13</v>
      </c>
      <c r="Y835" s="25">
        <f t="shared" si="196"/>
        <v>3159.400000000001</v>
      </c>
    </row>
    <row r="836" spans="1:25">
      <c r="A836" t="s">
        <v>1078</v>
      </c>
      <c r="B836" t="s">
        <v>1079</v>
      </c>
      <c r="C836" t="s">
        <v>55</v>
      </c>
      <c r="D836">
        <v>12</v>
      </c>
      <c r="E836" s="36">
        <v>11.5</v>
      </c>
      <c r="F836" s="4">
        <v>1.6000000000000001E-3</v>
      </c>
      <c r="G836">
        <v>0</v>
      </c>
      <c r="H836" s="25">
        <v>43.8</v>
      </c>
      <c r="I836" s="25">
        <v>-8.1999999999999993</v>
      </c>
      <c r="J836" s="3">
        <v>10000</v>
      </c>
      <c r="K836" s="7">
        <f t="shared" si="183"/>
        <v>1</v>
      </c>
      <c r="L836" s="6">
        <f t="shared" si="184"/>
        <v>11.5</v>
      </c>
      <c r="M836">
        <v>1</v>
      </c>
      <c r="N836" s="9">
        <f t="shared" si="185"/>
        <v>1</v>
      </c>
      <c r="O836" s="9">
        <f t="shared" si="186"/>
        <v>0</v>
      </c>
      <c r="P836" s="9">
        <f t="shared" si="187"/>
        <v>0</v>
      </c>
      <c r="Q836" s="8">
        <f t="shared" si="188"/>
        <v>11.5</v>
      </c>
      <c r="R836" s="8">
        <f t="shared" si="189"/>
        <v>0</v>
      </c>
      <c r="S836" t="str">
        <f t="shared" si="190"/>
        <v>4.00.00</v>
      </c>
      <c r="T836" t="str">
        <f t="shared" si="191"/>
        <v>16.00.00</v>
      </c>
      <c r="U836" t="str">
        <f t="shared" si="192"/>
        <v>15-dic-2010</v>
      </c>
      <c r="V836">
        <f t="shared" si="193"/>
        <v>12</v>
      </c>
      <c r="W836">
        <f t="shared" si="194"/>
        <v>2010</v>
      </c>
      <c r="X836">
        <f t="shared" si="195"/>
        <v>15</v>
      </c>
      <c r="Y836" s="25">
        <f t="shared" si="196"/>
        <v>3170.900000000001</v>
      </c>
    </row>
    <row r="837" spans="1:25">
      <c r="A837" t="s">
        <v>1080</v>
      </c>
      <c r="B837" t="s">
        <v>1081</v>
      </c>
      <c r="C837" t="s">
        <v>25</v>
      </c>
      <c r="D837">
        <v>16</v>
      </c>
      <c r="E837" s="36">
        <v>-21.6</v>
      </c>
      <c r="F837" s="4">
        <v>-3.0999999999999999E-3</v>
      </c>
      <c r="G837">
        <v>0</v>
      </c>
      <c r="H837" s="25">
        <v>8.1999999999999993</v>
      </c>
      <c r="I837" s="25">
        <v>-21.6</v>
      </c>
      <c r="J837" s="3">
        <v>10000</v>
      </c>
      <c r="K837" s="7">
        <f t="shared" si="183"/>
        <v>-1</v>
      </c>
      <c r="L837" s="6">
        <f t="shared" si="184"/>
        <v>-21.6</v>
      </c>
      <c r="M837">
        <v>1</v>
      </c>
      <c r="N837" s="9">
        <f t="shared" si="185"/>
        <v>0</v>
      </c>
      <c r="O837" s="9">
        <f t="shared" si="186"/>
        <v>-1</v>
      </c>
      <c r="P837" s="9">
        <f t="shared" si="187"/>
        <v>0</v>
      </c>
      <c r="Q837" s="8">
        <f t="shared" si="188"/>
        <v>0</v>
      </c>
      <c r="R837" s="8">
        <f t="shared" si="189"/>
        <v>-21.6</v>
      </c>
      <c r="S837" t="str">
        <f t="shared" si="190"/>
        <v>20.00.00</v>
      </c>
      <c r="T837" t="str">
        <f t="shared" si="191"/>
        <v>12.00.00</v>
      </c>
      <c r="U837" t="str">
        <f t="shared" si="192"/>
        <v>16-dic-2010</v>
      </c>
      <c r="V837">
        <f t="shared" si="193"/>
        <v>12</v>
      </c>
      <c r="W837">
        <f t="shared" si="194"/>
        <v>2010</v>
      </c>
      <c r="X837">
        <f t="shared" si="195"/>
        <v>16</v>
      </c>
      <c r="Y837" s="25">
        <f t="shared" si="196"/>
        <v>3149.3000000000011</v>
      </c>
    </row>
    <row r="838" spans="1:25">
      <c r="A838" t="s">
        <v>1082</v>
      </c>
      <c r="B838" t="s">
        <v>1083</v>
      </c>
      <c r="C838" t="s">
        <v>25</v>
      </c>
      <c r="D838">
        <v>13</v>
      </c>
      <c r="E838" s="36">
        <v>7.7</v>
      </c>
      <c r="F838" s="4">
        <v>1.1000000000000001E-3</v>
      </c>
      <c r="G838">
        <v>0</v>
      </c>
      <c r="H838" s="25">
        <v>40</v>
      </c>
      <c r="I838" s="25">
        <v>-12.5</v>
      </c>
      <c r="J838" s="3">
        <v>10000</v>
      </c>
      <c r="K838" s="7">
        <f t="shared" si="183"/>
        <v>1</v>
      </c>
      <c r="L838" s="6">
        <f t="shared" si="184"/>
        <v>7.7</v>
      </c>
      <c r="M838">
        <v>1</v>
      </c>
      <c r="N838" s="9">
        <f t="shared" si="185"/>
        <v>1</v>
      </c>
      <c r="O838" s="9">
        <f t="shared" si="186"/>
        <v>0</v>
      </c>
      <c r="P838" s="9">
        <f t="shared" si="187"/>
        <v>0</v>
      </c>
      <c r="Q838" s="8">
        <f t="shared" si="188"/>
        <v>7.7</v>
      </c>
      <c r="R838" s="8">
        <f t="shared" si="189"/>
        <v>0</v>
      </c>
      <c r="S838" t="str">
        <f t="shared" si="190"/>
        <v>10.00.00</v>
      </c>
      <c r="T838" t="str">
        <f t="shared" si="191"/>
        <v>23.00.00</v>
      </c>
      <c r="U838" t="str">
        <f t="shared" si="192"/>
        <v>20-dic-2010</v>
      </c>
      <c r="V838">
        <f t="shared" si="193"/>
        <v>12</v>
      </c>
      <c r="W838">
        <f t="shared" si="194"/>
        <v>2010</v>
      </c>
      <c r="X838">
        <f t="shared" si="195"/>
        <v>20</v>
      </c>
      <c r="Y838" s="25">
        <f t="shared" si="196"/>
        <v>3157.0000000000009</v>
      </c>
    </row>
    <row r="839" spans="1:25">
      <c r="A839" t="s">
        <v>1084</v>
      </c>
      <c r="B839" t="s">
        <v>1085</v>
      </c>
      <c r="C839" t="s">
        <v>25</v>
      </c>
      <c r="D839">
        <v>25</v>
      </c>
      <c r="E839" s="36">
        <v>15.4</v>
      </c>
      <c r="F839" s="4">
        <v>2.2000000000000001E-3</v>
      </c>
      <c r="G839">
        <v>0</v>
      </c>
      <c r="H839" s="25">
        <v>23.7</v>
      </c>
      <c r="I839" s="25">
        <v>-3.3</v>
      </c>
      <c r="J839" s="3">
        <v>10000</v>
      </c>
      <c r="K839" s="7">
        <f t="shared" ref="K839:K902" si="197">+IF(AND(E839&gt;=0,E838&gt;=0),K838+1,IF(AND(E839&lt;0,E838&lt;0),K838-1,IF(AND(E839&gt;=0,E838&lt;0),1,-1)))</f>
        <v>2</v>
      </c>
      <c r="L839" s="6">
        <f t="shared" ref="L839:L902" si="198">+IF(AND(E839&gt;=0,E838&gt;=0),L838+E839,IF(AND(E839&lt;0,E838&lt;0),L838+E839,E839))</f>
        <v>23.1</v>
      </c>
      <c r="M839">
        <v>1</v>
      </c>
      <c r="N839" s="9">
        <f t="shared" ref="N839:N902" si="199">+IF(E839&gt;0,1,0)</f>
        <v>1</v>
      </c>
      <c r="O839" s="9">
        <f t="shared" ref="O839:O902" si="200">+IF(E839&lt;0,-1,0)</f>
        <v>0</v>
      </c>
      <c r="P839" s="9">
        <f t="shared" ref="P839:P902" si="201">+IF(E839=0,1,0)</f>
        <v>0</v>
      </c>
      <c r="Q839" s="8">
        <f t="shared" ref="Q839:Q902" si="202">IF(E839&gt;=0,E839,0)</f>
        <v>15.4</v>
      </c>
      <c r="R839" s="8">
        <f t="shared" ref="R839:R902" si="203">IF(E839&lt;0,E839,0)</f>
        <v>0</v>
      </c>
      <c r="S839" t="str">
        <f t="shared" ref="S839:S902" si="204">REPLACE(A839,1,SEARCH(" ",A839),"")</f>
        <v>10.00.00</v>
      </c>
      <c r="T839" t="str">
        <f t="shared" ref="T839:T902" si="205">REPLACE(B839,1,SEARCH(" ",B839),"")</f>
        <v>11.00.00</v>
      </c>
      <c r="U839" t="str">
        <f t="shared" ref="U839:U902" si="206">LEFT(A839,11)</f>
        <v>21-dic-2010</v>
      </c>
      <c r="V839">
        <f t="shared" ref="V839:V902" si="207">MONTH(U839)</f>
        <v>12</v>
      </c>
      <c r="W839">
        <f t="shared" ref="W839:W902" si="208">YEAR(U839)</f>
        <v>2010</v>
      </c>
      <c r="X839">
        <f t="shared" ref="X839:X902" si="209">DAY(U839)</f>
        <v>21</v>
      </c>
      <c r="Y839" s="25">
        <f t="shared" ref="Y839:Y902" si="210">Y838+E839</f>
        <v>3172.400000000001</v>
      </c>
    </row>
    <row r="840" spans="1:25">
      <c r="A840" t="s">
        <v>1085</v>
      </c>
      <c r="B840" t="s">
        <v>1086</v>
      </c>
      <c r="C840" t="s">
        <v>55</v>
      </c>
      <c r="D840">
        <v>16</v>
      </c>
      <c r="E840" s="36">
        <v>-3.2</v>
      </c>
      <c r="F840" s="4">
        <v>-5.0000000000000001E-4</v>
      </c>
      <c r="G840">
        <v>0</v>
      </c>
      <c r="H840" s="25">
        <v>3.3</v>
      </c>
      <c r="I840" s="25">
        <v>-5.0999999999999996</v>
      </c>
      <c r="J840" s="3">
        <v>10000</v>
      </c>
      <c r="K840" s="7">
        <f t="shared" si="197"/>
        <v>-1</v>
      </c>
      <c r="L840" s="6">
        <f t="shared" si="198"/>
        <v>-3.2</v>
      </c>
      <c r="M840">
        <v>1</v>
      </c>
      <c r="N840" s="9">
        <f t="shared" si="199"/>
        <v>0</v>
      </c>
      <c r="O840" s="9">
        <f t="shared" si="200"/>
        <v>-1</v>
      </c>
      <c r="P840" s="9">
        <f t="shared" si="201"/>
        <v>0</v>
      </c>
      <c r="Q840" s="8">
        <f t="shared" si="202"/>
        <v>0</v>
      </c>
      <c r="R840" s="8">
        <f t="shared" si="203"/>
        <v>-3.2</v>
      </c>
      <c r="S840" t="str">
        <f t="shared" si="204"/>
        <v>11.00.00</v>
      </c>
      <c r="T840" t="str">
        <f t="shared" si="205"/>
        <v>3.00.00</v>
      </c>
      <c r="U840" t="str">
        <f t="shared" si="206"/>
        <v>22-dic-2010</v>
      </c>
      <c r="V840">
        <f t="shared" si="207"/>
        <v>12</v>
      </c>
      <c r="W840">
        <f t="shared" si="208"/>
        <v>2010</v>
      </c>
      <c r="X840">
        <f t="shared" si="209"/>
        <v>22</v>
      </c>
      <c r="Y840" s="25">
        <f t="shared" si="210"/>
        <v>3169.2000000000012</v>
      </c>
    </row>
    <row r="841" spans="1:25">
      <c r="A841" t="s">
        <v>3077</v>
      </c>
      <c r="B841" t="s">
        <v>3078</v>
      </c>
      <c r="C841" t="s">
        <v>25</v>
      </c>
      <c r="D841">
        <v>4</v>
      </c>
      <c r="E841" s="36">
        <v>1.7</v>
      </c>
      <c r="F841" s="4">
        <v>2.0000000000000001E-4</v>
      </c>
      <c r="G841">
        <v>0</v>
      </c>
      <c r="H841" s="25">
        <v>3.3</v>
      </c>
      <c r="I841" s="25">
        <v>-3.5</v>
      </c>
      <c r="J841" s="3">
        <v>10000</v>
      </c>
      <c r="K841" s="7">
        <f t="shared" si="197"/>
        <v>1</v>
      </c>
      <c r="L841" s="6">
        <f t="shared" si="198"/>
        <v>1.7</v>
      </c>
      <c r="M841">
        <v>1</v>
      </c>
      <c r="N841" s="9">
        <f t="shared" si="199"/>
        <v>1</v>
      </c>
      <c r="O841" s="9">
        <f t="shared" si="200"/>
        <v>0</v>
      </c>
      <c r="P841" s="9">
        <f t="shared" si="201"/>
        <v>0</v>
      </c>
      <c r="Q841" s="8">
        <f t="shared" si="202"/>
        <v>1.7</v>
      </c>
      <c r="R841" s="8">
        <f t="shared" si="203"/>
        <v>0</v>
      </c>
      <c r="S841" t="str">
        <f t="shared" si="204"/>
        <v>19.00.00</v>
      </c>
      <c r="T841" t="str">
        <f t="shared" si="205"/>
        <v>23.00.00</v>
      </c>
      <c r="U841" t="str">
        <f t="shared" si="206"/>
        <v>22-dic-2010</v>
      </c>
      <c r="V841">
        <f t="shared" si="207"/>
        <v>12</v>
      </c>
      <c r="W841">
        <f t="shared" si="208"/>
        <v>2010</v>
      </c>
      <c r="X841">
        <f t="shared" si="209"/>
        <v>22</v>
      </c>
      <c r="Y841" s="25">
        <f t="shared" si="210"/>
        <v>3170.900000000001</v>
      </c>
    </row>
    <row r="842" spans="1:25">
      <c r="A842" t="s">
        <v>3079</v>
      </c>
      <c r="B842" t="s">
        <v>3080</v>
      </c>
      <c r="C842" t="s">
        <v>25</v>
      </c>
      <c r="D842">
        <v>2</v>
      </c>
      <c r="E842" s="36">
        <v>-10.8</v>
      </c>
      <c r="F842" s="4">
        <v>-1.5E-3</v>
      </c>
      <c r="G842">
        <v>0</v>
      </c>
      <c r="H842" s="25">
        <v>0</v>
      </c>
      <c r="I842" s="25">
        <v>-10.8</v>
      </c>
      <c r="J842" s="3">
        <v>10000</v>
      </c>
      <c r="K842" s="7">
        <f t="shared" si="197"/>
        <v>-1</v>
      </c>
      <c r="L842" s="6">
        <f t="shared" si="198"/>
        <v>-10.8</v>
      </c>
      <c r="M842">
        <v>1</v>
      </c>
      <c r="N842" s="9">
        <f t="shared" si="199"/>
        <v>0</v>
      </c>
      <c r="O842" s="9">
        <f t="shared" si="200"/>
        <v>-1</v>
      </c>
      <c r="P842" s="9">
        <f t="shared" si="201"/>
        <v>0</v>
      </c>
      <c r="Q842" s="8">
        <f t="shared" si="202"/>
        <v>0</v>
      </c>
      <c r="R842" s="8">
        <f t="shared" si="203"/>
        <v>-10.8</v>
      </c>
      <c r="S842" t="str">
        <f t="shared" si="204"/>
        <v>12.00.00</v>
      </c>
      <c r="T842" t="str">
        <f t="shared" si="205"/>
        <v>14.00.00</v>
      </c>
      <c r="U842" t="str">
        <f t="shared" si="206"/>
        <v>23-dic-2010</v>
      </c>
      <c r="V842">
        <f t="shared" si="207"/>
        <v>12</v>
      </c>
      <c r="W842">
        <f t="shared" si="208"/>
        <v>2010</v>
      </c>
      <c r="X842">
        <f t="shared" si="209"/>
        <v>23</v>
      </c>
      <c r="Y842" s="25">
        <f t="shared" si="210"/>
        <v>3160.1000000000008</v>
      </c>
    </row>
    <row r="843" spans="1:25">
      <c r="A843" t="s">
        <v>1087</v>
      </c>
      <c r="B843" t="s">
        <v>1087</v>
      </c>
      <c r="C843" t="s">
        <v>25</v>
      </c>
      <c r="D843">
        <v>0</v>
      </c>
      <c r="E843" s="36">
        <v>-71.8</v>
      </c>
      <c r="F843" s="4">
        <v>-1.0200000000000001E-2</v>
      </c>
      <c r="G843">
        <v>0</v>
      </c>
      <c r="H843" s="25">
        <v>0</v>
      </c>
      <c r="I843" s="25">
        <v>-71.8</v>
      </c>
      <c r="J843" s="3">
        <v>10000</v>
      </c>
      <c r="K843" s="7">
        <f t="shared" si="197"/>
        <v>-2</v>
      </c>
      <c r="L843" s="6">
        <f t="shared" si="198"/>
        <v>-82.6</v>
      </c>
      <c r="M843">
        <v>1</v>
      </c>
      <c r="N843" s="9">
        <f t="shared" si="199"/>
        <v>0</v>
      </c>
      <c r="O843" s="9">
        <f t="shared" si="200"/>
        <v>-1</v>
      </c>
      <c r="P843" s="9">
        <f t="shared" si="201"/>
        <v>0</v>
      </c>
      <c r="Q843" s="8">
        <f t="shared" si="202"/>
        <v>0</v>
      </c>
      <c r="R843" s="8">
        <f t="shared" si="203"/>
        <v>-71.8</v>
      </c>
      <c r="S843" t="str">
        <f t="shared" si="204"/>
        <v>9.00.00</v>
      </c>
      <c r="T843" t="str">
        <f t="shared" si="205"/>
        <v>9.00.00</v>
      </c>
      <c r="U843" t="str">
        <f t="shared" si="206"/>
        <v>27-dic-2010</v>
      </c>
      <c r="V843">
        <f t="shared" si="207"/>
        <v>12</v>
      </c>
      <c r="W843">
        <f t="shared" si="208"/>
        <v>2010</v>
      </c>
      <c r="X843">
        <f t="shared" si="209"/>
        <v>27</v>
      </c>
      <c r="Y843" s="25">
        <f t="shared" si="210"/>
        <v>3088.3000000000006</v>
      </c>
    </row>
    <row r="844" spans="1:25">
      <c r="A844" t="s">
        <v>1088</v>
      </c>
      <c r="B844" t="s">
        <v>1089</v>
      </c>
      <c r="C844" t="s">
        <v>55</v>
      </c>
      <c r="D844">
        <v>32</v>
      </c>
      <c r="E844" s="36">
        <v>65.900000000000006</v>
      </c>
      <c r="F844" s="4">
        <v>9.4000000000000004E-3</v>
      </c>
      <c r="G844">
        <v>0</v>
      </c>
      <c r="H844" s="25">
        <v>87.3</v>
      </c>
      <c r="I844" s="25">
        <v>-5.8</v>
      </c>
      <c r="J844" s="3">
        <v>10000</v>
      </c>
      <c r="K844" s="7">
        <f t="shared" si="197"/>
        <v>1</v>
      </c>
      <c r="L844" s="6">
        <f t="shared" si="198"/>
        <v>65.900000000000006</v>
      </c>
      <c r="M844">
        <v>1</v>
      </c>
      <c r="N844" s="9">
        <f t="shared" si="199"/>
        <v>1</v>
      </c>
      <c r="O844" s="9">
        <f t="shared" si="200"/>
        <v>0</v>
      </c>
      <c r="P844" s="9">
        <f t="shared" si="201"/>
        <v>0</v>
      </c>
      <c r="Q844" s="8">
        <f t="shared" si="202"/>
        <v>65.900000000000006</v>
      </c>
      <c r="R844" s="8">
        <f t="shared" si="203"/>
        <v>0</v>
      </c>
      <c r="S844" t="str">
        <f t="shared" si="204"/>
        <v>23.00.00</v>
      </c>
      <c r="T844" t="str">
        <f t="shared" si="205"/>
        <v>8.00.00</v>
      </c>
      <c r="U844" t="str">
        <f t="shared" si="206"/>
        <v>29-dic-2010</v>
      </c>
      <c r="V844">
        <f t="shared" si="207"/>
        <v>12</v>
      </c>
      <c r="W844">
        <f t="shared" si="208"/>
        <v>2010</v>
      </c>
      <c r="X844">
        <f t="shared" si="209"/>
        <v>29</v>
      </c>
      <c r="Y844" s="25">
        <f t="shared" si="210"/>
        <v>3154.2000000000007</v>
      </c>
    </row>
    <row r="845" spans="1:25">
      <c r="A845" t="s">
        <v>2087</v>
      </c>
      <c r="B845" t="s">
        <v>2088</v>
      </c>
      <c r="C845" t="s">
        <v>55</v>
      </c>
      <c r="D845">
        <v>8</v>
      </c>
      <c r="E845" s="38">
        <v>16</v>
      </c>
      <c r="F845" s="4">
        <v>1.1999999999999999E-3</v>
      </c>
      <c r="G845">
        <v>0</v>
      </c>
      <c r="H845" s="25">
        <v>39.6</v>
      </c>
      <c r="I845" s="25">
        <v>0</v>
      </c>
      <c r="J845" s="3">
        <v>10000</v>
      </c>
      <c r="K845" s="7">
        <f t="shared" si="197"/>
        <v>2</v>
      </c>
      <c r="L845" s="6">
        <f t="shared" si="198"/>
        <v>81.900000000000006</v>
      </c>
      <c r="M845">
        <v>1</v>
      </c>
      <c r="N845" s="9">
        <f t="shared" si="199"/>
        <v>1</v>
      </c>
      <c r="O845" s="9">
        <f t="shared" si="200"/>
        <v>0</v>
      </c>
      <c r="P845" s="9">
        <f t="shared" si="201"/>
        <v>0</v>
      </c>
      <c r="Q845" s="8">
        <f t="shared" si="202"/>
        <v>16</v>
      </c>
      <c r="R845" s="8">
        <f t="shared" si="203"/>
        <v>0</v>
      </c>
      <c r="S845" t="str">
        <f t="shared" si="204"/>
        <v>13.00.00</v>
      </c>
      <c r="T845" t="str">
        <f t="shared" si="205"/>
        <v>21.00.00</v>
      </c>
      <c r="U845" t="str">
        <f t="shared" si="206"/>
        <v>30-dic-2010</v>
      </c>
      <c r="V845">
        <f t="shared" si="207"/>
        <v>12</v>
      </c>
      <c r="W845">
        <f t="shared" si="208"/>
        <v>2010</v>
      </c>
      <c r="X845">
        <f t="shared" si="209"/>
        <v>30</v>
      </c>
      <c r="Y845" s="25">
        <f t="shared" si="210"/>
        <v>3170.2000000000007</v>
      </c>
    </row>
    <row r="846" spans="1:25">
      <c r="A846" t="s">
        <v>1090</v>
      </c>
      <c r="B846" t="s">
        <v>1091</v>
      </c>
      <c r="C846" t="s">
        <v>25</v>
      </c>
      <c r="D846">
        <v>18</v>
      </c>
      <c r="E846" s="36">
        <v>82.4</v>
      </c>
      <c r="F846" s="4">
        <v>1.1900000000000001E-2</v>
      </c>
      <c r="G846">
        <v>0</v>
      </c>
      <c r="H846" s="25">
        <v>97.5</v>
      </c>
      <c r="I846" s="25">
        <v>-4.9000000000000004</v>
      </c>
      <c r="J846" s="3">
        <v>10000</v>
      </c>
      <c r="K846" s="7">
        <f t="shared" si="197"/>
        <v>3</v>
      </c>
      <c r="L846" s="6">
        <f t="shared" si="198"/>
        <v>164.3</v>
      </c>
      <c r="M846">
        <v>1</v>
      </c>
      <c r="N846" s="9">
        <f t="shared" si="199"/>
        <v>1</v>
      </c>
      <c r="O846" s="9">
        <f t="shared" si="200"/>
        <v>0</v>
      </c>
      <c r="P846" s="9">
        <f t="shared" si="201"/>
        <v>0</v>
      </c>
      <c r="Q846" s="8">
        <f t="shared" si="202"/>
        <v>82.4</v>
      </c>
      <c r="R846" s="8">
        <f t="shared" si="203"/>
        <v>0</v>
      </c>
      <c r="S846" t="str">
        <f t="shared" si="204"/>
        <v>21.00.00</v>
      </c>
      <c r="T846" t="str">
        <f t="shared" si="205"/>
        <v>16.00.00</v>
      </c>
      <c r="U846" t="str">
        <f t="shared" si="206"/>
        <v>31-dic-2010</v>
      </c>
      <c r="V846">
        <f t="shared" si="207"/>
        <v>12</v>
      </c>
      <c r="W846">
        <f t="shared" si="208"/>
        <v>2010</v>
      </c>
      <c r="X846">
        <f t="shared" si="209"/>
        <v>31</v>
      </c>
      <c r="Y846" s="25">
        <f t="shared" si="210"/>
        <v>3252.6000000000008</v>
      </c>
    </row>
    <row r="847" spans="1:25">
      <c r="A847" t="s">
        <v>2089</v>
      </c>
      <c r="B847" t="s">
        <v>2090</v>
      </c>
      <c r="C847" t="s">
        <v>25</v>
      </c>
      <c r="D847">
        <v>9</v>
      </c>
      <c r="E847" s="38">
        <v>-85</v>
      </c>
      <c r="F847" s="4">
        <v>-6.1000000000000004E-3</v>
      </c>
      <c r="G847">
        <v>0</v>
      </c>
      <c r="H847" s="25">
        <v>0</v>
      </c>
      <c r="I847" s="25">
        <v>-85</v>
      </c>
      <c r="J847" s="3">
        <v>10000</v>
      </c>
      <c r="K847" s="7">
        <f t="shared" si="197"/>
        <v>-1</v>
      </c>
      <c r="L847" s="6">
        <f t="shared" si="198"/>
        <v>-85</v>
      </c>
      <c r="M847">
        <v>1</v>
      </c>
      <c r="N847" s="9">
        <f t="shared" si="199"/>
        <v>0</v>
      </c>
      <c r="O847" s="9">
        <f t="shared" si="200"/>
        <v>-1</v>
      </c>
      <c r="P847" s="9">
        <f t="shared" si="201"/>
        <v>0</v>
      </c>
      <c r="Q847" s="8">
        <f t="shared" si="202"/>
        <v>0</v>
      </c>
      <c r="R847" s="8">
        <f t="shared" si="203"/>
        <v>-85</v>
      </c>
      <c r="S847" t="str">
        <f t="shared" si="204"/>
        <v>12.00.00</v>
      </c>
      <c r="T847" t="str">
        <f t="shared" si="205"/>
        <v>21.00.00</v>
      </c>
      <c r="U847" t="str">
        <f t="shared" si="206"/>
        <v xml:space="preserve">3-gen-2011 </v>
      </c>
      <c r="V847">
        <f t="shared" si="207"/>
        <v>1</v>
      </c>
      <c r="W847">
        <f t="shared" si="208"/>
        <v>2011</v>
      </c>
      <c r="X847">
        <f t="shared" si="209"/>
        <v>3</v>
      </c>
      <c r="Y847" s="25">
        <f t="shared" si="210"/>
        <v>3167.6000000000008</v>
      </c>
    </row>
    <row r="848" spans="1:25">
      <c r="A848" t="s">
        <v>1092</v>
      </c>
      <c r="B848" t="s">
        <v>1093</v>
      </c>
      <c r="C848" t="s">
        <v>55</v>
      </c>
      <c r="D848">
        <v>22</v>
      </c>
      <c r="E848" s="36">
        <v>54.2</v>
      </c>
      <c r="F848" s="4">
        <v>7.7999999999999996E-3</v>
      </c>
      <c r="G848">
        <v>0</v>
      </c>
      <c r="H848" s="25">
        <v>110.9</v>
      </c>
      <c r="I848" s="25">
        <v>-5.0999999999999996</v>
      </c>
      <c r="J848" s="3">
        <v>10000</v>
      </c>
      <c r="K848" s="7">
        <f t="shared" si="197"/>
        <v>1</v>
      </c>
      <c r="L848" s="6">
        <f t="shared" si="198"/>
        <v>54.2</v>
      </c>
      <c r="M848">
        <v>1</v>
      </c>
      <c r="N848" s="9">
        <f t="shared" si="199"/>
        <v>1</v>
      </c>
      <c r="O848" s="9">
        <f t="shared" si="200"/>
        <v>0</v>
      </c>
      <c r="P848" s="9">
        <f t="shared" si="201"/>
        <v>0</v>
      </c>
      <c r="Q848" s="8">
        <f t="shared" si="202"/>
        <v>54.2</v>
      </c>
      <c r="R848" s="8">
        <f t="shared" si="203"/>
        <v>0</v>
      </c>
      <c r="S848" t="str">
        <f t="shared" si="204"/>
        <v>18.00.00</v>
      </c>
      <c r="T848" t="str">
        <f t="shared" si="205"/>
        <v>16.00.00</v>
      </c>
      <c r="U848" t="str">
        <f t="shared" si="206"/>
        <v xml:space="preserve">4-gen-2011 </v>
      </c>
      <c r="V848">
        <f t="shared" si="207"/>
        <v>1</v>
      </c>
      <c r="W848">
        <f t="shared" si="208"/>
        <v>2011</v>
      </c>
      <c r="X848">
        <f t="shared" si="209"/>
        <v>4</v>
      </c>
      <c r="Y848" s="25">
        <f t="shared" si="210"/>
        <v>3221.8000000000006</v>
      </c>
    </row>
    <row r="849" spans="1:25">
      <c r="A849" t="s">
        <v>3081</v>
      </c>
      <c r="B849" t="s">
        <v>3082</v>
      </c>
      <c r="C849" t="s">
        <v>25</v>
      </c>
      <c r="D849">
        <v>8</v>
      </c>
      <c r="E849" s="36">
        <v>49.8</v>
      </c>
      <c r="F849" s="4">
        <v>7.1999999999999998E-3</v>
      </c>
      <c r="G849">
        <v>0</v>
      </c>
      <c r="H849" s="25">
        <v>55</v>
      </c>
      <c r="I849" s="25">
        <v>0</v>
      </c>
      <c r="J849" s="3">
        <v>10000</v>
      </c>
      <c r="K849" s="7">
        <f t="shared" si="197"/>
        <v>2</v>
      </c>
      <c r="L849" s="6">
        <f t="shared" si="198"/>
        <v>104</v>
      </c>
      <c r="M849">
        <v>1</v>
      </c>
      <c r="N849" s="9">
        <f t="shared" si="199"/>
        <v>1</v>
      </c>
      <c r="O849" s="9">
        <f t="shared" si="200"/>
        <v>0</v>
      </c>
      <c r="P849" s="9">
        <f t="shared" si="201"/>
        <v>0</v>
      </c>
      <c r="Q849" s="8">
        <f t="shared" si="202"/>
        <v>49.8</v>
      </c>
      <c r="R849" s="8">
        <f t="shared" si="203"/>
        <v>0</v>
      </c>
      <c r="S849" t="str">
        <f t="shared" si="204"/>
        <v>15.00.00</v>
      </c>
      <c r="T849" t="str">
        <f t="shared" si="205"/>
        <v>23.00.00</v>
      </c>
      <c r="U849" t="str">
        <f t="shared" si="206"/>
        <v xml:space="preserve">5-gen-2011 </v>
      </c>
      <c r="V849">
        <f t="shared" si="207"/>
        <v>1</v>
      </c>
      <c r="W849">
        <f t="shared" si="208"/>
        <v>2011</v>
      </c>
      <c r="X849">
        <f t="shared" si="209"/>
        <v>5</v>
      </c>
      <c r="Y849" s="25">
        <f t="shared" si="210"/>
        <v>3271.6000000000008</v>
      </c>
    </row>
    <row r="850" spans="1:25">
      <c r="A850" t="s">
        <v>2091</v>
      </c>
      <c r="B850" t="s">
        <v>2092</v>
      </c>
      <c r="C850" t="s">
        <v>25</v>
      </c>
      <c r="D850">
        <v>9</v>
      </c>
      <c r="E850" s="38">
        <v>-67.599999999999994</v>
      </c>
      <c r="F850" s="4">
        <v>-4.7999999999999996E-3</v>
      </c>
      <c r="G850">
        <v>0</v>
      </c>
      <c r="H850" s="25">
        <v>33</v>
      </c>
      <c r="I850" s="25">
        <v>-67.599999999999994</v>
      </c>
      <c r="J850" s="3">
        <v>10000</v>
      </c>
      <c r="K850" s="7">
        <f t="shared" si="197"/>
        <v>-1</v>
      </c>
      <c r="L850" s="6">
        <f t="shared" si="198"/>
        <v>-67.599999999999994</v>
      </c>
      <c r="M850">
        <v>1</v>
      </c>
      <c r="N850" s="9">
        <f t="shared" si="199"/>
        <v>0</v>
      </c>
      <c r="O850" s="9">
        <f t="shared" si="200"/>
        <v>-1</v>
      </c>
      <c r="P850" s="9">
        <f t="shared" si="201"/>
        <v>0</v>
      </c>
      <c r="Q850" s="8">
        <f t="shared" si="202"/>
        <v>0</v>
      </c>
      <c r="R850" s="8">
        <f t="shared" si="203"/>
        <v>-67.599999999999994</v>
      </c>
      <c r="S850" t="str">
        <f t="shared" si="204"/>
        <v>12.00.00</v>
      </c>
      <c r="T850" t="str">
        <f t="shared" si="205"/>
        <v>21.00.00</v>
      </c>
      <c r="U850" t="str">
        <f t="shared" si="206"/>
        <v xml:space="preserve">6-gen-2011 </v>
      </c>
      <c r="V850">
        <f t="shared" si="207"/>
        <v>1</v>
      </c>
      <c r="W850">
        <f t="shared" si="208"/>
        <v>2011</v>
      </c>
      <c r="X850">
        <f t="shared" si="209"/>
        <v>6</v>
      </c>
      <c r="Y850" s="25">
        <f t="shared" si="210"/>
        <v>3204.0000000000009</v>
      </c>
    </row>
    <row r="851" spans="1:25">
      <c r="A851" t="s">
        <v>1094</v>
      </c>
      <c r="B851" t="s">
        <v>1095</v>
      </c>
      <c r="C851" t="s">
        <v>55</v>
      </c>
      <c r="D851">
        <v>31</v>
      </c>
      <c r="E851" s="36">
        <v>83.3</v>
      </c>
      <c r="F851" s="4">
        <v>1.2E-2</v>
      </c>
      <c r="G851">
        <v>0</v>
      </c>
      <c r="H851" s="25">
        <v>90.7</v>
      </c>
      <c r="I851" s="25">
        <v>-7.6</v>
      </c>
      <c r="J851" s="3">
        <v>10000</v>
      </c>
      <c r="K851" s="7">
        <f t="shared" si="197"/>
        <v>1</v>
      </c>
      <c r="L851" s="6">
        <f t="shared" si="198"/>
        <v>83.3</v>
      </c>
      <c r="M851">
        <v>1</v>
      </c>
      <c r="N851" s="9">
        <f t="shared" si="199"/>
        <v>1</v>
      </c>
      <c r="O851" s="9">
        <f t="shared" si="200"/>
        <v>0</v>
      </c>
      <c r="P851" s="9">
        <f t="shared" si="201"/>
        <v>0</v>
      </c>
      <c r="Q851" s="8">
        <f t="shared" si="202"/>
        <v>83.3</v>
      </c>
      <c r="R851" s="8">
        <f t="shared" si="203"/>
        <v>0</v>
      </c>
      <c r="S851" t="str">
        <f t="shared" si="204"/>
        <v>18.00.00</v>
      </c>
      <c r="T851" t="str">
        <f t="shared" si="205"/>
        <v>2.00.00</v>
      </c>
      <c r="U851" t="str">
        <f t="shared" si="206"/>
        <v xml:space="preserve">7-gen-2011 </v>
      </c>
      <c r="V851">
        <f t="shared" si="207"/>
        <v>1</v>
      </c>
      <c r="W851">
        <f t="shared" si="208"/>
        <v>2011</v>
      </c>
      <c r="X851">
        <f t="shared" si="209"/>
        <v>7</v>
      </c>
      <c r="Y851" s="25">
        <f t="shared" si="210"/>
        <v>3287.3000000000011</v>
      </c>
    </row>
    <row r="852" spans="1:25">
      <c r="A852" t="s">
        <v>1095</v>
      </c>
      <c r="B852" t="s">
        <v>1096</v>
      </c>
      <c r="C852" t="s">
        <v>25</v>
      </c>
      <c r="D852">
        <v>30</v>
      </c>
      <c r="E852" s="36">
        <v>84.4</v>
      </c>
      <c r="F852" s="4">
        <v>1.23E-2</v>
      </c>
      <c r="G852">
        <v>0</v>
      </c>
      <c r="H852" s="25">
        <v>86.5</v>
      </c>
      <c r="I852" s="25">
        <v>0</v>
      </c>
      <c r="J852" s="3">
        <v>10000</v>
      </c>
      <c r="K852" s="7">
        <f t="shared" si="197"/>
        <v>2</v>
      </c>
      <c r="L852" s="6">
        <f t="shared" si="198"/>
        <v>167.7</v>
      </c>
      <c r="M852">
        <v>1</v>
      </c>
      <c r="N852" s="9">
        <f t="shared" si="199"/>
        <v>1</v>
      </c>
      <c r="O852" s="9">
        <f t="shared" si="200"/>
        <v>0</v>
      </c>
      <c r="P852" s="9">
        <f t="shared" si="201"/>
        <v>0</v>
      </c>
      <c r="Q852" s="8">
        <f t="shared" si="202"/>
        <v>84.4</v>
      </c>
      <c r="R852" s="8">
        <f t="shared" si="203"/>
        <v>0</v>
      </c>
      <c r="S852" t="str">
        <f t="shared" si="204"/>
        <v>2.00.00</v>
      </c>
      <c r="T852" t="str">
        <f t="shared" si="205"/>
        <v>8.00.00</v>
      </c>
      <c r="U852" t="str">
        <f t="shared" si="206"/>
        <v>11-gen-2011</v>
      </c>
      <c r="V852">
        <f t="shared" si="207"/>
        <v>1</v>
      </c>
      <c r="W852">
        <f t="shared" si="208"/>
        <v>2011</v>
      </c>
      <c r="X852">
        <f t="shared" si="209"/>
        <v>11</v>
      </c>
      <c r="Y852" s="25">
        <f t="shared" si="210"/>
        <v>3371.7000000000012</v>
      </c>
    </row>
    <row r="853" spans="1:25">
      <c r="A853" t="s">
        <v>1097</v>
      </c>
      <c r="B853" t="s">
        <v>1098</v>
      </c>
      <c r="C853" t="s">
        <v>25</v>
      </c>
      <c r="D853">
        <v>21</v>
      </c>
      <c r="E853" s="36">
        <v>118.6</v>
      </c>
      <c r="F853" s="4">
        <v>1.7000000000000001E-2</v>
      </c>
      <c r="G853">
        <v>0</v>
      </c>
      <c r="H853" s="25">
        <v>128.1</v>
      </c>
      <c r="I853" s="25">
        <v>0</v>
      </c>
      <c r="J853" s="3">
        <v>10000</v>
      </c>
      <c r="K853" s="7">
        <f t="shared" si="197"/>
        <v>3</v>
      </c>
      <c r="L853" s="6">
        <f t="shared" si="198"/>
        <v>286.29999999999995</v>
      </c>
      <c r="M853">
        <v>1</v>
      </c>
      <c r="N853" s="9">
        <f t="shared" si="199"/>
        <v>1</v>
      </c>
      <c r="O853" s="9">
        <f t="shared" si="200"/>
        <v>0</v>
      </c>
      <c r="P853" s="9">
        <f t="shared" si="201"/>
        <v>0</v>
      </c>
      <c r="Q853" s="8">
        <f t="shared" si="202"/>
        <v>118.6</v>
      </c>
      <c r="R853" s="8">
        <f t="shared" si="203"/>
        <v>0</v>
      </c>
      <c r="S853" t="str">
        <f t="shared" si="204"/>
        <v>9.00.00</v>
      </c>
      <c r="T853" t="str">
        <f t="shared" si="205"/>
        <v>6.00.00</v>
      </c>
      <c r="U853" t="str">
        <f t="shared" si="206"/>
        <v>12-gen-2011</v>
      </c>
      <c r="V853">
        <f t="shared" si="207"/>
        <v>1</v>
      </c>
      <c r="W853">
        <f t="shared" si="208"/>
        <v>2011</v>
      </c>
      <c r="X853">
        <f t="shared" si="209"/>
        <v>12</v>
      </c>
      <c r="Y853" s="25">
        <f t="shared" si="210"/>
        <v>3490.3000000000011</v>
      </c>
    </row>
    <row r="854" spans="1:25">
      <c r="A854" t="s">
        <v>1100</v>
      </c>
      <c r="B854" t="s">
        <v>1101</v>
      </c>
      <c r="C854" t="s">
        <v>55</v>
      </c>
      <c r="D854">
        <v>17</v>
      </c>
      <c r="E854" s="36">
        <v>3.4</v>
      </c>
      <c r="F854" s="4">
        <v>5.0000000000000001E-4</v>
      </c>
      <c r="G854">
        <v>0</v>
      </c>
      <c r="H854" s="25">
        <v>19.399999999999999</v>
      </c>
      <c r="I854" s="25">
        <v>-3.3</v>
      </c>
      <c r="J854" s="3">
        <v>10000</v>
      </c>
      <c r="K854" s="7">
        <f t="shared" si="197"/>
        <v>4</v>
      </c>
      <c r="L854" s="6">
        <f t="shared" si="198"/>
        <v>289.69999999999993</v>
      </c>
      <c r="M854">
        <v>1</v>
      </c>
      <c r="N854" s="9">
        <f t="shared" si="199"/>
        <v>1</v>
      </c>
      <c r="O854" s="9">
        <f t="shared" si="200"/>
        <v>0</v>
      </c>
      <c r="P854" s="9">
        <f t="shared" si="201"/>
        <v>0</v>
      </c>
      <c r="Q854" s="8">
        <f t="shared" si="202"/>
        <v>3.4</v>
      </c>
      <c r="R854" s="8">
        <f t="shared" si="203"/>
        <v>0</v>
      </c>
      <c r="S854" t="str">
        <f t="shared" si="204"/>
        <v>17.00.00</v>
      </c>
      <c r="T854" t="str">
        <f t="shared" si="205"/>
        <v>10.00.00</v>
      </c>
      <c r="U854" t="str">
        <f t="shared" si="206"/>
        <v>13-gen-2011</v>
      </c>
      <c r="V854">
        <f t="shared" si="207"/>
        <v>1</v>
      </c>
      <c r="W854">
        <f t="shared" si="208"/>
        <v>2011</v>
      </c>
      <c r="X854">
        <f t="shared" si="209"/>
        <v>13</v>
      </c>
      <c r="Y854" s="25">
        <f t="shared" si="210"/>
        <v>3493.7000000000012</v>
      </c>
    </row>
    <row r="855" spans="1:25">
      <c r="A855" t="s">
        <v>3083</v>
      </c>
      <c r="B855" t="s">
        <v>3084</v>
      </c>
      <c r="C855" t="s">
        <v>25</v>
      </c>
      <c r="D855">
        <v>5</v>
      </c>
      <c r="E855" s="36">
        <v>-16.8</v>
      </c>
      <c r="F855" s="4">
        <v>-2.3999999999999998E-3</v>
      </c>
      <c r="G855">
        <v>0</v>
      </c>
      <c r="H855" s="25">
        <v>0</v>
      </c>
      <c r="I855" s="25">
        <v>-23.5</v>
      </c>
      <c r="J855" s="3">
        <v>10000</v>
      </c>
      <c r="K855" s="7">
        <f t="shared" si="197"/>
        <v>-1</v>
      </c>
      <c r="L855" s="6">
        <f t="shared" si="198"/>
        <v>-16.8</v>
      </c>
      <c r="M855">
        <v>1</v>
      </c>
      <c r="N855" s="9">
        <f t="shared" si="199"/>
        <v>0</v>
      </c>
      <c r="O855" s="9">
        <f t="shared" si="200"/>
        <v>-1</v>
      </c>
      <c r="P855" s="9">
        <f t="shared" si="201"/>
        <v>0</v>
      </c>
      <c r="Q855" s="8">
        <f t="shared" si="202"/>
        <v>0</v>
      </c>
      <c r="R855" s="8">
        <f t="shared" si="203"/>
        <v>-16.8</v>
      </c>
      <c r="S855" t="str">
        <f t="shared" si="204"/>
        <v>18.00.00</v>
      </c>
      <c r="T855" t="str">
        <f t="shared" si="205"/>
        <v>23.00.00</v>
      </c>
      <c r="U855" t="str">
        <f t="shared" si="206"/>
        <v>13-gen-2011</v>
      </c>
      <c r="V855">
        <f t="shared" si="207"/>
        <v>1</v>
      </c>
      <c r="W855">
        <f t="shared" si="208"/>
        <v>2011</v>
      </c>
      <c r="X855">
        <f t="shared" si="209"/>
        <v>13</v>
      </c>
      <c r="Y855" s="25">
        <f t="shared" si="210"/>
        <v>3476.900000000001</v>
      </c>
    </row>
    <row r="856" spans="1:25">
      <c r="A856" t="s">
        <v>1098</v>
      </c>
      <c r="B856" t="s">
        <v>1099</v>
      </c>
      <c r="C856" t="s">
        <v>55</v>
      </c>
      <c r="D856">
        <v>8</v>
      </c>
      <c r="E856" s="36">
        <v>2.1</v>
      </c>
      <c r="F856" s="4">
        <v>2.9999999999999997E-4</v>
      </c>
      <c r="G856">
        <v>0</v>
      </c>
      <c r="H856" s="25">
        <v>25.2</v>
      </c>
      <c r="I856" s="25">
        <v>-4.8</v>
      </c>
      <c r="J856" s="3">
        <v>10000</v>
      </c>
      <c r="K856" s="7">
        <f t="shared" si="197"/>
        <v>1</v>
      </c>
      <c r="L856" s="6">
        <f t="shared" si="198"/>
        <v>2.1</v>
      </c>
      <c r="M856">
        <v>1</v>
      </c>
      <c r="N856" s="9">
        <f t="shared" si="199"/>
        <v>1</v>
      </c>
      <c r="O856" s="9">
        <f t="shared" si="200"/>
        <v>0</v>
      </c>
      <c r="P856" s="9">
        <f t="shared" si="201"/>
        <v>0</v>
      </c>
      <c r="Q856" s="8">
        <f t="shared" si="202"/>
        <v>2.1</v>
      </c>
      <c r="R856" s="8">
        <f t="shared" si="203"/>
        <v>0</v>
      </c>
      <c r="S856" t="str">
        <f t="shared" si="204"/>
        <v>6.00.00</v>
      </c>
      <c r="T856" t="str">
        <f t="shared" si="205"/>
        <v>14.00.00</v>
      </c>
      <c r="U856" t="str">
        <f t="shared" si="206"/>
        <v>13-gen-2011</v>
      </c>
      <c r="V856">
        <f t="shared" si="207"/>
        <v>1</v>
      </c>
      <c r="W856">
        <f t="shared" si="208"/>
        <v>2011</v>
      </c>
      <c r="X856">
        <f t="shared" si="209"/>
        <v>13</v>
      </c>
      <c r="Y856" s="25">
        <f t="shared" si="210"/>
        <v>3479.0000000000009</v>
      </c>
    </row>
    <row r="857" spans="1:25">
      <c r="A857" t="s">
        <v>1102</v>
      </c>
      <c r="B857" t="s">
        <v>1103</v>
      </c>
      <c r="C857" t="s">
        <v>55</v>
      </c>
      <c r="D857">
        <v>3</v>
      </c>
      <c r="E857" s="36">
        <v>-36.4</v>
      </c>
      <c r="F857" s="4">
        <v>-5.1999999999999998E-3</v>
      </c>
      <c r="G857">
        <v>0</v>
      </c>
      <c r="H857" s="25">
        <v>0</v>
      </c>
      <c r="I857" s="25">
        <v>-40.700000000000003</v>
      </c>
      <c r="J857" s="3">
        <v>10000</v>
      </c>
      <c r="K857" s="7">
        <f t="shared" si="197"/>
        <v>-1</v>
      </c>
      <c r="L857" s="6">
        <f t="shared" si="198"/>
        <v>-36.4</v>
      </c>
      <c r="M857">
        <v>1</v>
      </c>
      <c r="N857" s="9">
        <f t="shared" si="199"/>
        <v>0</v>
      </c>
      <c r="O857" s="9">
        <f t="shared" si="200"/>
        <v>-1</v>
      </c>
      <c r="P857" s="9">
        <f t="shared" si="201"/>
        <v>0</v>
      </c>
      <c r="Q857" s="8">
        <f t="shared" si="202"/>
        <v>0</v>
      </c>
      <c r="R857" s="8">
        <f t="shared" si="203"/>
        <v>-36.4</v>
      </c>
      <c r="S857" t="str">
        <f t="shared" si="204"/>
        <v>14.00.00</v>
      </c>
      <c r="T857" t="str">
        <f t="shared" si="205"/>
        <v>17.00.00</v>
      </c>
      <c r="U857" t="str">
        <f t="shared" si="206"/>
        <v>14-gen-2011</v>
      </c>
      <c r="V857">
        <f t="shared" si="207"/>
        <v>1</v>
      </c>
      <c r="W857">
        <f t="shared" si="208"/>
        <v>2011</v>
      </c>
      <c r="X857">
        <f t="shared" si="209"/>
        <v>14</v>
      </c>
      <c r="Y857" s="25">
        <f t="shared" si="210"/>
        <v>3442.6000000000008</v>
      </c>
    </row>
    <row r="858" spans="1:25">
      <c r="A858" t="s">
        <v>1103</v>
      </c>
      <c r="B858" t="s">
        <v>1104</v>
      </c>
      <c r="C858" t="s">
        <v>25</v>
      </c>
      <c r="D858">
        <v>13</v>
      </c>
      <c r="E858" s="36">
        <v>10.4</v>
      </c>
      <c r="F858" s="4">
        <v>1.5E-3</v>
      </c>
      <c r="G858">
        <v>0</v>
      </c>
      <c r="H858" s="25">
        <v>27.7</v>
      </c>
      <c r="I858" s="25">
        <v>-5.4</v>
      </c>
      <c r="J858" s="3">
        <v>10000</v>
      </c>
      <c r="K858" s="7">
        <f t="shared" si="197"/>
        <v>1</v>
      </c>
      <c r="L858" s="6">
        <f t="shared" si="198"/>
        <v>10.4</v>
      </c>
      <c r="M858">
        <v>1</v>
      </c>
      <c r="N858" s="9">
        <f t="shared" si="199"/>
        <v>1</v>
      </c>
      <c r="O858" s="9">
        <f t="shared" si="200"/>
        <v>0</v>
      </c>
      <c r="P858" s="9">
        <f t="shared" si="201"/>
        <v>0</v>
      </c>
      <c r="Q858" s="8">
        <f t="shared" si="202"/>
        <v>10.4</v>
      </c>
      <c r="R858" s="8">
        <f t="shared" si="203"/>
        <v>0</v>
      </c>
      <c r="S858" t="str">
        <f t="shared" si="204"/>
        <v>17.00.00</v>
      </c>
      <c r="T858" t="str">
        <f t="shared" si="205"/>
        <v>7.00.00</v>
      </c>
      <c r="U858" t="str">
        <f t="shared" si="206"/>
        <v>14-gen-2011</v>
      </c>
      <c r="V858">
        <f t="shared" si="207"/>
        <v>1</v>
      </c>
      <c r="W858">
        <f t="shared" si="208"/>
        <v>2011</v>
      </c>
      <c r="X858">
        <f t="shared" si="209"/>
        <v>14</v>
      </c>
      <c r="Y858" s="25">
        <f t="shared" si="210"/>
        <v>3453.0000000000009</v>
      </c>
    </row>
    <row r="859" spans="1:25">
      <c r="A859" t="s">
        <v>3085</v>
      </c>
      <c r="B859" t="s">
        <v>3086</v>
      </c>
      <c r="C859" t="s">
        <v>25</v>
      </c>
      <c r="D859">
        <v>10</v>
      </c>
      <c r="E859" s="36">
        <v>4.9000000000000004</v>
      </c>
      <c r="F859" s="4">
        <v>6.9999999999999999E-4</v>
      </c>
      <c r="G859">
        <v>0</v>
      </c>
      <c r="H859" s="25">
        <v>6.5</v>
      </c>
      <c r="I859" s="25">
        <v>-3.3</v>
      </c>
      <c r="J859" s="3">
        <v>10000</v>
      </c>
      <c r="K859" s="7">
        <f t="shared" si="197"/>
        <v>2</v>
      </c>
      <c r="L859" s="6">
        <f t="shared" si="198"/>
        <v>15.3</v>
      </c>
      <c r="M859">
        <v>1</v>
      </c>
      <c r="N859" s="9">
        <f t="shared" si="199"/>
        <v>1</v>
      </c>
      <c r="O859" s="9">
        <f t="shared" si="200"/>
        <v>0</v>
      </c>
      <c r="P859" s="9">
        <f t="shared" si="201"/>
        <v>0</v>
      </c>
      <c r="Q859" s="8">
        <f t="shared" si="202"/>
        <v>4.9000000000000004</v>
      </c>
      <c r="R859" s="8">
        <f t="shared" si="203"/>
        <v>0</v>
      </c>
      <c r="S859" t="str">
        <f t="shared" si="204"/>
        <v>13.00.00</v>
      </c>
      <c r="T859" t="str">
        <f t="shared" si="205"/>
        <v>0.00.00</v>
      </c>
      <c r="U859" t="str">
        <f t="shared" si="206"/>
        <v>17-gen-2011</v>
      </c>
      <c r="V859">
        <f t="shared" si="207"/>
        <v>1</v>
      </c>
      <c r="W859">
        <f t="shared" si="208"/>
        <v>2011</v>
      </c>
      <c r="X859">
        <f t="shared" si="209"/>
        <v>17</v>
      </c>
      <c r="Y859" s="25">
        <f t="shared" si="210"/>
        <v>3457.900000000001</v>
      </c>
    </row>
    <row r="860" spans="1:25">
      <c r="A860" t="s">
        <v>1104</v>
      </c>
      <c r="B860" t="s">
        <v>1105</v>
      </c>
      <c r="C860" t="s">
        <v>55</v>
      </c>
      <c r="D860">
        <v>11</v>
      </c>
      <c r="E860" s="36">
        <v>13.2</v>
      </c>
      <c r="F860" s="4">
        <v>1.9E-3</v>
      </c>
      <c r="G860">
        <v>0</v>
      </c>
      <c r="H860" s="25">
        <v>22.9</v>
      </c>
      <c r="I860" s="25">
        <v>0</v>
      </c>
      <c r="J860" s="3">
        <v>10000</v>
      </c>
      <c r="K860" s="7">
        <f t="shared" si="197"/>
        <v>3</v>
      </c>
      <c r="L860" s="6">
        <f t="shared" si="198"/>
        <v>28.5</v>
      </c>
      <c r="M860">
        <v>1</v>
      </c>
      <c r="N860" s="9">
        <f t="shared" si="199"/>
        <v>1</v>
      </c>
      <c r="O860" s="9">
        <f t="shared" si="200"/>
        <v>0</v>
      </c>
      <c r="P860" s="9">
        <f t="shared" si="201"/>
        <v>0</v>
      </c>
      <c r="Q860" s="8">
        <f t="shared" si="202"/>
        <v>13.2</v>
      </c>
      <c r="R860" s="8">
        <f t="shared" si="203"/>
        <v>0</v>
      </c>
      <c r="S860" t="str">
        <f t="shared" si="204"/>
        <v>7.00.00</v>
      </c>
      <c r="T860" t="str">
        <f t="shared" si="205"/>
        <v>18.00.00</v>
      </c>
      <c r="U860" t="str">
        <f t="shared" si="206"/>
        <v>17-gen-2011</v>
      </c>
      <c r="V860">
        <f t="shared" si="207"/>
        <v>1</v>
      </c>
      <c r="W860">
        <f t="shared" si="208"/>
        <v>2011</v>
      </c>
      <c r="X860">
        <f t="shared" si="209"/>
        <v>17</v>
      </c>
      <c r="Y860" s="25">
        <f t="shared" si="210"/>
        <v>3471.1000000000008</v>
      </c>
    </row>
    <row r="861" spans="1:25">
      <c r="A861" t="s">
        <v>2093</v>
      </c>
      <c r="B861" t="s">
        <v>2094</v>
      </c>
      <c r="C861" t="s">
        <v>25</v>
      </c>
      <c r="D861">
        <v>9</v>
      </c>
      <c r="E861" s="38">
        <v>-6.6</v>
      </c>
      <c r="F861" s="4">
        <v>-5.0000000000000001E-4</v>
      </c>
      <c r="G861">
        <v>0</v>
      </c>
      <c r="H861" s="25">
        <v>14</v>
      </c>
      <c r="I861" s="25">
        <v>-30.6</v>
      </c>
      <c r="J861" s="3">
        <v>10000</v>
      </c>
      <c r="K861" s="7">
        <f t="shared" si="197"/>
        <v>-1</v>
      </c>
      <c r="L861" s="6">
        <f t="shared" si="198"/>
        <v>-6.6</v>
      </c>
      <c r="M861">
        <v>1</v>
      </c>
      <c r="N861" s="9">
        <f t="shared" si="199"/>
        <v>0</v>
      </c>
      <c r="O861" s="9">
        <f t="shared" si="200"/>
        <v>-1</v>
      </c>
      <c r="P861" s="9">
        <f t="shared" si="201"/>
        <v>0</v>
      </c>
      <c r="Q861" s="8">
        <f t="shared" si="202"/>
        <v>0</v>
      </c>
      <c r="R861" s="8">
        <f t="shared" si="203"/>
        <v>-6.6</v>
      </c>
      <c r="S861" t="str">
        <f t="shared" si="204"/>
        <v>12.00.00</v>
      </c>
      <c r="T861" t="str">
        <f t="shared" si="205"/>
        <v>21.00.00</v>
      </c>
      <c r="U861" t="str">
        <f t="shared" si="206"/>
        <v>18-gen-2011</v>
      </c>
      <c r="V861">
        <f t="shared" si="207"/>
        <v>1</v>
      </c>
      <c r="W861">
        <f t="shared" si="208"/>
        <v>2011</v>
      </c>
      <c r="X861">
        <f t="shared" si="209"/>
        <v>18</v>
      </c>
      <c r="Y861" s="25">
        <f t="shared" si="210"/>
        <v>3464.5000000000009</v>
      </c>
    </row>
    <row r="862" spans="1:25">
      <c r="A862" t="s">
        <v>1107</v>
      </c>
      <c r="B862" t="s">
        <v>1108</v>
      </c>
      <c r="C862" t="s">
        <v>25</v>
      </c>
      <c r="D862">
        <v>21</v>
      </c>
      <c r="E862" s="36">
        <v>-5.6</v>
      </c>
      <c r="F862" s="4">
        <v>-8.0000000000000004E-4</v>
      </c>
      <c r="G862">
        <v>0</v>
      </c>
      <c r="H862" s="25">
        <v>45.4</v>
      </c>
      <c r="I862" s="25">
        <v>-23.2</v>
      </c>
      <c r="J862" s="3">
        <v>10000</v>
      </c>
      <c r="K862" s="7">
        <f t="shared" si="197"/>
        <v>-2</v>
      </c>
      <c r="L862" s="6">
        <f t="shared" si="198"/>
        <v>-12.2</v>
      </c>
      <c r="M862">
        <v>1</v>
      </c>
      <c r="N862" s="9">
        <f t="shared" si="199"/>
        <v>0</v>
      </c>
      <c r="O862" s="9">
        <f t="shared" si="200"/>
        <v>-1</v>
      </c>
      <c r="P862" s="9">
        <f t="shared" si="201"/>
        <v>0</v>
      </c>
      <c r="Q862" s="8">
        <f t="shared" si="202"/>
        <v>0</v>
      </c>
      <c r="R862" s="8">
        <f t="shared" si="203"/>
        <v>-5.6</v>
      </c>
      <c r="S862" t="str">
        <f t="shared" si="204"/>
        <v>21.00.00</v>
      </c>
      <c r="T862" t="str">
        <f t="shared" si="205"/>
        <v>18.00.00</v>
      </c>
      <c r="U862" t="str">
        <f t="shared" si="206"/>
        <v>20-gen-2011</v>
      </c>
      <c r="V862">
        <f t="shared" si="207"/>
        <v>1</v>
      </c>
      <c r="W862">
        <f t="shared" si="208"/>
        <v>2011</v>
      </c>
      <c r="X862">
        <f t="shared" si="209"/>
        <v>20</v>
      </c>
      <c r="Y862" s="25">
        <f t="shared" si="210"/>
        <v>3458.900000000001</v>
      </c>
    </row>
    <row r="863" spans="1:25">
      <c r="A863" t="s">
        <v>1106</v>
      </c>
      <c r="B863" t="s">
        <v>1107</v>
      </c>
      <c r="C863" t="s">
        <v>55</v>
      </c>
      <c r="D863">
        <v>12</v>
      </c>
      <c r="E863" s="36">
        <v>10.1</v>
      </c>
      <c r="F863" s="4">
        <v>1.4E-3</v>
      </c>
      <c r="G863">
        <v>0</v>
      </c>
      <c r="H863" s="25">
        <v>48.9</v>
      </c>
      <c r="I863" s="25">
        <v>-4.3</v>
      </c>
      <c r="J863" s="3">
        <v>10000</v>
      </c>
      <c r="K863" s="7">
        <f t="shared" si="197"/>
        <v>1</v>
      </c>
      <c r="L863" s="6">
        <f t="shared" si="198"/>
        <v>10.1</v>
      </c>
      <c r="M863">
        <v>1</v>
      </c>
      <c r="N863" s="9">
        <f t="shared" si="199"/>
        <v>1</v>
      </c>
      <c r="O863" s="9">
        <f t="shared" si="200"/>
        <v>0</v>
      </c>
      <c r="P863" s="9">
        <f t="shared" si="201"/>
        <v>0</v>
      </c>
      <c r="Q863" s="8">
        <f t="shared" si="202"/>
        <v>10.1</v>
      </c>
      <c r="R863" s="8">
        <f t="shared" si="203"/>
        <v>0</v>
      </c>
      <c r="S863" t="str">
        <f t="shared" si="204"/>
        <v>9.00.00</v>
      </c>
      <c r="T863" t="str">
        <f t="shared" si="205"/>
        <v>21.00.00</v>
      </c>
      <c r="U863" t="str">
        <f t="shared" si="206"/>
        <v>20-gen-2011</v>
      </c>
      <c r="V863">
        <f t="shared" si="207"/>
        <v>1</v>
      </c>
      <c r="W863">
        <f t="shared" si="208"/>
        <v>2011</v>
      </c>
      <c r="X863">
        <f t="shared" si="209"/>
        <v>20</v>
      </c>
      <c r="Y863" s="25">
        <f t="shared" si="210"/>
        <v>3469.0000000000009</v>
      </c>
    </row>
    <row r="864" spans="1:25">
      <c r="A864" t="s">
        <v>3087</v>
      </c>
      <c r="B864" t="s">
        <v>3088</v>
      </c>
      <c r="C864" t="s">
        <v>25</v>
      </c>
      <c r="D864">
        <v>11</v>
      </c>
      <c r="E864" s="36">
        <v>0.7</v>
      </c>
      <c r="F864" s="4">
        <v>1E-4</v>
      </c>
      <c r="G864">
        <v>0</v>
      </c>
      <c r="H864" s="25">
        <v>37.799999999999997</v>
      </c>
      <c r="I864" s="25">
        <v>-14</v>
      </c>
      <c r="J864" s="3">
        <v>10000</v>
      </c>
      <c r="K864" s="7">
        <f t="shared" si="197"/>
        <v>2</v>
      </c>
      <c r="L864" s="6">
        <f t="shared" si="198"/>
        <v>10.799999999999999</v>
      </c>
      <c r="M864">
        <v>1</v>
      </c>
      <c r="N864" s="9">
        <f t="shared" si="199"/>
        <v>1</v>
      </c>
      <c r="O864" s="9">
        <f t="shared" si="200"/>
        <v>0</v>
      </c>
      <c r="P864" s="9">
        <f t="shared" si="201"/>
        <v>0</v>
      </c>
      <c r="Q864" s="8">
        <f t="shared" si="202"/>
        <v>0.7</v>
      </c>
      <c r="R864" s="8">
        <f t="shared" si="203"/>
        <v>0</v>
      </c>
      <c r="S864" t="str">
        <f t="shared" si="204"/>
        <v>12.00.00</v>
      </c>
      <c r="T864" t="str">
        <f t="shared" si="205"/>
        <v>0.00.00</v>
      </c>
      <c r="U864" t="str">
        <f t="shared" si="206"/>
        <v>21-gen-2011</v>
      </c>
      <c r="V864">
        <f t="shared" si="207"/>
        <v>1</v>
      </c>
      <c r="W864">
        <f t="shared" si="208"/>
        <v>2011</v>
      </c>
      <c r="X864">
        <f t="shared" si="209"/>
        <v>21</v>
      </c>
      <c r="Y864" s="25">
        <f t="shared" si="210"/>
        <v>3469.7000000000007</v>
      </c>
    </row>
    <row r="865" spans="1:25">
      <c r="A865" t="s">
        <v>3089</v>
      </c>
      <c r="B865" t="s">
        <v>3090</v>
      </c>
      <c r="C865" t="s">
        <v>25</v>
      </c>
      <c r="D865">
        <v>11</v>
      </c>
      <c r="E865" s="36">
        <v>56.6</v>
      </c>
      <c r="F865" s="4">
        <v>8.0000000000000002E-3</v>
      </c>
      <c r="G865">
        <v>0</v>
      </c>
      <c r="H865" s="25">
        <v>56.6</v>
      </c>
      <c r="I865" s="25">
        <v>-15.2</v>
      </c>
      <c r="J865" s="3">
        <v>10000</v>
      </c>
      <c r="K865" s="7">
        <f t="shared" si="197"/>
        <v>3</v>
      </c>
      <c r="L865" s="6">
        <f t="shared" si="198"/>
        <v>67.400000000000006</v>
      </c>
      <c r="M865">
        <v>1</v>
      </c>
      <c r="N865" s="9">
        <f t="shared" si="199"/>
        <v>1</v>
      </c>
      <c r="O865" s="9">
        <f t="shared" si="200"/>
        <v>0</v>
      </c>
      <c r="P865" s="9">
        <f t="shared" si="201"/>
        <v>0</v>
      </c>
      <c r="Q865" s="8">
        <f t="shared" si="202"/>
        <v>56.6</v>
      </c>
      <c r="R865" s="8">
        <f t="shared" si="203"/>
        <v>0</v>
      </c>
      <c r="S865" t="str">
        <f t="shared" si="204"/>
        <v>12.00.00</v>
      </c>
      <c r="T865" t="str">
        <f t="shared" si="205"/>
        <v>23.00.00</v>
      </c>
      <c r="U865" t="str">
        <f t="shared" si="206"/>
        <v>24-gen-2011</v>
      </c>
      <c r="V865">
        <f t="shared" si="207"/>
        <v>1</v>
      </c>
      <c r="W865">
        <f t="shared" si="208"/>
        <v>2011</v>
      </c>
      <c r="X865">
        <f t="shared" si="209"/>
        <v>24</v>
      </c>
      <c r="Y865" s="25">
        <f t="shared" si="210"/>
        <v>3526.3000000000006</v>
      </c>
    </row>
    <row r="866" spans="1:25">
      <c r="A866" t="s">
        <v>2095</v>
      </c>
      <c r="B866" t="s">
        <v>2096</v>
      </c>
      <c r="C866" t="s">
        <v>25</v>
      </c>
      <c r="D866">
        <v>9</v>
      </c>
      <c r="E866" s="38">
        <v>-19.600000000000001</v>
      </c>
      <c r="F866" s="4">
        <v>-1.4E-3</v>
      </c>
      <c r="G866">
        <v>0</v>
      </c>
      <c r="H866" s="25">
        <v>4.4000000000000004</v>
      </c>
      <c r="I866" s="25">
        <v>-49.6</v>
      </c>
      <c r="J866" s="3">
        <v>10000</v>
      </c>
      <c r="K866" s="7">
        <f t="shared" si="197"/>
        <v>-1</v>
      </c>
      <c r="L866" s="6">
        <f t="shared" si="198"/>
        <v>-19.600000000000001</v>
      </c>
      <c r="M866">
        <v>1</v>
      </c>
      <c r="N866" s="9">
        <f t="shared" si="199"/>
        <v>0</v>
      </c>
      <c r="O866" s="9">
        <f t="shared" si="200"/>
        <v>-1</v>
      </c>
      <c r="P866" s="9">
        <f t="shared" si="201"/>
        <v>0</v>
      </c>
      <c r="Q866" s="8">
        <f t="shared" si="202"/>
        <v>0</v>
      </c>
      <c r="R866" s="8">
        <f t="shared" si="203"/>
        <v>-19.600000000000001</v>
      </c>
      <c r="S866" t="str">
        <f t="shared" si="204"/>
        <v>12.00.00</v>
      </c>
      <c r="T866" t="str">
        <f t="shared" si="205"/>
        <v>21.00.00</v>
      </c>
      <c r="U866" t="str">
        <f t="shared" si="206"/>
        <v>26-gen-2011</v>
      </c>
      <c r="V866">
        <f t="shared" si="207"/>
        <v>1</v>
      </c>
      <c r="W866">
        <f t="shared" si="208"/>
        <v>2011</v>
      </c>
      <c r="X866">
        <f t="shared" si="209"/>
        <v>26</v>
      </c>
      <c r="Y866" s="25">
        <f t="shared" si="210"/>
        <v>3506.7000000000007</v>
      </c>
    </row>
    <row r="867" spans="1:25">
      <c r="A867" t="s">
        <v>1109</v>
      </c>
      <c r="B867" t="s">
        <v>1110</v>
      </c>
      <c r="C867" t="s">
        <v>25</v>
      </c>
      <c r="D867">
        <v>21</v>
      </c>
      <c r="E867" s="36">
        <v>40.5</v>
      </c>
      <c r="F867" s="4">
        <v>5.7000000000000002E-3</v>
      </c>
      <c r="G867">
        <v>0</v>
      </c>
      <c r="H867" s="25">
        <v>57.9</v>
      </c>
      <c r="I867" s="25">
        <v>-8.9</v>
      </c>
      <c r="J867" s="3">
        <v>10000</v>
      </c>
      <c r="K867" s="7">
        <f t="shared" si="197"/>
        <v>1</v>
      </c>
      <c r="L867" s="6">
        <f t="shared" si="198"/>
        <v>40.5</v>
      </c>
      <c r="M867">
        <v>1</v>
      </c>
      <c r="N867" s="9">
        <f t="shared" si="199"/>
        <v>1</v>
      </c>
      <c r="O867" s="9">
        <f t="shared" si="200"/>
        <v>0</v>
      </c>
      <c r="P867" s="9">
        <f t="shared" si="201"/>
        <v>0</v>
      </c>
      <c r="Q867" s="8">
        <f t="shared" si="202"/>
        <v>40.5</v>
      </c>
      <c r="R867" s="8">
        <f t="shared" si="203"/>
        <v>0</v>
      </c>
      <c r="S867" t="str">
        <f t="shared" si="204"/>
        <v>7.00.00</v>
      </c>
      <c r="T867" t="str">
        <f t="shared" si="205"/>
        <v>4.00.00</v>
      </c>
      <c r="U867" t="str">
        <f t="shared" si="206"/>
        <v>26-gen-2011</v>
      </c>
      <c r="V867">
        <f t="shared" si="207"/>
        <v>1</v>
      </c>
      <c r="W867">
        <f t="shared" si="208"/>
        <v>2011</v>
      </c>
      <c r="X867">
        <f t="shared" si="209"/>
        <v>26</v>
      </c>
      <c r="Y867" s="25">
        <f t="shared" si="210"/>
        <v>3547.2000000000007</v>
      </c>
    </row>
    <row r="868" spans="1:25">
      <c r="A868" t="s">
        <v>1110</v>
      </c>
      <c r="B868" t="s">
        <v>1111</v>
      </c>
      <c r="C868" t="s">
        <v>55</v>
      </c>
      <c r="D868">
        <v>8</v>
      </c>
      <c r="E868" s="36">
        <v>-23.2</v>
      </c>
      <c r="F868" s="4">
        <v>-3.3E-3</v>
      </c>
      <c r="G868">
        <v>0</v>
      </c>
      <c r="H868" s="25">
        <v>14.1</v>
      </c>
      <c r="I868" s="25">
        <v>-23.9</v>
      </c>
      <c r="J868" s="3">
        <v>10000</v>
      </c>
      <c r="K868" s="7">
        <f t="shared" si="197"/>
        <v>-1</v>
      </c>
      <c r="L868" s="6">
        <f t="shared" si="198"/>
        <v>-23.2</v>
      </c>
      <c r="M868">
        <v>1</v>
      </c>
      <c r="N868" s="9">
        <f t="shared" si="199"/>
        <v>0</v>
      </c>
      <c r="O868" s="9">
        <f t="shared" si="200"/>
        <v>-1</v>
      </c>
      <c r="P868" s="9">
        <f t="shared" si="201"/>
        <v>0</v>
      </c>
      <c r="Q868" s="8">
        <f t="shared" si="202"/>
        <v>0</v>
      </c>
      <c r="R868" s="8">
        <f t="shared" si="203"/>
        <v>-23.2</v>
      </c>
      <c r="S868" t="str">
        <f t="shared" si="204"/>
        <v>4.00.00</v>
      </c>
      <c r="T868" t="str">
        <f t="shared" si="205"/>
        <v>12.00.00</v>
      </c>
      <c r="U868" t="str">
        <f t="shared" si="206"/>
        <v>27-gen-2011</v>
      </c>
      <c r="V868">
        <f t="shared" si="207"/>
        <v>1</v>
      </c>
      <c r="W868">
        <f t="shared" si="208"/>
        <v>2011</v>
      </c>
      <c r="X868">
        <f t="shared" si="209"/>
        <v>27</v>
      </c>
      <c r="Y868" s="25">
        <f t="shared" si="210"/>
        <v>3524.0000000000009</v>
      </c>
    </row>
    <row r="869" spans="1:25">
      <c r="A869" t="s">
        <v>1112</v>
      </c>
      <c r="B869" t="s">
        <v>1113</v>
      </c>
      <c r="C869" t="s">
        <v>55</v>
      </c>
      <c r="D869">
        <v>8</v>
      </c>
      <c r="E869" s="36">
        <v>-11</v>
      </c>
      <c r="F869" s="4">
        <v>-1.5E-3</v>
      </c>
      <c r="G869">
        <v>0</v>
      </c>
      <c r="H869" s="25">
        <v>10.5</v>
      </c>
      <c r="I869" s="25">
        <v>-11</v>
      </c>
      <c r="J869" s="3">
        <v>10000</v>
      </c>
      <c r="K869" s="7">
        <f t="shared" si="197"/>
        <v>-2</v>
      </c>
      <c r="L869" s="6">
        <f t="shared" si="198"/>
        <v>-34.200000000000003</v>
      </c>
      <c r="M869">
        <v>1</v>
      </c>
      <c r="N869" s="9">
        <f t="shared" si="199"/>
        <v>0</v>
      </c>
      <c r="O869" s="9">
        <f t="shared" si="200"/>
        <v>-1</v>
      </c>
      <c r="P869" s="9">
        <f t="shared" si="201"/>
        <v>0</v>
      </c>
      <c r="Q869" s="8">
        <f t="shared" si="202"/>
        <v>0</v>
      </c>
      <c r="R869" s="8">
        <f t="shared" si="203"/>
        <v>-11</v>
      </c>
      <c r="S869" t="str">
        <f t="shared" si="204"/>
        <v>3.00.00</v>
      </c>
      <c r="T869" t="str">
        <f t="shared" si="205"/>
        <v>11.00.00</v>
      </c>
      <c r="U869" t="str">
        <f t="shared" si="206"/>
        <v>28-gen-2011</v>
      </c>
      <c r="V869">
        <f t="shared" si="207"/>
        <v>1</v>
      </c>
      <c r="W869">
        <f t="shared" si="208"/>
        <v>2011</v>
      </c>
      <c r="X869">
        <f t="shared" si="209"/>
        <v>28</v>
      </c>
      <c r="Y869" s="25">
        <f t="shared" si="210"/>
        <v>3513.0000000000009</v>
      </c>
    </row>
    <row r="870" spans="1:25">
      <c r="A870" t="s">
        <v>1114</v>
      </c>
      <c r="B870" t="s">
        <v>1115</v>
      </c>
      <c r="C870" t="s">
        <v>25</v>
      </c>
      <c r="D870">
        <v>21</v>
      </c>
      <c r="E870" s="36">
        <v>34.700000000000003</v>
      </c>
      <c r="F870" s="4">
        <v>4.8999999999999998E-3</v>
      </c>
      <c r="G870">
        <v>0</v>
      </c>
      <c r="H870" s="25">
        <v>38.200000000000003</v>
      </c>
      <c r="I870" s="25">
        <v>-8.8000000000000007</v>
      </c>
      <c r="J870" s="3">
        <v>10000</v>
      </c>
      <c r="K870" s="7">
        <f t="shared" si="197"/>
        <v>1</v>
      </c>
      <c r="L870" s="6">
        <f t="shared" si="198"/>
        <v>34.700000000000003</v>
      </c>
      <c r="M870">
        <v>1</v>
      </c>
      <c r="N870" s="9">
        <f t="shared" si="199"/>
        <v>1</v>
      </c>
      <c r="O870" s="9">
        <f t="shared" si="200"/>
        <v>0</v>
      </c>
      <c r="P870" s="9">
        <f t="shared" si="201"/>
        <v>0</v>
      </c>
      <c r="Q870" s="8">
        <f t="shared" si="202"/>
        <v>34.700000000000003</v>
      </c>
      <c r="R870" s="8">
        <f t="shared" si="203"/>
        <v>0</v>
      </c>
      <c r="S870" t="str">
        <f t="shared" si="204"/>
        <v>14.00.00</v>
      </c>
      <c r="T870" t="str">
        <f t="shared" si="205"/>
        <v>11.00.00</v>
      </c>
      <c r="U870" t="str">
        <f t="shared" si="206"/>
        <v>31-gen-2011</v>
      </c>
      <c r="V870">
        <f t="shared" si="207"/>
        <v>1</v>
      </c>
      <c r="W870">
        <f t="shared" si="208"/>
        <v>2011</v>
      </c>
      <c r="X870">
        <f t="shared" si="209"/>
        <v>31</v>
      </c>
      <c r="Y870" s="25">
        <f t="shared" si="210"/>
        <v>3547.7000000000007</v>
      </c>
    </row>
    <row r="871" spans="1:25">
      <c r="A871" t="s">
        <v>1116</v>
      </c>
      <c r="B871" t="s">
        <v>1117</v>
      </c>
      <c r="C871" t="s">
        <v>25</v>
      </c>
      <c r="D871">
        <v>13</v>
      </c>
      <c r="E871" s="36">
        <v>41.1</v>
      </c>
      <c r="F871" s="4">
        <v>5.7999999999999996E-3</v>
      </c>
      <c r="G871">
        <v>0</v>
      </c>
      <c r="H871" s="25">
        <v>48.2</v>
      </c>
      <c r="I871" s="25">
        <v>-0.1</v>
      </c>
      <c r="J871" s="3">
        <v>10000</v>
      </c>
      <c r="K871" s="7">
        <f t="shared" si="197"/>
        <v>2</v>
      </c>
      <c r="L871" s="6">
        <f t="shared" si="198"/>
        <v>75.800000000000011</v>
      </c>
      <c r="M871">
        <v>1</v>
      </c>
      <c r="N871" s="9">
        <f t="shared" si="199"/>
        <v>1</v>
      </c>
      <c r="O871" s="9">
        <f t="shared" si="200"/>
        <v>0</v>
      </c>
      <c r="P871" s="9">
        <f t="shared" si="201"/>
        <v>0</v>
      </c>
      <c r="Q871" s="8">
        <f t="shared" si="202"/>
        <v>41.1</v>
      </c>
      <c r="R871" s="8">
        <f t="shared" si="203"/>
        <v>0</v>
      </c>
      <c r="S871" t="str">
        <f t="shared" si="204"/>
        <v>12.00.00</v>
      </c>
      <c r="T871" t="str">
        <f t="shared" si="205"/>
        <v>1.00.00</v>
      </c>
      <c r="U871" t="str">
        <f t="shared" si="206"/>
        <v xml:space="preserve">1-feb-2011 </v>
      </c>
      <c r="V871">
        <f t="shared" si="207"/>
        <v>2</v>
      </c>
      <c r="W871">
        <f t="shared" si="208"/>
        <v>2011</v>
      </c>
      <c r="X871">
        <f t="shared" si="209"/>
        <v>1</v>
      </c>
      <c r="Y871" s="25">
        <f t="shared" si="210"/>
        <v>3588.8000000000006</v>
      </c>
    </row>
    <row r="872" spans="1:25">
      <c r="A872" t="s">
        <v>1119</v>
      </c>
      <c r="B872" t="s">
        <v>1120</v>
      </c>
      <c r="C872" t="s">
        <v>55</v>
      </c>
      <c r="D872">
        <v>21</v>
      </c>
      <c r="E872" s="36">
        <v>10.9</v>
      </c>
      <c r="F872" s="4">
        <v>1.5E-3</v>
      </c>
      <c r="G872">
        <v>0</v>
      </c>
      <c r="H872" s="25">
        <v>18.2</v>
      </c>
      <c r="I872" s="25">
        <v>0</v>
      </c>
      <c r="J872" s="3">
        <v>10000</v>
      </c>
      <c r="K872" s="7">
        <f t="shared" si="197"/>
        <v>3</v>
      </c>
      <c r="L872" s="6">
        <f t="shared" si="198"/>
        <v>86.700000000000017</v>
      </c>
      <c r="M872">
        <v>1</v>
      </c>
      <c r="N872" s="9">
        <f t="shared" si="199"/>
        <v>1</v>
      </c>
      <c r="O872" s="9">
        <f t="shared" si="200"/>
        <v>0</v>
      </c>
      <c r="P872" s="9">
        <f t="shared" si="201"/>
        <v>0</v>
      </c>
      <c r="Q872" s="8">
        <f t="shared" si="202"/>
        <v>10.9</v>
      </c>
      <c r="R872" s="8">
        <f t="shared" si="203"/>
        <v>0</v>
      </c>
      <c r="S872" t="str">
        <f t="shared" si="204"/>
        <v>12.00.00</v>
      </c>
      <c r="T872" t="str">
        <f t="shared" si="205"/>
        <v>9.00.00</v>
      </c>
      <c r="U872" t="str">
        <f t="shared" si="206"/>
        <v xml:space="preserve">2-feb-2011 </v>
      </c>
      <c r="V872">
        <f t="shared" si="207"/>
        <v>2</v>
      </c>
      <c r="W872">
        <f t="shared" si="208"/>
        <v>2011</v>
      </c>
      <c r="X872">
        <f t="shared" si="209"/>
        <v>2</v>
      </c>
      <c r="Y872" s="25">
        <f t="shared" si="210"/>
        <v>3599.7000000000007</v>
      </c>
    </row>
    <row r="873" spans="1:25">
      <c r="A873" t="s">
        <v>1118</v>
      </c>
      <c r="B873" t="s">
        <v>1119</v>
      </c>
      <c r="C873" t="s">
        <v>25</v>
      </c>
      <c r="D873">
        <v>9</v>
      </c>
      <c r="E873" s="36">
        <v>-6.8</v>
      </c>
      <c r="F873" s="4">
        <v>-8.9999999999999998E-4</v>
      </c>
      <c r="G873">
        <v>0</v>
      </c>
      <c r="H873" s="25">
        <v>11.5</v>
      </c>
      <c r="I873" s="25">
        <v>-15.4</v>
      </c>
      <c r="J873" s="3">
        <v>10000</v>
      </c>
      <c r="K873" s="7">
        <f t="shared" si="197"/>
        <v>-1</v>
      </c>
      <c r="L873" s="6">
        <f t="shared" si="198"/>
        <v>-6.8</v>
      </c>
      <c r="M873">
        <v>1</v>
      </c>
      <c r="N873" s="9">
        <f t="shared" si="199"/>
        <v>0</v>
      </c>
      <c r="O873" s="9">
        <f t="shared" si="200"/>
        <v>-1</v>
      </c>
      <c r="P873" s="9">
        <f t="shared" si="201"/>
        <v>0</v>
      </c>
      <c r="Q873" s="8">
        <f t="shared" si="202"/>
        <v>0</v>
      </c>
      <c r="R873" s="8">
        <f t="shared" si="203"/>
        <v>-6.8</v>
      </c>
      <c r="S873" t="str">
        <f t="shared" si="204"/>
        <v>3.00.00</v>
      </c>
      <c r="T873" t="str">
        <f t="shared" si="205"/>
        <v>12.00.00</v>
      </c>
      <c r="U873" t="str">
        <f t="shared" si="206"/>
        <v xml:space="preserve">2-feb-2011 </v>
      </c>
      <c r="V873">
        <f t="shared" si="207"/>
        <v>2</v>
      </c>
      <c r="W873">
        <f t="shared" si="208"/>
        <v>2011</v>
      </c>
      <c r="X873">
        <f t="shared" si="209"/>
        <v>2</v>
      </c>
      <c r="Y873" s="25">
        <f t="shared" si="210"/>
        <v>3592.9000000000005</v>
      </c>
    </row>
    <row r="874" spans="1:25">
      <c r="A874" t="s">
        <v>1121</v>
      </c>
      <c r="B874" t="s">
        <v>1122</v>
      </c>
      <c r="C874" t="s">
        <v>55</v>
      </c>
      <c r="D874">
        <v>3</v>
      </c>
      <c r="E874" s="36">
        <v>-14.9</v>
      </c>
      <c r="F874" s="4">
        <v>-2E-3</v>
      </c>
      <c r="G874">
        <v>0</v>
      </c>
      <c r="H874" s="25">
        <v>6.6</v>
      </c>
      <c r="I874" s="25">
        <v>-14.9</v>
      </c>
      <c r="J874" s="3">
        <v>10000</v>
      </c>
      <c r="K874" s="7">
        <f t="shared" si="197"/>
        <v>-2</v>
      </c>
      <c r="L874" s="6">
        <f t="shared" si="198"/>
        <v>-21.7</v>
      </c>
      <c r="M874">
        <v>1</v>
      </c>
      <c r="N874" s="9">
        <f t="shared" si="199"/>
        <v>0</v>
      </c>
      <c r="O874" s="9">
        <f t="shared" si="200"/>
        <v>-1</v>
      </c>
      <c r="P874" s="9">
        <f t="shared" si="201"/>
        <v>0</v>
      </c>
      <c r="Q874" s="8">
        <f t="shared" si="202"/>
        <v>0</v>
      </c>
      <c r="R874" s="8">
        <f t="shared" si="203"/>
        <v>-14.9</v>
      </c>
      <c r="S874" t="str">
        <f t="shared" si="204"/>
        <v>7.00.00</v>
      </c>
      <c r="T874" t="str">
        <f t="shared" si="205"/>
        <v>10.00.00</v>
      </c>
      <c r="U874" t="str">
        <f t="shared" si="206"/>
        <v xml:space="preserve">9-feb-2011 </v>
      </c>
      <c r="V874">
        <f t="shared" si="207"/>
        <v>2</v>
      </c>
      <c r="W874">
        <f t="shared" si="208"/>
        <v>2011</v>
      </c>
      <c r="X874">
        <f t="shared" si="209"/>
        <v>9</v>
      </c>
      <c r="Y874" s="25">
        <f t="shared" si="210"/>
        <v>3578.0000000000005</v>
      </c>
    </row>
    <row r="875" spans="1:25">
      <c r="A875" t="s">
        <v>1123</v>
      </c>
      <c r="B875" t="s">
        <v>1124</v>
      </c>
      <c r="C875" t="s">
        <v>55</v>
      </c>
      <c r="D875">
        <v>8</v>
      </c>
      <c r="E875" s="36">
        <v>-5.0999999999999996</v>
      </c>
      <c r="F875" s="4">
        <v>-6.9999999999999999E-4</v>
      </c>
      <c r="G875">
        <v>0</v>
      </c>
      <c r="H875" s="25">
        <v>37</v>
      </c>
      <c r="I875" s="25">
        <v>-5.0999999999999996</v>
      </c>
      <c r="J875" s="3">
        <v>10000</v>
      </c>
      <c r="K875" s="7">
        <f t="shared" si="197"/>
        <v>-3</v>
      </c>
      <c r="L875" s="6">
        <f t="shared" si="198"/>
        <v>-26.799999999999997</v>
      </c>
      <c r="M875">
        <v>1</v>
      </c>
      <c r="N875" s="9">
        <f t="shared" si="199"/>
        <v>0</v>
      </c>
      <c r="O875" s="9">
        <f t="shared" si="200"/>
        <v>-1</v>
      </c>
      <c r="P875" s="9">
        <f t="shared" si="201"/>
        <v>0</v>
      </c>
      <c r="Q875" s="8">
        <f t="shared" si="202"/>
        <v>0</v>
      </c>
      <c r="R875" s="8">
        <f t="shared" si="203"/>
        <v>-5.0999999999999996</v>
      </c>
      <c r="S875" t="str">
        <f t="shared" si="204"/>
        <v>9.00.00</v>
      </c>
      <c r="T875" t="str">
        <f t="shared" si="205"/>
        <v>17.00.00</v>
      </c>
      <c r="U875" t="str">
        <f t="shared" si="206"/>
        <v>10-feb-2011</v>
      </c>
      <c r="V875">
        <f t="shared" si="207"/>
        <v>2</v>
      </c>
      <c r="W875">
        <f t="shared" si="208"/>
        <v>2011</v>
      </c>
      <c r="X875">
        <f t="shared" si="209"/>
        <v>10</v>
      </c>
      <c r="Y875" s="25">
        <f t="shared" si="210"/>
        <v>3572.9000000000005</v>
      </c>
    </row>
    <row r="876" spans="1:25">
      <c r="A876" t="s">
        <v>1125</v>
      </c>
      <c r="B876" t="s">
        <v>1126</v>
      </c>
      <c r="C876" t="s">
        <v>25</v>
      </c>
      <c r="D876">
        <v>21</v>
      </c>
      <c r="E876" s="36">
        <v>49.2</v>
      </c>
      <c r="F876" s="4">
        <v>6.7000000000000002E-3</v>
      </c>
      <c r="G876">
        <v>0</v>
      </c>
      <c r="H876" s="25">
        <v>66</v>
      </c>
      <c r="I876" s="25">
        <v>-6</v>
      </c>
      <c r="J876" s="3">
        <v>10000</v>
      </c>
      <c r="K876" s="7">
        <f t="shared" si="197"/>
        <v>1</v>
      </c>
      <c r="L876" s="6">
        <f t="shared" si="198"/>
        <v>49.2</v>
      </c>
      <c r="M876">
        <v>1</v>
      </c>
      <c r="N876" s="9">
        <f t="shared" si="199"/>
        <v>1</v>
      </c>
      <c r="O876" s="9">
        <f t="shared" si="200"/>
        <v>0</v>
      </c>
      <c r="P876" s="9">
        <f t="shared" si="201"/>
        <v>0</v>
      </c>
      <c r="Q876" s="8">
        <f t="shared" si="202"/>
        <v>49.2</v>
      </c>
      <c r="R876" s="8">
        <f t="shared" si="203"/>
        <v>0</v>
      </c>
      <c r="S876" t="str">
        <f t="shared" si="204"/>
        <v>14.00.00</v>
      </c>
      <c r="T876" t="str">
        <f t="shared" si="205"/>
        <v>12.00.00</v>
      </c>
      <c r="U876" t="str">
        <f t="shared" si="206"/>
        <v>11-feb-2011</v>
      </c>
      <c r="V876">
        <f t="shared" si="207"/>
        <v>2</v>
      </c>
      <c r="W876">
        <f t="shared" si="208"/>
        <v>2011</v>
      </c>
      <c r="X876">
        <f t="shared" si="209"/>
        <v>11</v>
      </c>
      <c r="Y876" s="25">
        <f t="shared" si="210"/>
        <v>3622.1000000000004</v>
      </c>
    </row>
    <row r="877" spans="1:25">
      <c r="A877" t="s">
        <v>3091</v>
      </c>
      <c r="B877" t="s">
        <v>3092</v>
      </c>
      <c r="C877" t="s">
        <v>25</v>
      </c>
      <c r="D877">
        <v>8</v>
      </c>
      <c r="E877" s="36">
        <v>52.1</v>
      </c>
      <c r="F877" s="4">
        <v>7.1000000000000004E-3</v>
      </c>
      <c r="G877">
        <v>0</v>
      </c>
      <c r="H877" s="25">
        <v>52.1</v>
      </c>
      <c r="I877" s="25">
        <v>-16.2</v>
      </c>
      <c r="J877" s="3">
        <v>10000</v>
      </c>
      <c r="K877" s="7">
        <f t="shared" si="197"/>
        <v>2</v>
      </c>
      <c r="L877" s="6">
        <f t="shared" si="198"/>
        <v>101.30000000000001</v>
      </c>
      <c r="M877">
        <v>1</v>
      </c>
      <c r="N877" s="9">
        <f t="shared" si="199"/>
        <v>1</v>
      </c>
      <c r="O877" s="9">
        <f t="shared" si="200"/>
        <v>0</v>
      </c>
      <c r="P877" s="9">
        <f t="shared" si="201"/>
        <v>0</v>
      </c>
      <c r="Q877" s="8">
        <f t="shared" si="202"/>
        <v>52.1</v>
      </c>
      <c r="R877" s="8">
        <f t="shared" si="203"/>
        <v>0</v>
      </c>
      <c r="S877" t="str">
        <f t="shared" si="204"/>
        <v>9.00.00</v>
      </c>
      <c r="T877" t="str">
        <f t="shared" si="205"/>
        <v>17.00.00</v>
      </c>
      <c r="U877" t="str">
        <f t="shared" si="206"/>
        <v>11-feb-2011</v>
      </c>
      <c r="V877">
        <f t="shared" si="207"/>
        <v>2</v>
      </c>
      <c r="W877">
        <f t="shared" si="208"/>
        <v>2011</v>
      </c>
      <c r="X877">
        <f t="shared" si="209"/>
        <v>11</v>
      </c>
      <c r="Y877" s="25">
        <f t="shared" si="210"/>
        <v>3674.2000000000003</v>
      </c>
    </row>
    <row r="878" spans="1:25">
      <c r="A878" t="s">
        <v>1127</v>
      </c>
      <c r="B878" t="s">
        <v>1128</v>
      </c>
      <c r="C878" t="s">
        <v>55</v>
      </c>
      <c r="D878">
        <v>2</v>
      </c>
      <c r="E878" s="36">
        <v>0.6</v>
      </c>
      <c r="F878" s="4">
        <v>1E-4</v>
      </c>
      <c r="G878">
        <v>0</v>
      </c>
      <c r="H878" s="25">
        <v>0.9</v>
      </c>
      <c r="I878" s="25">
        <v>-14.1</v>
      </c>
      <c r="J878" s="3">
        <v>10000</v>
      </c>
      <c r="K878" s="7">
        <f t="shared" si="197"/>
        <v>3</v>
      </c>
      <c r="L878" s="6">
        <f t="shared" si="198"/>
        <v>101.9</v>
      </c>
      <c r="M878">
        <v>1</v>
      </c>
      <c r="N878" s="9">
        <f t="shared" si="199"/>
        <v>1</v>
      </c>
      <c r="O878" s="9">
        <f t="shared" si="200"/>
        <v>0</v>
      </c>
      <c r="P878" s="9">
        <f t="shared" si="201"/>
        <v>0</v>
      </c>
      <c r="Q878" s="8">
        <f t="shared" si="202"/>
        <v>0.6</v>
      </c>
      <c r="R878" s="8">
        <f t="shared" si="203"/>
        <v>0</v>
      </c>
      <c r="S878" t="str">
        <f t="shared" si="204"/>
        <v>16.00.00</v>
      </c>
      <c r="T878" t="str">
        <f t="shared" si="205"/>
        <v>18.00.00</v>
      </c>
      <c r="U878" t="str">
        <f t="shared" si="206"/>
        <v>16-feb-2011</v>
      </c>
      <c r="V878">
        <f t="shared" si="207"/>
        <v>2</v>
      </c>
      <c r="W878">
        <f t="shared" si="208"/>
        <v>2011</v>
      </c>
      <c r="X878">
        <f t="shared" si="209"/>
        <v>16</v>
      </c>
      <c r="Y878" s="25">
        <f t="shared" si="210"/>
        <v>3674.8</v>
      </c>
    </row>
    <row r="879" spans="1:25">
      <c r="A879" t="s">
        <v>1128</v>
      </c>
      <c r="B879" t="s">
        <v>1129</v>
      </c>
      <c r="C879" t="s">
        <v>25</v>
      </c>
      <c r="D879">
        <v>1</v>
      </c>
      <c r="E879" s="36">
        <v>-2.6</v>
      </c>
      <c r="F879" s="4">
        <v>-4.0000000000000002E-4</v>
      </c>
      <c r="G879">
        <v>0</v>
      </c>
      <c r="H879" s="25">
        <v>0</v>
      </c>
      <c r="I879" s="25">
        <v>-2.9</v>
      </c>
      <c r="J879" s="3">
        <v>10000</v>
      </c>
      <c r="K879" s="7">
        <f t="shared" si="197"/>
        <v>-1</v>
      </c>
      <c r="L879" s="6">
        <f t="shared" si="198"/>
        <v>-2.6</v>
      </c>
      <c r="M879">
        <v>1</v>
      </c>
      <c r="N879" s="9">
        <f t="shared" si="199"/>
        <v>0</v>
      </c>
      <c r="O879" s="9">
        <f t="shared" si="200"/>
        <v>-1</v>
      </c>
      <c r="P879" s="9">
        <f t="shared" si="201"/>
        <v>0</v>
      </c>
      <c r="Q879" s="8">
        <f t="shared" si="202"/>
        <v>0</v>
      </c>
      <c r="R879" s="8">
        <f t="shared" si="203"/>
        <v>-2.6</v>
      </c>
      <c r="S879" t="str">
        <f t="shared" si="204"/>
        <v>18.00.00</v>
      </c>
      <c r="T879" t="str">
        <f t="shared" si="205"/>
        <v>19.00.00</v>
      </c>
      <c r="U879" t="str">
        <f t="shared" si="206"/>
        <v>16-feb-2011</v>
      </c>
      <c r="V879">
        <f t="shared" si="207"/>
        <v>2</v>
      </c>
      <c r="W879">
        <f t="shared" si="208"/>
        <v>2011</v>
      </c>
      <c r="X879">
        <f t="shared" si="209"/>
        <v>16</v>
      </c>
      <c r="Y879" s="25">
        <f t="shared" si="210"/>
        <v>3672.2000000000003</v>
      </c>
    </row>
    <row r="880" spans="1:25">
      <c r="A880" t="s">
        <v>3093</v>
      </c>
      <c r="B880" t="s">
        <v>3094</v>
      </c>
      <c r="C880" t="s">
        <v>25</v>
      </c>
      <c r="D880">
        <v>3</v>
      </c>
      <c r="E880" s="36">
        <v>-4.3</v>
      </c>
      <c r="F880" s="4">
        <v>-5.9999999999999995E-4</v>
      </c>
      <c r="G880">
        <v>0</v>
      </c>
      <c r="H880" s="25">
        <v>3.7</v>
      </c>
      <c r="I880" s="25">
        <v>-4.3</v>
      </c>
      <c r="J880" s="3">
        <v>10000</v>
      </c>
      <c r="K880" s="7">
        <f t="shared" si="197"/>
        <v>-2</v>
      </c>
      <c r="L880" s="6">
        <f t="shared" si="198"/>
        <v>-6.9</v>
      </c>
      <c r="M880">
        <v>1</v>
      </c>
      <c r="N880" s="9">
        <f t="shared" si="199"/>
        <v>0</v>
      </c>
      <c r="O880" s="9">
        <f t="shared" si="200"/>
        <v>-1</v>
      </c>
      <c r="P880" s="9">
        <f t="shared" si="201"/>
        <v>0</v>
      </c>
      <c r="Q880" s="8">
        <f t="shared" si="202"/>
        <v>0</v>
      </c>
      <c r="R880" s="8">
        <f t="shared" si="203"/>
        <v>-4.3</v>
      </c>
      <c r="S880" t="str">
        <f t="shared" si="204"/>
        <v>20.00.00</v>
      </c>
      <c r="T880" t="str">
        <f t="shared" si="205"/>
        <v>23.00.00</v>
      </c>
      <c r="U880" t="str">
        <f t="shared" si="206"/>
        <v>16-feb-2011</v>
      </c>
      <c r="V880">
        <f t="shared" si="207"/>
        <v>2</v>
      </c>
      <c r="W880">
        <f t="shared" si="208"/>
        <v>2011</v>
      </c>
      <c r="X880">
        <f t="shared" si="209"/>
        <v>16</v>
      </c>
      <c r="Y880" s="25">
        <f t="shared" si="210"/>
        <v>3667.9</v>
      </c>
    </row>
    <row r="881" spans="1:25">
      <c r="A881" t="s">
        <v>1130</v>
      </c>
      <c r="B881" t="s">
        <v>1131</v>
      </c>
      <c r="C881" t="s">
        <v>55</v>
      </c>
      <c r="D881">
        <v>18</v>
      </c>
      <c r="E881" s="36">
        <v>-44.3</v>
      </c>
      <c r="F881" s="4">
        <v>-6.0000000000000001E-3</v>
      </c>
      <c r="G881">
        <v>0</v>
      </c>
      <c r="H881" s="25">
        <v>0</v>
      </c>
      <c r="I881" s="25">
        <v>-56.8</v>
      </c>
      <c r="J881" s="3">
        <v>10000</v>
      </c>
      <c r="K881" s="7">
        <f t="shared" si="197"/>
        <v>-3</v>
      </c>
      <c r="L881" s="6">
        <f t="shared" si="198"/>
        <v>-51.199999999999996</v>
      </c>
      <c r="M881">
        <v>1</v>
      </c>
      <c r="N881" s="9">
        <f t="shared" si="199"/>
        <v>0</v>
      </c>
      <c r="O881" s="9">
        <f t="shared" si="200"/>
        <v>-1</v>
      </c>
      <c r="P881" s="9">
        <f t="shared" si="201"/>
        <v>0</v>
      </c>
      <c r="Q881" s="8">
        <f t="shared" si="202"/>
        <v>0</v>
      </c>
      <c r="R881" s="8">
        <f t="shared" si="203"/>
        <v>-44.3</v>
      </c>
      <c r="S881" t="str">
        <f t="shared" si="204"/>
        <v>15.00.00</v>
      </c>
      <c r="T881" t="str">
        <f t="shared" si="205"/>
        <v>9.00.00</v>
      </c>
      <c r="U881" t="str">
        <f t="shared" si="206"/>
        <v>17-feb-2011</v>
      </c>
      <c r="V881">
        <f t="shared" si="207"/>
        <v>2</v>
      </c>
      <c r="W881">
        <f t="shared" si="208"/>
        <v>2011</v>
      </c>
      <c r="X881">
        <f t="shared" si="209"/>
        <v>17</v>
      </c>
      <c r="Y881" s="25">
        <f t="shared" si="210"/>
        <v>3623.6</v>
      </c>
    </row>
    <row r="882" spans="1:25">
      <c r="A882" t="s">
        <v>3095</v>
      </c>
      <c r="B882" t="s">
        <v>3096</v>
      </c>
      <c r="C882" t="s">
        <v>25</v>
      </c>
      <c r="D882">
        <v>10</v>
      </c>
      <c r="E882" s="36">
        <v>16.600000000000001</v>
      </c>
      <c r="F882" s="4">
        <v>2.2000000000000001E-3</v>
      </c>
      <c r="G882">
        <v>0</v>
      </c>
      <c r="H882" s="25">
        <v>16.600000000000001</v>
      </c>
      <c r="I882" s="25">
        <v>0</v>
      </c>
      <c r="J882" s="3">
        <v>10000</v>
      </c>
      <c r="K882" s="7">
        <f t="shared" si="197"/>
        <v>1</v>
      </c>
      <c r="L882" s="6">
        <f t="shared" si="198"/>
        <v>16.600000000000001</v>
      </c>
      <c r="M882">
        <v>1</v>
      </c>
      <c r="N882" s="9">
        <f t="shared" si="199"/>
        <v>1</v>
      </c>
      <c r="O882" s="9">
        <f t="shared" si="200"/>
        <v>0</v>
      </c>
      <c r="P882" s="9">
        <f t="shared" si="201"/>
        <v>0</v>
      </c>
      <c r="Q882" s="8">
        <f t="shared" si="202"/>
        <v>16.600000000000001</v>
      </c>
      <c r="R882" s="8">
        <f t="shared" si="203"/>
        <v>0</v>
      </c>
      <c r="S882" t="str">
        <f t="shared" si="204"/>
        <v>13.00.00</v>
      </c>
      <c r="T882" t="str">
        <f t="shared" si="205"/>
        <v>0.00.00</v>
      </c>
      <c r="U882" t="str">
        <f t="shared" si="206"/>
        <v>18-feb-2011</v>
      </c>
      <c r="V882">
        <f t="shared" si="207"/>
        <v>2</v>
      </c>
      <c r="W882">
        <f t="shared" si="208"/>
        <v>2011</v>
      </c>
      <c r="X882">
        <f t="shared" si="209"/>
        <v>18</v>
      </c>
      <c r="Y882" s="25">
        <f t="shared" si="210"/>
        <v>3640.2</v>
      </c>
    </row>
    <row r="883" spans="1:25">
      <c r="A883" t="s">
        <v>1131</v>
      </c>
      <c r="B883" t="s">
        <v>1132</v>
      </c>
      <c r="C883" t="s">
        <v>25</v>
      </c>
      <c r="D883">
        <v>23</v>
      </c>
      <c r="E883" s="36">
        <v>-9.1</v>
      </c>
      <c r="F883" s="4">
        <v>-1.1999999999999999E-3</v>
      </c>
      <c r="G883">
        <v>0</v>
      </c>
      <c r="H883" s="25">
        <v>4.7</v>
      </c>
      <c r="I883" s="25">
        <v>-24</v>
      </c>
      <c r="J883" s="3">
        <v>10000</v>
      </c>
      <c r="K883" s="7">
        <f t="shared" si="197"/>
        <v>-1</v>
      </c>
      <c r="L883" s="6">
        <f t="shared" si="198"/>
        <v>-9.1</v>
      </c>
      <c r="M883">
        <v>1</v>
      </c>
      <c r="N883" s="9">
        <f t="shared" si="199"/>
        <v>0</v>
      </c>
      <c r="O883" s="9">
        <f t="shared" si="200"/>
        <v>-1</v>
      </c>
      <c r="P883" s="9">
        <f t="shared" si="201"/>
        <v>0</v>
      </c>
      <c r="Q883" s="8">
        <f t="shared" si="202"/>
        <v>0</v>
      </c>
      <c r="R883" s="8">
        <f t="shared" si="203"/>
        <v>-9.1</v>
      </c>
      <c r="S883" t="str">
        <f t="shared" si="204"/>
        <v>9.00.00</v>
      </c>
      <c r="T883" t="str">
        <f t="shared" si="205"/>
        <v>9.00.00</v>
      </c>
      <c r="U883" t="str">
        <f t="shared" si="206"/>
        <v>18-feb-2011</v>
      </c>
      <c r="V883">
        <f t="shared" si="207"/>
        <v>2</v>
      </c>
      <c r="W883">
        <f t="shared" si="208"/>
        <v>2011</v>
      </c>
      <c r="X883">
        <f t="shared" si="209"/>
        <v>18</v>
      </c>
      <c r="Y883" s="25">
        <f t="shared" si="210"/>
        <v>3631.1</v>
      </c>
    </row>
    <row r="884" spans="1:25">
      <c r="A884" t="s">
        <v>1133</v>
      </c>
      <c r="B884" t="s">
        <v>1134</v>
      </c>
      <c r="C884" t="s">
        <v>25</v>
      </c>
      <c r="D884">
        <v>1</v>
      </c>
      <c r="E884" s="36">
        <v>-53.1</v>
      </c>
      <c r="F884" s="4">
        <v>-7.1000000000000004E-3</v>
      </c>
      <c r="G884">
        <v>0</v>
      </c>
      <c r="H884" s="25">
        <v>0</v>
      </c>
      <c r="I884" s="25">
        <v>-53.1</v>
      </c>
      <c r="J884" s="3">
        <v>10000</v>
      </c>
      <c r="K884" s="7">
        <f t="shared" si="197"/>
        <v>-2</v>
      </c>
      <c r="L884" s="6">
        <f t="shared" si="198"/>
        <v>-62.2</v>
      </c>
      <c r="M884">
        <v>1</v>
      </c>
      <c r="N884" s="9">
        <f t="shared" si="199"/>
        <v>0</v>
      </c>
      <c r="O884" s="9">
        <f t="shared" si="200"/>
        <v>-1</v>
      </c>
      <c r="P884" s="9">
        <f t="shared" si="201"/>
        <v>0</v>
      </c>
      <c r="Q884" s="8">
        <f t="shared" si="202"/>
        <v>0</v>
      </c>
      <c r="R884" s="8">
        <f t="shared" si="203"/>
        <v>-53.1</v>
      </c>
      <c r="S884" t="str">
        <f t="shared" si="204"/>
        <v>10.00.00</v>
      </c>
      <c r="T884" t="str">
        <f t="shared" si="205"/>
        <v>11.00.00</v>
      </c>
      <c r="U884" t="str">
        <f t="shared" si="206"/>
        <v>21-feb-2011</v>
      </c>
      <c r="V884">
        <f t="shared" si="207"/>
        <v>2</v>
      </c>
      <c r="W884">
        <f t="shared" si="208"/>
        <v>2011</v>
      </c>
      <c r="X884">
        <f t="shared" si="209"/>
        <v>21</v>
      </c>
      <c r="Y884" s="25">
        <f t="shared" si="210"/>
        <v>3578</v>
      </c>
    </row>
    <row r="885" spans="1:25">
      <c r="A885" t="s">
        <v>3097</v>
      </c>
      <c r="B885" t="s">
        <v>3097</v>
      </c>
      <c r="C885" t="s">
        <v>25</v>
      </c>
      <c r="D885">
        <v>0</v>
      </c>
      <c r="E885" s="36">
        <v>-27.2</v>
      </c>
      <c r="F885" s="4">
        <v>-3.7000000000000002E-3</v>
      </c>
      <c r="G885">
        <v>0</v>
      </c>
      <c r="H885" s="25">
        <v>0</v>
      </c>
      <c r="I885" s="25">
        <v>-27.2</v>
      </c>
      <c r="J885" s="3">
        <v>10000</v>
      </c>
      <c r="K885" s="7">
        <f t="shared" si="197"/>
        <v>-3</v>
      </c>
      <c r="L885" s="6">
        <f t="shared" si="198"/>
        <v>-89.4</v>
      </c>
      <c r="M885">
        <v>1</v>
      </c>
      <c r="N885" s="9">
        <f t="shared" si="199"/>
        <v>0</v>
      </c>
      <c r="O885" s="9">
        <f t="shared" si="200"/>
        <v>-1</v>
      </c>
      <c r="P885" s="9">
        <f t="shared" si="201"/>
        <v>0</v>
      </c>
      <c r="Q885" s="8">
        <f t="shared" si="202"/>
        <v>0</v>
      </c>
      <c r="R885" s="8">
        <f t="shared" si="203"/>
        <v>-27.2</v>
      </c>
      <c r="S885" t="str">
        <f t="shared" si="204"/>
        <v>9.00.00</v>
      </c>
      <c r="T885" t="str">
        <f t="shared" si="205"/>
        <v>9.00.00</v>
      </c>
      <c r="U885" t="str">
        <f t="shared" si="206"/>
        <v>22-feb-2011</v>
      </c>
      <c r="V885">
        <f t="shared" si="207"/>
        <v>2</v>
      </c>
      <c r="W885">
        <f t="shared" si="208"/>
        <v>2011</v>
      </c>
      <c r="X885">
        <f t="shared" si="209"/>
        <v>22</v>
      </c>
      <c r="Y885" s="25">
        <f t="shared" si="210"/>
        <v>3550.8</v>
      </c>
    </row>
    <row r="886" spans="1:25">
      <c r="A886" t="s">
        <v>1137</v>
      </c>
      <c r="B886" t="s">
        <v>1138</v>
      </c>
      <c r="C886" t="s">
        <v>55</v>
      </c>
      <c r="D886">
        <v>24</v>
      </c>
      <c r="E886" s="36">
        <v>73.2</v>
      </c>
      <c r="F886" s="4">
        <v>1.01E-2</v>
      </c>
      <c r="G886">
        <v>0</v>
      </c>
      <c r="H886" s="25">
        <v>110.5</v>
      </c>
      <c r="I886" s="25">
        <v>0</v>
      </c>
      <c r="J886" s="3">
        <v>10000</v>
      </c>
      <c r="K886" s="7">
        <f t="shared" si="197"/>
        <v>1</v>
      </c>
      <c r="L886" s="6">
        <f t="shared" si="198"/>
        <v>73.2</v>
      </c>
      <c r="M886">
        <v>1</v>
      </c>
      <c r="N886" s="9">
        <f t="shared" si="199"/>
        <v>1</v>
      </c>
      <c r="O886" s="9">
        <f t="shared" si="200"/>
        <v>0</v>
      </c>
      <c r="P886" s="9">
        <f t="shared" si="201"/>
        <v>0</v>
      </c>
      <c r="Q886" s="8">
        <f t="shared" si="202"/>
        <v>73.2</v>
      </c>
      <c r="R886" s="8">
        <f t="shared" si="203"/>
        <v>0</v>
      </c>
      <c r="S886" t="str">
        <f t="shared" si="204"/>
        <v>16.00.00</v>
      </c>
      <c r="T886" t="str">
        <f t="shared" si="205"/>
        <v>16.00.00</v>
      </c>
      <c r="U886" t="str">
        <f t="shared" si="206"/>
        <v>23-feb-2011</v>
      </c>
      <c r="V886">
        <f t="shared" si="207"/>
        <v>2</v>
      </c>
      <c r="W886">
        <f t="shared" si="208"/>
        <v>2011</v>
      </c>
      <c r="X886">
        <f t="shared" si="209"/>
        <v>23</v>
      </c>
      <c r="Y886" s="25">
        <f t="shared" si="210"/>
        <v>3624</v>
      </c>
    </row>
    <row r="887" spans="1:25">
      <c r="A887" t="s">
        <v>1135</v>
      </c>
      <c r="B887" t="s">
        <v>1136</v>
      </c>
      <c r="C887" t="s">
        <v>25</v>
      </c>
      <c r="D887">
        <v>6</v>
      </c>
      <c r="E887" s="36">
        <v>-69.8</v>
      </c>
      <c r="F887" s="4">
        <v>-9.5999999999999992E-3</v>
      </c>
      <c r="G887">
        <v>0</v>
      </c>
      <c r="H887" s="25">
        <v>0</v>
      </c>
      <c r="I887" s="25">
        <v>-69.8</v>
      </c>
      <c r="J887" s="3">
        <v>10000</v>
      </c>
      <c r="K887" s="7">
        <f t="shared" si="197"/>
        <v>-1</v>
      </c>
      <c r="L887" s="6">
        <f t="shared" si="198"/>
        <v>-69.8</v>
      </c>
      <c r="M887">
        <v>1</v>
      </c>
      <c r="N887" s="9">
        <f t="shared" si="199"/>
        <v>0</v>
      </c>
      <c r="O887" s="9">
        <f t="shared" si="200"/>
        <v>-1</v>
      </c>
      <c r="P887" s="9">
        <f t="shared" si="201"/>
        <v>0</v>
      </c>
      <c r="Q887" s="8">
        <f t="shared" si="202"/>
        <v>0</v>
      </c>
      <c r="R887" s="8">
        <f t="shared" si="203"/>
        <v>-69.8</v>
      </c>
      <c r="S887" t="str">
        <f t="shared" si="204"/>
        <v>9.00.00</v>
      </c>
      <c r="T887" t="str">
        <f t="shared" si="205"/>
        <v>15.00.00</v>
      </c>
      <c r="U887" t="str">
        <f t="shared" si="206"/>
        <v>23-feb-2011</v>
      </c>
      <c r="V887">
        <f t="shared" si="207"/>
        <v>2</v>
      </c>
      <c r="W887">
        <f t="shared" si="208"/>
        <v>2011</v>
      </c>
      <c r="X887">
        <f t="shared" si="209"/>
        <v>23</v>
      </c>
      <c r="Y887" s="25">
        <f t="shared" si="210"/>
        <v>3554.2</v>
      </c>
    </row>
    <row r="888" spans="1:25">
      <c r="A888" t="s">
        <v>1139</v>
      </c>
      <c r="B888" t="s">
        <v>1140</v>
      </c>
      <c r="C888" t="s">
        <v>25</v>
      </c>
      <c r="D888">
        <v>18</v>
      </c>
      <c r="E888" s="36">
        <v>27.9</v>
      </c>
      <c r="F888" s="4">
        <v>3.8999999999999998E-3</v>
      </c>
      <c r="G888">
        <v>0</v>
      </c>
      <c r="H888" s="25">
        <v>52.3</v>
      </c>
      <c r="I888" s="25">
        <v>0</v>
      </c>
      <c r="J888" s="3">
        <v>10000</v>
      </c>
      <c r="K888" s="7">
        <f t="shared" si="197"/>
        <v>1</v>
      </c>
      <c r="L888" s="6">
        <f t="shared" si="198"/>
        <v>27.9</v>
      </c>
      <c r="M888">
        <v>1</v>
      </c>
      <c r="N888" s="9">
        <f t="shared" si="199"/>
        <v>1</v>
      </c>
      <c r="O888" s="9">
        <f t="shared" si="200"/>
        <v>0</v>
      </c>
      <c r="P888" s="9">
        <f t="shared" si="201"/>
        <v>0</v>
      </c>
      <c r="Q888" s="8">
        <f t="shared" si="202"/>
        <v>27.9</v>
      </c>
      <c r="R888" s="8">
        <f t="shared" si="203"/>
        <v>0</v>
      </c>
      <c r="S888" t="str">
        <f t="shared" si="204"/>
        <v>5.00.00</v>
      </c>
      <c r="T888" t="str">
        <f t="shared" si="205"/>
        <v>1.00.00</v>
      </c>
      <c r="U888" t="str">
        <f t="shared" si="206"/>
        <v>25-feb-2011</v>
      </c>
      <c r="V888">
        <f t="shared" si="207"/>
        <v>2</v>
      </c>
      <c r="W888">
        <f t="shared" si="208"/>
        <v>2011</v>
      </c>
      <c r="X888">
        <f t="shared" si="209"/>
        <v>25</v>
      </c>
      <c r="Y888" s="25">
        <f t="shared" si="210"/>
        <v>3582.1</v>
      </c>
    </row>
    <row r="889" spans="1:25">
      <c r="A889" t="s">
        <v>1141</v>
      </c>
      <c r="B889" t="s">
        <v>1142</v>
      </c>
      <c r="C889" t="s">
        <v>25</v>
      </c>
      <c r="D889">
        <v>13</v>
      </c>
      <c r="E889" s="36">
        <v>24.2</v>
      </c>
      <c r="F889" s="4">
        <v>3.3999999999999998E-3</v>
      </c>
      <c r="G889">
        <v>0</v>
      </c>
      <c r="H889" s="25">
        <v>87.1</v>
      </c>
      <c r="I889" s="25">
        <v>-2.8</v>
      </c>
      <c r="J889" s="3">
        <v>10000</v>
      </c>
      <c r="K889" s="7">
        <f t="shared" si="197"/>
        <v>2</v>
      </c>
      <c r="L889" s="6">
        <f t="shared" si="198"/>
        <v>52.099999999999994</v>
      </c>
      <c r="M889">
        <v>1</v>
      </c>
      <c r="N889" s="9">
        <f t="shared" si="199"/>
        <v>1</v>
      </c>
      <c r="O889" s="9">
        <f t="shared" si="200"/>
        <v>0</v>
      </c>
      <c r="P889" s="9">
        <f t="shared" si="201"/>
        <v>0</v>
      </c>
      <c r="Q889" s="8">
        <f t="shared" si="202"/>
        <v>24.2</v>
      </c>
      <c r="R889" s="8">
        <f t="shared" si="203"/>
        <v>0</v>
      </c>
      <c r="S889" t="str">
        <f t="shared" si="204"/>
        <v>3.00.00</v>
      </c>
      <c r="T889" t="str">
        <f t="shared" si="205"/>
        <v>16.00.00</v>
      </c>
      <c r="U889" t="str">
        <f t="shared" si="206"/>
        <v xml:space="preserve">3-mar-2011 </v>
      </c>
      <c r="V889">
        <f t="shared" si="207"/>
        <v>3</v>
      </c>
      <c r="W889">
        <f t="shared" si="208"/>
        <v>2011</v>
      </c>
      <c r="X889">
        <f t="shared" si="209"/>
        <v>3</v>
      </c>
      <c r="Y889" s="25">
        <f t="shared" si="210"/>
        <v>3606.2999999999997</v>
      </c>
    </row>
    <row r="890" spans="1:25">
      <c r="A890" t="s">
        <v>1143</v>
      </c>
      <c r="B890" t="s">
        <v>1144</v>
      </c>
      <c r="C890" t="s">
        <v>25</v>
      </c>
      <c r="D890">
        <v>13</v>
      </c>
      <c r="E890" s="36">
        <v>-42.8</v>
      </c>
      <c r="F890" s="4">
        <v>-5.8999999999999999E-3</v>
      </c>
      <c r="G890">
        <v>0</v>
      </c>
      <c r="H890" s="25">
        <v>6</v>
      </c>
      <c r="I890" s="25">
        <v>-42.8</v>
      </c>
      <c r="J890" s="3">
        <v>10000</v>
      </c>
      <c r="K890" s="7">
        <f t="shared" si="197"/>
        <v>-1</v>
      </c>
      <c r="L890" s="6">
        <f t="shared" si="198"/>
        <v>-42.8</v>
      </c>
      <c r="M890">
        <v>1</v>
      </c>
      <c r="N890" s="9">
        <f t="shared" si="199"/>
        <v>0</v>
      </c>
      <c r="O890" s="9">
        <f t="shared" si="200"/>
        <v>-1</v>
      </c>
      <c r="P890" s="9">
        <f t="shared" si="201"/>
        <v>0</v>
      </c>
      <c r="Q890" s="8">
        <f t="shared" si="202"/>
        <v>0</v>
      </c>
      <c r="R890" s="8">
        <f t="shared" si="203"/>
        <v>-42.8</v>
      </c>
      <c r="S890" t="str">
        <f t="shared" si="204"/>
        <v>1.00.00</v>
      </c>
      <c r="T890" t="str">
        <f t="shared" si="205"/>
        <v>14.00.00</v>
      </c>
      <c r="U890" t="str">
        <f t="shared" si="206"/>
        <v xml:space="preserve">4-mar-2011 </v>
      </c>
      <c r="V890">
        <f t="shared" si="207"/>
        <v>3</v>
      </c>
      <c r="W890">
        <f t="shared" si="208"/>
        <v>2011</v>
      </c>
      <c r="X890">
        <f t="shared" si="209"/>
        <v>4</v>
      </c>
      <c r="Y890" s="25">
        <f t="shared" si="210"/>
        <v>3563.4999999999995</v>
      </c>
    </row>
    <row r="891" spans="1:25">
      <c r="A891" t="s">
        <v>1145</v>
      </c>
      <c r="B891" t="s">
        <v>1146</v>
      </c>
      <c r="C891" t="s">
        <v>55</v>
      </c>
      <c r="D891">
        <v>14</v>
      </c>
      <c r="E891" s="36">
        <v>39.200000000000003</v>
      </c>
      <c r="F891" s="4">
        <v>5.4000000000000003E-3</v>
      </c>
      <c r="G891">
        <v>0</v>
      </c>
      <c r="H891" s="25">
        <v>100.9</v>
      </c>
      <c r="I891" s="25">
        <v>0</v>
      </c>
      <c r="J891" s="3">
        <v>10000</v>
      </c>
      <c r="K891" s="7">
        <f t="shared" si="197"/>
        <v>1</v>
      </c>
      <c r="L891" s="6">
        <f t="shared" si="198"/>
        <v>39.200000000000003</v>
      </c>
      <c r="M891">
        <v>1</v>
      </c>
      <c r="N891" s="9">
        <f t="shared" si="199"/>
        <v>1</v>
      </c>
      <c r="O891" s="9">
        <f t="shared" si="200"/>
        <v>0</v>
      </c>
      <c r="P891" s="9">
        <f t="shared" si="201"/>
        <v>0</v>
      </c>
      <c r="Q891" s="8">
        <f t="shared" si="202"/>
        <v>39.200000000000003</v>
      </c>
      <c r="R891" s="8">
        <f t="shared" si="203"/>
        <v>0</v>
      </c>
      <c r="S891" t="str">
        <f t="shared" si="204"/>
        <v>15.00.00</v>
      </c>
      <c r="T891" t="str">
        <f t="shared" si="205"/>
        <v>11.00.00</v>
      </c>
      <c r="U891" t="str">
        <f t="shared" si="206"/>
        <v xml:space="preserve">4-mar-2011 </v>
      </c>
      <c r="V891">
        <f t="shared" si="207"/>
        <v>3</v>
      </c>
      <c r="W891">
        <f t="shared" si="208"/>
        <v>2011</v>
      </c>
      <c r="X891">
        <f t="shared" si="209"/>
        <v>4</v>
      </c>
      <c r="Y891" s="25">
        <f t="shared" si="210"/>
        <v>3602.6999999999994</v>
      </c>
    </row>
    <row r="892" spans="1:25">
      <c r="A892" t="s">
        <v>1147</v>
      </c>
      <c r="B892" t="s">
        <v>1148</v>
      </c>
      <c r="C892" t="s">
        <v>25</v>
      </c>
      <c r="D892">
        <v>4</v>
      </c>
      <c r="E892" s="36">
        <v>22.2</v>
      </c>
      <c r="F892" s="4">
        <v>3.0999999999999999E-3</v>
      </c>
      <c r="G892">
        <v>0</v>
      </c>
      <c r="H892" s="25">
        <v>72.900000000000006</v>
      </c>
      <c r="I892" s="25">
        <v>0</v>
      </c>
      <c r="J892" s="3">
        <v>10000</v>
      </c>
      <c r="K892" s="7">
        <f t="shared" si="197"/>
        <v>2</v>
      </c>
      <c r="L892" s="6">
        <f t="shared" si="198"/>
        <v>61.400000000000006</v>
      </c>
      <c r="M892">
        <v>1</v>
      </c>
      <c r="N892" s="9">
        <f t="shared" si="199"/>
        <v>1</v>
      </c>
      <c r="O892" s="9">
        <f t="shared" si="200"/>
        <v>0</v>
      </c>
      <c r="P892" s="9">
        <f t="shared" si="201"/>
        <v>0</v>
      </c>
      <c r="Q892" s="8">
        <f t="shared" si="202"/>
        <v>22.2</v>
      </c>
      <c r="R892" s="8">
        <f t="shared" si="203"/>
        <v>0</v>
      </c>
      <c r="S892" t="str">
        <f t="shared" si="204"/>
        <v>12.00.00</v>
      </c>
      <c r="T892" t="str">
        <f t="shared" si="205"/>
        <v>16.00.00</v>
      </c>
      <c r="U892" t="str">
        <f t="shared" si="206"/>
        <v xml:space="preserve">7-mar-2011 </v>
      </c>
      <c r="V892">
        <f t="shared" si="207"/>
        <v>3</v>
      </c>
      <c r="W892">
        <f t="shared" si="208"/>
        <v>2011</v>
      </c>
      <c r="X892">
        <f t="shared" si="209"/>
        <v>7</v>
      </c>
      <c r="Y892" s="25">
        <f t="shared" si="210"/>
        <v>3624.8999999999992</v>
      </c>
    </row>
    <row r="893" spans="1:25">
      <c r="A893" t="s">
        <v>1149</v>
      </c>
      <c r="B893" t="s">
        <v>1150</v>
      </c>
      <c r="C893" t="s">
        <v>25</v>
      </c>
      <c r="D893">
        <v>2</v>
      </c>
      <c r="E893" s="36">
        <v>-71.8</v>
      </c>
      <c r="F893" s="4">
        <v>-9.9000000000000008E-3</v>
      </c>
      <c r="G893">
        <v>0</v>
      </c>
      <c r="H893" s="25">
        <v>0</v>
      </c>
      <c r="I893" s="25">
        <v>-71.8</v>
      </c>
      <c r="J893" s="3">
        <v>10000</v>
      </c>
      <c r="K893" s="7">
        <f t="shared" si="197"/>
        <v>-1</v>
      </c>
      <c r="L893" s="6">
        <f t="shared" si="198"/>
        <v>-71.8</v>
      </c>
      <c r="M893">
        <v>1</v>
      </c>
      <c r="N893" s="9">
        <f t="shared" si="199"/>
        <v>0</v>
      </c>
      <c r="O893" s="9">
        <f t="shared" si="200"/>
        <v>-1</v>
      </c>
      <c r="P893" s="9">
        <f t="shared" si="201"/>
        <v>0</v>
      </c>
      <c r="Q893" s="8">
        <f t="shared" si="202"/>
        <v>0</v>
      </c>
      <c r="R893" s="8">
        <f t="shared" si="203"/>
        <v>-71.8</v>
      </c>
      <c r="S893" t="str">
        <f t="shared" si="204"/>
        <v>10.00.00</v>
      </c>
      <c r="T893" t="str">
        <f t="shared" si="205"/>
        <v>12.00.00</v>
      </c>
      <c r="U893" t="str">
        <f t="shared" si="206"/>
        <v xml:space="preserve">8-mar-2011 </v>
      </c>
      <c r="V893">
        <f t="shared" si="207"/>
        <v>3</v>
      </c>
      <c r="W893">
        <f t="shared" si="208"/>
        <v>2011</v>
      </c>
      <c r="X893">
        <f t="shared" si="209"/>
        <v>8</v>
      </c>
      <c r="Y893" s="25">
        <f t="shared" si="210"/>
        <v>3553.099999999999</v>
      </c>
    </row>
    <row r="894" spans="1:25">
      <c r="A894" t="s">
        <v>2097</v>
      </c>
      <c r="B894" t="s">
        <v>2098</v>
      </c>
      <c r="C894" t="s">
        <v>55</v>
      </c>
      <c r="D894">
        <v>8</v>
      </c>
      <c r="E894" s="38">
        <v>-54</v>
      </c>
      <c r="F894" s="4">
        <v>-3.8E-3</v>
      </c>
      <c r="G894">
        <v>0</v>
      </c>
      <c r="H894" s="25">
        <v>103.4</v>
      </c>
      <c r="I894" s="25">
        <v>-54</v>
      </c>
      <c r="J894" s="3">
        <v>10000</v>
      </c>
      <c r="K894" s="7">
        <f t="shared" si="197"/>
        <v>-2</v>
      </c>
      <c r="L894" s="6">
        <f t="shared" si="198"/>
        <v>-125.8</v>
      </c>
      <c r="M894">
        <v>1</v>
      </c>
      <c r="N894" s="9">
        <f t="shared" si="199"/>
        <v>0</v>
      </c>
      <c r="O894" s="9">
        <f t="shared" si="200"/>
        <v>-1</v>
      </c>
      <c r="P894" s="9">
        <f t="shared" si="201"/>
        <v>0</v>
      </c>
      <c r="Q894" s="8">
        <f t="shared" si="202"/>
        <v>0</v>
      </c>
      <c r="R894" s="8">
        <f t="shared" si="203"/>
        <v>-54</v>
      </c>
      <c r="S894" t="str">
        <f t="shared" si="204"/>
        <v>13.00.00</v>
      </c>
      <c r="T894" t="str">
        <f t="shared" si="205"/>
        <v>21.00.00</v>
      </c>
      <c r="U894" t="str">
        <f t="shared" si="206"/>
        <v xml:space="preserve">8-mar-2011 </v>
      </c>
      <c r="V894">
        <f t="shared" si="207"/>
        <v>3</v>
      </c>
      <c r="W894">
        <f t="shared" si="208"/>
        <v>2011</v>
      </c>
      <c r="X894">
        <f t="shared" si="209"/>
        <v>8</v>
      </c>
      <c r="Y894" s="25">
        <f t="shared" si="210"/>
        <v>3499.099999999999</v>
      </c>
    </row>
    <row r="895" spans="1:25">
      <c r="A895" t="s">
        <v>1151</v>
      </c>
      <c r="B895" t="s">
        <v>1152</v>
      </c>
      <c r="C895" t="s">
        <v>55</v>
      </c>
      <c r="D895">
        <v>2</v>
      </c>
      <c r="E895" s="36">
        <v>-34.799999999999997</v>
      </c>
      <c r="F895" s="4">
        <v>-4.8999999999999998E-3</v>
      </c>
      <c r="G895">
        <v>0</v>
      </c>
      <c r="H895" s="25">
        <v>19.2</v>
      </c>
      <c r="I895" s="25">
        <v>-34.799999999999997</v>
      </c>
      <c r="J895" s="3">
        <v>10000</v>
      </c>
      <c r="K895" s="7">
        <f t="shared" si="197"/>
        <v>-3</v>
      </c>
      <c r="L895" s="6">
        <f t="shared" si="198"/>
        <v>-160.6</v>
      </c>
      <c r="M895">
        <v>1</v>
      </c>
      <c r="N895" s="9">
        <f t="shared" si="199"/>
        <v>0</v>
      </c>
      <c r="O895" s="9">
        <f t="shared" si="200"/>
        <v>-1</v>
      </c>
      <c r="P895" s="9">
        <f t="shared" si="201"/>
        <v>0</v>
      </c>
      <c r="Q895" s="8">
        <f t="shared" si="202"/>
        <v>0</v>
      </c>
      <c r="R895" s="8">
        <f t="shared" si="203"/>
        <v>-34.799999999999997</v>
      </c>
      <c r="S895" t="str">
        <f t="shared" si="204"/>
        <v>14.00.00</v>
      </c>
      <c r="T895" t="str">
        <f t="shared" si="205"/>
        <v>16.00.00</v>
      </c>
      <c r="U895" t="str">
        <f t="shared" si="206"/>
        <v xml:space="preserve">8-mar-2011 </v>
      </c>
      <c r="V895">
        <f t="shared" si="207"/>
        <v>3</v>
      </c>
      <c r="W895">
        <f t="shared" si="208"/>
        <v>2011</v>
      </c>
      <c r="X895">
        <f t="shared" si="209"/>
        <v>8</v>
      </c>
      <c r="Y895" s="25">
        <f t="shared" si="210"/>
        <v>3464.2999999999988</v>
      </c>
    </row>
    <row r="896" spans="1:25">
      <c r="A896" t="s">
        <v>1153</v>
      </c>
      <c r="B896" t="s">
        <v>1154</v>
      </c>
      <c r="C896" t="s">
        <v>55</v>
      </c>
      <c r="D896">
        <v>17</v>
      </c>
      <c r="E896" s="36">
        <v>8.1999999999999993</v>
      </c>
      <c r="F896" s="4">
        <v>1.1999999999999999E-3</v>
      </c>
      <c r="G896">
        <v>0</v>
      </c>
      <c r="H896" s="25">
        <v>61.2</v>
      </c>
      <c r="I896" s="25">
        <v>-21.8</v>
      </c>
      <c r="J896" s="3">
        <v>10000</v>
      </c>
      <c r="K896" s="7">
        <f t="shared" si="197"/>
        <v>1</v>
      </c>
      <c r="L896" s="6">
        <f t="shared" si="198"/>
        <v>8.1999999999999993</v>
      </c>
      <c r="M896">
        <v>1</v>
      </c>
      <c r="N896" s="9">
        <f t="shared" si="199"/>
        <v>1</v>
      </c>
      <c r="O896" s="9">
        <f t="shared" si="200"/>
        <v>0</v>
      </c>
      <c r="P896" s="9">
        <f t="shared" si="201"/>
        <v>0</v>
      </c>
      <c r="Q896" s="8">
        <f t="shared" si="202"/>
        <v>8.1999999999999993</v>
      </c>
      <c r="R896" s="8">
        <f t="shared" si="203"/>
        <v>0</v>
      </c>
      <c r="S896" t="str">
        <f t="shared" si="204"/>
        <v>17.00.00</v>
      </c>
      <c r="T896" t="str">
        <f t="shared" si="205"/>
        <v>10.00.00</v>
      </c>
      <c r="U896" t="str">
        <f t="shared" si="206"/>
        <v xml:space="preserve">9-mar-2011 </v>
      </c>
      <c r="V896">
        <f t="shared" si="207"/>
        <v>3</v>
      </c>
      <c r="W896">
        <f t="shared" si="208"/>
        <v>2011</v>
      </c>
      <c r="X896">
        <f t="shared" si="209"/>
        <v>9</v>
      </c>
      <c r="Y896" s="25">
        <f t="shared" si="210"/>
        <v>3472.4999999999986</v>
      </c>
    </row>
    <row r="897" spans="1:25">
      <c r="A897" t="s">
        <v>3098</v>
      </c>
      <c r="B897" t="s">
        <v>3099</v>
      </c>
      <c r="C897" t="s">
        <v>25</v>
      </c>
      <c r="D897">
        <v>5</v>
      </c>
      <c r="E897" s="36">
        <v>-29.1</v>
      </c>
      <c r="F897" s="4">
        <v>-4.1000000000000003E-3</v>
      </c>
      <c r="G897">
        <v>0</v>
      </c>
      <c r="H897" s="25">
        <v>1.5</v>
      </c>
      <c r="I897" s="25">
        <v>-29.1</v>
      </c>
      <c r="J897" s="3">
        <v>10000</v>
      </c>
      <c r="K897" s="7">
        <f t="shared" si="197"/>
        <v>-1</v>
      </c>
      <c r="L897" s="6">
        <f t="shared" si="198"/>
        <v>-29.1</v>
      </c>
      <c r="M897">
        <v>1</v>
      </c>
      <c r="N897" s="9">
        <f t="shared" si="199"/>
        <v>0</v>
      </c>
      <c r="O897" s="9">
        <f t="shared" si="200"/>
        <v>-1</v>
      </c>
      <c r="P897" s="9">
        <f t="shared" si="201"/>
        <v>0</v>
      </c>
      <c r="Q897" s="8">
        <f t="shared" si="202"/>
        <v>0</v>
      </c>
      <c r="R897" s="8">
        <f t="shared" si="203"/>
        <v>-29.1</v>
      </c>
      <c r="S897" t="str">
        <f t="shared" si="204"/>
        <v>18.00.00</v>
      </c>
      <c r="T897" t="str">
        <f t="shared" si="205"/>
        <v>23.00.00</v>
      </c>
      <c r="U897" t="str">
        <f t="shared" si="206"/>
        <v>10-mar-2011</v>
      </c>
      <c r="V897">
        <f t="shared" si="207"/>
        <v>3</v>
      </c>
      <c r="W897">
        <f t="shared" si="208"/>
        <v>2011</v>
      </c>
      <c r="X897">
        <f t="shared" si="209"/>
        <v>10</v>
      </c>
      <c r="Y897" s="25">
        <f t="shared" si="210"/>
        <v>3443.3999999999987</v>
      </c>
    </row>
    <row r="898" spans="1:25">
      <c r="A898" t="s">
        <v>3100</v>
      </c>
      <c r="B898" t="s">
        <v>3101</v>
      </c>
      <c r="C898" t="s">
        <v>25</v>
      </c>
      <c r="D898">
        <v>7</v>
      </c>
      <c r="E898" s="36">
        <v>-242.5</v>
      </c>
      <c r="F898" s="4">
        <v>-3.5099999999999999E-2</v>
      </c>
      <c r="G898">
        <v>0</v>
      </c>
      <c r="H898" s="25">
        <v>19</v>
      </c>
      <c r="I898" s="25">
        <v>-242.5</v>
      </c>
      <c r="J898" s="3">
        <v>10000</v>
      </c>
      <c r="K898" s="7">
        <f t="shared" si="197"/>
        <v>-2</v>
      </c>
      <c r="L898" s="6">
        <f t="shared" si="198"/>
        <v>-271.60000000000002</v>
      </c>
      <c r="M898">
        <v>1</v>
      </c>
      <c r="N898" s="9">
        <f t="shared" si="199"/>
        <v>0</v>
      </c>
      <c r="O898" s="9">
        <f t="shared" si="200"/>
        <v>-1</v>
      </c>
      <c r="P898" s="9">
        <f t="shared" si="201"/>
        <v>0</v>
      </c>
      <c r="Q898" s="8">
        <f t="shared" si="202"/>
        <v>0</v>
      </c>
      <c r="R898" s="8">
        <f t="shared" si="203"/>
        <v>-242.5</v>
      </c>
      <c r="S898" t="str">
        <f t="shared" si="204"/>
        <v>11.00.00</v>
      </c>
      <c r="T898" t="str">
        <f t="shared" si="205"/>
        <v>9.00.00</v>
      </c>
      <c r="U898" t="str">
        <f t="shared" si="206"/>
        <v>14-mar-2011</v>
      </c>
      <c r="V898">
        <f t="shared" si="207"/>
        <v>3</v>
      </c>
      <c r="W898">
        <f t="shared" si="208"/>
        <v>2011</v>
      </c>
      <c r="X898">
        <f t="shared" si="209"/>
        <v>14</v>
      </c>
      <c r="Y898" s="25">
        <f t="shared" si="210"/>
        <v>3200.8999999999987</v>
      </c>
    </row>
    <row r="899" spans="1:25">
      <c r="A899" t="s">
        <v>1155</v>
      </c>
      <c r="B899" t="s">
        <v>1156</v>
      </c>
      <c r="C899" t="s">
        <v>25</v>
      </c>
      <c r="D899">
        <v>21</v>
      </c>
      <c r="E899" s="36">
        <v>45.9</v>
      </c>
      <c r="F899" s="4">
        <v>6.8999999999999999E-3</v>
      </c>
      <c r="G899">
        <v>0</v>
      </c>
      <c r="H899" s="25">
        <v>90</v>
      </c>
      <c r="I899" s="25">
        <v>-21.1</v>
      </c>
      <c r="J899" s="3">
        <v>10000</v>
      </c>
      <c r="K899" s="7">
        <f t="shared" si="197"/>
        <v>1</v>
      </c>
      <c r="L899" s="6">
        <f t="shared" si="198"/>
        <v>45.9</v>
      </c>
      <c r="M899">
        <v>1</v>
      </c>
      <c r="N899" s="9">
        <f t="shared" si="199"/>
        <v>1</v>
      </c>
      <c r="O899" s="9">
        <f t="shared" si="200"/>
        <v>0</v>
      </c>
      <c r="P899" s="9">
        <f t="shared" si="201"/>
        <v>0</v>
      </c>
      <c r="Q899" s="8">
        <f t="shared" si="202"/>
        <v>45.9</v>
      </c>
      <c r="R899" s="8">
        <f t="shared" si="203"/>
        <v>0</v>
      </c>
      <c r="S899" t="str">
        <f t="shared" si="204"/>
        <v>15.00.00</v>
      </c>
      <c r="T899" t="str">
        <f t="shared" si="205"/>
        <v>12.00.00</v>
      </c>
      <c r="U899" t="str">
        <f t="shared" si="206"/>
        <v>17-mar-2011</v>
      </c>
      <c r="V899">
        <f t="shared" si="207"/>
        <v>3</v>
      </c>
      <c r="W899">
        <f t="shared" si="208"/>
        <v>2011</v>
      </c>
      <c r="X899">
        <f t="shared" si="209"/>
        <v>17</v>
      </c>
      <c r="Y899" s="25">
        <f t="shared" si="210"/>
        <v>3246.7999999999988</v>
      </c>
    </row>
    <row r="900" spans="1:25">
      <c r="A900" t="s">
        <v>1157</v>
      </c>
      <c r="B900" t="s">
        <v>1158</v>
      </c>
      <c r="C900" t="s">
        <v>55</v>
      </c>
      <c r="D900">
        <v>3</v>
      </c>
      <c r="E900" s="36">
        <v>-34.799999999999997</v>
      </c>
      <c r="F900" s="4">
        <v>-5.1000000000000004E-3</v>
      </c>
      <c r="G900">
        <v>0</v>
      </c>
      <c r="H900" s="25">
        <v>36.4</v>
      </c>
      <c r="I900" s="25">
        <v>-34.799999999999997</v>
      </c>
      <c r="J900" s="3">
        <v>10000</v>
      </c>
      <c r="K900" s="7">
        <f t="shared" si="197"/>
        <v>-1</v>
      </c>
      <c r="L900" s="6">
        <f t="shared" si="198"/>
        <v>-34.799999999999997</v>
      </c>
      <c r="M900">
        <v>1</v>
      </c>
      <c r="N900" s="9">
        <f t="shared" si="199"/>
        <v>0</v>
      </c>
      <c r="O900" s="9">
        <f t="shared" si="200"/>
        <v>-1</v>
      </c>
      <c r="P900" s="9">
        <f t="shared" si="201"/>
        <v>0</v>
      </c>
      <c r="Q900" s="8">
        <f t="shared" si="202"/>
        <v>0</v>
      </c>
      <c r="R900" s="8">
        <f t="shared" si="203"/>
        <v>-34.799999999999997</v>
      </c>
      <c r="S900" t="str">
        <f t="shared" si="204"/>
        <v>7.00.00</v>
      </c>
      <c r="T900" t="str">
        <f t="shared" si="205"/>
        <v>10.00.00</v>
      </c>
      <c r="U900" t="str">
        <f t="shared" si="206"/>
        <v>23-mar-2011</v>
      </c>
      <c r="V900">
        <f t="shared" si="207"/>
        <v>3</v>
      </c>
      <c r="W900">
        <f t="shared" si="208"/>
        <v>2011</v>
      </c>
      <c r="X900">
        <f t="shared" si="209"/>
        <v>23</v>
      </c>
      <c r="Y900" s="25">
        <f t="shared" si="210"/>
        <v>3211.9999999999986</v>
      </c>
    </row>
    <row r="901" spans="1:25">
      <c r="A901" t="s">
        <v>1159</v>
      </c>
      <c r="B901" t="s">
        <v>1160</v>
      </c>
      <c r="C901" t="s">
        <v>25</v>
      </c>
      <c r="D901">
        <v>23</v>
      </c>
      <c r="E901" s="36">
        <v>124.1</v>
      </c>
      <c r="F901" s="4">
        <v>1.8100000000000002E-2</v>
      </c>
      <c r="G901">
        <v>0</v>
      </c>
      <c r="H901" s="25">
        <v>141.9</v>
      </c>
      <c r="I901" s="25">
        <v>0</v>
      </c>
      <c r="J901" s="3">
        <v>10000</v>
      </c>
      <c r="K901" s="7">
        <f t="shared" si="197"/>
        <v>1</v>
      </c>
      <c r="L901" s="6">
        <f t="shared" si="198"/>
        <v>124.1</v>
      </c>
      <c r="M901">
        <v>1</v>
      </c>
      <c r="N901" s="9">
        <f t="shared" si="199"/>
        <v>1</v>
      </c>
      <c r="O901" s="9">
        <f t="shared" si="200"/>
        <v>0</v>
      </c>
      <c r="P901" s="9">
        <f t="shared" si="201"/>
        <v>0</v>
      </c>
      <c r="Q901" s="8">
        <f t="shared" si="202"/>
        <v>124.1</v>
      </c>
      <c r="R901" s="8">
        <f t="shared" si="203"/>
        <v>0</v>
      </c>
      <c r="S901" t="str">
        <f t="shared" si="204"/>
        <v>10.00.00</v>
      </c>
      <c r="T901" t="str">
        <f t="shared" si="205"/>
        <v>9.00.00</v>
      </c>
      <c r="U901" t="str">
        <f t="shared" si="206"/>
        <v>24-mar-2011</v>
      </c>
      <c r="V901">
        <f t="shared" si="207"/>
        <v>3</v>
      </c>
      <c r="W901">
        <f t="shared" si="208"/>
        <v>2011</v>
      </c>
      <c r="X901">
        <f t="shared" si="209"/>
        <v>24</v>
      </c>
      <c r="Y901" s="25">
        <f t="shared" si="210"/>
        <v>3336.0999999999985</v>
      </c>
    </row>
    <row r="902" spans="1:25">
      <c r="A902" t="s">
        <v>2099</v>
      </c>
      <c r="B902" t="s">
        <v>2100</v>
      </c>
      <c r="C902" t="s">
        <v>25</v>
      </c>
      <c r="D902">
        <v>9</v>
      </c>
      <c r="E902" s="38">
        <v>177</v>
      </c>
      <c r="F902" s="4">
        <v>1.29E-2</v>
      </c>
      <c r="G902">
        <v>0</v>
      </c>
      <c r="H902" s="25">
        <v>179.6</v>
      </c>
      <c r="I902" s="25">
        <v>0</v>
      </c>
      <c r="J902" s="3">
        <v>10000</v>
      </c>
      <c r="K902" s="7">
        <f t="shared" si="197"/>
        <v>2</v>
      </c>
      <c r="L902" s="6">
        <f t="shared" si="198"/>
        <v>301.10000000000002</v>
      </c>
      <c r="M902">
        <v>1</v>
      </c>
      <c r="N902" s="9">
        <f t="shared" si="199"/>
        <v>1</v>
      </c>
      <c r="O902" s="9">
        <f t="shared" si="200"/>
        <v>0</v>
      </c>
      <c r="P902" s="9">
        <f t="shared" si="201"/>
        <v>0</v>
      </c>
      <c r="Q902" s="8">
        <f t="shared" si="202"/>
        <v>177</v>
      </c>
      <c r="R902" s="8">
        <f t="shared" si="203"/>
        <v>0</v>
      </c>
      <c r="S902" t="str">
        <f t="shared" si="204"/>
        <v>12.00.00</v>
      </c>
      <c r="T902" t="str">
        <f t="shared" si="205"/>
        <v>21.00.00</v>
      </c>
      <c r="U902" t="str">
        <f t="shared" si="206"/>
        <v>24-mar-2011</v>
      </c>
      <c r="V902">
        <f t="shared" si="207"/>
        <v>3</v>
      </c>
      <c r="W902">
        <f t="shared" si="208"/>
        <v>2011</v>
      </c>
      <c r="X902">
        <f t="shared" si="209"/>
        <v>24</v>
      </c>
      <c r="Y902" s="25">
        <f t="shared" si="210"/>
        <v>3513.0999999999985</v>
      </c>
    </row>
    <row r="903" spans="1:25">
      <c r="A903" t="s">
        <v>1163</v>
      </c>
      <c r="B903" t="s">
        <v>1164</v>
      </c>
      <c r="C903" t="s">
        <v>55</v>
      </c>
      <c r="D903">
        <v>12</v>
      </c>
      <c r="E903" s="36">
        <v>-20.399999999999999</v>
      </c>
      <c r="F903" s="4">
        <v>-2.8999999999999998E-3</v>
      </c>
      <c r="G903">
        <v>0</v>
      </c>
      <c r="H903" s="25">
        <v>22.9</v>
      </c>
      <c r="I903" s="25">
        <v>-68</v>
      </c>
      <c r="J903" s="3">
        <v>10000</v>
      </c>
      <c r="K903" s="7">
        <f t="shared" ref="K903:K966" si="211">+IF(AND(E903&gt;=0,E902&gt;=0),K902+1,IF(AND(E903&lt;0,E902&lt;0),K902-1,IF(AND(E903&gt;=0,E902&lt;0),1,-1)))</f>
        <v>-1</v>
      </c>
      <c r="L903" s="6">
        <f t="shared" ref="L903:L966" si="212">+IF(AND(E903&gt;=0,E902&gt;=0),L902+E903,IF(AND(E903&lt;0,E902&lt;0),L902+E903,E903))</f>
        <v>-20.399999999999999</v>
      </c>
      <c r="M903">
        <v>1</v>
      </c>
      <c r="N903" s="9">
        <f t="shared" ref="N903:N966" si="213">+IF(E903&gt;0,1,0)</f>
        <v>0</v>
      </c>
      <c r="O903" s="9">
        <f t="shared" ref="O903:O966" si="214">+IF(E903&lt;0,-1,0)</f>
        <v>-1</v>
      </c>
      <c r="P903" s="9">
        <f t="shared" ref="P903:P966" si="215">+IF(E903=0,1,0)</f>
        <v>0</v>
      </c>
      <c r="Q903" s="8">
        <f t="shared" ref="Q903:Q966" si="216">IF(E903&gt;=0,E903,0)</f>
        <v>0</v>
      </c>
      <c r="R903" s="8">
        <f t="shared" ref="R903:R966" si="217">IF(E903&lt;0,E903,0)</f>
        <v>-20.399999999999999</v>
      </c>
      <c r="S903" t="str">
        <f t="shared" ref="S903:S966" si="218">REPLACE(A903,1,SEARCH(" ",A903),"")</f>
        <v>21.00.00</v>
      </c>
      <c r="T903" t="str">
        <f t="shared" ref="T903:T966" si="219">REPLACE(B903,1,SEARCH(" ",B903),"")</f>
        <v>9.00.00</v>
      </c>
      <c r="U903" t="str">
        <f t="shared" ref="U903:U966" si="220">LEFT(A903,11)</f>
        <v>28-mar-2011</v>
      </c>
      <c r="V903">
        <f t="shared" ref="V903:V966" si="221">MONTH(U903)</f>
        <v>3</v>
      </c>
      <c r="W903">
        <f t="shared" ref="W903:W966" si="222">YEAR(U903)</f>
        <v>2011</v>
      </c>
      <c r="X903">
        <f t="shared" ref="X903:X966" si="223">DAY(U903)</f>
        <v>28</v>
      </c>
      <c r="Y903" s="25">
        <f t="shared" ref="Y903:Y966" si="224">Y902+E903</f>
        <v>3492.6999999999985</v>
      </c>
    </row>
    <row r="904" spans="1:25">
      <c r="A904" t="s">
        <v>1161</v>
      </c>
      <c r="B904" t="s">
        <v>1162</v>
      </c>
      <c r="C904" t="s">
        <v>55</v>
      </c>
      <c r="D904">
        <v>1</v>
      </c>
      <c r="E904" s="36">
        <v>-43.3</v>
      </c>
      <c r="F904" s="4">
        <v>-6.1999999999999998E-3</v>
      </c>
      <c r="G904">
        <v>0</v>
      </c>
      <c r="H904" s="25">
        <v>0</v>
      </c>
      <c r="I904" s="25">
        <v>-43.3</v>
      </c>
      <c r="J904" s="3">
        <v>10000</v>
      </c>
      <c r="K904" s="7">
        <f t="shared" si="211"/>
        <v>-2</v>
      </c>
      <c r="L904" s="6">
        <f t="shared" si="212"/>
        <v>-63.699999999999996</v>
      </c>
      <c r="M904">
        <v>1</v>
      </c>
      <c r="N904" s="9">
        <f t="shared" si="213"/>
        <v>0</v>
      </c>
      <c r="O904" s="9">
        <f t="shared" si="214"/>
        <v>-1</v>
      </c>
      <c r="P904" s="9">
        <f t="shared" si="215"/>
        <v>0</v>
      </c>
      <c r="Q904" s="8">
        <f t="shared" si="216"/>
        <v>0</v>
      </c>
      <c r="R904" s="8">
        <f t="shared" si="217"/>
        <v>-43.3</v>
      </c>
      <c r="S904" t="str">
        <f t="shared" si="218"/>
        <v>9.00.00</v>
      </c>
      <c r="T904" t="str">
        <f t="shared" si="219"/>
        <v>10.00.00</v>
      </c>
      <c r="U904" t="str">
        <f t="shared" si="220"/>
        <v>28-mar-2011</v>
      </c>
      <c r="V904">
        <f t="shared" si="221"/>
        <v>3</v>
      </c>
      <c r="W904">
        <f t="shared" si="222"/>
        <v>2011</v>
      </c>
      <c r="X904">
        <f t="shared" si="223"/>
        <v>28</v>
      </c>
      <c r="Y904" s="25">
        <f t="shared" si="224"/>
        <v>3449.3999999999983</v>
      </c>
    </row>
    <row r="905" spans="1:25">
      <c r="A905" t="s">
        <v>1164</v>
      </c>
      <c r="B905" t="s">
        <v>1165</v>
      </c>
      <c r="C905" t="s">
        <v>25</v>
      </c>
      <c r="D905">
        <v>1</v>
      </c>
      <c r="E905" s="36">
        <v>-48.4</v>
      </c>
      <c r="F905" s="4">
        <v>-7.0000000000000001E-3</v>
      </c>
      <c r="G905">
        <v>0</v>
      </c>
      <c r="H905" s="25">
        <v>0</v>
      </c>
      <c r="I905" s="25">
        <v>-48.7</v>
      </c>
      <c r="J905" s="3">
        <v>10000</v>
      </c>
      <c r="K905" s="7">
        <f t="shared" si="211"/>
        <v>-3</v>
      </c>
      <c r="L905" s="6">
        <f t="shared" si="212"/>
        <v>-112.1</v>
      </c>
      <c r="M905">
        <v>1</v>
      </c>
      <c r="N905" s="9">
        <f t="shared" si="213"/>
        <v>0</v>
      </c>
      <c r="O905" s="9">
        <f t="shared" si="214"/>
        <v>-1</v>
      </c>
      <c r="P905" s="9">
        <f t="shared" si="215"/>
        <v>0</v>
      </c>
      <c r="Q905" s="8">
        <f t="shared" si="216"/>
        <v>0</v>
      </c>
      <c r="R905" s="8">
        <f t="shared" si="217"/>
        <v>-48.4</v>
      </c>
      <c r="S905" t="str">
        <f t="shared" si="218"/>
        <v>9.00.00</v>
      </c>
      <c r="T905" t="str">
        <f t="shared" si="219"/>
        <v>10.00.00</v>
      </c>
      <c r="U905" t="str">
        <f t="shared" si="220"/>
        <v>29-mar-2011</v>
      </c>
      <c r="V905">
        <f t="shared" si="221"/>
        <v>3</v>
      </c>
      <c r="W905">
        <f t="shared" si="222"/>
        <v>2011</v>
      </c>
      <c r="X905">
        <f t="shared" si="223"/>
        <v>29</v>
      </c>
      <c r="Y905" s="25">
        <f t="shared" si="224"/>
        <v>3400.9999999999982</v>
      </c>
    </row>
    <row r="906" spans="1:25">
      <c r="A906" t="s">
        <v>1166</v>
      </c>
      <c r="B906" t="s">
        <v>1167</v>
      </c>
      <c r="C906" t="s">
        <v>55</v>
      </c>
      <c r="D906">
        <v>7</v>
      </c>
      <c r="E906" s="36">
        <v>-9.6</v>
      </c>
      <c r="F906" s="4">
        <v>-1.4E-3</v>
      </c>
      <c r="G906">
        <v>0</v>
      </c>
      <c r="H906" s="25">
        <v>2.2999999999999998</v>
      </c>
      <c r="I906" s="25">
        <v>-9.8000000000000007</v>
      </c>
      <c r="J906" s="3">
        <v>10000</v>
      </c>
      <c r="K906" s="7">
        <f t="shared" si="211"/>
        <v>-4</v>
      </c>
      <c r="L906" s="6">
        <f t="shared" si="212"/>
        <v>-121.69999999999999</v>
      </c>
      <c r="M906">
        <v>1</v>
      </c>
      <c r="N906" s="9">
        <f t="shared" si="213"/>
        <v>0</v>
      </c>
      <c r="O906" s="9">
        <f t="shared" si="214"/>
        <v>-1</v>
      </c>
      <c r="P906" s="9">
        <f t="shared" si="215"/>
        <v>0</v>
      </c>
      <c r="Q906" s="8">
        <f t="shared" si="216"/>
        <v>0</v>
      </c>
      <c r="R906" s="8">
        <f t="shared" si="217"/>
        <v>-9.6</v>
      </c>
      <c r="S906" t="str">
        <f t="shared" si="218"/>
        <v>1.00.00</v>
      </c>
      <c r="T906" t="str">
        <f t="shared" si="219"/>
        <v>8.00.00</v>
      </c>
      <c r="U906" t="str">
        <f t="shared" si="220"/>
        <v>31-mar-2011</v>
      </c>
      <c r="V906">
        <f t="shared" si="221"/>
        <v>3</v>
      </c>
      <c r="W906">
        <f t="shared" si="222"/>
        <v>2011</v>
      </c>
      <c r="X906">
        <f t="shared" si="223"/>
        <v>31</v>
      </c>
      <c r="Y906" s="25">
        <f t="shared" si="224"/>
        <v>3391.3999999999983</v>
      </c>
    </row>
    <row r="907" spans="1:25">
      <c r="A907" t="s">
        <v>3102</v>
      </c>
      <c r="B907" t="s">
        <v>3103</v>
      </c>
      <c r="C907" t="s">
        <v>25</v>
      </c>
      <c r="D907">
        <v>6</v>
      </c>
      <c r="E907" s="36">
        <v>-1.5</v>
      </c>
      <c r="F907" s="4">
        <v>-2.0000000000000001E-4</v>
      </c>
      <c r="G907">
        <v>0</v>
      </c>
      <c r="H907" s="25">
        <v>0</v>
      </c>
      <c r="I907" s="25">
        <v>-14.5</v>
      </c>
      <c r="J907" s="3">
        <v>10000</v>
      </c>
      <c r="K907" s="7">
        <f t="shared" si="211"/>
        <v>-5</v>
      </c>
      <c r="L907" s="6">
        <f t="shared" si="212"/>
        <v>-123.19999999999999</v>
      </c>
      <c r="M907">
        <v>1</v>
      </c>
      <c r="N907" s="9">
        <f t="shared" si="213"/>
        <v>0</v>
      </c>
      <c r="O907" s="9">
        <f t="shared" si="214"/>
        <v>-1</v>
      </c>
      <c r="P907" s="9">
        <f t="shared" si="215"/>
        <v>0</v>
      </c>
      <c r="Q907" s="8">
        <f t="shared" si="216"/>
        <v>0</v>
      </c>
      <c r="R907" s="8">
        <f t="shared" si="217"/>
        <v>-1.5</v>
      </c>
      <c r="S907" t="str">
        <f t="shared" si="218"/>
        <v>17.00.00</v>
      </c>
      <c r="T907" t="str">
        <f t="shared" si="219"/>
        <v>23.00.00</v>
      </c>
      <c r="U907" t="str">
        <f t="shared" si="220"/>
        <v>31-mar-2011</v>
      </c>
      <c r="V907">
        <f t="shared" si="221"/>
        <v>3</v>
      </c>
      <c r="W907">
        <f t="shared" si="222"/>
        <v>2011</v>
      </c>
      <c r="X907">
        <f t="shared" si="223"/>
        <v>31</v>
      </c>
      <c r="Y907" s="25">
        <f t="shared" si="224"/>
        <v>3389.8999999999983</v>
      </c>
    </row>
    <row r="908" spans="1:25">
      <c r="A908" t="s">
        <v>1168</v>
      </c>
      <c r="B908" t="s">
        <v>1169</v>
      </c>
      <c r="C908" t="s">
        <v>55</v>
      </c>
      <c r="D908">
        <v>7</v>
      </c>
      <c r="E908" s="36">
        <v>-24.1</v>
      </c>
      <c r="F908" s="4">
        <v>-3.3999999999999998E-3</v>
      </c>
      <c r="G908">
        <v>0</v>
      </c>
      <c r="H908" s="25">
        <v>0</v>
      </c>
      <c r="I908" s="25">
        <v>-24.1</v>
      </c>
      <c r="J908" s="3">
        <v>10000</v>
      </c>
      <c r="K908" s="7">
        <f t="shared" si="211"/>
        <v>-6</v>
      </c>
      <c r="L908" s="6">
        <f t="shared" si="212"/>
        <v>-147.29999999999998</v>
      </c>
      <c r="M908">
        <v>1</v>
      </c>
      <c r="N908" s="9">
        <f t="shared" si="213"/>
        <v>0</v>
      </c>
      <c r="O908" s="9">
        <f t="shared" si="214"/>
        <v>-1</v>
      </c>
      <c r="P908" s="9">
        <f t="shared" si="215"/>
        <v>0</v>
      </c>
      <c r="Q908" s="8">
        <f t="shared" si="216"/>
        <v>0</v>
      </c>
      <c r="R908" s="8">
        <f t="shared" si="217"/>
        <v>-24.1</v>
      </c>
      <c r="S908" t="str">
        <f t="shared" si="218"/>
        <v>18.00.00</v>
      </c>
      <c r="T908" t="str">
        <f t="shared" si="219"/>
        <v>1.00.00</v>
      </c>
      <c r="U908" t="str">
        <f t="shared" si="220"/>
        <v>31-mar-2011</v>
      </c>
      <c r="V908">
        <f t="shared" si="221"/>
        <v>3</v>
      </c>
      <c r="W908">
        <f t="shared" si="222"/>
        <v>2011</v>
      </c>
      <c r="X908">
        <f t="shared" si="223"/>
        <v>31</v>
      </c>
      <c r="Y908" s="25">
        <f t="shared" si="224"/>
        <v>3365.7999999999984</v>
      </c>
    </row>
    <row r="909" spans="1:25">
      <c r="A909" t="s">
        <v>1170</v>
      </c>
      <c r="B909" t="s">
        <v>1171</v>
      </c>
      <c r="C909" t="s">
        <v>55</v>
      </c>
      <c r="D909">
        <v>21</v>
      </c>
      <c r="E909" s="36">
        <v>-13.8</v>
      </c>
      <c r="F909" s="4">
        <v>-1.9E-3</v>
      </c>
      <c r="G909">
        <v>0</v>
      </c>
      <c r="H909" s="25">
        <v>24.7</v>
      </c>
      <c r="I909" s="25">
        <v>-27.1</v>
      </c>
      <c r="J909" s="3">
        <v>10000</v>
      </c>
      <c r="K909" s="7">
        <f t="shared" si="211"/>
        <v>-7</v>
      </c>
      <c r="L909" s="6">
        <f t="shared" si="212"/>
        <v>-161.1</v>
      </c>
      <c r="M909">
        <v>1</v>
      </c>
      <c r="N909" s="9">
        <f t="shared" si="213"/>
        <v>0</v>
      </c>
      <c r="O909" s="9">
        <f t="shared" si="214"/>
        <v>-1</v>
      </c>
      <c r="P909" s="9">
        <f t="shared" si="215"/>
        <v>0</v>
      </c>
      <c r="Q909" s="8">
        <f t="shared" si="216"/>
        <v>0</v>
      </c>
      <c r="R909" s="8">
        <f t="shared" si="217"/>
        <v>-13.8</v>
      </c>
      <c r="S909" t="str">
        <f t="shared" si="218"/>
        <v>20.00.00</v>
      </c>
      <c r="T909" t="str">
        <f t="shared" si="219"/>
        <v>17.00.00</v>
      </c>
      <c r="U909" t="str">
        <f t="shared" si="220"/>
        <v xml:space="preserve">4-apr-2011 </v>
      </c>
      <c r="V909">
        <f t="shared" si="221"/>
        <v>4</v>
      </c>
      <c r="W909">
        <f t="shared" si="222"/>
        <v>2011</v>
      </c>
      <c r="X909">
        <f t="shared" si="223"/>
        <v>4</v>
      </c>
      <c r="Y909" s="25">
        <f t="shared" si="224"/>
        <v>3351.9999999999982</v>
      </c>
    </row>
    <row r="910" spans="1:25">
      <c r="A910" t="s">
        <v>1172</v>
      </c>
      <c r="B910" t="s">
        <v>1173</v>
      </c>
      <c r="C910" t="s">
        <v>25</v>
      </c>
      <c r="D910">
        <v>17</v>
      </c>
      <c r="E910" s="36">
        <v>-36.200000000000003</v>
      </c>
      <c r="F910" s="4">
        <v>-5.0000000000000001E-3</v>
      </c>
      <c r="G910">
        <v>0</v>
      </c>
      <c r="H910" s="25">
        <v>15.7</v>
      </c>
      <c r="I910" s="25">
        <v>-43.5</v>
      </c>
      <c r="J910" s="3">
        <v>10000</v>
      </c>
      <c r="K910" s="7">
        <f t="shared" si="211"/>
        <v>-8</v>
      </c>
      <c r="L910" s="6">
        <f t="shared" si="212"/>
        <v>-197.3</v>
      </c>
      <c r="M910">
        <v>1</v>
      </c>
      <c r="N910" s="9">
        <f t="shared" si="213"/>
        <v>0</v>
      </c>
      <c r="O910" s="9">
        <f t="shared" si="214"/>
        <v>-1</v>
      </c>
      <c r="P910" s="9">
        <f t="shared" si="215"/>
        <v>0</v>
      </c>
      <c r="Q910" s="8">
        <f t="shared" si="216"/>
        <v>0</v>
      </c>
      <c r="R910" s="8">
        <f t="shared" si="217"/>
        <v>-36.200000000000003</v>
      </c>
      <c r="S910" t="str">
        <f t="shared" si="218"/>
        <v>14.00.00</v>
      </c>
      <c r="T910" t="str">
        <f t="shared" si="219"/>
        <v>7.00.00</v>
      </c>
      <c r="U910" t="str">
        <f t="shared" si="220"/>
        <v xml:space="preserve">6-apr-2011 </v>
      </c>
      <c r="V910">
        <f t="shared" si="221"/>
        <v>4</v>
      </c>
      <c r="W910">
        <f t="shared" si="222"/>
        <v>2011</v>
      </c>
      <c r="X910">
        <f t="shared" si="223"/>
        <v>6</v>
      </c>
      <c r="Y910" s="25">
        <f t="shared" si="224"/>
        <v>3315.7999999999984</v>
      </c>
    </row>
    <row r="911" spans="1:25">
      <c r="A911" t="s">
        <v>1174</v>
      </c>
      <c r="B911" t="s">
        <v>1175</v>
      </c>
      <c r="C911" t="s">
        <v>25</v>
      </c>
      <c r="D911">
        <v>2</v>
      </c>
      <c r="E911" s="36">
        <v>-22.8</v>
      </c>
      <c r="F911" s="4">
        <v>-3.2000000000000002E-3</v>
      </c>
      <c r="G911">
        <v>0</v>
      </c>
      <c r="H911" s="25">
        <v>4.9000000000000004</v>
      </c>
      <c r="I911" s="25">
        <v>-24.1</v>
      </c>
      <c r="J911" s="3">
        <v>10000</v>
      </c>
      <c r="K911" s="7">
        <f t="shared" si="211"/>
        <v>-9</v>
      </c>
      <c r="L911" s="6">
        <f t="shared" si="212"/>
        <v>-220.10000000000002</v>
      </c>
      <c r="M911">
        <v>1</v>
      </c>
      <c r="N911" s="9">
        <f t="shared" si="213"/>
        <v>0</v>
      </c>
      <c r="O911" s="9">
        <f t="shared" si="214"/>
        <v>-1</v>
      </c>
      <c r="P911" s="9">
        <f t="shared" si="215"/>
        <v>0</v>
      </c>
      <c r="Q911" s="8">
        <f t="shared" si="216"/>
        <v>0</v>
      </c>
      <c r="R911" s="8">
        <f t="shared" si="217"/>
        <v>-22.8</v>
      </c>
      <c r="S911" t="str">
        <f t="shared" si="218"/>
        <v>15.00.00</v>
      </c>
      <c r="T911" t="str">
        <f t="shared" si="219"/>
        <v>17.00.00</v>
      </c>
      <c r="U911" t="str">
        <f t="shared" si="220"/>
        <v xml:space="preserve">7-apr-2011 </v>
      </c>
      <c r="V911">
        <f t="shared" si="221"/>
        <v>4</v>
      </c>
      <c r="W911">
        <f t="shared" si="222"/>
        <v>2011</v>
      </c>
      <c r="X911">
        <f t="shared" si="223"/>
        <v>7</v>
      </c>
      <c r="Y911" s="25">
        <f t="shared" si="224"/>
        <v>3292.9999999999982</v>
      </c>
    </row>
    <row r="912" spans="1:25">
      <c r="A912" t="s">
        <v>1173</v>
      </c>
      <c r="B912" t="s">
        <v>1174</v>
      </c>
      <c r="C912" t="s">
        <v>55</v>
      </c>
      <c r="D912">
        <v>8</v>
      </c>
      <c r="E912" s="36">
        <v>-37.700000000000003</v>
      </c>
      <c r="F912" s="4">
        <v>-5.1999999999999998E-3</v>
      </c>
      <c r="G912">
        <v>0</v>
      </c>
      <c r="H912" s="25">
        <v>0</v>
      </c>
      <c r="I912" s="25">
        <v>-36.6</v>
      </c>
      <c r="J912" s="3">
        <v>10000</v>
      </c>
      <c r="K912" s="7">
        <f t="shared" si="211"/>
        <v>-10</v>
      </c>
      <c r="L912" s="6">
        <f t="shared" si="212"/>
        <v>-257.8</v>
      </c>
      <c r="M912">
        <v>1</v>
      </c>
      <c r="N912" s="9">
        <f t="shared" si="213"/>
        <v>0</v>
      </c>
      <c r="O912" s="9">
        <f t="shared" si="214"/>
        <v>-1</v>
      </c>
      <c r="P912" s="9">
        <f t="shared" si="215"/>
        <v>0</v>
      </c>
      <c r="Q912" s="8">
        <f t="shared" si="216"/>
        <v>0</v>
      </c>
      <c r="R912" s="8">
        <f t="shared" si="217"/>
        <v>-37.700000000000003</v>
      </c>
      <c r="S912" t="str">
        <f t="shared" si="218"/>
        <v>7.00.00</v>
      </c>
      <c r="T912" t="str">
        <f t="shared" si="219"/>
        <v>15.00.00</v>
      </c>
      <c r="U912" t="str">
        <f t="shared" si="220"/>
        <v xml:space="preserve">7-apr-2011 </v>
      </c>
      <c r="V912">
        <f t="shared" si="221"/>
        <v>4</v>
      </c>
      <c r="W912">
        <f t="shared" si="222"/>
        <v>2011</v>
      </c>
      <c r="X912">
        <f t="shared" si="223"/>
        <v>7</v>
      </c>
      <c r="Y912" s="25">
        <f t="shared" si="224"/>
        <v>3255.2999999999984</v>
      </c>
    </row>
    <row r="913" spans="1:25">
      <c r="A913" t="s">
        <v>1177</v>
      </c>
      <c r="B913" t="s">
        <v>1178</v>
      </c>
      <c r="C913" t="s">
        <v>55</v>
      </c>
      <c r="D913">
        <v>13</v>
      </c>
      <c r="E913" s="36">
        <v>8.3000000000000007</v>
      </c>
      <c r="F913" s="4">
        <v>1.1999999999999999E-3</v>
      </c>
      <c r="G913">
        <v>0</v>
      </c>
      <c r="H913" s="25">
        <v>21</v>
      </c>
      <c r="I913" s="25">
        <v>-6</v>
      </c>
      <c r="J913" s="3">
        <v>10000</v>
      </c>
      <c r="K913" s="7">
        <f t="shared" si="211"/>
        <v>1</v>
      </c>
      <c r="L913" s="6">
        <f t="shared" si="212"/>
        <v>8.3000000000000007</v>
      </c>
      <c r="M913">
        <v>1</v>
      </c>
      <c r="N913" s="9">
        <f t="shared" si="213"/>
        <v>1</v>
      </c>
      <c r="O913" s="9">
        <f t="shared" si="214"/>
        <v>0</v>
      </c>
      <c r="P913" s="9">
        <f t="shared" si="215"/>
        <v>0</v>
      </c>
      <c r="Q913" s="8">
        <f t="shared" si="216"/>
        <v>8.3000000000000007</v>
      </c>
      <c r="R913" s="8">
        <f t="shared" si="217"/>
        <v>0</v>
      </c>
      <c r="S913" t="str">
        <f t="shared" si="218"/>
        <v>16.00.00</v>
      </c>
      <c r="T913" t="str">
        <f t="shared" si="219"/>
        <v>6.00.00</v>
      </c>
      <c r="U913" t="str">
        <f t="shared" si="220"/>
        <v xml:space="preserve">8-apr-2011 </v>
      </c>
      <c r="V913">
        <f t="shared" si="221"/>
        <v>4</v>
      </c>
      <c r="W913">
        <f t="shared" si="222"/>
        <v>2011</v>
      </c>
      <c r="X913">
        <f t="shared" si="223"/>
        <v>8</v>
      </c>
      <c r="Y913" s="25">
        <f t="shared" si="224"/>
        <v>3263.5999999999985</v>
      </c>
    </row>
    <row r="914" spans="1:25">
      <c r="A914" t="s">
        <v>1176</v>
      </c>
      <c r="B914" t="s">
        <v>1177</v>
      </c>
      <c r="C914" t="s">
        <v>25</v>
      </c>
      <c r="D914">
        <v>10</v>
      </c>
      <c r="E914" s="36">
        <v>-6.7</v>
      </c>
      <c r="F914" s="4">
        <v>-8.9999999999999998E-4</v>
      </c>
      <c r="G914">
        <v>0</v>
      </c>
      <c r="H914" s="25">
        <v>9.1</v>
      </c>
      <c r="I914" s="25">
        <v>-6.2</v>
      </c>
      <c r="J914" s="3">
        <v>10000</v>
      </c>
      <c r="K914" s="7">
        <f t="shared" si="211"/>
        <v>-1</v>
      </c>
      <c r="L914" s="6">
        <f t="shared" si="212"/>
        <v>-6.7</v>
      </c>
      <c r="M914">
        <v>1</v>
      </c>
      <c r="N914" s="9">
        <f t="shared" si="213"/>
        <v>0</v>
      </c>
      <c r="O914" s="9">
        <f t="shared" si="214"/>
        <v>-1</v>
      </c>
      <c r="P914" s="9">
        <f t="shared" si="215"/>
        <v>0</v>
      </c>
      <c r="Q914" s="8">
        <f t="shared" si="216"/>
        <v>0</v>
      </c>
      <c r="R914" s="8">
        <f t="shared" si="217"/>
        <v>-6.7</v>
      </c>
      <c r="S914" t="str">
        <f t="shared" si="218"/>
        <v>6.00.00</v>
      </c>
      <c r="T914" t="str">
        <f t="shared" si="219"/>
        <v>16.00.00</v>
      </c>
      <c r="U914" t="str">
        <f t="shared" si="220"/>
        <v xml:space="preserve">8-apr-2011 </v>
      </c>
      <c r="V914">
        <f t="shared" si="221"/>
        <v>4</v>
      </c>
      <c r="W914">
        <f t="shared" si="222"/>
        <v>2011</v>
      </c>
      <c r="X914">
        <f t="shared" si="223"/>
        <v>8</v>
      </c>
      <c r="Y914" s="25">
        <f t="shared" si="224"/>
        <v>3256.8999999999987</v>
      </c>
    </row>
    <row r="915" spans="1:25">
      <c r="A915" t="s">
        <v>1179</v>
      </c>
      <c r="B915" t="s">
        <v>1180</v>
      </c>
      <c r="C915" t="s">
        <v>55</v>
      </c>
      <c r="D915">
        <v>21</v>
      </c>
      <c r="E915" s="36">
        <v>46.5</v>
      </c>
      <c r="F915" s="4">
        <v>6.4999999999999997E-3</v>
      </c>
      <c r="G915">
        <v>0</v>
      </c>
      <c r="H915" s="25">
        <v>62.6</v>
      </c>
      <c r="I915" s="25">
        <v>-15.7</v>
      </c>
      <c r="J915" s="3">
        <v>10000</v>
      </c>
      <c r="K915" s="7">
        <f t="shared" si="211"/>
        <v>1</v>
      </c>
      <c r="L915" s="6">
        <f t="shared" si="212"/>
        <v>46.5</v>
      </c>
      <c r="M915">
        <v>1</v>
      </c>
      <c r="N915" s="9">
        <f t="shared" si="213"/>
        <v>1</v>
      </c>
      <c r="O915" s="9">
        <f t="shared" si="214"/>
        <v>0</v>
      </c>
      <c r="P915" s="9">
        <f t="shared" si="215"/>
        <v>0</v>
      </c>
      <c r="Q915" s="8">
        <f t="shared" si="216"/>
        <v>46.5</v>
      </c>
      <c r="R915" s="8">
        <f t="shared" si="217"/>
        <v>0</v>
      </c>
      <c r="S915" t="str">
        <f t="shared" si="218"/>
        <v>5.00.00</v>
      </c>
      <c r="T915" t="str">
        <f t="shared" si="219"/>
        <v>2.00.00</v>
      </c>
      <c r="U915" t="str">
        <f t="shared" si="220"/>
        <v>12-apr-2011</v>
      </c>
      <c r="V915">
        <f t="shared" si="221"/>
        <v>4</v>
      </c>
      <c r="W915">
        <f t="shared" si="222"/>
        <v>2011</v>
      </c>
      <c r="X915">
        <f t="shared" si="223"/>
        <v>12</v>
      </c>
      <c r="Y915" s="25">
        <f t="shared" si="224"/>
        <v>3303.3999999999987</v>
      </c>
    </row>
    <row r="916" spans="1:25">
      <c r="A916" t="s">
        <v>2101</v>
      </c>
      <c r="B916" t="s">
        <v>2102</v>
      </c>
      <c r="C916" t="s">
        <v>55</v>
      </c>
      <c r="D916">
        <v>8</v>
      </c>
      <c r="E916" s="38">
        <v>-85</v>
      </c>
      <c r="F916" s="4">
        <v>-6.0000000000000001E-3</v>
      </c>
      <c r="G916">
        <v>0</v>
      </c>
      <c r="H916" s="25">
        <v>11.4</v>
      </c>
      <c r="I916" s="25">
        <v>-85</v>
      </c>
      <c r="J916" s="3">
        <v>10000</v>
      </c>
      <c r="K916" s="7">
        <f t="shared" si="211"/>
        <v>-1</v>
      </c>
      <c r="L916" s="6">
        <f t="shared" si="212"/>
        <v>-85</v>
      </c>
      <c r="M916">
        <v>1</v>
      </c>
      <c r="N916" s="9">
        <f t="shared" si="213"/>
        <v>0</v>
      </c>
      <c r="O916" s="9">
        <f t="shared" si="214"/>
        <v>-1</v>
      </c>
      <c r="P916" s="9">
        <f t="shared" si="215"/>
        <v>0</v>
      </c>
      <c r="Q916" s="8">
        <f t="shared" si="216"/>
        <v>0</v>
      </c>
      <c r="R916" s="8">
        <f t="shared" si="217"/>
        <v>-85</v>
      </c>
      <c r="S916" t="str">
        <f t="shared" si="218"/>
        <v>13.00.00</v>
      </c>
      <c r="T916" t="str">
        <f t="shared" si="219"/>
        <v>21.00.00</v>
      </c>
      <c r="U916" t="str">
        <f t="shared" si="220"/>
        <v>14-apr-2011</v>
      </c>
      <c r="V916">
        <f t="shared" si="221"/>
        <v>4</v>
      </c>
      <c r="W916">
        <f t="shared" si="222"/>
        <v>2011</v>
      </c>
      <c r="X916">
        <f t="shared" si="223"/>
        <v>14</v>
      </c>
      <c r="Y916" s="25">
        <f t="shared" si="224"/>
        <v>3218.3999999999987</v>
      </c>
    </row>
    <row r="917" spans="1:25">
      <c r="A917" t="s">
        <v>3104</v>
      </c>
      <c r="B917" t="s">
        <v>3105</v>
      </c>
      <c r="C917" t="s">
        <v>25</v>
      </c>
      <c r="D917">
        <v>6</v>
      </c>
      <c r="E917" s="36">
        <v>14.8</v>
      </c>
      <c r="F917" s="4">
        <v>2.0999999999999999E-3</v>
      </c>
      <c r="G917">
        <v>0</v>
      </c>
      <c r="H917" s="25">
        <v>20</v>
      </c>
      <c r="I917" s="25">
        <v>-8.8000000000000007</v>
      </c>
      <c r="J917" s="3">
        <v>10000</v>
      </c>
      <c r="K917" s="7">
        <f t="shared" si="211"/>
        <v>1</v>
      </c>
      <c r="L917" s="6">
        <f t="shared" si="212"/>
        <v>14.8</v>
      </c>
      <c r="M917">
        <v>1</v>
      </c>
      <c r="N917" s="9">
        <f t="shared" si="213"/>
        <v>1</v>
      </c>
      <c r="O917" s="9">
        <f t="shared" si="214"/>
        <v>0</v>
      </c>
      <c r="P917" s="9">
        <f t="shared" si="215"/>
        <v>0</v>
      </c>
      <c r="Q917" s="8">
        <f t="shared" si="216"/>
        <v>14.8</v>
      </c>
      <c r="R917" s="8">
        <f t="shared" si="217"/>
        <v>0</v>
      </c>
      <c r="S917" t="str">
        <f t="shared" si="218"/>
        <v>17.00.00</v>
      </c>
      <c r="T917" t="str">
        <f t="shared" si="219"/>
        <v>23.00.00</v>
      </c>
      <c r="U917" t="str">
        <f t="shared" si="220"/>
        <v>14-apr-2011</v>
      </c>
      <c r="V917">
        <f t="shared" si="221"/>
        <v>4</v>
      </c>
      <c r="W917">
        <f t="shared" si="222"/>
        <v>2011</v>
      </c>
      <c r="X917">
        <f t="shared" si="223"/>
        <v>14</v>
      </c>
      <c r="Y917" s="25">
        <f t="shared" si="224"/>
        <v>3233.1999999999989</v>
      </c>
    </row>
    <row r="918" spans="1:25">
      <c r="A918" t="s">
        <v>1181</v>
      </c>
      <c r="B918" t="s">
        <v>1182</v>
      </c>
      <c r="C918" t="s">
        <v>55</v>
      </c>
      <c r="D918">
        <v>3</v>
      </c>
      <c r="E918" s="36">
        <v>-25.8</v>
      </c>
      <c r="F918" s="4">
        <v>-3.5999999999999999E-3</v>
      </c>
      <c r="G918">
        <v>0</v>
      </c>
      <c r="H918" s="25">
        <v>0</v>
      </c>
      <c r="I918" s="25">
        <v>-32.799999999999997</v>
      </c>
      <c r="J918" s="3">
        <v>10000</v>
      </c>
      <c r="K918" s="7">
        <f t="shared" si="211"/>
        <v>-1</v>
      </c>
      <c r="L918" s="6">
        <f t="shared" si="212"/>
        <v>-25.8</v>
      </c>
      <c r="M918">
        <v>1</v>
      </c>
      <c r="N918" s="9">
        <f t="shared" si="213"/>
        <v>0</v>
      </c>
      <c r="O918" s="9">
        <f t="shared" si="214"/>
        <v>-1</v>
      </c>
      <c r="P918" s="9">
        <f t="shared" si="215"/>
        <v>0</v>
      </c>
      <c r="Q918" s="8">
        <f t="shared" si="216"/>
        <v>0</v>
      </c>
      <c r="R918" s="8">
        <f t="shared" si="217"/>
        <v>-25.8</v>
      </c>
      <c r="S918" t="str">
        <f t="shared" si="218"/>
        <v>10.00.00</v>
      </c>
      <c r="T918" t="str">
        <f t="shared" si="219"/>
        <v>13.00.00</v>
      </c>
      <c r="U918" t="str">
        <f t="shared" si="220"/>
        <v>15-apr-2011</v>
      </c>
      <c r="V918">
        <f t="shared" si="221"/>
        <v>4</v>
      </c>
      <c r="W918">
        <f t="shared" si="222"/>
        <v>2011</v>
      </c>
      <c r="X918">
        <f t="shared" si="223"/>
        <v>15</v>
      </c>
      <c r="Y918" s="25">
        <f t="shared" si="224"/>
        <v>3207.3999999999987</v>
      </c>
    </row>
    <row r="919" spans="1:25">
      <c r="A919" t="s">
        <v>1182</v>
      </c>
      <c r="B919" t="s">
        <v>1183</v>
      </c>
      <c r="C919" t="s">
        <v>25</v>
      </c>
      <c r="D919">
        <v>19</v>
      </c>
      <c r="E919" s="36">
        <v>-7.1</v>
      </c>
      <c r="F919" s="4">
        <v>-1E-3</v>
      </c>
      <c r="G919">
        <v>0</v>
      </c>
      <c r="H919" s="25">
        <v>11.4</v>
      </c>
      <c r="I919" s="25">
        <v>-9.8000000000000007</v>
      </c>
      <c r="J919" s="3">
        <v>10000</v>
      </c>
      <c r="K919" s="7">
        <f t="shared" si="211"/>
        <v>-2</v>
      </c>
      <c r="L919" s="6">
        <f t="shared" si="212"/>
        <v>-32.9</v>
      </c>
      <c r="M919">
        <v>1</v>
      </c>
      <c r="N919" s="9">
        <f t="shared" si="213"/>
        <v>0</v>
      </c>
      <c r="O919" s="9">
        <f t="shared" si="214"/>
        <v>-1</v>
      </c>
      <c r="P919" s="9">
        <f t="shared" si="215"/>
        <v>0</v>
      </c>
      <c r="Q919" s="8">
        <f t="shared" si="216"/>
        <v>0</v>
      </c>
      <c r="R919" s="8">
        <f t="shared" si="217"/>
        <v>-7.1</v>
      </c>
      <c r="S919" t="str">
        <f t="shared" si="218"/>
        <v>13.00.00</v>
      </c>
      <c r="T919" t="str">
        <f t="shared" si="219"/>
        <v>9.00.00</v>
      </c>
      <c r="U919" t="str">
        <f t="shared" si="220"/>
        <v>15-apr-2011</v>
      </c>
      <c r="V919">
        <f t="shared" si="221"/>
        <v>4</v>
      </c>
      <c r="W919">
        <f t="shared" si="222"/>
        <v>2011</v>
      </c>
      <c r="X919">
        <f t="shared" si="223"/>
        <v>15</v>
      </c>
      <c r="Y919" s="25">
        <f t="shared" si="224"/>
        <v>3200.2999999999988</v>
      </c>
    </row>
    <row r="920" spans="1:25">
      <c r="A920" t="s">
        <v>1184</v>
      </c>
      <c r="B920" t="s">
        <v>1185</v>
      </c>
      <c r="C920" t="s">
        <v>25</v>
      </c>
      <c r="D920">
        <v>34</v>
      </c>
      <c r="E920" s="36">
        <v>203.4</v>
      </c>
      <c r="F920" s="4">
        <v>2.87E-2</v>
      </c>
      <c r="G920">
        <v>0</v>
      </c>
      <c r="H920" s="25">
        <v>225.9</v>
      </c>
      <c r="I920" s="25">
        <v>-1.3</v>
      </c>
      <c r="J920" s="3">
        <v>10000</v>
      </c>
      <c r="K920" s="7">
        <f t="shared" si="211"/>
        <v>1</v>
      </c>
      <c r="L920" s="6">
        <f t="shared" si="212"/>
        <v>203.4</v>
      </c>
      <c r="M920">
        <v>1</v>
      </c>
      <c r="N920" s="9">
        <f t="shared" si="213"/>
        <v>1</v>
      </c>
      <c r="O920" s="9">
        <f t="shared" si="214"/>
        <v>0</v>
      </c>
      <c r="P920" s="9">
        <f t="shared" si="215"/>
        <v>0</v>
      </c>
      <c r="Q920" s="8">
        <f t="shared" si="216"/>
        <v>203.4</v>
      </c>
      <c r="R920" s="8">
        <f t="shared" si="217"/>
        <v>0</v>
      </c>
      <c r="S920" t="str">
        <f t="shared" si="218"/>
        <v>23.00.00</v>
      </c>
      <c r="T920" t="str">
        <f t="shared" si="219"/>
        <v>9.00.00</v>
      </c>
      <c r="U920" t="str">
        <f t="shared" si="220"/>
        <v>19-apr-2011</v>
      </c>
      <c r="V920">
        <f t="shared" si="221"/>
        <v>4</v>
      </c>
      <c r="W920">
        <f t="shared" si="222"/>
        <v>2011</v>
      </c>
      <c r="X920">
        <f t="shared" si="223"/>
        <v>19</v>
      </c>
      <c r="Y920" s="25">
        <f t="shared" si="224"/>
        <v>3403.6999999999989</v>
      </c>
    </row>
    <row r="921" spans="1:25">
      <c r="A921" t="s">
        <v>2103</v>
      </c>
      <c r="B921" t="s">
        <v>2104</v>
      </c>
      <c r="C921" t="s">
        <v>25</v>
      </c>
      <c r="D921">
        <v>9</v>
      </c>
      <c r="E921" s="38">
        <v>74.400000000000006</v>
      </c>
      <c r="F921" s="4">
        <v>5.1999999999999998E-3</v>
      </c>
      <c r="G921">
        <v>0</v>
      </c>
      <c r="H921" s="25">
        <v>91.4</v>
      </c>
      <c r="I921" s="25">
        <v>0</v>
      </c>
      <c r="J921" s="3">
        <v>10000</v>
      </c>
      <c r="K921" s="7">
        <f t="shared" si="211"/>
        <v>2</v>
      </c>
      <c r="L921" s="6">
        <f t="shared" si="212"/>
        <v>277.8</v>
      </c>
      <c r="M921">
        <v>1</v>
      </c>
      <c r="N921" s="9">
        <f t="shared" si="213"/>
        <v>1</v>
      </c>
      <c r="O921" s="9">
        <f t="shared" si="214"/>
        <v>0</v>
      </c>
      <c r="P921" s="9">
        <f t="shared" si="215"/>
        <v>0</v>
      </c>
      <c r="Q921" s="8">
        <f t="shared" si="216"/>
        <v>74.400000000000006</v>
      </c>
      <c r="R921" s="8">
        <f t="shared" si="217"/>
        <v>0</v>
      </c>
      <c r="S921" t="str">
        <f t="shared" si="218"/>
        <v>12.00.00</v>
      </c>
      <c r="T921" t="str">
        <f t="shared" si="219"/>
        <v>21.00.00</v>
      </c>
      <c r="U921" t="str">
        <f t="shared" si="220"/>
        <v>20-apr-2011</v>
      </c>
      <c r="V921">
        <f t="shared" si="221"/>
        <v>4</v>
      </c>
      <c r="W921">
        <f t="shared" si="222"/>
        <v>2011</v>
      </c>
      <c r="X921">
        <f t="shared" si="223"/>
        <v>20</v>
      </c>
      <c r="Y921" s="25">
        <f t="shared" si="224"/>
        <v>3478.099999999999</v>
      </c>
    </row>
    <row r="922" spans="1:25">
      <c r="A922" t="s">
        <v>1186</v>
      </c>
      <c r="B922" t="s">
        <v>1187</v>
      </c>
      <c r="C922" t="s">
        <v>55</v>
      </c>
      <c r="D922">
        <v>9</v>
      </c>
      <c r="E922" s="36">
        <v>-24.5</v>
      </c>
      <c r="F922" s="4">
        <v>-3.3999999999999998E-3</v>
      </c>
      <c r="G922">
        <v>0</v>
      </c>
      <c r="H922" s="25">
        <v>0</v>
      </c>
      <c r="I922" s="25">
        <v>-24.7</v>
      </c>
      <c r="J922" s="3">
        <v>10000</v>
      </c>
      <c r="K922" s="7">
        <f t="shared" si="211"/>
        <v>-1</v>
      </c>
      <c r="L922" s="6">
        <f t="shared" si="212"/>
        <v>-24.5</v>
      </c>
      <c r="M922">
        <v>1</v>
      </c>
      <c r="N922" s="9">
        <f t="shared" si="213"/>
        <v>0</v>
      </c>
      <c r="O922" s="9">
        <f t="shared" si="214"/>
        <v>-1</v>
      </c>
      <c r="P922" s="9">
        <f t="shared" si="215"/>
        <v>0</v>
      </c>
      <c r="Q922" s="8">
        <f t="shared" si="216"/>
        <v>0</v>
      </c>
      <c r="R922" s="8">
        <f t="shared" si="217"/>
        <v>-24.5</v>
      </c>
      <c r="S922" t="str">
        <f t="shared" si="218"/>
        <v>17.00.00</v>
      </c>
      <c r="T922" t="str">
        <f t="shared" si="219"/>
        <v>3.00.00</v>
      </c>
      <c r="U922" t="str">
        <f t="shared" si="220"/>
        <v>21-apr-2011</v>
      </c>
      <c r="V922">
        <f t="shared" si="221"/>
        <v>4</v>
      </c>
      <c r="W922">
        <f t="shared" si="222"/>
        <v>2011</v>
      </c>
      <c r="X922">
        <f t="shared" si="223"/>
        <v>21</v>
      </c>
      <c r="Y922" s="25">
        <f t="shared" si="224"/>
        <v>3453.599999999999</v>
      </c>
    </row>
    <row r="923" spans="1:25">
      <c r="A923" t="s">
        <v>1188</v>
      </c>
      <c r="B923" t="s">
        <v>1189</v>
      </c>
      <c r="C923" t="s">
        <v>55</v>
      </c>
      <c r="D923">
        <v>4</v>
      </c>
      <c r="E923" s="36">
        <v>-24.1</v>
      </c>
      <c r="F923" s="4">
        <v>-3.3E-3</v>
      </c>
      <c r="G923">
        <v>0</v>
      </c>
      <c r="H923" s="25">
        <v>0</v>
      </c>
      <c r="I923" s="25">
        <v>-24.1</v>
      </c>
      <c r="J923" s="3">
        <v>10000</v>
      </c>
      <c r="K923" s="7">
        <f t="shared" si="211"/>
        <v>-2</v>
      </c>
      <c r="L923" s="6">
        <f t="shared" si="212"/>
        <v>-48.6</v>
      </c>
      <c r="M923">
        <v>1</v>
      </c>
      <c r="N923" s="9">
        <f t="shared" si="213"/>
        <v>0</v>
      </c>
      <c r="O923" s="9">
        <f t="shared" si="214"/>
        <v>-1</v>
      </c>
      <c r="P923" s="9">
        <f t="shared" si="215"/>
        <v>0</v>
      </c>
      <c r="Q923" s="8">
        <f t="shared" si="216"/>
        <v>0</v>
      </c>
      <c r="R923" s="8">
        <f t="shared" si="217"/>
        <v>-24.1</v>
      </c>
      <c r="S923" t="str">
        <f t="shared" si="218"/>
        <v>17.00.00</v>
      </c>
      <c r="T923" t="str">
        <f t="shared" si="219"/>
        <v>21.00.00</v>
      </c>
      <c r="U923" t="str">
        <f t="shared" si="220"/>
        <v>25-apr-2011</v>
      </c>
      <c r="V923">
        <f t="shared" si="221"/>
        <v>4</v>
      </c>
      <c r="W923">
        <f t="shared" si="222"/>
        <v>2011</v>
      </c>
      <c r="X923">
        <f t="shared" si="223"/>
        <v>25</v>
      </c>
      <c r="Y923" s="25">
        <f t="shared" si="224"/>
        <v>3429.4999999999991</v>
      </c>
    </row>
    <row r="924" spans="1:25">
      <c r="A924" t="s">
        <v>1190</v>
      </c>
      <c r="B924" t="s">
        <v>1191</v>
      </c>
      <c r="C924" t="s">
        <v>55</v>
      </c>
      <c r="D924">
        <v>7</v>
      </c>
      <c r="E924" s="36">
        <v>-28.4</v>
      </c>
      <c r="F924" s="4">
        <v>-3.8999999999999998E-3</v>
      </c>
      <c r="G924">
        <v>0</v>
      </c>
      <c r="H924" s="25">
        <v>21.6</v>
      </c>
      <c r="I924" s="25">
        <v>-28.4</v>
      </c>
      <c r="J924" s="3">
        <v>10000</v>
      </c>
      <c r="K924" s="7">
        <f t="shared" si="211"/>
        <v>-3</v>
      </c>
      <c r="L924" s="6">
        <f t="shared" si="212"/>
        <v>-77</v>
      </c>
      <c r="M924">
        <v>1</v>
      </c>
      <c r="N924" s="9">
        <f t="shared" si="213"/>
        <v>0</v>
      </c>
      <c r="O924" s="9">
        <f t="shared" si="214"/>
        <v>-1</v>
      </c>
      <c r="P924" s="9">
        <f t="shared" si="215"/>
        <v>0</v>
      </c>
      <c r="Q924" s="8">
        <f t="shared" si="216"/>
        <v>0</v>
      </c>
      <c r="R924" s="8">
        <f t="shared" si="217"/>
        <v>-28.4</v>
      </c>
      <c r="S924" t="str">
        <f t="shared" si="218"/>
        <v>4.00.00</v>
      </c>
      <c r="T924" t="str">
        <f t="shared" si="219"/>
        <v>11.00.00</v>
      </c>
      <c r="U924" t="str">
        <f t="shared" si="220"/>
        <v>26-apr-2011</v>
      </c>
      <c r="V924">
        <f t="shared" si="221"/>
        <v>4</v>
      </c>
      <c r="W924">
        <f t="shared" si="222"/>
        <v>2011</v>
      </c>
      <c r="X924">
        <f t="shared" si="223"/>
        <v>26</v>
      </c>
      <c r="Y924" s="25">
        <f t="shared" si="224"/>
        <v>3401.099999999999</v>
      </c>
    </row>
    <row r="925" spans="1:25">
      <c r="A925" t="s">
        <v>1193</v>
      </c>
      <c r="B925" t="s">
        <v>3106</v>
      </c>
      <c r="C925" t="s">
        <v>25</v>
      </c>
      <c r="D925">
        <v>10</v>
      </c>
      <c r="E925" s="36">
        <v>55</v>
      </c>
      <c r="F925" s="4">
        <v>7.4000000000000003E-3</v>
      </c>
      <c r="G925">
        <v>0</v>
      </c>
      <c r="H925" s="25">
        <v>55</v>
      </c>
      <c r="I925" s="25">
        <v>0</v>
      </c>
      <c r="J925" s="3">
        <v>10000</v>
      </c>
      <c r="K925" s="7">
        <f t="shared" si="211"/>
        <v>1</v>
      </c>
      <c r="L925" s="6">
        <f t="shared" si="212"/>
        <v>55</v>
      </c>
      <c r="M925">
        <v>1</v>
      </c>
      <c r="N925" s="9">
        <f t="shared" si="213"/>
        <v>1</v>
      </c>
      <c r="O925" s="9">
        <f t="shared" si="214"/>
        <v>0</v>
      </c>
      <c r="P925" s="9">
        <f t="shared" si="215"/>
        <v>0</v>
      </c>
      <c r="Q925" s="8">
        <f t="shared" si="216"/>
        <v>55</v>
      </c>
      <c r="R925" s="8">
        <f t="shared" si="217"/>
        <v>0</v>
      </c>
      <c r="S925" t="str">
        <f t="shared" si="218"/>
        <v>11.00.00</v>
      </c>
      <c r="T925" t="str">
        <f t="shared" si="219"/>
        <v>21.00.00</v>
      </c>
      <c r="U925" t="str">
        <f t="shared" si="220"/>
        <v>27-apr-2011</v>
      </c>
      <c r="V925">
        <f t="shared" si="221"/>
        <v>4</v>
      </c>
      <c r="W925">
        <f t="shared" si="222"/>
        <v>2011</v>
      </c>
      <c r="X925">
        <f t="shared" si="223"/>
        <v>27</v>
      </c>
      <c r="Y925" s="25">
        <f t="shared" si="224"/>
        <v>3456.099999999999</v>
      </c>
    </row>
    <row r="926" spans="1:25">
      <c r="A926" t="s">
        <v>1192</v>
      </c>
      <c r="B926" t="s">
        <v>1193</v>
      </c>
      <c r="C926" t="s">
        <v>55</v>
      </c>
      <c r="D926">
        <v>4</v>
      </c>
      <c r="E926" s="36">
        <v>-4.5999999999999996</v>
      </c>
      <c r="F926" s="4">
        <v>-5.9999999999999995E-4</v>
      </c>
      <c r="G926">
        <v>0</v>
      </c>
      <c r="H926" s="25">
        <v>10.7</v>
      </c>
      <c r="I926" s="25">
        <v>-4.5999999999999996</v>
      </c>
      <c r="J926" s="3">
        <v>10000</v>
      </c>
      <c r="K926" s="7">
        <f t="shared" si="211"/>
        <v>-1</v>
      </c>
      <c r="L926" s="6">
        <f t="shared" si="212"/>
        <v>-4.5999999999999996</v>
      </c>
      <c r="M926">
        <v>1</v>
      </c>
      <c r="N926" s="9">
        <f t="shared" si="213"/>
        <v>0</v>
      </c>
      <c r="O926" s="9">
        <f t="shared" si="214"/>
        <v>-1</v>
      </c>
      <c r="P926" s="9">
        <f t="shared" si="215"/>
        <v>0</v>
      </c>
      <c r="Q926" s="8">
        <f t="shared" si="216"/>
        <v>0</v>
      </c>
      <c r="R926" s="8">
        <f t="shared" si="217"/>
        <v>-4.5999999999999996</v>
      </c>
      <c r="S926" t="str">
        <f t="shared" si="218"/>
        <v>7.00.00</v>
      </c>
      <c r="T926" t="str">
        <f t="shared" si="219"/>
        <v>11.00.00</v>
      </c>
      <c r="U926" t="str">
        <f t="shared" si="220"/>
        <v>27-apr-2011</v>
      </c>
      <c r="V926">
        <f t="shared" si="221"/>
        <v>4</v>
      </c>
      <c r="W926">
        <f t="shared" si="222"/>
        <v>2011</v>
      </c>
      <c r="X926">
        <f t="shared" si="223"/>
        <v>27</v>
      </c>
      <c r="Y926" s="25">
        <f t="shared" si="224"/>
        <v>3451.4999999999991</v>
      </c>
    </row>
    <row r="927" spans="1:25">
      <c r="A927" t="s">
        <v>1194</v>
      </c>
      <c r="B927" t="s">
        <v>1195</v>
      </c>
      <c r="C927" t="s">
        <v>55</v>
      </c>
      <c r="D927">
        <v>4</v>
      </c>
      <c r="E927" s="36">
        <v>-10.5</v>
      </c>
      <c r="F927" s="4">
        <v>-1.4E-3</v>
      </c>
      <c r="G927">
        <v>0</v>
      </c>
      <c r="H927" s="25">
        <v>5.8</v>
      </c>
      <c r="I927" s="25">
        <v>-10.5</v>
      </c>
      <c r="J927" s="3">
        <v>10000</v>
      </c>
      <c r="K927" s="7">
        <f t="shared" si="211"/>
        <v>-2</v>
      </c>
      <c r="L927" s="6">
        <f t="shared" si="212"/>
        <v>-15.1</v>
      </c>
      <c r="M927">
        <v>1</v>
      </c>
      <c r="N927" s="9">
        <f t="shared" si="213"/>
        <v>0</v>
      </c>
      <c r="O927" s="9">
        <f t="shared" si="214"/>
        <v>-1</v>
      </c>
      <c r="P927" s="9">
        <f t="shared" si="215"/>
        <v>0</v>
      </c>
      <c r="Q927" s="8">
        <f t="shared" si="216"/>
        <v>0</v>
      </c>
      <c r="R927" s="8">
        <f t="shared" si="217"/>
        <v>-10.5</v>
      </c>
      <c r="S927" t="str">
        <f t="shared" si="218"/>
        <v>8.00.00</v>
      </c>
      <c r="T927" t="str">
        <f t="shared" si="219"/>
        <v>12.00.00</v>
      </c>
      <c r="U927" t="str">
        <f t="shared" si="220"/>
        <v>29-apr-2011</v>
      </c>
      <c r="V927">
        <f t="shared" si="221"/>
        <v>4</v>
      </c>
      <c r="W927">
        <f t="shared" si="222"/>
        <v>2011</v>
      </c>
      <c r="X927">
        <f t="shared" si="223"/>
        <v>29</v>
      </c>
      <c r="Y927" s="25">
        <f t="shared" si="224"/>
        <v>3440.9999999999991</v>
      </c>
    </row>
    <row r="928" spans="1:25">
      <c r="A928" t="s">
        <v>1196</v>
      </c>
      <c r="B928" t="s">
        <v>1197</v>
      </c>
      <c r="C928" t="s">
        <v>55</v>
      </c>
      <c r="D928">
        <v>17</v>
      </c>
      <c r="E928" s="36">
        <v>37.1</v>
      </c>
      <c r="F928" s="4">
        <v>4.8999999999999998E-3</v>
      </c>
      <c r="G928">
        <v>0</v>
      </c>
      <c r="H928" s="25">
        <v>71.599999999999994</v>
      </c>
      <c r="I928" s="25">
        <v>0</v>
      </c>
      <c r="J928" s="3">
        <v>10000</v>
      </c>
      <c r="K928" s="7">
        <f t="shared" si="211"/>
        <v>1</v>
      </c>
      <c r="L928" s="6">
        <f t="shared" si="212"/>
        <v>37.1</v>
      </c>
      <c r="M928">
        <v>1</v>
      </c>
      <c r="N928" s="9">
        <f t="shared" si="213"/>
        <v>1</v>
      </c>
      <c r="O928" s="9">
        <f t="shared" si="214"/>
        <v>0</v>
      </c>
      <c r="P928" s="9">
        <f t="shared" si="215"/>
        <v>0</v>
      </c>
      <c r="Q928" s="8">
        <f t="shared" si="216"/>
        <v>37.1</v>
      </c>
      <c r="R928" s="8">
        <f t="shared" si="217"/>
        <v>0</v>
      </c>
      <c r="S928" t="str">
        <f t="shared" si="218"/>
        <v>16.00.00</v>
      </c>
      <c r="T928" t="str">
        <f t="shared" si="219"/>
        <v>9.00.00</v>
      </c>
      <c r="U928" t="str">
        <f t="shared" si="220"/>
        <v xml:space="preserve">2-mag-2011 </v>
      </c>
      <c r="V928">
        <f t="shared" si="221"/>
        <v>5</v>
      </c>
      <c r="W928">
        <f t="shared" si="222"/>
        <v>2011</v>
      </c>
      <c r="X928">
        <f t="shared" si="223"/>
        <v>2</v>
      </c>
      <c r="Y928" s="25">
        <f t="shared" si="224"/>
        <v>3478.099999999999</v>
      </c>
    </row>
    <row r="929" spans="1:25">
      <c r="A929" t="s">
        <v>3107</v>
      </c>
      <c r="B929" t="s">
        <v>3108</v>
      </c>
      <c r="C929" t="s">
        <v>25</v>
      </c>
      <c r="D929">
        <v>1</v>
      </c>
      <c r="E929" s="36">
        <v>28.2</v>
      </c>
      <c r="F929" s="4">
        <v>3.8E-3</v>
      </c>
      <c r="G929">
        <v>0</v>
      </c>
      <c r="H929" s="25">
        <v>28.2</v>
      </c>
      <c r="I929" s="25">
        <v>0</v>
      </c>
      <c r="J929" s="3">
        <v>10000</v>
      </c>
      <c r="K929" s="7">
        <f t="shared" si="211"/>
        <v>2</v>
      </c>
      <c r="L929" s="6">
        <f t="shared" si="212"/>
        <v>65.3</v>
      </c>
      <c r="M929">
        <v>1</v>
      </c>
      <c r="N929" s="9">
        <f t="shared" si="213"/>
        <v>1</v>
      </c>
      <c r="O929" s="9">
        <f t="shared" si="214"/>
        <v>0</v>
      </c>
      <c r="P929" s="9">
        <f t="shared" si="215"/>
        <v>0</v>
      </c>
      <c r="Q929" s="8">
        <f t="shared" si="216"/>
        <v>28.2</v>
      </c>
      <c r="R929" s="8">
        <f t="shared" si="217"/>
        <v>0</v>
      </c>
      <c r="S929" t="str">
        <f t="shared" si="218"/>
        <v>14.00.00</v>
      </c>
      <c r="T929" t="str">
        <f t="shared" si="219"/>
        <v>15.00.00</v>
      </c>
      <c r="U929" t="str">
        <f t="shared" si="220"/>
        <v xml:space="preserve">3-mag-2011 </v>
      </c>
      <c r="V929">
        <f t="shared" si="221"/>
        <v>5</v>
      </c>
      <c r="W929">
        <f t="shared" si="222"/>
        <v>2011</v>
      </c>
      <c r="X929">
        <f t="shared" si="223"/>
        <v>3</v>
      </c>
      <c r="Y929" s="25">
        <f t="shared" si="224"/>
        <v>3506.2999999999988</v>
      </c>
    </row>
    <row r="930" spans="1:25">
      <c r="A930" t="s">
        <v>1198</v>
      </c>
      <c r="B930" t="s">
        <v>1199</v>
      </c>
      <c r="C930" t="s">
        <v>25</v>
      </c>
      <c r="D930">
        <v>3</v>
      </c>
      <c r="E930" s="36">
        <v>-45.9</v>
      </c>
      <c r="F930" s="4">
        <v>-6.1000000000000004E-3</v>
      </c>
      <c r="G930">
        <v>0</v>
      </c>
      <c r="H930" s="25">
        <v>0</v>
      </c>
      <c r="I930" s="25">
        <v>-63.5</v>
      </c>
      <c r="J930" s="3">
        <v>10000</v>
      </c>
      <c r="K930" s="7">
        <f t="shared" si="211"/>
        <v>-1</v>
      </c>
      <c r="L930" s="6">
        <f t="shared" si="212"/>
        <v>-45.9</v>
      </c>
      <c r="M930">
        <v>1</v>
      </c>
      <c r="N930" s="9">
        <f t="shared" si="213"/>
        <v>0</v>
      </c>
      <c r="O930" s="9">
        <f t="shared" si="214"/>
        <v>-1</v>
      </c>
      <c r="P930" s="9">
        <f t="shared" si="215"/>
        <v>0</v>
      </c>
      <c r="Q930" s="8">
        <f t="shared" si="216"/>
        <v>0</v>
      </c>
      <c r="R930" s="8">
        <f t="shared" si="217"/>
        <v>-45.9</v>
      </c>
      <c r="S930" t="str">
        <f t="shared" si="218"/>
        <v>18.00.00</v>
      </c>
      <c r="T930" t="str">
        <f t="shared" si="219"/>
        <v>21.00.00</v>
      </c>
      <c r="U930" t="str">
        <f t="shared" si="220"/>
        <v xml:space="preserve">3-mag-2011 </v>
      </c>
      <c r="V930">
        <f t="shared" si="221"/>
        <v>5</v>
      </c>
      <c r="W930">
        <f t="shared" si="222"/>
        <v>2011</v>
      </c>
      <c r="X930">
        <f t="shared" si="223"/>
        <v>3</v>
      </c>
      <c r="Y930" s="25">
        <f t="shared" si="224"/>
        <v>3460.3999999999987</v>
      </c>
    </row>
    <row r="931" spans="1:25">
      <c r="A931" t="s">
        <v>1199</v>
      </c>
      <c r="B931" t="s">
        <v>1200</v>
      </c>
      <c r="C931" t="s">
        <v>55</v>
      </c>
      <c r="D931">
        <v>12</v>
      </c>
      <c r="E931" s="36">
        <v>-36.4</v>
      </c>
      <c r="F931" s="4">
        <v>-4.8999999999999998E-3</v>
      </c>
      <c r="G931">
        <v>0</v>
      </c>
      <c r="H931" s="25">
        <v>0</v>
      </c>
      <c r="I931" s="25">
        <v>-37.5</v>
      </c>
      <c r="J931" s="3">
        <v>10000</v>
      </c>
      <c r="K931" s="7">
        <f t="shared" si="211"/>
        <v>-2</v>
      </c>
      <c r="L931" s="6">
        <f t="shared" si="212"/>
        <v>-82.3</v>
      </c>
      <c r="M931">
        <v>1</v>
      </c>
      <c r="N931" s="9">
        <f t="shared" si="213"/>
        <v>0</v>
      </c>
      <c r="O931" s="9">
        <f t="shared" si="214"/>
        <v>-1</v>
      </c>
      <c r="P931" s="9">
        <f t="shared" si="215"/>
        <v>0</v>
      </c>
      <c r="Q931" s="8">
        <f t="shared" si="216"/>
        <v>0</v>
      </c>
      <c r="R931" s="8">
        <f t="shared" si="217"/>
        <v>-36.4</v>
      </c>
      <c r="S931" t="str">
        <f t="shared" si="218"/>
        <v>21.00.00</v>
      </c>
      <c r="T931" t="str">
        <f t="shared" si="219"/>
        <v>9.00.00</v>
      </c>
      <c r="U931" t="str">
        <f t="shared" si="220"/>
        <v xml:space="preserve">3-mag-2011 </v>
      </c>
      <c r="V931">
        <f t="shared" si="221"/>
        <v>5</v>
      </c>
      <c r="W931">
        <f t="shared" si="222"/>
        <v>2011</v>
      </c>
      <c r="X931">
        <f t="shared" si="223"/>
        <v>3</v>
      </c>
      <c r="Y931" s="25">
        <f t="shared" si="224"/>
        <v>3423.9999999999986</v>
      </c>
    </row>
    <row r="932" spans="1:25">
      <c r="A932" t="s">
        <v>2105</v>
      </c>
      <c r="B932" t="s">
        <v>1203</v>
      </c>
      <c r="C932" t="s">
        <v>55</v>
      </c>
      <c r="D932">
        <v>5</v>
      </c>
      <c r="E932" s="38">
        <v>-200</v>
      </c>
      <c r="F932" s="4">
        <v>-1.37E-2</v>
      </c>
      <c r="G932">
        <v>0</v>
      </c>
      <c r="H932" s="25">
        <v>0</v>
      </c>
      <c r="I932" s="25">
        <v>-200</v>
      </c>
      <c r="J932" s="3">
        <v>10000</v>
      </c>
      <c r="K932" s="7">
        <f t="shared" si="211"/>
        <v>-3</v>
      </c>
      <c r="L932" s="6">
        <f t="shared" si="212"/>
        <v>-282.3</v>
      </c>
      <c r="M932">
        <v>1</v>
      </c>
      <c r="N932" s="9">
        <f t="shared" si="213"/>
        <v>0</v>
      </c>
      <c r="O932" s="9">
        <f t="shared" si="214"/>
        <v>-1</v>
      </c>
      <c r="P932" s="9">
        <f t="shared" si="215"/>
        <v>0</v>
      </c>
      <c r="Q932" s="8">
        <f t="shared" si="216"/>
        <v>0</v>
      </c>
      <c r="R932" s="8">
        <f t="shared" si="217"/>
        <v>-200</v>
      </c>
      <c r="S932" t="str">
        <f t="shared" si="218"/>
        <v>13.00.00</v>
      </c>
      <c r="T932" t="str">
        <f t="shared" si="219"/>
        <v>18.00.00</v>
      </c>
      <c r="U932" t="str">
        <f t="shared" si="220"/>
        <v xml:space="preserve">5-mag-2011 </v>
      </c>
      <c r="V932">
        <f t="shared" si="221"/>
        <v>5</v>
      </c>
      <c r="W932">
        <f t="shared" si="222"/>
        <v>2011</v>
      </c>
      <c r="X932">
        <f t="shared" si="223"/>
        <v>5</v>
      </c>
      <c r="Y932" s="25">
        <f t="shared" si="224"/>
        <v>3223.9999999999986</v>
      </c>
    </row>
    <row r="933" spans="1:25">
      <c r="A933" t="s">
        <v>1203</v>
      </c>
      <c r="B933" t="s">
        <v>1204</v>
      </c>
      <c r="C933" t="s">
        <v>25</v>
      </c>
      <c r="D933">
        <v>3</v>
      </c>
      <c r="E933" s="36">
        <v>-54.8</v>
      </c>
      <c r="F933" s="4">
        <v>-7.4000000000000003E-3</v>
      </c>
      <c r="G933">
        <v>0</v>
      </c>
      <c r="H933" s="25">
        <v>6.7</v>
      </c>
      <c r="I933" s="25">
        <v>-54.8</v>
      </c>
      <c r="J933" s="3">
        <v>10000</v>
      </c>
      <c r="K933" s="7">
        <f t="shared" si="211"/>
        <v>-4</v>
      </c>
      <c r="L933" s="6">
        <f t="shared" si="212"/>
        <v>-337.1</v>
      </c>
      <c r="M933">
        <v>1</v>
      </c>
      <c r="N933" s="9">
        <f t="shared" si="213"/>
        <v>0</v>
      </c>
      <c r="O933" s="9">
        <f t="shared" si="214"/>
        <v>-1</v>
      </c>
      <c r="P933" s="9">
        <f t="shared" si="215"/>
        <v>0</v>
      </c>
      <c r="Q933" s="8">
        <f t="shared" si="216"/>
        <v>0</v>
      </c>
      <c r="R933" s="8">
        <f t="shared" si="217"/>
        <v>-54.8</v>
      </c>
      <c r="S933" t="str">
        <f t="shared" si="218"/>
        <v>18.00.00</v>
      </c>
      <c r="T933" t="str">
        <f t="shared" si="219"/>
        <v>21.00.00</v>
      </c>
      <c r="U933" t="str">
        <f t="shared" si="220"/>
        <v xml:space="preserve">5-mag-2011 </v>
      </c>
      <c r="V933">
        <f t="shared" si="221"/>
        <v>5</v>
      </c>
      <c r="W933">
        <f t="shared" si="222"/>
        <v>2011</v>
      </c>
      <c r="X933">
        <f t="shared" si="223"/>
        <v>5</v>
      </c>
      <c r="Y933" s="25">
        <f t="shared" si="224"/>
        <v>3169.1999999999985</v>
      </c>
    </row>
    <row r="934" spans="1:25">
      <c r="A934" t="s">
        <v>1201</v>
      </c>
      <c r="B934" t="s">
        <v>1202</v>
      </c>
      <c r="C934" t="s">
        <v>25</v>
      </c>
      <c r="D934">
        <v>4</v>
      </c>
      <c r="E934" s="36">
        <v>-53.8</v>
      </c>
      <c r="F934" s="4">
        <v>-7.3000000000000001E-3</v>
      </c>
      <c r="G934">
        <v>0</v>
      </c>
      <c r="H934" s="25">
        <v>0</v>
      </c>
      <c r="I934" s="25">
        <v>-53.8</v>
      </c>
      <c r="J934" s="3">
        <v>10000</v>
      </c>
      <c r="K934" s="7">
        <f t="shared" si="211"/>
        <v>-5</v>
      </c>
      <c r="L934" s="6">
        <f t="shared" si="212"/>
        <v>-390.90000000000003</v>
      </c>
      <c r="M934">
        <v>1</v>
      </c>
      <c r="N934" s="9">
        <f t="shared" si="213"/>
        <v>0</v>
      </c>
      <c r="O934" s="9">
        <f t="shared" si="214"/>
        <v>-1</v>
      </c>
      <c r="P934" s="9">
        <f t="shared" si="215"/>
        <v>0</v>
      </c>
      <c r="Q934" s="8">
        <f t="shared" si="216"/>
        <v>0</v>
      </c>
      <c r="R934" s="8">
        <f t="shared" si="217"/>
        <v>-53.8</v>
      </c>
      <c r="S934" t="str">
        <f t="shared" si="218"/>
        <v>8.00.00</v>
      </c>
      <c r="T934" t="str">
        <f t="shared" si="219"/>
        <v>12.00.00</v>
      </c>
      <c r="U934" t="str">
        <f t="shared" si="220"/>
        <v xml:space="preserve">5-mag-2011 </v>
      </c>
      <c r="V934">
        <f t="shared" si="221"/>
        <v>5</v>
      </c>
      <c r="W934">
        <f t="shared" si="222"/>
        <v>2011</v>
      </c>
      <c r="X934">
        <f t="shared" si="223"/>
        <v>5</v>
      </c>
      <c r="Y934" s="25">
        <f t="shared" si="224"/>
        <v>3115.3999999999983</v>
      </c>
    </row>
    <row r="935" spans="1:25">
      <c r="A935" t="s">
        <v>1205</v>
      </c>
      <c r="B935" t="s">
        <v>1206</v>
      </c>
      <c r="C935" t="s">
        <v>25</v>
      </c>
      <c r="D935">
        <v>1</v>
      </c>
      <c r="E935" s="36">
        <v>-62.8</v>
      </c>
      <c r="F935" s="4">
        <v>-8.3999999999999995E-3</v>
      </c>
      <c r="G935">
        <v>0</v>
      </c>
      <c r="H935" s="25">
        <v>0</v>
      </c>
      <c r="I935" s="25">
        <v>-62.8</v>
      </c>
      <c r="J935" s="3">
        <v>10000</v>
      </c>
      <c r="K935" s="7">
        <f t="shared" si="211"/>
        <v>-6</v>
      </c>
      <c r="L935" s="6">
        <f t="shared" si="212"/>
        <v>-453.70000000000005</v>
      </c>
      <c r="M935">
        <v>1</v>
      </c>
      <c r="N935" s="9">
        <f t="shared" si="213"/>
        <v>0</v>
      </c>
      <c r="O935" s="9">
        <f t="shared" si="214"/>
        <v>-1</v>
      </c>
      <c r="P935" s="9">
        <f t="shared" si="215"/>
        <v>0</v>
      </c>
      <c r="Q935" s="8">
        <f t="shared" si="216"/>
        <v>0</v>
      </c>
      <c r="R935" s="8">
        <f t="shared" si="217"/>
        <v>-62.8</v>
      </c>
      <c r="S935" t="str">
        <f t="shared" si="218"/>
        <v>10.00.00</v>
      </c>
      <c r="T935" t="str">
        <f t="shared" si="219"/>
        <v>11.00.00</v>
      </c>
      <c r="U935" t="str">
        <f t="shared" si="220"/>
        <v xml:space="preserve">9-mag-2011 </v>
      </c>
      <c r="V935">
        <f t="shared" si="221"/>
        <v>5</v>
      </c>
      <c r="W935">
        <f t="shared" si="222"/>
        <v>2011</v>
      </c>
      <c r="X935">
        <f t="shared" si="223"/>
        <v>9</v>
      </c>
      <c r="Y935" s="25">
        <f t="shared" si="224"/>
        <v>3052.5999999999981</v>
      </c>
    </row>
    <row r="936" spans="1:25">
      <c r="A936" t="s">
        <v>2106</v>
      </c>
      <c r="B936" t="s">
        <v>2107</v>
      </c>
      <c r="C936" t="s">
        <v>55</v>
      </c>
      <c r="D936">
        <v>8</v>
      </c>
      <c r="E936" s="38">
        <v>-39.4</v>
      </c>
      <c r="F936" s="4">
        <v>-2.7000000000000001E-3</v>
      </c>
      <c r="G936">
        <v>0</v>
      </c>
      <c r="H936" s="25">
        <v>36</v>
      </c>
      <c r="I936" s="25">
        <v>-55</v>
      </c>
      <c r="J936" s="3">
        <v>10000</v>
      </c>
      <c r="K936" s="7">
        <f t="shared" si="211"/>
        <v>-7</v>
      </c>
      <c r="L936" s="6">
        <f t="shared" si="212"/>
        <v>-493.1</v>
      </c>
      <c r="M936">
        <v>1</v>
      </c>
      <c r="N936" s="9">
        <f t="shared" si="213"/>
        <v>0</v>
      </c>
      <c r="O936" s="9">
        <f t="shared" si="214"/>
        <v>-1</v>
      </c>
      <c r="P936" s="9">
        <f t="shared" si="215"/>
        <v>0</v>
      </c>
      <c r="Q936" s="8">
        <f t="shared" si="216"/>
        <v>0</v>
      </c>
      <c r="R936" s="8">
        <f t="shared" si="217"/>
        <v>-39.4</v>
      </c>
      <c r="S936" t="str">
        <f t="shared" si="218"/>
        <v>13.00.00</v>
      </c>
      <c r="T936" t="str">
        <f t="shared" si="219"/>
        <v>21.00.00</v>
      </c>
      <c r="U936" t="str">
        <f t="shared" si="220"/>
        <v xml:space="preserve">9-mag-2011 </v>
      </c>
      <c r="V936">
        <f t="shared" si="221"/>
        <v>5</v>
      </c>
      <c r="W936">
        <f t="shared" si="222"/>
        <v>2011</v>
      </c>
      <c r="X936">
        <f t="shared" si="223"/>
        <v>9</v>
      </c>
      <c r="Y936" s="25">
        <f t="shared" si="224"/>
        <v>3013.199999999998</v>
      </c>
    </row>
    <row r="937" spans="1:25">
      <c r="A937" t="s">
        <v>1207</v>
      </c>
      <c r="B937" t="s">
        <v>1208</v>
      </c>
      <c r="C937" t="s">
        <v>55</v>
      </c>
      <c r="D937">
        <v>18</v>
      </c>
      <c r="E937" s="36">
        <v>-70.8</v>
      </c>
      <c r="F937" s="4">
        <v>-9.5999999999999992E-3</v>
      </c>
      <c r="G937">
        <v>0</v>
      </c>
      <c r="H937" s="25">
        <v>0</v>
      </c>
      <c r="I937" s="25">
        <v>-70.8</v>
      </c>
      <c r="J937" s="3">
        <v>10000</v>
      </c>
      <c r="K937" s="7">
        <f t="shared" si="211"/>
        <v>-8</v>
      </c>
      <c r="L937" s="6">
        <f t="shared" si="212"/>
        <v>-563.9</v>
      </c>
      <c r="M937">
        <v>1</v>
      </c>
      <c r="N937" s="9">
        <f t="shared" si="213"/>
        <v>0</v>
      </c>
      <c r="O937" s="9">
        <f t="shared" si="214"/>
        <v>-1</v>
      </c>
      <c r="P937" s="9">
        <f t="shared" si="215"/>
        <v>0</v>
      </c>
      <c r="Q937" s="8">
        <f t="shared" si="216"/>
        <v>0</v>
      </c>
      <c r="R937" s="8">
        <f t="shared" si="217"/>
        <v>-70.8</v>
      </c>
      <c r="S937" t="str">
        <f t="shared" si="218"/>
        <v>15.00.00</v>
      </c>
      <c r="T937" t="str">
        <f t="shared" si="219"/>
        <v>9.00.00</v>
      </c>
      <c r="U937" t="str">
        <f t="shared" si="220"/>
        <v xml:space="preserve">9-mag-2011 </v>
      </c>
      <c r="V937">
        <f t="shared" si="221"/>
        <v>5</v>
      </c>
      <c r="W937">
        <f t="shared" si="222"/>
        <v>2011</v>
      </c>
      <c r="X937">
        <f t="shared" si="223"/>
        <v>9</v>
      </c>
      <c r="Y937" s="25">
        <f t="shared" si="224"/>
        <v>2942.3999999999978</v>
      </c>
    </row>
    <row r="938" spans="1:25">
      <c r="A938" t="s">
        <v>2108</v>
      </c>
      <c r="B938" t="s">
        <v>2109</v>
      </c>
      <c r="C938" t="s">
        <v>25</v>
      </c>
      <c r="D938">
        <v>9</v>
      </c>
      <c r="E938" s="38">
        <v>33</v>
      </c>
      <c r="F938" s="4">
        <v>2.2000000000000001E-3</v>
      </c>
      <c r="G938">
        <v>0</v>
      </c>
      <c r="H938" s="25">
        <v>51</v>
      </c>
      <c r="I938" s="25">
        <v>-1.4</v>
      </c>
      <c r="J938" s="3">
        <v>10000</v>
      </c>
      <c r="K938" s="7">
        <f t="shared" si="211"/>
        <v>1</v>
      </c>
      <c r="L938" s="6">
        <f t="shared" si="212"/>
        <v>33</v>
      </c>
      <c r="M938">
        <v>1</v>
      </c>
      <c r="N938" s="9">
        <f t="shared" si="213"/>
        <v>1</v>
      </c>
      <c r="O938" s="9">
        <f t="shared" si="214"/>
        <v>0</v>
      </c>
      <c r="P938" s="9">
        <f t="shared" si="215"/>
        <v>0</v>
      </c>
      <c r="Q938" s="8">
        <f t="shared" si="216"/>
        <v>33</v>
      </c>
      <c r="R938" s="8">
        <f t="shared" si="217"/>
        <v>0</v>
      </c>
      <c r="S938" t="str">
        <f t="shared" si="218"/>
        <v>12.00.00</v>
      </c>
      <c r="T938" t="str">
        <f t="shared" si="219"/>
        <v>21.00.00</v>
      </c>
      <c r="U938" t="str">
        <f t="shared" si="220"/>
        <v>10-mag-2011</v>
      </c>
      <c r="V938">
        <f t="shared" si="221"/>
        <v>5</v>
      </c>
      <c r="W938">
        <f t="shared" si="222"/>
        <v>2011</v>
      </c>
      <c r="X938">
        <f t="shared" si="223"/>
        <v>10</v>
      </c>
      <c r="Y938" s="25">
        <f t="shared" si="224"/>
        <v>2975.3999999999978</v>
      </c>
    </row>
    <row r="939" spans="1:25">
      <c r="A939" t="s">
        <v>3109</v>
      </c>
      <c r="B939" t="s">
        <v>3110</v>
      </c>
      <c r="C939" t="s">
        <v>25</v>
      </c>
      <c r="D939">
        <v>2</v>
      </c>
      <c r="E939" s="36">
        <v>-7.4</v>
      </c>
      <c r="F939" s="4">
        <v>-1E-3</v>
      </c>
      <c r="G939">
        <v>0</v>
      </c>
      <c r="H939" s="25">
        <v>3.2</v>
      </c>
      <c r="I939" s="25">
        <v>-7.4</v>
      </c>
      <c r="J939" s="3">
        <v>10000</v>
      </c>
      <c r="K939" s="7">
        <f t="shared" si="211"/>
        <v>-1</v>
      </c>
      <c r="L939" s="6">
        <f t="shared" si="212"/>
        <v>-7.4</v>
      </c>
      <c r="M939">
        <v>1</v>
      </c>
      <c r="N939" s="9">
        <f t="shared" si="213"/>
        <v>0</v>
      </c>
      <c r="O939" s="9">
        <f t="shared" si="214"/>
        <v>-1</v>
      </c>
      <c r="P939" s="9">
        <f t="shared" si="215"/>
        <v>0</v>
      </c>
      <c r="Q939" s="8">
        <f t="shared" si="216"/>
        <v>0</v>
      </c>
      <c r="R939" s="8">
        <f t="shared" si="217"/>
        <v>-7.4</v>
      </c>
      <c r="S939" t="str">
        <f t="shared" si="218"/>
        <v>21.00.00</v>
      </c>
      <c r="T939" t="str">
        <f t="shared" si="219"/>
        <v>23.00.00</v>
      </c>
      <c r="U939" t="str">
        <f t="shared" si="220"/>
        <v>11-mag-2011</v>
      </c>
      <c r="V939">
        <f t="shared" si="221"/>
        <v>5</v>
      </c>
      <c r="W939">
        <f t="shared" si="222"/>
        <v>2011</v>
      </c>
      <c r="X939">
        <f t="shared" si="223"/>
        <v>11</v>
      </c>
      <c r="Y939" s="25">
        <f t="shared" si="224"/>
        <v>2967.9999999999977</v>
      </c>
    </row>
    <row r="940" spans="1:25">
      <c r="A940" t="s">
        <v>1209</v>
      </c>
      <c r="B940" t="s">
        <v>1210</v>
      </c>
      <c r="C940" t="s">
        <v>25</v>
      </c>
      <c r="D940">
        <v>1</v>
      </c>
      <c r="E940" s="36">
        <v>-68.8</v>
      </c>
      <c r="F940" s="4">
        <v>-9.2999999999999992E-3</v>
      </c>
      <c r="G940">
        <v>0</v>
      </c>
      <c r="H940" s="25">
        <v>0</v>
      </c>
      <c r="I940" s="25">
        <v>-68.8</v>
      </c>
      <c r="J940" s="3">
        <v>10000</v>
      </c>
      <c r="K940" s="7">
        <f t="shared" si="211"/>
        <v>-2</v>
      </c>
      <c r="L940" s="6">
        <f t="shared" si="212"/>
        <v>-76.2</v>
      </c>
      <c r="M940">
        <v>1</v>
      </c>
      <c r="N940" s="9">
        <f t="shared" si="213"/>
        <v>0</v>
      </c>
      <c r="O940" s="9">
        <f t="shared" si="214"/>
        <v>-1</v>
      </c>
      <c r="P940" s="9">
        <f t="shared" si="215"/>
        <v>0</v>
      </c>
      <c r="Q940" s="8">
        <f t="shared" si="216"/>
        <v>0</v>
      </c>
      <c r="R940" s="8">
        <f t="shared" si="217"/>
        <v>-68.8</v>
      </c>
      <c r="S940" t="str">
        <f t="shared" si="218"/>
        <v>10.00.00</v>
      </c>
      <c r="T940" t="str">
        <f t="shared" si="219"/>
        <v>11.00.00</v>
      </c>
      <c r="U940" t="str">
        <f t="shared" si="220"/>
        <v>16-mag-2011</v>
      </c>
      <c r="V940">
        <f t="shared" si="221"/>
        <v>5</v>
      </c>
      <c r="W940">
        <f t="shared" si="222"/>
        <v>2011</v>
      </c>
      <c r="X940">
        <f t="shared" si="223"/>
        <v>16</v>
      </c>
      <c r="Y940" s="25">
        <f t="shared" si="224"/>
        <v>2899.1999999999975</v>
      </c>
    </row>
    <row r="941" spans="1:25">
      <c r="A941" t="s">
        <v>1211</v>
      </c>
      <c r="B941" t="s">
        <v>1212</v>
      </c>
      <c r="C941" t="s">
        <v>25</v>
      </c>
      <c r="D941">
        <v>4</v>
      </c>
      <c r="E941" s="36">
        <v>-47.8</v>
      </c>
      <c r="F941" s="4">
        <v>-6.4999999999999997E-3</v>
      </c>
      <c r="G941">
        <v>0</v>
      </c>
      <c r="H941" s="25">
        <v>2</v>
      </c>
      <c r="I941" s="25">
        <v>-47.8</v>
      </c>
      <c r="J941" s="3">
        <v>10000</v>
      </c>
      <c r="K941" s="7">
        <f t="shared" si="211"/>
        <v>-3</v>
      </c>
      <c r="L941" s="6">
        <f t="shared" si="212"/>
        <v>-124</v>
      </c>
      <c r="M941">
        <v>1</v>
      </c>
      <c r="N941" s="9">
        <f t="shared" si="213"/>
        <v>0</v>
      </c>
      <c r="O941" s="9">
        <f t="shared" si="214"/>
        <v>-1</v>
      </c>
      <c r="P941" s="9">
        <f t="shared" si="215"/>
        <v>0</v>
      </c>
      <c r="Q941" s="8">
        <f t="shared" si="216"/>
        <v>0</v>
      </c>
      <c r="R941" s="8">
        <f t="shared" si="217"/>
        <v>-47.8</v>
      </c>
      <c r="S941" t="str">
        <f t="shared" si="218"/>
        <v>17.00.00</v>
      </c>
      <c r="T941" t="str">
        <f t="shared" si="219"/>
        <v>21.00.00</v>
      </c>
      <c r="U941" t="str">
        <f t="shared" si="220"/>
        <v>16-mag-2011</v>
      </c>
      <c r="V941">
        <f t="shared" si="221"/>
        <v>5</v>
      </c>
      <c r="W941">
        <f t="shared" si="222"/>
        <v>2011</v>
      </c>
      <c r="X941">
        <f t="shared" si="223"/>
        <v>16</v>
      </c>
      <c r="Y941" s="25">
        <f t="shared" si="224"/>
        <v>2851.3999999999974</v>
      </c>
    </row>
    <row r="942" spans="1:25">
      <c r="A942" t="s">
        <v>1215</v>
      </c>
      <c r="B942" t="s">
        <v>1216</v>
      </c>
      <c r="C942" t="s">
        <v>25</v>
      </c>
      <c r="D942">
        <v>21</v>
      </c>
      <c r="E942" s="36">
        <v>22.4</v>
      </c>
      <c r="F942" s="4">
        <v>3.0999999999999999E-3</v>
      </c>
      <c r="G942">
        <v>0</v>
      </c>
      <c r="H942" s="25">
        <v>75.2</v>
      </c>
      <c r="I942" s="25">
        <v>-11</v>
      </c>
      <c r="J942" s="3">
        <v>10000</v>
      </c>
      <c r="K942" s="7">
        <f t="shared" si="211"/>
        <v>1</v>
      </c>
      <c r="L942" s="6">
        <f t="shared" si="212"/>
        <v>22.4</v>
      </c>
      <c r="M942">
        <v>1</v>
      </c>
      <c r="N942" s="9">
        <f t="shared" si="213"/>
        <v>1</v>
      </c>
      <c r="O942" s="9">
        <f t="shared" si="214"/>
        <v>0</v>
      </c>
      <c r="P942" s="9">
        <f t="shared" si="215"/>
        <v>0</v>
      </c>
      <c r="Q942" s="8">
        <f t="shared" si="216"/>
        <v>22.4</v>
      </c>
      <c r="R942" s="8">
        <f t="shared" si="217"/>
        <v>0</v>
      </c>
      <c r="S942" t="str">
        <f t="shared" si="218"/>
        <v>20.00.00</v>
      </c>
      <c r="T942" t="str">
        <f t="shared" si="219"/>
        <v>17.00.00</v>
      </c>
      <c r="U942" t="str">
        <f t="shared" si="220"/>
        <v>18-mag-2011</v>
      </c>
      <c r="V942">
        <f t="shared" si="221"/>
        <v>5</v>
      </c>
      <c r="W942">
        <f t="shared" si="222"/>
        <v>2011</v>
      </c>
      <c r="X942">
        <f t="shared" si="223"/>
        <v>18</v>
      </c>
      <c r="Y942" s="25">
        <f t="shared" si="224"/>
        <v>2873.7999999999975</v>
      </c>
    </row>
    <row r="943" spans="1:25">
      <c r="A943" t="s">
        <v>1213</v>
      </c>
      <c r="B943" t="s">
        <v>1214</v>
      </c>
      <c r="C943" t="s">
        <v>25</v>
      </c>
      <c r="D943">
        <v>10</v>
      </c>
      <c r="E943" s="36">
        <v>-4.0999999999999996</v>
      </c>
      <c r="F943" s="4">
        <v>-5.9999999999999995E-4</v>
      </c>
      <c r="G943">
        <v>0</v>
      </c>
      <c r="H943" s="25">
        <v>40</v>
      </c>
      <c r="I943" s="25">
        <v>-4.0999999999999996</v>
      </c>
      <c r="J943" s="3">
        <v>10000</v>
      </c>
      <c r="K943" s="7">
        <f t="shared" si="211"/>
        <v>-1</v>
      </c>
      <c r="L943" s="6">
        <f t="shared" si="212"/>
        <v>-4.0999999999999996</v>
      </c>
      <c r="M943">
        <v>1</v>
      </c>
      <c r="N943" s="9">
        <f t="shared" si="213"/>
        <v>0</v>
      </c>
      <c r="O943" s="9">
        <f t="shared" si="214"/>
        <v>-1</v>
      </c>
      <c r="P943" s="9">
        <f t="shared" si="215"/>
        <v>0</v>
      </c>
      <c r="Q943" s="8">
        <f t="shared" si="216"/>
        <v>0</v>
      </c>
      <c r="R943" s="8">
        <f t="shared" si="217"/>
        <v>-4.0999999999999996</v>
      </c>
      <c r="S943" t="str">
        <f t="shared" si="218"/>
        <v>3.00.00</v>
      </c>
      <c r="T943" t="str">
        <f t="shared" si="219"/>
        <v>13.00.00</v>
      </c>
      <c r="U943" t="str">
        <f t="shared" si="220"/>
        <v>18-mag-2011</v>
      </c>
      <c r="V943">
        <f t="shared" si="221"/>
        <v>5</v>
      </c>
      <c r="W943">
        <f t="shared" si="222"/>
        <v>2011</v>
      </c>
      <c r="X943">
        <f t="shared" si="223"/>
        <v>18</v>
      </c>
      <c r="Y943" s="25">
        <f t="shared" si="224"/>
        <v>2869.6999999999975</v>
      </c>
    </row>
    <row r="944" spans="1:25">
      <c r="A944" t="s">
        <v>3111</v>
      </c>
      <c r="B944" t="s">
        <v>3112</v>
      </c>
      <c r="C944" t="s">
        <v>25</v>
      </c>
      <c r="D944">
        <v>4</v>
      </c>
      <c r="E944" s="36">
        <v>-43.7</v>
      </c>
      <c r="F944" s="4">
        <v>-6.0000000000000001E-3</v>
      </c>
      <c r="G944">
        <v>0</v>
      </c>
      <c r="H944" s="25">
        <v>0</v>
      </c>
      <c r="I944" s="25">
        <v>-43.7</v>
      </c>
      <c r="J944" s="3">
        <v>10000</v>
      </c>
      <c r="K944" s="7">
        <f t="shared" si="211"/>
        <v>-2</v>
      </c>
      <c r="L944" s="6">
        <f t="shared" si="212"/>
        <v>-47.800000000000004</v>
      </c>
      <c r="M944">
        <v>1</v>
      </c>
      <c r="N944" s="9">
        <f t="shared" si="213"/>
        <v>0</v>
      </c>
      <c r="O944" s="9">
        <f t="shared" si="214"/>
        <v>-1</v>
      </c>
      <c r="P944" s="9">
        <f t="shared" si="215"/>
        <v>0</v>
      </c>
      <c r="Q944" s="8">
        <f t="shared" si="216"/>
        <v>0</v>
      </c>
      <c r="R944" s="8">
        <f t="shared" si="217"/>
        <v>-43.7</v>
      </c>
      <c r="S944" t="str">
        <f t="shared" si="218"/>
        <v>19.00.00</v>
      </c>
      <c r="T944" t="str">
        <f t="shared" si="219"/>
        <v>0.00.00</v>
      </c>
      <c r="U944" t="str">
        <f t="shared" si="220"/>
        <v>20-mag-2011</v>
      </c>
      <c r="V944">
        <f t="shared" si="221"/>
        <v>5</v>
      </c>
      <c r="W944">
        <f t="shared" si="222"/>
        <v>2011</v>
      </c>
      <c r="X944">
        <f t="shared" si="223"/>
        <v>20</v>
      </c>
      <c r="Y944" s="25">
        <f t="shared" si="224"/>
        <v>2825.9999999999977</v>
      </c>
    </row>
    <row r="945" spans="1:25">
      <c r="A945" t="s">
        <v>2110</v>
      </c>
      <c r="B945" t="s">
        <v>2111</v>
      </c>
      <c r="C945" t="s">
        <v>25</v>
      </c>
      <c r="D945">
        <v>9</v>
      </c>
      <c r="E945" s="38">
        <v>-81</v>
      </c>
      <c r="F945" s="4">
        <v>-5.5999999999999999E-3</v>
      </c>
      <c r="G945">
        <v>0</v>
      </c>
      <c r="H945" s="25">
        <v>14</v>
      </c>
      <c r="I945" s="25">
        <v>-106</v>
      </c>
      <c r="J945" s="3">
        <v>10000</v>
      </c>
      <c r="K945" s="7">
        <f t="shared" si="211"/>
        <v>-3</v>
      </c>
      <c r="L945" s="6">
        <f t="shared" si="212"/>
        <v>-128.80000000000001</v>
      </c>
      <c r="M945">
        <v>1</v>
      </c>
      <c r="N945" s="9">
        <f t="shared" si="213"/>
        <v>0</v>
      </c>
      <c r="O945" s="9">
        <f t="shared" si="214"/>
        <v>-1</v>
      </c>
      <c r="P945" s="9">
        <f t="shared" si="215"/>
        <v>0</v>
      </c>
      <c r="Q945" s="8">
        <f t="shared" si="216"/>
        <v>0</v>
      </c>
      <c r="R945" s="8">
        <f t="shared" si="217"/>
        <v>-81</v>
      </c>
      <c r="S945" t="str">
        <f t="shared" si="218"/>
        <v>12.00.00</v>
      </c>
      <c r="T945" t="str">
        <f t="shared" si="219"/>
        <v>21.00.00</v>
      </c>
      <c r="U945" t="str">
        <f t="shared" si="220"/>
        <v>24-mag-2011</v>
      </c>
      <c r="V945">
        <f t="shared" si="221"/>
        <v>5</v>
      </c>
      <c r="W945">
        <f t="shared" si="222"/>
        <v>2011</v>
      </c>
      <c r="X945">
        <f t="shared" si="223"/>
        <v>24</v>
      </c>
      <c r="Y945" s="25">
        <f t="shared" si="224"/>
        <v>2744.9999999999977</v>
      </c>
    </row>
    <row r="946" spans="1:25">
      <c r="A946" t="s">
        <v>1217</v>
      </c>
      <c r="B946" t="s">
        <v>1218</v>
      </c>
      <c r="C946" t="s">
        <v>25</v>
      </c>
      <c r="D946">
        <v>24</v>
      </c>
      <c r="E946" s="36">
        <v>26.8</v>
      </c>
      <c r="F946" s="4">
        <v>3.8E-3</v>
      </c>
      <c r="G946">
        <v>0</v>
      </c>
      <c r="H946" s="25">
        <v>78.900000000000006</v>
      </c>
      <c r="I946" s="25">
        <v>0</v>
      </c>
      <c r="J946" s="3">
        <v>10000</v>
      </c>
      <c r="K946" s="7">
        <f t="shared" si="211"/>
        <v>1</v>
      </c>
      <c r="L946" s="6">
        <f t="shared" si="212"/>
        <v>26.8</v>
      </c>
      <c r="M946">
        <v>1</v>
      </c>
      <c r="N946" s="9">
        <f t="shared" si="213"/>
        <v>1</v>
      </c>
      <c r="O946" s="9">
        <f t="shared" si="214"/>
        <v>0</v>
      </c>
      <c r="P946" s="9">
        <f t="shared" si="215"/>
        <v>0</v>
      </c>
      <c r="Q946" s="8">
        <f t="shared" si="216"/>
        <v>26.8</v>
      </c>
      <c r="R946" s="8">
        <f t="shared" si="217"/>
        <v>0</v>
      </c>
      <c r="S946" t="str">
        <f t="shared" si="218"/>
        <v>11.00.00</v>
      </c>
      <c r="T946" t="str">
        <f t="shared" si="219"/>
        <v>11.00.00</v>
      </c>
      <c r="U946" t="str">
        <f t="shared" si="220"/>
        <v>25-mag-2011</v>
      </c>
      <c r="V946">
        <f t="shared" si="221"/>
        <v>5</v>
      </c>
      <c r="W946">
        <f t="shared" si="222"/>
        <v>2011</v>
      </c>
      <c r="X946">
        <f t="shared" si="223"/>
        <v>25</v>
      </c>
      <c r="Y946" s="25">
        <f t="shared" si="224"/>
        <v>2771.7999999999979</v>
      </c>
    </row>
    <row r="947" spans="1:25">
      <c r="A947" t="s">
        <v>2112</v>
      </c>
      <c r="B947" t="s">
        <v>2113</v>
      </c>
      <c r="C947" t="s">
        <v>25</v>
      </c>
      <c r="D947">
        <v>9</v>
      </c>
      <c r="E947" s="38">
        <v>71.599999999999994</v>
      </c>
      <c r="F947" s="4">
        <v>5.0000000000000001E-3</v>
      </c>
      <c r="G947">
        <v>0</v>
      </c>
      <c r="H947" s="25">
        <v>72</v>
      </c>
      <c r="I947" s="25">
        <v>-32.4</v>
      </c>
      <c r="J947" s="3">
        <v>10000</v>
      </c>
      <c r="K947" s="7">
        <f t="shared" si="211"/>
        <v>2</v>
      </c>
      <c r="L947" s="6">
        <f t="shared" si="212"/>
        <v>98.399999999999991</v>
      </c>
      <c r="M947">
        <v>1</v>
      </c>
      <c r="N947" s="9">
        <f t="shared" si="213"/>
        <v>1</v>
      </c>
      <c r="O947" s="9">
        <f t="shared" si="214"/>
        <v>0</v>
      </c>
      <c r="P947" s="9">
        <f t="shared" si="215"/>
        <v>0</v>
      </c>
      <c r="Q947" s="8">
        <f t="shared" si="216"/>
        <v>71.599999999999994</v>
      </c>
      <c r="R947" s="8">
        <f t="shared" si="217"/>
        <v>0</v>
      </c>
      <c r="S947" t="str">
        <f t="shared" si="218"/>
        <v>12.00.00</v>
      </c>
      <c r="T947" t="str">
        <f t="shared" si="219"/>
        <v>21.00.00</v>
      </c>
      <c r="U947" t="str">
        <f t="shared" si="220"/>
        <v>25-mag-2011</v>
      </c>
      <c r="V947">
        <f t="shared" si="221"/>
        <v>5</v>
      </c>
      <c r="W947">
        <f t="shared" si="222"/>
        <v>2011</v>
      </c>
      <c r="X947">
        <f t="shared" si="223"/>
        <v>25</v>
      </c>
      <c r="Y947" s="25">
        <f t="shared" si="224"/>
        <v>2843.3999999999978</v>
      </c>
    </row>
    <row r="948" spans="1:25">
      <c r="A948" t="s">
        <v>1219</v>
      </c>
      <c r="B948" t="s">
        <v>1220</v>
      </c>
      <c r="C948" t="s">
        <v>55</v>
      </c>
      <c r="D948">
        <v>14</v>
      </c>
      <c r="E948" s="36">
        <v>3.2</v>
      </c>
      <c r="F948" s="4">
        <v>4.0000000000000002E-4</v>
      </c>
      <c r="G948">
        <v>0</v>
      </c>
      <c r="H948" s="25">
        <v>24.7</v>
      </c>
      <c r="I948" s="25">
        <v>-8.6</v>
      </c>
      <c r="J948" s="3">
        <v>10000</v>
      </c>
      <c r="K948" s="7">
        <f t="shared" si="211"/>
        <v>3</v>
      </c>
      <c r="L948" s="6">
        <f t="shared" si="212"/>
        <v>101.6</v>
      </c>
      <c r="M948">
        <v>1</v>
      </c>
      <c r="N948" s="9">
        <f t="shared" si="213"/>
        <v>1</v>
      </c>
      <c r="O948" s="9">
        <f t="shared" si="214"/>
        <v>0</v>
      </c>
      <c r="P948" s="9">
        <f t="shared" si="215"/>
        <v>0</v>
      </c>
      <c r="Q948" s="8">
        <f t="shared" si="216"/>
        <v>3.2</v>
      </c>
      <c r="R948" s="8">
        <f t="shared" si="217"/>
        <v>0</v>
      </c>
      <c r="S948" t="str">
        <f t="shared" si="218"/>
        <v>11.00.00</v>
      </c>
      <c r="T948" t="str">
        <f t="shared" si="219"/>
        <v>2.00.00</v>
      </c>
      <c r="U948" t="str">
        <f t="shared" si="220"/>
        <v>27-mag-2011</v>
      </c>
      <c r="V948">
        <f t="shared" si="221"/>
        <v>5</v>
      </c>
      <c r="W948">
        <f t="shared" si="222"/>
        <v>2011</v>
      </c>
      <c r="X948">
        <f t="shared" si="223"/>
        <v>27</v>
      </c>
      <c r="Y948" s="25">
        <f t="shared" si="224"/>
        <v>2846.5999999999976</v>
      </c>
    </row>
    <row r="949" spans="1:25">
      <c r="A949" t="s">
        <v>1220</v>
      </c>
      <c r="B949" t="s">
        <v>1221</v>
      </c>
      <c r="C949" t="s">
        <v>25</v>
      </c>
      <c r="D949">
        <v>15</v>
      </c>
      <c r="E949" s="36">
        <v>4</v>
      </c>
      <c r="F949" s="4">
        <v>5.9999999999999995E-4</v>
      </c>
      <c r="G949">
        <v>0</v>
      </c>
      <c r="H949" s="25">
        <v>41.5</v>
      </c>
      <c r="I949" s="25">
        <v>-0.6</v>
      </c>
      <c r="J949" s="3">
        <v>10000</v>
      </c>
      <c r="K949" s="7">
        <f t="shared" si="211"/>
        <v>4</v>
      </c>
      <c r="L949" s="6">
        <f t="shared" si="212"/>
        <v>105.6</v>
      </c>
      <c r="M949">
        <v>1</v>
      </c>
      <c r="N949" s="9">
        <f t="shared" si="213"/>
        <v>1</v>
      </c>
      <c r="O949" s="9">
        <f t="shared" si="214"/>
        <v>0</v>
      </c>
      <c r="P949" s="9">
        <f t="shared" si="215"/>
        <v>0</v>
      </c>
      <c r="Q949" s="8">
        <f t="shared" si="216"/>
        <v>4</v>
      </c>
      <c r="R949" s="8">
        <f t="shared" si="217"/>
        <v>0</v>
      </c>
      <c r="S949" t="str">
        <f t="shared" si="218"/>
        <v>2.00.00</v>
      </c>
      <c r="T949" t="str">
        <f t="shared" si="219"/>
        <v>17.00.00</v>
      </c>
      <c r="U949" t="str">
        <f t="shared" si="220"/>
        <v>30-mag-2011</v>
      </c>
      <c r="V949">
        <f t="shared" si="221"/>
        <v>5</v>
      </c>
      <c r="W949">
        <f t="shared" si="222"/>
        <v>2011</v>
      </c>
      <c r="X949">
        <f t="shared" si="223"/>
        <v>30</v>
      </c>
      <c r="Y949" s="25">
        <f t="shared" si="224"/>
        <v>2850.5999999999976</v>
      </c>
    </row>
    <row r="950" spans="1:25">
      <c r="A950" t="s">
        <v>2114</v>
      </c>
      <c r="B950" t="s">
        <v>2115</v>
      </c>
      <c r="C950" t="s">
        <v>25</v>
      </c>
      <c r="D950">
        <v>9</v>
      </c>
      <c r="E950" s="38">
        <v>-25</v>
      </c>
      <c r="F950" s="4">
        <v>-1.6999999999999999E-3</v>
      </c>
      <c r="G950">
        <v>0</v>
      </c>
      <c r="H950" s="25">
        <v>0</v>
      </c>
      <c r="I950" s="25">
        <v>-57</v>
      </c>
      <c r="J950" s="3">
        <v>10000</v>
      </c>
      <c r="K950" s="7">
        <f t="shared" si="211"/>
        <v>-1</v>
      </c>
      <c r="L950" s="6">
        <f t="shared" si="212"/>
        <v>-25</v>
      </c>
      <c r="M950">
        <v>1</v>
      </c>
      <c r="N950" s="9">
        <f t="shared" si="213"/>
        <v>0</v>
      </c>
      <c r="O950" s="9">
        <f t="shared" si="214"/>
        <v>-1</v>
      </c>
      <c r="P950" s="9">
        <f t="shared" si="215"/>
        <v>0</v>
      </c>
      <c r="Q950" s="8">
        <f t="shared" si="216"/>
        <v>0</v>
      </c>
      <c r="R950" s="8">
        <f t="shared" si="217"/>
        <v>-25</v>
      </c>
      <c r="S950" t="str">
        <f t="shared" si="218"/>
        <v>12.00.00</v>
      </c>
      <c r="T950" t="str">
        <f t="shared" si="219"/>
        <v>21.00.00</v>
      </c>
      <c r="U950" t="str">
        <f t="shared" si="220"/>
        <v>31-mag-2011</v>
      </c>
      <c r="V950">
        <f t="shared" si="221"/>
        <v>5</v>
      </c>
      <c r="W950">
        <f t="shared" si="222"/>
        <v>2011</v>
      </c>
      <c r="X950">
        <f t="shared" si="223"/>
        <v>31</v>
      </c>
      <c r="Y950" s="25">
        <f t="shared" si="224"/>
        <v>2825.5999999999976</v>
      </c>
    </row>
    <row r="951" spans="1:25">
      <c r="A951" t="s">
        <v>1224</v>
      </c>
      <c r="B951" t="s">
        <v>1225</v>
      </c>
      <c r="C951" t="s">
        <v>25</v>
      </c>
      <c r="D951">
        <v>12</v>
      </c>
      <c r="E951" s="36">
        <v>-28.6</v>
      </c>
      <c r="F951" s="4">
        <v>-3.8999999999999998E-3</v>
      </c>
      <c r="G951">
        <v>0</v>
      </c>
      <c r="H951" s="25">
        <v>15.3</v>
      </c>
      <c r="I951" s="25">
        <v>-28.8</v>
      </c>
      <c r="J951" s="3">
        <v>10000</v>
      </c>
      <c r="K951" s="7">
        <f t="shared" si="211"/>
        <v>-2</v>
      </c>
      <c r="L951" s="6">
        <f t="shared" si="212"/>
        <v>-53.6</v>
      </c>
      <c r="M951">
        <v>1</v>
      </c>
      <c r="N951" s="9">
        <f t="shared" si="213"/>
        <v>0</v>
      </c>
      <c r="O951" s="9">
        <f t="shared" si="214"/>
        <v>-1</v>
      </c>
      <c r="P951" s="9">
        <f t="shared" si="215"/>
        <v>0</v>
      </c>
      <c r="Q951" s="8">
        <f t="shared" si="216"/>
        <v>0</v>
      </c>
      <c r="R951" s="8">
        <f t="shared" si="217"/>
        <v>-28.6</v>
      </c>
      <c r="S951" t="str">
        <f t="shared" si="218"/>
        <v>22.00.00</v>
      </c>
      <c r="T951" t="str">
        <f t="shared" si="219"/>
        <v>10.00.00</v>
      </c>
      <c r="U951" t="str">
        <f t="shared" si="220"/>
        <v>31-mag-2011</v>
      </c>
      <c r="V951">
        <f t="shared" si="221"/>
        <v>5</v>
      </c>
      <c r="W951">
        <f t="shared" si="222"/>
        <v>2011</v>
      </c>
      <c r="X951">
        <f t="shared" si="223"/>
        <v>31</v>
      </c>
      <c r="Y951" s="25">
        <f t="shared" si="224"/>
        <v>2796.9999999999977</v>
      </c>
    </row>
    <row r="952" spans="1:25">
      <c r="A952" t="s">
        <v>1222</v>
      </c>
      <c r="B952" t="s">
        <v>1223</v>
      </c>
      <c r="C952" t="s">
        <v>25</v>
      </c>
      <c r="D952">
        <v>15</v>
      </c>
      <c r="E952" s="36">
        <v>82.5</v>
      </c>
      <c r="F952" s="4">
        <v>1.14E-2</v>
      </c>
      <c r="G952">
        <v>0</v>
      </c>
      <c r="H952" s="25">
        <v>98</v>
      </c>
      <c r="I952" s="25">
        <v>0</v>
      </c>
      <c r="J952" s="3">
        <v>10000</v>
      </c>
      <c r="K952" s="7">
        <f t="shared" si="211"/>
        <v>1</v>
      </c>
      <c r="L952" s="6">
        <f t="shared" si="212"/>
        <v>82.5</v>
      </c>
      <c r="M952">
        <v>1</v>
      </c>
      <c r="N952" s="9">
        <f t="shared" si="213"/>
        <v>1</v>
      </c>
      <c r="O952" s="9">
        <f t="shared" si="214"/>
        <v>0</v>
      </c>
      <c r="P952" s="9">
        <f t="shared" si="215"/>
        <v>0</v>
      </c>
      <c r="Q952" s="8">
        <f t="shared" si="216"/>
        <v>82.5</v>
      </c>
      <c r="R952" s="8">
        <f t="shared" si="217"/>
        <v>0</v>
      </c>
      <c r="S952" t="str">
        <f t="shared" si="218"/>
        <v>3.00.00</v>
      </c>
      <c r="T952" t="str">
        <f t="shared" si="219"/>
        <v>18.00.00</v>
      </c>
      <c r="U952" t="str">
        <f t="shared" si="220"/>
        <v>31-mag-2011</v>
      </c>
      <c r="V952">
        <f t="shared" si="221"/>
        <v>5</v>
      </c>
      <c r="W952">
        <f t="shared" si="222"/>
        <v>2011</v>
      </c>
      <c r="X952">
        <f t="shared" si="223"/>
        <v>31</v>
      </c>
      <c r="Y952" s="25">
        <f t="shared" si="224"/>
        <v>2879.4999999999977</v>
      </c>
    </row>
    <row r="953" spans="1:25">
      <c r="A953" t="s">
        <v>1225</v>
      </c>
      <c r="B953" t="s">
        <v>1226</v>
      </c>
      <c r="C953" t="s">
        <v>55</v>
      </c>
      <c r="D953">
        <v>23</v>
      </c>
      <c r="E953" s="36">
        <v>139.69999999999999</v>
      </c>
      <c r="F953" s="4">
        <v>1.9199999999999998E-2</v>
      </c>
      <c r="G953">
        <v>0</v>
      </c>
      <c r="H953" s="25">
        <v>173.4</v>
      </c>
      <c r="I953" s="25">
        <v>0</v>
      </c>
      <c r="J953" s="3">
        <v>10000</v>
      </c>
      <c r="K953" s="7">
        <f t="shared" si="211"/>
        <v>2</v>
      </c>
      <c r="L953" s="6">
        <f t="shared" si="212"/>
        <v>222.2</v>
      </c>
      <c r="M953">
        <v>1</v>
      </c>
      <c r="N953" s="9">
        <f t="shared" si="213"/>
        <v>1</v>
      </c>
      <c r="O953" s="9">
        <f t="shared" si="214"/>
        <v>0</v>
      </c>
      <c r="P953" s="9">
        <f t="shared" si="215"/>
        <v>0</v>
      </c>
      <c r="Q953" s="8">
        <f t="shared" si="216"/>
        <v>139.69999999999999</v>
      </c>
      <c r="R953" s="8">
        <f t="shared" si="217"/>
        <v>0</v>
      </c>
      <c r="S953" t="str">
        <f t="shared" si="218"/>
        <v>10.00.00</v>
      </c>
      <c r="T953" t="str">
        <f t="shared" si="219"/>
        <v>9.00.00</v>
      </c>
      <c r="U953" t="str">
        <f t="shared" si="220"/>
        <v xml:space="preserve">1-giu-2011 </v>
      </c>
      <c r="V953">
        <f t="shared" si="221"/>
        <v>6</v>
      </c>
      <c r="W953">
        <f t="shared" si="222"/>
        <v>2011</v>
      </c>
      <c r="X953">
        <f t="shared" si="223"/>
        <v>1</v>
      </c>
      <c r="Y953" s="25">
        <f t="shared" si="224"/>
        <v>3019.1999999999975</v>
      </c>
    </row>
    <row r="954" spans="1:25">
      <c r="A954" t="s">
        <v>1227</v>
      </c>
      <c r="B954" t="s">
        <v>1228</v>
      </c>
      <c r="C954" t="s">
        <v>25</v>
      </c>
      <c r="D954">
        <v>3</v>
      </c>
      <c r="E954" s="36">
        <v>-19.8</v>
      </c>
      <c r="F954" s="4">
        <v>-2.8E-3</v>
      </c>
      <c r="G954">
        <v>0</v>
      </c>
      <c r="H954" s="25">
        <v>1</v>
      </c>
      <c r="I954" s="25">
        <v>-19.8</v>
      </c>
      <c r="J954" s="3">
        <v>10000</v>
      </c>
      <c r="K954" s="7">
        <f t="shared" si="211"/>
        <v>-1</v>
      </c>
      <c r="L954" s="6">
        <f t="shared" si="212"/>
        <v>-19.8</v>
      </c>
      <c r="M954">
        <v>1</v>
      </c>
      <c r="N954" s="9">
        <f t="shared" si="213"/>
        <v>0</v>
      </c>
      <c r="O954" s="9">
        <f t="shared" si="214"/>
        <v>-1</v>
      </c>
      <c r="P954" s="9">
        <f t="shared" si="215"/>
        <v>0</v>
      </c>
      <c r="Q954" s="8">
        <f t="shared" si="216"/>
        <v>0</v>
      </c>
      <c r="R954" s="8">
        <f t="shared" si="217"/>
        <v>-19.8</v>
      </c>
      <c r="S954" t="str">
        <f t="shared" si="218"/>
        <v>13.00.00</v>
      </c>
      <c r="T954" t="str">
        <f t="shared" si="219"/>
        <v>16.00.00</v>
      </c>
      <c r="U954" t="str">
        <f t="shared" si="220"/>
        <v xml:space="preserve">2-giu-2011 </v>
      </c>
      <c r="V954">
        <f t="shared" si="221"/>
        <v>6</v>
      </c>
      <c r="W954">
        <f t="shared" si="222"/>
        <v>2011</v>
      </c>
      <c r="X954">
        <f t="shared" si="223"/>
        <v>2</v>
      </c>
      <c r="Y954" s="25">
        <f t="shared" si="224"/>
        <v>2999.3999999999974</v>
      </c>
    </row>
    <row r="955" spans="1:25">
      <c r="A955" t="s">
        <v>1229</v>
      </c>
      <c r="B955" t="s">
        <v>1230</v>
      </c>
      <c r="C955" t="s">
        <v>55</v>
      </c>
      <c r="D955">
        <v>20</v>
      </c>
      <c r="E955" s="36">
        <v>38.799999999999997</v>
      </c>
      <c r="F955" s="4">
        <v>5.4999999999999997E-3</v>
      </c>
      <c r="G955">
        <v>0</v>
      </c>
      <c r="H955" s="25">
        <v>54.3</v>
      </c>
      <c r="I955" s="25">
        <v>-27.1</v>
      </c>
      <c r="J955" s="3">
        <v>10000</v>
      </c>
      <c r="K955" s="7">
        <f t="shared" si="211"/>
        <v>1</v>
      </c>
      <c r="L955" s="6">
        <f t="shared" si="212"/>
        <v>38.799999999999997</v>
      </c>
      <c r="M955">
        <v>1</v>
      </c>
      <c r="N955" s="9">
        <f t="shared" si="213"/>
        <v>1</v>
      </c>
      <c r="O955" s="9">
        <f t="shared" si="214"/>
        <v>0</v>
      </c>
      <c r="P955" s="9">
        <f t="shared" si="215"/>
        <v>0</v>
      </c>
      <c r="Q955" s="8">
        <f t="shared" si="216"/>
        <v>38.799999999999997</v>
      </c>
      <c r="R955" s="8">
        <f t="shared" si="217"/>
        <v>0</v>
      </c>
      <c r="S955" t="str">
        <f t="shared" si="218"/>
        <v>9.00.00</v>
      </c>
      <c r="T955" t="str">
        <f t="shared" si="219"/>
        <v>5.00.00</v>
      </c>
      <c r="U955" t="str">
        <f t="shared" si="220"/>
        <v xml:space="preserve">6-giu-2011 </v>
      </c>
      <c r="V955">
        <f t="shared" si="221"/>
        <v>6</v>
      </c>
      <c r="W955">
        <f t="shared" si="222"/>
        <v>2011</v>
      </c>
      <c r="X955">
        <f t="shared" si="223"/>
        <v>6</v>
      </c>
      <c r="Y955" s="25">
        <f t="shared" si="224"/>
        <v>3038.1999999999975</v>
      </c>
    </row>
    <row r="956" spans="1:25">
      <c r="A956" t="s">
        <v>1231</v>
      </c>
      <c r="B956" t="s">
        <v>1232</v>
      </c>
      <c r="C956" t="s">
        <v>25</v>
      </c>
      <c r="D956">
        <v>17</v>
      </c>
      <c r="E956" s="36">
        <v>41.9</v>
      </c>
      <c r="F956" s="4">
        <v>5.8999999999999999E-3</v>
      </c>
      <c r="G956">
        <v>0</v>
      </c>
      <c r="H956" s="25">
        <v>74.900000000000006</v>
      </c>
      <c r="I956" s="25">
        <v>0</v>
      </c>
      <c r="J956" s="3">
        <v>10000</v>
      </c>
      <c r="K956" s="7">
        <f t="shared" si="211"/>
        <v>2</v>
      </c>
      <c r="L956" s="6">
        <f t="shared" si="212"/>
        <v>80.699999999999989</v>
      </c>
      <c r="M956">
        <v>1</v>
      </c>
      <c r="N956" s="9">
        <f t="shared" si="213"/>
        <v>1</v>
      </c>
      <c r="O956" s="9">
        <f t="shared" si="214"/>
        <v>0</v>
      </c>
      <c r="P956" s="9">
        <f t="shared" si="215"/>
        <v>0</v>
      </c>
      <c r="Q956" s="8">
        <f t="shared" si="216"/>
        <v>41.9</v>
      </c>
      <c r="R956" s="8">
        <f t="shared" si="217"/>
        <v>0</v>
      </c>
      <c r="S956" t="str">
        <f t="shared" si="218"/>
        <v>16.00.00</v>
      </c>
      <c r="T956" t="str">
        <f t="shared" si="219"/>
        <v>9.00.00</v>
      </c>
      <c r="U956" t="str">
        <f t="shared" si="220"/>
        <v xml:space="preserve">9-giu-2011 </v>
      </c>
      <c r="V956">
        <f t="shared" si="221"/>
        <v>6</v>
      </c>
      <c r="W956">
        <f t="shared" si="222"/>
        <v>2011</v>
      </c>
      <c r="X956">
        <f t="shared" si="223"/>
        <v>9</v>
      </c>
      <c r="Y956" s="25">
        <f t="shared" si="224"/>
        <v>3080.0999999999976</v>
      </c>
    </row>
    <row r="957" spans="1:25">
      <c r="A957" t="s">
        <v>1232</v>
      </c>
      <c r="B957" t="s">
        <v>1233</v>
      </c>
      <c r="C957" t="s">
        <v>55</v>
      </c>
      <c r="D957">
        <v>6</v>
      </c>
      <c r="E957" s="36">
        <v>3.7</v>
      </c>
      <c r="F957" s="4">
        <v>5.0000000000000001E-4</v>
      </c>
      <c r="G957">
        <v>0</v>
      </c>
      <c r="H957" s="25">
        <v>3.2</v>
      </c>
      <c r="I957" s="25">
        <v>-24.5</v>
      </c>
      <c r="J957" s="3">
        <v>10000</v>
      </c>
      <c r="K957" s="7">
        <f t="shared" si="211"/>
        <v>3</v>
      </c>
      <c r="L957" s="6">
        <f t="shared" si="212"/>
        <v>84.399999999999991</v>
      </c>
      <c r="M957">
        <v>1</v>
      </c>
      <c r="N957" s="9">
        <f t="shared" si="213"/>
        <v>1</v>
      </c>
      <c r="O957" s="9">
        <f t="shared" si="214"/>
        <v>0</v>
      </c>
      <c r="P957" s="9">
        <f t="shared" si="215"/>
        <v>0</v>
      </c>
      <c r="Q957" s="8">
        <f t="shared" si="216"/>
        <v>3.7</v>
      </c>
      <c r="R957" s="8">
        <f t="shared" si="217"/>
        <v>0</v>
      </c>
      <c r="S957" t="str">
        <f t="shared" si="218"/>
        <v>9.00.00</v>
      </c>
      <c r="T957" t="str">
        <f t="shared" si="219"/>
        <v>15.00.00</v>
      </c>
      <c r="U957" t="str">
        <f t="shared" si="220"/>
        <v>10-giu-2011</v>
      </c>
      <c r="V957">
        <f t="shared" si="221"/>
        <v>6</v>
      </c>
      <c r="W957">
        <f t="shared" si="222"/>
        <v>2011</v>
      </c>
      <c r="X957">
        <f t="shared" si="223"/>
        <v>10</v>
      </c>
      <c r="Y957" s="25">
        <f t="shared" si="224"/>
        <v>3083.7999999999975</v>
      </c>
    </row>
    <row r="958" spans="1:25">
      <c r="A958" t="s">
        <v>1234</v>
      </c>
      <c r="B958" t="s">
        <v>1235</v>
      </c>
      <c r="C958" t="s">
        <v>25</v>
      </c>
      <c r="D958">
        <v>5</v>
      </c>
      <c r="E958" s="36">
        <v>-11.8</v>
      </c>
      <c r="F958" s="4">
        <v>-1.6999999999999999E-3</v>
      </c>
      <c r="G958">
        <v>0</v>
      </c>
      <c r="H958" s="25">
        <v>14.7</v>
      </c>
      <c r="I958" s="25">
        <v>-25.5</v>
      </c>
      <c r="J958" s="3">
        <v>10000</v>
      </c>
      <c r="K958" s="7">
        <f t="shared" si="211"/>
        <v>-1</v>
      </c>
      <c r="L958" s="6">
        <f t="shared" si="212"/>
        <v>-11.8</v>
      </c>
      <c r="M958">
        <v>1</v>
      </c>
      <c r="N958" s="9">
        <f t="shared" si="213"/>
        <v>0</v>
      </c>
      <c r="O958" s="9">
        <f t="shared" si="214"/>
        <v>-1</v>
      </c>
      <c r="P958" s="9">
        <f t="shared" si="215"/>
        <v>0</v>
      </c>
      <c r="Q958" s="8">
        <f t="shared" si="216"/>
        <v>0</v>
      </c>
      <c r="R958" s="8">
        <f t="shared" si="217"/>
        <v>-11.8</v>
      </c>
      <c r="S958" t="str">
        <f t="shared" si="218"/>
        <v>15.00.00</v>
      </c>
      <c r="T958" t="str">
        <f t="shared" si="219"/>
        <v>20.00.00</v>
      </c>
      <c r="U958" t="str">
        <f t="shared" si="220"/>
        <v>13-giu-2011</v>
      </c>
      <c r="V958">
        <f t="shared" si="221"/>
        <v>6</v>
      </c>
      <c r="W958">
        <f t="shared" si="222"/>
        <v>2011</v>
      </c>
      <c r="X958">
        <f t="shared" si="223"/>
        <v>13</v>
      </c>
      <c r="Y958" s="25">
        <f t="shared" si="224"/>
        <v>3071.9999999999973</v>
      </c>
    </row>
    <row r="959" spans="1:25">
      <c r="A959" t="s">
        <v>2116</v>
      </c>
      <c r="B959" t="s">
        <v>2117</v>
      </c>
      <c r="C959" t="s">
        <v>25</v>
      </c>
      <c r="D959">
        <v>9</v>
      </c>
      <c r="E959" s="38">
        <v>16.399999999999999</v>
      </c>
      <c r="F959" s="4">
        <v>1.1000000000000001E-3</v>
      </c>
      <c r="G959">
        <v>0</v>
      </c>
      <c r="H959" s="25">
        <v>33.4</v>
      </c>
      <c r="I959" s="25">
        <v>-33</v>
      </c>
      <c r="J959" s="3">
        <v>10000</v>
      </c>
      <c r="K959" s="7">
        <f t="shared" si="211"/>
        <v>1</v>
      </c>
      <c r="L959" s="6">
        <f t="shared" si="212"/>
        <v>16.399999999999999</v>
      </c>
      <c r="M959">
        <v>1</v>
      </c>
      <c r="N959" s="9">
        <f t="shared" si="213"/>
        <v>1</v>
      </c>
      <c r="O959" s="9">
        <f t="shared" si="214"/>
        <v>0</v>
      </c>
      <c r="P959" s="9">
        <f t="shared" si="215"/>
        <v>0</v>
      </c>
      <c r="Q959" s="8">
        <f t="shared" si="216"/>
        <v>16.399999999999999</v>
      </c>
      <c r="R959" s="8">
        <f t="shared" si="217"/>
        <v>0</v>
      </c>
      <c r="S959" t="str">
        <f t="shared" si="218"/>
        <v>12.00.00</v>
      </c>
      <c r="T959" t="str">
        <f t="shared" si="219"/>
        <v>21.00.00</v>
      </c>
      <c r="U959" t="str">
        <f t="shared" si="220"/>
        <v>14-giu-2011</v>
      </c>
      <c r="V959">
        <f t="shared" si="221"/>
        <v>6</v>
      </c>
      <c r="W959">
        <f t="shared" si="222"/>
        <v>2011</v>
      </c>
      <c r="X959">
        <f t="shared" si="223"/>
        <v>14</v>
      </c>
      <c r="Y959" s="25">
        <f t="shared" si="224"/>
        <v>3088.3999999999974</v>
      </c>
    </row>
    <row r="960" spans="1:25">
      <c r="A960" t="s">
        <v>1236</v>
      </c>
      <c r="B960" t="s">
        <v>1237</v>
      </c>
      <c r="C960" t="s">
        <v>25</v>
      </c>
      <c r="D960">
        <v>21</v>
      </c>
      <c r="E960" s="36">
        <v>92.5</v>
      </c>
      <c r="F960" s="4">
        <v>1.2999999999999999E-2</v>
      </c>
      <c r="G960">
        <v>0</v>
      </c>
      <c r="H960" s="25">
        <v>110.2</v>
      </c>
      <c r="I960" s="25">
        <v>0</v>
      </c>
      <c r="J960" s="3">
        <v>10000</v>
      </c>
      <c r="K960" s="7">
        <f t="shared" si="211"/>
        <v>2</v>
      </c>
      <c r="L960" s="6">
        <f t="shared" si="212"/>
        <v>108.9</v>
      </c>
      <c r="M960">
        <v>1</v>
      </c>
      <c r="N960" s="9">
        <f t="shared" si="213"/>
        <v>1</v>
      </c>
      <c r="O960" s="9">
        <f t="shared" si="214"/>
        <v>0</v>
      </c>
      <c r="P960" s="9">
        <f t="shared" si="215"/>
        <v>0</v>
      </c>
      <c r="Q960" s="8">
        <f t="shared" si="216"/>
        <v>92.5</v>
      </c>
      <c r="R960" s="8">
        <f t="shared" si="217"/>
        <v>0</v>
      </c>
      <c r="S960" t="str">
        <f t="shared" si="218"/>
        <v>6.00.00</v>
      </c>
      <c r="T960" t="str">
        <f t="shared" si="219"/>
        <v>3.00.00</v>
      </c>
      <c r="U960" t="str">
        <f t="shared" si="220"/>
        <v>14-giu-2011</v>
      </c>
      <c r="V960">
        <f t="shared" si="221"/>
        <v>6</v>
      </c>
      <c r="W960">
        <f t="shared" si="222"/>
        <v>2011</v>
      </c>
      <c r="X960">
        <f t="shared" si="223"/>
        <v>14</v>
      </c>
      <c r="Y960" s="25">
        <f t="shared" si="224"/>
        <v>3180.8999999999974</v>
      </c>
    </row>
    <row r="961" spans="1:25">
      <c r="A961" t="s">
        <v>3113</v>
      </c>
      <c r="B961" t="s">
        <v>3114</v>
      </c>
      <c r="C961" t="s">
        <v>25</v>
      </c>
      <c r="D961">
        <v>1</v>
      </c>
      <c r="E961" s="36">
        <v>-40.5</v>
      </c>
      <c r="F961" s="4">
        <v>-5.5999999999999999E-3</v>
      </c>
      <c r="G961">
        <v>0</v>
      </c>
      <c r="H961" s="25">
        <v>0</v>
      </c>
      <c r="I961" s="25">
        <v>-40.5</v>
      </c>
      <c r="J961" s="3">
        <v>10000</v>
      </c>
      <c r="K961" s="7">
        <f t="shared" si="211"/>
        <v>-1</v>
      </c>
      <c r="L961" s="6">
        <f t="shared" si="212"/>
        <v>-40.5</v>
      </c>
      <c r="M961">
        <v>1</v>
      </c>
      <c r="N961" s="9">
        <f t="shared" si="213"/>
        <v>0</v>
      </c>
      <c r="O961" s="9">
        <f t="shared" si="214"/>
        <v>-1</v>
      </c>
      <c r="P961" s="9">
        <f t="shared" si="215"/>
        <v>0</v>
      </c>
      <c r="Q961" s="8">
        <f t="shared" si="216"/>
        <v>0</v>
      </c>
      <c r="R961" s="8">
        <f t="shared" si="217"/>
        <v>-40.5</v>
      </c>
      <c r="S961" t="str">
        <f t="shared" si="218"/>
        <v>13.00.00</v>
      </c>
      <c r="T961" t="str">
        <f t="shared" si="219"/>
        <v>14.00.00</v>
      </c>
      <c r="U961" t="str">
        <f t="shared" si="220"/>
        <v>15-giu-2011</v>
      </c>
      <c r="V961">
        <f t="shared" si="221"/>
        <v>6</v>
      </c>
      <c r="W961">
        <f t="shared" si="222"/>
        <v>2011</v>
      </c>
      <c r="X961">
        <f t="shared" si="223"/>
        <v>15</v>
      </c>
      <c r="Y961" s="25">
        <f t="shared" si="224"/>
        <v>3140.3999999999974</v>
      </c>
    </row>
    <row r="962" spans="1:25">
      <c r="A962" t="s">
        <v>1237</v>
      </c>
      <c r="B962" t="s">
        <v>1238</v>
      </c>
      <c r="C962" t="s">
        <v>55</v>
      </c>
      <c r="D962">
        <v>22</v>
      </c>
      <c r="E962" s="36">
        <v>100.8</v>
      </c>
      <c r="F962" s="4">
        <v>1.4E-2</v>
      </c>
      <c r="G962">
        <v>0</v>
      </c>
      <c r="H962" s="25">
        <v>121.6</v>
      </c>
      <c r="I962" s="25">
        <v>-1.5</v>
      </c>
      <c r="J962" s="3">
        <v>10000</v>
      </c>
      <c r="K962" s="7">
        <f t="shared" si="211"/>
        <v>1</v>
      </c>
      <c r="L962" s="6">
        <f t="shared" si="212"/>
        <v>100.8</v>
      </c>
      <c r="M962">
        <v>1</v>
      </c>
      <c r="N962" s="9">
        <f t="shared" si="213"/>
        <v>1</v>
      </c>
      <c r="O962" s="9">
        <f t="shared" si="214"/>
        <v>0</v>
      </c>
      <c r="P962" s="9">
        <f t="shared" si="215"/>
        <v>0</v>
      </c>
      <c r="Q962" s="8">
        <f t="shared" si="216"/>
        <v>100.8</v>
      </c>
      <c r="R962" s="8">
        <f t="shared" si="217"/>
        <v>0</v>
      </c>
      <c r="S962" t="str">
        <f t="shared" si="218"/>
        <v>3.00.00</v>
      </c>
      <c r="T962" t="str">
        <f t="shared" si="219"/>
        <v>1.00.00</v>
      </c>
      <c r="U962" t="str">
        <f t="shared" si="220"/>
        <v>15-giu-2011</v>
      </c>
      <c r="V962">
        <f t="shared" si="221"/>
        <v>6</v>
      </c>
      <c r="W962">
        <f t="shared" si="222"/>
        <v>2011</v>
      </c>
      <c r="X962">
        <f t="shared" si="223"/>
        <v>15</v>
      </c>
      <c r="Y962" s="25">
        <f t="shared" si="224"/>
        <v>3241.1999999999975</v>
      </c>
    </row>
    <row r="963" spans="1:25">
      <c r="A963" t="s">
        <v>1239</v>
      </c>
      <c r="B963" t="s">
        <v>1240</v>
      </c>
      <c r="C963" t="s">
        <v>55</v>
      </c>
      <c r="D963">
        <v>14</v>
      </c>
      <c r="E963" s="36">
        <v>5.2</v>
      </c>
      <c r="F963" s="4">
        <v>6.9999999999999999E-4</v>
      </c>
      <c r="G963">
        <v>0</v>
      </c>
      <c r="H963" s="25">
        <v>71.900000000000006</v>
      </c>
      <c r="I963" s="25">
        <v>-15.7</v>
      </c>
      <c r="J963" s="3">
        <v>10000</v>
      </c>
      <c r="K963" s="7">
        <f t="shared" si="211"/>
        <v>2</v>
      </c>
      <c r="L963" s="6">
        <f t="shared" si="212"/>
        <v>106</v>
      </c>
      <c r="M963">
        <v>1</v>
      </c>
      <c r="N963" s="9">
        <f t="shared" si="213"/>
        <v>1</v>
      </c>
      <c r="O963" s="9">
        <f t="shared" si="214"/>
        <v>0</v>
      </c>
      <c r="P963" s="9">
        <f t="shared" si="215"/>
        <v>0</v>
      </c>
      <c r="Q963" s="8">
        <f t="shared" si="216"/>
        <v>5.2</v>
      </c>
      <c r="R963" s="8">
        <f t="shared" si="217"/>
        <v>0</v>
      </c>
      <c r="S963" t="str">
        <f t="shared" si="218"/>
        <v>1.00.00</v>
      </c>
      <c r="T963" t="str">
        <f t="shared" si="219"/>
        <v>15.00.00</v>
      </c>
      <c r="U963" t="str">
        <f t="shared" si="220"/>
        <v>20-giu-2011</v>
      </c>
      <c r="V963">
        <f t="shared" si="221"/>
        <v>6</v>
      </c>
      <c r="W963">
        <f t="shared" si="222"/>
        <v>2011</v>
      </c>
      <c r="X963">
        <f t="shared" si="223"/>
        <v>20</v>
      </c>
      <c r="Y963" s="25">
        <f t="shared" si="224"/>
        <v>3246.3999999999974</v>
      </c>
    </row>
    <row r="964" spans="1:25">
      <c r="A964" t="s">
        <v>1241</v>
      </c>
      <c r="B964" t="s">
        <v>1242</v>
      </c>
      <c r="C964" t="s">
        <v>25</v>
      </c>
      <c r="D964">
        <v>22</v>
      </c>
      <c r="E964" s="36">
        <v>5.4</v>
      </c>
      <c r="F964" s="4">
        <v>6.9999999999999999E-4</v>
      </c>
      <c r="G964">
        <v>0</v>
      </c>
      <c r="H964" s="25">
        <v>44.9</v>
      </c>
      <c r="I964" s="25">
        <v>0</v>
      </c>
      <c r="J964" s="3">
        <v>10000</v>
      </c>
      <c r="K964" s="7">
        <f t="shared" si="211"/>
        <v>3</v>
      </c>
      <c r="L964" s="6">
        <f t="shared" si="212"/>
        <v>111.4</v>
      </c>
      <c r="M964">
        <v>1</v>
      </c>
      <c r="N964" s="9">
        <f t="shared" si="213"/>
        <v>1</v>
      </c>
      <c r="O964" s="9">
        <f t="shared" si="214"/>
        <v>0</v>
      </c>
      <c r="P964" s="9">
        <f t="shared" si="215"/>
        <v>0</v>
      </c>
      <c r="Q964" s="8">
        <f t="shared" si="216"/>
        <v>5.4</v>
      </c>
      <c r="R964" s="8">
        <f t="shared" si="217"/>
        <v>0</v>
      </c>
      <c r="S964" t="str">
        <f t="shared" si="218"/>
        <v>17.00.00</v>
      </c>
      <c r="T964" t="str">
        <f t="shared" si="219"/>
        <v>15.00.00</v>
      </c>
      <c r="U964" t="str">
        <f t="shared" si="220"/>
        <v>21-giu-2011</v>
      </c>
      <c r="V964">
        <f t="shared" si="221"/>
        <v>6</v>
      </c>
      <c r="W964">
        <f t="shared" si="222"/>
        <v>2011</v>
      </c>
      <c r="X964">
        <f t="shared" si="223"/>
        <v>21</v>
      </c>
      <c r="Y964" s="25">
        <f t="shared" si="224"/>
        <v>3251.7999999999975</v>
      </c>
    </row>
    <row r="965" spans="1:25">
      <c r="A965" t="s">
        <v>1243</v>
      </c>
      <c r="B965" t="s">
        <v>1244</v>
      </c>
      <c r="C965" t="s">
        <v>25</v>
      </c>
      <c r="D965">
        <v>1</v>
      </c>
      <c r="E965" s="36">
        <v>27.9</v>
      </c>
      <c r="F965" s="4">
        <v>3.8999999999999998E-3</v>
      </c>
      <c r="G965">
        <v>0</v>
      </c>
      <c r="H965" s="25">
        <v>29.2</v>
      </c>
      <c r="I965" s="25">
        <v>0</v>
      </c>
      <c r="J965" s="3">
        <v>10000</v>
      </c>
      <c r="K965" s="7">
        <f t="shared" si="211"/>
        <v>4</v>
      </c>
      <c r="L965" s="6">
        <f t="shared" si="212"/>
        <v>139.30000000000001</v>
      </c>
      <c r="M965">
        <v>1</v>
      </c>
      <c r="N965" s="9">
        <f t="shared" si="213"/>
        <v>1</v>
      </c>
      <c r="O965" s="9">
        <f t="shared" si="214"/>
        <v>0</v>
      </c>
      <c r="P965" s="9">
        <f t="shared" si="215"/>
        <v>0</v>
      </c>
      <c r="Q965" s="8">
        <f t="shared" si="216"/>
        <v>27.9</v>
      </c>
      <c r="R965" s="8">
        <f t="shared" si="217"/>
        <v>0</v>
      </c>
      <c r="S965" t="str">
        <f t="shared" si="218"/>
        <v>10.00.00</v>
      </c>
      <c r="T965" t="str">
        <f t="shared" si="219"/>
        <v>11.00.00</v>
      </c>
      <c r="U965" t="str">
        <f t="shared" si="220"/>
        <v>27-giu-2011</v>
      </c>
      <c r="V965">
        <f t="shared" si="221"/>
        <v>6</v>
      </c>
      <c r="W965">
        <f t="shared" si="222"/>
        <v>2011</v>
      </c>
      <c r="X965">
        <f t="shared" si="223"/>
        <v>27</v>
      </c>
      <c r="Y965" s="25">
        <f t="shared" si="224"/>
        <v>3279.6999999999975</v>
      </c>
    </row>
    <row r="966" spans="1:25">
      <c r="A966" t="s">
        <v>1245</v>
      </c>
      <c r="B966" t="s">
        <v>1246</v>
      </c>
      <c r="C966" t="s">
        <v>25</v>
      </c>
      <c r="D966">
        <v>21</v>
      </c>
      <c r="E966" s="36">
        <v>25.2</v>
      </c>
      <c r="F966" s="4">
        <v>3.5000000000000001E-3</v>
      </c>
      <c r="G966">
        <v>0</v>
      </c>
      <c r="H966" s="25">
        <v>41.2</v>
      </c>
      <c r="I966" s="25">
        <v>-6.3</v>
      </c>
      <c r="J966" s="3">
        <v>10000</v>
      </c>
      <c r="K966" s="7">
        <f t="shared" si="211"/>
        <v>5</v>
      </c>
      <c r="L966" s="6">
        <f t="shared" si="212"/>
        <v>164.5</v>
      </c>
      <c r="M966">
        <v>1</v>
      </c>
      <c r="N966" s="9">
        <f t="shared" si="213"/>
        <v>1</v>
      </c>
      <c r="O966" s="9">
        <f t="shared" si="214"/>
        <v>0</v>
      </c>
      <c r="P966" s="9">
        <f t="shared" si="215"/>
        <v>0</v>
      </c>
      <c r="Q966" s="8">
        <f t="shared" si="216"/>
        <v>25.2</v>
      </c>
      <c r="R966" s="8">
        <f t="shared" si="217"/>
        <v>0</v>
      </c>
      <c r="S966" t="str">
        <f t="shared" si="218"/>
        <v>12.00.00</v>
      </c>
      <c r="T966" t="str">
        <f t="shared" si="219"/>
        <v>9.00.00</v>
      </c>
      <c r="U966" t="str">
        <f t="shared" si="220"/>
        <v>27-giu-2011</v>
      </c>
      <c r="V966">
        <f t="shared" si="221"/>
        <v>6</v>
      </c>
      <c r="W966">
        <f t="shared" si="222"/>
        <v>2011</v>
      </c>
      <c r="X966">
        <f t="shared" si="223"/>
        <v>27</v>
      </c>
      <c r="Y966" s="25">
        <f t="shared" si="224"/>
        <v>3304.8999999999974</v>
      </c>
    </row>
    <row r="967" spans="1:25">
      <c r="A967" t="s">
        <v>1247</v>
      </c>
      <c r="B967" t="s">
        <v>1248</v>
      </c>
      <c r="C967" t="s">
        <v>55</v>
      </c>
      <c r="D967">
        <v>5</v>
      </c>
      <c r="E967" s="36">
        <v>-49.8</v>
      </c>
      <c r="F967" s="4">
        <v>-7.0000000000000001E-3</v>
      </c>
      <c r="G967">
        <v>0</v>
      </c>
      <c r="H967" s="25">
        <v>5.5</v>
      </c>
      <c r="I967" s="25">
        <v>-49.8</v>
      </c>
      <c r="J967" s="3">
        <v>10000</v>
      </c>
      <c r="K967" s="7">
        <f t="shared" ref="K967:K1030" si="225">+IF(AND(E967&gt;=0,E966&gt;=0),K966+1,IF(AND(E967&lt;0,E966&lt;0),K966-1,IF(AND(E967&gt;=0,E966&lt;0),1,-1)))</f>
        <v>-1</v>
      </c>
      <c r="L967" s="6">
        <f t="shared" ref="L967:L1030" si="226">+IF(AND(E967&gt;=0,E966&gt;=0),L966+E967,IF(AND(E967&lt;0,E966&lt;0),L966+E967,E967))</f>
        <v>-49.8</v>
      </c>
      <c r="M967">
        <v>1</v>
      </c>
      <c r="N967" s="9">
        <f t="shared" ref="N967:N1030" si="227">+IF(E967&gt;0,1,0)</f>
        <v>0</v>
      </c>
      <c r="O967" s="9">
        <f t="shared" ref="O967:O1030" si="228">+IF(E967&lt;0,-1,0)</f>
        <v>-1</v>
      </c>
      <c r="P967" s="9">
        <f t="shared" ref="P967:P1030" si="229">+IF(E967=0,1,0)</f>
        <v>0</v>
      </c>
      <c r="Q967" s="8">
        <f t="shared" ref="Q967:Q1030" si="230">IF(E967&gt;=0,E967,0)</f>
        <v>0</v>
      </c>
      <c r="R967" s="8">
        <f t="shared" ref="R967:R1030" si="231">IF(E967&lt;0,E967,0)</f>
        <v>-49.8</v>
      </c>
      <c r="S967" t="str">
        <f t="shared" ref="S967:S1030" si="232">REPLACE(A967,1,SEARCH(" ",A967),"")</f>
        <v>11.00.00</v>
      </c>
      <c r="T967" t="str">
        <f t="shared" ref="T967:T1030" si="233">REPLACE(B967,1,SEARCH(" ",B967),"")</f>
        <v>16.00.00</v>
      </c>
      <c r="U967" t="str">
        <f t="shared" ref="U967:U1030" si="234">LEFT(A967,11)</f>
        <v>28-giu-2011</v>
      </c>
      <c r="V967">
        <f t="shared" ref="V967:V1030" si="235">MONTH(U967)</f>
        <v>6</v>
      </c>
      <c r="W967">
        <f t="shared" ref="W967:W1030" si="236">YEAR(U967)</f>
        <v>2011</v>
      </c>
      <c r="X967">
        <f t="shared" ref="X967:X1030" si="237">DAY(U967)</f>
        <v>28</v>
      </c>
      <c r="Y967" s="25">
        <f t="shared" ref="Y967:Y1030" si="238">Y966+E967</f>
        <v>3255.0999999999972</v>
      </c>
    </row>
    <row r="968" spans="1:25">
      <c r="A968" t="s">
        <v>2118</v>
      </c>
      <c r="B968" t="s">
        <v>2119</v>
      </c>
      <c r="C968" t="s">
        <v>55</v>
      </c>
      <c r="D968">
        <v>5</v>
      </c>
      <c r="E968" s="38">
        <v>-200</v>
      </c>
      <c r="F968" s="4">
        <v>-1.41E-2</v>
      </c>
      <c r="G968">
        <v>0</v>
      </c>
      <c r="H968" s="25">
        <v>0</v>
      </c>
      <c r="I968" s="25">
        <v>-200</v>
      </c>
      <c r="J968" s="3">
        <v>10000</v>
      </c>
      <c r="K968" s="7">
        <f t="shared" si="225"/>
        <v>-2</v>
      </c>
      <c r="L968" s="6">
        <f t="shared" si="226"/>
        <v>-249.8</v>
      </c>
      <c r="M968">
        <v>1</v>
      </c>
      <c r="N968" s="9">
        <f t="shared" si="227"/>
        <v>0</v>
      </c>
      <c r="O968" s="9">
        <f t="shared" si="228"/>
        <v>-1</v>
      </c>
      <c r="P968" s="9">
        <f t="shared" si="229"/>
        <v>0</v>
      </c>
      <c r="Q968" s="8">
        <f t="shared" si="230"/>
        <v>0</v>
      </c>
      <c r="R968" s="8">
        <f t="shared" si="231"/>
        <v>-200</v>
      </c>
      <c r="S968" t="str">
        <f t="shared" si="232"/>
        <v>13.00.00</v>
      </c>
      <c r="T968" t="str">
        <f t="shared" si="233"/>
        <v>18.00.00</v>
      </c>
      <c r="U968" t="str">
        <f t="shared" si="234"/>
        <v>28-giu-2011</v>
      </c>
      <c r="V968">
        <f t="shared" si="235"/>
        <v>6</v>
      </c>
      <c r="W968">
        <f t="shared" si="236"/>
        <v>2011</v>
      </c>
      <c r="X968">
        <f t="shared" si="237"/>
        <v>28</v>
      </c>
      <c r="Y968" s="25">
        <f t="shared" si="238"/>
        <v>3055.0999999999972</v>
      </c>
    </row>
    <row r="969" spans="1:25">
      <c r="A969" t="s">
        <v>1249</v>
      </c>
      <c r="B969" t="s">
        <v>1250</v>
      </c>
      <c r="C969" t="s">
        <v>25</v>
      </c>
      <c r="D969">
        <v>22</v>
      </c>
      <c r="E969" s="36">
        <v>117.1</v>
      </c>
      <c r="F969" s="4">
        <v>1.6299999999999999E-2</v>
      </c>
      <c r="G969">
        <v>0</v>
      </c>
      <c r="H969" s="25">
        <v>137.9</v>
      </c>
      <c r="I969" s="25">
        <v>0</v>
      </c>
      <c r="J969" s="3">
        <v>10000</v>
      </c>
      <c r="K969" s="7">
        <f t="shared" si="225"/>
        <v>1</v>
      </c>
      <c r="L969" s="6">
        <f t="shared" si="226"/>
        <v>117.1</v>
      </c>
      <c r="M969">
        <v>1</v>
      </c>
      <c r="N969" s="9">
        <f t="shared" si="227"/>
        <v>1</v>
      </c>
      <c r="O969" s="9">
        <f t="shared" si="228"/>
        <v>0</v>
      </c>
      <c r="P969" s="9">
        <f t="shared" si="229"/>
        <v>0</v>
      </c>
      <c r="Q969" s="8">
        <f t="shared" si="230"/>
        <v>117.1</v>
      </c>
      <c r="R969" s="8">
        <f t="shared" si="231"/>
        <v>0</v>
      </c>
      <c r="S969" t="str">
        <f t="shared" si="232"/>
        <v>17.00.00</v>
      </c>
      <c r="T969" t="str">
        <f t="shared" si="233"/>
        <v>15.00.00</v>
      </c>
      <c r="U969" t="str">
        <f t="shared" si="234"/>
        <v>28-giu-2011</v>
      </c>
      <c r="V969">
        <f t="shared" si="235"/>
        <v>6</v>
      </c>
      <c r="W969">
        <f t="shared" si="236"/>
        <v>2011</v>
      </c>
      <c r="X969">
        <f t="shared" si="237"/>
        <v>28</v>
      </c>
      <c r="Y969" s="25">
        <f t="shared" si="238"/>
        <v>3172.1999999999971</v>
      </c>
    </row>
    <row r="970" spans="1:25">
      <c r="A970" t="s">
        <v>2120</v>
      </c>
      <c r="B970" t="s">
        <v>2121</v>
      </c>
      <c r="C970" t="s">
        <v>25</v>
      </c>
      <c r="D970">
        <v>9</v>
      </c>
      <c r="E970" s="38">
        <v>11.4</v>
      </c>
      <c r="F970" s="4">
        <v>8.0000000000000004E-4</v>
      </c>
      <c r="G970">
        <v>0</v>
      </c>
      <c r="H970" s="25">
        <v>67.400000000000006</v>
      </c>
      <c r="I970" s="25">
        <v>-41</v>
      </c>
      <c r="J970" s="3">
        <v>10000</v>
      </c>
      <c r="K970" s="7">
        <f t="shared" si="225"/>
        <v>2</v>
      </c>
      <c r="L970" s="6">
        <f t="shared" si="226"/>
        <v>128.5</v>
      </c>
      <c r="M970">
        <v>1</v>
      </c>
      <c r="N970" s="9">
        <f t="shared" si="227"/>
        <v>1</v>
      </c>
      <c r="O970" s="9">
        <f t="shared" si="228"/>
        <v>0</v>
      </c>
      <c r="P970" s="9">
        <f t="shared" si="229"/>
        <v>0</v>
      </c>
      <c r="Q970" s="8">
        <f t="shared" si="230"/>
        <v>11.4</v>
      </c>
      <c r="R970" s="8">
        <f t="shared" si="231"/>
        <v>0</v>
      </c>
      <c r="S970" t="str">
        <f t="shared" si="232"/>
        <v>12.00.00</v>
      </c>
      <c r="T970" t="str">
        <f t="shared" si="233"/>
        <v>21.00.00</v>
      </c>
      <c r="U970" t="str">
        <f t="shared" si="234"/>
        <v>29-giu-2011</v>
      </c>
      <c r="V970">
        <f t="shared" si="235"/>
        <v>6</v>
      </c>
      <c r="W970">
        <f t="shared" si="236"/>
        <v>2011</v>
      </c>
      <c r="X970">
        <f t="shared" si="237"/>
        <v>29</v>
      </c>
      <c r="Y970" s="25">
        <f t="shared" si="238"/>
        <v>3183.5999999999972</v>
      </c>
    </row>
    <row r="971" spans="1:25">
      <c r="A971" t="s">
        <v>1251</v>
      </c>
      <c r="B971" t="s">
        <v>1252</v>
      </c>
      <c r="C971" t="s">
        <v>55</v>
      </c>
      <c r="D971">
        <v>3</v>
      </c>
      <c r="E971" s="36">
        <v>-50.4</v>
      </c>
      <c r="F971" s="4">
        <v>-6.8999999999999999E-3</v>
      </c>
      <c r="G971">
        <v>0</v>
      </c>
      <c r="H971" s="25">
        <v>0</v>
      </c>
      <c r="I971" s="25">
        <v>-50.4</v>
      </c>
      <c r="J971" s="3">
        <v>10000</v>
      </c>
      <c r="K971" s="7">
        <f t="shared" si="225"/>
        <v>-1</v>
      </c>
      <c r="L971" s="6">
        <f t="shared" si="226"/>
        <v>-50.4</v>
      </c>
      <c r="M971">
        <v>1</v>
      </c>
      <c r="N971" s="9">
        <f t="shared" si="227"/>
        <v>0</v>
      </c>
      <c r="O971" s="9">
        <f t="shared" si="228"/>
        <v>-1</v>
      </c>
      <c r="P971" s="9">
        <f t="shared" si="229"/>
        <v>0</v>
      </c>
      <c r="Q971" s="8">
        <f t="shared" si="230"/>
        <v>0</v>
      </c>
      <c r="R971" s="8">
        <f t="shared" si="231"/>
        <v>-50.4</v>
      </c>
      <c r="S971" t="str">
        <f t="shared" si="232"/>
        <v>13.00.00</v>
      </c>
      <c r="T971" t="str">
        <f t="shared" si="233"/>
        <v>16.00.00</v>
      </c>
      <c r="U971" t="str">
        <f t="shared" si="234"/>
        <v>30-giu-2011</v>
      </c>
      <c r="V971">
        <f t="shared" si="235"/>
        <v>6</v>
      </c>
      <c r="W971">
        <f t="shared" si="236"/>
        <v>2011</v>
      </c>
      <c r="X971">
        <f t="shared" si="237"/>
        <v>30</v>
      </c>
      <c r="Y971" s="25">
        <f t="shared" si="238"/>
        <v>3133.1999999999971</v>
      </c>
    </row>
    <row r="972" spans="1:25">
      <c r="A972" t="s">
        <v>1253</v>
      </c>
      <c r="B972" t="s">
        <v>1254</v>
      </c>
      <c r="C972" t="s">
        <v>55</v>
      </c>
      <c r="D972">
        <v>2</v>
      </c>
      <c r="E972" s="36">
        <v>-27.9</v>
      </c>
      <c r="F972" s="4">
        <v>-3.8E-3</v>
      </c>
      <c r="G972">
        <v>0</v>
      </c>
      <c r="H972" s="25">
        <v>0</v>
      </c>
      <c r="I972" s="25">
        <v>-27.9</v>
      </c>
      <c r="J972" s="3">
        <v>10000</v>
      </c>
      <c r="K972" s="7">
        <f t="shared" si="225"/>
        <v>-2</v>
      </c>
      <c r="L972" s="6">
        <f t="shared" si="226"/>
        <v>-78.3</v>
      </c>
      <c r="M972">
        <v>1</v>
      </c>
      <c r="N972" s="9">
        <f t="shared" si="227"/>
        <v>0</v>
      </c>
      <c r="O972" s="9">
        <f t="shared" si="228"/>
        <v>-1</v>
      </c>
      <c r="P972" s="9">
        <f t="shared" si="229"/>
        <v>0</v>
      </c>
      <c r="Q972" s="8">
        <f t="shared" si="230"/>
        <v>0</v>
      </c>
      <c r="R972" s="8">
        <f t="shared" si="231"/>
        <v>-27.9</v>
      </c>
      <c r="S972" t="str">
        <f t="shared" si="232"/>
        <v>10.00.00</v>
      </c>
      <c r="T972" t="str">
        <f t="shared" si="233"/>
        <v>12.00.00</v>
      </c>
      <c r="U972" t="str">
        <f t="shared" si="234"/>
        <v xml:space="preserve">1-lug-2011 </v>
      </c>
      <c r="V972">
        <f t="shared" si="235"/>
        <v>7</v>
      </c>
      <c r="W972">
        <f t="shared" si="236"/>
        <v>2011</v>
      </c>
      <c r="X972">
        <f t="shared" si="237"/>
        <v>1</v>
      </c>
      <c r="Y972" s="25">
        <f t="shared" si="238"/>
        <v>3105.299999999997</v>
      </c>
    </row>
    <row r="973" spans="1:25">
      <c r="A973" t="s">
        <v>1256</v>
      </c>
      <c r="B973" t="s">
        <v>3115</v>
      </c>
      <c r="C973" t="s">
        <v>25</v>
      </c>
      <c r="D973">
        <v>13</v>
      </c>
      <c r="E973" s="36">
        <v>-3.5</v>
      </c>
      <c r="F973" s="4">
        <v>-5.0000000000000001E-4</v>
      </c>
      <c r="G973">
        <v>0</v>
      </c>
      <c r="H973" s="25">
        <v>11.8</v>
      </c>
      <c r="I973" s="25">
        <v>-12</v>
      </c>
      <c r="J973" s="3">
        <v>10000</v>
      </c>
      <c r="K973" s="7">
        <f t="shared" si="225"/>
        <v>-3</v>
      </c>
      <c r="L973" s="6">
        <f t="shared" si="226"/>
        <v>-81.8</v>
      </c>
      <c r="M973">
        <v>1</v>
      </c>
      <c r="N973" s="9">
        <f t="shared" si="227"/>
        <v>0</v>
      </c>
      <c r="O973" s="9">
        <f t="shared" si="228"/>
        <v>-1</v>
      </c>
      <c r="P973" s="9">
        <f t="shared" si="229"/>
        <v>0</v>
      </c>
      <c r="Q973" s="8">
        <f t="shared" si="230"/>
        <v>0</v>
      </c>
      <c r="R973" s="8">
        <f t="shared" si="231"/>
        <v>-3.5</v>
      </c>
      <c r="S973" t="str">
        <f t="shared" si="232"/>
        <v>10.00.00</v>
      </c>
      <c r="T973" t="str">
        <f t="shared" si="233"/>
        <v>23.00.00</v>
      </c>
      <c r="U973" t="str">
        <f t="shared" si="234"/>
        <v xml:space="preserve">5-lug-2011 </v>
      </c>
      <c r="V973">
        <f t="shared" si="235"/>
        <v>7</v>
      </c>
      <c r="W973">
        <f t="shared" si="236"/>
        <v>2011</v>
      </c>
      <c r="X973">
        <f t="shared" si="237"/>
        <v>5</v>
      </c>
      <c r="Y973" s="25">
        <f t="shared" si="238"/>
        <v>3101.799999999997</v>
      </c>
    </row>
    <row r="974" spans="1:25">
      <c r="A974" t="s">
        <v>1257</v>
      </c>
      <c r="B974" t="s">
        <v>1258</v>
      </c>
      <c r="C974" t="s">
        <v>55</v>
      </c>
      <c r="D974">
        <v>12</v>
      </c>
      <c r="E974" s="36">
        <v>-27.7</v>
      </c>
      <c r="F974" s="4">
        <v>-3.7000000000000002E-3</v>
      </c>
      <c r="G974">
        <v>0</v>
      </c>
      <c r="H974" s="25">
        <v>7</v>
      </c>
      <c r="I974" s="25">
        <v>-30.6</v>
      </c>
      <c r="J974" s="3">
        <v>10000</v>
      </c>
      <c r="K974" s="7">
        <f t="shared" si="225"/>
        <v>-4</v>
      </c>
      <c r="L974" s="6">
        <f t="shared" si="226"/>
        <v>-109.5</v>
      </c>
      <c r="M974">
        <v>1</v>
      </c>
      <c r="N974" s="9">
        <f t="shared" si="227"/>
        <v>0</v>
      </c>
      <c r="O974" s="9">
        <f t="shared" si="228"/>
        <v>-1</v>
      </c>
      <c r="P974" s="9">
        <f t="shared" si="229"/>
        <v>0</v>
      </c>
      <c r="Q974" s="8">
        <f t="shared" si="230"/>
        <v>0</v>
      </c>
      <c r="R974" s="8">
        <f t="shared" si="231"/>
        <v>-27.7</v>
      </c>
      <c r="S974" t="str">
        <f t="shared" si="232"/>
        <v>18.00.00</v>
      </c>
      <c r="T974" t="str">
        <f t="shared" si="233"/>
        <v>6.00.00</v>
      </c>
      <c r="U974" t="str">
        <f t="shared" si="234"/>
        <v xml:space="preserve">5-lug-2011 </v>
      </c>
      <c r="V974">
        <f t="shared" si="235"/>
        <v>7</v>
      </c>
      <c r="W974">
        <f t="shared" si="236"/>
        <v>2011</v>
      </c>
      <c r="X974">
        <f t="shared" si="237"/>
        <v>5</v>
      </c>
      <c r="Y974" s="25">
        <f t="shared" si="238"/>
        <v>3074.0999999999972</v>
      </c>
    </row>
    <row r="975" spans="1:25">
      <c r="A975" t="s">
        <v>1255</v>
      </c>
      <c r="B975" t="s">
        <v>1256</v>
      </c>
      <c r="C975" t="s">
        <v>55</v>
      </c>
      <c r="D975">
        <v>1</v>
      </c>
      <c r="E975" s="36">
        <v>-25.1</v>
      </c>
      <c r="F975" s="4">
        <v>-3.3999999999999998E-3</v>
      </c>
      <c r="G975">
        <v>0</v>
      </c>
      <c r="H975" s="25">
        <v>0</v>
      </c>
      <c r="I975" s="25">
        <v>-25.1</v>
      </c>
      <c r="J975" s="3">
        <v>10000</v>
      </c>
      <c r="K975" s="7">
        <f t="shared" si="225"/>
        <v>-5</v>
      </c>
      <c r="L975" s="6">
        <f t="shared" si="226"/>
        <v>-134.6</v>
      </c>
      <c r="M975">
        <v>1</v>
      </c>
      <c r="N975" s="9">
        <f t="shared" si="227"/>
        <v>0</v>
      </c>
      <c r="O975" s="9">
        <f t="shared" si="228"/>
        <v>-1</v>
      </c>
      <c r="P975" s="9">
        <f t="shared" si="229"/>
        <v>0</v>
      </c>
      <c r="Q975" s="8">
        <f t="shared" si="230"/>
        <v>0</v>
      </c>
      <c r="R975" s="8">
        <f t="shared" si="231"/>
        <v>-25.1</v>
      </c>
      <c r="S975" t="str">
        <f t="shared" si="232"/>
        <v>9.00.00</v>
      </c>
      <c r="T975" t="str">
        <f t="shared" si="233"/>
        <v>10.00.00</v>
      </c>
      <c r="U975" t="str">
        <f t="shared" si="234"/>
        <v xml:space="preserve">5-lug-2011 </v>
      </c>
      <c r="V975">
        <f t="shared" si="235"/>
        <v>7</v>
      </c>
      <c r="W975">
        <f t="shared" si="236"/>
        <v>2011</v>
      </c>
      <c r="X975">
        <f t="shared" si="237"/>
        <v>5</v>
      </c>
      <c r="Y975" s="25">
        <f t="shared" si="238"/>
        <v>3048.9999999999973</v>
      </c>
    </row>
    <row r="976" spans="1:25">
      <c r="A976" t="s">
        <v>1258</v>
      </c>
      <c r="B976" t="s">
        <v>1259</v>
      </c>
      <c r="C976" t="s">
        <v>25</v>
      </c>
      <c r="D976">
        <v>4</v>
      </c>
      <c r="E976" s="36">
        <v>-52.5</v>
      </c>
      <c r="F976" s="4">
        <v>-7.0000000000000001E-3</v>
      </c>
      <c r="G976">
        <v>0</v>
      </c>
      <c r="H976" s="25">
        <v>0</v>
      </c>
      <c r="I976" s="25">
        <v>-52.8</v>
      </c>
      <c r="J976" s="3">
        <v>10000</v>
      </c>
      <c r="K976" s="7">
        <f t="shared" si="225"/>
        <v>-6</v>
      </c>
      <c r="L976" s="6">
        <f t="shared" si="226"/>
        <v>-187.1</v>
      </c>
      <c r="M976">
        <v>1</v>
      </c>
      <c r="N976" s="9">
        <f t="shared" si="227"/>
        <v>0</v>
      </c>
      <c r="O976" s="9">
        <f t="shared" si="228"/>
        <v>-1</v>
      </c>
      <c r="P976" s="9">
        <f t="shared" si="229"/>
        <v>0</v>
      </c>
      <c r="Q976" s="8">
        <f t="shared" si="230"/>
        <v>0</v>
      </c>
      <c r="R976" s="8">
        <f t="shared" si="231"/>
        <v>-52.5</v>
      </c>
      <c r="S976" t="str">
        <f t="shared" si="232"/>
        <v>6.00.00</v>
      </c>
      <c r="T976" t="str">
        <f t="shared" si="233"/>
        <v>10.00.00</v>
      </c>
      <c r="U976" t="str">
        <f t="shared" si="234"/>
        <v xml:space="preserve">6-lug-2011 </v>
      </c>
      <c r="V976">
        <f t="shared" si="235"/>
        <v>7</v>
      </c>
      <c r="W976">
        <f t="shared" si="236"/>
        <v>2011</v>
      </c>
      <c r="X976">
        <f t="shared" si="237"/>
        <v>6</v>
      </c>
      <c r="Y976" s="25">
        <f t="shared" si="238"/>
        <v>2996.4999999999973</v>
      </c>
    </row>
    <row r="977" spans="1:25">
      <c r="A977" t="s">
        <v>1260</v>
      </c>
      <c r="B977" t="s">
        <v>1261</v>
      </c>
      <c r="C977" t="s">
        <v>55</v>
      </c>
      <c r="D977">
        <v>42</v>
      </c>
      <c r="E977" s="36">
        <v>358.2</v>
      </c>
      <c r="F977" s="4">
        <v>4.82E-2</v>
      </c>
      <c r="G977">
        <v>0</v>
      </c>
      <c r="H977" s="25">
        <v>413.2</v>
      </c>
      <c r="I977" s="25">
        <v>-10.3</v>
      </c>
      <c r="J977" s="3">
        <v>10000</v>
      </c>
      <c r="K977" s="7">
        <f t="shared" si="225"/>
        <v>1</v>
      </c>
      <c r="L977" s="6">
        <f t="shared" si="226"/>
        <v>358.2</v>
      </c>
      <c r="M977">
        <v>1</v>
      </c>
      <c r="N977" s="9">
        <f t="shared" si="227"/>
        <v>1</v>
      </c>
      <c r="O977" s="9">
        <f t="shared" si="228"/>
        <v>0</v>
      </c>
      <c r="P977" s="9">
        <f t="shared" si="229"/>
        <v>0</v>
      </c>
      <c r="Q977" s="8">
        <f t="shared" si="230"/>
        <v>358.2</v>
      </c>
      <c r="R977" s="8">
        <f t="shared" si="231"/>
        <v>0</v>
      </c>
      <c r="S977" t="str">
        <f t="shared" si="232"/>
        <v>15.00.00</v>
      </c>
      <c r="T977" t="str">
        <f t="shared" si="233"/>
        <v>10.00.00</v>
      </c>
      <c r="U977" t="str">
        <f t="shared" si="234"/>
        <v xml:space="preserve">8-lug-2011 </v>
      </c>
      <c r="V977">
        <f t="shared" si="235"/>
        <v>7</v>
      </c>
      <c r="W977">
        <f t="shared" si="236"/>
        <v>2011</v>
      </c>
      <c r="X977">
        <f t="shared" si="237"/>
        <v>8</v>
      </c>
      <c r="Y977" s="25">
        <f t="shared" si="238"/>
        <v>3354.6999999999971</v>
      </c>
    </row>
    <row r="978" spans="1:25">
      <c r="A978" t="s">
        <v>1262</v>
      </c>
      <c r="B978" t="s">
        <v>1263</v>
      </c>
      <c r="C978" t="s">
        <v>25</v>
      </c>
      <c r="D978">
        <v>13</v>
      </c>
      <c r="E978" s="36">
        <v>9.1999999999999993</v>
      </c>
      <c r="F978" s="4">
        <v>1.2999999999999999E-3</v>
      </c>
      <c r="G978">
        <v>0</v>
      </c>
      <c r="H978" s="25">
        <v>73.7</v>
      </c>
      <c r="I978" s="25">
        <v>-6.1</v>
      </c>
      <c r="J978" s="3">
        <v>10000</v>
      </c>
      <c r="K978" s="7">
        <f t="shared" si="225"/>
        <v>2</v>
      </c>
      <c r="L978" s="6">
        <f t="shared" si="226"/>
        <v>367.4</v>
      </c>
      <c r="M978">
        <v>1</v>
      </c>
      <c r="N978" s="9">
        <f t="shared" si="227"/>
        <v>1</v>
      </c>
      <c r="O978" s="9">
        <f t="shared" si="228"/>
        <v>0</v>
      </c>
      <c r="P978" s="9">
        <f t="shared" si="229"/>
        <v>0</v>
      </c>
      <c r="Q978" s="8">
        <f t="shared" si="230"/>
        <v>9.1999999999999993</v>
      </c>
      <c r="R978" s="8">
        <f t="shared" si="231"/>
        <v>0</v>
      </c>
      <c r="S978" t="str">
        <f t="shared" si="232"/>
        <v>10.00.00</v>
      </c>
      <c r="T978" t="str">
        <f t="shared" si="233"/>
        <v>23.00.00</v>
      </c>
      <c r="U978" t="str">
        <f t="shared" si="234"/>
        <v>13-lug-2011</v>
      </c>
      <c r="V978">
        <f t="shared" si="235"/>
        <v>7</v>
      </c>
      <c r="W978">
        <f t="shared" si="236"/>
        <v>2011</v>
      </c>
      <c r="X978">
        <f t="shared" si="237"/>
        <v>13</v>
      </c>
      <c r="Y978" s="25">
        <f t="shared" si="238"/>
        <v>3363.8999999999969</v>
      </c>
    </row>
    <row r="979" spans="1:25">
      <c r="A979" t="s">
        <v>2122</v>
      </c>
      <c r="B979" t="s">
        <v>2123</v>
      </c>
      <c r="C979" t="s">
        <v>25</v>
      </c>
      <c r="D979">
        <v>9</v>
      </c>
      <c r="E979" s="38">
        <v>51</v>
      </c>
      <c r="F979" s="4">
        <v>3.5000000000000001E-3</v>
      </c>
      <c r="G979">
        <v>0</v>
      </c>
      <c r="H979" s="25">
        <v>77.599999999999994</v>
      </c>
      <c r="I979" s="25">
        <v>-82</v>
      </c>
      <c r="J979" s="3">
        <v>10000</v>
      </c>
      <c r="K979" s="7">
        <f t="shared" si="225"/>
        <v>3</v>
      </c>
      <c r="L979" s="6">
        <f t="shared" si="226"/>
        <v>418.4</v>
      </c>
      <c r="M979">
        <v>1</v>
      </c>
      <c r="N979" s="9">
        <f t="shared" si="227"/>
        <v>1</v>
      </c>
      <c r="O979" s="9">
        <f t="shared" si="228"/>
        <v>0</v>
      </c>
      <c r="P979" s="9">
        <f t="shared" si="229"/>
        <v>0</v>
      </c>
      <c r="Q979" s="8">
        <f t="shared" si="230"/>
        <v>51</v>
      </c>
      <c r="R979" s="8">
        <f t="shared" si="231"/>
        <v>0</v>
      </c>
      <c r="S979" t="str">
        <f t="shared" si="232"/>
        <v>12.00.00</v>
      </c>
      <c r="T979" t="str">
        <f t="shared" si="233"/>
        <v>21.00.00</v>
      </c>
      <c r="U979" t="str">
        <f t="shared" si="234"/>
        <v>13-lug-2011</v>
      </c>
      <c r="V979">
        <f t="shared" si="235"/>
        <v>7</v>
      </c>
      <c r="W979">
        <f t="shared" si="236"/>
        <v>2011</v>
      </c>
      <c r="X979">
        <f t="shared" si="237"/>
        <v>13</v>
      </c>
      <c r="Y979" s="25">
        <f t="shared" si="238"/>
        <v>3414.8999999999969</v>
      </c>
    </row>
    <row r="980" spans="1:25">
      <c r="A980" t="s">
        <v>1264</v>
      </c>
      <c r="B980" t="s">
        <v>1265</v>
      </c>
      <c r="C980" t="s">
        <v>55</v>
      </c>
      <c r="D980">
        <v>11</v>
      </c>
      <c r="E980" s="36">
        <v>-73.8</v>
      </c>
      <c r="F980" s="4">
        <v>-1.03E-2</v>
      </c>
      <c r="G980">
        <v>0</v>
      </c>
      <c r="H980" s="25">
        <v>0</v>
      </c>
      <c r="I980" s="25">
        <v>-73.8</v>
      </c>
      <c r="J980" s="3">
        <v>10000</v>
      </c>
      <c r="K980" s="7">
        <f t="shared" si="225"/>
        <v>-1</v>
      </c>
      <c r="L980" s="6">
        <f t="shared" si="226"/>
        <v>-73.8</v>
      </c>
      <c r="M980">
        <v>1</v>
      </c>
      <c r="N980" s="9">
        <f t="shared" si="227"/>
        <v>0</v>
      </c>
      <c r="O980" s="9">
        <f t="shared" si="228"/>
        <v>-1</v>
      </c>
      <c r="P980" s="9">
        <f t="shared" si="229"/>
        <v>0</v>
      </c>
      <c r="Q980" s="8">
        <f t="shared" si="230"/>
        <v>0</v>
      </c>
      <c r="R980" s="8">
        <f t="shared" si="231"/>
        <v>-73.8</v>
      </c>
      <c r="S980" t="str">
        <f t="shared" si="232"/>
        <v>0.00.00</v>
      </c>
      <c r="T980" t="str">
        <f t="shared" si="233"/>
        <v>11.00.00</v>
      </c>
      <c r="U980" t="str">
        <f t="shared" si="234"/>
        <v>14-lug-2011</v>
      </c>
      <c r="V980">
        <f t="shared" si="235"/>
        <v>7</v>
      </c>
      <c r="W980">
        <f t="shared" si="236"/>
        <v>2011</v>
      </c>
      <c r="X980">
        <f t="shared" si="237"/>
        <v>14</v>
      </c>
      <c r="Y980" s="25">
        <f t="shared" si="238"/>
        <v>3341.0999999999967</v>
      </c>
    </row>
    <row r="981" spans="1:25">
      <c r="A981" t="s">
        <v>1266</v>
      </c>
      <c r="B981" t="s">
        <v>1267</v>
      </c>
      <c r="C981" t="s">
        <v>55</v>
      </c>
      <c r="D981">
        <v>19</v>
      </c>
      <c r="E981" s="36">
        <v>-40.799999999999997</v>
      </c>
      <c r="F981" s="4">
        <v>-5.7000000000000002E-3</v>
      </c>
      <c r="G981">
        <v>0</v>
      </c>
      <c r="H981" s="25">
        <v>4.2</v>
      </c>
      <c r="I981" s="25">
        <v>-40.799999999999997</v>
      </c>
      <c r="J981" s="3">
        <v>10000</v>
      </c>
      <c r="K981" s="7">
        <f t="shared" si="225"/>
        <v>-2</v>
      </c>
      <c r="L981" s="6">
        <f t="shared" si="226"/>
        <v>-114.6</v>
      </c>
      <c r="M981">
        <v>1</v>
      </c>
      <c r="N981" s="9">
        <f t="shared" si="227"/>
        <v>0</v>
      </c>
      <c r="O981" s="9">
        <f t="shared" si="228"/>
        <v>-1</v>
      </c>
      <c r="P981" s="9">
        <f t="shared" si="229"/>
        <v>0</v>
      </c>
      <c r="Q981" s="8">
        <f t="shared" si="230"/>
        <v>0</v>
      </c>
      <c r="R981" s="8">
        <f t="shared" si="231"/>
        <v>-40.799999999999997</v>
      </c>
      <c r="S981" t="str">
        <f t="shared" si="232"/>
        <v>19.00.00</v>
      </c>
      <c r="T981" t="str">
        <f t="shared" si="233"/>
        <v>14.00.00</v>
      </c>
      <c r="U981" t="str">
        <f t="shared" si="234"/>
        <v>14-lug-2011</v>
      </c>
      <c r="V981">
        <f t="shared" si="235"/>
        <v>7</v>
      </c>
      <c r="W981">
        <f t="shared" si="236"/>
        <v>2011</v>
      </c>
      <c r="X981">
        <f t="shared" si="237"/>
        <v>14</v>
      </c>
      <c r="Y981" s="25">
        <f t="shared" si="238"/>
        <v>3300.2999999999965</v>
      </c>
    </row>
    <row r="982" spans="1:25">
      <c r="A982" t="s">
        <v>3116</v>
      </c>
      <c r="B982" t="s">
        <v>3117</v>
      </c>
      <c r="C982" t="s">
        <v>25</v>
      </c>
      <c r="D982">
        <v>12</v>
      </c>
      <c r="E982" s="36">
        <v>39.200000000000003</v>
      </c>
      <c r="F982" s="4">
        <v>5.4999999999999997E-3</v>
      </c>
      <c r="G982">
        <v>0</v>
      </c>
      <c r="H982" s="25">
        <v>41.7</v>
      </c>
      <c r="I982" s="25">
        <v>0</v>
      </c>
      <c r="J982" s="3">
        <v>10000</v>
      </c>
      <c r="K982" s="7">
        <f t="shared" si="225"/>
        <v>1</v>
      </c>
      <c r="L982" s="6">
        <f t="shared" si="226"/>
        <v>39.200000000000003</v>
      </c>
      <c r="M982">
        <v>1</v>
      </c>
      <c r="N982" s="9">
        <f t="shared" si="227"/>
        <v>1</v>
      </c>
      <c r="O982" s="9">
        <f t="shared" si="228"/>
        <v>0</v>
      </c>
      <c r="P982" s="9">
        <f t="shared" si="229"/>
        <v>0</v>
      </c>
      <c r="Q982" s="8">
        <f t="shared" si="230"/>
        <v>39.200000000000003</v>
      </c>
      <c r="R982" s="8">
        <f t="shared" si="231"/>
        <v>0</v>
      </c>
      <c r="S982" t="str">
        <f t="shared" si="232"/>
        <v>11.00.00</v>
      </c>
      <c r="T982" t="str">
        <f t="shared" si="233"/>
        <v>0.00.00</v>
      </c>
      <c r="U982" t="str">
        <f t="shared" si="234"/>
        <v>15-lug-2011</v>
      </c>
      <c r="V982">
        <f t="shared" si="235"/>
        <v>7</v>
      </c>
      <c r="W982">
        <f t="shared" si="236"/>
        <v>2011</v>
      </c>
      <c r="X982">
        <f t="shared" si="237"/>
        <v>15</v>
      </c>
      <c r="Y982" s="25">
        <f t="shared" si="238"/>
        <v>3339.4999999999964</v>
      </c>
    </row>
    <row r="983" spans="1:25">
      <c r="A983" t="s">
        <v>1268</v>
      </c>
      <c r="B983" t="s">
        <v>1269</v>
      </c>
      <c r="C983" t="s">
        <v>25</v>
      </c>
      <c r="D983">
        <v>1</v>
      </c>
      <c r="E983" s="36">
        <v>-43.8</v>
      </c>
      <c r="F983" s="4">
        <v>-6.1000000000000004E-3</v>
      </c>
      <c r="G983">
        <v>0</v>
      </c>
      <c r="H983" s="25">
        <v>4.7</v>
      </c>
      <c r="I983" s="25">
        <v>-43.8</v>
      </c>
      <c r="J983" s="3">
        <v>10000</v>
      </c>
      <c r="K983" s="7">
        <f t="shared" si="225"/>
        <v>-1</v>
      </c>
      <c r="L983" s="6">
        <f t="shared" si="226"/>
        <v>-43.8</v>
      </c>
      <c r="M983">
        <v>1</v>
      </c>
      <c r="N983" s="9">
        <f t="shared" si="227"/>
        <v>0</v>
      </c>
      <c r="O983" s="9">
        <f t="shared" si="228"/>
        <v>-1</v>
      </c>
      <c r="P983" s="9">
        <f t="shared" si="229"/>
        <v>0</v>
      </c>
      <c r="Q983" s="8">
        <f t="shared" si="230"/>
        <v>0</v>
      </c>
      <c r="R983" s="8">
        <f t="shared" si="231"/>
        <v>-43.8</v>
      </c>
      <c r="S983" t="str">
        <f t="shared" si="232"/>
        <v>15.00.00</v>
      </c>
      <c r="T983" t="str">
        <f t="shared" si="233"/>
        <v>16.00.00</v>
      </c>
      <c r="U983" t="str">
        <f t="shared" si="234"/>
        <v>15-lug-2011</v>
      </c>
      <c r="V983">
        <f t="shared" si="235"/>
        <v>7</v>
      </c>
      <c r="W983">
        <f t="shared" si="236"/>
        <v>2011</v>
      </c>
      <c r="X983">
        <f t="shared" si="237"/>
        <v>15</v>
      </c>
      <c r="Y983" s="25">
        <f t="shared" si="238"/>
        <v>3295.6999999999962</v>
      </c>
    </row>
    <row r="984" spans="1:25">
      <c r="A984" t="s">
        <v>3118</v>
      </c>
      <c r="B984" t="s">
        <v>3119</v>
      </c>
      <c r="C984" t="s">
        <v>25</v>
      </c>
      <c r="D984">
        <v>4</v>
      </c>
      <c r="E984" s="36">
        <v>21.3</v>
      </c>
      <c r="F984" s="4">
        <v>3.0000000000000001E-3</v>
      </c>
      <c r="G984">
        <v>0</v>
      </c>
      <c r="H984" s="25">
        <v>23.2</v>
      </c>
      <c r="I984" s="25">
        <v>0</v>
      </c>
      <c r="J984" s="3">
        <v>10000</v>
      </c>
      <c r="K984" s="7">
        <f t="shared" si="225"/>
        <v>1</v>
      </c>
      <c r="L984" s="6">
        <f t="shared" si="226"/>
        <v>21.3</v>
      </c>
      <c r="M984">
        <v>1</v>
      </c>
      <c r="N984" s="9">
        <f t="shared" si="227"/>
        <v>1</v>
      </c>
      <c r="O984" s="9">
        <f t="shared" si="228"/>
        <v>0</v>
      </c>
      <c r="P984" s="9">
        <f t="shared" si="229"/>
        <v>0</v>
      </c>
      <c r="Q984" s="8">
        <f t="shared" si="230"/>
        <v>21.3</v>
      </c>
      <c r="R984" s="8">
        <f t="shared" si="231"/>
        <v>0</v>
      </c>
      <c r="S984" t="str">
        <f t="shared" si="232"/>
        <v>19.00.00</v>
      </c>
      <c r="T984" t="str">
        <f t="shared" si="233"/>
        <v>23.00.00</v>
      </c>
      <c r="U984" t="str">
        <f t="shared" si="234"/>
        <v>18-lug-2011</v>
      </c>
      <c r="V984">
        <f t="shared" si="235"/>
        <v>7</v>
      </c>
      <c r="W984">
        <f t="shared" si="236"/>
        <v>2011</v>
      </c>
      <c r="X984">
        <f t="shared" si="237"/>
        <v>18</v>
      </c>
      <c r="Y984" s="25">
        <f t="shared" si="238"/>
        <v>3316.9999999999964</v>
      </c>
    </row>
    <row r="985" spans="1:25">
      <c r="A985" t="s">
        <v>1270</v>
      </c>
      <c r="B985" t="s">
        <v>1271</v>
      </c>
      <c r="C985" t="s">
        <v>25</v>
      </c>
      <c r="D985">
        <v>13</v>
      </c>
      <c r="E985" s="36">
        <v>44.7</v>
      </c>
      <c r="F985" s="4">
        <v>6.3E-3</v>
      </c>
      <c r="G985">
        <v>0</v>
      </c>
      <c r="H985" s="25">
        <v>80.5</v>
      </c>
      <c r="I985" s="25">
        <v>-1.8</v>
      </c>
      <c r="J985" s="3">
        <v>10000</v>
      </c>
      <c r="K985" s="7">
        <f t="shared" si="225"/>
        <v>2</v>
      </c>
      <c r="L985" s="6">
        <f t="shared" si="226"/>
        <v>66</v>
      </c>
      <c r="M985">
        <v>1</v>
      </c>
      <c r="N985" s="9">
        <f t="shared" si="227"/>
        <v>1</v>
      </c>
      <c r="O985" s="9">
        <f t="shared" si="228"/>
        <v>0</v>
      </c>
      <c r="P985" s="9">
        <f t="shared" si="229"/>
        <v>0</v>
      </c>
      <c r="Q985" s="8">
        <f t="shared" si="230"/>
        <v>44.7</v>
      </c>
      <c r="R985" s="8">
        <f t="shared" si="231"/>
        <v>0</v>
      </c>
      <c r="S985" t="str">
        <f t="shared" si="232"/>
        <v>2.00.00</v>
      </c>
      <c r="T985" t="str">
        <f t="shared" si="233"/>
        <v>15.00.00</v>
      </c>
      <c r="U985" t="str">
        <f t="shared" si="234"/>
        <v>19-lug-2011</v>
      </c>
      <c r="V985">
        <f t="shared" si="235"/>
        <v>7</v>
      </c>
      <c r="W985">
        <f t="shared" si="236"/>
        <v>2011</v>
      </c>
      <c r="X985">
        <f t="shared" si="237"/>
        <v>19</v>
      </c>
      <c r="Y985" s="25">
        <f t="shared" si="238"/>
        <v>3361.6999999999962</v>
      </c>
    </row>
    <row r="986" spans="1:25">
      <c r="A986" t="s">
        <v>1272</v>
      </c>
      <c r="B986" t="s">
        <v>1273</v>
      </c>
      <c r="C986" t="s">
        <v>25</v>
      </c>
      <c r="D986">
        <v>15</v>
      </c>
      <c r="E986" s="36">
        <v>-30.8</v>
      </c>
      <c r="F986" s="4">
        <v>-4.3E-3</v>
      </c>
      <c r="G986">
        <v>0</v>
      </c>
      <c r="H986" s="25">
        <v>28.2</v>
      </c>
      <c r="I986" s="25">
        <v>-30.8</v>
      </c>
      <c r="J986" s="3">
        <v>10000</v>
      </c>
      <c r="K986" s="7">
        <f t="shared" si="225"/>
        <v>-1</v>
      </c>
      <c r="L986" s="6">
        <f t="shared" si="226"/>
        <v>-30.8</v>
      </c>
      <c r="M986">
        <v>1</v>
      </c>
      <c r="N986" s="9">
        <f t="shared" si="227"/>
        <v>0</v>
      </c>
      <c r="O986" s="9">
        <f t="shared" si="228"/>
        <v>-1</v>
      </c>
      <c r="P986" s="9">
        <f t="shared" si="229"/>
        <v>0</v>
      </c>
      <c r="Q986" s="8">
        <f t="shared" si="230"/>
        <v>0</v>
      </c>
      <c r="R986" s="8">
        <f t="shared" si="231"/>
        <v>-30.8</v>
      </c>
      <c r="S986" t="str">
        <f t="shared" si="232"/>
        <v>20.00.00</v>
      </c>
      <c r="T986" t="str">
        <f t="shared" si="233"/>
        <v>11.00.00</v>
      </c>
      <c r="U986" t="str">
        <f t="shared" si="234"/>
        <v>19-lug-2011</v>
      </c>
      <c r="V986">
        <f t="shared" si="235"/>
        <v>7</v>
      </c>
      <c r="W986">
        <f t="shared" si="236"/>
        <v>2011</v>
      </c>
      <c r="X986">
        <f t="shared" si="237"/>
        <v>19</v>
      </c>
      <c r="Y986" s="25">
        <f t="shared" si="238"/>
        <v>3330.899999999996</v>
      </c>
    </row>
    <row r="987" spans="1:25">
      <c r="A987" t="s">
        <v>1274</v>
      </c>
      <c r="B987" t="s">
        <v>1275</v>
      </c>
      <c r="C987" t="s">
        <v>55</v>
      </c>
      <c r="D987">
        <v>11</v>
      </c>
      <c r="E987" s="36">
        <v>-6.4</v>
      </c>
      <c r="F987" s="4">
        <v>-8.9999999999999998E-4</v>
      </c>
      <c r="G987">
        <v>0</v>
      </c>
      <c r="H987" s="25">
        <v>27.5</v>
      </c>
      <c r="I987" s="25">
        <v>-23.3</v>
      </c>
      <c r="J987" s="3">
        <v>10000</v>
      </c>
      <c r="K987" s="7">
        <f t="shared" si="225"/>
        <v>-2</v>
      </c>
      <c r="L987" s="6">
        <f t="shared" si="226"/>
        <v>-37.200000000000003</v>
      </c>
      <c r="M987">
        <v>1</v>
      </c>
      <c r="N987" s="9">
        <f t="shared" si="227"/>
        <v>0</v>
      </c>
      <c r="O987" s="9">
        <f t="shared" si="228"/>
        <v>-1</v>
      </c>
      <c r="P987" s="9">
        <f t="shared" si="229"/>
        <v>0</v>
      </c>
      <c r="Q987" s="8">
        <f t="shared" si="230"/>
        <v>0</v>
      </c>
      <c r="R987" s="8">
        <f t="shared" si="231"/>
        <v>-6.4</v>
      </c>
      <c r="S987" t="str">
        <f t="shared" si="232"/>
        <v>12.00.00</v>
      </c>
      <c r="T987" t="str">
        <f t="shared" si="233"/>
        <v>23.00.00</v>
      </c>
      <c r="U987" t="str">
        <f t="shared" si="234"/>
        <v>20-lug-2011</v>
      </c>
      <c r="V987">
        <f t="shared" si="235"/>
        <v>7</v>
      </c>
      <c r="W987">
        <f t="shared" si="236"/>
        <v>2011</v>
      </c>
      <c r="X987">
        <f t="shared" si="237"/>
        <v>20</v>
      </c>
      <c r="Y987" s="25">
        <f t="shared" si="238"/>
        <v>3324.4999999999959</v>
      </c>
    </row>
    <row r="988" spans="1:25">
      <c r="A988" t="s">
        <v>1276</v>
      </c>
      <c r="B988" t="s">
        <v>1277</v>
      </c>
      <c r="C988" t="s">
        <v>55</v>
      </c>
      <c r="D988">
        <v>8</v>
      </c>
      <c r="E988" s="36">
        <v>20.7</v>
      </c>
      <c r="F988" s="4">
        <v>2.8E-3</v>
      </c>
      <c r="G988">
        <v>0</v>
      </c>
      <c r="H988" s="25">
        <v>24.5</v>
      </c>
      <c r="I988" s="25">
        <v>-21.8</v>
      </c>
      <c r="J988" s="3">
        <v>10000</v>
      </c>
      <c r="K988" s="7">
        <f t="shared" si="225"/>
        <v>1</v>
      </c>
      <c r="L988" s="6">
        <f t="shared" si="226"/>
        <v>20.7</v>
      </c>
      <c r="M988">
        <v>1</v>
      </c>
      <c r="N988" s="9">
        <f t="shared" si="227"/>
        <v>1</v>
      </c>
      <c r="O988" s="9">
        <f t="shared" si="228"/>
        <v>0</v>
      </c>
      <c r="P988" s="9">
        <f t="shared" si="229"/>
        <v>0</v>
      </c>
      <c r="Q988" s="8">
        <f t="shared" si="230"/>
        <v>20.7</v>
      </c>
      <c r="R988" s="8">
        <f t="shared" si="231"/>
        <v>0</v>
      </c>
      <c r="S988" t="str">
        <f t="shared" si="232"/>
        <v>15.00.00</v>
      </c>
      <c r="T988" t="str">
        <f t="shared" si="233"/>
        <v>0.00.00</v>
      </c>
      <c r="U988" t="str">
        <f t="shared" si="234"/>
        <v>22-lug-2011</v>
      </c>
      <c r="V988">
        <f t="shared" si="235"/>
        <v>7</v>
      </c>
      <c r="W988">
        <f t="shared" si="236"/>
        <v>2011</v>
      </c>
      <c r="X988">
        <f t="shared" si="237"/>
        <v>22</v>
      </c>
      <c r="Y988" s="25">
        <f t="shared" si="238"/>
        <v>3345.1999999999957</v>
      </c>
    </row>
    <row r="989" spans="1:25">
      <c r="A989" t="s">
        <v>1278</v>
      </c>
      <c r="B989" t="s">
        <v>1279</v>
      </c>
      <c r="C989" t="s">
        <v>25</v>
      </c>
      <c r="D989">
        <v>24</v>
      </c>
      <c r="E989" s="36">
        <v>-22.8</v>
      </c>
      <c r="F989" s="4">
        <v>-3.0999999999999999E-3</v>
      </c>
      <c r="G989">
        <v>0</v>
      </c>
      <c r="H989" s="25">
        <v>38.9</v>
      </c>
      <c r="I989" s="25">
        <v>-22.8</v>
      </c>
      <c r="J989" s="3">
        <v>10000</v>
      </c>
      <c r="K989" s="7">
        <f t="shared" si="225"/>
        <v>-1</v>
      </c>
      <c r="L989" s="6">
        <f t="shared" si="226"/>
        <v>-22.8</v>
      </c>
      <c r="M989">
        <v>1</v>
      </c>
      <c r="N989" s="9">
        <f t="shared" si="227"/>
        <v>0</v>
      </c>
      <c r="O989" s="9">
        <f t="shared" si="228"/>
        <v>-1</v>
      </c>
      <c r="P989" s="9">
        <f t="shared" si="229"/>
        <v>0</v>
      </c>
      <c r="Q989" s="8">
        <f t="shared" si="230"/>
        <v>0</v>
      </c>
      <c r="R989" s="8">
        <f t="shared" si="231"/>
        <v>-22.8</v>
      </c>
      <c r="S989" t="str">
        <f t="shared" si="232"/>
        <v>11.00.00</v>
      </c>
      <c r="T989" t="str">
        <f t="shared" si="233"/>
        <v>11.00.00</v>
      </c>
      <c r="U989" t="str">
        <f t="shared" si="234"/>
        <v>25-lug-2011</v>
      </c>
      <c r="V989">
        <f t="shared" si="235"/>
        <v>7</v>
      </c>
      <c r="W989">
        <f t="shared" si="236"/>
        <v>2011</v>
      </c>
      <c r="X989">
        <f t="shared" si="237"/>
        <v>25</v>
      </c>
      <c r="Y989" s="25">
        <f t="shared" si="238"/>
        <v>3322.3999999999955</v>
      </c>
    </row>
    <row r="990" spans="1:25">
      <c r="A990" t="s">
        <v>1280</v>
      </c>
      <c r="B990" t="s">
        <v>1281</v>
      </c>
      <c r="C990" t="s">
        <v>55</v>
      </c>
      <c r="D990">
        <v>5</v>
      </c>
      <c r="E990" s="36">
        <v>-52.8</v>
      </c>
      <c r="F990" s="4">
        <v>-7.4000000000000003E-3</v>
      </c>
      <c r="G990">
        <v>0</v>
      </c>
      <c r="H990" s="25">
        <v>0</v>
      </c>
      <c r="I990" s="25">
        <v>-52.8</v>
      </c>
      <c r="J990" s="3">
        <v>10000</v>
      </c>
      <c r="K990" s="7">
        <f t="shared" si="225"/>
        <v>-2</v>
      </c>
      <c r="L990" s="6">
        <f t="shared" si="226"/>
        <v>-75.599999999999994</v>
      </c>
      <c r="M990">
        <v>1</v>
      </c>
      <c r="N990" s="9">
        <f t="shared" si="227"/>
        <v>0</v>
      </c>
      <c r="O990" s="9">
        <f t="shared" si="228"/>
        <v>-1</v>
      </c>
      <c r="P990" s="9">
        <f t="shared" si="229"/>
        <v>0</v>
      </c>
      <c r="Q990" s="8">
        <f t="shared" si="230"/>
        <v>0</v>
      </c>
      <c r="R990" s="8">
        <f t="shared" si="231"/>
        <v>-52.8</v>
      </c>
      <c r="S990" t="str">
        <f t="shared" si="232"/>
        <v>12.00.00</v>
      </c>
      <c r="T990" t="str">
        <f t="shared" si="233"/>
        <v>17.00.00</v>
      </c>
      <c r="U990" t="str">
        <f t="shared" si="234"/>
        <v>28-lug-2011</v>
      </c>
      <c r="V990">
        <f t="shared" si="235"/>
        <v>7</v>
      </c>
      <c r="W990">
        <f t="shared" si="236"/>
        <v>2011</v>
      </c>
      <c r="X990">
        <f t="shared" si="237"/>
        <v>28</v>
      </c>
      <c r="Y990" s="25">
        <f t="shared" si="238"/>
        <v>3269.5999999999954</v>
      </c>
    </row>
    <row r="991" spans="1:25">
      <c r="A991" t="s">
        <v>1282</v>
      </c>
      <c r="B991" t="s">
        <v>1283</v>
      </c>
      <c r="C991" t="s">
        <v>25</v>
      </c>
      <c r="D991">
        <v>3</v>
      </c>
      <c r="E991" s="36">
        <v>-65.8</v>
      </c>
      <c r="F991" s="4">
        <v>-9.1000000000000004E-3</v>
      </c>
      <c r="G991">
        <v>0</v>
      </c>
      <c r="H991" s="25">
        <v>0</v>
      </c>
      <c r="I991" s="25">
        <v>-65.8</v>
      </c>
      <c r="J991" s="3">
        <v>10000</v>
      </c>
      <c r="K991" s="7">
        <f t="shared" si="225"/>
        <v>-3</v>
      </c>
      <c r="L991" s="6">
        <f t="shared" si="226"/>
        <v>-141.39999999999998</v>
      </c>
      <c r="M991">
        <v>1</v>
      </c>
      <c r="N991" s="9">
        <f t="shared" si="227"/>
        <v>0</v>
      </c>
      <c r="O991" s="9">
        <f t="shared" si="228"/>
        <v>-1</v>
      </c>
      <c r="P991" s="9">
        <f t="shared" si="229"/>
        <v>0</v>
      </c>
      <c r="Q991" s="8">
        <f t="shared" si="230"/>
        <v>0</v>
      </c>
      <c r="R991" s="8">
        <f t="shared" si="231"/>
        <v>-65.8</v>
      </c>
      <c r="S991" t="str">
        <f t="shared" si="232"/>
        <v>18.00.00</v>
      </c>
      <c r="T991" t="str">
        <f t="shared" si="233"/>
        <v>21.00.00</v>
      </c>
      <c r="U991" t="str">
        <f t="shared" si="234"/>
        <v>28-lug-2011</v>
      </c>
      <c r="V991">
        <f t="shared" si="235"/>
        <v>7</v>
      </c>
      <c r="W991">
        <f t="shared" si="236"/>
        <v>2011</v>
      </c>
      <c r="X991">
        <f t="shared" si="237"/>
        <v>28</v>
      </c>
      <c r="Y991" s="25">
        <f t="shared" si="238"/>
        <v>3203.7999999999952</v>
      </c>
    </row>
    <row r="992" spans="1:25">
      <c r="A992" t="s">
        <v>3120</v>
      </c>
      <c r="B992" t="s">
        <v>3121</v>
      </c>
      <c r="C992" t="s">
        <v>25</v>
      </c>
      <c r="D992">
        <v>13</v>
      </c>
      <c r="E992" s="36">
        <v>85.7</v>
      </c>
      <c r="F992" s="4">
        <v>1.2E-2</v>
      </c>
      <c r="G992">
        <v>0</v>
      </c>
      <c r="H992" s="25">
        <v>85.7</v>
      </c>
      <c r="I992" s="25">
        <v>-37</v>
      </c>
      <c r="J992" s="3">
        <v>10000</v>
      </c>
      <c r="K992" s="7">
        <f t="shared" si="225"/>
        <v>1</v>
      </c>
      <c r="L992" s="6">
        <f t="shared" si="226"/>
        <v>85.7</v>
      </c>
      <c r="M992">
        <v>1</v>
      </c>
      <c r="N992" s="9">
        <f t="shared" si="227"/>
        <v>1</v>
      </c>
      <c r="O992" s="9">
        <f t="shared" si="228"/>
        <v>0</v>
      </c>
      <c r="P992" s="9">
        <f t="shared" si="229"/>
        <v>0</v>
      </c>
      <c r="Q992" s="8">
        <f t="shared" si="230"/>
        <v>85.7</v>
      </c>
      <c r="R992" s="8">
        <f t="shared" si="231"/>
        <v>0</v>
      </c>
      <c r="S992" t="str">
        <f t="shared" si="232"/>
        <v>10.00.00</v>
      </c>
      <c r="T992" t="str">
        <f t="shared" si="233"/>
        <v>0.00.00</v>
      </c>
      <c r="U992" t="str">
        <f t="shared" si="234"/>
        <v>29-lug-2011</v>
      </c>
      <c r="V992">
        <f t="shared" si="235"/>
        <v>7</v>
      </c>
      <c r="W992">
        <f t="shared" si="236"/>
        <v>2011</v>
      </c>
      <c r="X992">
        <f t="shared" si="237"/>
        <v>29</v>
      </c>
      <c r="Y992" s="25">
        <f t="shared" si="238"/>
        <v>3289.499999999995</v>
      </c>
    </row>
    <row r="993" spans="1:25">
      <c r="A993" t="s">
        <v>1284</v>
      </c>
      <c r="B993" t="s">
        <v>1285</v>
      </c>
      <c r="C993" t="s">
        <v>25</v>
      </c>
      <c r="D993">
        <v>3</v>
      </c>
      <c r="E993" s="36">
        <v>-64.8</v>
      </c>
      <c r="F993" s="4">
        <v>-9.1000000000000004E-3</v>
      </c>
      <c r="G993">
        <v>0</v>
      </c>
      <c r="H993" s="25">
        <v>0</v>
      </c>
      <c r="I993" s="25">
        <v>-64.8</v>
      </c>
      <c r="J993" s="3">
        <v>10000</v>
      </c>
      <c r="K993" s="7">
        <f t="shared" si="225"/>
        <v>-1</v>
      </c>
      <c r="L993" s="6">
        <f t="shared" si="226"/>
        <v>-64.8</v>
      </c>
      <c r="M993">
        <v>1</v>
      </c>
      <c r="N993" s="9">
        <f t="shared" si="227"/>
        <v>0</v>
      </c>
      <c r="O993" s="9">
        <f t="shared" si="228"/>
        <v>-1</v>
      </c>
      <c r="P993" s="9">
        <f t="shared" si="229"/>
        <v>0</v>
      </c>
      <c r="Q993" s="8">
        <f t="shared" si="230"/>
        <v>0</v>
      </c>
      <c r="R993" s="8">
        <f t="shared" si="231"/>
        <v>-64.8</v>
      </c>
      <c r="S993" t="str">
        <f t="shared" si="232"/>
        <v>11.00.00</v>
      </c>
      <c r="T993" t="str">
        <f t="shared" si="233"/>
        <v>14.00.00</v>
      </c>
      <c r="U993" t="str">
        <f t="shared" si="234"/>
        <v>29-lug-2011</v>
      </c>
      <c r="V993">
        <f t="shared" si="235"/>
        <v>7</v>
      </c>
      <c r="W993">
        <f t="shared" si="236"/>
        <v>2011</v>
      </c>
      <c r="X993">
        <f t="shared" si="237"/>
        <v>29</v>
      </c>
      <c r="Y993" s="25">
        <f t="shared" si="238"/>
        <v>3224.6999999999948</v>
      </c>
    </row>
    <row r="994" spans="1:25">
      <c r="A994" t="s">
        <v>1288</v>
      </c>
      <c r="B994" t="s">
        <v>1289</v>
      </c>
      <c r="C994" t="s">
        <v>25</v>
      </c>
      <c r="D994">
        <v>4</v>
      </c>
      <c r="E994" s="36">
        <v>-55.8</v>
      </c>
      <c r="F994" s="4">
        <v>-8.3000000000000001E-3</v>
      </c>
      <c r="G994">
        <v>0</v>
      </c>
      <c r="H994" s="25">
        <v>0</v>
      </c>
      <c r="I994" s="25">
        <v>-55.8</v>
      </c>
      <c r="J994" s="3">
        <v>10000</v>
      </c>
      <c r="K994" s="7">
        <f t="shared" si="225"/>
        <v>-2</v>
      </c>
      <c r="L994" s="6">
        <f t="shared" si="226"/>
        <v>-120.6</v>
      </c>
      <c r="M994">
        <v>1</v>
      </c>
      <c r="N994" s="9">
        <f t="shared" si="227"/>
        <v>0</v>
      </c>
      <c r="O994" s="9">
        <f t="shared" si="228"/>
        <v>-1</v>
      </c>
      <c r="P994" s="9">
        <f t="shared" si="229"/>
        <v>0</v>
      </c>
      <c r="Q994" s="8">
        <f t="shared" si="230"/>
        <v>0</v>
      </c>
      <c r="R994" s="8">
        <f t="shared" si="231"/>
        <v>-55.8</v>
      </c>
      <c r="S994" t="str">
        <f t="shared" si="232"/>
        <v>11.00.00</v>
      </c>
      <c r="T994" t="str">
        <f t="shared" si="233"/>
        <v>15.00.00</v>
      </c>
      <c r="U994" t="str">
        <f t="shared" si="234"/>
        <v xml:space="preserve">3-ago-2011 </v>
      </c>
      <c r="V994">
        <f t="shared" si="235"/>
        <v>8</v>
      </c>
      <c r="W994">
        <f t="shared" si="236"/>
        <v>2011</v>
      </c>
      <c r="X994">
        <f t="shared" si="237"/>
        <v>3</v>
      </c>
      <c r="Y994" s="25">
        <f t="shared" si="238"/>
        <v>3168.8999999999946</v>
      </c>
    </row>
    <row r="995" spans="1:25">
      <c r="A995" t="s">
        <v>1286</v>
      </c>
      <c r="B995" t="s">
        <v>1287</v>
      </c>
      <c r="C995" t="s">
        <v>25</v>
      </c>
      <c r="D995">
        <v>1</v>
      </c>
      <c r="E995" s="36">
        <v>32.6</v>
      </c>
      <c r="F995" s="4">
        <v>4.8999999999999998E-3</v>
      </c>
      <c r="G995">
        <v>0</v>
      </c>
      <c r="H995" s="25">
        <v>33.700000000000003</v>
      </c>
      <c r="I995" s="25">
        <v>0</v>
      </c>
      <c r="J995" s="3">
        <v>10000</v>
      </c>
      <c r="K995" s="7">
        <f t="shared" si="225"/>
        <v>1</v>
      </c>
      <c r="L995" s="6">
        <f t="shared" si="226"/>
        <v>32.6</v>
      </c>
      <c r="M995">
        <v>1</v>
      </c>
      <c r="N995" s="9">
        <f t="shared" si="227"/>
        <v>1</v>
      </c>
      <c r="O995" s="9">
        <f t="shared" si="228"/>
        <v>0</v>
      </c>
      <c r="P995" s="9">
        <f t="shared" si="229"/>
        <v>0</v>
      </c>
      <c r="Q995" s="8">
        <f t="shared" si="230"/>
        <v>32.6</v>
      </c>
      <c r="R995" s="8">
        <f t="shared" si="231"/>
        <v>0</v>
      </c>
      <c r="S995" t="str">
        <f t="shared" si="232"/>
        <v>9.00.00</v>
      </c>
      <c r="T995" t="str">
        <f t="shared" si="233"/>
        <v>10.00.00</v>
      </c>
      <c r="U995" t="str">
        <f t="shared" si="234"/>
        <v xml:space="preserve">3-ago-2011 </v>
      </c>
      <c r="V995">
        <f t="shared" si="235"/>
        <v>8</v>
      </c>
      <c r="W995">
        <f t="shared" si="236"/>
        <v>2011</v>
      </c>
      <c r="X995">
        <f t="shared" si="237"/>
        <v>3</v>
      </c>
      <c r="Y995" s="25">
        <f t="shared" si="238"/>
        <v>3201.4999999999945</v>
      </c>
    </row>
    <row r="996" spans="1:25">
      <c r="A996" t="s">
        <v>1292</v>
      </c>
      <c r="B996" t="s">
        <v>1293</v>
      </c>
      <c r="C996" t="s">
        <v>55</v>
      </c>
      <c r="D996">
        <v>2</v>
      </c>
      <c r="E996" s="36">
        <v>11.2</v>
      </c>
      <c r="F996" s="4">
        <v>1.6999999999999999E-3</v>
      </c>
      <c r="G996">
        <v>0</v>
      </c>
      <c r="H996" s="25">
        <v>41.7</v>
      </c>
      <c r="I996" s="25">
        <v>0</v>
      </c>
      <c r="J996" s="3">
        <v>10000</v>
      </c>
      <c r="K996" s="7">
        <f t="shared" si="225"/>
        <v>2</v>
      </c>
      <c r="L996" s="6">
        <f t="shared" si="226"/>
        <v>43.8</v>
      </c>
      <c r="M996">
        <v>1</v>
      </c>
      <c r="N996" s="9">
        <f t="shared" si="227"/>
        <v>1</v>
      </c>
      <c r="O996" s="9">
        <f t="shared" si="228"/>
        <v>0</v>
      </c>
      <c r="P996" s="9">
        <f t="shared" si="229"/>
        <v>0</v>
      </c>
      <c r="Q996" s="8">
        <f t="shared" si="230"/>
        <v>11.2</v>
      </c>
      <c r="R996" s="8">
        <f t="shared" si="231"/>
        <v>0</v>
      </c>
      <c r="S996" t="str">
        <f t="shared" si="232"/>
        <v>13.00.00</v>
      </c>
      <c r="T996" t="str">
        <f t="shared" si="233"/>
        <v>15.00.00</v>
      </c>
      <c r="U996" t="str">
        <f t="shared" si="234"/>
        <v xml:space="preserve">4-ago-2011 </v>
      </c>
      <c r="V996">
        <f t="shared" si="235"/>
        <v>8</v>
      </c>
      <c r="W996">
        <f t="shared" si="236"/>
        <v>2011</v>
      </c>
      <c r="X996">
        <f t="shared" si="237"/>
        <v>4</v>
      </c>
      <c r="Y996" s="25">
        <f t="shared" si="238"/>
        <v>3212.6999999999944</v>
      </c>
    </row>
    <row r="997" spans="1:25">
      <c r="A997" t="s">
        <v>3122</v>
      </c>
      <c r="B997" t="s">
        <v>3123</v>
      </c>
      <c r="C997" t="s">
        <v>25</v>
      </c>
      <c r="D997">
        <v>2</v>
      </c>
      <c r="E997" s="36">
        <v>-142.19999999999999</v>
      </c>
      <c r="F997" s="4">
        <v>-2.2100000000000002E-2</v>
      </c>
      <c r="G997">
        <v>0</v>
      </c>
      <c r="H997" s="25">
        <v>0</v>
      </c>
      <c r="I997" s="25">
        <v>-142.19999999999999</v>
      </c>
      <c r="J997" s="3">
        <v>10000</v>
      </c>
      <c r="K997" s="7">
        <f t="shared" si="225"/>
        <v>-1</v>
      </c>
      <c r="L997" s="6">
        <f t="shared" si="226"/>
        <v>-142.19999999999999</v>
      </c>
      <c r="M997">
        <v>1</v>
      </c>
      <c r="N997" s="9">
        <f t="shared" si="227"/>
        <v>0</v>
      </c>
      <c r="O997" s="9">
        <f t="shared" si="228"/>
        <v>-1</v>
      </c>
      <c r="P997" s="9">
        <f t="shared" si="229"/>
        <v>0</v>
      </c>
      <c r="Q997" s="8">
        <f t="shared" si="230"/>
        <v>0</v>
      </c>
      <c r="R997" s="8">
        <f t="shared" si="231"/>
        <v>-142.19999999999999</v>
      </c>
      <c r="S997" t="str">
        <f t="shared" si="232"/>
        <v>19.00.00</v>
      </c>
      <c r="T997" t="str">
        <f t="shared" si="233"/>
        <v>21.00.00</v>
      </c>
      <c r="U997" t="str">
        <f t="shared" si="234"/>
        <v xml:space="preserve">4-ago-2011 </v>
      </c>
      <c r="V997">
        <f t="shared" si="235"/>
        <v>8</v>
      </c>
      <c r="W997">
        <f t="shared" si="236"/>
        <v>2011</v>
      </c>
      <c r="X997">
        <f t="shared" si="237"/>
        <v>4</v>
      </c>
      <c r="Y997" s="25">
        <f t="shared" si="238"/>
        <v>3070.4999999999945</v>
      </c>
    </row>
    <row r="998" spans="1:25">
      <c r="A998" t="s">
        <v>1290</v>
      </c>
      <c r="B998" t="s">
        <v>1291</v>
      </c>
      <c r="C998" t="s">
        <v>25</v>
      </c>
      <c r="D998">
        <v>8</v>
      </c>
      <c r="E998" s="36">
        <v>-51.8</v>
      </c>
      <c r="F998" s="4">
        <v>-7.7000000000000002E-3</v>
      </c>
      <c r="G998">
        <v>0</v>
      </c>
      <c r="H998" s="25">
        <v>17.5</v>
      </c>
      <c r="I998" s="25">
        <v>-51.8</v>
      </c>
      <c r="J998" s="3">
        <v>10000</v>
      </c>
      <c r="K998" s="7">
        <f t="shared" si="225"/>
        <v>-2</v>
      </c>
      <c r="L998" s="6">
        <f t="shared" si="226"/>
        <v>-194</v>
      </c>
      <c r="M998">
        <v>1</v>
      </c>
      <c r="N998" s="9">
        <f t="shared" si="227"/>
        <v>0</v>
      </c>
      <c r="O998" s="9">
        <f t="shared" si="228"/>
        <v>-1</v>
      </c>
      <c r="P998" s="9">
        <f t="shared" si="229"/>
        <v>0</v>
      </c>
      <c r="Q998" s="8">
        <f t="shared" si="230"/>
        <v>0</v>
      </c>
      <c r="R998" s="8">
        <f t="shared" si="231"/>
        <v>-51.8</v>
      </c>
      <c r="S998" t="str">
        <f t="shared" si="232"/>
        <v>2.00.00</v>
      </c>
      <c r="T998" t="str">
        <f t="shared" si="233"/>
        <v>10.00.00</v>
      </c>
      <c r="U998" t="str">
        <f t="shared" si="234"/>
        <v xml:space="preserve">4-ago-2011 </v>
      </c>
      <c r="V998">
        <f t="shared" si="235"/>
        <v>8</v>
      </c>
      <c r="W998">
        <f t="shared" si="236"/>
        <v>2011</v>
      </c>
      <c r="X998">
        <f t="shared" si="237"/>
        <v>4</v>
      </c>
      <c r="Y998" s="25">
        <f t="shared" si="238"/>
        <v>3018.6999999999944</v>
      </c>
    </row>
    <row r="999" spans="1:25">
      <c r="A999" t="s">
        <v>3124</v>
      </c>
      <c r="B999" t="s">
        <v>3125</v>
      </c>
      <c r="C999" t="s">
        <v>25</v>
      </c>
      <c r="D999">
        <v>6</v>
      </c>
      <c r="E999" s="36">
        <v>-268.2</v>
      </c>
      <c r="F999" s="4">
        <v>-4.2999999999999997E-2</v>
      </c>
      <c r="G999">
        <v>0</v>
      </c>
      <c r="H999" s="25">
        <v>0</v>
      </c>
      <c r="I999" s="25">
        <v>-268.2</v>
      </c>
      <c r="J999" s="3">
        <v>10000</v>
      </c>
      <c r="K999" s="7">
        <f t="shared" si="225"/>
        <v>-3</v>
      </c>
      <c r="L999" s="6">
        <f t="shared" si="226"/>
        <v>-462.2</v>
      </c>
      <c r="M999">
        <v>1</v>
      </c>
      <c r="N999" s="9">
        <f t="shared" si="227"/>
        <v>0</v>
      </c>
      <c r="O999" s="9">
        <f t="shared" si="228"/>
        <v>-1</v>
      </c>
      <c r="P999" s="9">
        <f t="shared" si="229"/>
        <v>0</v>
      </c>
      <c r="Q999" s="8">
        <f t="shared" si="230"/>
        <v>0</v>
      </c>
      <c r="R999" s="8">
        <f t="shared" si="231"/>
        <v>-268.2</v>
      </c>
      <c r="S999" t="str">
        <f t="shared" si="232"/>
        <v>10.00.00</v>
      </c>
      <c r="T999" t="str">
        <f t="shared" si="233"/>
        <v>16.00.00</v>
      </c>
      <c r="U999" t="str">
        <f t="shared" si="234"/>
        <v xml:space="preserve">8-ago-2011 </v>
      </c>
      <c r="V999">
        <f t="shared" si="235"/>
        <v>8</v>
      </c>
      <c r="W999">
        <f t="shared" si="236"/>
        <v>2011</v>
      </c>
      <c r="X999">
        <f t="shared" si="237"/>
        <v>8</v>
      </c>
      <c r="Y999" s="25">
        <f t="shared" si="238"/>
        <v>2750.4999999999945</v>
      </c>
    </row>
    <row r="1000" spans="1:25">
      <c r="A1000" t="s">
        <v>1294</v>
      </c>
      <c r="B1000" t="s">
        <v>1294</v>
      </c>
      <c r="C1000" t="s">
        <v>25</v>
      </c>
      <c r="D1000">
        <v>0</v>
      </c>
      <c r="E1000" s="36">
        <v>-73.8</v>
      </c>
      <c r="F1000" s="4">
        <v>-1.24E-2</v>
      </c>
      <c r="G1000">
        <v>0</v>
      </c>
      <c r="H1000" s="25">
        <v>0</v>
      </c>
      <c r="I1000" s="25">
        <v>-73.8</v>
      </c>
      <c r="J1000" s="3">
        <v>10000</v>
      </c>
      <c r="K1000" s="7">
        <f t="shared" si="225"/>
        <v>-4</v>
      </c>
      <c r="L1000" s="6">
        <f t="shared" si="226"/>
        <v>-536</v>
      </c>
      <c r="M1000">
        <v>1</v>
      </c>
      <c r="N1000" s="9">
        <f t="shared" si="227"/>
        <v>0</v>
      </c>
      <c r="O1000" s="9">
        <f t="shared" si="228"/>
        <v>-1</v>
      </c>
      <c r="P1000" s="9">
        <f t="shared" si="229"/>
        <v>0</v>
      </c>
      <c r="Q1000" s="8">
        <f t="shared" si="230"/>
        <v>0</v>
      </c>
      <c r="R1000" s="8">
        <f t="shared" si="231"/>
        <v>-73.8</v>
      </c>
      <c r="S1000" t="str">
        <f t="shared" si="232"/>
        <v>19.00.00</v>
      </c>
      <c r="T1000" t="str">
        <f t="shared" si="233"/>
        <v>19.00.00</v>
      </c>
      <c r="U1000" t="str">
        <f t="shared" si="234"/>
        <v xml:space="preserve">9-ago-2011 </v>
      </c>
      <c r="V1000">
        <f t="shared" si="235"/>
        <v>8</v>
      </c>
      <c r="W1000">
        <f t="shared" si="236"/>
        <v>2011</v>
      </c>
      <c r="X1000">
        <f t="shared" si="237"/>
        <v>9</v>
      </c>
      <c r="Y1000" s="25">
        <f t="shared" si="238"/>
        <v>2676.6999999999944</v>
      </c>
    </row>
    <row r="1001" spans="1:25">
      <c r="A1001" t="s">
        <v>1295</v>
      </c>
      <c r="B1001" t="s">
        <v>1296</v>
      </c>
      <c r="C1001" t="s">
        <v>55</v>
      </c>
      <c r="D1001">
        <v>1</v>
      </c>
      <c r="E1001" s="36">
        <v>270.2</v>
      </c>
      <c r="F1001" s="4">
        <v>4.5900000000000003E-2</v>
      </c>
      <c r="G1001">
        <v>0</v>
      </c>
      <c r="H1001" s="25">
        <v>270.2</v>
      </c>
      <c r="I1001" s="25">
        <v>0</v>
      </c>
      <c r="J1001" s="3">
        <v>10000</v>
      </c>
      <c r="K1001" s="7">
        <f t="shared" si="225"/>
        <v>1</v>
      </c>
      <c r="L1001" s="6">
        <f t="shared" si="226"/>
        <v>270.2</v>
      </c>
      <c r="M1001">
        <v>1</v>
      </c>
      <c r="N1001" s="9">
        <f t="shared" si="227"/>
        <v>1</v>
      </c>
      <c r="O1001" s="9">
        <f t="shared" si="228"/>
        <v>0</v>
      </c>
      <c r="P1001" s="9">
        <f t="shared" si="229"/>
        <v>0</v>
      </c>
      <c r="Q1001" s="8">
        <f t="shared" si="230"/>
        <v>270.2</v>
      </c>
      <c r="R1001" s="8">
        <f t="shared" si="231"/>
        <v>0</v>
      </c>
      <c r="S1001" t="str">
        <f t="shared" si="232"/>
        <v>15.00.00</v>
      </c>
      <c r="T1001" t="str">
        <f t="shared" si="233"/>
        <v>16.00.00</v>
      </c>
      <c r="U1001" t="str">
        <f t="shared" si="234"/>
        <v>10-ago-2011</v>
      </c>
      <c r="V1001">
        <f t="shared" si="235"/>
        <v>8</v>
      </c>
      <c r="W1001">
        <f t="shared" si="236"/>
        <v>2011</v>
      </c>
      <c r="X1001">
        <f t="shared" si="237"/>
        <v>10</v>
      </c>
      <c r="Y1001" s="25">
        <f t="shared" si="238"/>
        <v>2946.8999999999942</v>
      </c>
    </row>
    <row r="1002" spans="1:25">
      <c r="A1002" t="s">
        <v>1297</v>
      </c>
      <c r="B1002" t="s">
        <v>1297</v>
      </c>
      <c r="C1002" t="s">
        <v>55</v>
      </c>
      <c r="D1002">
        <v>0</v>
      </c>
      <c r="E1002" s="36">
        <v>-62.8</v>
      </c>
      <c r="F1002" s="4">
        <v>-1.0800000000000001E-2</v>
      </c>
      <c r="G1002">
        <v>0</v>
      </c>
      <c r="H1002" s="25">
        <v>0</v>
      </c>
      <c r="I1002" s="25">
        <v>-62.8</v>
      </c>
      <c r="J1002" s="3">
        <v>10000</v>
      </c>
      <c r="K1002" s="7">
        <f t="shared" si="225"/>
        <v>-1</v>
      </c>
      <c r="L1002" s="6">
        <f t="shared" si="226"/>
        <v>-62.8</v>
      </c>
      <c r="M1002">
        <v>1</v>
      </c>
      <c r="N1002" s="9">
        <f t="shared" si="227"/>
        <v>0</v>
      </c>
      <c r="O1002" s="9">
        <f t="shared" si="228"/>
        <v>-1</v>
      </c>
      <c r="P1002" s="9">
        <f t="shared" si="229"/>
        <v>0</v>
      </c>
      <c r="Q1002" s="8">
        <f t="shared" si="230"/>
        <v>0</v>
      </c>
      <c r="R1002" s="8">
        <f t="shared" si="231"/>
        <v>-62.8</v>
      </c>
      <c r="S1002" t="str">
        <f t="shared" si="232"/>
        <v>10.00.00</v>
      </c>
      <c r="T1002" t="str">
        <f t="shared" si="233"/>
        <v>10.00.00</v>
      </c>
      <c r="U1002" t="str">
        <f t="shared" si="234"/>
        <v>12-ago-2011</v>
      </c>
      <c r="V1002">
        <f t="shared" si="235"/>
        <v>8</v>
      </c>
      <c r="W1002">
        <f t="shared" si="236"/>
        <v>2011</v>
      </c>
      <c r="X1002">
        <f t="shared" si="237"/>
        <v>12</v>
      </c>
      <c r="Y1002" s="25">
        <f t="shared" si="238"/>
        <v>2884.099999999994</v>
      </c>
    </row>
    <row r="1003" spans="1:25">
      <c r="A1003" t="s">
        <v>3126</v>
      </c>
      <c r="B1003" t="s">
        <v>3127</v>
      </c>
      <c r="C1003" t="s">
        <v>25</v>
      </c>
      <c r="D1003">
        <v>12</v>
      </c>
      <c r="E1003" s="36">
        <v>117.3</v>
      </c>
      <c r="F1003" s="4">
        <v>1.9900000000000001E-2</v>
      </c>
      <c r="G1003">
        <v>0</v>
      </c>
      <c r="H1003" s="25">
        <v>148.80000000000001</v>
      </c>
      <c r="I1003" s="25">
        <v>-12.7</v>
      </c>
      <c r="J1003" s="3">
        <v>10000</v>
      </c>
      <c r="K1003" s="7">
        <f t="shared" si="225"/>
        <v>1</v>
      </c>
      <c r="L1003" s="6">
        <f t="shared" si="226"/>
        <v>117.3</v>
      </c>
      <c r="M1003">
        <v>1</v>
      </c>
      <c r="N1003" s="9">
        <f t="shared" si="227"/>
        <v>1</v>
      </c>
      <c r="O1003" s="9">
        <f t="shared" si="228"/>
        <v>0</v>
      </c>
      <c r="P1003" s="9">
        <f t="shared" si="229"/>
        <v>0</v>
      </c>
      <c r="Q1003" s="8">
        <f t="shared" si="230"/>
        <v>117.3</v>
      </c>
      <c r="R1003" s="8">
        <f t="shared" si="231"/>
        <v>0</v>
      </c>
      <c r="S1003" t="str">
        <f t="shared" si="232"/>
        <v>11.00.00</v>
      </c>
      <c r="T1003" t="str">
        <f t="shared" si="233"/>
        <v>0.00.00</v>
      </c>
      <c r="U1003" t="str">
        <f t="shared" si="234"/>
        <v>12-ago-2011</v>
      </c>
      <c r="V1003">
        <f t="shared" si="235"/>
        <v>8</v>
      </c>
      <c r="W1003">
        <f t="shared" si="236"/>
        <v>2011</v>
      </c>
      <c r="X1003">
        <f t="shared" si="237"/>
        <v>12</v>
      </c>
      <c r="Y1003" s="25">
        <f t="shared" si="238"/>
        <v>3001.3999999999942</v>
      </c>
    </row>
    <row r="1004" spans="1:25">
      <c r="A1004" t="s">
        <v>1298</v>
      </c>
      <c r="B1004" t="s">
        <v>1298</v>
      </c>
      <c r="C1004" t="s">
        <v>25</v>
      </c>
      <c r="D1004">
        <v>0</v>
      </c>
      <c r="E1004" s="36">
        <v>-60.8</v>
      </c>
      <c r="F1004" s="4">
        <v>-1.0200000000000001E-2</v>
      </c>
      <c r="G1004">
        <v>0</v>
      </c>
      <c r="H1004" s="25">
        <v>0</v>
      </c>
      <c r="I1004" s="25">
        <v>-60.8</v>
      </c>
      <c r="J1004" s="3">
        <v>10000</v>
      </c>
      <c r="K1004" s="7">
        <f t="shared" si="225"/>
        <v>-1</v>
      </c>
      <c r="L1004" s="6">
        <f t="shared" si="226"/>
        <v>-60.8</v>
      </c>
      <c r="M1004">
        <v>1</v>
      </c>
      <c r="N1004" s="9">
        <f t="shared" si="227"/>
        <v>0</v>
      </c>
      <c r="O1004" s="9">
        <f t="shared" si="228"/>
        <v>-1</v>
      </c>
      <c r="P1004" s="9">
        <f t="shared" si="229"/>
        <v>0</v>
      </c>
      <c r="Q1004" s="8">
        <f t="shared" si="230"/>
        <v>0</v>
      </c>
      <c r="R1004" s="8">
        <f t="shared" si="231"/>
        <v>-60.8</v>
      </c>
      <c r="S1004" t="str">
        <f t="shared" si="232"/>
        <v>12.00.00</v>
      </c>
      <c r="T1004" t="str">
        <f t="shared" si="233"/>
        <v>12.00.00</v>
      </c>
      <c r="U1004" t="str">
        <f t="shared" si="234"/>
        <v>12-ago-2011</v>
      </c>
      <c r="V1004">
        <f t="shared" si="235"/>
        <v>8</v>
      </c>
      <c r="W1004">
        <f t="shared" si="236"/>
        <v>2011</v>
      </c>
      <c r="X1004">
        <f t="shared" si="237"/>
        <v>12</v>
      </c>
      <c r="Y1004" s="25">
        <f t="shared" si="238"/>
        <v>2940.599999999994</v>
      </c>
    </row>
    <row r="1005" spans="1:25">
      <c r="A1005" t="s">
        <v>1298</v>
      </c>
      <c r="B1005" t="s">
        <v>2124</v>
      </c>
      <c r="C1005" t="s">
        <v>25</v>
      </c>
      <c r="D1005">
        <v>9</v>
      </c>
      <c r="E1005" s="38">
        <v>92.4</v>
      </c>
      <c r="F1005" s="4">
        <v>7.7999999999999996E-3</v>
      </c>
      <c r="G1005">
        <v>0</v>
      </c>
      <c r="H1005" s="25">
        <v>199</v>
      </c>
      <c r="I1005" s="25">
        <v>-124</v>
      </c>
      <c r="J1005" s="3">
        <v>10000</v>
      </c>
      <c r="K1005" s="7">
        <f t="shared" si="225"/>
        <v>1</v>
      </c>
      <c r="L1005" s="6">
        <f t="shared" si="226"/>
        <v>92.4</v>
      </c>
      <c r="M1005">
        <v>1</v>
      </c>
      <c r="N1005" s="9">
        <f t="shared" si="227"/>
        <v>1</v>
      </c>
      <c r="O1005" s="9">
        <f t="shared" si="228"/>
        <v>0</v>
      </c>
      <c r="P1005" s="9">
        <f t="shared" si="229"/>
        <v>0</v>
      </c>
      <c r="Q1005" s="8">
        <f t="shared" si="230"/>
        <v>92.4</v>
      </c>
      <c r="R1005" s="8">
        <f t="shared" si="231"/>
        <v>0</v>
      </c>
      <c r="S1005" t="str">
        <f t="shared" si="232"/>
        <v>12.00.00</v>
      </c>
      <c r="T1005" t="str">
        <f t="shared" si="233"/>
        <v>21.00.00</v>
      </c>
      <c r="U1005" t="str">
        <f t="shared" si="234"/>
        <v>12-ago-2011</v>
      </c>
      <c r="V1005">
        <f t="shared" si="235"/>
        <v>8</v>
      </c>
      <c r="W1005">
        <f t="shared" si="236"/>
        <v>2011</v>
      </c>
      <c r="X1005">
        <f t="shared" si="237"/>
        <v>12</v>
      </c>
      <c r="Y1005" s="25">
        <f t="shared" si="238"/>
        <v>3032.9999999999941</v>
      </c>
    </row>
    <row r="1006" spans="1:25">
      <c r="A1006" t="s">
        <v>3128</v>
      </c>
      <c r="B1006" t="s">
        <v>3129</v>
      </c>
      <c r="C1006" t="s">
        <v>25</v>
      </c>
      <c r="D1006">
        <v>7</v>
      </c>
      <c r="E1006" s="36">
        <v>9.4</v>
      </c>
      <c r="F1006" s="4">
        <v>1.6000000000000001E-3</v>
      </c>
      <c r="G1006">
        <v>0</v>
      </c>
      <c r="H1006" s="25">
        <v>13.3</v>
      </c>
      <c r="I1006" s="25">
        <v>-27.5</v>
      </c>
      <c r="J1006" s="3">
        <v>10000</v>
      </c>
      <c r="K1006" s="7">
        <f t="shared" si="225"/>
        <v>2</v>
      </c>
      <c r="L1006" s="6">
        <f t="shared" si="226"/>
        <v>101.80000000000001</v>
      </c>
      <c r="M1006">
        <v>1</v>
      </c>
      <c r="N1006" s="9">
        <f t="shared" si="227"/>
        <v>1</v>
      </c>
      <c r="O1006" s="9">
        <f t="shared" si="228"/>
        <v>0</v>
      </c>
      <c r="P1006" s="9">
        <f t="shared" si="229"/>
        <v>0</v>
      </c>
      <c r="Q1006" s="8">
        <f t="shared" si="230"/>
        <v>9.4</v>
      </c>
      <c r="R1006" s="8">
        <f t="shared" si="231"/>
        <v>0</v>
      </c>
      <c r="S1006" t="str">
        <f t="shared" si="232"/>
        <v>16.00.00</v>
      </c>
      <c r="T1006" t="str">
        <f t="shared" si="233"/>
        <v>23.00.00</v>
      </c>
      <c r="U1006" t="str">
        <f t="shared" si="234"/>
        <v>15-ago-2011</v>
      </c>
      <c r="V1006">
        <f t="shared" si="235"/>
        <v>8</v>
      </c>
      <c r="W1006">
        <f t="shared" si="236"/>
        <v>2011</v>
      </c>
      <c r="X1006">
        <f t="shared" si="237"/>
        <v>15</v>
      </c>
      <c r="Y1006" s="25">
        <f t="shared" si="238"/>
        <v>3042.3999999999942</v>
      </c>
    </row>
    <row r="1007" spans="1:25">
      <c r="A1007" t="s">
        <v>1301</v>
      </c>
      <c r="B1007" t="s">
        <v>1301</v>
      </c>
      <c r="C1007" t="s">
        <v>25</v>
      </c>
      <c r="D1007">
        <v>0</v>
      </c>
      <c r="E1007" s="36">
        <v>-35.799999999999997</v>
      </c>
      <c r="F1007" s="4">
        <v>-6.0000000000000001E-3</v>
      </c>
      <c r="G1007">
        <v>0</v>
      </c>
      <c r="H1007" s="25">
        <v>0</v>
      </c>
      <c r="I1007" s="25">
        <v>-35.799999999999997</v>
      </c>
      <c r="J1007" s="3">
        <v>10000</v>
      </c>
      <c r="K1007" s="7">
        <f t="shared" si="225"/>
        <v>-1</v>
      </c>
      <c r="L1007" s="6">
        <f t="shared" si="226"/>
        <v>-35.799999999999997</v>
      </c>
      <c r="M1007">
        <v>1</v>
      </c>
      <c r="N1007" s="9">
        <f t="shared" si="227"/>
        <v>0</v>
      </c>
      <c r="O1007" s="9">
        <f t="shared" si="228"/>
        <v>-1</v>
      </c>
      <c r="P1007" s="9">
        <f t="shared" si="229"/>
        <v>0</v>
      </c>
      <c r="Q1007" s="8">
        <f t="shared" si="230"/>
        <v>0</v>
      </c>
      <c r="R1007" s="8">
        <f t="shared" si="231"/>
        <v>-35.799999999999997</v>
      </c>
      <c r="S1007" t="str">
        <f t="shared" si="232"/>
        <v>18.00.00</v>
      </c>
      <c r="T1007" t="str">
        <f t="shared" si="233"/>
        <v>18.00.00</v>
      </c>
      <c r="U1007" t="str">
        <f t="shared" si="234"/>
        <v>16-ago-2011</v>
      </c>
      <c r="V1007">
        <f t="shared" si="235"/>
        <v>8</v>
      </c>
      <c r="W1007">
        <f t="shared" si="236"/>
        <v>2011</v>
      </c>
      <c r="X1007">
        <f t="shared" si="237"/>
        <v>16</v>
      </c>
      <c r="Y1007" s="25">
        <f t="shared" si="238"/>
        <v>3006.599999999994</v>
      </c>
    </row>
    <row r="1008" spans="1:25">
      <c r="A1008" t="s">
        <v>1299</v>
      </c>
      <c r="B1008" t="s">
        <v>1300</v>
      </c>
      <c r="C1008" t="s">
        <v>55</v>
      </c>
      <c r="D1008">
        <v>6</v>
      </c>
      <c r="E1008" s="36">
        <v>9.1999999999999993</v>
      </c>
      <c r="F1008" s="4">
        <v>1.6000000000000001E-3</v>
      </c>
      <c r="G1008">
        <v>0</v>
      </c>
      <c r="H1008" s="25">
        <v>61.9</v>
      </c>
      <c r="I1008" s="25">
        <v>0</v>
      </c>
      <c r="J1008" s="3">
        <v>10000</v>
      </c>
      <c r="K1008" s="7">
        <f t="shared" si="225"/>
        <v>1</v>
      </c>
      <c r="L1008" s="6">
        <f t="shared" si="226"/>
        <v>9.1999999999999993</v>
      </c>
      <c r="M1008">
        <v>1</v>
      </c>
      <c r="N1008" s="9">
        <f t="shared" si="227"/>
        <v>1</v>
      </c>
      <c r="O1008" s="9">
        <f t="shared" si="228"/>
        <v>0</v>
      </c>
      <c r="P1008" s="9">
        <f t="shared" si="229"/>
        <v>0</v>
      </c>
      <c r="Q1008" s="8">
        <f t="shared" si="230"/>
        <v>9.1999999999999993</v>
      </c>
      <c r="R1008" s="8">
        <f t="shared" si="231"/>
        <v>0</v>
      </c>
      <c r="S1008" t="str">
        <f t="shared" si="232"/>
        <v>9.00.00</v>
      </c>
      <c r="T1008" t="str">
        <f t="shared" si="233"/>
        <v>15.00.00</v>
      </c>
      <c r="U1008" t="str">
        <f t="shared" si="234"/>
        <v>16-ago-2011</v>
      </c>
      <c r="V1008">
        <f t="shared" si="235"/>
        <v>8</v>
      </c>
      <c r="W1008">
        <f t="shared" si="236"/>
        <v>2011</v>
      </c>
      <c r="X1008">
        <f t="shared" si="237"/>
        <v>16</v>
      </c>
      <c r="Y1008" s="25">
        <f t="shared" si="238"/>
        <v>3015.7999999999938</v>
      </c>
    </row>
    <row r="1009" spans="1:25">
      <c r="A1009" t="s">
        <v>1302</v>
      </c>
      <c r="B1009" t="s">
        <v>1303</v>
      </c>
      <c r="C1009" t="s">
        <v>25</v>
      </c>
      <c r="D1009">
        <v>1</v>
      </c>
      <c r="E1009" s="36">
        <v>-70.8</v>
      </c>
      <c r="F1009" s="4">
        <v>-1.1900000000000001E-2</v>
      </c>
      <c r="G1009">
        <v>0</v>
      </c>
      <c r="H1009" s="25">
        <v>0</v>
      </c>
      <c r="I1009" s="25">
        <v>-70.8</v>
      </c>
      <c r="J1009" s="3">
        <v>10000</v>
      </c>
      <c r="K1009" s="7">
        <f t="shared" si="225"/>
        <v>-1</v>
      </c>
      <c r="L1009" s="6">
        <f t="shared" si="226"/>
        <v>-70.8</v>
      </c>
      <c r="M1009">
        <v>1</v>
      </c>
      <c r="N1009" s="9">
        <f t="shared" si="227"/>
        <v>0</v>
      </c>
      <c r="O1009" s="9">
        <f t="shared" si="228"/>
        <v>-1</v>
      </c>
      <c r="P1009" s="9">
        <f t="shared" si="229"/>
        <v>0</v>
      </c>
      <c r="Q1009" s="8">
        <f t="shared" si="230"/>
        <v>0</v>
      </c>
      <c r="R1009" s="8">
        <f t="shared" si="231"/>
        <v>-70.8</v>
      </c>
      <c r="S1009" t="str">
        <f t="shared" si="232"/>
        <v>17.00.00</v>
      </c>
      <c r="T1009" t="str">
        <f t="shared" si="233"/>
        <v>18.00.00</v>
      </c>
      <c r="U1009" t="str">
        <f t="shared" si="234"/>
        <v>17-ago-2011</v>
      </c>
      <c r="V1009">
        <f t="shared" si="235"/>
        <v>8</v>
      </c>
      <c r="W1009">
        <f t="shared" si="236"/>
        <v>2011</v>
      </c>
      <c r="X1009">
        <f t="shared" si="237"/>
        <v>17</v>
      </c>
      <c r="Y1009" s="25">
        <f t="shared" si="238"/>
        <v>2944.9999999999936</v>
      </c>
    </row>
    <row r="1010" spans="1:25">
      <c r="A1010" t="s">
        <v>1304</v>
      </c>
      <c r="B1010" t="s">
        <v>1305</v>
      </c>
      <c r="C1010" t="s">
        <v>55</v>
      </c>
      <c r="D1010">
        <v>14</v>
      </c>
      <c r="E1010" s="36">
        <v>122.2</v>
      </c>
      <c r="F1010" s="4">
        <v>2.07E-2</v>
      </c>
      <c r="G1010">
        <v>0</v>
      </c>
      <c r="H1010" s="25">
        <v>122.2</v>
      </c>
      <c r="I1010" s="25">
        <v>-10.8</v>
      </c>
      <c r="J1010" s="3">
        <v>10000</v>
      </c>
      <c r="K1010" s="7">
        <f t="shared" si="225"/>
        <v>1</v>
      </c>
      <c r="L1010" s="6">
        <f t="shared" si="226"/>
        <v>122.2</v>
      </c>
      <c r="M1010">
        <v>1</v>
      </c>
      <c r="N1010" s="9">
        <f t="shared" si="227"/>
        <v>1</v>
      </c>
      <c r="O1010" s="9">
        <f t="shared" si="228"/>
        <v>0</v>
      </c>
      <c r="P1010" s="9">
        <f t="shared" si="229"/>
        <v>0</v>
      </c>
      <c r="Q1010" s="8">
        <f t="shared" si="230"/>
        <v>122.2</v>
      </c>
      <c r="R1010" s="8">
        <f t="shared" si="231"/>
        <v>0</v>
      </c>
      <c r="S1010" t="str">
        <f t="shared" si="232"/>
        <v>20.00.00</v>
      </c>
      <c r="T1010" t="str">
        <f t="shared" si="233"/>
        <v>10.00.00</v>
      </c>
      <c r="U1010" t="str">
        <f t="shared" si="234"/>
        <v>17-ago-2011</v>
      </c>
      <c r="V1010">
        <f t="shared" si="235"/>
        <v>8</v>
      </c>
      <c r="W1010">
        <f t="shared" si="236"/>
        <v>2011</v>
      </c>
      <c r="X1010">
        <f t="shared" si="237"/>
        <v>17</v>
      </c>
      <c r="Y1010" s="25">
        <f t="shared" si="238"/>
        <v>3067.1999999999935</v>
      </c>
    </row>
    <row r="1011" spans="1:25">
      <c r="A1011" t="s">
        <v>3130</v>
      </c>
      <c r="B1011" t="s">
        <v>3131</v>
      </c>
      <c r="C1011" t="s">
        <v>25</v>
      </c>
      <c r="D1011">
        <v>2</v>
      </c>
      <c r="E1011" s="36">
        <v>-16.3</v>
      </c>
      <c r="F1011" s="4">
        <v>-2.8E-3</v>
      </c>
      <c r="G1011">
        <v>0</v>
      </c>
      <c r="H1011" s="25">
        <v>0.8</v>
      </c>
      <c r="I1011" s="25">
        <v>-16.899999999999999</v>
      </c>
      <c r="J1011" s="3">
        <v>10000</v>
      </c>
      <c r="K1011" s="7">
        <f t="shared" si="225"/>
        <v>-1</v>
      </c>
      <c r="L1011" s="6">
        <f t="shared" si="226"/>
        <v>-16.3</v>
      </c>
      <c r="M1011">
        <v>1</v>
      </c>
      <c r="N1011" s="9">
        <f t="shared" si="227"/>
        <v>0</v>
      </c>
      <c r="O1011" s="9">
        <f t="shared" si="228"/>
        <v>-1</v>
      </c>
      <c r="P1011" s="9">
        <f t="shared" si="229"/>
        <v>0</v>
      </c>
      <c r="Q1011" s="8">
        <f t="shared" si="230"/>
        <v>0</v>
      </c>
      <c r="R1011" s="8">
        <f t="shared" si="231"/>
        <v>-16.3</v>
      </c>
      <c r="S1011" t="str">
        <f t="shared" si="232"/>
        <v>21.00.00</v>
      </c>
      <c r="T1011" t="str">
        <f t="shared" si="233"/>
        <v>23.00.00</v>
      </c>
      <c r="U1011" t="str">
        <f t="shared" si="234"/>
        <v>17-ago-2011</v>
      </c>
      <c r="V1011">
        <f t="shared" si="235"/>
        <v>8</v>
      </c>
      <c r="W1011">
        <f t="shared" si="236"/>
        <v>2011</v>
      </c>
      <c r="X1011">
        <f t="shared" si="237"/>
        <v>17</v>
      </c>
      <c r="Y1011" s="25">
        <f t="shared" si="238"/>
        <v>3050.8999999999933</v>
      </c>
    </row>
    <row r="1012" spans="1:25">
      <c r="A1012" t="s">
        <v>2125</v>
      </c>
      <c r="B1012" t="s">
        <v>2126</v>
      </c>
      <c r="C1012" t="s">
        <v>55</v>
      </c>
      <c r="D1012">
        <v>8</v>
      </c>
      <c r="E1012" s="38">
        <v>245.4</v>
      </c>
      <c r="F1012" s="4">
        <v>2.1499999999999998E-2</v>
      </c>
      <c r="G1012">
        <v>0</v>
      </c>
      <c r="H1012" s="25">
        <v>249</v>
      </c>
      <c r="I1012" s="25">
        <v>-16.600000000000001</v>
      </c>
      <c r="J1012" s="3">
        <v>10000</v>
      </c>
      <c r="K1012" s="7">
        <f t="shared" si="225"/>
        <v>1</v>
      </c>
      <c r="L1012" s="6">
        <f t="shared" si="226"/>
        <v>245.4</v>
      </c>
      <c r="M1012">
        <v>1</v>
      </c>
      <c r="N1012" s="9">
        <f t="shared" si="227"/>
        <v>1</v>
      </c>
      <c r="O1012" s="9">
        <f t="shared" si="228"/>
        <v>0</v>
      </c>
      <c r="P1012" s="9">
        <f t="shared" si="229"/>
        <v>0</v>
      </c>
      <c r="Q1012" s="8">
        <f t="shared" si="230"/>
        <v>245.4</v>
      </c>
      <c r="R1012" s="8">
        <f t="shared" si="231"/>
        <v>0</v>
      </c>
      <c r="S1012" t="str">
        <f t="shared" si="232"/>
        <v>13.00.00</v>
      </c>
      <c r="T1012" t="str">
        <f t="shared" si="233"/>
        <v>21.00.00</v>
      </c>
      <c r="U1012" t="str">
        <f t="shared" si="234"/>
        <v>18-ago-2011</v>
      </c>
      <c r="V1012">
        <f t="shared" si="235"/>
        <v>8</v>
      </c>
      <c r="W1012">
        <f t="shared" si="236"/>
        <v>2011</v>
      </c>
      <c r="X1012">
        <f t="shared" si="237"/>
        <v>18</v>
      </c>
      <c r="Y1012" s="25">
        <f t="shared" si="238"/>
        <v>3296.2999999999934</v>
      </c>
    </row>
    <row r="1013" spans="1:25">
      <c r="A1013" t="s">
        <v>1306</v>
      </c>
      <c r="B1013" t="s">
        <v>1306</v>
      </c>
      <c r="C1013" t="s">
        <v>25</v>
      </c>
      <c r="D1013">
        <v>0</v>
      </c>
      <c r="E1013" s="36">
        <v>-60.8</v>
      </c>
      <c r="F1013" s="4">
        <v>-1.0999999999999999E-2</v>
      </c>
      <c r="G1013">
        <v>0</v>
      </c>
      <c r="H1013" s="25">
        <v>0</v>
      </c>
      <c r="I1013" s="25">
        <v>-60.8</v>
      </c>
      <c r="J1013" s="3">
        <v>10000</v>
      </c>
      <c r="K1013" s="7">
        <f t="shared" si="225"/>
        <v>-1</v>
      </c>
      <c r="L1013" s="6">
        <f t="shared" si="226"/>
        <v>-60.8</v>
      </c>
      <c r="M1013">
        <v>1</v>
      </c>
      <c r="N1013" s="9">
        <f t="shared" si="227"/>
        <v>0</v>
      </c>
      <c r="O1013" s="9">
        <f t="shared" si="228"/>
        <v>-1</v>
      </c>
      <c r="P1013" s="9">
        <f t="shared" si="229"/>
        <v>0</v>
      </c>
      <c r="Q1013" s="8">
        <f t="shared" si="230"/>
        <v>0</v>
      </c>
      <c r="R1013" s="8">
        <f t="shared" si="231"/>
        <v>-60.8</v>
      </c>
      <c r="S1013" t="str">
        <f t="shared" si="232"/>
        <v>17.00.00</v>
      </c>
      <c r="T1013" t="str">
        <f t="shared" si="233"/>
        <v>17.00.00</v>
      </c>
      <c r="U1013" t="str">
        <f t="shared" si="234"/>
        <v>19-ago-2011</v>
      </c>
      <c r="V1013">
        <f t="shared" si="235"/>
        <v>8</v>
      </c>
      <c r="W1013">
        <f t="shared" si="236"/>
        <v>2011</v>
      </c>
      <c r="X1013">
        <f t="shared" si="237"/>
        <v>19</v>
      </c>
      <c r="Y1013" s="25">
        <f t="shared" si="238"/>
        <v>3235.4999999999932</v>
      </c>
    </row>
    <row r="1014" spans="1:25">
      <c r="A1014" t="s">
        <v>1307</v>
      </c>
      <c r="B1014" t="s">
        <v>1308</v>
      </c>
      <c r="C1014" t="s">
        <v>25</v>
      </c>
      <c r="D1014">
        <v>2</v>
      </c>
      <c r="E1014" s="36">
        <v>-49.8</v>
      </c>
      <c r="F1014" s="4">
        <v>-8.9999999999999993E-3</v>
      </c>
      <c r="G1014">
        <v>0</v>
      </c>
      <c r="H1014" s="25">
        <v>2.5</v>
      </c>
      <c r="I1014" s="25">
        <v>-49.8</v>
      </c>
      <c r="J1014" s="3">
        <v>10000</v>
      </c>
      <c r="K1014" s="7">
        <f t="shared" si="225"/>
        <v>-2</v>
      </c>
      <c r="L1014" s="6">
        <f t="shared" si="226"/>
        <v>-110.6</v>
      </c>
      <c r="M1014">
        <v>1</v>
      </c>
      <c r="N1014" s="9">
        <f t="shared" si="227"/>
        <v>0</v>
      </c>
      <c r="O1014" s="9">
        <f t="shared" si="228"/>
        <v>-1</v>
      </c>
      <c r="P1014" s="9">
        <f t="shared" si="229"/>
        <v>0</v>
      </c>
      <c r="Q1014" s="8">
        <f t="shared" si="230"/>
        <v>0</v>
      </c>
      <c r="R1014" s="8">
        <f t="shared" si="231"/>
        <v>-49.8</v>
      </c>
      <c r="S1014" t="str">
        <f t="shared" si="232"/>
        <v>14.00.00</v>
      </c>
      <c r="T1014" t="str">
        <f t="shared" si="233"/>
        <v>16.00.00</v>
      </c>
      <c r="U1014" t="str">
        <f t="shared" si="234"/>
        <v>22-ago-2011</v>
      </c>
      <c r="V1014">
        <f t="shared" si="235"/>
        <v>8</v>
      </c>
      <c r="W1014">
        <f t="shared" si="236"/>
        <v>2011</v>
      </c>
      <c r="X1014">
        <f t="shared" si="237"/>
        <v>22</v>
      </c>
      <c r="Y1014" s="25">
        <f t="shared" si="238"/>
        <v>3185.699999999993</v>
      </c>
    </row>
    <row r="1015" spans="1:25">
      <c r="A1015" t="s">
        <v>1309</v>
      </c>
      <c r="B1015" t="s">
        <v>1310</v>
      </c>
      <c r="C1015" t="s">
        <v>55</v>
      </c>
      <c r="D1015">
        <v>9</v>
      </c>
      <c r="E1015" s="36">
        <v>-60.8</v>
      </c>
      <c r="F1015" s="4">
        <v>-1.12E-2</v>
      </c>
      <c r="G1015">
        <v>0</v>
      </c>
      <c r="H1015" s="25">
        <v>9.6</v>
      </c>
      <c r="I1015" s="25">
        <v>-60.8</v>
      </c>
      <c r="J1015" s="3">
        <v>10000</v>
      </c>
      <c r="K1015" s="7">
        <f t="shared" si="225"/>
        <v>-3</v>
      </c>
      <c r="L1015" s="6">
        <f t="shared" si="226"/>
        <v>-171.39999999999998</v>
      </c>
      <c r="M1015">
        <v>1</v>
      </c>
      <c r="N1015" s="9">
        <f t="shared" si="227"/>
        <v>0</v>
      </c>
      <c r="O1015" s="9">
        <f t="shared" si="228"/>
        <v>-1</v>
      </c>
      <c r="P1015" s="9">
        <f t="shared" si="229"/>
        <v>0</v>
      </c>
      <c r="Q1015" s="8">
        <f t="shared" si="230"/>
        <v>0</v>
      </c>
      <c r="R1015" s="8">
        <f t="shared" si="231"/>
        <v>-60.8</v>
      </c>
      <c r="S1015" t="str">
        <f t="shared" si="232"/>
        <v>23.00.00</v>
      </c>
      <c r="T1015" t="str">
        <f t="shared" si="233"/>
        <v>8.00.00</v>
      </c>
      <c r="U1015" t="str">
        <f t="shared" si="234"/>
        <v>22-ago-2011</v>
      </c>
      <c r="V1015">
        <f t="shared" si="235"/>
        <v>8</v>
      </c>
      <c r="W1015">
        <f t="shared" si="236"/>
        <v>2011</v>
      </c>
      <c r="X1015">
        <f t="shared" si="237"/>
        <v>22</v>
      </c>
      <c r="Y1015" s="25">
        <f t="shared" si="238"/>
        <v>3124.8999999999928</v>
      </c>
    </row>
    <row r="1016" spans="1:25">
      <c r="A1016" t="s">
        <v>1311</v>
      </c>
      <c r="B1016" t="s">
        <v>1312</v>
      </c>
      <c r="C1016" t="s">
        <v>25</v>
      </c>
      <c r="D1016">
        <v>1</v>
      </c>
      <c r="E1016" s="36">
        <v>-51.8</v>
      </c>
      <c r="F1016" s="4">
        <v>-9.1999999999999998E-3</v>
      </c>
      <c r="G1016">
        <v>0</v>
      </c>
      <c r="H1016" s="25">
        <v>0</v>
      </c>
      <c r="I1016" s="25">
        <v>-51.8</v>
      </c>
      <c r="J1016" s="3">
        <v>10000</v>
      </c>
      <c r="K1016" s="7">
        <f t="shared" si="225"/>
        <v>-4</v>
      </c>
      <c r="L1016" s="6">
        <f t="shared" si="226"/>
        <v>-223.2</v>
      </c>
      <c r="M1016">
        <v>1</v>
      </c>
      <c r="N1016" s="9">
        <f t="shared" si="227"/>
        <v>0</v>
      </c>
      <c r="O1016" s="9">
        <f t="shared" si="228"/>
        <v>-1</v>
      </c>
      <c r="P1016" s="9">
        <f t="shared" si="229"/>
        <v>0</v>
      </c>
      <c r="Q1016" s="8">
        <f t="shared" si="230"/>
        <v>0</v>
      </c>
      <c r="R1016" s="8">
        <f t="shared" si="231"/>
        <v>-51.8</v>
      </c>
      <c r="S1016" t="str">
        <f t="shared" si="232"/>
        <v>10.00.00</v>
      </c>
      <c r="T1016" t="str">
        <f t="shared" si="233"/>
        <v>11.00.00</v>
      </c>
      <c r="U1016" t="str">
        <f t="shared" si="234"/>
        <v>23-ago-2011</v>
      </c>
      <c r="V1016">
        <f t="shared" si="235"/>
        <v>8</v>
      </c>
      <c r="W1016">
        <f t="shared" si="236"/>
        <v>2011</v>
      </c>
      <c r="X1016">
        <f t="shared" si="237"/>
        <v>23</v>
      </c>
      <c r="Y1016" s="25">
        <f t="shared" si="238"/>
        <v>3073.0999999999926</v>
      </c>
    </row>
    <row r="1017" spans="1:25">
      <c r="A1017" t="s">
        <v>2127</v>
      </c>
      <c r="B1017" t="s">
        <v>2128</v>
      </c>
      <c r="C1017" t="s">
        <v>55</v>
      </c>
      <c r="D1017">
        <v>8</v>
      </c>
      <c r="E1017" s="38">
        <v>-66</v>
      </c>
      <c r="F1017" s="4">
        <v>-5.8999999999999999E-3</v>
      </c>
      <c r="G1017">
        <v>0</v>
      </c>
      <c r="H1017" s="25">
        <v>144.4</v>
      </c>
      <c r="I1017" s="25">
        <v>-66</v>
      </c>
      <c r="J1017" s="3">
        <v>10000</v>
      </c>
      <c r="K1017" s="7">
        <f t="shared" si="225"/>
        <v>-5</v>
      </c>
      <c r="L1017" s="6">
        <f t="shared" si="226"/>
        <v>-289.2</v>
      </c>
      <c r="M1017">
        <v>1</v>
      </c>
      <c r="N1017" s="9">
        <f t="shared" si="227"/>
        <v>0</v>
      </c>
      <c r="O1017" s="9">
        <f t="shared" si="228"/>
        <v>-1</v>
      </c>
      <c r="P1017" s="9">
        <f t="shared" si="229"/>
        <v>0</v>
      </c>
      <c r="Q1017" s="8">
        <f t="shared" si="230"/>
        <v>0</v>
      </c>
      <c r="R1017" s="8">
        <f t="shared" si="231"/>
        <v>-66</v>
      </c>
      <c r="S1017" t="str">
        <f t="shared" si="232"/>
        <v>13.00.00</v>
      </c>
      <c r="T1017" t="str">
        <f t="shared" si="233"/>
        <v>21.00.00</v>
      </c>
      <c r="U1017" t="str">
        <f t="shared" si="234"/>
        <v>23-ago-2011</v>
      </c>
      <c r="V1017">
        <f t="shared" si="235"/>
        <v>8</v>
      </c>
      <c r="W1017">
        <f t="shared" si="236"/>
        <v>2011</v>
      </c>
      <c r="X1017">
        <f t="shared" si="237"/>
        <v>23</v>
      </c>
      <c r="Y1017" s="25">
        <f t="shared" si="238"/>
        <v>3007.0999999999926</v>
      </c>
    </row>
    <row r="1018" spans="1:25">
      <c r="A1018" t="s">
        <v>3132</v>
      </c>
      <c r="B1018" t="s">
        <v>3133</v>
      </c>
      <c r="C1018" t="s">
        <v>25</v>
      </c>
      <c r="D1018">
        <v>6</v>
      </c>
      <c r="E1018" s="36">
        <v>111.2</v>
      </c>
      <c r="F1018" s="4">
        <v>2.0199999999999999E-2</v>
      </c>
      <c r="G1018">
        <v>0</v>
      </c>
      <c r="H1018" s="25">
        <v>111.2</v>
      </c>
      <c r="I1018" s="25">
        <v>0</v>
      </c>
      <c r="J1018" s="3">
        <v>10000</v>
      </c>
      <c r="K1018" s="7">
        <f t="shared" si="225"/>
        <v>1</v>
      </c>
      <c r="L1018" s="6">
        <f t="shared" si="226"/>
        <v>111.2</v>
      </c>
      <c r="M1018">
        <v>1</v>
      </c>
      <c r="N1018" s="9">
        <f t="shared" si="227"/>
        <v>1</v>
      </c>
      <c r="O1018" s="9">
        <f t="shared" si="228"/>
        <v>0</v>
      </c>
      <c r="P1018" s="9">
        <f t="shared" si="229"/>
        <v>0</v>
      </c>
      <c r="Q1018" s="8">
        <f t="shared" si="230"/>
        <v>111.2</v>
      </c>
      <c r="R1018" s="8">
        <f t="shared" si="231"/>
        <v>0</v>
      </c>
      <c r="S1018" t="str">
        <f t="shared" si="232"/>
        <v>17.00.00</v>
      </c>
      <c r="T1018" t="str">
        <f t="shared" si="233"/>
        <v>23.00.00</v>
      </c>
      <c r="U1018" t="str">
        <f t="shared" si="234"/>
        <v>23-ago-2011</v>
      </c>
      <c r="V1018">
        <f t="shared" si="235"/>
        <v>8</v>
      </c>
      <c r="W1018">
        <f t="shared" si="236"/>
        <v>2011</v>
      </c>
      <c r="X1018">
        <f t="shared" si="237"/>
        <v>23</v>
      </c>
      <c r="Y1018" s="25">
        <f t="shared" si="238"/>
        <v>3118.2999999999925</v>
      </c>
    </row>
    <row r="1019" spans="1:25">
      <c r="A1019" t="s">
        <v>1313</v>
      </c>
      <c r="B1019" t="s">
        <v>1314</v>
      </c>
      <c r="C1019" t="s">
        <v>25</v>
      </c>
      <c r="D1019">
        <v>13</v>
      </c>
      <c r="E1019" s="36">
        <v>-33.799999999999997</v>
      </c>
      <c r="F1019" s="4">
        <v>-6.0000000000000001E-3</v>
      </c>
      <c r="G1019">
        <v>0</v>
      </c>
      <c r="H1019" s="25">
        <v>38.9</v>
      </c>
      <c r="I1019" s="25">
        <v>-33.799999999999997</v>
      </c>
      <c r="J1019" s="3">
        <v>10000</v>
      </c>
      <c r="K1019" s="7">
        <f t="shared" si="225"/>
        <v>-1</v>
      </c>
      <c r="L1019" s="6">
        <f t="shared" si="226"/>
        <v>-33.799999999999997</v>
      </c>
      <c r="M1019">
        <v>1</v>
      </c>
      <c r="N1019" s="9">
        <f t="shared" si="227"/>
        <v>0</v>
      </c>
      <c r="O1019" s="9">
        <f t="shared" si="228"/>
        <v>-1</v>
      </c>
      <c r="P1019" s="9">
        <f t="shared" si="229"/>
        <v>0</v>
      </c>
      <c r="Q1019" s="8">
        <f t="shared" si="230"/>
        <v>0</v>
      </c>
      <c r="R1019" s="8">
        <f t="shared" si="231"/>
        <v>-33.799999999999997</v>
      </c>
      <c r="S1019" t="str">
        <f t="shared" si="232"/>
        <v>22.00.00</v>
      </c>
      <c r="T1019" t="str">
        <f t="shared" si="233"/>
        <v>10.00.00</v>
      </c>
      <c r="U1019" t="str">
        <f t="shared" si="234"/>
        <v>23-ago-2011</v>
      </c>
      <c r="V1019">
        <f t="shared" si="235"/>
        <v>8</v>
      </c>
      <c r="W1019">
        <f t="shared" si="236"/>
        <v>2011</v>
      </c>
      <c r="X1019">
        <f t="shared" si="237"/>
        <v>23</v>
      </c>
      <c r="Y1019" s="25">
        <f t="shared" si="238"/>
        <v>3084.4999999999923</v>
      </c>
    </row>
    <row r="1020" spans="1:25">
      <c r="A1020" t="s">
        <v>1315</v>
      </c>
      <c r="B1020" t="s">
        <v>1316</v>
      </c>
      <c r="C1020" t="s">
        <v>55</v>
      </c>
      <c r="D1020">
        <v>3</v>
      </c>
      <c r="E1020" s="36">
        <v>-1.8</v>
      </c>
      <c r="F1020" s="4">
        <v>-2.9999999999999997E-4</v>
      </c>
      <c r="G1020">
        <v>0</v>
      </c>
      <c r="H1020" s="25">
        <v>30.4</v>
      </c>
      <c r="I1020" s="25">
        <v>-1.8</v>
      </c>
      <c r="J1020" s="3">
        <v>10000</v>
      </c>
      <c r="K1020" s="7">
        <f t="shared" si="225"/>
        <v>-2</v>
      </c>
      <c r="L1020" s="6">
        <f t="shared" si="226"/>
        <v>-35.599999999999994</v>
      </c>
      <c r="M1020">
        <v>1</v>
      </c>
      <c r="N1020" s="9">
        <f t="shared" si="227"/>
        <v>0</v>
      </c>
      <c r="O1020" s="9">
        <f t="shared" si="228"/>
        <v>-1</v>
      </c>
      <c r="P1020" s="9">
        <f t="shared" si="229"/>
        <v>0</v>
      </c>
      <c r="Q1020" s="8">
        <f t="shared" si="230"/>
        <v>0</v>
      </c>
      <c r="R1020" s="8">
        <f t="shared" si="231"/>
        <v>-1.8</v>
      </c>
      <c r="S1020" t="str">
        <f t="shared" si="232"/>
        <v>11.00.00</v>
      </c>
      <c r="T1020" t="str">
        <f t="shared" si="233"/>
        <v>14.00.00</v>
      </c>
      <c r="U1020" t="str">
        <f t="shared" si="234"/>
        <v xml:space="preserve">2-set-2011 </v>
      </c>
      <c r="V1020">
        <f t="shared" si="235"/>
        <v>9</v>
      </c>
      <c r="W1020">
        <f t="shared" si="236"/>
        <v>2011</v>
      </c>
      <c r="X1020">
        <f t="shared" si="237"/>
        <v>2</v>
      </c>
      <c r="Y1020" s="25">
        <f t="shared" si="238"/>
        <v>3082.6999999999921</v>
      </c>
    </row>
    <row r="1021" spans="1:25">
      <c r="A1021" t="s">
        <v>2129</v>
      </c>
      <c r="B1021" t="s">
        <v>2130</v>
      </c>
      <c r="C1021" t="s">
        <v>55</v>
      </c>
      <c r="D1021">
        <v>8</v>
      </c>
      <c r="E1021" s="38">
        <v>96.6</v>
      </c>
      <c r="F1021" s="4">
        <v>8.6999999999999994E-3</v>
      </c>
      <c r="G1021">
        <v>0</v>
      </c>
      <c r="H1021" s="25">
        <v>98.6</v>
      </c>
      <c r="I1021" s="25">
        <v>-43.4</v>
      </c>
      <c r="J1021" s="3">
        <v>10000</v>
      </c>
      <c r="K1021" s="7">
        <f t="shared" si="225"/>
        <v>1</v>
      </c>
      <c r="L1021" s="6">
        <f t="shared" si="226"/>
        <v>96.6</v>
      </c>
      <c r="M1021">
        <v>1</v>
      </c>
      <c r="N1021" s="9">
        <f t="shared" si="227"/>
        <v>1</v>
      </c>
      <c r="O1021" s="9">
        <f t="shared" si="228"/>
        <v>0</v>
      </c>
      <c r="P1021" s="9">
        <f t="shared" si="229"/>
        <v>0</v>
      </c>
      <c r="Q1021" s="8">
        <f t="shared" si="230"/>
        <v>96.6</v>
      </c>
      <c r="R1021" s="8">
        <f t="shared" si="231"/>
        <v>0</v>
      </c>
      <c r="S1021" t="str">
        <f t="shared" si="232"/>
        <v>13.00.00</v>
      </c>
      <c r="T1021" t="str">
        <f t="shared" si="233"/>
        <v>21.00.00</v>
      </c>
      <c r="U1021" t="str">
        <f t="shared" si="234"/>
        <v xml:space="preserve">2-set-2011 </v>
      </c>
      <c r="V1021">
        <f t="shared" si="235"/>
        <v>9</v>
      </c>
      <c r="W1021">
        <f t="shared" si="236"/>
        <v>2011</v>
      </c>
      <c r="X1021">
        <f t="shared" si="237"/>
        <v>2</v>
      </c>
      <c r="Y1021" s="25">
        <f t="shared" si="238"/>
        <v>3179.299999999992</v>
      </c>
    </row>
    <row r="1022" spans="1:25">
      <c r="A1022" t="s">
        <v>2131</v>
      </c>
      <c r="B1022" t="s">
        <v>2132</v>
      </c>
      <c r="C1022" t="s">
        <v>55</v>
      </c>
      <c r="D1022">
        <v>8</v>
      </c>
      <c r="E1022" s="38">
        <v>210.6</v>
      </c>
      <c r="F1022" s="4">
        <v>1.9800000000000002E-2</v>
      </c>
      <c r="G1022">
        <v>0</v>
      </c>
      <c r="H1022" s="25">
        <v>210.6</v>
      </c>
      <c r="I1022" s="25">
        <v>-32.4</v>
      </c>
      <c r="J1022" s="3">
        <v>10000</v>
      </c>
      <c r="K1022" s="7">
        <f t="shared" si="225"/>
        <v>2</v>
      </c>
      <c r="L1022" s="6">
        <f t="shared" si="226"/>
        <v>307.2</v>
      </c>
      <c r="M1022">
        <v>1</v>
      </c>
      <c r="N1022" s="9">
        <f t="shared" si="227"/>
        <v>1</v>
      </c>
      <c r="O1022" s="9">
        <f t="shared" si="228"/>
        <v>0</v>
      </c>
      <c r="P1022" s="9">
        <f t="shared" si="229"/>
        <v>0</v>
      </c>
      <c r="Q1022" s="8">
        <f t="shared" si="230"/>
        <v>210.6</v>
      </c>
      <c r="R1022" s="8">
        <f t="shared" si="231"/>
        <v>0</v>
      </c>
      <c r="S1022" t="str">
        <f t="shared" si="232"/>
        <v>13.00.00</v>
      </c>
      <c r="T1022" t="str">
        <f t="shared" si="233"/>
        <v>21.00.00</v>
      </c>
      <c r="U1022" t="str">
        <f t="shared" si="234"/>
        <v xml:space="preserve">5-set-2011 </v>
      </c>
      <c r="V1022">
        <f t="shared" si="235"/>
        <v>9</v>
      </c>
      <c r="W1022">
        <f t="shared" si="236"/>
        <v>2011</v>
      </c>
      <c r="X1022">
        <f t="shared" si="237"/>
        <v>5</v>
      </c>
      <c r="Y1022" s="25">
        <f t="shared" si="238"/>
        <v>3389.8999999999919</v>
      </c>
    </row>
    <row r="1023" spans="1:25">
      <c r="A1023" t="s">
        <v>3134</v>
      </c>
      <c r="B1023" t="s">
        <v>3135</v>
      </c>
      <c r="C1023" t="s">
        <v>25</v>
      </c>
      <c r="D1023">
        <v>1</v>
      </c>
      <c r="E1023" s="36">
        <v>4.3</v>
      </c>
      <c r="F1023" s="4">
        <v>8.0000000000000004E-4</v>
      </c>
      <c r="G1023">
        <v>0</v>
      </c>
      <c r="H1023" s="25">
        <v>9.8000000000000007</v>
      </c>
      <c r="I1023" s="25">
        <v>0</v>
      </c>
      <c r="J1023" s="3">
        <v>10000</v>
      </c>
      <c r="K1023" s="7">
        <f t="shared" si="225"/>
        <v>3</v>
      </c>
      <c r="L1023" s="6">
        <f t="shared" si="226"/>
        <v>311.5</v>
      </c>
      <c r="M1023">
        <v>1</v>
      </c>
      <c r="N1023" s="9">
        <f t="shared" si="227"/>
        <v>1</v>
      </c>
      <c r="O1023" s="9">
        <f t="shared" si="228"/>
        <v>0</v>
      </c>
      <c r="P1023" s="9">
        <f t="shared" si="229"/>
        <v>0</v>
      </c>
      <c r="Q1023" s="8">
        <f t="shared" si="230"/>
        <v>4.3</v>
      </c>
      <c r="R1023" s="8">
        <f t="shared" si="231"/>
        <v>0</v>
      </c>
      <c r="S1023" t="str">
        <f t="shared" si="232"/>
        <v>22.00.00</v>
      </c>
      <c r="T1023" t="str">
        <f t="shared" si="233"/>
        <v>0.00.00</v>
      </c>
      <c r="U1023" t="str">
        <f t="shared" si="234"/>
        <v xml:space="preserve">5-set-2011 </v>
      </c>
      <c r="V1023">
        <f t="shared" si="235"/>
        <v>9</v>
      </c>
      <c r="W1023">
        <f t="shared" si="236"/>
        <v>2011</v>
      </c>
      <c r="X1023">
        <f t="shared" si="237"/>
        <v>5</v>
      </c>
      <c r="Y1023" s="25">
        <f t="shared" si="238"/>
        <v>3394.1999999999921</v>
      </c>
    </row>
    <row r="1024" spans="1:25">
      <c r="A1024" t="s">
        <v>3136</v>
      </c>
      <c r="B1024" t="s">
        <v>3137</v>
      </c>
      <c r="C1024" t="s">
        <v>25</v>
      </c>
      <c r="D1024">
        <v>2</v>
      </c>
      <c r="E1024" s="36">
        <v>77</v>
      </c>
      <c r="F1024" s="4">
        <v>1.49E-2</v>
      </c>
      <c r="G1024">
        <v>0</v>
      </c>
      <c r="H1024" s="25">
        <v>77</v>
      </c>
      <c r="I1024" s="25">
        <v>0</v>
      </c>
      <c r="J1024" s="3">
        <v>10000</v>
      </c>
      <c r="K1024" s="7">
        <f t="shared" si="225"/>
        <v>4</v>
      </c>
      <c r="L1024" s="6">
        <f t="shared" si="226"/>
        <v>388.5</v>
      </c>
      <c r="M1024">
        <v>1</v>
      </c>
      <c r="N1024" s="9">
        <f t="shared" si="227"/>
        <v>1</v>
      </c>
      <c r="O1024" s="9">
        <f t="shared" si="228"/>
        <v>0</v>
      </c>
      <c r="P1024" s="9">
        <f t="shared" si="229"/>
        <v>0</v>
      </c>
      <c r="Q1024" s="8">
        <f t="shared" si="230"/>
        <v>77</v>
      </c>
      <c r="R1024" s="8">
        <f t="shared" si="231"/>
        <v>0</v>
      </c>
      <c r="S1024" t="str">
        <f t="shared" si="232"/>
        <v>18.00.00</v>
      </c>
      <c r="T1024" t="str">
        <f t="shared" si="233"/>
        <v>20.00.00</v>
      </c>
      <c r="U1024" t="str">
        <f t="shared" si="234"/>
        <v xml:space="preserve">6-set-2011 </v>
      </c>
      <c r="V1024">
        <f t="shared" si="235"/>
        <v>9</v>
      </c>
      <c r="W1024">
        <f t="shared" si="236"/>
        <v>2011</v>
      </c>
      <c r="X1024">
        <f t="shared" si="237"/>
        <v>6</v>
      </c>
      <c r="Y1024" s="25">
        <f t="shared" si="238"/>
        <v>3471.1999999999921</v>
      </c>
    </row>
    <row r="1025" spans="1:25">
      <c r="A1025" t="s">
        <v>1319</v>
      </c>
      <c r="B1025" t="s">
        <v>1320</v>
      </c>
      <c r="C1025" t="s">
        <v>25</v>
      </c>
      <c r="D1025">
        <v>29</v>
      </c>
      <c r="E1025" s="36">
        <v>165</v>
      </c>
      <c r="F1025" s="4">
        <v>3.1300000000000001E-2</v>
      </c>
      <c r="G1025">
        <v>0</v>
      </c>
      <c r="H1025" s="25">
        <v>187.8</v>
      </c>
      <c r="I1025" s="25">
        <v>-5.3</v>
      </c>
      <c r="J1025" s="3">
        <v>10000</v>
      </c>
      <c r="K1025" s="7">
        <f t="shared" si="225"/>
        <v>5</v>
      </c>
      <c r="L1025" s="6">
        <f t="shared" si="226"/>
        <v>553.5</v>
      </c>
      <c r="M1025">
        <v>1</v>
      </c>
      <c r="N1025" s="9">
        <f t="shared" si="227"/>
        <v>1</v>
      </c>
      <c r="O1025" s="9">
        <f t="shared" si="228"/>
        <v>0</v>
      </c>
      <c r="P1025" s="9">
        <f t="shared" si="229"/>
        <v>0</v>
      </c>
      <c r="Q1025" s="8">
        <f t="shared" si="230"/>
        <v>165</v>
      </c>
      <c r="R1025" s="8">
        <f t="shared" si="231"/>
        <v>0</v>
      </c>
      <c r="S1025" t="str">
        <f t="shared" si="232"/>
        <v>23.00.00</v>
      </c>
      <c r="T1025" t="str">
        <f t="shared" si="233"/>
        <v>4.00.00</v>
      </c>
      <c r="U1025" t="str">
        <f t="shared" si="234"/>
        <v xml:space="preserve">6-set-2011 </v>
      </c>
      <c r="V1025">
        <f t="shared" si="235"/>
        <v>9</v>
      </c>
      <c r="W1025">
        <f t="shared" si="236"/>
        <v>2011</v>
      </c>
      <c r="X1025">
        <f t="shared" si="237"/>
        <v>6</v>
      </c>
      <c r="Y1025" s="25">
        <f t="shared" si="238"/>
        <v>3636.1999999999921</v>
      </c>
    </row>
    <row r="1026" spans="1:25">
      <c r="A1026" t="s">
        <v>1317</v>
      </c>
      <c r="B1026" t="s">
        <v>1318</v>
      </c>
      <c r="C1026" t="s">
        <v>25</v>
      </c>
      <c r="D1026">
        <v>1</v>
      </c>
      <c r="E1026" s="36">
        <v>-25.3</v>
      </c>
      <c r="F1026" s="4">
        <v>-4.7999999999999996E-3</v>
      </c>
      <c r="G1026">
        <v>0</v>
      </c>
      <c r="H1026" s="25">
        <v>0</v>
      </c>
      <c r="I1026" s="25">
        <v>-25.3</v>
      </c>
      <c r="J1026" s="3">
        <v>10000</v>
      </c>
      <c r="K1026" s="7">
        <f t="shared" si="225"/>
        <v>-1</v>
      </c>
      <c r="L1026" s="6">
        <f t="shared" si="226"/>
        <v>-25.3</v>
      </c>
      <c r="M1026">
        <v>1</v>
      </c>
      <c r="N1026" s="9">
        <f t="shared" si="227"/>
        <v>0</v>
      </c>
      <c r="O1026" s="9">
        <f t="shared" si="228"/>
        <v>-1</v>
      </c>
      <c r="P1026" s="9">
        <f t="shared" si="229"/>
        <v>0</v>
      </c>
      <c r="Q1026" s="8">
        <f t="shared" si="230"/>
        <v>0</v>
      </c>
      <c r="R1026" s="8">
        <f t="shared" si="231"/>
        <v>-25.3</v>
      </c>
      <c r="S1026" t="str">
        <f t="shared" si="232"/>
        <v>6.00.00</v>
      </c>
      <c r="T1026" t="str">
        <f t="shared" si="233"/>
        <v>7.00.00</v>
      </c>
      <c r="U1026" t="str">
        <f t="shared" si="234"/>
        <v xml:space="preserve">6-set-2011 </v>
      </c>
      <c r="V1026">
        <f t="shared" si="235"/>
        <v>9</v>
      </c>
      <c r="W1026">
        <f t="shared" si="236"/>
        <v>2011</v>
      </c>
      <c r="X1026">
        <f t="shared" si="237"/>
        <v>6</v>
      </c>
      <c r="Y1026" s="25">
        <f t="shared" si="238"/>
        <v>3610.8999999999919</v>
      </c>
    </row>
    <row r="1027" spans="1:25">
      <c r="A1027" t="s">
        <v>1321</v>
      </c>
      <c r="B1027" t="s">
        <v>1322</v>
      </c>
      <c r="C1027" t="s">
        <v>55</v>
      </c>
      <c r="D1027">
        <v>17</v>
      </c>
      <c r="E1027" s="36">
        <v>159.19999999999999</v>
      </c>
      <c r="F1027" s="4">
        <v>3.0499999999999999E-2</v>
      </c>
      <c r="G1027">
        <v>0</v>
      </c>
      <c r="H1027" s="25">
        <v>223</v>
      </c>
      <c r="I1027" s="25">
        <v>-25</v>
      </c>
      <c r="J1027" s="3">
        <v>10000</v>
      </c>
      <c r="K1027" s="7">
        <f t="shared" si="225"/>
        <v>1</v>
      </c>
      <c r="L1027" s="6">
        <f t="shared" si="226"/>
        <v>159.19999999999999</v>
      </c>
      <c r="M1027">
        <v>1</v>
      </c>
      <c r="N1027" s="9">
        <f t="shared" si="227"/>
        <v>1</v>
      </c>
      <c r="O1027" s="9">
        <f t="shared" si="228"/>
        <v>0</v>
      </c>
      <c r="P1027" s="9">
        <f t="shared" si="229"/>
        <v>0</v>
      </c>
      <c r="Q1027" s="8">
        <f t="shared" si="230"/>
        <v>159.19999999999999</v>
      </c>
      <c r="R1027" s="8">
        <f t="shared" si="231"/>
        <v>0</v>
      </c>
      <c r="S1027" t="str">
        <f t="shared" si="232"/>
        <v>16.00.00</v>
      </c>
      <c r="T1027" t="str">
        <f t="shared" si="233"/>
        <v>10.00.00</v>
      </c>
      <c r="U1027" t="str">
        <f t="shared" si="234"/>
        <v xml:space="preserve">9-set-2011 </v>
      </c>
      <c r="V1027">
        <f t="shared" si="235"/>
        <v>9</v>
      </c>
      <c r="W1027">
        <f t="shared" si="236"/>
        <v>2011</v>
      </c>
      <c r="X1027">
        <f t="shared" si="237"/>
        <v>9</v>
      </c>
      <c r="Y1027" s="25">
        <f t="shared" si="238"/>
        <v>3770.0999999999917</v>
      </c>
    </row>
    <row r="1028" spans="1:25">
      <c r="A1028" t="s">
        <v>1323</v>
      </c>
      <c r="B1028" t="s">
        <v>1324</v>
      </c>
      <c r="C1028" t="s">
        <v>55</v>
      </c>
      <c r="D1028">
        <v>1</v>
      </c>
      <c r="E1028" s="36">
        <v>-39.799999999999997</v>
      </c>
      <c r="F1028" s="4">
        <v>-7.7999999999999996E-3</v>
      </c>
      <c r="G1028">
        <v>0</v>
      </c>
      <c r="H1028" s="25">
        <v>22.7</v>
      </c>
      <c r="I1028" s="25">
        <v>-39.799999999999997</v>
      </c>
      <c r="J1028" s="3">
        <v>10000</v>
      </c>
      <c r="K1028" s="7">
        <f t="shared" si="225"/>
        <v>-1</v>
      </c>
      <c r="L1028" s="6">
        <f t="shared" si="226"/>
        <v>-39.799999999999997</v>
      </c>
      <c r="M1028">
        <v>1</v>
      </c>
      <c r="N1028" s="9">
        <f t="shared" si="227"/>
        <v>0</v>
      </c>
      <c r="O1028" s="9">
        <f t="shared" si="228"/>
        <v>-1</v>
      </c>
      <c r="P1028" s="9">
        <f t="shared" si="229"/>
        <v>0</v>
      </c>
      <c r="Q1028" s="8">
        <f t="shared" si="230"/>
        <v>0</v>
      </c>
      <c r="R1028" s="8">
        <f t="shared" si="231"/>
        <v>-39.799999999999997</v>
      </c>
      <c r="S1028" t="str">
        <f t="shared" si="232"/>
        <v>8.00.00</v>
      </c>
      <c r="T1028" t="str">
        <f t="shared" si="233"/>
        <v>9.00.00</v>
      </c>
      <c r="U1028" t="str">
        <f t="shared" si="234"/>
        <v>14-set-2011</v>
      </c>
      <c r="V1028">
        <f t="shared" si="235"/>
        <v>9</v>
      </c>
      <c r="W1028">
        <f t="shared" si="236"/>
        <v>2011</v>
      </c>
      <c r="X1028">
        <f t="shared" si="237"/>
        <v>14</v>
      </c>
      <c r="Y1028" s="25">
        <f t="shared" si="238"/>
        <v>3730.2999999999915</v>
      </c>
    </row>
    <row r="1029" spans="1:25">
      <c r="A1029" t="s">
        <v>3138</v>
      </c>
      <c r="B1029" t="s">
        <v>3139</v>
      </c>
      <c r="C1029" t="s">
        <v>25</v>
      </c>
      <c r="D1029">
        <v>13</v>
      </c>
      <c r="E1029" s="36">
        <v>27.9</v>
      </c>
      <c r="F1029" s="4">
        <v>5.1000000000000004E-3</v>
      </c>
      <c r="G1029">
        <v>0</v>
      </c>
      <c r="H1029" s="25">
        <v>75.8</v>
      </c>
      <c r="I1029" s="25">
        <v>-12.2</v>
      </c>
      <c r="J1029" s="3">
        <v>10000</v>
      </c>
      <c r="K1029" s="7">
        <f t="shared" si="225"/>
        <v>1</v>
      </c>
      <c r="L1029" s="6">
        <f t="shared" si="226"/>
        <v>27.9</v>
      </c>
      <c r="M1029">
        <v>1</v>
      </c>
      <c r="N1029" s="9">
        <f t="shared" si="227"/>
        <v>1</v>
      </c>
      <c r="O1029" s="9">
        <f t="shared" si="228"/>
        <v>0</v>
      </c>
      <c r="P1029" s="9">
        <f t="shared" si="229"/>
        <v>0</v>
      </c>
      <c r="Q1029" s="8">
        <f t="shared" si="230"/>
        <v>27.9</v>
      </c>
      <c r="R1029" s="8">
        <f t="shared" si="231"/>
        <v>0</v>
      </c>
      <c r="S1029" t="str">
        <f t="shared" si="232"/>
        <v>10.00.00</v>
      </c>
      <c r="T1029" t="str">
        <f t="shared" si="233"/>
        <v>23.00.00</v>
      </c>
      <c r="U1029" t="str">
        <f t="shared" si="234"/>
        <v>20-set-2011</v>
      </c>
      <c r="V1029">
        <f t="shared" si="235"/>
        <v>9</v>
      </c>
      <c r="W1029">
        <f t="shared" si="236"/>
        <v>2011</v>
      </c>
      <c r="X1029">
        <f t="shared" si="237"/>
        <v>20</v>
      </c>
      <c r="Y1029" s="25">
        <f t="shared" si="238"/>
        <v>3758.1999999999916</v>
      </c>
    </row>
    <row r="1030" spans="1:25">
      <c r="A1030" t="s">
        <v>1325</v>
      </c>
      <c r="B1030" t="s">
        <v>1326</v>
      </c>
      <c r="C1030" t="s">
        <v>55</v>
      </c>
      <c r="D1030">
        <v>8</v>
      </c>
      <c r="E1030" s="36">
        <v>-65.599999999999994</v>
      </c>
      <c r="F1030" s="4">
        <v>-1.1900000000000001E-2</v>
      </c>
      <c r="G1030">
        <v>0</v>
      </c>
      <c r="H1030" s="25">
        <v>0</v>
      </c>
      <c r="I1030" s="25">
        <v>-141.4</v>
      </c>
      <c r="J1030" s="3">
        <v>10000</v>
      </c>
      <c r="K1030" s="7">
        <f t="shared" si="225"/>
        <v>-1</v>
      </c>
      <c r="L1030" s="6">
        <f t="shared" si="226"/>
        <v>-65.599999999999994</v>
      </c>
      <c r="M1030">
        <v>1</v>
      </c>
      <c r="N1030" s="9">
        <f t="shared" si="227"/>
        <v>0</v>
      </c>
      <c r="O1030" s="9">
        <f t="shared" si="228"/>
        <v>-1</v>
      </c>
      <c r="P1030" s="9">
        <f t="shared" si="229"/>
        <v>0</v>
      </c>
      <c r="Q1030" s="8">
        <f t="shared" si="230"/>
        <v>0</v>
      </c>
      <c r="R1030" s="8">
        <f t="shared" si="231"/>
        <v>-65.599999999999994</v>
      </c>
      <c r="S1030" t="str">
        <f t="shared" si="232"/>
        <v>1.00.00</v>
      </c>
      <c r="T1030" t="str">
        <f t="shared" si="233"/>
        <v>9.00.00</v>
      </c>
      <c r="U1030" t="str">
        <f t="shared" si="234"/>
        <v>21-set-2011</v>
      </c>
      <c r="V1030">
        <f t="shared" si="235"/>
        <v>9</v>
      </c>
      <c r="W1030">
        <f t="shared" si="236"/>
        <v>2011</v>
      </c>
      <c r="X1030">
        <f t="shared" si="237"/>
        <v>21</v>
      </c>
      <c r="Y1030" s="25">
        <f t="shared" si="238"/>
        <v>3692.5999999999917</v>
      </c>
    </row>
    <row r="1031" spans="1:25">
      <c r="A1031" t="s">
        <v>1326</v>
      </c>
      <c r="B1031" t="s">
        <v>1326</v>
      </c>
      <c r="C1031" t="s">
        <v>25</v>
      </c>
      <c r="D1031">
        <v>0</v>
      </c>
      <c r="E1031" s="36">
        <v>-75.8</v>
      </c>
      <c r="F1031" s="4">
        <v>-1.3599999999999999E-2</v>
      </c>
      <c r="G1031">
        <v>0</v>
      </c>
      <c r="H1031" s="25">
        <v>0</v>
      </c>
      <c r="I1031" s="25">
        <v>-76.599999999999994</v>
      </c>
      <c r="J1031" s="3">
        <v>10000</v>
      </c>
      <c r="K1031" s="7">
        <f t="shared" ref="K1031:K1094" si="239">+IF(AND(E1031&gt;=0,E1030&gt;=0),K1030+1,IF(AND(E1031&lt;0,E1030&lt;0),K1030-1,IF(AND(E1031&gt;=0,E1030&lt;0),1,-1)))</f>
        <v>-2</v>
      </c>
      <c r="L1031" s="6">
        <f t="shared" ref="L1031:L1094" si="240">+IF(AND(E1031&gt;=0,E1030&gt;=0),L1030+E1031,IF(AND(E1031&lt;0,E1030&lt;0),L1030+E1031,E1031))</f>
        <v>-141.39999999999998</v>
      </c>
      <c r="M1031">
        <v>1</v>
      </c>
      <c r="N1031" s="9">
        <f t="shared" ref="N1031:N1094" si="241">+IF(E1031&gt;0,1,0)</f>
        <v>0</v>
      </c>
      <c r="O1031" s="9">
        <f t="shared" ref="O1031:O1094" si="242">+IF(E1031&lt;0,-1,0)</f>
        <v>-1</v>
      </c>
      <c r="P1031" s="9">
        <f t="shared" ref="P1031:P1094" si="243">+IF(E1031=0,1,0)</f>
        <v>0</v>
      </c>
      <c r="Q1031" s="8">
        <f t="shared" ref="Q1031:Q1094" si="244">IF(E1031&gt;=0,E1031,0)</f>
        <v>0</v>
      </c>
      <c r="R1031" s="8">
        <f t="shared" ref="R1031:R1094" si="245">IF(E1031&lt;0,E1031,0)</f>
        <v>-75.8</v>
      </c>
      <c r="S1031" t="str">
        <f t="shared" ref="S1031:S1094" si="246">REPLACE(A1031,1,SEARCH(" ",A1031),"")</f>
        <v>9.00.00</v>
      </c>
      <c r="T1031" t="str">
        <f t="shared" ref="T1031:T1094" si="247">REPLACE(B1031,1,SEARCH(" ",B1031),"")</f>
        <v>9.00.00</v>
      </c>
      <c r="U1031" t="str">
        <f t="shared" ref="U1031:U1094" si="248">LEFT(A1031,11)</f>
        <v>21-set-2011</v>
      </c>
      <c r="V1031">
        <f t="shared" ref="V1031:V1094" si="249">MONTH(U1031)</f>
        <v>9</v>
      </c>
      <c r="W1031">
        <f t="shared" ref="W1031:W1094" si="250">YEAR(U1031)</f>
        <v>2011</v>
      </c>
      <c r="X1031">
        <f t="shared" ref="X1031:X1094" si="251">DAY(U1031)</f>
        <v>21</v>
      </c>
      <c r="Y1031" s="25">
        <f t="shared" ref="Y1031:Y1094" si="252">Y1030+E1031</f>
        <v>3616.7999999999915</v>
      </c>
    </row>
    <row r="1032" spans="1:25">
      <c r="A1032" t="s">
        <v>2133</v>
      </c>
      <c r="B1032" t="s">
        <v>2134</v>
      </c>
      <c r="C1032" t="s">
        <v>55</v>
      </c>
      <c r="D1032">
        <v>8</v>
      </c>
      <c r="E1032" s="38">
        <v>90</v>
      </c>
      <c r="F1032" s="4">
        <v>8.6E-3</v>
      </c>
      <c r="G1032">
        <v>0</v>
      </c>
      <c r="H1032" s="25">
        <v>114.4</v>
      </c>
      <c r="I1032" s="25">
        <v>0</v>
      </c>
      <c r="J1032" s="3">
        <v>10000</v>
      </c>
      <c r="K1032" s="7">
        <f t="shared" si="239"/>
        <v>1</v>
      </c>
      <c r="L1032" s="6">
        <f t="shared" si="240"/>
        <v>90</v>
      </c>
      <c r="M1032">
        <v>1</v>
      </c>
      <c r="N1032" s="9">
        <f t="shared" si="241"/>
        <v>1</v>
      </c>
      <c r="O1032" s="9">
        <f t="shared" si="242"/>
        <v>0</v>
      </c>
      <c r="P1032" s="9">
        <f t="shared" si="243"/>
        <v>0</v>
      </c>
      <c r="Q1032" s="8">
        <f t="shared" si="244"/>
        <v>90</v>
      </c>
      <c r="R1032" s="8">
        <f t="shared" si="245"/>
        <v>0</v>
      </c>
      <c r="S1032" t="str">
        <f t="shared" si="246"/>
        <v>13.00.00</v>
      </c>
      <c r="T1032" t="str">
        <f t="shared" si="247"/>
        <v>21.00.00</v>
      </c>
      <c r="U1032" t="str">
        <f t="shared" si="248"/>
        <v>22-set-2011</v>
      </c>
      <c r="V1032">
        <f t="shared" si="249"/>
        <v>9</v>
      </c>
      <c r="W1032">
        <f t="shared" si="250"/>
        <v>2011</v>
      </c>
      <c r="X1032">
        <f t="shared" si="251"/>
        <v>22</v>
      </c>
      <c r="Y1032" s="25">
        <f t="shared" si="252"/>
        <v>3706.7999999999915</v>
      </c>
    </row>
    <row r="1033" spans="1:25">
      <c r="A1033" t="s">
        <v>1327</v>
      </c>
      <c r="B1033" t="s">
        <v>1328</v>
      </c>
      <c r="C1033" t="s">
        <v>55</v>
      </c>
      <c r="D1033">
        <v>5</v>
      </c>
      <c r="E1033" s="36">
        <v>-23.8</v>
      </c>
      <c r="F1033" s="4">
        <v>-4.5999999999999999E-3</v>
      </c>
      <c r="G1033">
        <v>0</v>
      </c>
      <c r="H1033" s="25">
        <v>8.9</v>
      </c>
      <c r="I1033" s="25">
        <v>-24.3</v>
      </c>
      <c r="J1033" s="3">
        <v>10000</v>
      </c>
      <c r="K1033" s="7">
        <f t="shared" si="239"/>
        <v>-1</v>
      </c>
      <c r="L1033" s="6">
        <f t="shared" si="240"/>
        <v>-23.8</v>
      </c>
      <c r="M1033">
        <v>1</v>
      </c>
      <c r="N1033" s="9">
        <f t="shared" si="241"/>
        <v>0</v>
      </c>
      <c r="O1033" s="9">
        <f t="shared" si="242"/>
        <v>-1</v>
      </c>
      <c r="P1033" s="9">
        <f t="shared" si="243"/>
        <v>0</v>
      </c>
      <c r="Q1033" s="8">
        <f t="shared" si="244"/>
        <v>0</v>
      </c>
      <c r="R1033" s="8">
        <f t="shared" si="245"/>
        <v>-23.8</v>
      </c>
      <c r="S1033" t="str">
        <f t="shared" si="246"/>
        <v>17.00.00</v>
      </c>
      <c r="T1033" t="str">
        <f t="shared" si="247"/>
        <v>22.00.00</v>
      </c>
      <c r="U1033" t="str">
        <f t="shared" si="248"/>
        <v>22-set-2011</v>
      </c>
      <c r="V1033">
        <f t="shared" si="249"/>
        <v>9</v>
      </c>
      <c r="W1033">
        <f t="shared" si="250"/>
        <v>2011</v>
      </c>
      <c r="X1033">
        <f t="shared" si="251"/>
        <v>22</v>
      </c>
      <c r="Y1033" s="25">
        <f t="shared" si="252"/>
        <v>3682.9999999999914</v>
      </c>
    </row>
    <row r="1034" spans="1:25">
      <c r="A1034" t="s">
        <v>3140</v>
      </c>
      <c r="B1034" t="s">
        <v>3141</v>
      </c>
      <c r="C1034" t="s">
        <v>25</v>
      </c>
      <c r="D1034">
        <v>4</v>
      </c>
      <c r="E1034" s="36">
        <v>4</v>
      </c>
      <c r="F1034" s="4">
        <v>8.0000000000000004E-4</v>
      </c>
      <c r="G1034">
        <v>0</v>
      </c>
      <c r="H1034" s="25">
        <v>5.6</v>
      </c>
      <c r="I1034" s="25">
        <v>-33.5</v>
      </c>
      <c r="J1034" s="3">
        <v>10000</v>
      </c>
      <c r="K1034" s="7">
        <f t="shared" si="239"/>
        <v>1</v>
      </c>
      <c r="L1034" s="6">
        <f t="shared" si="240"/>
        <v>4</v>
      </c>
      <c r="M1034">
        <v>1</v>
      </c>
      <c r="N1034" s="9">
        <f t="shared" si="241"/>
        <v>1</v>
      </c>
      <c r="O1034" s="9">
        <f t="shared" si="242"/>
        <v>0</v>
      </c>
      <c r="P1034" s="9">
        <f t="shared" si="243"/>
        <v>0</v>
      </c>
      <c r="Q1034" s="8">
        <f t="shared" si="244"/>
        <v>4</v>
      </c>
      <c r="R1034" s="8">
        <f t="shared" si="245"/>
        <v>0</v>
      </c>
      <c r="S1034" t="str">
        <f t="shared" si="246"/>
        <v>19.00.00</v>
      </c>
      <c r="T1034" t="str">
        <f t="shared" si="247"/>
        <v>23.00.00</v>
      </c>
      <c r="U1034" t="str">
        <f t="shared" si="248"/>
        <v>22-set-2011</v>
      </c>
      <c r="V1034">
        <f t="shared" si="249"/>
        <v>9</v>
      </c>
      <c r="W1034">
        <f t="shared" si="250"/>
        <v>2011</v>
      </c>
      <c r="X1034">
        <f t="shared" si="251"/>
        <v>22</v>
      </c>
      <c r="Y1034" s="25">
        <f t="shared" si="252"/>
        <v>3686.9999999999914</v>
      </c>
    </row>
    <row r="1035" spans="1:25">
      <c r="A1035" t="s">
        <v>1329</v>
      </c>
      <c r="B1035" t="s">
        <v>1330</v>
      </c>
      <c r="C1035" t="s">
        <v>25</v>
      </c>
      <c r="D1035">
        <v>5</v>
      </c>
      <c r="E1035" s="36">
        <v>-48.8</v>
      </c>
      <c r="F1035" s="4">
        <v>-9.4000000000000004E-3</v>
      </c>
      <c r="G1035">
        <v>0</v>
      </c>
      <c r="H1035" s="25">
        <v>19.8</v>
      </c>
      <c r="I1035" s="25">
        <v>-48.8</v>
      </c>
      <c r="J1035" s="3">
        <v>10000</v>
      </c>
      <c r="K1035" s="7">
        <f t="shared" si="239"/>
        <v>-1</v>
      </c>
      <c r="L1035" s="6">
        <f t="shared" si="240"/>
        <v>-48.8</v>
      </c>
      <c r="M1035">
        <v>1</v>
      </c>
      <c r="N1035" s="9">
        <f t="shared" si="241"/>
        <v>0</v>
      </c>
      <c r="O1035" s="9">
        <f t="shared" si="242"/>
        <v>-1</v>
      </c>
      <c r="P1035" s="9">
        <f t="shared" si="243"/>
        <v>0</v>
      </c>
      <c r="Q1035" s="8">
        <f t="shared" si="244"/>
        <v>0</v>
      </c>
      <c r="R1035" s="8">
        <f t="shared" si="245"/>
        <v>-48.8</v>
      </c>
      <c r="S1035" t="str">
        <f t="shared" si="246"/>
        <v>3.00.00</v>
      </c>
      <c r="T1035" t="str">
        <f t="shared" si="247"/>
        <v>8.00.00</v>
      </c>
      <c r="U1035" t="str">
        <f t="shared" si="248"/>
        <v>23-set-2011</v>
      </c>
      <c r="V1035">
        <f t="shared" si="249"/>
        <v>9</v>
      </c>
      <c r="W1035">
        <f t="shared" si="250"/>
        <v>2011</v>
      </c>
      <c r="X1035">
        <f t="shared" si="251"/>
        <v>23</v>
      </c>
      <c r="Y1035" s="25">
        <f t="shared" si="252"/>
        <v>3638.1999999999912</v>
      </c>
    </row>
    <row r="1036" spans="1:25">
      <c r="A1036" t="s">
        <v>2135</v>
      </c>
      <c r="B1036" t="s">
        <v>2136</v>
      </c>
      <c r="C1036" t="s">
        <v>25</v>
      </c>
      <c r="D1036">
        <v>9</v>
      </c>
      <c r="E1036" s="38">
        <v>98.6</v>
      </c>
      <c r="F1036" s="4">
        <v>9.2999999999999992E-3</v>
      </c>
      <c r="G1036">
        <v>0</v>
      </c>
      <c r="H1036" s="25">
        <v>125.6</v>
      </c>
      <c r="I1036" s="25">
        <v>-28.4</v>
      </c>
      <c r="J1036" s="3">
        <v>10000</v>
      </c>
      <c r="K1036" s="7">
        <f t="shared" si="239"/>
        <v>1</v>
      </c>
      <c r="L1036" s="6">
        <f t="shared" si="240"/>
        <v>98.6</v>
      </c>
      <c r="M1036">
        <v>1</v>
      </c>
      <c r="N1036" s="9">
        <f t="shared" si="241"/>
        <v>1</v>
      </c>
      <c r="O1036" s="9">
        <f t="shared" si="242"/>
        <v>0</v>
      </c>
      <c r="P1036" s="9">
        <f t="shared" si="243"/>
        <v>0</v>
      </c>
      <c r="Q1036" s="8">
        <f t="shared" si="244"/>
        <v>98.6</v>
      </c>
      <c r="R1036" s="8">
        <f t="shared" si="245"/>
        <v>0</v>
      </c>
      <c r="S1036" t="str">
        <f t="shared" si="246"/>
        <v>12.00.00</v>
      </c>
      <c r="T1036" t="str">
        <f t="shared" si="247"/>
        <v>21.00.00</v>
      </c>
      <c r="U1036" t="str">
        <f t="shared" si="248"/>
        <v>26-set-2011</v>
      </c>
      <c r="V1036">
        <f t="shared" si="249"/>
        <v>9</v>
      </c>
      <c r="W1036">
        <f t="shared" si="250"/>
        <v>2011</v>
      </c>
      <c r="X1036">
        <f t="shared" si="251"/>
        <v>26</v>
      </c>
      <c r="Y1036" s="25">
        <f t="shared" si="252"/>
        <v>3736.7999999999911</v>
      </c>
    </row>
    <row r="1037" spans="1:25">
      <c r="A1037" t="s">
        <v>1331</v>
      </c>
      <c r="B1037" t="s">
        <v>1332</v>
      </c>
      <c r="C1037" t="s">
        <v>55</v>
      </c>
      <c r="D1037">
        <v>1</v>
      </c>
      <c r="E1037" s="36">
        <v>-75.8</v>
      </c>
      <c r="F1037" s="4">
        <v>-1.3599999999999999E-2</v>
      </c>
      <c r="G1037">
        <v>0</v>
      </c>
      <c r="H1037" s="25">
        <v>0</v>
      </c>
      <c r="I1037" s="25">
        <v>-75.8</v>
      </c>
      <c r="J1037" s="3">
        <v>10000</v>
      </c>
      <c r="K1037" s="7">
        <f t="shared" si="239"/>
        <v>-1</v>
      </c>
      <c r="L1037" s="6">
        <f t="shared" si="240"/>
        <v>-75.8</v>
      </c>
      <c r="M1037">
        <v>1</v>
      </c>
      <c r="N1037" s="9">
        <f t="shared" si="241"/>
        <v>0</v>
      </c>
      <c r="O1037" s="9">
        <f t="shared" si="242"/>
        <v>-1</v>
      </c>
      <c r="P1037" s="9">
        <f t="shared" si="243"/>
        <v>0</v>
      </c>
      <c r="Q1037" s="8">
        <f t="shared" si="244"/>
        <v>0</v>
      </c>
      <c r="R1037" s="8">
        <f t="shared" si="245"/>
        <v>-75.8</v>
      </c>
      <c r="S1037" t="str">
        <f t="shared" si="246"/>
        <v>11.00.00</v>
      </c>
      <c r="T1037" t="str">
        <f t="shared" si="247"/>
        <v>12.00.00</v>
      </c>
      <c r="U1037" t="str">
        <f t="shared" si="248"/>
        <v>28-set-2011</v>
      </c>
      <c r="V1037">
        <f t="shared" si="249"/>
        <v>9</v>
      </c>
      <c r="W1037">
        <f t="shared" si="250"/>
        <v>2011</v>
      </c>
      <c r="X1037">
        <f t="shared" si="251"/>
        <v>28</v>
      </c>
      <c r="Y1037" s="25">
        <f t="shared" si="252"/>
        <v>3660.9999999999909</v>
      </c>
    </row>
    <row r="1038" spans="1:25">
      <c r="A1038" t="s">
        <v>1333</v>
      </c>
      <c r="B1038" t="s">
        <v>1334</v>
      </c>
      <c r="C1038" t="s">
        <v>55</v>
      </c>
      <c r="D1038">
        <v>5</v>
      </c>
      <c r="E1038" s="36">
        <v>30.2</v>
      </c>
      <c r="F1038" s="4">
        <v>5.4000000000000003E-3</v>
      </c>
      <c r="G1038">
        <v>0</v>
      </c>
      <c r="H1038" s="25">
        <v>66.2</v>
      </c>
      <c r="I1038" s="25">
        <v>0</v>
      </c>
      <c r="J1038" s="3">
        <v>10000</v>
      </c>
      <c r="K1038" s="7">
        <f t="shared" si="239"/>
        <v>1</v>
      </c>
      <c r="L1038" s="6">
        <f t="shared" si="240"/>
        <v>30.2</v>
      </c>
      <c r="M1038">
        <v>1</v>
      </c>
      <c r="N1038" s="9">
        <f t="shared" si="241"/>
        <v>1</v>
      </c>
      <c r="O1038" s="9">
        <f t="shared" si="242"/>
        <v>0</v>
      </c>
      <c r="P1038" s="9">
        <f t="shared" si="243"/>
        <v>0</v>
      </c>
      <c r="Q1038" s="8">
        <f t="shared" si="244"/>
        <v>30.2</v>
      </c>
      <c r="R1038" s="8">
        <f t="shared" si="245"/>
        <v>0</v>
      </c>
      <c r="S1038" t="str">
        <f t="shared" si="246"/>
        <v>11.00.00</v>
      </c>
      <c r="T1038" t="str">
        <f t="shared" si="247"/>
        <v>16.00.00</v>
      </c>
      <c r="U1038" t="str">
        <f t="shared" si="248"/>
        <v>30-set-2011</v>
      </c>
      <c r="V1038">
        <f t="shared" si="249"/>
        <v>9</v>
      </c>
      <c r="W1038">
        <f t="shared" si="250"/>
        <v>2011</v>
      </c>
      <c r="X1038">
        <f t="shared" si="251"/>
        <v>30</v>
      </c>
      <c r="Y1038" s="25">
        <f t="shared" si="252"/>
        <v>3691.1999999999907</v>
      </c>
    </row>
    <row r="1039" spans="1:25">
      <c r="A1039" t="s">
        <v>2137</v>
      </c>
      <c r="B1039" t="s">
        <v>2138</v>
      </c>
      <c r="C1039" t="s">
        <v>55</v>
      </c>
      <c r="D1039">
        <v>8</v>
      </c>
      <c r="E1039" s="38">
        <v>23.6</v>
      </c>
      <c r="F1039" s="4">
        <v>2.2000000000000001E-3</v>
      </c>
      <c r="G1039">
        <v>0</v>
      </c>
      <c r="H1039" s="25">
        <v>29.6</v>
      </c>
      <c r="I1039" s="25">
        <v>-48.4</v>
      </c>
      <c r="J1039" s="3">
        <v>10000</v>
      </c>
      <c r="K1039" s="7">
        <f t="shared" si="239"/>
        <v>2</v>
      </c>
      <c r="L1039" s="6">
        <f t="shared" si="240"/>
        <v>53.8</v>
      </c>
      <c r="M1039">
        <v>1</v>
      </c>
      <c r="N1039" s="9">
        <f t="shared" si="241"/>
        <v>1</v>
      </c>
      <c r="O1039" s="9">
        <f t="shared" si="242"/>
        <v>0</v>
      </c>
      <c r="P1039" s="9">
        <f t="shared" si="243"/>
        <v>0</v>
      </c>
      <c r="Q1039" s="8">
        <f t="shared" si="244"/>
        <v>23.6</v>
      </c>
      <c r="R1039" s="8">
        <f t="shared" si="245"/>
        <v>0</v>
      </c>
      <c r="S1039" t="str">
        <f t="shared" si="246"/>
        <v>13.00.00</v>
      </c>
      <c r="T1039" t="str">
        <f t="shared" si="247"/>
        <v>21.00.00</v>
      </c>
      <c r="U1039" t="str">
        <f t="shared" si="248"/>
        <v>30-set-2011</v>
      </c>
      <c r="V1039">
        <f t="shared" si="249"/>
        <v>9</v>
      </c>
      <c r="W1039">
        <f t="shared" si="250"/>
        <v>2011</v>
      </c>
      <c r="X1039">
        <f t="shared" si="251"/>
        <v>30</v>
      </c>
      <c r="Y1039" s="25">
        <f t="shared" si="252"/>
        <v>3714.7999999999906</v>
      </c>
    </row>
    <row r="1040" spans="1:25">
      <c r="A1040" t="s">
        <v>1335</v>
      </c>
      <c r="B1040" t="s">
        <v>1335</v>
      </c>
      <c r="C1040" t="s">
        <v>25</v>
      </c>
      <c r="D1040">
        <v>0</v>
      </c>
      <c r="E1040" s="36">
        <v>-69.8</v>
      </c>
      <c r="F1040" s="4">
        <v>-1.32E-2</v>
      </c>
      <c r="G1040">
        <v>0</v>
      </c>
      <c r="H1040" s="25">
        <v>0</v>
      </c>
      <c r="I1040" s="25">
        <v>-69.8</v>
      </c>
      <c r="J1040" s="3">
        <v>10000</v>
      </c>
      <c r="K1040" s="7">
        <f t="shared" si="239"/>
        <v>-1</v>
      </c>
      <c r="L1040" s="6">
        <f t="shared" si="240"/>
        <v>-69.8</v>
      </c>
      <c r="M1040">
        <v>1</v>
      </c>
      <c r="N1040" s="9">
        <f t="shared" si="241"/>
        <v>0</v>
      </c>
      <c r="O1040" s="9">
        <f t="shared" si="242"/>
        <v>-1</v>
      </c>
      <c r="P1040" s="9">
        <f t="shared" si="243"/>
        <v>0</v>
      </c>
      <c r="Q1040" s="8">
        <f t="shared" si="244"/>
        <v>0</v>
      </c>
      <c r="R1040" s="8">
        <f t="shared" si="245"/>
        <v>-69.8</v>
      </c>
      <c r="S1040" t="str">
        <f t="shared" si="246"/>
        <v>9.00.00</v>
      </c>
      <c r="T1040" t="str">
        <f t="shared" si="247"/>
        <v>9.00.00</v>
      </c>
      <c r="U1040" t="str">
        <f t="shared" si="248"/>
        <v xml:space="preserve">4-ott-2011 </v>
      </c>
      <c r="V1040">
        <f t="shared" si="249"/>
        <v>10</v>
      </c>
      <c r="W1040">
        <f t="shared" si="250"/>
        <v>2011</v>
      </c>
      <c r="X1040">
        <f t="shared" si="251"/>
        <v>4</v>
      </c>
      <c r="Y1040" s="25">
        <f t="shared" si="252"/>
        <v>3644.9999999999905</v>
      </c>
    </row>
    <row r="1041" spans="1:25">
      <c r="A1041" t="s">
        <v>1336</v>
      </c>
      <c r="B1041" t="s">
        <v>1337</v>
      </c>
      <c r="C1041" t="s">
        <v>25</v>
      </c>
      <c r="D1041">
        <v>24</v>
      </c>
      <c r="E1041" s="36">
        <v>128.19999999999999</v>
      </c>
      <c r="F1041" s="4">
        <v>2.3699999999999999E-2</v>
      </c>
      <c r="G1041">
        <v>0</v>
      </c>
      <c r="H1041" s="25">
        <v>186.9</v>
      </c>
      <c r="I1041" s="25">
        <v>-20.100000000000001</v>
      </c>
      <c r="J1041" s="3">
        <v>10000</v>
      </c>
      <c r="K1041" s="7">
        <f t="shared" si="239"/>
        <v>1</v>
      </c>
      <c r="L1041" s="6">
        <f t="shared" si="240"/>
        <v>128.19999999999999</v>
      </c>
      <c r="M1041">
        <v>1</v>
      </c>
      <c r="N1041" s="9">
        <f t="shared" si="241"/>
        <v>1</v>
      </c>
      <c r="O1041" s="9">
        <f t="shared" si="242"/>
        <v>0</v>
      </c>
      <c r="P1041" s="9">
        <f t="shared" si="243"/>
        <v>0</v>
      </c>
      <c r="Q1041" s="8">
        <f t="shared" si="244"/>
        <v>128.19999999999999</v>
      </c>
      <c r="R1041" s="8">
        <f t="shared" si="245"/>
        <v>0</v>
      </c>
      <c r="S1041" t="str">
        <f t="shared" si="246"/>
        <v>13.00.00</v>
      </c>
      <c r="T1041" t="str">
        <f t="shared" si="247"/>
        <v>13.00.00</v>
      </c>
      <c r="U1041" t="str">
        <f t="shared" si="248"/>
        <v xml:space="preserve">5-ott-2011 </v>
      </c>
      <c r="V1041">
        <f t="shared" si="249"/>
        <v>10</v>
      </c>
      <c r="W1041">
        <f t="shared" si="250"/>
        <v>2011</v>
      </c>
      <c r="X1041">
        <f t="shared" si="251"/>
        <v>5</v>
      </c>
      <c r="Y1041" s="25">
        <f t="shared" si="252"/>
        <v>3773.1999999999903</v>
      </c>
    </row>
    <row r="1042" spans="1:25">
      <c r="A1042" t="s">
        <v>1338</v>
      </c>
      <c r="B1042" t="s">
        <v>1339</v>
      </c>
      <c r="C1042" t="s">
        <v>55</v>
      </c>
      <c r="D1042">
        <v>2</v>
      </c>
      <c r="E1042" s="36">
        <v>-56.8</v>
      </c>
      <c r="F1042" s="4">
        <v>-1.01E-2</v>
      </c>
      <c r="G1042">
        <v>0</v>
      </c>
      <c r="H1042" s="25">
        <v>7</v>
      </c>
      <c r="I1042" s="25">
        <v>-56.8</v>
      </c>
      <c r="J1042" s="3">
        <v>10000</v>
      </c>
      <c r="K1042" s="7">
        <f t="shared" si="239"/>
        <v>-1</v>
      </c>
      <c r="L1042" s="6">
        <f t="shared" si="240"/>
        <v>-56.8</v>
      </c>
      <c r="M1042">
        <v>1</v>
      </c>
      <c r="N1042" s="9">
        <f t="shared" si="241"/>
        <v>0</v>
      </c>
      <c r="O1042" s="9">
        <f t="shared" si="242"/>
        <v>-1</v>
      </c>
      <c r="P1042" s="9">
        <f t="shared" si="243"/>
        <v>0</v>
      </c>
      <c r="Q1042" s="8">
        <f t="shared" si="244"/>
        <v>0</v>
      </c>
      <c r="R1042" s="8">
        <f t="shared" si="245"/>
        <v>-56.8</v>
      </c>
      <c r="S1042" t="str">
        <f t="shared" si="246"/>
        <v>12.00.00</v>
      </c>
      <c r="T1042" t="str">
        <f t="shared" si="247"/>
        <v>14.00.00</v>
      </c>
      <c r="U1042" t="str">
        <f t="shared" si="248"/>
        <v xml:space="preserve">7-ott-2011 </v>
      </c>
      <c r="V1042">
        <f t="shared" si="249"/>
        <v>10</v>
      </c>
      <c r="W1042">
        <f t="shared" si="250"/>
        <v>2011</v>
      </c>
      <c r="X1042">
        <f t="shared" si="251"/>
        <v>7</v>
      </c>
      <c r="Y1042" s="25">
        <f t="shared" si="252"/>
        <v>3716.3999999999901</v>
      </c>
    </row>
    <row r="1043" spans="1:25">
      <c r="A1043" t="s">
        <v>1340</v>
      </c>
      <c r="B1043" t="s">
        <v>1341</v>
      </c>
      <c r="C1043" t="s">
        <v>55</v>
      </c>
      <c r="D1043">
        <v>7</v>
      </c>
      <c r="E1043" s="36">
        <v>-17.8</v>
      </c>
      <c r="F1043" s="4">
        <v>-3.0999999999999999E-3</v>
      </c>
      <c r="G1043">
        <v>0</v>
      </c>
      <c r="H1043" s="25">
        <v>50.2</v>
      </c>
      <c r="I1043" s="25">
        <v>-17.8</v>
      </c>
      <c r="J1043" s="3">
        <v>10000</v>
      </c>
      <c r="K1043" s="7">
        <f t="shared" si="239"/>
        <v>-2</v>
      </c>
      <c r="L1043" s="6">
        <f t="shared" si="240"/>
        <v>-74.599999999999994</v>
      </c>
      <c r="M1043">
        <v>1</v>
      </c>
      <c r="N1043" s="9">
        <f t="shared" si="241"/>
        <v>0</v>
      </c>
      <c r="O1043" s="9">
        <f t="shared" si="242"/>
        <v>-1</v>
      </c>
      <c r="P1043" s="9">
        <f t="shared" si="243"/>
        <v>0</v>
      </c>
      <c r="Q1043" s="8">
        <f t="shared" si="244"/>
        <v>0</v>
      </c>
      <c r="R1043" s="8">
        <f t="shared" si="245"/>
        <v>-17.8</v>
      </c>
      <c r="S1043" t="str">
        <f t="shared" si="246"/>
        <v>9.00.00</v>
      </c>
      <c r="T1043" t="str">
        <f t="shared" si="247"/>
        <v>16.00.00</v>
      </c>
      <c r="U1043" t="str">
        <f t="shared" si="248"/>
        <v>11-ott-2011</v>
      </c>
      <c r="V1043">
        <f t="shared" si="249"/>
        <v>10</v>
      </c>
      <c r="W1043">
        <f t="shared" si="250"/>
        <v>2011</v>
      </c>
      <c r="X1043">
        <f t="shared" si="251"/>
        <v>11</v>
      </c>
      <c r="Y1043" s="25">
        <f t="shared" si="252"/>
        <v>3698.5999999999899</v>
      </c>
    </row>
    <row r="1044" spans="1:25">
      <c r="A1044" t="s">
        <v>1342</v>
      </c>
      <c r="B1044" t="s">
        <v>1343</v>
      </c>
      <c r="C1044" t="s">
        <v>25</v>
      </c>
      <c r="D1044">
        <v>16</v>
      </c>
      <c r="E1044" s="36">
        <v>67.7</v>
      </c>
      <c r="F1044" s="4">
        <v>1.15E-2</v>
      </c>
      <c r="G1044">
        <v>0</v>
      </c>
      <c r="H1044" s="25">
        <v>98.2</v>
      </c>
      <c r="I1044" s="25">
        <v>0</v>
      </c>
      <c r="J1044" s="3">
        <v>10000</v>
      </c>
      <c r="K1044" s="7">
        <f t="shared" si="239"/>
        <v>1</v>
      </c>
      <c r="L1044" s="6">
        <f t="shared" si="240"/>
        <v>67.7</v>
      </c>
      <c r="M1044">
        <v>1</v>
      </c>
      <c r="N1044" s="9">
        <f t="shared" si="241"/>
        <v>1</v>
      </c>
      <c r="O1044" s="9">
        <f t="shared" si="242"/>
        <v>0</v>
      </c>
      <c r="P1044" s="9">
        <f t="shared" si="243"/>
        <v>0</v>
      </c>
      <c r="Q1044" s="8">
        <f t="shared" si="244"/>
        <v>67.7</v>
      </c>
      <c r="R1044" s="8">
        <f t="shared" si="245"/>
        <v>0</v>
      </c>
      <c r="S1044" t="str">
        <f t="shared" si="246"/>
        <v>11.00.00</v>
      </c>
      <c r="T1044" t="str">
        <f t="shared" si="247"/>
        <v>3.00.00</v>
      </c>
      <c r="U1044" t="str">
        <f t="shared" si="248"/>
        <v>12-ott-2011</v>
      </c>
      <c r="V1044">
        <f t="shared" si="249"/>
        <v>10</v>
      </c>
      <c r="W1044">
        <f t="shared" si="250"/>
        <v>2011</v>
      </c>
      <c r="X1044">
        <f t="shared" si="251"/>
        <v>12</v>
      </c>
      <c r="Y1044" s="25">
        <f t="shared" si="252"/>
        <v>3766.2999999999897</v>
      </c>
    </row>
    <row r="1045" spans="1:25">
      <c r="A1045" t="s">
        <v>3142</v>
      </c>
      <c r="B1045" t="s">
        <v>3143</v>
      </c>
      <c r="C1045" t="s">
        <v>25</v>
      </c>
      <c r="D1045">
        <v>6</v>
      </c>
      <c r="E1045" s="36">
        <v>-129.6</v>
      </c>
      <c r="F1045" s="4">
        <v>-2.1499999999999998E-2</v>
      </c>
      <c r="G1045">
        <v>0</v>
      </c>
      <c r="H1045" s="25">
        <v>0</v>
      </c>
      <c r="I1045" s="25">
        <v>-129.6</v>
      </c>
      <c r="J1045" s="3">
        <v>10000</v>
      </c>
      <c r="K1045" s="7">
        <f t="shared" si="239"/>
        <v>-1</v>
      </c>
      <c r="L1045" s="6">
        <f t="shared" si="240"/>
        <v>-129.6</v>
      </c>
      <c r="M1045">
        <v>1</v>
      </c>
      <c r="N1045" s="9">
        <f t="shared" si="241"/>
        <v>0</v>
      </c>
      <c r="O1045" s="9">
        <f t="shared" si="242"/>
        <v>-1</v>
      </c>
      <c r="P1045" s="9">
        <f t="shared" si="243"/>
        <v>0</v>
      </c>
      <c r="Q1045" s="8">
        <f t="shared" si="244"/>
        <v>0</v>
      </c>
      <c r="R1045" s="8">
        <f t="shared" si="245"/>
        <v>-129.6</v>
      </c>
      <c r="S1045" t="str">
        <f t="shared" si="246"/>
        <v>10.00.00</v>
      </c>
      <c r="T1045" t="str">
        <f t="shared" si="247"/>
        <v>16.00.00</v>
      </c>
      <c r="U1045" t="str">
        <f t="shared" si="248"/>
        <v>13-ott-2011</v>
      </c>
      <c r="V1045">
        <f t="shared" si="249"/>
        <v>10</v>
      </c>
      <c r="W1045">
        <f t="shared" si="250"/>
        <v>2011</v>
      </c>
      <c r="X1045">
        <f t="shared" si="251"/>
        <v>13</v>
      </c>
      <c r="Y1045" s="25">
        <f t="shared" si="252"/>
        <v>3636.6999999999898</v>
      </c>
    </row>
    <row r="1046" spans="1:25">
      <c r="A1046" t="s">
        <v>1345</v>
      </c>
      <c r="B1046" t="s">
        <v>1346</v>
      </c>
      <c r="C1046" t="s">
        <v>55</v>
      </c>
      <c r="D1046">
        <v>8</v>
      </c>
      <c r="E1046" s="36">
        <v>-10.8</v>
      </c>
      <c r="F1046" s="4">
        <v>-1.8E-3</v>
      </c>
      <c r="G1046">
        <v>0</v>
      </c>
      <c r="H1046" s="25">
        <v>47.2</v>
      </c>
      <c r="I1046" s="25">
        <v>-10.8</v>
      </c>
      <c r="J1046" s="3">
        <v>10000</v>
      </c>
      <c r="K1046" s="7">
        <f t="shared" si="239"/>
        <v>-2</v>
      </c>
      <c r="L1046" s="6">
        <f t="shared" si="240"/>
        <v>-140.4</v>
      </c>
      <c r="M1046">
        <v>1</v>
      </c>
      <c r="N1046" s="9">
        <f t="shared" si="241"/>
        <v>0</v>
      </c>
      <c r="O1046" s="9">
        <f t="shared" si="242"/>
        <v>-1</v>
      </c>
      <c r="P1046" s="9">
        <f t="shared" si="243"/>
        <v>0</v>
      </c>
      <c r="Q1046" s="8">
        <f t="shared" si="244"/>
        <v>0</v>
      </c>
      <c r="R1046" s="8">
        <f t="shared" si="245"/>
        <v>-10.8</v>
      </c>
      <c r="S1046" t="str">
        <f t="shared" si="246"/>
        <v>11.00.00</v>
      </c>
      <c r="T1046" t="str">
        <f t="shared" si="247"/>
        <v>19.00.00</v>
      </c>
      <c r="U1046" t="str">
        <f t="shared" si="248"/>
        <v>13-ott-2011</v>
      </c>
      <c r="V1046">
        <f t="shared" si="249"/>
        <v>10</v>
      </c>
      <c r="W1046">
        <f t="shared" si="250"/>
        <v>2011</v>
      </c>
      <c r="X1046">
        <f t="shared" si="251"/>
        <v>13</v>
      </c>
      <c r="Y1046" s="25">
        <f t="shared" si="252"/>
        <v>3625.8999999999896</v>
      </c>
    </row>
    <row r="1047" spans="1:25">
      <c r="A1047" t="s">
        <v>1343</v>
      </c>
      <c r="B1047" t="s">
        <v>1344</v>
      </c>
      <c r="C1047" t="s">
        <v>55</v>
      </c>
      <c r="D1047">
        <v>6</v>
      </c>
      <c r="E1047" s="36">
        <v>-50.8</v>
      </c>
      <c r="F1047" s="4">
        <v>-8.5000000000000006E-3</v>
      </c>
      <c r="G1047">
        <v>0</v>
      </c>
      <c r="H1047" s="25">
        <v>14</v>
      </c>
      <c r="I1047" s="25">
        <v>-50.5</v>
      </c>
      <c r="J1047" s="3">
        <v>10000</v>
      </c>
      <c r="K1047" s="7">
        <f t="shared" si="239"/>
        <v>-3</v>
      </c>
      <c r="L1047" s="6">
        <f t="shared" si="240"/>
        <v>-191.2</v>
      </c>
      <c r="M1047">
        <v>1</v>
      </c>
      <c r="N1047" s="9">
        <f t="shared" si="241"/>
        <v>0</v>
      </c>
      <c r="O1047" s="9">
        <f t="shared" si="242"/>
        <v>-1</v>
      </c>
      <c r="P1047" s="9">
        <f t="shared" si="243"/>
        <v>0</v>
      </c>
      <c r="Q1047" s="8">
        <f t="shared" si="244"/>
        <v>0</v>
      </c>
      <c r="R1047" s="8">
        <f t="shared" si="245"/>
        <v>-50.8</v>
      </c>
      <c r="S1047" t="str">
        <f t="shared" si="246"/>
        <v>3.00.00</v>
      </c>
      <c r="T1047" t="str">
        <f t="shared" si="247"/>
        <v>9.00.00</v>
      </c>
      <c r="U1047" t="str">
        <f t="shared" si="248"/>
        <v>13-ott-2011</v>
      </c>
      <c r="V1047">
        <f t="shared" si="249"/>
        <v>10</v>
      </c>
      <c r="W1047">
        <f t="shared" si="250"/>
        <v>2011</v>
      </c>
      <c r="X1047">
        <f t="shared" si="251"/>
        <v>13</v>
      </c>
      <c r="Y1047" s="25">
        <f t="shared" si="252"/>
        <v>3575.0999999999894</v>
      </c>
    </row>
    <row r="1048" spans="1:25">
      <c r="A1048" t="s">
        <v>1347</v>
      </c>
      <c r="B1048" t="s">
        <v>1348</v>
      </c>
      <c r="C1048" t="s">
        <v>25</v>
      </c>
      <c r="D1048">
        <v>6</v>
      </c>
      <c r="E1048" s="36">
        <v>-12.8</v>
      </c>
      <c r="F1048" s="4">
        <v>-2.0999999999999999E-3</v>
      </c>
      <c r="G1048">
        <v>0</v>
      </c>
      <c r="H1048" s="25">
        <v>35.200000000000003</v>
      </c>
      <c r="I1048" s="25">
        <v>-23.6</v>
      </c>
      <c r="J1048" s="3">
        <v>10000</v>
      </c>
      <c r="K1048" s="7">
        <f t="shared" si="239"/>
        <v>-4</v>
      </c>
      <c r="L1048" s="6">
        <f t="shared" si="240"/>
        <v>-204</v>
      </c>
      <c r="M1048">
        <v>1</v>
      </c>
      <c r="N1048" s="9">
        <f t="shared" si="241"/>
        <v>0</v>
      </c>
      <c r="O1048" s="9">
        <f t="shared" si="242"/>
        <v>-1</v>
      </c>
      <c r="P1048" s="9">
        <f t="shared" si="243"/>
        <v>0</v>
      </c>
      <c r="Q1048" s="8">
        <f t="shared" si="244"/>
        <v>0</v>
      </c>
      <c r="R1048" s="8">
        <f t="shared" si="245"/>
        <v>-12.8</v>
      </c>
      <c r="S1048" t="str">
        <f t="shared" si="246"/>
        <v>11.00.00</v>
      </c>
      <c r="T1048" t="str">
        <f t="shared" si="247"/>
        <v>17.00.00</v>
      </c>
      <c r="U1048" t="str">
        <f t="shared" si="248"/>
        <v>14-ott-2011</v>
      </c>
      <c r="V1048">
        <f t="shared" si="249"/>
        <v>10</v>
      </c>
      <c r="W1048">
        <f t="shared" si="250"/>
        <v>2011</v>
      </c>
      <c r="X1048">
        <f t="shared" si="251"/>
        <v>14</v>
      </c>
      <c r="Y1048" s="25">
        <f t="shared" si="252"/>
        <v>3562.2999999999893</v>
      </c>
    </row>
    <row r="1049" spans="1:25">
      <c r="A1049" t="s">
        <v>1347</v>
      </c>
      <c r="B1049" t="s">
        <v>3144</v>
      </c>
      <c r="C1049" t="s">
        <v>25</v>
      </c>
      <c r="D1049">
        <v>12</v>
      </c>
      <c r="E1049" s="36">
        <v>6.8</v>
      </c>
      <c r="F1049" s="4">
        <v>1.1000000000000001E-3</v>
      </c>
      <c r="G1049">
        <v>0</v>
      </c>
      <c r="H1049" s="25">
        <v>35.5</v>
      </c>
      <c r="I1049" s="25">
        <v>-23.3</v>
      </c>
      <c r="J1049" s="3">
        <v>10000</v>
      </c>
      <c r="K1049" s="7">
        <f t="shared" si="239"/>
        <v>1</v>
      </c>
      <c r="L1049" s="6">
        <f t="shared" si="240"/>
        <v>6.8</v>
      </c>
      <c r="M1049">
        <v>1</v>
      </c>
      <c r="N1049" s="9">
        <f t="shared" si="241"/>
        <v>1</v>
      </c>
      <c r="O1049" s="9">
        <f t="shared" si="242"/>
        <v>0</v>
      </c>
      <c r="P1049" s="9">
        <f t="shared" si="243"/>
        <v>0</v>
      </c>
      <c r="Q1049" s="8">
        <f t="shared" si="244"/>
        <v>6.8</v>
      </c>
      <c r="R1049" s="8">
        <f t="shared" si="245"/>
        <v>0</v>
      </c>
      <c r="S1049" t="str">
        <f t="shared" si="246"/>
        <v>11.00.00</v>
      </c>
      <c r="T1049" t="str">
        <f t="shared" si="247"/>
        <v>0.00.00</v>
      </c>
      <c r="U1049" t="str">
        <f t="shared" si="248"/>
        <v>14-ott-2011</v>
      </c>
      <c r="V1049">
        <f t="shared" si="249"/>
        <v>10</v>
      </c>
      <c r="W1049">
        <f t="shared" si="250"/>
        <v>2011</v>
      </c>
      <c r="X1049">
        <f t="shared" si="251"/>
        <v>14</v>
      </c>
      <c r="Y1049" s="25">
        <f t="shared" si="252"/>
        <v>3569.0999999999894</v>
      </c>
    </row>
    <row r="1050" spans="1:25">
      <c r="A1050" t="s">
        <v>1349</v>
      </c>
      <c r="B1050" t="s">
        <v>1350</v>
      </c>
      <c r="C1050" t="s">
        <v>25</v>
      </c>
      <c r="D1050">
        <v>2</v>
      </c>
      <c r="E1050" s="36">
        <v>-67.8</v>
      </c>
      <c r="F1050" s="4">
        <v>-1.12E-2</v>
      </c>
      <c r="G1050">
        <v>0</v>
      </c>
      <c r="H1050" s="25">
        <v>0</v>
      </c>
      <c r="I1050" s="25">
        <v>-67.8</v>
      </c>
      <c r="J1050" s="3">
        <v>10000</v>
      </c>
      <c r="K1050" s="7">
        <f t="shared" si="239"/>
        <v>-1</v>
      </c>
      <c r="L1050" s="6">
        <f t="shared" si="240"/>
        <v>-67.8</v>
      </c>
      <c r="M1050">
        <v>1</v>
      </c>
      <c r="N1050" s="9">
        <f t="shared" si="241"/>
        <v>0</v>
      </c>
      <c r="O1050" s="9">
        <f t="shared" si="242"/>
        <v>-1</v>
      </c>
      <c r="P1050" s="9">
        <f t="shared" si="243"/>
        <v>0</v>
      </c>
      <c r="Q1050" s="8">
        <f t="shared" si="244"/>
        <v>0</v>
      </c>
      <c r="R1050" s="8">
        <f t="shared" si="245"/>
        <v>-67.8</v>
      </c>
      <c r="S1050" t="str">
        <f t="shared" si="246"/>
        <v>10.00.00</v>
      </c>
      <c r="T1050" t="str">
        <f t="shared" si="247"/>
        <v>12.00.00</v>
      </c>
      <c r="U1050" t="str">
        <f t="shared" si="248"/>
        <v>17-ott-2011</v>
      </c>
      <c r="V1050">
        <f t="shared" si="249"/>
        <v>10</v>
      </c>
      <c r="W1050">
        <f t="shared" si="250"/>
        <v>2011</v>
      </c>
      <c r="X1050">
        <f t="shared" si="251"/>
        <v>17</v>
      </c>
      <c r="Y1050" s="25">
        <f t="shared" si="252"/>
        <v>3501.2999999999893</v>
      </c>
    </row>
    <row r="1051" spans="1:25">
      <c r="A1051" t="s">
        <v>2139</v>
      </c>
      <c r="B1051" t="s">
        <v>2140</v>
      </c>
      <c r="C1051" t="s">
        <v>55</v>
      </c>
      <c r="D1051">
        <v>8</v>
      </c>
      <c r="E1051" s="38">
        <v>286</v>
      </c>
      <c r="F1051" s="4">
        <v>2.4E-2</v>
      </c>
      <c r="G1051">
        <v>0</v>
      </c>
      <c r="H1051" s="25">
        <v>288</v>
      </c>
      <c r="I1051" s="25">
        <v>0</v>
      </c>
      <c r="J1051" s="3">
        <v>10000</v>
      </c>
      <c r="K1051" s="7">
        <f t="shared" si="239"/>
        <v>1</v>
      </c>
      <c r="L1051" s="6">
        <f t="shared" si="240"/>
        <v>286</v>
      </c>
      <c r="M1051">
        <v>1</v>
      </c>
      <c r="N1051" s="9">
        <f t="shared" si="241"/>
        <v>1</v>
      </c>
      <c r="O1051" s="9">
        <f t="shared" si="242"/>
        <v>0</v>
      </c>
      <c r="P1051" s="9">
        <f t="shared" si="243"/>
        <v>0</v>
      </c>
      <c r="Q1051" s="8">
        <f t="shared" si="244"/>
        <v>286</v>
      </c>
      <c r="R1051" s="8">
        <f t="shared" si="245"/>
        <v>0</v>
      </c>
      <c r="S1051" t="str">
        <f t="shared" si="246"/>
        <v>13.00.00</v>
      </c>
      <c r="T1051" t="str">
        <f t="shared" si="247"/>
        <v>21.00.00</v>
      </c>
      <c r="U1051" t="str">
        <f t="shared" si="248"/>
        <v>17-ott-2011</v>
      </c>
      <c r="V1051">
        <f t="shared" si="249"/>
        <v>10</v>
      </c>
      <c r="W1051">
        <f t="shared" si="250"/>
        <v>2011</v>
      </c>
      <c r="X1051">
        <f t="shared" si="251"/>
        <v>17</v>
      </c>
      <c r="Y1051" s="25">
        <f t="shared" si="252"/>
        <v>3787.2999999999893</v>
      </c>
    </row>
    <row r="1052" spans="1:25">
      <c r="A1052" t="s">
        <v>3145</v>
      </c>
      <c r="B1052" t="s">
        <v>3146</v>
      </c>
      <c r="C1052" t="s">
        <v>25</v>
      </c>
      <c r="D1052">
        <v>10</v>
      </c>
      <c r="E1052" s="36">
        <v>158.4</v>
      </c>
      <c r="F1052" s="4">
        <v>2.7199999999999998E-2</v>
      </c>
      <c r="G1052">
        <v>0</v>
      </c>
      <c r="H1052" s="25">
        <v>158.4</v>
      </c>
      <c r="I1052" s="25">
        <v>-14.7</v>
      </c>
      <c r="J1052" s="3">
        <v>10000</v>
      </c>
      <c r="K1052" s="7">
        <f t="shared" si="239"/>
        <v>2</v>
      </c>
      <c r="L1052" s="6">
        <f t="shared" si="240"/>
        <v>444.4</v>
      </c>
      <c r="M1052">
        <v>1</v>
      </c>
      <c r="N1052" s="9">
        <f t="shared" si="241"/>
        <v>1</v>
      </c>
      <c r="O1052" s="9">
        <f t="shared" si="242"/>
        <v>0</v>
      </c>
      <c r="P1052" s="9">
        <f t="shared" si="243"/>
        <v>0</v>
      </c>
      <c r="Q1052" s="8">
        <f t="shared" si="244"/>
        <v>158.4</v>
      </c>
      <c r="R1052" s="8">
        <f t="shared" si="245"/>
        <v>0</v>
      </c>
      <c r="S1052" t="str">
        <f t="shared" si="246"/>
        <v>11.00.00</v>
      </c>
      <c r="T1052" t="str">
        <f t="shared" si="247"/>
        <v>21.00.00</v>
      </c>
      <c r="U1052" t="str">
        <f t="shared" si="248"/>
        <v>18-ott-2011</v>
      </c>
      <c r="V1052">
        <f t="shared" si="249"/>
        <v>10</v>
      </c>
      <c r="W1052">
        <f t="shared" si="250"/>
        <v>2011</v>
      </c>
      <c r="X1052">
        <f t="shared" si="251"/>
        <v>18</v>
      </c>
      <c r="Y1052" s="25">
        <f t="shared" si="252"/>
        <v>3945.6999999999894</v>
      </c>
    </row>
    <row r="1053" spans="1:25">
      <c r="A1053" t="s">
        <v>1351</v>
      </c>
      <c r="B1053" t="s">
        <v>1352</v>
      </c>
      <c r="C1053" t="s">
        <v>25</v>
      </c>
      <c r="D1053">
        <v>1</v>
      </c>
      <c r="E1053" s="36">
        <v>-10.6</v>
      </c>
      <c r="F1053" s="4">
        <v>-1.8E-3</v>
      </c>
      <c r="G1053">
        <v>0</v>
      </c>
      <c r="H1053" s="25">
        <v>0</v>
      </c>
      <c r="I1053" s="25">
        <v>-10.6</v>
      </c>
      <c r="J1053" s="3">
        <v>10000</v>
      </c>
      <c r="K1053" s="7">
        <f t="shared" si="239"/>
        <v>-1</v>
      </c>
      <c r="L1053" s="6">
        <f t="shared" si="240"/>
        <v>-10.6</v>
      </c>
      <c r="M1053">
        <v>1</v>
      </c>
      <c r="N1053" s="9">
        <f t="shared" si="241"/>
        <v>0</v>
      </c>
      <c r="O1053" s="9">
        <f t="shared" si="242"/>
        <v>-1</v>
      </c>
      <c r="P1053" s="9">
        <f t="shared" si="243"/>
        <v>0</v>
      </c>
      <c r="Q1053" s="8">
        <f t="shared" si="244"/>
        <v>0</v>
      </c>
      <c r="R1053" s="8">
        <f t="shared" si="245"/>
        <v>-10.6</v>
      </c>
      <c r="S1053" t="str">
        <f t="shared" si="246"/>
        <v>9.00.00</v>
      </c>
      <c r="T1053" t="str">
        <f t="shared" si="247"/>
        <v>10.00.00</v>
      </c>
      <c r="U1053" t="str">
        <f t="shared" si="248"/>
        <v>18-ott-2011</v>
      </c>
      <c r="V1053">
        <f t="shared" si="249"/>
        <v>10</v>
      </c>
      <c r="W1053">
        <f t="shared" si="250"/>
        <v>2011</v>
      </c>
      <c r="X1053">
        <f t="shared" si="251"/>
        <v>18</v>
      </c>
      <c r="Y1053" s="25">
        <f t="shared" si="252"/>
        <v>3935.0999999999894</v>
      </c>
    </row>
    <row r="1054" spans="1:25">
      <c r="A1054" t="s">
        <v>3147</v>
      </c>
      <c r="B1054" t="s">
        <v>3148</v>
      </c>
      <c r="C1054" t="s">
        <v>25</v>
      </c>
      <c r="D1054">
        <v>11</v>
      </c>
      <c r="E1054" s="36">
        <v>-105.7</v>
      </c>
      <c r="F1054" s="4">
        <v>-1.77E-2</v>
      </c>
      <c r="G1054">
        <v>0</v>
      </c>
      <c r="H1054" s="25">
        <v>10</v>
      </c>
      <c r="I1054" s="25">
        <v>-106.5</v>
      </c>
      <c r="J1054" s="3">
        <v>10000</v>
      </c>
      <c r="K1054" s="7">
        <f t="shared" si="239"/>
        <v>-2</v>
      </c>
      <c r="L1054" s="6">
        <f t="shared" si="240"/>
        <v>-116.3</v>
      </c>
      <c r="M1054">
        <v>1</v>
      </c>
      <c r="N1054" s="9">
        <f t="shared" si="241"/>
        <v>0</v>
      </c>
      <c r="O1054" s="9">
        <f t="shared" si="242"/>
        <v>-1</v>
      </c>
      <c r="P1054" s="9">
        <f t="shared" si="243"/>
        <v>0</v>
      </c>
      <c r="Q1054" s="8">
        <f t="shared" si="244"/>
        <v>0</v>
      </c>
      <c r="R1054" s="8">
        <f t="shared" si="245"/>
        <v>-105.7</v>
      </c>
      <c r="S1054" t="str">
        <f t="shared" si="246"/>
        <v>12.00.00</v>
      </c>
      <c r="T1054" t="str">
        <f t="shared" si="247"/>
        <v>23.00.00</v>
      </c>
      <c r="U1054" t="str">
        <f t="shared" si="248"/>
        <v>19-ott-2011</v>
      </c>
      <c r="V1054">
        <f t="shared" si="249"/>
        <v>10</v>
      </c>
      <c r="W1054">
        <f t="shared" si="250"/>
        <v>2011</v>
      </c>
      <c r="X1054">
        <f t="shared" si="251"/>
        <v>19</v>
      </c>
      <c r="Y1054" s="25">
        <f t="shared" si="252"/>
        <v>3829.3999999999896</v>
      </c>
    </row>
    <row r="1055" spans="1:25">
      <c r="A1055" t="s">
        <v>1353</v>
      </c>
      <c r="B1055" t="s">
        <v>1354</v>
      </c>
      <c r="C1055" t="s">
        <v>55</v>
      </c>
      <c r="D1055">
        <v>18</v>
      </c>
      <c r="E1055" s="36">
        <v>54.2</v>
      </c>
      <c r="F1055" s="4">
        <v>9.1000000000000004E-3</v>
      </c>
      <c r="G1055">
        <v>0</v>
      </c>
      <c r="H1055" s="25">
        <v>102.2</v>
      </c>
      <c r="I1055" s="25">
        <v>0</v>
      </c>
      <c r="J1055" s="3">
        <v>10000</v>
      </c>
      <c r="K1055" s="7">
        <f t="shared" si="239"/>
        <v>1</v>
      </c>
      <c r="L1055" s="6">
        <f t="shared" si="240"/>
        <v>54.2</v>
      </c>
      <c r="M1055">
        <v>1</v>
      </c>
      <c r="N1055" s="9">
        <f t="shared" si="241"/>
        <v>1</v>
      </c>
      <c r="O1055" s="9">
        <f t="shared" si="242"/>
        <v>0</v>
      </c>
      <c r="P1055" s="9">
        <f t="shared" si="243"/>
        <v>0</v>
      </c>
      <c r="Q1055" s="8">
        <f t="shared" si="244"/>
        <v>54.2</v>
      </c>
      <c r="R1055" s="8">
        <f t="shared" si="245"/>
        <v>0</v>
      </c>
      <c r="S1055" t="str">
        <f t="shared" si="246"/>
        <v>17.00.00</v>
      </c>
      <c r="T1055" t="str">
        <f t="shared" si="247"/>
        <v>11.00.00</v>
      </c>
      <c r="U1055" t="str">
        <f t="shared" si="248"/>
        <v>19-ott-2011</v>
      </c>
      <c r="V1055">
        <f t="shared" si="249"/>
        <v>10</v>
      </c>
      <c r="W1055">
        <f t="shared" si="250"/>
        <v>2011</v>
      </c>
      <c r="X1055">
        <f t="shared" si="251"/>
        <v>19</v>
      </c>
      <c r="Y1055" s="25">
        <f t="shared" si="252"/>
        <v>3883.5999999999894</v>
      </c>
    </row>
    <row r="1056" spans="1:25">
      <c r="A1056" t="s">
        <v>1355</v>
      </c>
      <c r="B1056" t="s">
        <v>1356</v>
      </c>
      <c r="C1056" t="s">
        <v>25</v>
      </c>
      <c r="D1056">
        <v>3</v>
      </c>
      <c r="E1056" s="36">
        <v>-56.8</v>
      </c>
      <c r="F1056" s="4">
        <v>-9.7000000000000003E-3</v>
      </c>
      <c r="G1056">
        <v>0</v>
      </c>
      <c r="H1056" s="25">
        <v>13.5</v>
      </c>
      <c r="I1056" s="25">
        <v>-56.8</v>
      </c>
      <c r="J1056" s="3">
        <v>10000</v>
      </c>
      <c r="K1056" s="7">
        <f t="shared" si="239"/>
        <v>-1</v>
      </c>
      <c r="L1056" s="6">
        <f t="shared" si="240"/>
        <v>-56.8</v>
      </c>
      <c r="M1056">
        <v>1</v>
      </c>
      <c r="N1056" s="9">
        <f t="shared" si="241"/>
        <v>0</v>
      </c>
      <c r="O1056" s="9">
        <f t="shared" si="242"/>
        <v>-1</v>
      </c>
      <c r="P1056" s="9">
        <f t="shared" si="243"/>
        <v>0</v>
      </c>
      <c r="Q1056" s="8">
        <f t="shared" si="244"/>
        <v>0</v>
      </c>
      <c r="R1056" s="8">
        <f t="shared" si="245"/>
        <v>-56.8</v>
      </c>
      <c r="S1056" t="str">
        <f t="shared" si="246"/>
        <v>12.00.00</v>
      </c>
      <c r="T1056" t="str">
        <f t="shared" si="247"/>
        <v>15.00.00</v>
      </c>
      <c r="U1056" t="str">
        <f t="shared" si="248"/>
        <v>20-ott-2011</v>
      </c>
      <c r="V1056">
        <f t="shared" si="249"/>
        <v>10</v>
      </c>
      <c r="W1056">
        <f t="shared" si="250"/>
        <v>2011</v>
      </c>
      <c r="X1056">
        <f t="shared" si="251"/>
        <v>20</v>
      </c>
      <c r="Y1056" s="25">
        <f t="shared" si="252"/>
        <v>3826.7999999999893</v>
      </c>
    </row>
    <row r="1057" spans="1:25">
      <c r="A1057" t="s">
        <v>1357</v>
      </c>
      <c r="B1057" t="s">
        <v>1358</v>
      </c>
      <c r="C1057" t="s">
        <v>25</v>
      </c>
      <c r="D1057">
        <v>1</v>
      </c>
      <c r="E1057" s="36">
        <v>-25.8</v>
      </c>
      <c r="F1057" s="4">
        <v>-4.1999999999999997E-3</v>
      </c>
      <c r="G1057">
        <v>0</v>
      </c>
      <c r="H1057" s="25">
        <v>15.5</v>
      </c>
      <c r="I1057" s="25">
        <v>-25.8</v>
      </c>
      <c r="J1057" s="3">
        <v>10000</v>
      </c>
      <c r="K1057" s="7">
        <f t="shared" si="239"/>
        <v>-2</v>
      </c>
      <c r="L1057" s="6">
        <f t="shared" si="240"/>
        <v>-82.6</v>
      </c>
      <c r="M1057">
        <v>1</v>
      </c>
      <c r="N1057" s="9">
        <f t="shared" si="241"/>
        <v>0</v>
      </c>
      <c r="O1057" s="9">
        <f t="shared" si="242"/>
        <v>-1</v>
      </c>
      <c r="P1057" s="9">
        <f t="shared" si="243"/>
        <v>0</v>
      </c>
      <c r="Q1057" s="8">
        <f t="shared" si="244"/>
        <v>0</v>
      </c>
      <c r="R1057" s="8">
        <f t="shared" si="245"/>
        <v>-25.8</v>
      </c>
      <c r="S1057" t="str">
        <f t="shared" si="246"/>
        <v>15.00.00</v>
      </c>
      <c r="T1057" t="str">
        <f t="shared" si="247"/>
        <v>16.00.00</v>
      </c>
      <c r="U1057" t="str">
        <f t="shared" si="248"/>
        <v>26-ott-2011</v>
      </c>
      <c r="V1057">
        <f t="shared" si="249"/>
        <v>10</v>
      </c>
      <c r="W1057">
        <f t="shared" si="250"/>
        <v>2011</v>
      </c>
      <c r="X1057">
        <f t="shared" si="251"/>
        <v>26</v>
      </c>
      <c r="Y1057" s="25">
        <f t="shared" si="252"/>
        <v>3800.9999999999891</v>
      </c>
    </row>
    <row r="1058" spans="1:25">
      <c r="A1058" t="s">
        <v>1359</v>
      </c>
      <c r="B1058" t="s">
        <v>1360</v>
      </c>
      <c r="C1058" t="s">
        <v>25</v>
      </c>
      <c r="D1058">
        <v>23</v>
      </c>
      <c r="E1058" s="36">
        <v>277.7</v>
      </c>
      <c r="F1058" s="4">
        <v>4.53E-2</v>
      </c>
      <c r="G1058">
        <v>0</v>
      </c>
      <c r="H1058" s="25">
        <v>301.7</v>
      </c>
      <c r="I1058" s="25">
        <v>0</v>
      </c>
      <c r="J1058" s="3">
        <v>10000</v>
      </c>
      <c r="K1058" s="7">
        <f t="shared" si="239"/>
        <v>1</v>
      </c>
      <c r="L1058" s="6">
        <f t="shared" si="240"/>
        <v>277.7</v>
      </c>
      <c r="M1058">
        <v>1</v>
      </c>
      <c r="N1058" s="9">
        <f t="shared" si="241"/>
        <v>1</v>
      </c>
      <c r="O1058" s="9">
        <f t="shared" si="242"/>
        <v>0</v>
      </c>
      <c r="P1058" s="9">
        <f t="shared" si="243"/>
        <v>0</v>
      </c>
      <c r="Q1058" s="8">
        <f t="shared" si="244"/>
        <v>277.7</v>
      </c>
      <c r="R1058" s="8">
        <f t="shared" si="245"/>
        <v>0</v>
      </c>
      <c r="S1058" t="str">
        <f t="shared" si="246"/>
        <v>5.00.00</v>
      </c>
      <c r="T1058" t="str">
        <f t="shared" si="247"/>
        <v>4.00.00</v>
      </c>
      <c r="U1058" t="str">
        <f t="shared" si="248"/>
        <v>27-ott-2011</v>
      </c>
      <c r="V1058">
        <f t="shared" si="249"/>
        <v>10</v>
      </c>
      <c r="W1058">
        <f t="shared" si="250"/>
        <v>2011</v>
      </c>
      <c r="X1058">
        <f t="shared" si="251"/>
        <v>27</v>
      </c>
      <c r="Y1058" s="25">
        <f t="shared" si="252"/>
        <v>4078.6999999999889</v>
      </c>
    </row>
    <row r="1059" spans="1:25">
      <c r="A1059" t="s">
        <v>1361</v>
      </c>
      <c r="B1059" t="s">
        <v>1362</v>
      </c>
      <c r="C1059" t="s">
        <v>55</v>
      </c>
      <c r="D1059">
        <v>46</v>
      </c>
      <c r="E1059" s="36">
        <v>433.2</v>
      </c>
      <c r="F1059" s="4">
        <v>6.7900000000000002E-2</v>
      </c>
      <c r="G1059">
        <v>0</v>
      </c>
      <c r="H1059" s="25">
        <v>459.9</v>
      </c>
      <c r="I1059" s="25">
        <v>0</v>
      </c>
      <c r="J1059" s="3">
        <v>10000</v>
      </c>
      <c r="K1059" s="7">
        <f t="shared" si="239"/>
        <v>2</v>
      </c>
      <c r="L1059" s="6">
        <f t="shared" si="240"/>
        <v>710.9</v>
      </c>
      <c r="M1059">
        <v>1</v>
      </c>
      <c r="N1059" s="9">
        <f t="shared" si="241"/>
        <v>1</v>
      </c>
      <c r="O1059" s="9">
        <f t="shared" si="242"/>
        <v>0</v>
      </c>
      <c r="P1059" s="9">
        <f t="shared" si="243"/>
        <v>0</v>
      </c>
      <c r="Q1059" s="8">
        <f t="shared" si="244"/>
        <v>433.2</v>
      </c>
      <c r="R1059" s="8">
        <f t="shared" si="245"/>
        <v>0</v>
      </c>
      <c r="S1059" t="str">
        <f t="shared" si="246"/>
        <v>12.00.00</v>
      </c>
      <c r="T1059" t="str">
        <f t="shared" si="247"/>
        <v>10.00.00</v>
      </c>
      <c r="U1059" t="str">
        <f t="shared" si="248"/>
        <v>28-ott-2011</v>
      </c>
      <c r="V1059">
        <f t="shared" si="249"/>
        <v>10</v>
      </c>
      <c r="W1059">
        <f t="shared" si="250"/>
        <v>2011</v>
      </c>
      <c r="X1059">
        <f t="shared" si="251"/>
        <v>28</v>
      </c>
      <c r="Y1059" s="25">
        <f t="shared" si="252"/>
        <v>4511.8999999999887</v>
      </c>
    </row>
    <row r="1060" spans="1:25">
      <c r="A1060" t="s">
        <v>2141</v>
      </c>
      <c r="B1060" t="s">
        <v>2142</v>
      </c>
      <c r="C1060" t="s">
        <v>55</v>
      </c>
      <c r="D1060">
        <v>2</v>
      </c>
      <c r="E1060" s="38">
        <v>-200</v>
      </c>
      <c r="F1060" s="4">
        <v>-1.72E-2</v>
      </c>
      <c r="G1060">
        <v>0</v>
      </c>
      <c r="H1060" s="25">
        <v>49.6</v>
      </c>
      <c r="I1060" s="25">
        <v>-200</v>
      </c>
      <c r="J1060" s="3">
        <v>10000</v>
      </c>
      <c r="K1060" s="7">
        <f t="shared" si="239"/>
        <v>-1</v>
      </c>
      <c r="L1060" s="6">
        <f t="shared" si="240"/>
        <v>-200</v>
      </c>
      <c r="M1060">
        <v>1</v>
      </c>
      <c r="N1060" s="9">
        <f t="shared" si="241"/>
        <v>0</v>
      </c>
      <c r="O1060" s="9">
        <f t="shared" si="242"/>
        <v>-1</v>
      </c>
      <c r="P1060" s="9">
        <f t="shared" si="243"/>
        <v>0</v>
      </c>
      <c r="Q1060" s="8">
        <f t="shared" si="244"/>
        <v>0</v>
      </c>
      <c r="R1060" s="8">
        <f t="shared" si="245"/>
        <v>-200</v>
      </c>
      <c r="S1060" t="str">
        <f t="shared" si="246"/>
        <v>13.00.00</v>
      </c>
      <c r="T1060" t="str">
        <f t="shared" si="247"/>
        <v>15.00.00</v>
      </c>
      <c r="U1060" t="str">
        <f t="shared" si="248"/>
        <v xml:space="preserve">1-nov-2011 </v>
      </c>
      <c r="V1060">
        <f t="shared" si="249"/>
        <v>11</v>
      </c>
      <c r="W1060">
        <f t="shared" si="250"/>
        <v>2011</v>
      </c>
      <c r="X1060">
        <f t="shared" si="251"/>
        <v>1</v>
      </c>
      <c r="Y1060" s="25">
        <f t="shared" si="252"/>
        <v>4311.8999999999887</v>
      </c>
    </row>
    <row r="1061" spans="1:25">
      <c r="A1061" t="s">
        <v>1363</v>
      </c>
      <c r="B1061" t="s">
        <v>1364</v>
      </c>
      <c r="C1061" t="s">
        <v>25</v>
      </c>
      <c r="D1061">
        <v>2</v>
      </c>
      <c r="E1061" s="36">
        <v>-54.8</v>
      </c>
      <c r="F1061" s="4">
        <v>-9.1999999999999998E-3</v>
      </c>
      <c r="G1061">
        <v>0</v>
      </c>
      <c r="H1061" s="25">
        <v>0</v>
      </c>
      <c r="I1061" s="25">
        <v>-54.8</v>
      </c>
      <c r="J1061" s="3">
        <v>10000</v>
      </c>
      <c r="K1061" s="7">
        <f t="shared" si="239"/>
        <v>-2</v>
      </c>
      <c r="L1061" s="6">
        <f t="shared" si="240"/>
        <v>-254.8</v>
      </c>
      <c r="M1061">
        <v>1</v>
      </c>
      <c r="N1061" s="9">
        <f t="shared" si="241"/>
        <v>0</v>
      </c>
      <c r="O1061" s="9">
        <f t="shared" si="242"/>
        <v>-1</v>
      </c>
      <c r="P1061" s="9">
        <f t="shared" si="243"/>
        <v>0</v>
      </c>
      <c r="Q1061" s="8">
        <f t="shared" si="244"/>
        <v>0</v>
      </c>
      <c r="R1061" s="8">
        <f t="shared" si="245"/>
        <v>-54.8</v>
      </c>
      <c r="S1061" t="str">
        <f t="shared" si="246"/>
        <v>16.00.00</v>
      </c>
      <c r="T1061" t="str">
        <f t="shared" si="247"/>
        <v>18.00.00</v>
      </c>
      <c r="U1061" t="str">
        <f t="shared" si="248"/>
        <v xml:space="preserve">2-nov-2011 </v>
      </c>
      <c r="V1061">
        <f t="shared" si="249"/>
        <v>11</v>
      </c>
      <c r="W1061">
        <f t="shared" si="250"/>
        <v>2011</v>
      </c>
      <c r="X1061">
        <f t="shared" si="251"/>
        <v>2</v>
      </c>
      <c r="Y1061" s="25">
        <f t="shared" si="252"/>
        <v>4257.0999999999885</v>
      </c>
    </row>
    <row r="1062" spans="1:25">
      <c r="A1062" t="s">
        <v>3149</v>
      </c>
      <c r="B1062" t="s">
        <v>3150</v>
      </c>
      <c r="C1062" t="s">
        <v>25</v>
      </c>
      <c r="D1062">
        <v>3</v>
      </c>
      <c r="E1062" s="36">
        <v>245.3</v>
      </c>
      <c r="F1062" s="4">
        <v>4.1599999999999998E-2</v>
      </c>
      <c r="G1062">
        <v>0</v>
      </c>
      <c r="H1062" s="25">
        <v>245.3</v>
      </c>
      <c r="I1062" s="25">
        <v>0</v>
      </c>
      <c r="J1062" s="3">
        <v>10000</v>
      </c>
      <c r="K1062" s="7">
        <f t="shared" si="239"/>
        <v>1</v>
      </c>
      <c r="L1062" s="6">
        <f t="shared" si="240"/>
        <v>245.3</v>
      </c>
      <c r="M1062">
        <v>1</v>
      </c>
      <c r="N1062" s="9">
        <f t="shared" si="241"/>
        <v>1</v>
      </c>
      <c r="O1062" s="9">
        <f t="shared" si="242"/>
        <v>0</v>
      </c>
      <c r="P1062" s="9">
        <f t="shared" si="243"/>
        <v>0</v>
      </c>
      <c r="Q1062" s="8">
        <f t="shared" si="244"/>
        <v>245.3</v>
      </c>
      <c r="R1062" s="8">
        <f t="shared" si="245"/>
        <v>0</v>
      </c>
      <c r="S1062" t="str">
        <f t="shared" si="246"/>
        <v>10.00.00</v>
      </c>
      <c r="T1062" t="str">
        <f t="shared" si="247"/>
        <v>13.00.00</v>
      </c>
      <c r="U1062" t="str">
        <f t="shared" si="248"/>
        <v xml:space="preserve">3-nov-2011 </v>
      </c>
      <c r="V1062">
        <f t="shared" si="249"/>
        <v>11</v>
      </c>
      <c r="W1062">
        <f t="shared" si="250"/>
        <v>2011</v>
      </c>
      <c r="X1062">
        <f t="shared" si="251"/>
        <v>3</v>
      </c>
      <c r="Y1062" s="25">
        <f t="shared" si="252"/>
        <v>4502.3999999999887</v>
      </c>
    </row>
    <row r="1063" spans="1:25">
      <c r="A1063" t="s">
        <v>2143</v>
      </c>
      <c r="B1063" t="s">
        <v>2144</v>
      </c>
      <c r="C1063" t="s">
        <v>25</v>
      </c>
      <c r="D1063">
        <v>9</v>
      </c>
      <c r="E1063" s="38">
        <v>267.39999999999998</v>
      </c>
      <c r="F1063" s="4">
        <v>2.2100000000000002E-2</v>
      </c>
      <c r="G1063">
        <v>0</v>
      </c>
      <c r="H1063" s="25">
        <v>267.39999999999998</v>
      </c>
      <c r="I1063" s="25">
        <v>0</v>
      </c>
      <c r="J1063" s="3">
        <v>10000</v>
      </c>
      <c r="K1063" s="7">
        <f t="shared" si="239"/>
        <v>2</v>
      </c>
      <c r="L1063" s="6">
        <f t="shared" si="240"/>
        <v>512.70000000000005</v>
      </c>
      <c r="M1063">
        <v>1</v>
      </c>
      <c r="N1063" s="9">
        <f t="shared" si="241"/>
        <v>1</v>
      </c>
      <c r="O1063" s="9">
        <f t="shared" si="242"/>
        <v>0</v>
      </c>
      <c r="P1063" s="9">
        <f t="shared" si="243"/>
        <v>0</v>
      </c>
      <c r="Q1063" s="8">
        <f t="shared" si="244"/>
        <v>267.39999999999998</v>
      </c>
      <c r="R1063" s="8">
        <f t="shared" si="245"/>
        <v>0</v>
      </c>
      <c r="S1063" t="str">
        <f t="shared" si="246"/>
        <v>12.00.00</v>
      </c>
      <c r="T1063" t="str">
        <f t="shared" si="247"/>
        <v>21.00.00</v>
      </c>
      <c r="U1063" t="str">
        <f t="shared" si="248"/>
        <v xml:space="preserve">3-nov-2011 </v>
      </c>
      <c r="V1063">
        <f t="shared" si="249"/>
        <v>11</v>
      </c>
      <c r="W1063">
        <f t="shared" si="250"/>
        <v>2011</v>
      </c>
      <c r="X1063">
        <f t="shared" si="251"/>
        <v>3</v>
      </c>
      <c r="Y1063" s="25">
        <f t="shared" si="252"/>
        <v>4769.7999999999884</v>
      </c>
    </row>
    <row r="1064" spans="1:25">
      <c r="A1064" t="s">
        <v>1365</v>
      </c>
      <c r="B1064" t="s">
        <v>1366</v>
      </c>
      <c r="C1064" t="s">
        <v>55</v>
      </c>
      <c r="D1064">
        <v>6</v>
      </c>
      <c r="E1064" s="36">
        <v>-3.8</v>
      </c>
      <c r="F1064" s="4">
        <v>-5.9999999999999995E-4</v>
      </c>
      <c r="G1064">
        <v>0</v>
      </c>
      <c r="H1064" s="25">
        <v>31.8</v>
      </c>
      <c r="I1064" s="25">
        <v>-14</v>
      </c>
      <c r="J1064" s="3">
        <v>10000</v>
      </c>
      <c r="K1064" s="7">
        <f t="shared" si="239"/>
        <v>-1</v>
      </c>
      <c r="L1064" s="6">
        <f t="shared" si="240"/>
        <v>-3.8</v>
      </c>
      <c r="M1064">
        <v>1</v>
      </c>
      <c r="N1064" s="9">
        <f t="shared" si="241"/>
        <v>0</v>
      </c>
      <c r="O1064" s="9">
        <f t="shared" si="242"/>
        <v>-1</v>
      </c>
      <c r="P1064" s="9">
        <f t="shared" si="243"/>
        <v>0</v>
      </c>
      <c r="Q1064" s="8">
        <f t="shared" si="244"/>
        <v>0</v>
      </c>
      <c r="R1064" s="8">
        <f t="shared" si="245"/>
        <v>-3.8</v>
      </c>
      <c r="S1064" t="str">
        <f t="shared" si="246"/>
        <v>3.00.00</v>
      </c>
      <c r="T1064" t="str">
        <f t="shared" si="247"/>
        <v>9.00.00</v>
      </c>
      <c r="U1064" t="str">
        <f t="shared" si="248"/>
        <v xml:space="preserve">3-nov-2011 </v>
      </c>
      <c r="V1064">
        <f t="shared" si="249"/>
        <v>11</v>
      </c>
      <c r="W1064">
        <f t="shared" si="250"/>
        <v>2011</v>
      </c>
      <c r="X1064">
        <f t="shared" si="251"/>
        <v>3</v>
      </c>
      <c r="Y1064" s="25">
        <f t="shared" si="252"/>
        <v>4765.9999999999882</v>
      </c>
    </row>
    <row r="1065" spans="1:25">
      <c r="A1065" t="s">
        <v>1367</v>
      </c>
      <c r="B1065" t="s">
        <v>1368</v>
      </c>
      <c r="C1065" t="s">
        <v>55</v>
      </c>
      <c r="D1065">
        <v>4</v>
      </c>
      <c r="E1065" s="36">
        <v>59.2</v>
      </c>
      <c r="F1065" s="4">
        <v>9.7999999999999997E-3</v>
      </c>
      <c r="G1065">
        <v>0</v>
      </c>
      <c r="H1065" s="25">
        <v>101.7</v>
      </c>
      <c r="I1065" s="25">
        <v>0</v>
      </c>
      <c r="J1065" s="3">
        <v>10000</v>
      </c>
      <c r="K1065" s="7">
        <f t="shared" si="239"/>
        <v>1</v>
      </c>
      <c r="L1065" s="6">
        <f t="shared" si="240"/>
        <v>59.2</v>
      </c>
      <c r="M1065">
        <v>1</v>
      </c>
      <c r="N1065" s="9">
        <f t="shared" si="241"/>
        <v>1</v>
      </c>
      <c r="O1065" s="9">
        <f t="shared" si="242"/>
        <v>0</v>
      </c>
      <c r="P1065" s="9">
        <f t="shared" si="243"/>
        <v>0</v>
      </c>
      <c r="Q1065" s="8">
        <f t="shared" si="244"/>
        <v>59.2</v>
      </c>
      <c r="R1065" s="8">
        <f t="shared" si="245"/>
        <v>0</v>
      </c>
      <c r="S1065" t="str">
        <f t="shared" si="246"/>
        <v>14.00.00</v>
      </c>
      <c r="T1065" t="str">
        <f t="shared" si="247"/>
        <v>18.00.00</v>
      </c>
      <c r="U1065" t="str">
        <f t="shared" si="248"/>
        <v xml:space="preserve">4-nov-2011 </v>
      </c>
      <c r="V1065">
        <f t="shared" si="249"/>
        <v>11</v>
      </c>
      <c r="W1065">
        <f t="shared" si="250"/>
        <v>2011</v>
      </c>
      <c r="X1065">
        <f t="shared" si="251"/>
        <v>4</v>
      </c>
      <c r="Y1065" s="25">
        <f t="shared" si="252"/>
        <v>4825.199999999988</v>
      </c>
    </row>
    <row r="1066" spans="1:25">
      <c r="A1066" t="s">
        <v>1368</v>
      </c>
      <c r="B1066" t="s">
        <v>3151</v>
      </c>
      <c r="C1066" t="s">
        <v>25</v>
      </c>
      <c r="D1066">
        <v>5</v>
      </c>
      <c r="E1066" s="36">
        <v>41.1</v>
      </c>
      <c r="F1066" s="4">
        <v>6.8999999999999999E-3</v>
      </c>
      <c r="G1066">
        <v>0</v>
      </c>
      <c r="H1066" s="25">
        <v>46</v>
      </c>
      <c r="I1066" s="25">
        <v>0</v>
      </c>
      <c r="J1066" s="3">
        <v>10000</v>
      </c>
      <c r="K1066" s="7">
        <f t="shared" si="239"/>
        <v>2</v>
      </c>
      <c r="L1066" s="6">
        <f t="shared" si="240"/>
        <v>100.30000000000001</v>
      </c>
      <c r="M1066">
        <v>1</v>
      </c>
      <c r="N1066" s="9">
        <f t="shared" si="241"/>
        <v>1</v>
      </c>
      <c r="O1066" s="9">
        <f t="shared" si="242"/>
        <v>0</v>
      </c>
      <c r="P1066" s="9">
        <f t="shared" si="243"/>
        <v>0</v>
      </c>
      <c r="Q1066" s="8">
        <f t="shared" si="244"/>
        <v>41.1</v>
      </c>
      <c r="R1066" s="8">
        <f t="shared" si="245"/>
        <v>0</v>
      </c>
      <c r="S1066" t="str">
        <f t="shared" si="246"/>
        <v>18.00.00</v>
      </c>
      <c r="T1066" t="str">
        <f t="shared" si="247"/>
        <v>0.00.00</v>
      </c>
      <c r="U1066" t="str">
        <f t="shared" si="248"/>
        <v xml:space="preserve">4-nov-2011 </v>
      </c>
      <c r="V1066">
        <f t="shared" si="249"/>
        <v>11</v>
      </c>
      <c r="W1066">
        <f t="shared" si="250"/>
        <v>2011</v>
      </c>
      <c r="X1066">
        <f t="shared" si="251"/>
        <v>4</v>
      </c>
      <c r="Y1066" s="25">
        <f t="shared" si="252"/>
        <v>4866.2999999999884</v>
      </c>
    </row>
    <row r="1067" spans="1:25">
      <c r="A1067" t="s">
        <v>2145</v>
      </c>
      <c r="B1067" t="s">
        <v>2146</v>
      </c>
      <c r="C1067" t="s">
        <v>25</v>
      </c>
      <c r="D1067">
        <v>9</v>
      </c>
      <c r="E1067" s="38">
        <v>63</v>
      </c>
      <c r="F1067" s="4">
        <v>5.1999999999999998E-3</v>
      </c>
      <c r="G1067">
        <v>0</v>
      </c>
      <c r="H1067" s="25">
        <v>84</v>
      </c>
      <c r="I1067" s="25">
        <v>-98.6</v>
      </c>
      <c r="J1067" s="3">
        <v>10000</v>
      </c>
      <c r="K1067" s="7">
        <f t="shared" si="239"/>
        <v>3</v>
      </c>
      <c r="L1067" s="6">
        <f t="shared" si="240"/>
        <v>163.30000000000001</v>
      </c>
      <c r="M1067">
        <v>1</v>
      </c>
      <c r="N1067" s="9">
        <f t="shared" si="241"/>
        <v>1</v>
      </c>
      <c r="O1067" s="9">
        <f t="shared" si="242"/>
        <v>0</v>
      </c>
      <c r="P1067" s="9">
        <f t="shared" si="243"/>
        <v>0</v>
      </c>
      <c r="Q1067" s="8">
        <f t="shared" si="244"/>
        <v>63</v>
      </c>
      <c r="R1067" s="8">
        <f t="shared" si="245"/>
        <v>0</v>
      </c>
      <c r="S1067" t="str">
        <f t="shared" si="246"/>
        <v>12.00.00</v>
      </c>
      <c r="T1067" t="str">
        <f t="shared" si="247"/>
        <v>21.00.00</v>
      </c>
      <c r="U1067" t="str">
        <f t="shared" si="248"/>
        <v xml:space="preserve">8-nov-2011 </v>
      </c>
      <c r="V1067">
        <f t="shared" si="249"/>
        <v>11</v>
      </c>
      <c r="W1067">
        <f t="shared" si="250"/>
        <v>2011</v>
      </c>
      <c r="X1067">
        <f t="shared" si="251"/>
        <v>8</v>
      </c>
      <c r="Y1067" s="25">
        <f t="shared" si="252"/>
        <v>4929.2999999999884</v>
      </c>
    </row>
    <row r="1068" spans="1:25">
      <c r="A1068" t="s">
        <v>1369</v>
      </c>
      <c r="B1068" t="s">
        <v>1370</v>
      </c>
      <c r="C1068" t="s">
        <v>25</v>
      </c>
      <c r="D1068">
        <v>11</v>
      </c>
      <c r="E1068" s="36">
        <v>-67.8</v>
      </c>
      <c r="F1068" s="4">
        <v>-1.11E-2</v>
      </c>
      <c r="G1068">
        <v>0</v>
      </c>
      <c r="H1068" s="25">
        <v>0</v>
      </c>
      <c r="I1068" s="25">
        <v>-67.8</v>
      </c>
      <c r="J1068" s="3">
        <v>10000</v>
      </c>
      <c r="K1068" s="7">
        <f t="shared" si="239"/>
        <v>-1</v>
      </c>
      <c r="L1068" s="6">
        <f t="shared" si="240"/>
        <v>-67.8</v>
      </c>
      <c r="M1068">
        <v>1</v>
      </c>
      <c r="N1068" s="9">
        <f t="shared" si="241"/>
        <v>0</v>
      </c>
      <c r="O1068" s="9">
        <f t="shared" si="242"/>
        <v>-1</v>
      </c>
      <c r="P1068" s="9">
        <f t="shared" si="243"/>
        <v>0</v>
      </c>
      <c r="Q1068" s="8">
        <f t="shared" si="244"/>
        <v>0</v>
      </c>
      <c r="R1068" s="8">
        <f t="shared" si="245"/>
        <v>-67.8</v>
      </c>
      <c r="S1068" t="str">
        <f t="shared" si="246"/>
        <v>22.00.00</v>
      </c>
      <c r="T1068" t="str">
        <f t="shared" si="247"/>
        <v>9.00.00</v>
      </c>
      <c r="U1068" t="str">
        <f t="shared" si="248"/>
        <v xml:space="preserve">8-nov-2011 </v>
      </c>
      <c r="V1068">
        <f t="shared" si="249"/>
        <v>11</v>
      </c>
      <c r="W1068">
        <f t="shared" si="250"/>
        <v>2011</v>
      </c>
      <c r="X1068">
        <f t="shared" si="251"/>
        <v>8</v>
      </c>
      <c r="Y1068" s="25">
        <f t="shared" si="252"/>
        <v>4861.4999999999882</v>
      </c>
    </row>
    <row r="1069" spans="1:25">
      <c r="A1069" t="s">
        <v>1371</v>
      </c>
      <c r="B1069" t="s">
        <v>1372</v>
      </c>
      <c r="C1069" t="s">
        <v>55</v>
      </c>
      <c r="D1069">
        <v>5</v>
      </c>
      <c r="E1069" s="36">
        <v>36.200000000000003</v>
      </c>
      <c r="F1069" s="4">
        <v>6.1999999999999998E-3</v>
      </c>
      <c r="G1069">
        <v>0</v>
      </c>
      <c r="H1069" s="25">
        <v>100</v>
      </c>
      <c r="I1069" s="25">
        <v>0</v>
      </c>
      <c r="J1069" s="3">
        <v>10000</v>
      </c>
      <c r="K1069" s="7">
        <f t="shared" si="239"/>
        <v>1</v>
      </c>
      <c r="L1069" s="6">
        <f t="shared" si="240"/>
        <v>36.200000000000003</v>
      </c>
      <c r="M1069">
        <v>1</v>
      </c>
      <c r="N1069" s="9">
        <f t="shared" si="241"/>
        <v>1</v>
      </c>
      <c r="O1069" s="9">
        <f t="shared" si="242"/>
        <v>0</v>
      </c>
      <c r="P1069" s="9">
        <f t="shared" si="243"/>
        <v>0</v>
      </c>
      <c r="Q1069" s="8">
        <f t="shared" si="244"/>
        <v>36.200000000000003</v>
      </c>
      <c r="R1069" s="8">
        <f t="shared" si="245"/>
        <v>0</v>
      </c>
      <c r="S1069" t="str">
        <f t="shared" si="246"/>
        <v>11.00.00</v>
      </c>
      <c r="T1069" t="str">
        <f t="shared" si="247"/>
        <v>16.00.00</v>
      </c>
      <c r="U1069" t="str">
        <f t="shared" si="248"/>
        <v xml:space="preserve">9-nov-2011 </v>
      </c>
      <c r="V1069">
        <f t="shared" si="249"/>
        <v>11</v>
      </c>
      <c r="W1069">
        <f t="shared" si="250"/>
        <v>2011</v>
      </c>
      <c r="X1069">
        <f t="shared" si="251"/>
        <v>9</v>
      </c>
      <c r="Y1069" s="25">
        <f t="shared" si="252"/>
        <v>4897.699999999988</v>
      </c>
    </row>
    <row r="1070" spans="1:25">
      <c r="A1070" t="s">
        <v>3152</v>
      </c>
      <c r="B1070" t="s">
        <v>3153</v>
      </c>
      <c r="C1070" t="s">
        <v>25</v>
      </c>
      <c r="D1070">
        <v>13</v>
      </c>
      <c r="E1070" s="36">
        <v>81.900000000000006</v>
      </c>
      <c r="F1070" s="4">
        <v>1.41E-2</v>
      </c>
      <c r="G1070">
        <v>0</v>
      </c>
      <c r="H1070" s="25">
        <v>121.5</v>
      </c>
      <c r="I1070" s="25">
        <v>0</v>
      </c>
      <c r="J1070" s="3">
        <v>10000</v>
      </c>
      <c r="K1070" s="7">
        <f t="shared" si="239"/>
        <v>2</v>
      </c>
      <c r="L1070" s="6">
        <f t="shared" si="240"/>
        <v>118.10000000000001</v>
      </c>
      <c r="M1070">
        <v>1</v>
      </c>
      <c r="N1070" s="9">
        <f t="shared" si="241"/>
        <v>1</v>
      </c>
      <c r="O1070" s="9">
        <f t="shared" si="242"/>
        <v>0</v>
      </c>
      <c r="P1070" s="9">
        <f t="shared" si="243"/>
        <v>0</v>
      </c>
      <c r="Q1070" s="8">
        <f t="shared" si="244"/>
        <v>81.900000000000006</v>
      </c>
      <c r="R1070" s="8">
        <f t="shared" si="245"/>
        <v>0</v>
      </c>
      <c r="S1070" t="str">
        <f t="shared" si="246"/>
        <v>10.00.00</v>
      </c>
      <c r="T1070" t="str">
        <f t="shared" si="247"/>
        <v>23.00.00</v>
      </c>
      <c r="U1070" t="str">
        <f t="shared" si="248"/>
        <v>10-nov-2011</v>
      </c>
      <c r="V1070">
        <f t="shared" si="249"/>
        <v>11</v>
      </c>
      <c r="W1070">
        <f t="shared" si="250"/>
        <v>2011</v>
      </c>
      <c r="X1070">
        <f t="shared" si="251"/>
        <v>10</v>
      </c>
      <c r="Y1070" s="25">
        <f t="shared" si="252"/>
        <v>4979.5999999999876</v>
      </c>
    </row>
    <row r="1071" spans="1:25">
      <c r="A1071" t="s">
        <v>1373</v>
      </c>
      <c r="B1071" t="s">
        <v>1374</v>
      </c>
      <c r="C1071" t="s">
        <v>25</v>
      </c>
      <c r="D1071">
        <v>22</v>
      </c>
      <c r="E1071" s="36">
        <v>114.2</v>
      </c>
      <c r="F1071" s="4">
        <v>1.9199999999999998E-2</v>
      </c>
      <c r="G1071">
        <v>0</v>
      </c>
      <c r="H1071" s="25">
        <v>180.9</v>
      </c>
      <c r="I1071" s="25">
        <v>-46.3</v>
      </c>
      <c r="J1071" s="3">
        <v>10000</v>
      </c>
      <c r="K1071" s="7">
        <f t="shared" si="239"/>
        <v>3</v>
      </c>
      <c r="L1071" s="6">
        <f t="shared" si="240"/>
        <v>232.3</v>
      </c>
      <c r="M1071">
        <v>1</v>
      </c>
      <c r="N1071" s="9">
        <f t="shared" si="241"/>
        <v>1</v>
      </c>
      <c r="O1071" s="9">
        <f t="shared" si="242"/>
        <v>0</v>
      </c>
      <c r="P1071" s="9">
        <f t="shared" si="243"/>
        <v>0</v>
      </c>
      <c r="Q1071" s="8">
        <f t="shared" si="244"/>
        <v>114.2</v>
      </c>
      <c r="R1071" s="8">
        <f t="shared" si="245"/>
        <v>0</v>
      </c>
      <c r="S1071" t="str">
        <f t="shared" si="246"/>
        <v>10.00.00</v>
      </c>
      <c r="T1071" t="str">
        <f t="shared" si="247"/>
        <v>9.00.00</v>
      </c>
      <c r="U1071" t="str">
        <f t="shared" si="248"/>
        <v>11-nov-2011</v>
      </c>
      <c r="V1071">
        <f t="shared" si="249"/>
        <v>11</v>
      </c>
      <c r="W1071">
        <f t="shared" si="250"/>
        <v>2011</v>
      </c>
      <c r="X1071">
        <f t="shared" si="251"/>
        <v>11</v>
      </c>
      <c r="Y1071" s="25">
        <f t="shared" si="252"/>
        <v>5093.7999999999874</v>
      </c>
    </row>
    <row r="1072" spans="1:25">
      <c r="A1072" t="s">
        <v>1375</v>
      </c>
      <c r="B1072" t="s">
        <v>1376</v>
      </c>
      <c r="C1072" t="s">
        <v>55</v>
      </c>
      <c r="D1072">
        <v>7</v>
      </c>
      <c r="E1072" s="36">
        <v>87.2</v>
      </c>
      <c r="F1072" s="4">
        <v>1.43E-2</v>
      </c>
      <c r="G1072">
        <v>0</v>
      </c>
      <c r="H1072" s="25">
        <v>147</v>
      </c>
      <c r="I1072" s="25">
        <v>0</v>
      </c>
      <c r="J1072" s="3">
        <v>10000</v>
      </c>
      <c r="K1072" s="7">
        <f t="shared" si="239"/>
        <v>4</v>
      </c>
      <c r="L1072" s="6">
        <f t="shared" si="240"/>
        <v>319.5</v>
      </c>
      <c r="M1072">
        <v>1</v>
      </c>
      <c r="N1072" s="9">
        <f t="shared" si="241"/>
        <v>1</v>
      </c>
      <c r="O1072" s="9">
        <f t="shared" si="242"/>
        <v>0</v>
      </c>
      <c r="P1072" s="9">
        <f t="shared" si="243"/>
        <v>0</v>
      </c>
      <c r="Q1072" s="8">
        <f t="shared" si="244"/>
        <v>87.2</v>
      </c>
      <c r="R1072" s="8">
        <f t="shared" si="245"/>
        <v>0</v>
      </c>
      <c r="S1072" t="str">
        <f t="shared" si="246"/>
        <v>10.00.00</v>
      </c>
      <c r="T1072" t="str">
        <f t="shared" si="247"/>
        <v>17.00.00</v>
      </c>
      <c r="U1072" t="str">
        <f t="shared" si="248"/>
        <v>14-nov-2011</v>
      </c>
      <c r="V1072">
        <f t="shared" si="249"/>
        <v>11</v>
      </c>
      <c r="W1072">
        <f t="shared" si="250"/>
        <v>2011</v>
      </c>
      <c r="X1072">
        <f t="shared" si="251"/>
        <v>14</v>
      </c>
      <c r="Y1072" s="25">
        <f t="shared" si="252"/>
        <v>5180.9999999999873</v>
      </c>
    </row>
    <row r="1073" spans="1:25">
      <c r="A1073" t="s">
        <v>2147</v>
      </c>
      <c r="B1073" t="s">
        <v>2148</v>
      </c>
      <c r="C1073" t="s">
        <v>55</v>
      </c>
      <c r="D1073">
        <v>1</v>
      </c>
      <c r="E1073" s="38">
        <v>-200</v>
      </c>
      <c r="F1073" s="4">
        <v>-1.7100000000000001E-2</v>
      </c>
      <c r="G1073">
        <v>0</v>
      </c>
      <c r="H1073" s="25">
        <v>0</v>
      </c>
      <c r="I1073" s="25">
        <v>-200</v>
      </c>
      <c r="J1073" s="3">
        <v>10000</v>
      </c>
      <c r="K1073" s="7">
        <f t="shared" si="239"/>
        <v>-1</v>
      </c>
      <c r="L1073" s="6">
        <f t="shared" si="240"/>
        <v>-200</v>
      </c>
      <c r="M1073">
        <v>1</v>
      </c>
      <c r="N1073" s="9">
        <f t="shared" si="241"/>
        <v>0</v>
      </c>
      <c r="O1073" s="9">
        <f t="shared" si="242"/>
        <v>-1</v>
      </c>
      <c r="P1073" s="9">
        <f t="shared" si="243"/>
        <v>0</v>
      </c>
      <c r="Q1073" s="8">
        <f t="shared" si="244"/>
        <v>0</v>
      </c>
      <c r="R1073" s="8">
        <f t="shared" si="245"/>
        <v>-200</v>
      </c>
      <c r="S1073" t="str">
        <f t="shared" si="246"/>
        <v>13.00.00</v>
      </c>
      <c r="T1073" t="str">
        <f t="shared" si="247"/>
        <v>14.00.00</v>
      </c>
      <c r="U1073" t="str">
        <f t="shared" si="248"/>
        <v>15-nov-2011</v>
      </c>
      <c r="V1073">
        <f t="shared" si="249"/>
        <v>11</v>
      </c>
      <c r="W1073">
        <f t="shared" si="250"/>
        <v>2011</v>
      </c>
      <c r="X1073">
        <f t="shared" si="251"/>
        <v>15</v>
      </c>
      <c r="Y1073" s="25">
        <f t="shared" si="252"/>
        <v>4980.9999999999873</v>
      </c>
    </row>
    <row r="1074" spans="1:25">
      <c r="A1074" t="s">
        <v>1377</v>
      </c>
      <c r="B1074" t="s">
        <v>1377</v>
      </c>
      <c r="C1074" t="s">
        <v>55</v>
      </c>
      <c r="D1074">
        <v>0</v>
      </c>
      <c r="E1074" s="36">
        <v>-56.8</v>
      </c>
      <c r="F1074" s="4">
        <v>-9.5999999999999992E-3</v>
      </c>
      <c r="G1074">
        <v>0</v>
      </c>
      <c r="H1074" s="25">
        <v>0</v>
      </c>
      <c r="I1074" s="25">
        <v>-56.8</v>
      </c>
      <c r="J1074" s="3">
        <v>10000</v>
      </c>
      <c r="K1074" s="7">
        <f t="shared" si="239"/>
        <v>-2</v>
      </c>
      <c r="L1074" s="6">
        <f t="shared" si="240"/>
        <v>-256.8</v>
      </c>
      <c r="M1074">
        <v>1</v>
      </c>
      <c r="N1074" s="9">
        <f t="shared" si="241"/>
        <v>0</v>
      </c>
      <c r="O1074" s="9">
        <f t="shared" si="242"/>
        <v>-1</v>
      </c>
      <c r="P1074" s="9">
        <f t="shared" si="243"/>
        <v>0</v>
      </c>
      <c r="Q1074" s="8">
        <f t="shared" si="244"/>
        <v>0</v>
      </c>
      <c r="R1074" s="8">
        <f t="shared" si="245"/>
        <v>-56.8</v>
      </c>
      <c r="S1074" t="str">
        <f t="shared" si="246"/>
        <v>9.00.00</v>
      </c>
      <c r="T1074" t="str">
        <f t="shared" si="247"/>
        <v>9.00.00</v>
      </c>
      <c r="U1074" t="str">
        <f t="shared" si="248"/>
        <v>15-nov-2011</v>
      </c>
      <c r="V1074">
        <f t="shared" si="249"/>
        <v>11</v>
      </c>
      <c r="W1074">
        <f t="shared" si="250"/>
        <v>2011</v>
      </c>
      <c r="X1074">
        <f t="shared" si="251"/>
        <v>15</v>
      </c>
      <c r="Y1074" s="25">
        <f t="shared" si="252"/>
        <v>4924.1999999999871</v>
      </c>
    </row>
    <row r="1075" spans="1:25">
      <c r="A1075" t="s">
        <v>2149</v>
      </c>
      <c r="B1075" t="s">
        <v>2150</v>
      </c>
      <c r="C1075" t="s">
        <v>55</v>
      </c>
      <c r="D1075">
        <v>8</v>
      </c>
      <c r="E1075" s="38">
        <v>-68.400000000000006</v>
      </c>
      <c r="F1075" s="4">
        <v>-5.7999999999999996E-3</v>
      </c>
      <c r="G1075">
        <v>0</v>
      </c>
      <c r="H1075" s="25">
        <v>26</v>
      </c>
      <c r="I1075" s="25">
        <v>-107</v>
      </c>
      <c r="J1075" s="3">
        <v>10000</v>
      </c>
      <c r="K1075" s="7">
        <f t="shared" si="239"/>
        <v>-3</v>
      </c>
      <c r="L1075" s="6">
        <f t="shared" si="240"/>
        <v>-325.20000000000005</v>
      </c>
      <c r="M1075">
        <v>1</v>
      </c>
      <c r="N1075" s="9">
        <f t="shared" si="241"/>
        <v>0</v>
      </c>
      <c r="O1075" s="9">
        <f t="shared" si="242"/>
        <v>-1</v>
      </c>
      <c r="P1075" s="9">
        <f t="shared" si="243"/>
        <v>0</v>
      </c>
      <c r="Q1075" s="8">
        <f t="shared" si="244"/>
        <v>0</v>
      </c>
      <c r="R1075" s="8">
        <f t="shared" si="245"/>
        <v>-68.400000000000006</v>
      </c>
      <c r="S1075" t="str">
        <f t="shared" si="246"/>
        <v>13.00.00</v>
      </c>
      <c r="T1075" t="str">
        <f t="shared" si="247"/>
        <v>21.00.00</v>
      </c>
      <c r="U1075" t="str">
        <f t="shared" si="248"/>
        <v>16-nov-2011</v>
      </c>
      <c r="V1075">
        <f t="shared" si="249"/>
        <v>11</v>
      </c>
      <c r="W1075">
        <f t="shared" si="250"/>
        <v>2011</v>
      </c>
      <c r="X1075">
        <f t="shared" si="251"/>
        <v>16</v>
      </c>
      <c r="Y1075" s="25">
        <f t="shared" si="252"/>
        <v>4855.7999999999874</v>
      </c>
    </row>
    <row r="1076" spans="1:25">
      <c r="A1076" t="s">
        <v>1380</v>
      </c>
      <c r="B1076" t="s">
        <v>1381</v>
      </c>
      <c r="C1076" t="s">
        <v>55</v>
      </c>
      <c r="D1076">
        <v>3</v>
      </c>
      <c r="E1076" s="36">
        <v>-44.8</v>
      </c>
      <c r="F1076" s="4">
        <v>-7.6E-3</v>
      </c>
      <c r="G1076">
        <v>0</v>
      </c>
      <c r="H1076" s="25">
        <v>23.4</v>
      </c>
      <c r="I1076" s="25">
        <v>-44.8</v>
      </c>
      <c r="J1076" s="3">
        <v>10000</v>
      </c>
      <c r="K1076" s="7">
        <f t="shared" si="239"/>
        <v>-4</v>
      </c>
      <c r="L1076" s="6">
        <f t="shared" si="240"/>
        <v>-370.00000000000006</v>
      </c>
      <c r="M1076">
        <v>1</v>
      </c>
      <c r="N1076" s="9">
        <f t="shared" si="241"/>
        <v>0</v>
      </c>
      <c r="O1076" s="9">
        <f t="shared" si="242"/>
        <v>-1</v>
      </c>
      <c r="P1076" s="9">
        <f t="shared" si="243"/>
        <v>0</v>
      </c>
      <c r="Q1076" s="8">
        <f t="shared" si="244"/>
        <v>0</v>
      </c>
      <c r="R1076" s="8">
        <f t="shared" si="245"/>
        <v>-44.8</v>
      </c>
      <c r="S1076" t="str">
        <f t="shared" si="246"/>
        <v>14.00.00</v>
      </c>
      <c r="T1076" t="str">
        <f t="shared" si="247"/>
        <v>17.00.00</v>
      </c>
      <c r="U1076" t="str">
        <f t="shared" si="248"/>
        <v>16-nov-2011</v>
      </c>
      <c r="V1076">
        <f t="shared" si="249"/>
        <v>11</v>
      </c>
      <c r="W1076">
        <f t="shared" si="250"/>
        <v>2011</v>
      </c>
      <c r="X1076">
        <f t="shared" si="251"/>
        <v>16</v>
      </c>
      <c r="Y1076" s="25">
        <f t="shared" si="252"/>
        <v>4810.9999999999873</v>
      </c>
    </row>
    <row r="1077" spans="1:25">
      <c r="A1077" t="s">
        <v>1378</v>
      </c>
      <c r="B1077" t="s">
        <v>1379</v>
      </c>
      <c r="C1077" t="s">
        <v>55</v>
      </c>
      <c r="D1077">
        <v>2</v>
      </c>
      <c r="E1077" s="36">
        <v>-47.8</v>
      </c>
      <c r="F1077" s="4">
        <v>-8.0999999999999996E-3</v>
      </c>
      <c r="G1077">
        <v>0</v>
      </c>
      <c r="H1077" s="25">
        <v>15.4</v>
      </c>
      <c r="I1077" s="25">
        <v>-47.8</v>
      </c>
      <c r="J1077" s="3">
        <v>10000</v>
      </c>
      <c r="K1077" s="7">
        <f t="shared" si="239"/>
        <v>-5</v>
      </c>
      <c r="L1077" s="6">
        <f t="shared" si="240"/>
        <v>-417.80000000000007</v>
      </c>
      <c r="M1077">
        <v>1</v>
      </c>
      <c r="N1077" s="9">
        <f t="shared" si="241"/>
        <v>0</v>
      </c>
      <c r="O1077" s="9">
        <f t="shared" si="242"/>
        <v>-1</v>
      </c>
      <c r="P1077" s="9">
        <f t="shared" si="243"/>
        <v>0</v>
      </c>
      <c r="Q1077" s="8">
        <f t="shared" si="244"/>
        <v>0</v>
      </c>
      <c r="R1077" s="8">
        <f t="shared" si="245"/>
        <v>-47.8</v>
      </c>
      <c r="S1077" t="str">
        <f t="shared" si="246"/>
        <v>7.00.00</v>
      </c>
      <c r="T1077" t="str">
        <f t="shared" si="247"/>
        <v>9.00.00</v>
      </c>
      <c r="U1077" t="str">
        <f t="shared" si="248"/>
        <v>16-nov-2011</v>
      </c>
      <c r="V1077">
        <f t="shared" si="249"/>
        <v>11</v>
      </c>
      <c r="W1077">
        <f t="shared" si="250"/>
        <v>2011</v>
      </c>
      <c r="X1077">
        <f t="shared" si="251"/>
        <v>16</v>
      </c>
      <c r="Y1077" s="25">
        <f t="shared" si="252"/>
        <v>4763.1999999999871</v>
      </c>
    </row>
    <row r="1078" spans="1:25">
      <c r="A1078" t="s">
        <v>1384</v>
      </c>
      <c r="B1078" t="s">
        <v>1385</v>
      </c>
      <c r="C1078" t="s">
        <v>25</v>
      </c>
      <c r="D1078">
        <v>1</v>
      </c>
      <c r="E1078" s="36">
        <v>-71.8</v>
      </c>
      <c r="F1078" s="4">
        <v>-1.2200000000000001E-2</v>
      </c>
      <c r="G1078">
        <v>0</v>
      </c>
      <c r="H1078" s="25">
        <v>0</v>
      </c>
      <c r="I1078" s="25">
        <v>-71.8</v>
      </c>
      <c r="J1078" s="3">
        <v>10000</v>
      </c>
      <c r="K1078" s="7">
        <f t="shared" si="239"/>
        <v>-6</v>
      </c>
      <c r="L1078" s="6">
        <f t="shared" si="240"/>
        <v>-489.60000000000008</v>
      </c>
      <c r="M1078">
        <v>1</v>
      </c>
      <c r="N1078" s="9">
        <f t="shared" si="241"/>
        <v>0</v>
      </c>
      <c r="O1078" s="9">
        <f t="shared" si="242"/>
        <v>-1</v>
      </c>
      <c r="P1078" s="9">
        <f t="shared" si="243"/>
        <v>0</v>
      </c>
      <c r="Q1078" s="8">
        <f t="shared" si="244"/>
        <v>0</v>
      </c>
      <c r="R1078" s="8">
        <f t="shared" si="245"/>
        <v>-71.8</v>
      </c>
      <c r="S1078" t="str">
        <f t="shared" si="246"/>
        <v>17.00.00</v>
      </c>
      <c r="T1078" t="str">
        <f t="shared" si="247"/>
        <v>18.00.00</v>
      </c>
      <c r="U1078" t="str">
        <f t="shared" si="248"/>
        <v>17-nov-2011</v>
      </c>
      <c r="V1078">
        <f t="shared" si="249"/>
        <v>11</v>
      </c>
      <c r="W1078">
        <f t="shared" si="250"/>
        <v>2011</v>
      </c>
      <c r="X1078">
        <f t="shared" si="251"/>
        <v>17</v>
      </c>
      <c r="Y1078" s="25">
        <f t="shared" si="252"/>
        <v>4691.3999999999869</v>
      </c>
    </row>
    <row r="1079" spans="1:25">
      <c r="A1079" t="s">
        <v>1382</v>
      </c>
      <c r="B1079" t="s">
        <v>1383</v>
      </c>
      <c r="C1079" t="s">
        <v>25</v>
      </c>
      <c r="D1079">
        <v>1</v>
      </c>
      <c r="E1079" s="36">
        <v>-28.8</v>
      </c>
      <c r="F1079" s="4">
        <v>-4.8999999999999998E-3</v>
      </c>
      <c r="G1079">
        <v>0</v>
      </c>
      <c r="H1079" s="25">
        <v>12.4</v>
      </c>
      <c r="I1079" s="25">
        <v>-28.8</v>
      </c>
      <c r="J1079" s="3">
        <v>10000</v>
      </c>
      <c r="K1079" s="7">
        <f t="shared" si="239"/>
        <v>-7</v>
      </c>
      <c r="L1079" s="6">
        <f t="shared" si="240"/>
        <v>-518.40000000000009</v>
      </c>
      <c r="M1079">
        <v>1</v>
      </c>
      <c r="N1079" s="9">
        <f t="shared" si="241"/>
        <v>0</v>
      </c>
      <c r="O1079" s="9">
        <f t="shared" si="242"/>
        <v>-1</v>
      </c>
      <c r="P1079" s="9">
        <f t="shared" si="243"/>
        <v>0</v>
      </c>
      <c r="Q1079" s="8">
        <f t="shared" si="244"/>
        <v>0</v>
      </c>
      <c r="R1079" s="8">
        <f t="shared" si="245"/>
        <v>-28.8</v>
      </c>
      <c r="S1079" t="str">
        <f t="shared" si="246"/>
        <v>9.00.00</v>
      </c>
      <c r="T1079" t="str">
        <f t="shared" si="247"/>
        <v>10.00.00</v>
      </c>
      <c r="U1079" t="str">
        <f t="shared" si="248"/>
        <v>17-nov-2011</v>
      </c>
      <c r="V1079">
        <f t="shared" si="249"/>
        <v>11</v>
      </c>
      <c r="W1079">
        <f t="shared" si="250"/>
        <v>2011</v>
      </c>
      <c r="X1079">
        <f t="shared" si="251"/>
        <v>17</v>
      </c>
      <c r="Y1079" s="25">
        <f t="shared" si="252"/>
        <v>4662.5999999999867</v>
      </c>
    </row>
    <row r="1080" spans="1:25">
      <c r="A1080" t="s">
        <v>1386</v>
      </c>
      <c r="B1080" t="s">
        <v>1387</v>
      </c>
      <c r="C1080" t="s">
        <v>25</v>
      </c>
      <c r="D1080">
        <v>1</v>
      </c>
      <c r="E1080" s="36">
        <v>-65.8</v>
      </c>
      <c r="F1080" s="4">
        <v>-1.12E-2</v>
      </c>
      <c r="G1080">
        <v>0</v>
      </c>
      <c r="H1080" s="25">
        <v>3.4</v>
      </c>
      <c r="I1080" s="25">
        <v>-65.8</v>
      </c>
      <c r="J1080" s="3">
        <v>10000</v>
      </c>
      <c r="K1080" s="7">
        <f t="shared" si="239"/>
        <v>-8</v>
      </c>
      <c r="L1080" s="6">
        <f t="shared" si="240"/>
        <v>-584.20000000000005</v>
      </c>
      <c r="M1080">
        <v>1</v>
      </c>
      <c r="N1080" s="9">
        <f t="shared" si="241"/>
        <v>0</v>
      </c>
      <c r="O1080" s="9">
        <f t="shared" si="242"/>
        <v>-1</v>
      </c>
      <c r="P1080" s="9">
        <f t="shared" si="243"/>
        <v>0</v>
      </c>
      <c r="Q1080" s="8">
        <f t="shared" si="244"/>
        <v>0</v>
      </c>
      <c r="R1080" s="8">
        <f t="shared" si="245"/>
        <v>-65.8</v>
      </c>
      <c r="S1080" t="str">
        <f t="shared" si="246"/>
        <v>14.00.00</v>
      </c>
      <c r="T1080" t="str">
        <f t="shared" si="247"/>
        <v>15.00.00</v>
      </c>
      <c r="U1080" t="str">
        <f t="shared" si="248"/>
        <v>18-nov-2011</v>
      </c>
      <c r="V1080">
        <f t="shared" si="249"/>
        <v>11</v>
      </c>
      <c r="W1080">
        <f t="shared" si="250"/>
        <v>2011</v>
      </c>
      <c r="X1080">
        <f t="shared" si="251"/>
        <v>18</v>
      </c>
      <c r="Y1080" s="25">
        <f t="shared" si="252"/>
        <v>4596.7999999999865</v>
      </c>
    </row>
    <row r="1081" spans="1:25">
      <c r="A1081" t="s">
        <v>1388</v>
      </c>
      <c r="B1081" t="s">
        <v>1389</v>
      </c>
      <c r="C1081" t="s">
        <v>55</v>
      </c>
      <c r="D1081">
        <v>13</v>
      </c>
      <c r="E1081" s="36">
        <v>67.2</v>
      </c>
      <c r="F1081" s="4">
        <v>1.17E-2</v>
      </c>
      <c r="G1081">
        <v>0</v>
      </c>
      <c r="H1081" s="25">
        <v>117.6</v>
      </c>
      <c r="I1081" s="25">
        <v>-14.7</v>
      </c>
      <c r="J1081" s="3">
        <v>10000</v>
      </c>
      <c r="K1081" s="7">
        <f t="shared" si="239"/>
        <v>1</v>
      </c>
      <c r="L1081" s="6">
        <f t="shared" si="240"/>
        <v>67.2</v>
      </c>
      <c r="M1081">
        <v>1</v>
      </c>
      <c r="N1081" s="9">
        <f t="shared" si="241"/>
        <v>1</v>
      </c>
      <c r="O1081" s="9">
        <f t="shared" si="242"/>
        <v>0</v>
      </c>
      <c r="P1081" s="9">
        <f t="shared" si="243"/>
        <v>0</v>
      </c>
      <c r="Q1081" s="8">
        <f t="shared" si="244"/>
        <v>67.2</v>
      </c>
      <c r="R1081" s="8">
        <f t="shared" si="245"/>
        <v>0</v>
      </c>
      <c r="S1081" t="str">
        <f t="shared" si="246"/>
        <v>1.00.00</v>
      </c>
      <c r="T1081" t="str">
        <f t="shared" si="247"/>
        <v>14.00.00</v>
      </c>
      <c r="U1081" t="str">
        <f t="shared" si="248"/>
        <v>21-nov-2011</v>
      </c>
      <c r="V1081">
        <f t="shared" si="249"/>
        <v>11</v>
      </c>
      <c r="W1081">
        <f t="shared" si="250"/>
        <v>2011</v>
      </c>
      <c r="X1081">
        <f t="shared" si="251"/>
        <v>21</v>
      </c>
      <c r="Y1081" s="25">
        <f t="shared" si="252"/>
        <v>4663.9999999999864</v>
      </c>
    </row>
    <row r="1082" spans="1:25">
      <c r="A1082" t="s">
        <v>1392</v>
      </c>
      <c r="B1082" t="s">
        <v>1393</v>
      </c>
      <c r="C1082" t="s">
        <v>55</v>
      </c>
      <c r="D1082">
        <v>18</v>
      </c>
      <c r="E1082" s="36">
        <v>40.200000000000003</v>
      </c>
      <c r="F1082" s="4">
        <v>7.1999999999999998E-3</v>
      </c>
      <c r="G1082">
        <v>0</v>
      </c>
      <c r="H1082" s="25">
        <v>113.4</v>
      </c>
      <c r="I1082" s="25">
        <v>-32.299999999999997</v>
      </c>
      <c r="J1082" s="3">
        <v>10000</v>
      </c>
      <c r="K1082" s="7">
        <f t="shared" si="239"/>
        <v>2</v>
      </c>
      <c r="L1082" s="6">
        <f t="shared" si="240"/>
        <v>107.4</v>
      </c>
      <c r="M1082">
        <v>1</v>
      </c>
      <c r="N1082" s="9">
        <f t="shared" si="241"/>
        <v>1</v>
      </c>
      <c r="O1082" s="9">
        <f t="shared" si="242"/>
        <v>0</v>
      </c>
      <c r="P1082" s="9">
        <f t="shared" si="243"/>
        <v>0</v>
      </c>
      <c r="Q1082" s="8">
        <f t="shared" si="244"/>
        <v>40.200000000000003</v>
      </c>
      <c r="R1082" s="8">
        <f t="shared" si="245"/>
        <v>0</v>
      </c>
      <c r="S1082" t="str">
        <f t="shared" si="246"/>
        <v>15.00.00</v>
      </c>
      <c r="T1082" t="str">
        <f t="shared" si="247"/>
        <v>9.00.00</v>
      </c>
      <c r="U1082" t="str">
        <f t="shared" si="248"/>
        <v>22-nov-2011</v>
      </c>
      <c r="V1082">
        <f t="shared" si="249"/>
        <v>11</v>
      </c>
      <c r="W1082">
        <f t="shared" si="250"/>
        <v>2011</v>
      </c>
      <c r="X1082">
        <f t="shared" si="251"/>
        <v>22</v>
      </c>
      <c r="Y1082" s="25">
        <f t="shared" si="252"/>
        <v>4704.1999999999862</v>
      </c>
    </row>
    <row r="1083" spans="1:25">
      <c r="A1083" t="s">
        <v>1390</v>
      </c>
      <c r="B1083" t="s">
        <v>1391</v>
      </c>
      <c r="C1083" t="s">
        <v>25</v>
      </c>
      <c r="D1083">
        <v>1</v>
      </c>
      <c r="E1083" s="36">
        <v>-50.8</v>
      </c>
      <c r="F1083" s="4">
        <v>-8.9999999999999993E-3</v>
      </c>
      <c r="G1083">
        <v>0</v>
      </c>
      <c r="H1083" s="25">
        <v>0</v>
      </c>
      <c r="I1083" s="25">
        <v>-50.8</v>
      </c>
      <c r="J1083" s="3">
        <v>10000</v>
      </c>
      <c r="K1083" s="7">
        <f t="shared" si="239"/>
        <v>-1</v>
      </c>
      <c r="L1083" s="6">
        <f t="shared" si="240"/>
        <v>-50.8</v>
      </c>
      <c r="M1083">
        <v>1</v>
      </c>
      <c r="N1083" s="9">
        <f t="shared" si="241"/>
        <v>0</v>
      </c>
      <c r="O1083" s="9">
        <f t="shared" si="242"/>
        <v>-1</v>
      </c>
      <c r="P1083" s="9">
        <f t="shared" si="243"/>
        <v>0</v>
      </c>
      <c r="Q1083" s="8">
        <f t="shared" si="244"/>
        <v>0</v>
      </c>
      <c r="R1083" s="8">
        <f t="shared" si="245"/>
        <v>-50.8</v>
      </c>
      <c r="S1083" t="str">
        <f t="shared" si="246"/>
        <v>9.00.00</v>
      </c>
      <c r="T1083" t="str">
        <f t="shared" si="247"/>
        <v>10.00.00</v>
      </c>
      <c r="U1083" t="str">
        <f t="shared" si="248"/>
        <v>22-nov-2011</v>
      </c>
      <c r="V1083">
        <f t="shared" si="249"/>
        <v>11</v>
      </c>
      <c r="W1083">
        <f t="shared" si="250"/>
        <v>2011</v>
      </c>
      <c r="X1083">
        <f t="shared" si="251"/>
        <v>22</v>
      </c>
      <c r="Y1083" s="25">
        <f t="shared" si="252"/>
        <v>4653.399999999986</v>
      </c>
    </row>
    <row r="1084" spans="1:25">
      <c r="A1084" t="s">
        <v>1394</v>
      </c>
      <c r="B1084" t="s">
        <v>1395</v>
      </c>
      <c r="C1084" t="s">
        <v>25</v>
      </c>
      <c r="D1084">
        <v>6</v>
      </c>
      <c r="E1084" s="36">
        <v>-42.8</v>
      </c>
      <c r="F1084" s="4">
        <v>-7.7000000000000002E-3</v>
      </c>
      <c r="G1084">
        <v>0</v>
      </c>
      <c r="H1084" s="25">
        <v>29.4</v>
      </c>
      <c r="I1084" s="25">
        <v>-42.8</v>
      </c>
      <c r="J1084" s="3">
        <v>10000</v>
      </c>
      <c r="K1084" s="7">
        <f t="shared" si="239"/>
        <v>-2</v>
      </c>
      <c r="L1084" s="6">
        <f t="shared" si="240"/>
        <v>-93.6</v>
      </c>
      <c r="M1084">
        <v>1</v>
      </c>
      <c r="N1084" s="9">
        <f t="shared" si="241"/>
        <v>0</v>
      </c>
      <c r="O1084" s="9">
        <f t="shared" si="242"/>
        <v>-1</v>
      </c>
      <c r="P1084" s="9">
        <f t="shared" si="243"/>
        <v>0</v>
      </c>
      <c r="Q1084" s="8">
        <f t="shared" si="244"/>
        <v>0</v>
      </c>
      <c r="R1084" s="8">
        <f t="shared" si="245"/>
        <v>-42.8</v>
      </c>
      <c r="S1084" t="str">
        <f t="shared" si="246"/>
        <v>9.00.00</v>
      </c>
      <c r="T1084" t="str">
        <f t="shared" si="247"/>
        <v>15.00.00</v>
      </c>
      <c r="U1084" t="str">
        <f t="shared" si="248"/>
        <v>24-nov-2011</v>
      </c>
      <c r="V1084">
        <f t="shared" si="249"/>
        <v>11</v>
      </c>
      <c r="W1084">
        <f t="shared" si="250"/>
        <v>2011</v>
      </c>
      <c r="X1084">
        <f t="shared" si="251"/>
        <v>24</v>
      </c>
      <c r="Y1084" s="25">
        <f t="shared" si="252"/>
        <v>4610.5999999999858</v>
      </c>
    </row>
    <row r="1085" spans="1:25">
      <c r="A1085" t="s">
        <v>1396</v>
      </c>
      <c r="B1085" t="s">
        <v>1397</v>
      </c>
      <c r="C1085" t="s">
        <v>25</v>
      </c>
      <c r="D1085">
        <v>3</v>
      </c>
      <c r="E1085" s="36">
        <v>-44.8</v>
      </c>
      <c r="F1085" s="4">
        <v>-8.0999999999999996E-3</v>
      </c>
      <c r="G1085">
        <v>0</v>
      </c>
      <c r="H1085" s="25">
        <v>0</v>
      </c>
      <c r="I1085" s="25">
        <v>-44.8</v>
      </c>
      <c r="J1085" s="3">
        <v>10000</v>
      </c>
      <c r="K1085" s="7">
        <f t="shared" si="239"/>
        <v>-3</v>
      </c>
      <c r="L1085" s="6">
        <f t="shared" si="240"/>
        <v>-138.39999999999998</v>
      </c>
      <c r="M1085">
        <v>1</v>
      </c>
      <c r="N1085" s="9">
        <f t="shared" si="241"/>
        <v>0</v>
      </c>
      <c r="O1085" s="9">
        <f t="shared" si="242"/>
        <v>-1</v>
      </c>
      <c r="P1085" s="9">
        <f t="shared" si="243"/>
        <v>0</v>
      </c>
      <c r="Q1085" s="8">
        <f t="shared" si="244"/>
        <v>0</v>
      </c>
      <c r="R1085" s="8">
        <f t="shared" si="245"/>
        <v>-44.8</v>
      </c>
      <c r="S1085" t="str">
        <f t="shared" si="246"/>
        <v>16.00.00</v>
      </c>
      <c r="T1085" t="str">
        <f t="shared" si="247"/>
        <v>19.00.00</v>
      </c>
      <c r="U1085" t="str">
        <f t="shared" si="248"/>
        <v>25-nov-2011</v>
      </c>
      <c r="V1085">
        <f t="shared" si="249"/>
        <v>11</v>
      </c>
      <c r="W1085">
        <f t="shared" si="250"/>
        <v>2011</v>
      </c>
      <c r="X1085">
        <f t="shared" si="251"/>
        <v>25</v>
      </c>
      <c r="Y1085" s="25">
        <f t="shared" si="252"/>
        <v>4565.7999999999856</v>
      </c>
    </row>
    <row r="1086" spans="1:25">
      <c r="A1086" t="s">
        <v>2151</v>
      </c>
      <c r="B1086" t="s">
        <v>2152</v>
      </c>
      <c r="C1086" t="s">
        <v>25</v>
      </c>
      <c r="D1086">
        <v>9</v>
      </c>
      <c r="E1086" s="38">
        <v>111</v>
      </c>
      <c r="F1086" s="4">
        <v>9.7999999999999997E-3</v>
      </c>
      <c r="G1086">
        <v>0</v>
      </c>
      <c r="H1086" s="25">
        <v>156.4</v>
      </c>
      <c r="I1086" s="25">
        <v>0</v>
      </c>
      <c r="J1086" s="3">
        <v>10000</v>
      </c>
      <c r="K1086" s="7">
        <f t="shared" si="239"/>
        <v>1</v>
      </c>
      <c r="L1086" s="6">
        <f t="shared" si="240"/>
        <v>111</v>
      </c>
      <c r="M1086">
        <v>1</v>
      </c>
      <c r="N1086" s="9">
        <f t="shared" si="241"/>
        <v>1</v>
      </c>
      <c r="O1086" s="9">
        <f t="shared" si="242"/>
        <v>0</v>
      </c>
      <c r="P1086" s="9">
        <f t="shared" si="243"/>
        <v>0</v>
      </c>
      <c r="Q1086" s="8">
        <f t="shared" si="244"/>
        <v>111</v>
      </c>
      <c r="R1086" s="8">
        <f t="shared" si="245"/>
        <v>0</v>
      </c>
      <c r="S1086" t="str">
        <f t="shared" si="246"/>
        <v>12.00.00</v>
      </c>
      <c r="T1086" t="str">
        <f t="shared" si="247"/>
        <v>21.00.00</v>
      </c>
      <c r="U1086" t="str">
        <f t="shared" si="248"/>
        <v>28-nov-2011</v>
      </c>
      <c r="V1086">
        <f t="shared" si="249"/>
        <v>11</v>
      </c>
      <c r="W1086">
        <f t="shared" si="250"/>
        <v>2011</v>
      </c>
      <c r="X1086">
        <f t="shared" si="251"/>
        <v>28</v>
      </c>
      <c r="Y1086" s="25">
        <f t="shared" si="252"/>
        <v>4676.7999999999856</v>
      </c>
    </row>
    <row r="1087" spans="1:25">
      <c r="A1087" t="s">
        <v>3154</v>
      </c>
      <c r="B1087" t="s">
        <v>1399</v>
      </c>
      <c r="C1087" t="s">
        <v>25</v>
      </c>
      <c r="D1087">
        <v>2</v>
      </c>
      <c r="E1087" s="36">
        <v>87.6</v>
      </c>
      <c r="F1087" s="4">
        <v>1.5299999999999999E-2</v>
      </c>
      <c r="G1087">
        <v>0</v>
      </c>
      <c r="H1087" s="25">
        <v>87.6</v>
      </c>
      <c r="I1087" s="25">
        <v>0</v>
      </c>
      <c r="J1087" s="3">
        <v>10000</v>
      </c>
      <c r="K1087" s="7">
        <f t="shared" si="239"/>
        <v>2</v>
      </c>
      <c r="L1087" s="6">
        <f t="shared" si="240"/>
        <v>198.6</v>
      </c>
      <c r="M1087">
        <v>1</v>
      </c>
      <c r="N1087" s="9">
        <f t="shared" si="241"/>
        <v>1</v>
      </c>
      <c r="O1087" s="9">
        <f t="shared" si="242"/>
        <v>0</v>
      </c>
      <c r="P1087" s="9">
        <f t="shared" si="243"/>
        <v>0</v>
      </c>
      <c r="Q1087" s="8">
        <f t="shared" si="244"/>
        <v>87.6</v>
      </c>
      <c r="R1087" s="8">
        <f t="shared" si="245"/>
        <v>0</v>
      </c>
      <c r="S1087" t="str">
        <f t="shared" si="246"/>
        <v>10.00.00</v>
      </c>
      <c r="T1087" t="str">
        <f t="shared" si="247"/>
        <v>12.00.00</v>
      </c>
      <c r="U1087" t="str">
        <f t="shared" si="248"/>
        <v>30-nov-2011</v>
      </c>
      <c r="V1087">
        <f t="shared" si="249"/>
        <v>11</v>
      </c>
      <c r="W1087">
        <f t="shared" si="250"/>
        <v>2011</v>
      </c>
      <c r="X1087">
        <f t="shared" si="251"/>
        <v>30</v>
      </c>
      <c r="Y1087" s="25">
        <f t="shared" si="252"/>
        <v>4764.399999999986</v>
      </c>
    </row>
    <row r="1088" spans="1:25">
      <c r="A1088" t="s">
        <v>1400</v>
      </c>
      <c r="B1088" t="s">
        <v>1401</v>
      </c>
      <c r="C1088" t="s">
        <v>25</v>
      </c>
      <c r="D1088">
        <v>20</v>
      </c>
      <c r="E1088" s="36">
        <v>190.2</v>
      </c>
      <c r="F1088" s="4">
        <v>3.2300000000000002E-2</v>
      </c>
      <c r="G1088">
        <v>0</v>
      </c>
      <c r="H1088" s="25">
        <v>261</v>
      </c>
      <c r="I1088" s="25">
        <v>0</v>
      </c>
      <c r="J1088" s="3">
        <v>10000</v>
      </c>
      <c r="K1088" s="7">
        <f t="shared" si="239"/>
        <v>3</v>
      </c>
      <c r="L1088" s="6">
        <f t="shared" si="240"/>
        <v>388.79999999999995</v>
      </c>
      <c r="M1088">
        <v>1</v>
      </c>
      <c r="N1088" s="9">
        <f t="shared" si="241"/>
        <v>1</v>
      </c>
      <c r="O1088" s="9">
        <f t="shared" si="242"/>
        <v>0</v>
      </c>
      <c r="P1088" s="9">
        <f t="shared" si="243"/>
        <v>0</v>
      </c>
      <c r="Q1088" s="8">
        <f t="shared" si="244"/>
        <v>190.2</v>
      </c>
      <c r="R1088" s="8">
        <f t="shared" si="245"/>
        <v>0</v>
      </c>
      <c r="S1088" t="str">
        <f t="shared" si="246"/>
        <v>13.00.00</v>
      </c>
      <c r="T1088" t="str">
        <f t="shared" si="247"/>
        <v>9.00.00</v>
      </c>
      <c r="U1088" t="str">
        <f t="shared" si="248"/>
        <v>30-nov-2011</v>
      </c>
      <c r="V1088">
        <f t="shared" si="249"/>
        <v>11</v>
      </c>
      <c r="W1088">
        <f t="shared" si="250"/>
        <v>2011</v>
      </c>
      <c r="X1088">
        <f t="shared" si="251"/>
        <v>30</v>
      </c>
      <c r="Y1088" s="25">
        <f t="shared" si="252"/>
        <v>4954.5999999999858</v>
      </c>
    </row>
    <row r="1089" spans="1:25">
      <c r="A1089" t="s">
        <v>1398</v>
      </c>
      <c r="B1089" t="s">
        <v>1399</v>
      </c>
      <c r="C1089" t="s">
        <v>55</v>
      </c>
      <c r="D1089">
        <v>3</v>
      </c>
      <c r="E1089" s="36">
        <v>-62.8</v>
      </c>
      <c r="F1089" s="4">
        <v>-1.09E-2</v>
      </c>
      <c r="G1089">
        <v>0</v>
      </c>
      <c r="H1089" s="25">
        <v>0</v>
      </c>
      <c r="I1089" s="25">
        <v>-62.8</v>
      </c>
      <c r="J1089" s="3">
        <v>10000</v>
      </c>
      <c r="K1089" s="7">
        <f t="shared" si="239"/>
        <v>-1</v>
      </c>
      <c r="L1089" s="6">
        <f t="shared" si="240"/>
        <v>-62.8</v>
      </c>
      <c r="M1089">
        <v>1</v>
      </c>
      <c r="N1089" s="9">
        <f t="shared" si="241"/>
        <v>0</v>
      </c>
      <c r="O1089" s="9">
        <f t="shared" si="242"/>
        <v>-1</v>
      </c>
      <c r="P1089" s="9">
        <f t="shared" si="243"/>
        <v>0</v>
      </c>
      <c r="Q1089" s="8">
        <f t="shared" si="244"/>
        <v>0</v>
      </c>
      <c r="R1089" s="8">
        <f t="shared" si="245"/>
        <v>-62.8</v>
      </c>
      <c r="S1089" t="str">
        <f t="shared" si="246"/>
        <v>9.00.00</v>
      </c>
      <c r="T1089" t="str">
        <f t="shared" si="247"/>
        <v>12.00.00</v>
      </c>
      <c r="U1089" t="str">
        <f t="shared" si="248"/>
        <v>30-nov-2011</v>
      </c>
      <c r="V1089">
        <f t="shared" si="249"/>
        <v>11</v>
      </c>
      <c r="W1089">
        <f t="shared" si="250"/>
        <v>2011</v>
      </c>
      <c r="X1089">
        <f t="shared" si="251"/>
        <v>30</v>
      </c>
      <c r="Y1089" s="25">
        <f t="shared" si="252"/>
        <v>4891.7999999999856</v>
      </c>
    </row>
    <row r="1090" spans="1:25">
      <c r="A1090" t="s">
        <v>1402</v>
      </c>
      <c r="B1090" t="s">
        <v>1403</v>
      </c>
      <c r="C1090" t="s">
        <v>55</v>
      </c>
      <c r="D1090">
        <v>6</v>
      </c>
      <c r="E1090" s="36">
        <v>-46.8</v>
      </c>
      <c r="F1090" s="4">
        <v>-7.7000000000000002E-3</v>
      </c>
      <c r="G1090">
        <v>0</v>
      </c>
      <c r="H1090" s="25">
        <v>0.7</v>
      </c>
      <c r="I1090" s="25">
        <v>-46.8</v>
      </c>
      <c r="J1090" s="3">
        <v>10000</v>
      </c>
      <c r="K1090" s="7">
        <f t="shared" si="239"/>
        <v>-2</v>
      </c>
      <c r="L1090" s="6">
        <f t="shared" si="240"/>
        <v>-109.6</v>
      </c>
      <c r="M1090">
        <v>1</v>
      </c>
      <c r="N1090" s="9">
        <f t="shared" si="241"/>
        <v>0</v>
      </c>
      <c r="O1090" s="9">
        <f t="shared" si="242"/>
        <v>-1</v>
      </c>
      <c r="P1090" s="9">
        <f t="shared" si="243"/>
        <v>0</v>
      </c>
      <c r="Q1090" s="8">
        <f t="shared" si="244"/>
        <v>0</v>
      </c>
      <c r="R1090" s="8">
        <f t="shared" si="245"/>
        <v>-46.8</v>
      </c>
      <c r="S1090" t="str">
        <f t="shared" si="246"/>
        <v>10.00.00</v>
      </c>
      <c r="T1090" t="str">
        <f t="shared" si="247"/>
        <v>16.00.00</v>
      </c>
      <c r="U1090" t="str">
        <f t="shared" si="248"/>
        <v xml:space="preserve">1-dic-2011 </v>
      </c>
      <c r="V1090">
        <f t="shared" si="249"/>
        <v>12</v>
      </c>
      <c r="W1090">
        <f t="shared" si="250"/>
        <v>2011</v>
      </c>
      <c r="X1090">
        <f t="shared" si="251"/>
        <v>1</v>
      </c>
      <c r="Y1090" s="25">
        <f t="shared" si="252"/>
        <v>4844.9999999999854</v>
      </c>
    </row>
    <row r="1091" spans="1:25">
      <c r="A1091" t="s">
        <v>1406</v>
      </c>
      <c r="B1091" t="s">
        <v>1407</v>
      </c>
      <c r="C1091" t="s">
        <v>55</v>
      </c>
      <c r="D1091">
        <v>12</v>
      </c>
      <c r="E1091" s="36">
        <v>-45.8</v>
      </c>
      <c r="F1091" s="4">
        <v>-7.4999999999999997E-3</v>
      </c>
      <c r="G1091">
        <v>0</v>
      </c>
      <c r="H1091" s="25">
        <v>28</v>
      </c>
      <c r="I1091" s="25">
        <v>-45.8</v>
      </c>
      <c r="J1091" s="3">
        <v>10000</v>
      </c>
      <c r="K1091" s="7">
        <f t="shared" si="239"/>
        <v>-3</v>
      </c>
      <c r="L1091" s="6">
        <f t="shared" si="240"/>
        <v>-155.39999999999998</v>
      </c>
      <c r="M1091">
        <v>1</v>
      </c>
      <c r="N1091" s="9">
        <f t="shared" si="241"/>
        <v>0</v>
      </c>
      <c r="O1091" s="9">
        <f t="shared" si="242"/>
        <v>-1</v>
      </c>
      <c r="P1091" s="9">
        <f t="shared" si="243"/>
        <v>0</v>
      </c>
      <c r="Q1091" s="8">
        <f t="shared" si="244"/>
        <v>0</v>
      </c>
      <c r="R1091" s="8">
        <f t="shared" si="245"/>
        <v>-45.8</v>
      </c>
      <c r="S1091" t="str">
        <f t="shared" si="246"/>
        <v>18.00.00</v>
      </c>
      <c r="T1091" t="str">
        <f t="shared" si="247"/>
        <v>7.00.00</v>
      </c>
      <c r="U1091" t="str">
        <f t="shared" si="248"/>
        <v xml:space="preserve">2-dic-2011 </v>
      </c>
      <c r="V1091">
        <f t="shared" si="249"/>
        <v>12</v>
      </c>
      <c r="W1091">
        <f t="shared" si="250"/>
        <v>2011</v>
      </c>
      <c r="X1091">
        <f t="shared" si="251"/>
        <v>2</v>
      </c>
      <c r="Y1091" s="25">
        <f t="shared" si="252"/>
        <v>4799.1999999999853</v>
      </c>
    </row>
    <row r="1092" spans="1:25">
      <c r="A1092" t="s">
        <v>1404</v>
      </c>
      <c r="B1092" t="s">
        <v>1405</v>
      </c>
      <c r="C1092" t="s">
        <v>25</v>
      </c>
      <c r="D1092">
        <v>6</v>
      </c>
      <c r="E1092" s="36">
        <v>-32.799999999999997</v>
      </c>
      <c r="F1092" s="4">
        <v>-5.4000000000000003E-3</v>
      </c>
      <c r="G1092">
        <v>0</v>
      </c>
      <c r="H1092" s="25">
        <v>13.2</v>
      </c>
      <c r="I1092" s="25">
        <v>-32.799999999999997</v>
      </c>
      <c r="J1092" s="3">
        <v>10000</v>
      </c>
      <c r="K1092" s="7">
        <f t="shared" si="239"/>
        <v>-4</v>
      </c>
      <c r="L1092" s="6">
        <f t="shared" si="240"/>
        <v>-188.2</v>
      </c>
      <c r="M1092">
        <v>1</v>
      </c>
      <c r="N1092" s="9">
        <f t="shared" si="241"/>
        <v>0</v>
      </c>
      <c r="O1092" s="9">
        <f t="shared" si="242"/>
        <v>-1</v>
      </c>
      <c r="P1092" s="9">
        <f t="shared" si="243"/>
        <v>0</v>
      </c>
      <c r="Q1092" s="8">
        <f t="shared" si="244"/>
        <v>0</v>
      </c>
      <c r="R1092" s="8">
        <f t="shared" si="245"/>
        <v>-32.799999999999997</v>
      </c>
      <c r="S1092" t="str">
        <f t="shared" si="246"/>
        <v>9.00.00</v>
      </c>
      <c r="T1092" t="str">
        <f t="shared" si="247"/>
        <v>15.00.00</v>
      </c>
      <c r="U1092" t="str">
        <f t="shared" si="248"/>
        <v xml:space="preserve">2-dic-2011 </v>
      </c>
      <c r="V1092">
        <f t="shared" si="249"/>
        <v>12</v>
      </c>
      <c r="W1092">
        <f t="shared" si="250"/>
        <v>2011</v>
      </c>
      <c r="X1092">
        <f t="shared" si="251"/>
        <v>2</v>
      </c>
      <c r="Y1092" s="25">
        <f t="shared" si="252"/>
        <v>4766.3999999999851</v>
      </c>
    </row>
    <row r="1093" spans="1:25">
      <c r="A1093" t="s">
        <v>1410</v>
      </c>
      <c r="B1093" t="s">
        <v>1411</v>
      </c>
      <c r="C1093" t="s">
        <v>55</v>
      </c>
      <c r="D1093">
        <v>15</v>
      </c>
      <c r="E1093" s="36">
        <v>3.2</v>
      </c>
      <c r="F1093" s="4">
        <v>5.0000000000000001E-4</v>
      </c>
      <c r="G1093">
        <v>0</v>
      </c>
      <c r="H1093" s="25">
        <v>59.7</v>
      </c>
      <c r="I1093" s="25">
        <v>-1.8</v>
      </c>
      <c r="J1093" s="3">
        <v>10000</v>
      </c>
      <c r="K1093" s="7">
        <f t="shared" si="239"/>
        <v>1</v>
      </c>
      <c r="L1093" s="6">
        <f t="shared" si="240"/>
        <v>3.2</v>
      </c>
      <c r="M1093">
        <v>1</v>
      </c>
      <c r="N1093" s="9">
        <f t="shared" si="241"/>
        <v>1</v>
      </c>
      <c r="O1093" s="9">
        <f t="shared" si="242"/>
        <v>0</v>
      </c>
      <c r="P1093" s="9">
        <f t="shared" si="243"/>
        <v>0</v>
      </c>
      <c r="Q1093" s="8">
        <f t="shared" si="244"/>
        <v>3.2</v>
      </c>
      <c r="R1093" s="8">
        <f t="shared" si="245"/>
        <v>0</v>
      </c>
      <c r="S1093" t="str">
        <f t="shared" si="246"/>
        <v>20.00.00</v>
      </c>
      <c r="T1093" t="str">
        <f t="shared" si="247"/>
        <v>11.00.00</v>
      </c>
      <c r="U1093" t="str">
        <f t="shared" si="248"/>
        <v xml:space="preserve">5-dic-2011 </v>
      </c>
      <c r="V1093">
        <f t="shared" si="249"/>
        <v>12</v>
      </c>
      <c r="W1093">
        <f t="shared" si="250"/>
        <v>2011</v>
      </c>
      <c r="X1093">
        <f t="shared" si="251"/>
        <v>5</v>
      </c>
      <c r="Y1093" s="25">
        <f t="shared" si="252"/>
        <v>4769.5999999999849</v>
      </c>
    </row>
    <row r="1094" spans="1:25">
      <c r="A1094" t="s">
        <v>1408</v>
      </c>
      <c r="B1094" t="s">
        <v>1409</v>
      </c>
      <c r="C1094" t="s">
        <v>25</v>
      </c>
      <c r="D1094">
        <v>11</v>
      </c>
      <c r="E1094" s="36">
        <v>-18.8</v>
      </c>
      <c r="F1094" s="4">
        <v>-3.0999999999999999E-3</v>
      </c>
      <c r="G1094">
        <v>0</v>
      </c>
      <c r="H1094" s="25">
        <v>37</v>
      </c>
      <c r="I1094" s="25">
        <v>-18.8</v>
      </c>
      <c r="J1094" s="3">
        <v>10000</v>
      </c>
      <c r="K1094" s="7">
        <f t="shared" si="239"/>
        <v>-1</v>
      </c>
      <c r="L1094" s="6">
        <f t="shared" si="240"/>
        <v>-18.8</v>
      </c>
      <c r="M1094">
        <v>1</v>
      </c>
      <c r="N1094" s="9">
        <f t="shared" si="241"/>
        <v>0</v>
      </c>
      <c r="O1094" s="9">
        <f t="shared" si="242"/>
        <v>-1</v>
      </c>
      <c r="P1094" s="9">
        <f t="shared" si="243"/>
        <v>0</v>
      </c>
      <c r="Q1094" s="8">
        <f t="shared" si="244"/>
        <v>0</v>
      </c>
      <c r="R1094" s="8">
        <f t="shared" si="245"/>
        <v>-18.8</v>
      </c>
      <c r="S1094" t="str">
        <f t="shared" si="246"/>
        <v>8.00.00</v>
      </c>
      <c r="T1094" t="str">
        <f t="shared" si="247"/>
        <v>19.00.00</v>
      </c>
      <c r="U1094" t="str">
        <f t="shared" si="248"/>
        <v xml:space="preserve">5-dic-2011 </v>
      </c>
      <c r="V1094">
        <f t="shared" si="249"/>
        <v>12</v>
      </c>
      <c r="W1094">
        <f t="shared" si="250"/>
        <v>2011</v>
      </c>
      <c r="X1094">
        <f t="shared" si="251"/>
        <v>5</v>
      </c>
      <c r="Y1094" s="25">
        <f t="shared" si="252"/>
        <v>4750.7999999999847</v>
      </c>
    </row>
    <row r="1095" spans="1:25">
      <c r="A1095" t="s">
        <v>2153</v>
      </c>
      <c r="B1095" t="s">
        <v>2154</v>
      </c>
      <c r="C1095" t="s">
        <v>55</v>
      </c>
      <c r="D1095">
        <v>8</v>
      </c>
      <c r="E1095" s="38">
        <v>94.4</v>
      </c>
      <c r="F1095" s="4">
        <v>7.7999999999999996E-3</v>
      </c>
      <c r="G1095">
        <v>0</v>
      </c>
      <c r="H1095" s="25">
        <v>213.4</v>
      </c>
      <c r="I1095" s="25">
        <v>0</v>
      </c>
      <c r="J1095" s="3">
        <v>10000</v>
      </c>
      <c r="K1095" s="7">
        <f t="shared" ref="K1095:K1158" si="253">+IF(AND(E1095&gt;=0,E1094&gt;=0),K1094+1,IF(AND(E1095&lt;0,E1094&lt;0),K1094-1,IF(AND(E1095&gt;=0,E1094&lt;0),1,-1)))</f>
        <v>1</v>
      </c>
      <c r="L1095" s="6">
        <f t="shared" ref="L1095:L1158" si="254">+IF(AND(E1095&gt;=0,E1094&gt;=0),L1094+E1095,IF(AND(E1095&lt;0,E1094&lt;0),L1094+E1095,E1095))</f>
        <v>94.4</v>
      </c>
      <c r="M1095">
        <v>1</v>
      </c>
      <c r="N1095" s="9">
        <f t="shared" ref="N1095:N1158" si="255">+IF(E1095&gt;0,1,0)</f>
        <v>1</v>
      </c>
      <c r="O1095" s="9">
        <f t="shared" ref="O1095:O1158" si="256">+IF(E1095&lt;0,-1,0)</f>
        <v>0</v>
      </c>
      <c r="P1095" s="9">
        <f t="shared" ref="P1095:P1158" si="257">+IF(E1095=0,1,0)</f>
        <v>0</v>
      </c>
      <c r="Q1095" s="8">
        <f t="shared" ref="Q1095:Q1158" si="258">IF(E1095&gt;=0,E1095,0)</f>
        <v>94.4</v>
      </c>
      <c r="R1095" s="8">
        <f t="shared" ref="R1095:R1158" si="259">IF(E1095&lt;0,E1095,0)</f>
        <v>0</v>
      </c>
      <c r="S1095" t="str">
        <f t="shared" ref="S1095:S1158" si="260">REPLACE(A1095,1,SEARCH(" ",A1095),"")</f>
        <v>13.00.00</v>
      </c>
      <c r="T1095" t="str">
        <f t="shared" ref="T1095:T1158" si="261">REPLACE(B1095,1,SEARCH(" ",B1095),"")</f>
        <v>21.00.00</v>
      </c>
      <c r="U1095" t="str">
        <f t="shared" ref="U1095:U1158" si="262">LEFT(A1095,11)</f>
        <v xml:space="preserve">7-dic-2011 </v>
      </c>
      <c r="V1095">
        <f t="shared" ref="V1095:V1158" si="263">MONTH(U1095)</f>
        <v>12</v>
      </c>
      <c r="W1095">
        <f t="shared" ref="W1095:W1158" si="264">YEAR(U1095)</f>
        <v>2011</v>
      </c>
      <c r="X1095">
        <f t="shared" ref="X1095:X1158" si="265">DAY(U1095)</f>
        <v>7</v>
      </c>
      <c r="Y1095" s="25">
        <f t="shared" ref="Y1095:Y1158" si="266">Y1094+E1095</f>
        <v>4845.1999999999844</v>
      </c>
    </row>
    <row r="1096" spans="1:25">
      <c r="A1096" t="s">
        <v>3155</v>
      </c>
      <c r="B1096" t="s">
        <v>3156</v>
      </c>
      <c r="C1096" t="s">
        <v>25</v>
      </c>
      <c r="D1096">
        <v>6</v>
      </c>
      <c r="E1096" s="36">
        <v>81.3</v>
      </c>
      <c r="F1096" s="4">
        <v>1.3599999999999999E-2</v>
      </c>
      <c r="G1096">
        <v>0</v>
      </c>
      <c r="H1096" s="25">
        <v>81.3</v>
      </c>
      <c r="I1096" s="25">
        <v>0</v>
      </c>
      <c r="J1096" s="3">
        <v>10000</v>
      </c>
      <c r="K1096" s="7">
        <f t="shared" si="253"/>
        <v>2</v>
      </c>
      <c r="L1096" s="6">
        <f t="shared" si="254"/>
        <v>175.7</v>
      </c>
      <c r="M1096">
        <v>1</v>
      </c>
      <c r="N1096" s="9">
        <f t="shared" si="255"/>
        <v>1</v>
      </c>
      <c r="O1096" s="9">
        <f t="shared" si="256"/>
        <v>0</v>
      </c>
      <c r="P1096" s="9">
        <f t="shared" si="257"/>
        <v>0</v>
      </c>
      <c r="Q1096" s="8">
        <f t="shared" si="258"/>
        <v>81.3</v>
      </c>
      <c r="R1096" s="8">
        <f t="shared" si="259"/>
        <v>0</v>
      </c>
      <c r="S1096" t="str">
        <f t="shared" si="260"/>
        <v>17.00.00</v>
      </c>
      <c r="T1096" t="str">
        <f t="shared" si="261"/>
        <v>23.00.00</v>
      </c>
      <c r="U1096" t="str">
        <f t="shared" si="262"/>
        <v xml:space="preserve">7-dic-2011 </v>
      </c>
      <c r="V1096">
        <f t="shared" si="263"/>
        <v>12</v>
      </c>
      <c r="W1096">
        <f t="shared" si="264"/>
        <v>2011</v>
      </c>
      <c r="X1096">
        <f t="shared" si="265"/>
        <v>7</v>
      </c>
      <c r="Y1096" s="25">
        <f t="shared" si="266"/>
        <v>4926.4999999999845</v>
      </c>
    </row>
    <row r="1097" spans="1:25">
      <c r="A1097" t="s">
        <v>1412</v>
      </c>
      <c r="B1097" t="s">
        <v>1413</v>
      </c>
      <c r="C1097" t="s">
        <v>55</v>
      </c>
      <c r="D1097">
        <v>2</v>
      </c>
      <c r="E1097" s="36">
        <v>-70.8</v>
      </c>
      <c r="F1097" s="4">
        <v>-1.18E-2</v>
      </c>
      <c r="G1097">
        <v>0</v>
      </c>
      <c r="H1097" s="25">
        <v>0</v>
      </c>
      <c r="I1097" s="25">
        <v>-70.8</v>
      </c>
      <c r="J1097" s="3">
        <v>10000</v>
      </c>
      <c r="K1097" s="7">
        <f t="shared" si="253"/>
        <v>-1</v>
      </c>
      <c r="L1097" s="6">
        <f t="shared" si="254"/>
        <v>-70.8</v>
      </c>
      <c r="M1097">
        <v>1</v>
      </c>
      <c r="N1097" s="9">
        <f t="shared" si="255"/>
        <v>0</v>
      </c>
      <c r="O1097" s="9">
        <f t="shared" si="256"/>
        <v>-1</v>
      </c>
      <c r="P1097" s="9">
        <f t="shared" si="257"/>
        <v>0</v>
      </c>
      <c r="Q1097" s="8">
        <f t="shared" si="258"/>
        <v>0</v>
      </c>
      <c r="R1097" s="8">
        <f t="shared" si="259"/>
        <v>-70.8</v>
      </c>
      <c r="S1097" t="str">
        <f t="shared" si="260"/>
        <v>12.00.00</v>
      </c>
      <c r="T1097" t="str">
        <f t="shared" si="261"/>
        <v>14.00.00</v>
      </c>
      <c r="U1097" t="str">
        <f t="shared" si="262"/>
        <v xml:space="preserve">8-dic-2011 </v>
      </c>
      <c r="V1097">
        <f t="shared" si="263"/>
        <v>12</v>
      </c>
      <c r="W1097">
        <f t="shared" si="264"/>
        <v>2011</v>
      </c>
      <c r="X1097">
        <f t="shared" si="265"/>
        <v>8</v>
      </c>
      <c r="Y1097" s="25">
        <f t="shared" si="266"/>
        <v>4855.6999999999844</v>
      </c>
    </row>
    <row r="1098" spans="1:25">
      <c r="A1098" t="s">
        <v>1414</v>
      </c>
      <c r="B1098" t="s">
        <v>1415</v>
      </c>
      <c r="C1098" t="s">
        <v>25</v>
      </c>
      <c r="D1098">
        <v>3</v>
      </c>
      <c r="E1098" s="36">
        <v>-52.8</v>
      </c>
      <c r="F1098" s="4">
        <v>-9.1000000000000004E-3</v>
      </c>
      <c r="G1098">
        <v>0</v>
      </c>
      <c r="H1098" s="25">
        <v>9.1999999999999993</v>
      </c>
      <c r="I1098" s="25">
        <v>-52.8</v>
      </c>
      <c r="J1098" s="3">
        <v>10000</v>
      </c>
      <c r="K1098" s="7">
        <f t="shared" si="253"/>
        <v>-2</v>
      </c>
      <c r="L1098" s="6">
        <f t="shared" si="254"/>
        <v>-123.6</v>
      </c>
      <c r="M1098">
        <v>1</v>
      </c>
      <c r="N1098" s="9">
        <f t="shared" si="255"/>
        <v>0</v>
      </c>
      <c r="O1098" s="9">
        <f t="shared" si="256"/>
        <v>-1</v>
      </c>
      <c r="P1098" s="9">
        <f t="shared" si="257"/>
        <v>0</v>
      </c>
      <c r="Q1098" s="8">
        <f t="shared" si="258"/>
        <v>0</v>
      </c>
      <c r="R1098" s="8">
        <f t="shared" si="259"/>
        <v>-52.8</v>
      </c>
      <c r="S1098" t="str">
        <f t="shared" si="260"/>
        <v>13.00.00</v>
      </c>
      <c r="T1098" t="str">
        <f t="shared" si="261"/>
        <v>16.00.00</v>
      </c>
      <c r="U1098" t="str">
        <f t="shared" si="262"/>
        <v>13-dic-2011</v>
      </c>
      <c r="V1098">
        <f t="shared" si="263"/>
        <v>12</v>
      </c>
      <c r="W1098">
        <f t="shared" si="264"/>
        <v>2011</v>
      </c>
      <c r="X1098">
        <f t="shared" si="265"/>
        <v>13</v>
      </c>
      <c r="Y1098" s="25">
        <f t="shared" si="266"/>
        <v>4802.8999999999842</v>
      </c>
    </row>
    <row r="1099" spans="1:25">
      <c r="A1099" t="s">
        <v>3157</v>
      </c>
      <c r="B1099" t="s">
        <v>3158</v>
      </c>
      <c r="C1099" t="s">
        <v>25</v>
      </c>
      <c r="D1099">
        <v>4</v>
      </c>
      <c r="E1099" s="36">
        <v>-54</v>
      </c>
      <c r="F1099" s="4">
        <v>-9.2999999999999992E-3</v>
      </c>
      <c r="G1099">
        <v>0</v>
      </c>
      <c r="H1099" s="25">
        <v>0</v>
      </c>
      <c r="I1099" s="25">
        <v>-64.5</v>
      </c>
      <c r="J1099" s="3">
        <v>10000</v>
      </c>
      <c r="K1099" s="7">
        <f t="shared" si="253"/>
        <v>-3</v>
      </c>
      <c r="L1099" s="6">
        <f t="shared" si="254"/>
        <v>-177.6</v>
      </c>
      <c r="M1099">
        <v>1</v>
      </c>
      <c r="N1099" s="9">
        <f t="shared" si="255"/>
        <v>0</v>
      </c>
      <c r="O1099" s="9">
        <f t="shared" si="256"/>
        <v>-1</v>
      </c>
      <c r="P1099" s="9">
        <f t="shared" si="257"/>
        <v>0</v>
      </c>
      <c r="Q1099" s="8">
        <f t="shared" si="258"/>
        <v>0</v>
      </c>
      <c r="R1099" s="8">
        <f t="shared" si="259"/>
        <v>-54</v>
      </c>
      <c r="S1099" t="str">
        <f t="shared" si="260"/>
        <v>19.00.00</v>
      </c>
      <c r="T1099" t="str">
        <f t="shared" si="261"/>
        <v>23.00.00</v>
      </c>
      <c r="U1099" t="str">
        <f t="shared" si="262"/>
        <v>13-dic-2011</v>
      </c>
      <c r="V1099">
        <f t="shared" si="263"/>
        <v>12</v>
      </c>
      <c r="W1099">
        <f t="shared" si="264"/>
        <v>2011</v>
      </c>
      <c r="X1099">
        <f t="shared" si="265"/>
        <v>13</v>
      </c>
      <c r="Y1099" s="25">
        <f t="shared" si="266"/>
        <v>4748.8999999999842</v>
      </c>
    </row>
    <row r="1100" spans="1:25">
      <c r="A1100" t="s">
        <v>1416</v>
      </c>
      <c r="B1100" t="s">
        <v>1417</v>
      </c>
      <c r="C1100" t="s">
        <v>25</v>
      </c>
      <c r="D1100">
        <v>3</v>
      </c>
      <c r="E1100" s="36">
        <v>-35.1</v>
      </c>
      <c r="F1100" s="4">
        <v>-6.1000000000000004E-3</v>
      </c>
      <c r="G1100">
        <v>0</v>
      </c>
      <c r="H1100" s="25">
        <v>11</v>
      </c>
      <c r="I1100" s="25">
        <v>-35.1</v>
      </c>
      <c r="J1100" s="3">
        <v>10000</v>
      </c>
      <c r="K1100" s="7">
        <f t="shared" si="253"/>
        <v>-4</v>
      </c>
      <c r="L1100" s="6">
        <f t="shared" si="254"/>
        <v>-212.7</v>
      </c>
      <c r="M1100">
        <v>1</v>
      </c>
      <c r="N1100" s="9">
        <f t="shared" si="255"/>
        <v>0</v>
      </c>
      <c r="O1100" s="9">
        <f t="shared" si="256"/>
        <v>-1</v>
      </c>
      <c r="P1100" s="9">
        <f t="shared" si="257"/>
        <v>0</v>
      </c>
      <c r="Q1100" s="8">
        <f t="shared" si="258"/>
        <v>0</v>
      </c>
      <c r="R1100" s="8">
        <f t="shared" si="259"/>
        <v>-35.1</v>
      </c>
      <c r="S1100" t="str">
        <f t="shared" si="260"/>
        <v>10.00.00</v>
      </c>
      <c r="T1100" t="str">
        <f t="shared" si="261"/>
        <v>13.00.00</v>
      </c>
      <c r="U1100" t="str">
        <f t="shared" si="262"/>
        <v>14-dic-2011</v>
      </c>
      <c r="V1100">
        <f t="shared" si="263"/>
        <v>12</v>
      </c>
      <c r="W1100">
        <f t="shared" si="264"/>
        <v>2011</v>
      </c>
      <c r="X1100">
        <f t="shared" si="265"/>
        <v>14</v>
      </c>
      <c r="Y1100" s="25">
        <f t="shared" si="266"/>
        <v>4713.7999999999838</v>
      </c>
    </row>
    <row r="1101" spans="1:25">
      <c r="A1101" t="s">
        <v>3159</v>
      </c>
      <c r="B1101" t="s">
        <v>3160</v>
      </c>
      <c r="C1101" t="s">
        <v>25</v>
      </c>
      <c r="D1101">
        <v>4</v>
      </c>
      <c r="E1101" s="36">
        <v>-3.2</v>
      </c>
      <c r="F1101" s="4">
        <v>-5.9999999999999995E-4</v>
      </c>
      <c r="G1101">
        <v>0</v>
      </c>
      <c r="H1101" s="25">
        <v>0</v>
      </c>
      <c r="I1101" s="25">
        <v>-9</v>
      </c>
      <c r="J1101" s="3">
        <v>10000</v>
      </c>
      <c r="K1101" s="7">
        <f t="shared" si="253"/>
        <v>-5</v>
      </c>
      <c r="L1101" s="6">
        <f t="shared" si="254"/>
        <v>-215.89999999999998</v>
      </c>
      <c r="M1101">
        <v>1</v>
      </c>
      <c r="N1101" s="9">
        <f t="shared" si="255"/>
        <v>0</v>
      </c>
      <c r="O1101" s="9">
        <f t="shared" si="256"/>
        <v>-1</v>
      </c>
      <c r="P1101" s="9">
        <f t="shared" si="257"/>
        <v>0</v>
      </c>
      <c r="Q1101" s="8">
        <f t="shared" si="258"/>
        <v>0</v>
      </c>
      <c r="R1101" s="8">
        <f t="shared" si="259"/>
        <v>-3.2</v>
      </c>
      <c r="S1101" t="str">
        <f t="shared" si="260"/>
        <v>19.00.00</v>
      </c>
      <c r="T1101" t="str">
        <f t="shared" si="261"/>
        <v>23.00.00</v>
      </c>
      <c r="U1101" t="str">
        <f t="shared" si="262"/>
        <v>14-dic-2011</v>
      </c>
      <c r="V1101">
        <f t="shared" si="263"/>
        <v>12</v>
      </c>
      <c r="W1101">
        <f t="shared" si="264"/>
        <v>2011</v>
      </c>
      <c r="X1101">
        <f t="shared" si="265"/>
        <v>14</v>
      </c>
      <c r="Y1101" s="25">
        <f t="shared" si="266"/>
        <v>4710.599999999984</v>
      </c>
    </row>
    <row r="1102" spans="1:25">
      <c r="A1102" t="s">
        <v>1419</v>
      </c>
      <c r="B1102" t="s">
        <v>1420</v>
      </c>
      <c r="C1102" t="s">
        <v>55</v>
      </c>
      <c r="D1102">
        <v>18</v>
      </c>
      <c r="E1102" s="36">
        <v>62.2</v>
      </c>
      <c r="F1102" s="4">
        <v>1.09E-2</v>
      </c>
      <c r="G1102">
        <v>0</v>
      </c>
      <c r="H1102" s="25">
        <v>133.6</v>
      </c>
      <c r="I1102" s="25">
        <v>-13</v>
      </c>
      <c r="J1102" s="3">
        <v>10000</v>
      </c>
      <c r="K1102" s="7">
        <f t="shared" si="253"/>
        <v>1</v>
      </c>
      <c r="L1102" s="6">
        <f t="shared" si="254"/>
        <v>62.2</v>
      </c>
      <c r="M1102">
        <v>1</v>
      </c>
      <c r="N1102" s="9">
        <f t="shared" si="255"/>
        <v>1</v>
      </c>
      <c r="O1102" s="9">
        <f t="shared" si="256"/>
        <v>0</v>
      </c>
      <c r="P1102" s="9">
        <f t="shared" si="257"/>
        <v>0</v>
      </c>
      <c r="Q1102" s="8">
        <f t="shared" si="258"/>
        <v>62.2</v>
      </c>
      <c r="R1102" s="8">
        <f t="shared" si="259"/>
        <v>0</v>
      </c>
      <c r="S1102" t="str">
        <f t="shared" si="260"/>
        <v>14.00.00</v>
      </c>
      <c r="T1102" t="str">
        <f t="shared" si="261"/>
        <v>9.00.00</v>
      </c>
      <c r="U1102" t="str">
        <f t="shared" si="262"/>
        <v>16-dic-2011</v>
      </c>
      <c r="V1102">
        <f t="shared" si="263"/>
        <v>12</v>
      </c>
      <c r="W1102">
        <f t="shared" si="264"/>
        <v>2011</v>
      </c>
      <c r="X1102">
        <f t="shared" si="265"/>
        <v>16</v>
      </c>
      <c r="Y1102" s="25">
        <f t="shared" si="266"/>
        <v>4772.7999999999838</v>
      </c>
    </row>
    <row r="1103" spans="1:25">
      <c r="A1103" t="s">
        <v>3161</v>
      </c>
      <c r="B1103" t="s">
        <v>3162</v>
      </c>
      <c r="C1103" t="s">
        <v>25</v>
      </c>
      <c r="D1103">
        <v>3</v>
      </c>
      <c r="E1103" s="36">
        <v>-73.8</v>
      </c>
      <c r="F1103" s="4">
        <v>-1.2800000000000001E-2</v>
      </c>
      <c r="G1103">
        <v>0</v>
      </c>
      <c r="H1103" s="25">
        <v>0</v>
      </c>
      <c r="I1103" s="25">
        <v>-73.8</v>
      </c>
      <c r="J1103" s="3">
        <v>10000</v>
      </c>
      <c r="K1103" s="7">
        <f t="shared" si="253"/>
        <v>-1</v>
      </c>
      <c r="L1103" s="6">
        <f t="shared" si="254"/>
        <v>-73.8</v>
      </c>
      <c r="M1103">
        <v>1</v>
      </c>
      <c r="N1103" s="9">
        <f t="shared" si="255"/>
        <v>0</v>
      </c>
      <c r="O1103" s="9">
        <f t="shared" si="256"/>
        <v>-1</v>
      </c>
      <c r="P1103" s="9">
        <f t="shared" si="257"/>
        <v>0</v>
      </c>
      <c r="Q1103" s="8">
        <f t="shared" si="258"/>
        <v>0</v>
      </c>
      <c r="R1103" s="8">
        <f t="shared" si="259"/>
        <v>-73.8</v>
      </c>
      <c r="S1103" t="str">
        <f t="shared" si="260"/>
        <v>15.00.00</v>
      </c>
      <c r="T1103" t="str">
        <f t="shared" si="261"/>
        <v>18.00.00</v>
      </c>
      <c r="U1103" t="str">
        <f t="shared" si="262"/>
        <v>16-dic-2011</v>
      </c>
      <c r="V1103">
        <f t="shared" si="263"/>
        <v>12</v>
      </c>
      <c r="W1103">
        <f t="shared" si="264"/>
        <v>2011</v>
      </c>
      <c r="X1103">
        <f t="shared" si="265"/>
        <v>16</v>
      </c>
      <c r="Y1103" s="25">
        <f t="shared" si="266"/>
        <v>4698.9999999999836</v>
      </c>
    </row>
    <row r="1104" spans="1:25">
      <c r="A1104" t="s">
        <v>1418</v>
      </c>
      <c r="B1104" t="s">
        <v>1419</v>
      </c>
      <c r="C1104" t="s">
        <v>25</v>
      </c>
      <c r="D1104">
        <v>5</v>
      </c>
      <c r="E1104" s="36">
        <v>-38.1</v>
      </c>
      <c r="F1104" s="4">
        <v>-6.6E-3</v>
      </c>
      <c r="G1104">
        <v>0</v>
      </c>
      <c r="H1104" s="25">
        <v>0</v>
      </c>
      <c r="I1104" s="25">
        <v>-50.6</v>
      </c>
      <c r="J1104" s="3">
        <v>10000</v>
      </c>
      <c r="K1104" s="7">
        <f t="shared" si="253"/>
        <v>-2</v>
      </c>
      <c r="L1104" s="6">
        <f t="shared" si="254"/>
        <v>-111.9</v>
      </c>
      <c r="M1104">
        <v>1</v>
      </c>
      <c r="N1104" s="9">
        <f t="shared" si="255"/>
        <v>0</v>
      </c>
      <c r="O1104" s="9">
        <f t="shared" si="256"/>
        <v>-1</v>
      </c>
      <c r="P1104" s="9">
        <f t="shared" si="257"/>
        <v>0</v>
      </c>
      <c r="Q1104" s="8">
        <f t="shared" si="258"/>
        <v>0</v>
      </c>
      <c r="R1104" s="8">
        <f t="shared" si="259"/>
        <v>-38.1</v>
      </c>
      <c r="S1104" t="str">
        <f t="shared" si="260"/>
        <v>9.00.00</v>
      </c>
      <c r="T1104" t="str">
        <f t="shared" si="261"/>
        <v>14.00.00</v>
      </c>
      <c r="U1104" t="str">
        <f t="shared" si="262"/>
        <v>16-dic-2011</v>
      </c>
      <c r="V1104">
        <f t="shared" si="263"/>
        <v>12</v>
      </c>
      <c r="W1104">
        <f t="shared" si="264"/>
        <v>2011</v>
      </c>
      <c r="X1104">
        <f t="shared" si="265"/>
        <v>16</v>
      </c>
      <c r="Y1104" s="25">
        <f t="shared" si="266"/>
        <v>4660.8999999999833</v>
      </c>
    </row>
    <row r="1105" spans="1:25">
      <c r="A1105" t="s">
        <v>2155</v>
      </c>
      <c r="B1105" t="s">
        <v>2156</v>
      </c>
      <c r="C1105" t="s">
        <v>25</v>
      </c>
      <c r="D1105">
        <v>5</v>
      </c>
      <c r="E1105" s="38">
        <v>-200</v>
      </c>
      <c r="F1105" s="4">
        <v>-1.7399999999999999E-2</v>
      </c>
      <c r="G1105">
        <v>0</v>
      </c>
      <c r="H1105" s="25">
        <v>48.4</v>
      </c>
      <c r="I1105" s="25">
        <v>-200</v>
      </c>
      <c r="J1105" s="3">
        <v>10000</v>
      </c>
      <c r="K1105" s="7">
        <f t="shared" si="253"/>
        <v>-3</v>
      </c>
      <c r="L1105" s="6">
        <f t="shared" si="254"/>
        <v>-311.89999999999998</v>
      </c>
      <c r="M1105">
        <v>1</v>
      </c>
      <c r="N1105" s="9">
        <f t="shared" si="255"/>
        <v>0</v>
      </c>
      <c r="O1105" s="9">
        <f t="shared" si="256"/>
        <v>-1</v>
      </c>
      <c r="P1105" s="9">
        <f t="shared" si="257"/>
        <v>0</v>
      </c>
      <c r="Q1105" s="8">
        <f t="shared" si="258"/>
        <v>0</v>
      </c>
      <c r="R1105" s="8">
        <f t="shared" si="259"/>
        <v>-200</v>
      </c>
      <c r="S1105" t="str">
        <f t="shared" si="260"/>
        <v>12.00.00</v>
      </c>
      <c r="T1105" t="str">
        <f t="shared" si="261"/>
        <v>17.00.00</v>
      </c>
      <c r="U1105" t="str">
        <f t="shared" si="262"/>
        <v>19-dic-2011</v>
      </c>
      <c r="V1105">
        <f t="shared" si="263"/>
        <v>12</v>
      </c>
      <c r="W1105">
        <f t="shared" si="264"/>
        <v>2011</v>
      </c>
      <c r="X1105">
        <f t="shared" si="265"/>
        <v>19</v>
      </c>
      <c r="Y1105" s="25">
        <f t="shared" si="266"/>
        <v>4460.8999999999833</v>
      </c>
    </row>
    <row r="1106" spans="1:25">
      <c r="A1106" t="s">
        <v>1421</v>
      </c>
      <c r="B1106" t="s">
        <v>1422</v>
      </c>
      <c r="C1106" t="s">
        <v>25</v>
      </c>
      <c r="D1106">
        <v>23</v>
      </c>
      <c r="E1106" s="36">
        <v>187.1</v>
      </c>
      <c r="F1106" s="4">
        <v>3.27E-2</v>
      </c>
      <c r="G1106">
        <v>0</v>
      </c>
      <c r="H1106" s="25">
        <v>190.2</v>
      </c>
      <c r="I1106" s="25">
        <v>-9.6</v>
      </c>
      <c r="J1106" s="3">
        <v>10000</v>
      </c>
      <c r="K1106" s="7">
        <f t="shared" si="253"/>
        <v>1</v>
      </c>
      <c r="L1106" s="6">
        <f t="shared" si="254"/>
        <v>187.1</v>
      </c>
      <c r="M1106">
        <v>1</v>
      </c>
      <c r="N1106" s="9">
        <f t="shared" si="255"/>
        <v>1</v>
      </c>
      <c r="O1106" s="9">
        <f t="shared" si="256"/>
        <v>0</v>
      </c>
      <c r="P1106" s="9">
        <f t="shared" si="257"/>
        <v>0</v>
      </c>
      <c r="Q1106" s="8">
        <f t="shared" si="258"/>
        <v>187.1</v>
      </c>
      <c r="R1106" s="8">
        <f t="shared" si="259"/>
        <v>0</v>
      </c>
      <c r="S1106" t="str">
        <f t="shared" si="260"/>
        <v>11.00.00</v>
      </c>
      <c r="T1106" t="str">
        <f t="shared" si="261"/>
        <v>10.00.00</v>
      </c>
      <c r="U1106" t="str">
        <f t="shared" si="262"/>
        <v>20-dic-2011</v>
      </c>
      <c r="V1106">
        <f t="shared" si="263"/>
        <v>12</v>
      </c>
      <c r="W1106">
        <f t="shared" si="264"/>
        <v>2011</v>
      </c>
      <c r="X1106">
        <f t="shared" si="265"/>
        <v>20</v>
      </c>
      <c r="Y1106" s="25">
        <f t="shared" si="266"/>
        <v>4647.9999999999836</v>
      </c>
    </row>
    <row r="1107" spans="1:25">
      <c r="A1107" t="s">
        <v>2157</v>
      </c>
      <c r="B1107" t="s">
        <v>2158</v>
      </c>
      <c r="C1107" t="s">
        <v>25</v>
      </c>
      <c r="D1107">
        <v>9</v>
      </c>
      <c r="E1107" s="38">
        <v>306.39999999999998</v>
      </c>
      <c r="F1107" s="4">
        <v>2.6800000000000001E-2</v>
      </c>
      <c r="G1107">
        <v>0</v>
      </c>
      <c r="H1107" s="25">
        <v>308</v>
      </c>
      <c r="I1107" s="25">
        <v>-22.6</v>
      </c>
      <c r="J1107" s="3">
        <v>10000</v>
      </c>
      <c r="K1107" s="7">
        <f t="shared" si="253"/>
        <v>2</v>
      </c>
      <c r="L1107" s="6">
        <f t="shared" si="254"/>
        <v>493.5</v>
      </c>
      <c r="M1107">
        <v>1</v>
      </c>
      <c r="N1107" s="9">
        <f t="shared" si="255"/>
        <v>1</v>
      </c>
      <c r="O1107" s="9">
        <f t="shared" si="256"/>
        <v>0</v>
      </c>
      <c r="P1107" s="9">
        <f t="shared" si="257"/>
        <v>0</v>
      </c>
      <c r="Q1107" s="8">
        <f t="shared" si="258"/>
        <v>306.39999999999998</v>
      </c>
      <c r="R1107" s="8">
        <f t="shared" si="259"/>
        <v>0</v>
      </c>
      <c r="S1107" t="str">
        <f t="shared" si="260"/>
        <v>12.00.00</v>
      </c>
      <c r="T1107" t="str">
        <f t="shared" si="261"/>
        <v>21.00.00</v>
      </c>
      <c r="U1107" t="str">
        <f t="shared" si="262"/>
        <v>20-dic-2011</v>
      </c>
      <c r="V1107">
        <f t="shared" si="263"/>
        <v>12</v>
      </c>
      <c r="W1107">
        <f t="shared" si="264"/>
        <v>2011</v>
      </c>
      <c r="X1107">
        <f t="shared" si="265"/>
        <v>20</v>
      </c>
      <c r="Y1107" s="25">
        <f t="shared" si="266"/>
        <v>4954.3999999999833</v>
      </c>
    </row>
    <row r="1108" spans="1:25">
      <c r="A1108" t="s">
        <v>1423</v>
      </c>
      <c r="B1108" t="s">
        <v>1424</v>
      </c>
      <c r="C1108" t="s">
        <v>55</v>
      </c>
      <c r="D1108">
        <v>14</v>
      </c>
      <c r="E1108" s="36">
        <v>40.200000000000003</v>
      </c>
      <c r="F1108" s="4">
        <v>6.7999999999999996E-3</v>
      </c>
      <c r="G1108">
        <v>0</v>
      </c>
      <c r="H1108" s="25">
        <v>40.200000000000003</v>
      </c>
      <c r="I1108" s="25">
        <v>-7</v>
      </c>
      <c r="J1108" s="3">
        <v>10000</v>
      </c>
      <c r="K1108" s="7">
        <f t="shared" si="253"/>
        <v>3</v>
      </c>
      <c r="L1108" s="6">
        <f t="shared" si="254"/>
        <v>533.70000000000005</v>
      </c>
      <c r="M1108">
        <v>1</v>
      </c>
      <c r="N1108" s="9">
        <f t="shared" si="255"/>
        <v>1</v>
      </c>
      <c r="O1108" s="9">
        <f t="shared" si="256"/>
        <v>0</v>
      </c>
      <c r="P1108" s="9">
        <f t="shared" si="257"/>
        <v>0</v>
      </c>
      <c r="Q1108" s="8">
        <f t="shared" si="258"/>
        <v>40.200000000000003</v>
      </c>
      <c r="R1108" s="8">
        <f t="shared" si="259"/>
        <v>0</v>
      </c>
      <c r="S1108" t="str">
        <f t="shared" si="260"/>
        <v>18.00.00</v>
      </c>
      <c r="T1108" t="str">
        <f t="shared" si="261"/>
        <v>8.00.00</v>
      </c>
      <c r="U1108" t="str">
        <f t="shared" si="262"/>
        <v>27-dic-2011</v>
      </c>
      <c r="V1108">
        <f t="shared" si="263"/>
        <v>12</v>
      </c>
      <c r="W1108">
        <f t="shared" si="264"/>
        <v>2011</v>
      </c>
      <c r="X1108">
        <f t="shared" si="265"/>
        <v>27</v>
      </c>
      <c r="Y1108" s="25">
        <f t="shared" si="266"/>
        <v>4994.5999999999831</v>
      </c>
    </row>
    <row r="1109" spans="1:25">
      <c r="A1109" t="s">
        <v>1425</v>
      </c>
      <c r="B1109" t="s">
        <v>1426</v>
      </c>
      <c r="C1109" t="s">
        <v>25</v>
      </c>
      <c r="D1109">
        <v>17</v>
      </c>
      <c r="E1109" s="36">
        <v>27.9</v>
      </c>
      <c r="F1109" s="4">
        <v>4.7999999999999996E-3</v>
      </c>
      <c r="G1109">
        <v>0</v>
      </c>
      <c r="H1109" s="25">
        <v>55.4</v>
      </c>
      <c r="I1109" s="25">
        <v>0</v>
      </c>
      <c r="J1109" s="3">
        <v>10000</v>
      </c>
      <c r="K1109" s="7">
        <f t="shared" si="253"/>
        <v>4</v>
      </c>
      <c r="L1109" s="6">
        <f t="shared" si="254"/>
        <v>561.6</v>
      </c>
      <c r="M1109">
        <v>1</v>
      </c>
      <c r="N1109" s="9">
        <f t="shared" si="255"/>
        <v>1</v>
      </c>
      <c r="O1109" s="9">
        <f t="shared" si="256"/>
        <v>0</v>
      </c>
      <c r="P1109" s="9">
        <f t="shared" si="257"/>
        <v>0</v>
      </c>
      <c r="Q1109" s="8">
        <f t="shared" si="258"/>
        <v>27.9</v>
      </c>
      <c r="R1109" s="8">
        <f t="shared" si="259"/>
        <v>0</v>
      </c>
      <c r="S1109" t="str">
        <f t="shared" si="260"/>
        <v>17.00.00</v>
      </c>
      <c r="T1109" t="str">
        <f t="shared" si="261"/>
        <v>10.00.00</v>
      </c>
      <c r="U1109" t="str">
        <f t="shared" si="262"/>
        <v>29-dic-2011</v>
      </c>
      <c r="V1109">
        <f t="shared" si="263"/>
        <v>12</v>
      </c>
      <c r="W1109">
        <f t="shared" si="264"/>
        <v>2011</v>
      </c>
      <c r="X1109">
        <f t="shared" si="265"/>
        <v>29</v>
      </c>
      <c r="Y1109" s="25">
        <f t="shared" si="266"/>
        <v>5022.4999999999827</v>
      </c>
    </row>
    <row r="1110" spans="1:25">
      <c r="A1110" t="s">
        <v>1426</v>
      </c>
      <c r="B1110" t="s">
        <v>1427</v>
      </c>
      <c r="C1110" t="s">
        <v>55</v>
      </c>
      <c r="D1110">
        <v>4</v>
      </c>
      <c r="E1110" s="36">
        <v>-43.8</v>
      </c>
      <c r="F1110" s="4">
        <v>-7.4999999999999997E-3</v>
      </c>
      <c r="G1110">
        <v>0</v>
      </c>
      <c r="H1110" s="25">
        <v>7.2</v>
      </c>
      <c r="I1110" s="25">
        <v>-62.4</v>
      </c>
      <c r="J1110" s="3">
        <v>10000</v>
      </c>
      <c r="K1110" s="7">
        <f t="shared" si="253"/>
        <v>-1</v>
      </c>
      <c r="L1110" s="6">
        <f t="shared" si="254"/>
        <v>-43.8</v>
      </c>
      <c r="M1110">
        <v>1</v>
      </c>
      <c r="N1110" s="9">
        <f t="shared" si="255"/>
        <v>0</v>
      </c>
      <c r="O1110" s="9">
        <f t="shared" si="256"/>
        <v>-1</v>
      </c>
      <c r="P1110" s="9">
        <f t="shared" si="257"/>
        <v>0</v>
      </c>
      <c r="Q1110" s="8">
        <f t="shared" si="258"/>
        <v>0</v>
      </c>
      <c r="R1110" s="8">
        <f t="shared" si="259"/>
        <v>-43.8</v>
      </c>
      <c r="S1110" t="str">
        <f t="shared" si="260"/>
        <v>10.00.00</v>
      </c>
      <c r="T1110" t="str">
        <f t="shared" si="261"/>
        <v>14.00.00</v>
      </c>
      <c r="U1110" t="str">
        <f t="shared" si="262"/>
        <v>30-dic-2011</v>
      </c>
      <c r="V1110">
        <f t="shared" si="263"/>
        <v>12</v>
      </c>
      <c r="W1110">
        <f t="shared" si="264"/>
        <v>2011</v>
      </c>
      <c r="X1110">
        <f t="shared" si="265"/>
        <v>30</v>
      </c>
      <c r="Y1110" s="25">
        <f t="shared" si="266"/>
        <v>4978.6999999999825</v>
      </c>
    </row>
    <row r="1111" spans="1:25">
      <c r="A1111" t="s">
        <v>1427</v>
      </c>
      <c r="B1111" t="s">
        <v>1428</v>
      </c>
      <c r="C1111" t="s">
        <v>25</v>
      </c>
      <c r="D1111">
        <v>30</v>
      </c>
      <c r="E1111" s="36">
        <v>227.7</v>
      </c>
      <c r="F1111" s="4">
        <v>3.8699999999999998E-2</v>
      </c>
      <c r="G1111">
        <v>0</v>
      </c>
      <c r="H1111" s="25">
        <v>261.2</v>
      </c>
      <c r="I1111" s="25">
        <v>-32.299999999999997</v>
      </c>
      <c r="J1111" s="3">
        <v>10000</v>
      </c>
      <c r="K1111" s="7">
        <f t="shared" si="253"/>
        <v>1</v>
      </c>
      <c r="L1111" s="6">
        <f t="shared" si="254"/>
        <v>227.7</v>
      </c>
      <c r="M1111">
        <v>1</v>
      </c>
      <c r="N1111" s="9">
        <f t="shared" si="255"/>
        <v>1</v>
      </c>
      <c r="O1111" s="9">
        <f t="shared" si="256"/>
        <v>0</v>
      </c>
      <c r="P1111" s="9">
        <f t="shared" si="257"/>
        <v>0</v>
      </c>
      <c r="Q1111" s="8">
        <f t="shared" si="258"/>
        <v>227.7</v>
      </c>
      <c r="R1111" s="8">
        <f t="shared" si="259"/>
        <v>0</v>
      </c>
      <c r="S1111" t="str">
        <f t="shared" si="260"/>
        <v>14.00.00</v>
      </c>
      <c r="T1111" t="str">
        <f t="shared" si="261"/>
        <v>14.00.00</v>
      </c>
      <c r="U1111" t="str">
        <f t="shared" si="262"/>
        <v>30-dic-2011</v>
      </c>
      <c r="V1111">
        <f t="shared" si="263"/>
        <v>12</v>
      </c>
      <c r="W1111">
        <f t="shared" si="264"/>
        <v>2011</v>
      </c>
      <c r="X1111">
        <f t="shared" si="265"/>
        <v>30</v>
      </c>
      <c r="Y1111" s="25">
        <f t="shared" si="266"/>
        <v>5206.3999999999824</v>
      </c>
    </row>
    <row r="1112" spans="1:25">
      <c r="A1112" t="s">
        <v>2159</v>
      </c>
      <c r="B1112" t="s">
        <v>2160</v>
      </c>
      <c r="C1112" t="s">
        <v>25</v>
      </c>
      <c r="D1112">
        <v>9</v>
      </c>
      <c r="E1112" s="38">
        <v>131</v>
      </c>
      <c r="F1112" s="4">
        <v>1.09E-2</v>
      </c>
      <c r="G1112">
        <v>0</v>
      </c>
      <c r="H1112" s="25">
        <v>148</v>
      </c>
      <c r="I1112" s="25">
        <v>0</v>
      </c>
      <c r="J1112" s="3">
        <v>10000</v>
      </c>
      <c r="K1112" s="7">
        <f t="shared" si="253"/>
        <v>2</v>
      </c>
      <c r="L1112" s="6">
        <f t="shared" si="254"/>
        <v>358.7</v>
      </c>
      <c r="M1112">
        <v>1</v>
      </c>
      <c r="N1112" s="9">
        <f t="shared" si="255"/>
        <v>1</v>
      </c>
      <c r="O1112" s="9">
        <f t="shared" si="256"/>
        <v>0</v>
      </c>
      <c r="P1112" s="9">
        <f t="shared" si="257"/>
        <v>0</v>
      </c>
      <c r="Q1112" s="8">
        <f t="shared" si="258"/>
        <v>131</v>
      </c>
      <c r="R1112" s="8">
        <f t="shared" si="259"/>
        <v>0</v>
      </c>
      <c r="S1112" t="str">
        <f t="shared" si="260"/>
        <v>12.00.00</v>
      </c>
      <c r="T1112" t="str">
        <f t="shared" si="261"/>
        <v>21.00.00</v>
      </c>
      <c r="U1112" t="str">
        <f t="shared" si="262"/>
        <v xml:space="preserve">2-gen-2012 </v>
      </c>
      <c r="V1112">
        <f t="shared" si="263"/>
        <v>1</v>
      </c>
      <c r="W1112">
        <f t="shared" si="264"/>
        <v>2012</v>
      </c>
      <c r="X1112">
        <f t="shared" si="265"/>
        <v>2</v>
      </c>
      <c r="Y1112" s="25">
        <f t="shared" si="266"/>
        <v>5337.3999999999824</v>
      </c>
    </row>
    <row r="1113" spans="1:25">
      <c r="A1113" t="s">
        <v>1429</v>
      </c>
      <c r="B1113" t="s">
        <v>1430</v>
      </c>
      <c r="C1113" t="s">
        <v>25</v>
      </c>
      <c r="D1113">
        <v>16</v>
      </c>
      <c r="E1113" s="36">
        <v>-40.4</v>
      </c>
      <c r="F1113" s="4">
        <v>-6.4999999999999997E-3</v>
      </c>
      <c r="G1113">
        <v>0</v>
      </c>
      <c r="H1113" s="25">
        <v>0</v>
      </c>
      <c r="I1113" s="25">
        <v>-42.5</v>
      </c>
      <c r="J1113" s="3">
        <v>10000</v>
      </c>
      <c r="K1113" s="7">
        <f t="shared" si="253"/>
        <v>-1</v>
      </c>
      <c r="L1113" s="6">
        <f t="shared" si="254"/>
        <v>-40.4</v>
      </c>
      <c r="M1113">
        <v>1</v>
      </c>
      <c r="N1113" s="9">
        <f t="shared" si="255"/>
        <v>0</v>
      </c>
      <c r="O1113" s="9">
        <f t="shared" si="256"/>
        <v>-1</v>
      </c>
      <c r="P1113" s="9">
        <f t="shared" si="257"/>
        <v>0</v>
      </c>
      <c r="Q1113" s="8">
        <f t="shared" si="258"/>
        <v>0</v>
      </c>
      <c r="R1113" s="8">
        <f t="shared" si="259"/>
        <v>-40.4</v>
      </c>
      <c r="S1113" t="str">
        <f t="shared" si="260"/>
        <v>17.00.00</v>
      </c>
      <c r="T1113" t="str">
        <f t="shared" si="261"/>
        <v>9.00.00</v>
      </c>
      <c r="U1113" t="str">
        <f t="shared" si="262"/>
        <v xml:space="preserve">3-gen-2012 </v>
      </c>
      <c r="V1113">
        <f t="shared" si="263"/>
        <v>1</v>
      </c>
      <c r="W1113">
        <f t="shared" si="264"/>
        <v>2012</v>
      </c>
      <c r="X1113">
        <f t="shared" si="265"/>
        <v>3</v>
      </c>
      <c r="Y1113" s="25">
        <f t="shared" si="266"/>
        <v>5296.9999999999827</v>
      </c>
    </row>
    <row r="1114" spans="1:25">
      <c r="A1114" t="s">
        <v>1430</v>
      </c>
      <c r="B1114" t="s">
        <v>1431</v>
      </c>
      <c r="C1114" t="s">
        <v>55</v>
      </c>
      <c r="D1114">
        <v>19</v>
      </c>
      <c r="E1114" s="36">
        <v>4.4000000000000004</v>
      </c>
      <c r="F1114" s="4">
        <v>6.9999999999999999E-4</v>
      </c>
      <c r="G1114">
        <v>0</v>
      </c>
      <c r="H1114" s="25">
        <v>29.4</v>
      </c>
      <c r="I1114" s="25">
        <v>-14.4</v>
      </c>
      <c r="J1114" s="3">
        <v>10000</v>
      </c>
      <c r="K1114" s="7">
        <f t="shared" si="253"/>
        <v>1</v>
      </c>
      <c r="L1114" s="6">
        <f t="shared" si="254"/>
        <v>4.4000000000000004</v>
      </c>
      <c r="M1114">
        <v>1</v>
      </c>
      <c r="N1114" s="9">
        <f t="shared" si="255"/>
        <v>1</v>
      </c>
      <c r="O1114" s="9">
        <f t="shared" si="256"/>
        <v>0</v>
      </c>
      <c r="P1114" s="9">
        <f t="shared" si="257"/>
        <v>0</v>
      </c>
      <c r="Q1114" s="8">
        <f t="shared" si="258"/>
        <v>4.4000000000000004</v>
      </c>
      <c r="R1114" s="8">
        <f t="shared" si="259"/>
        <v>0</v>
      </c>
      <c r="S1114" t="str">
        <f t="shared" si="260"/>
        <v>9.00.00</v>
      </c>
      <c r="T1114" t="str">
        <f t="shared" si="261"/>
        <v>4.00.00</v>
      </c>
      <c r="U1114" t="str">
        <f t="shared" si="262"/>
        <v xml:space="preserve">4-gen-2012 </v>
      </c>
      <c r="V1114">
        <f t="shared" si="263"/>
        <v>1</v>
      </c>
      <c r="W1114">
        <f t="shared" si="264"/>
        <v>2012</v>
      </c>
      <c r="X1114">
        <f t="shared" si="265"/>
        <v>4</v>
      </c>
      <c r="Y1114" s="25">
        <f t="shared" si="266"/>
        <v>5301.3999999999824</v>
      </c>
    </row>
    <row r="1115" spans="1:25">
      <c r="A1115" t="s">
        <v>1432</v>
      </c>
      <c r="B1115" t="s">
        <v>1433</v>
      </c>
      <c r="C1115" t="s">
        <v>55</v>
      </c>
      <c r="D1115">
        <v>4</v>
      </c>
      <c r="E1115" s="36">
        <v>-42.8</v>
      </c>
      <c r="F1115" s="4">
        <v>-7.0000000000000001E-3</v>
      </c>
      <c r="G1115">
        <v>0</v>
      </c>
      <c r="H1115" s="25">
        <v>15.2</v>
      </c>
      <c r="I1115" s="25">
        <v>-42.8</v>
      </c>
      <c r="J1115" s="3">
        <v>10000</v>
      </c>
      <c r="K1115" s="7">
        <f t="shared" si="253"/>
        <v>-1</v>
      </c>
      <c r="L1115" s="6">
        <f t="shared" si="254"/>
        <v>-42.8</v>
      </c>
      <c r="M1115">
        <v>1</v>
      </c>
      <c r="N1115" s="9">
        <f t="shared" si="255"/>
        <v>0</v>
      </c>
      <c r="O1115" s="9">
        <f t="shared" si="256"/>
        <v>-1</v>
      </c>
      <c r="P1115" s="9">
        <f t="shared" si="257"/>
        <v>0</v>
      </c>
      <c r="Q1115" s="8">
        <f t="shared" si="258"/>
        <v>0</v>
      </c>
      <c r="R1115" s="8">
        <f t="shared" si="259"/>
        <v>-42.8</v>
      </c>
      <c r="S1115" t="str">
        <f t="shared" si="260"/>
        <v>10.00.00</v>
      </c>
      <c r="T1115" t="str">
        <f t="shared" si="261"/>
        <v>14.00.00</v>
      </c>
      <c r="U1115" t="str">
        <f t="shared" si="262"/>
        <v xml:space="preserve">5-gen-2012 </v>
      </c>
      <c r="V1115">
        <f t="shared" si="263"/>
        <v>1</v>
      </c>
      <c r="W1115">
        <f t="shared" si="264"/>
        <v>2012</v>
      </c>
      <c r="X1115">
        <f t="shared" si="265"/>
        <v>5</v>
      </c>
      <c r="Y1115" s="25">
        <f t="shared" si="266"/>
        <v>5258.5999999999822</v>
      </c>
    </row>
    <row r="1116" spans="1:25">
      <c r="A1116" t="s">
        <v>1434</v>
      </c>
      <c r="B1116" t="s">
        <v>1435</v>
      </c>
      <c r="C1116" t="s">
        <v>25</v>
      </c>
      <c r="D1116">
        <v>1</v>
      </c>
      <c r="E1116" s="36">
        <v>-37.799999999999997</v>
      </c>
      <c r="F1116" s="4">
        <v>-6.1999999999999998E-3</v>
      </c>
      <c r="G1116">
        <v>0</v>
      </c>
      <c r="H1116" s="25">
        <v>0</v>
      </c>
      <c r="I1116" s="25">
        <v>-37.799999999999997</v>
      </c>
      <c r="J1116" s="3">
        <v>10000</v>
      </c>
      <c r="K1116" s="7">
        <f t="shared" si="253"/>
        <v>-2</v>
      </c>
      <c r="L1116" s="6">
        <f t="shared" si="254"/>
        <v>-80.599999999999994</v>
      </c>
      <c r="M1116">
        <v>1</v>
      </c>
      <c r="N1116" s="9">
        <f t="shared" si="255"/>
        <v>0</v>
      </c>
      <c r="O1116" s="9">
        <f t="shared" si="256"/>
        <v>-1</v>
      </c>
      <c r="P1116" s="9">
        <f t="shared" si="257"/>
        <v>0</v>
      </c>
      <c r="Q1116" s="8">
        <f t="shared" si="258"/>
        <v>0</v>
      </c>
      <c r="R1116" s="8">
        <f t="shared" si="259"/>
        <v>-37.799999999999997</v>
      </c>
      <c r="S1116" t="str">
        <f t="shared" si="260"/>
        <v>14.00.00</v>
      </c>
      <c r="T1116" t="str">
        <f t="shared" si="261"/>
        <v>15.00.00</v>
      </c>
      <c r="U1116" t="str">
        <f t="shared" si="262"/>
        <v xml:space="preserve">6-gen-2012 </v>
      </c>
      <c r="V1116">
        <f t="shared" si="263"/>
        <v>1</v>
      </c>
      <c r="W1116">
        <f t="shared" si="264"/>
        <v>2012</v>
      </c>
      <c r="X1116">
        <f t="shared" si="265"/>
        <v>6</v>
      </c>
      <c r="Y1116" s="25">
        <f t="shared" si="266"/>
        <v>5220.799999999982</v>
      </c>
    </row>
    <row r="1117" spans="1:25">
      <c r="A1117" t="s">
        <v>1436</v>
      </c>
      <c r="B1117" t="s">
        <v>1437</v>
      </c>
      <c r="C1117" t="s">
        <v>55</v>
      </c>
      <c r="D1117">
        <v>33</v>
      </c>
      <c r="E1117" s="36">
        <v>-17</v>
      </c>
      <c r="F1117" s="4">
        <v>-2.8E-3</v>
      </c>
      <c r="G1117">
        <v>0</v>
      </c>
      <c r="H1117" s="25">
        <v>15.5</v>
      </c>
      <c r="I1117" s="25">
        <v>-33</v>
      </c>
      <c r="J1117" s="3">
        <v>10000</v>
      </c>
      <c r="K1117" s="7">
        <f t="shared" si="253"/>
        <v>-3</v>
      </c>
      <c r="L1117" s="6">
        <f t="shared" si="254"/>
        <v>-97.6</v>
      </c>
      <c r="M1117">
        <v>1</v>
      </c>
      <c r="N1117" s="9">
        <f t="shared" si="255"/>
        <v>0</v>
      </c>
      <c r="O1117" s="9">
        <f t="shared" si="256"/>
        <v>-1</v>
      </c>
      <c r="P1117" s="9">
        <f t="shared" si="257"/>
        <v>0</v>
      </c>
      <c r="Q1117" s="8">
        <f t="shared" si="258"/>
        <v>0</v>
      </c>
      <c r="R1117" s="8">
        <f t="shared" si="259"/>
        <v>-17</v>
      </c>
      <c r="S1117" t="str">
        <f t="shared" si="260"/>
        <v>16.00.00</v>
      </c>
      <c r="T1117" t="str">
        <f t="shared" si="261"/>
        <v>2.00.00</v>
      </c>
      <c r="U1117" t="str">
        <f t="shared" si="262"/>
        <v xml:space="preserve">6-gen-2012 </v>
      </c>
      <c r="V1117">
        <f t="shared" si="263"/>
        <v>1</v>
      </c>
      <c r="W1117">
        <f t="shared" si="264"/>
        <v>2012</v>
      </c>
      <c r="X1117">
        <f t="shared" si="265"/>
        <v>6</v>
      </c>
      <c r="Y1117" s="25">
        <f t="shared" si="266"/>
        <v>5203.799999999982</v>
      </c>
    </row>
    <row r="1118" spans="1:25">
      <c r="A1118" t="s">
        <v>2161</v>
      </c>
      <c r="B1118" t="s">
        <v>2162</v>
      </c>
      <c r="C1118" t="s">
        <v>25</v>
      </c>
      <c r="D1118">
        <v>9</v>
      </c>
      <c r="E1118" s="38">
        <v>-1.4</v>
      </c>
      <c r="F1118" s="4">
        <v>-1E-4</v>
      </c>
      <c r="G1118">
        <v>0</v>
      </c>
      <c r="H1118" s="25">
        <v>33</v>
      </c>
      <c r="I1118" s="25">
        <v>-9</v>
      </c>
      <c r="J1118" s="3">
        <v>10000</v>
      </c>
      <c r="K1118" s="7">
        <f t="shared" si="253"/>
        <v>-4</v>
      </c>
      <c r="L1118" s="6">
        <f t="shared" si="254"/>
        <v>-99</v>
      </c>
      <c r="M1118">
        <v>1</v>
      </c>
      <c r="N1118" s="9">
        <f t="shared" si="255"/>
        <v>0</v>
      </c>
      <c r="O1118" s="9">
        <f t="shared" si="256"/>
        <v>-1</v>
      </c>
      <c r="P1118" s="9">
        <f t="shared" si="257"/>
        <v>0</v>
      </c>
      <c r="Q1118" s="8">
        <f t="shared" si="258"/>
        <v>0</v>
      </c>
      <c r="R1118" s="8">
        <f t="shared" si="259"/>
        <v>-1.4</v>
      </c>
      <c r="S1118" t="str">
        <f t="shared" si="260"/>
        <v>12.00.00</v>
      </c>
      <c r="T1118" t="str">
        <f t="shared" si="261"/>
        <v>21.00.00</v>
      </c>
      <c r="U1118" t="str">
        <f t="shared" si="262"/>
        <v>10-gen-2012</v>
      </c>
      <c r="V1118">
        <f t="shared" si="263"/>
        <v>1</v>
      </c>
      <c r="W1118">
        <f t="shared" si="264"/>
        <v>2012</v>
      </c>
      <c r="X1118">
        <f t="shared" si="265"/>
        <v>10</v>
      </c>
      <c r="Y1118" s="25">
        <f t="shared" si="266"/>
        <v>5202.3999999999824</v>
      </c>
    </row>
    <row r="1119" spans="1:25">
      <c r="A1119" t="s">
        <v>1437</v>
      </c>
      <c r="B1119" t="s">
        <v>1438</v>
      </c>
      <c r="C1119" t="s">
        <v>25</v>
      </c>
      <c r="D1119">
        <v>16</v>
      </c>
      <c r="E1119" s="36">
        <v>108.7</v>
      </c>
      <c r="F1119" s="4">
        <v>1.7999999999999999E-2</v>
      </c>
      <c r="G1119">
        <v>0</v>
      </c>
      <c r="H1119" s="25">
        <v>129.19999999999999</v>
      </c>
      <c r="I1119" s="25">
        <v>0</v>
      </c>
      <c r="J1119" s="3">
        <v>10000</v>
      </c>
      <c r="K1119" s="7">
        <f t="shared" si="253"/>
        <v>1</v>
      </c>
      <c r="L1119" s="6">
        <f t="shared" si="254"/>
        <v>108.7</v>
      </c>
      <c r="M1119">
        <v>1</v>
      </c>
      <c r="N1119" s="9">
        <f t="shared" si="255"/>
        <v>1</v>
      </c>
      <c r="O1119" s="9">
        <f t="shared" si="256"/>
        <v>0</v>
      </c>
      <c r="P1119" s="9">
        <f t="shared" si="257"/>
        <v>0</v>
      </c>
      <c r="Q1119" s="8">
        <f t="shared" si="258"/>
        <v>108.7</v>
      </c>
      <c r="R1119" s="8">
        <f t="shared" si="259"/>
        <v>0</v>
      </c>
      <c r="S1119" t="str">
        <f t="shared" si="260"/>
        <v>2.00.00</v>
      </c>
      <c r="T1119" t="str">
        <f t="shared" si="261"/>
        <v>18.00.00</v>
      </c>
      <c r="U1119" t="str">
        <f t="shared" si="262"/>
        <v>10-gen-2012</v>
      </c>
      <c r="V1119">
        <f t="shared" si="263"/>
        <v>1</v>
      </c>
      <c r="W1119">
        <f t="shared" si="264"/>
        <v>2012</v>
      </c>
      <c r="X1119">
        <f t="shared" si="265"/>
        <v>10</v>
      </c>
      <c r="Y1119" s="25">
        <f t="shared" si="266"/>
        <v>5311.0999999999822</v>
      </c>
    </row>
    <row r="1120" spans="1:25">
      <c r="A1120" t="s">
        <v>2163</v>
      </c>
      <c r="B1120" t="s">
        <v>2164</v>
      </c>
      <c r="C1120" t="s">
        <v>25</v>
      </c>
      <c r="D1120">
        <v>9</v>
      </c>
      <c r="E1120" s="38">
        <v>-51.6</v>
      </c>
      <c r="F1120" s="4">
        <v>-4.1000000000000003E-3</v>
      </c>
      <c r="G1120">
        <v>0</v>
      </c>
      <c r="H1120" s="25">
        <v>2</v>
      </c>
      <c r="I1120" s="25">
        <v>-140</v>
      </c>
      <c r="J1120" s="3">
        <v>10000</v>
      </c>
      <c r="K1120" s="7">
        <f t="shared" si="253"/>
        <v>-1</v>
      </c>
      <c r="L1120" s="6">
        <f t="shared" si="254"/>
        <v>-51.6</v>
      </c>
      <c r="M1120">
        <v>1</v>
      </c>
      <c r="N1120" s="9">
        <f t="shared" si="255"/>
        <v>0</v>
      </c>
      <c r="O1120" s="9">
        <f t="shared" si="256"/>
        <v>-1</v>
      </c>
      <c r="P1120" s="9">
        <f t="shared" si="257"/>
        <v>0</v>
      </c>
      <c r="Q1120" s="8">
        <f t="shared" si="258"/>
        <v>0</v>
      </c>
      <c r="R1120" s="8">
        <f t="shared" si="259"/>
        <v>-51.6</v>
      </c>
      <c r="S1120" t="str">
        <f t="shared" si="260"/>
        <v>12.00.00</v>
      </c>
      <c r="T1120" t="str">
        <f t="shared" si="261"/>
        <v>21.00.00</v>
      </c>
      <c r="U1120" t="str">
        <f t="shared" si="262"/>
        <v>12-gen-2012</v>
      </c>
      <c r="V1120">
        <f t="shared" si="263"/>
        <v>1</v>
      </c>
      <c r="W1120">
        <f t="shared" si="264"/>
        <v>2012</v>
      </c>
      <c r="X1120">
        <f t="shared" si="265"/>
        <v>12</v>
      </c>
      <c r="Y1120" s="25">
        <f t="shared" si="266"/>
        <v>5259.4999999999818</v>
      </c>
    </row>
    <row r="1121" spans="1:25">
      <c r="A1121" t="s">
        <v>1439</v>
      </c>
      <c r="B1121" t="s">
        <v>1440</v>
      </c>
      <c r="C1121" t="s">
        <v>55</v>
      </c>
      <c r="D1121">
        <v>2</v>
      </c>
      <c r="E1121" s="36">
        <v>34.200000000000003</v>
      </c>
      <c r="F1121" s="4">
        <v>5.4999999999999997E-3</v>
      </c>
      <c r="G1121">
        <v>0</v>
      </c>
      <c r="H1121" s="25">
        <v>49.2</v>
      </c>
      <c r="I1121" s="25">
        <v>0</v>
      </c>
      <c r="J1121" s="3">
        <v>10000</v>
      </c>
      <c r="K1121" s="7">
        <f t="shared" si="253"/>
        <v>1</v>
      </c>
      <c r="L1121" s="6">
        <f t="shared" si="254"/>
        <v>34.200000000000003</v>
      </c>
      <c r="M1121">
        <v>1</v>
      </c>
      <c r="N1121" s="9">
        <f t="shared" si="255"/>
        <v>1</v>
      </c>
      <c r="O1121" s="9">
        <f t="shared" si="256"/>
        <v>0</v>
      </c>
      <c r="P1121" s="9">
        <f t="shared" si="257"/>
        <v>0</v>
      </c>
      <c r="Q1121" s="8">
        <f t="shared" si="258"/>
        <v>34.200000000000003</v>
      </c>
      <c r="R1121" s="8">
        <f t="shared" si="259"/>
        <v>0</v>
      </c>
      <c r="S1121" t="str">
        <f t="shared" si="260"/>
        <v>15.00.00</v>
      </c>
      <c r="T1121" t="str">
        <f t="shared" si="261"/>
        <v>17.00.00</v>
      </c>
      <c r="U1121" t="str">
        <f t="shared" si="262"/>
        <v>13-gen-2012</v>
      </c>
      <c r="V1121">
        <f t="shared" si="263"/>
        <v>1</v>
      </c>
      <c r="W1121">
        <f t="shared" si="264"/>
        <v>2012</v>
      </c>
      <c r="X1121">
        <f t="shared" si="265"/>
        <v>13</v>
      </c>
      <c r="Y1121" s="25">
        <f t="shared" si="266"/>
        <v>5293.6999999999816</v>
      </c>
    </row>
    <row r="1122" spans="1:25">
      <c r="A1122" t="s">
        <v>3163</v>
      </c>
      <c r="B1122" t="s">
        <v>3164</v>
      </c>
      <c r="C1122" t="s">
        <v>25</v>
      </c>
      <c r="D1122">
        <v>5</v>
      </c>
      <c r="E1122" s="36">
        <v>0.5</v>
      </c>
      <c r="F1122" s="4">
        <v>1E-4</v>
      </c>
      <c r="G1122">
        <v>0</v>
      </c>
      <c r="H1122" s="25">
        <v>3.3</v>
      </c>
      <c r="I1122" s="25">
        <v>-12</v>
      </c>
      <c r="J1122" s="3">
        <v>10000</v>
      </c>
      <c r="K1122" s="7">
        <f t="shared" si="253"/>
        <v>2</v>
      </c>
      <c r="L1122" s="6">
        <f t="shared" si="254"/>
        <v>34.700000000000003</v>
      </c>
      <c r="M1122">
        <v>1</v>
      </c>
      <c r="N1122" s="9">
        <f t="shared" si="255"/>
        <v>1</v>
      </c>
      <c r="O1122" s="9">
        <f t="shared" si="256"/>
        <v>0</v>
      </c>
      <c r="P1122" s="9">
        <f t="shared" si="257"/>
        <v>0</v>
      </c>
      <c r="Q1122" s="8">
        <f t="shared" si="258"/>
        <v>0.5</v>
      </c>
      <c r="R1122" s="8">
        <f t="shared" si="259"/>
        <v>0</v>
      </c>
      <c r="S1122" t="str">
        <f t="shared" si="260"/>
        <v>18.00.00</v>
      </c>
      <c r="T1122" t="str">
        <f t="shared" si="261"/>
        <v>0.00.00</v>
      </c>
      <c r="U1122" t="str">
        <f t="shared" si="262"/>
        <v>13-gen-2012</v>
      </c>
      <c r="V1122">
        <f t="shared" si="263"/>
        <v>1</v>
      </c>
      <c r="W1122">
        <f t="shared" si="264"/>
        <v>2012</v>
      </c>
      <c r="X1122">
        <f t="shared" si="265"/>
        <v>13</v>
      </c>
      <c r="Y1122" s="25">
        <f t="shared" si="266"/>
        <v>5294.1999999999816</v>
      </c>
    </row>
    <row r="1123" spans="1:25">
      <c r="A1123" t="s">
        <v>3165</v>
      </c>
      <c r="B1123" t="s">
        <v>3166</v>
      </c>
      <c r="C1123" t="s">
        <v>25</v>
      </c>
      <c r="D1123">
        <v>13</v>
      </c>
      <c r="E1123" s="36">
        <v>26.1</v>
      </c>
      <c r="F1123" s="4">
        <v>4.1999999999999997E-3</v>
      </c>
      <c r="G1123">
        <v>0</v>
      </c>
      <c r="H1123" s="25">
        <v>46</v>
      </c>
      <c r="I1123" s="25">
        <v>-12.7</v>
      </c>
      <c r="J1123" s="3">
        <v>10000</v>
      </c>
      <c r="K1123" s="7">
        <f t="shared" si="253"/>
        <v>3</v>
      </c>
      <c r="L1123" s="6">
        <f t="shared" si="254"/>
        <v>60.800000000000004</v>
      </c>
      <c r="M1123">
        <v>1</v>
      </c>
      <c r="N1123" s="9">
        <f t="shared" si="255"/>
        <v>1</v>
      </c>
      <c r="O1123" s="9">
        <f t="shared" si="256"/>
        <v>0</v>
      </c>
      <c r="P1123" s="9">
        <f t="shared" si="257"/>
        <v>0</v>
      </c>
      <c r="Q1123" s="8">
        <f t="shared" si="258"/>
        <v>26.1</v>
      </c>
      <c r="R1123" s="8">
        <f t="shared" si="259"/>
        <v>0</v>
      </c>
      <c r="S1123" t="str">
        <f t="shared" si="260"/>
        <v>10.00.00</v>
      </c>
      <c r="T1123" t="str">
        <f t="shared" si="261"/>
        <v>0.00.00</v>
      </c>
      <c r="U1123" t="str">
        <f t="shared" si="262"/>
        <v>16-gen-2012</v>
      </c>
      <c r="V1123">
        <f t="shared" si="263"/>
        <v>1</v>
      </c>
      <c r="W1123">
        <f t="shared" si="264"/>
        <v>2012</v>
      </c>
      <c r="X1123">
        <f t="shared" si="265"/>
        <v>16</v>
      </c>
      <c r="Y1123" s="25">
        <f t="shared" si="266"/>
        <v>5320.299999999982</v>
      </c>
    </row>
    <row r="1124" spans="1:25">
      <c r="A1124" t="s">
        <v>3167</v>
      </c>
      <c r="B1124" t="s">
        <v>3168</v>
      </c>
      <c r="C1124" t="s">
        <v>25</v>
      </c>
      <c r="D1124">
        <v>12</v>
      </c>
      <c r="E1124" s="36">
        <v>49.7</v>
      </c>
      <c r="F1124" s="4">
        <v>7.7999999999999996E-3</v>
      </c>
      <c r="G1124">
        <v>0</v>
      </c>
      <c r="H1124" s="25">
        <v>53</v>
      </c>
      <c r="I1124" s="25">
        <v>-10.3</v>
      </c>
      <c r="J1124" s="3">
        <v>10000</v>
      </c>
      <c r="K1124" s="7">
        <f t="shared" si="253"/>
        <v>4</v>
      </c>
      <c r="L1124" s="6">
        <f t="shared" si="254"/>
        <v>110.5</v>
      </c>
      <c r="M1124">
        <v>1</v>
      </c>
      <c r="N1124" s="9">
        <f t="shared" si="255"/>
        <v>1</v>
      </c>
      <c r="O1124" s="9">
        <f t="shared" si="256"/>
        <v>0</v>
      </c>
      <c r="P1124" s="9">
        <f t="shared" si="257"/>
        <v>0</v>
      </c>
      <c r="Q1124" s="8">
        <f t="shared" si="258"/>
        <v>49.7</v>
      </c>
      <c r="R1124" s="8">
        <f t="shared" si="259"/>
        <v>0</v>
      </c>
      <c r="S1124" t="str">
        <f t="shared" si="260"/>
        <v>11.00.00</v>
      </c>
      <c r="T1124" t="str">
        <f t="shared" si="261"/>
        <v>23.00.00</v>
      </c>
      <c r="U1124" t="str">
        <f t="shared" si="262"/>
        <v>18-gen-2012</v>
      </c>
      <c r="V1124">
        <f t="shared" si="263"/>
        <v>1</v>
      </c>
      <c r="W1124">
        <f t="shared" si="264"/>
        <v>2012</v>
      </c>
      <c r="X1124">
        <f t="shared" si="265"/>
        <v>18</v>
      </c>
      <c r="Y1124" s="25">
        <f t="shared" si="266"/>
        <v>5369.9999999999818</v>
      </c>
    </row>
    <row r="1125" spans="1:25">
      <c r="A1125" t="s">
        <v>1441</v>
      </c>
      <c r="B1125" t="s">
        <v>1442</v>
      </c>
      <c r="C1125" t="s">
        <v>55</v>
      </c>
      <c r="D1125">
        <v>4</v>
      </c>
      <c r="E1125" s="36">
        <v>-19.600000000000001</v>
      </c>
      <c r="F1125" s="4">
        <v>-3.0999999999999999E-3</v>
      </c>
      <c r="G1125">
        <v>0</v>
      </c>
      <c r="H1125" s="25">
        <v>32.700000000000003</v>
      </c>
      <c r="I1125" s="25">
        <v>-19.600000000000001</v>
      </c>
      <c r="J1125" s="3">
        <v>10000</v>
      </c>
      <c r="K1125" s="7">
        <f t="shared" si="253"/>
        <v>-1</v>
      </c>
      <c r="L1125" s="6">
        <f t="shared" si="254"/>
        <v>-19.600000000000001</v>
      </c>
      <c r="M1125">
        <v>1</v>
      </c>
      <c r="N1125" s="9">
        <f t="shared" si="255"/>
        <v>0</v>
      </c>
      <c r="O1125" s="9">
        <f t="shared" si="256"/>
        <v>-1</v>
      </c>
      <c r="P1125" s="9">
        <f t="shared" si="257"/>
        <v>0</v>
      </c>
      <c r="Q1125" s="8">
        <f t="shared" si="258"/>
        <v>0</v>
      </c>
      <c r="R1125" s="8">
        <f t="shared" si="259"/>
        <v>-19.600000000000001</v>
      </c>
      <c r="S1125" t="str">
        <f t="shared" si="260"/>
        <v>10.00.00</v>
      </c>
      <c r="T1125" t="str">
        <f t="shared" si="261"/>
        <v>14.00.00</v>
      </c>
      <c r="U1125" t="str">
        <f t="shared" si="262"/>
        <v>19-gen-2012</v>
      </c>
      <c r="V1125">
        <f t="shared" si="263"/>
        <v>1</v>
      </c>
      <c r="W1125">
        <f t="shared" si="264"/>
        <v>2012</v>
      </c>
      <c r="X1125">
        <f t="shared" si="265"/>
        <v>19</v>
      </c>
      <c r="Y1125" s="25">
        <f t="shared" si="266"/>
        <v>5350.3999999999814</v>
      </c>
    </row>
    <row r="1126" spans="1:25">
      <c r="A1126" t="s">
        <v>3169</v>
      </c>
      <c r="B1126" t="s">
        <v>3170</v>
      </c>
      <c r="C1126" t="s">
        <v>25</v>
      </c>
      <c r="D1126">
        <v>11</v>
      </c>
      <c r="E1126" s="36">
        <v>2.7</v>
      </c>
      <c r="F1126" s="4">
        <v>4.0000000000000002E-4</v>
      </c>
      <c r="G1126">
        <v>0</v>
      </c>
      <c r="H1126" s="25">
        <v>35.799999999999997</v>
      </c>
      <c r="I1126" s="25">
        <v>-11</v>
      </c>
      <c r="J1126" s="3">
        <v>10000</v>
      </c>
      <c r="K1126" s="7">
        <f t="shared" si="253"/>
        <v>1</v>
      </c>
      <c r="L1126" s="6">
        <f t="shared" si="254"/>
        <v>2.7</v>
      </c>
      <c r="M1126">
        <v>1</v>
      </c>
      <c r="N1126" s="9">
        <f t="shared" si="255"/>
        <v>1</v>
      </c>
      <c r="O1126" s="9">
        <f t="shared" si="256"/>
        <v>0</v>
      </c>
      <c r="P1126" s="9">
        <f t="shared" si="257"/>
        <v>0</v>
      </c>
      <c r="Q1126" s="8">
        <f t="shared" si="258"/>
        <v>2.7</v>
      </c>
      <c r="R1126" s="8">
        <f t="shared" si="259"/>
        <v>0</v>
      </c>
      <c r="S1126" t="str">
        <f t="shared" si="260"/>
        <v>12.00.00</v>
      </c>
      <c r="T1126" t="str">
        <f t="shared" si="261"/>
        <v>23.00.00</v>
      </c>
      <c r="U1126" t="str">
        <f t="shared" si="262"/>
        <v>23-gen-2012</v>
      </c>
      <c r="V1126">
        <f t="shared" si="263"/>
        <v>1</v>
      </c>
      <c r="W1126">
        <f t="shared" si="264"/>
        <v>2012</v>
      </c>
      <c r="X1126">
        <f t="shared" si="265"/>
        <v>23</v>
      </c>
      <c r="Y1126" s="25">
        <f t="shared" si="266"/>
        <v>5353.0999999999813</v>
      </c>
    </row>
    <row r="1127" spans="1:25">
      <c r="A1127" t="s">
        <v>1443</v>
      </c>
      <c r="B1127" t="s">
        <v>1444</v>
      </c>
      <c r="C1127" t="s">
        <v>55</v>
      </c>
      <c r="D1127">
        <v>14</v>
      </c>
      <c r="E1127" s="36">
        <v>15.2</v>
      </c>
      <c r="F1127" s="4">
        <v>2.3999999999999998E-3</v>
      </c>
      <c r="G1127">
        <v>0</v>
      </c>
      <c r="H1127" s="25">
        <v>57.8</v>
      </c>
      <c r="I1127" s="25">
        <v>-1.8</v>
      </c>
      <c r="J1127" s="3">
        <v>10000</v>
      </c>
      <c r="K1127" s="7">
        <f t="shared" si="253"/>
        <v>2</v>
      </c>
      <c r="L1127" s="6">
        <f t="shared" si="254"/>
        <v>17.899999999999999</v>
      </c>
      <c r="M1127">
        <v>1</v>
      </c>
      <c r="N1127" s="9">
        <f t="shared" si="255"/>
        <v>1</v>
      </c>
      <c r="O1127" s="9">
        <f t="shared" si="256"/>
        <v>0</v>
      </c>
      <c r="P1127" s="9">
        <f t="shared" si="257"/>
        <v>0</v>
      </c>
      <c r="Q1127" s="8">
        <f t="shared" si="258"/>
        <v>15.2</v>
      </c>
      <c r="R1127" s="8">
        <f t="shared" si="259"/>
        <v>0</v>
      </c>
      <c r="S1127" t="str">
        <f t="shared" si="260"/>
        <v>3.00.00</v>
      </c>
      <c r="T1127" t="str">
        <f t="shared" si="261"/>
        <v>17.00.00</v>
      </c>
      <c r="U1127" t="str">
        <f t="shared" si="262"/>
        <v>24-gen-2012</v>
      </c>
      <c r="V1127">
        <f t="shared" si="263"/>
        <v>1</v>
      </c>
      <c r="W1127">
        <f t="shared" si="264"/>
        <v>2012</v>
      </c>
      <c r="X1127">
        <f t="shared" si="265"/>
        <v>24</v>
      </c>
      <c r="Y1127" s="25">
        <f t="shared" si="266"/>
        <v>5368.2999999999811</v>
      </c>
    </row>
    <row r="1128" spans="1:25">
      <c r="A1128" t="s">
        <v>1445</v>
      </c>
      <c r="B1128" t="s">
        <v>1446</v>
      </c>
      <c r="C1128" t="s">
        <v>55</v>
      </c>
      <c r="D1128">
        <v>8</v>
      </c>
      <c r="E1128" s="36">
        <v>-44.8</v>
      </c>
      <c r="F1128" s="4">
        <v>-7.0000000000000001E-3</v>
      </c>
      <c r="G1128">
        <v>0</v>
      </c>
      <c r="H1128" s="25">
        <v>24.9</v>
      </c>
      <c r="I1128" s="25">
        <v>-44.8</v>
      </c>
      <c r="J1128" s="3">
        <v>10000</v>
      </c>
      <c r="K1128" s="7">
        <f t="shared" si="253"/>
        <v>-1</v>
      </c>
      <c r="L1128" s="6">
        <f t="shared" si="254"/>
        <v>-44.8</v>
      </c>
      <c r="M1128">
        <v>1</v>
      </c>
      <c r="N1128" s="9">
        <f t="shared" si="255"/>
        <v>0</v>
      </c>
      <c r="O1128" s="9">
        <f t="shared" si="256"/>
        <v>-1</v>
      </c>
      <c r="P1128" s="9">
        <f t="shared" si="257"/>
        <v>0</v>
      </c>
      <c r="Q1128" s="8">
        <f t="shared" si="258"/>
        <v>0</v>
      </c>
      <c r="R1128" s="8">
        <f t="shared" si="259"/>
        <v>-44.8</v>
      </c>
      <c r="S1128" t="str">
        <f t="shared" si="260"/>
        <v>11.00.00</v>
      </c>
      <c r="T1128" t="str">
        <f t="shared" si="261"/>
        <v>19.00.00</v>
      </c>
      <c r="U1128" t="str">
        <f t="shared" si="262"/>
        <v>25-gen-2012</v>
      </c>
      <c r="V1128">
        <f t="shared" si="263"/>
        <v>1</v>
      </c>
      <c r="W1128">
        <f t="shared" si="264"/>
        <v>2012</v>
      </c>
      <c r="X1128">
        <f t="shared" si="265"/>
        <v>25</v>
      </c>
      <c r="Y1128" s="25">
        <f t="shared" si="266"/>
        <v>5323.4999999999809</v>
      </c>
    </row>
    <row r="1129" spans="1:25">
      <c r="A1129" t="s">
        <v>2165</v>
      </c>
      <c r="B1129" t="s">
        <v>2166</v>
      </c>
      <c r="C1129" t="s">
        <v>55</v>
      </c>
      <c r="D1129">
        <v>8</v>
      </c>
      <c r="E1129" s="38">
        <v>-148.4</v>
      </c>
      <c r="F1129" s="4">
        <v>-1.1599999999999999E-2</v>
      </c>
      <c r="G1129">
        <v>0</v>
      </c>
      <c r="H1129" s="25">
        <v>12</v>
      </c>
      <c r="I1129" s="25">
        <v>-151.4</v>
      </c>
      <c r="J1129" s="3">
        <v>10000</v>
      </c>
      <c r="K1129" s="7">
        <f t="shared" si="253"/>
        <v>-2</v>
      </c>
      <c r="L1129" s="6">
        <f t="shared" si="254"/>
        <v>-193.2</v>
      </c>
      <c r="M1129">
        <v>1</v>
      </c>
      <c r="N1129" s="9">
        <f t="shared" si="255"/>
        <v>0</v>
      </c>
      <c r="O1129" s="9">
        <f t="shared" si="256"/>
        <v>-1</v>
      </c>
      <c r="P1129" s="9">
        <f t="shared" si="257"/>
        <v>0</v>
      </c>
      <c r="Q1129" s="8">
        <f t="shared" si="258"/>
        <v>0</v>
      </c>
      <c r="R1129" s="8">
        <f t="shared" si="259"/>
        <v>-148.4</v>
      </c>
      <c r="S1129" t="str">
        <f t="shared" si="260"/>
        <v>13.00.00</v>
      </c>
      <c r="T1129" t="str">
        <f t="shared" si="261"/>
        <v>21.00.00</v>
      </c>
      <c r="U1129" t="str">
        <f t="shared" si="262"/>
        <v>25-gen-2012</v>
      </c>
      <c r="V1129">
        <f t="shared" si="263"/>
        <v>1</v>
      </c>
      <c r="W1129">
        <f t="shared" si="264"/>
        <v>2012</v>
      </c>
      <c r="X1129">
        <f t="shared" si="265"/>
        <v>25</v>
      </c>
      <c r="Y1129" s="25">
        <f t="shared" si="266"/>
        <v>5175.0999999999813</v>
      </c>
    </row>
    <row r="1130" spans="1:25">
      <c r="A1130" t="s">
        <v>3171</v>
      </c>
      <c r="B1130" t="s">
        <v>1446</v>
      </c>
      <c r="C1130" t="s">
        <v>25</v>
      </c>
      <c r="D1130">
        <v>5</v>
      </c>
      <c r="E1130" s="36">
        <v>51.3</v>
      </c>
      <c r="F1130" s="4">
        <v>8.0000000000000002E-3</v>
      </c>
      <c r="G1130">
        <v>0</v>
      </c>
      <c r="H1130" s="25">
        <v>51.3</v>
      </c>
      <c r="I1130" s="25">
        <v>-18.2</v>
      </c>
      <c r="J1130" s="3">
        <v>10000</v>
      </c>
      <c r="K1130" s="7">
        <f t="shared" si="253"/>
        <v>1</v>
      </c>
      <c r="L1130" s="6">
        <f t="shared" si="254"/>
        <v>51.3</v>
      </c>
      <c r="M1130">
        <v>1</v>
      </c>
      <c r="N1130" s="9">
        <f t="shared" si="255"/>
        <v>1</v>
      </c>
      <c r="O1130" s="9">
        <f t="shared" si="256"/>
        <v>0</v>
      </c>
      <c r="P1130" s="9">
        <f t="shared" si="257"/>
        <v>0</v>
      </c>
      <c r="Q1130" s="8">
        <f t="shared" si="258"/>
        <v>51.3</v>
      </c>
      <c r="R1130" s="8">
        <f t="shared" si="259"/>
        <v>0</v>
      </c>
      <c r="S1130" t="str">
        <f t="shared" si="260"/>
        <v>14.00.00</v>
      </c>
      <c r="T1130" t="str">
        <f t="shared" si="261"/>
        <v>19.00.00</v>
      </c>
      <c r="U1130" t="str">
        <f t="shared" si="262"/>
        <v>25-gen-2012</v>
      </c>
      <c r="V1130">
        <f t="shared" si="263"/>
        <v>1</v>
      </c>
      <c r="W1130">
        <f t="shared" si="264"/>
        <v>2012</v>
      </c>
      <c r="X1130">
        <f t="shared" si="265"/>
        <v>25</v>
      </c>
      <c r="Y1130" s="25">
        <f t="shared" si="266"/>
        <v>5226.3999999999814</v>
      </c>
    </row>
    <row r="1131" spans="1:25">
      <c r="A1131" t="s">
        <v>1447</v>
      </c>
      <c r="B1131" t="s">
        <v>1448</v>
      </c>
      <c r="C1131" t="s">
        <v>25</v>
      </c>
      <c r="D1131">
        <v>25</v>
      </c>
      <c r="E1131" s="36">
        <v>59.9</v>
      </c>
      <c r="F1131" s="4">
        <v>9.2999999999999992E-3</v>
      </c>
      <c r="G1131">
        <v>0</v>
      </c>
      <c r="H1131" s="25">
        <v>101.4</v>
      </c>
      <c r="I1131" s="25">
        <v>-10.1</v>
      </c>
      <c r="J1131" s="3">
        <v>10000</v>
      </c>
      <c r="K1131" s="7">
        <f t="shared" si="253"/>
        <v>2</v>
      </c>
      <c r="L1131" s="6">
        <f t="shared" si="254"/>
        <v>111.19999999999999</v>
      </c>
      <c r="M1131">
        <v>1</v>
      </c>
      <c r="N1131" s="9">
        <f t="shared" si="255"/>
        <v>1</v>
      </c>
      <c r="O1131" s="9">
        <f t="shared" si="256"/>
        <v>0</v>
      </c>
      <c r="P1131" s="9">
        <f t="shared" si="257"/>
        <v>0</v>
      </c>
      <c r="Q1131" s="8">
        <f t="shared" si="258"/>
        <v>59.9</v>
      </c>
      <c r="R1131" s="8">
        <f t="shared" si="259"/>
        <v>0</v>
      </c>
      <c r="S1131" t="str">
        <f t="shared" si="260"/>
        <v>20.00.00</v>
      </c>
      <c r="T1131" t="str">
        <f t="shared" si="261"/>
        <v>21.00.00</v>
      </c>
      <c r="U1131" t="str">
        <f t="shared" si="262"/>
        <v>25-gen-2012</v>
      </c>
      <c r="V1131">
        <f t="shared" si="263"/>
        <v>1</v>
      </c>
      <c r="W1131">
        <f t="shared" si="264"/>
        <v>2012</v>
      </c>
      <c r="X1131">
        <f t="shared" si="265"/>
        <v>25</v>
      </c>
      <c r="Y1131" s="25">
        <f t="shared" si="266"/>
        <v>5286.2999999999811</v>
      </c>
    </row>
    <row r="1132" spans="1:25">
      <c r="A1132" t="s">
        <v>2167</v>
      </c>
      <c r="B1132" t="s">
        <v>2168</v>
      </c>
      <c r="C1132" t="s">
        <v>25</v>
      </c>
      <c r="D1132">
        <v>9</v>
      </c>
      <c r="E1132" s="38">
        <v>-105.6</v>
      </c>
      <c r="F1132" s="4">
        <v>-8.0000000000000002E-3</v>
      </c>
      <c r="G1132">
        <v>0</v>
      </c>
      <c r="H1132" s="25">
        <v>0</v>
      </c>
      <c r="I1132" s="25">
        <v>-150</v>
      </c>
      <c r="J1132" s="3">
        <v>10000</v>
      </c>
      <c r="K1132" s="7">
        <f t="shared" si="253"/>
        <v>-1</v>
      </c>
      <c r="L1132" s="6">
        <f t="shared" si="254"/>
        <v>-105.6</v>
      </c>
      <c r="M1132">
        <v>1</v>
      </c>
      <c r="N1132" s="9">
        <f t="shared" si="255"/>
        <v>0</v>
      </c>
      <c r="O1132" s="9">
        <f t="shared" si="256"/>
        <v>-1</v>
      </c>
      <c r="P1132" s="9">
        <f t="shared" si="257"/>
        <v>0</v>
      </c>
      <c r="Q1132" s="8">
        <f t="shared" si="258"/>
        <v>0</v>
      </c>
      <c r="R1132" s="8">
        <f t="shared" si="259"/>
        <v>-105.6</v>
      </c>
      <c r="S1132" t="str">
        <f t="shared" si="260"/>
        <v>12.00.00</v>
      </c>
      <c r="T1132" t="str">
        <f t="shared" si="261"/>
        <v>21.00.00</v>
      </c>
      <c r="U1132" t="str">
        <f t="shared" si="262"/>
        <v>27-gen-2012</v>
      </c>
      <c r="V1132">
        <f t="shared" si="263"/>
        <v>1</v>
      </c>
      <c r="W1132">
        <f t="shared" si="264"/>
        <v>2012</v>
      </c>
      <c r="X1132">
        <f t="shared" si="265"/>
        <v>27</v>
      </c>
      <c r="Y1132" s="25">
        <f t="shared" si="266"/>
        <v>5180.6999999999807</v>
      </c>
    </row>
    <row r="1133" spans="1:25">
      <c r="A1133" t="s">
        <v>1449</v>
      </c>
      <c r="B1133" t="s">
        <v>1450</v>
      </c>
      <c r="C1133" t="s">
        <v>25</v>
      </c>
      <c r="D1133">
        <v>20</v>
      </c>
      <c r="E1133" s="36">
        <v>-8.8000000000000007</v>
      </c>
      <c r="F1133" s="4">
        <v>-1.4E-3</v>
      </c>
      <c r="G1133">
        <v>0</v>
      </c>
      <c r="H1133" s="25">
        <v>47.5</v>
      </c>
      <c r="I1133" s="25">
        <v>-8.8000000000000007</v>
      </c>
      <c r="J1133" s="3">
        <v>10000</v>
      </c>
      <c r="K1133" s="7">
        <f t="shared" si="253"/>
        <v>-2</v>
      </c>
      <c r="L1133" s="6">
        <f t="shared" si="254"/>
        <v>-114.39999999999999</v>
      </c>
      <c r="M1133">
        <v>1</v>
      </c>
      <c r="N1133" s="9">
        <f t="shared" si="255"/>
        <v>0</v>
      </c>
      <c r="O1133" s="9">
        <f t="shared" si="256"/>
        <v>-1</v>
      </c>
      <c r="P1133" s="9">
        <f t="shared" si="257"/>
        <v>0</v>
      </c>
      <c r="Q1133" s="8">
        <f t="shared" si="258"/>
        <v>0</v>
      </c>
      <c r="R1133" s="8">
        <f t="shared" si="259"/>
        <v>-8.8000000000000007</v>
      </c>
      <c r="S1133" t="str">
        <f t="shared" si="260"/>
        <v>20.00.00</v>
      </c>
      <c r="T1133" t="str">
        <f t="shared" si="261"/>
        <v>16.00.00</v>
      </c>
      <c r="U1133" t="str">
        <f t="shared" si="262"/>
        <v>30-gen-2012</v>
      </c>
      <c r="V1133">
        <f t="shared" si="263"/>
        <v>1</v>
      </c>
      <c r="W1133">
        <f t="shared" si="264"/>
        <v>2012</v>
      </c>
      <c r="X1133">
        <f t="shared" si="265"/>
        <v>30</v>
      </c>
      <c r="Y1133" s="25">
        <f t="shared" si="266"/>
        <v>5171.8999999999805</v>
      </c>
    </row>
    <row r="1134" spans="1:25">
      <c r="A1134" t="s">
        <v>3172</v>
      </c>
      <c r="B1134" t="s">
        <v>3173</v>
      </c>
      <c r="C1134" t="s">
        <v>25</v>
      </c>
      <c r="D1134">
        <v>4</v>
      </c>
      <c r="E1134" s="36">
        <v>6.6</v>
      </c>
      <c r="F1134" s="4">
        <v>1E-3</v>
      </c>
      <c r="G1134">
        <v>0</v>
      </c>
      <c r="H1134" s="25">
        <v>14.3</v>
      </c>
      <c r="I1134" s="25">
        <v>-1.5</v>
      </c>
      <c r="J1134" s="3">
        <v>10000</v>
      </c>
      <c r="K1134" s="7">
        <f t="shared" si="253"/>
        <v>1</v>
      </c>
      <c r="L1134" s="6">
        <f t="shared" si="254"/>
        <v>6.6</v>
      </c>
      <c r="M1134">
        <v>1</v>
      </c>
      <c r="N1134" s="9">
        <f t="shared" si="255"/>
        <v>1</v>
      </c>
      <c r="O1134" s="9">
        <f t="shared" si="256"/>
        <v>0</v>
      </c>
      <c r="P1134" s="9">
        <f t="shared" si="257"/>
        <v>0</v>
      </c>
      <c r="Q1134" s="8">
        <f t="shared" si="258"/>
        <v>6.6</v>
      </c>
      <c r="R1134" s="8">
        <f t="shared" si="259"/>
        <v>0</v>
      </c>
      <c r="S1134" t="str">
        <f t="shared" si="260"/>
        <v>19.00.00</v>
      </c>
      <c r="T1134" t="str">
        <f t="shared" si="261"/>
        <v>23.00.00</v>
      </c>
      <c r="U1134" t="str">
        <f t="shared" si="262"/>
        <v>31-gen-2012</v>
      </c>
      <c r="V1134">
        <f t="shared" si="263"/>
        <v>1</v>
      </c>
      <c r="W1134">
        <f t="shared" si="264"/>
        <v>2012</v>
      </c>
      <c r="X1134">
        <f t="shared" si="265"/>
        <v>31</v>
      </c>
      <c r="Y1134" s="25">
        <f t="shared" si="266"/>
        <v>5178.4999999999809</v>
      </c>
    </row>
    <row r="1135" spans="1:25">
      <c r="A1135" t="s">
        <v>1451</v>
      </c>
      <c r="B1135" t="s">
        <v>1452</v>
      </c>
      <c r="C1135" t="s">
        <v>55</v>
      </c>
      <c r="D1135">
        <v>6</v>
      </c>
      <c r="E1135" s="36">
        <v>-38.799999999999997</v>
      </c>
      <c r="F1135" s="4">
        <v>-5.8999999999999999E-3</v>
      </c>
      <c r="G1135">
        <v>0</v>
      </c>
      <c r="H1135" s="25">
        <v>9.1999999999999993</v>
      </c>
      <c r="I1135" s="25">
        <v>-38.799999999999997</v>
      </c>
      <c r="J1135" s="3">
        <v>10000</v>
      </c>
      <c r="K1135" s="7">
        <f t="shared" si="253"/>
        <v>-1</v>
      </c>
      <c r="L1135" s="6">
        <f t="shared" si="254"/>
        <v>-38.799999999999997</v>
      </c>
      <c r="M1135">
        <v>1</v>
      </c>
      <c r="N1135" s="9">
        <f t="shared" si="255"/>
        <v>0</v>
      </c>
      <c r="O1135" s="9">
        <f t="shared" si="256"/>
        <v>-1</v>
      </c>
      <c r="P1135" s="9">
        <f t="shared" si="257"/>
        <v>0</v>
      </c>
      <c r="Q1135" s="8">
        <f t="shared" si="258"/>
        <v>0</v>
      </c>
      <c r="R1135" s="8">
        <f t="shared" si="259"/>
        <v>-38.799999999999997</v>
      </c>
      <c r="S1135" t="str">
        <f t="shared" si="260"/>
        <v>11.00.00</v>
      </c>
      <c r="T1135" t="str">
        <f t="shared" si="261"/>
        <v>17.00.00</v>
      </c>
      <c r="U1135" t="str">
        <f t="shared" si="262"/>
        <v xml:space="preserve">2-feb-2012 </v>
      </c>
      <c r="V1135">
        <f t="shared" si="263"/>
        <v>2</v>
      </c>
      <c r="W1135">
        <f t="shared" si="264"/>
        <v>2012</v>
      </c>
      <c r="X1135">
        <f t="shared" si="265"/>
        <v>2</v>
      </c>
      <c r="Y1135" s="25">
        <f t="shared" si="266"/>
        <v>5139.6999999999807</v>
      </c>
    </row>
    <row r="1136" spans="1:25">
      <c r="A1136" t="s">
        <v>3174</v>
      </c>
      <c r="B1136" t="s">
        <v>3175</v>
      </c>
      <c r="C1136" t="s">
        <v>25</v>
      </c>
      <c r="D1136">
        <v>11</v>
      </c>
      <c r="E1136" s="36">
        <v>37</v>
      </c>
      <c r="F1136" s="4">
        <v>5.5999999999999999E-3</v>
      </c>
      <c r="G1136">
        <v>0</v>
      </c>
      <c r="H1136" s="25">
        <v>38.6</v>
      </c>
      <c r="I1136" s="25">
        <v>-12.7</v>
      </c>
      <c r="J1136" s="3">
        <v>10000</v>
      </c>
      <c r="K1136" s="7">
        <f t="shared" si="253"/>
        <v>1</v>
      </c>
      <c r="L1136" s="6">
        <f t="shared" si="254"/>
        <v>37</v>
      </c>
      <c r="M1136">
        <v>1</v>
      </c>
      <c r="N1136" s="9">
        <f t="shared" si="255"/>
        <v>1</v>
      </c>
      <c r="O1136" s="9">
        <f t="shared" si="256"/>
        <v>0</v>
      </c>
      <c r="P1136" s="9">
        <f t="shared" si="257"/>
        <v>0</v>
      </c>
      <c r="Q1136" s="8">
        <f t="shared" si="258"/>
        <v>37</v>
      </c>
      <c r="R1136" s="8">
        <f t="shared" si="259"/>
        <v>0</v>
      </c>
      <c r="S1136" t="str">
        <f t="shared" si="260"/>
        <v>12.00.00</v>
      </c>
      <c r="T1136" t="str">
        <f t="shared" si="261"/>
        <v>23.00.00</v>
      </c>
      <c r="U1136" t="str">
        <f t="shared" si="262"/>
        <v xml:space="preserve">2-feb-2012 </v>
      </c>
      <c r="V1136">
        <f t="shared" si="263"/>
        <v>2</v>
      </c>
      <c r="W1136">
        <f t="shared" si="264"/>
        <v>2012</v>
      </c>
      <c r="X1136">
        <f t="shared" si="265"/>
        <v>2</v>
      </c>
      <c r="Y1136" s="25">
        <f t="shared" si="266"/>
        <v>5176.6999999999807</v>
      </c>
    </row>
    <row r="1137" spans="1:25">
      <c r="A1137" t="s">
        <v>3176</v>
      </c>
      <c r="B1137" t="s">
        <v>3177</v>
      </c>
      <c r="C1137" t="s">
        <v>25</v>
      </c>
      <c r="D1137">
        <v>3</v>
      </c>
      <c r="E1137" s="36">
        <v>39.6</v>
      </c>
      <c r="F1137" s="4">
        <v>5.8999999999999999E-3</v>
      </c>
      <c r="G1137">
        <v>0</v>
      </c>
      <c r="H1137" s="25">
        <v>39.6</v>
      </c>
      <c r="I1137" s="25">
        <v>-3</v>
      </c>
      <c r="J1137" s="3">
        <v>10000</v>
      </c>
      <c r="K1137" s="7">
        <f t="shared" si="253"/>
        <v>2</v>
      </c>
      <c r="L1137" s="6">
        <f t="shared" si="254"/>
        <v>76.599999999999994</v>
      </c>
      <c r="M1137">
        <v>1</v>
      </c>
      <c r="N1137" s="9">
        <f t="shared" si="255"/>
        <v>1</v>
      </c>
      <c r="O1137" s="9">
        <f t="shared" si="256"/>
        <v>0</v>
      </c>
      <c r="P1137" s="9">
        <f t="shared" si="257"/>
        <v>0</v>
      </c>
      <c r="Q1137" s="8">
        <f t="shared" si="258"/>
        <v>39.6</v>
      </c>
      <c r="R1137" s="8">
        <f t="shared" si="259"/>
        <v>0</v>
      </c>
      <c r="S1137" t="str">
        <f t="shared" si="260"/>
        <v>12.00.00</v>
      </c>
      <c r="T1137" t="str">
        <f t="shared" si="261"/>
        <v>15.00.00</v>
      </c>
      <c r="U1137" t="str">
        <f t="shared" si="262"/>
        <v xml:space="preserve">6-feb-2012 </v>
      </c>
      <c r="V1137">
        <f t="shared" si="263"/>
        <v>2</v>
      </c>
      <c r="W1137">
        <f t="shared" si="264"/>
        <v>2012</v>
      </c>
      <c r="X1137">
        <f t="shared" si="265"/>
        <v>6</v>
      </c>
      <c r="Y1137" s="25">
        <f t="shared" si="266"/>
        <v>5216.2999999999811</v>
      </c>
    </row>
    <row r="1138" spans="1:25">
      <c r="A1138" t="s">
        <v>1453</v>
      </c>
      <c r="B1138" t="s">
        <v>1454</v>
      </c>
      <c r="C1138" t="s">
        <v>55</v>
      </c>
      <c r="D1138">
        <v>10</v>
      </c>
      <c r="E1138" s="36">
        <v>-6.7</v>
      </c>
      <c r="F1138" s="4">
        <v>-1E-3</v>
      </c>
      <c r="G1138">
        <v>0</v>
      </c>
      <c r="H1138" s="25">
        <v>18.8</v>
      </c>
      <c r="I1138" s="25">
        <v>-8.9</v>
      </c>
      <c r="J1138" s="3">
        <v>10000</v>
      </c>
      <c r="K1138" s="7">
        <f t="shared" si="253"/>
        <v>-1</v>
      </c>
      <c r="L1138" s="6">
        <f t="shared" si="254"/>
        <v>-6.7</v>
      </c>
      <c r="M1138">
        <v>1</v>
      </c>
      <c r="N1138" s="9">
        <f t="shared" si="255"/>
        <v>0</v>
      </c>
      <c r="O1138" s="9">
        <f t="shared" si="256"/>
        <v>-1</v>
      </c>
      <c r="P1138" s="9">
        <f t="shared" si="257"/>
        <v>0</v>
      </c>
      <c r="Q1138" s="8">
        <f t="shared" si="258"/>
        <v>0</v>
      </c>
      <c r="R1138" s="8">
        <f t="shared" si="259"/>
        <v>-6.7</v>
      </c>
      <c r="S1138" t="str">
        <f t="shared" si="260"/>
        <v>4.00.00</v>
      </c>
      <c r="T1138" t="str">
        <f t="shared" si="261"/>
        <v>14.00.00</v>
      </c>
      <c r="U1138" t="str">
        <f t="shared" si="262"/>
        <v xml:space="preserve">6-feb-2012 </v>
      </c>
      <c r="V1138">
        <f t="shared" si="263"/>
        <v>2</v>
      </c>
      <c r="W1138">
        <f t="shared" si="264"/>
        <v>2012</v>
      </c>
      <c r="X1138">
        <f t="shared" si="265"/>
        <v>6</v>
      </c>
      <c r="Y1138" s="25">
        <f t="shared" si="266"/>
        <v>5209.5999999999813</v>
      </c>
    </row>
    <row r="1139" spans="1:25">
      <c r="A1139" t="s">
        <v>1455</v>
      </c>
      <c r="B1139" t="s">
        <v>1456</v>
      </c>
      <c r="C1139" t="s">
        <v>55</v>
      </c>
      <c r="D1139">
        <v>8</v>
      </c>
      <c r="E1139" s="36">
        <v>12.2</v>
      </c>
      <c r="F1139" s="4">
        <v>1.8E-3</v>
      </c>
      <c r="G1139">
        <v>0</v>
      </c>
      <c r="H1139" s="25">
        <v>78.900000000000006</v>
      </c>
      <c r="I1139" s="25">
        <v>0</v>
      </c>
      <c r="J1139" s="3">
        <v>10000</v>
      </c>
      <c r="K1139" s="7">
        <f t="shared" si="253"/>
        <v>1</v>
      </c>
      <c r="L1139" s="6">
        <f t="shared" si="254"/>
        <v>12.2</v>
      </c>
      <c r="M1139">
        <v>1</v>
      </c>
      <c r="N1139" s="9">
        <f t="shared" si="255"/>
        <v>1</v>
      </c>
      <c r="O1139" s="9">
        <f t="shared" si="256"/>
        <v>0</v>
      </c>
      <c r="P1139" s="9">
        <f t="shared" si="257"/>
        <v>0</v>
      </c>
      <c r="Q1139" s="8">
        <f t="shared" si="258"/>
        <v>12.2</v>
      </c>
      <c r="R1139" s="8">
        <f t="shared" si="259"/>
        <v>0</v>
      </c>
      <c r="S1139" t="str">
        <f t="shared" si="260"/>
        <v>9.00.00</v>
      </c>
      <c r="T1139" t="str">
        <f t="shared" si="261"/>
        <v>17.00.00</v>
      </c>
      <c r="U1139" t="str">
        <f t="shared" si="262"/>
        <v xml:space="preserve">7-feb-2012 </v>
      </c>
      <c r="V1139">
        <f t="shared" si="263"/>
        <v>2</v>
      </c>
      <c r="W1139">
        <f t="shared" si="264"/>
        <v>2012</v>
      </c>
      <c r="X1139">
        <f t="shared" si="265"/>
        <v>7</v>
      </c>
      <c r="Y1139" s="25">
        <f t="shared" si="266"/>
        <v>5221.7999999999811</v>
      </c>
    </row>
    <row r="1140" spans="1:25">
      <c r="A1140" t="s">
        <v>3178</v>
      </c>
      <c r="B1140" t="s">
        <v>3179</v>
      </c>
      <c r="C1140" t="s">
        <v>25</v>
      </c>
      <c r="D1140">
        <v>13</v>
      </c>
      <c r="E1140" s="36">
        <v>-13.6</v>
      </c>
      <c r="F1140" s="4">
        <v>-2E-3</v>
      </c>
      <c r="G1140">
        <v>0</v>
      </c>
      <c r="H1140" s="25">
        <v>36.799999999999997</v>
      </c>
      <c r="I1140" s="25">
        <v>-37</v>
      </c>
      <c r="J1140" s="3">
        <v>10000</v>
      </c>
      <c r="K1140" s="7">
        <f t="shared" si="253"/>
        <v>-1</v>
      </c>
      <c r="L1140" s="6">
        <f t="shared" si="254"/>
        <v>-13.6</v>
      </c>
      <c r="M1140">
        <v>1</v>
      </c>
      <c r="N1140" s="9">
        <f t="shared" si="255"/>
        <v>0</v>
      </c>
      <c r="O1140" s="9">
        <f t="shared" si="256"/>
        <v>-1</v>
      </c>
      <c r="P1140" s="9">
        <f t="shared" si="257"/>
        <v>0</v>
      </c>
      <c r="Q1140" s="8">
        <f t="shared" si="258"/>
        <v>0</v>
      </c>
      <c r="R1140" s="8">
        <f t="shared" si="259"/>
        <v>-13.6</v>
      </c>
      <c r="S1140" t="str">
        <f t="shared" si="260"/>
        <v>10.00.00</v>
      </c>
      <c r="T1140" t="str">
        <f t="shared" si="261"/>
        <v>23.00.00</v>
      </c>
      <c r="U1140" t="str">
        <f t="shared" si="262"/>
        <v>14-feb-2012</v>
      </c>
      <c r="V1140">
        <f t="shared" si="263"/>
        <v>2</v>
      </c>
      <c r="W1140">
        <f t="shared" si="264"/>
        <v>2012</v>
      </c>
      <c r="X1140">
        <f t="shared" si="265"/>
        <v>14</v>
      </c>
      <c r="Y1140" s="25">
        <f t="shared" si="266"/>
        <v>5208.1999999999807</v>
      </c>
    </row>
    <row r="1141" spans="1:25">
      <c r="A1141" t="s">
        <v>2169</v>
      </c>
      <c r="B1141" t="s">
        <v>2170</v>
      </c>
      <c r="C1141" t="s">
        <v>25</v>
      </c>
      <c r="D1141">
        <v>9</v>
      </c>
      <c r="E1141" s="38">
        <v>-149.4</v>
      </c>
      <c r="F1141" s="4">
        <v>-1.0999999999999999E-2</v>
      </c>
      <c r="G1141">
        <v>0</v>
      </c>
      <c r="H1141" s="25">
        <v>0</v>
      </c>
      <c r="I1141" s="25">
        <v>-149.4</v>
      </c>
      <c r="J1141" s="3">
        <v>10000</v>
      </c>
      <c r="K1141" s="7">
        <f t="shared" si="253"/>
        <v>-2</v>
      </c>
      <c r="L1141" s="6">
        <f t="shared" si="254"/>
        <v>-163</v>
      </c>
      <c r="M1141">
        <v>1</v>
      </c>
      <c r="N1141" s="9">
        <f t="shared" si="255"/>
        <v>0</v>
      </c>
      <c r="O1141" s="9">
        <f t="shared" si="256"/>
        <v>-1</v>
      </c>
      <c r="P1141" s="9">
        <f t="shared" si="257"/>
        <v>0</v>
      </c>
      <c r="Q1141" s="8">
        <f t="shared" si="258"/>
        <v>0</v>
      </c>
      <c r="R1141" s="8">
        <f t="shared" si="259"/>
        <v>-149.4</v>
      </c>
      <c r="S1141" t="str">
        <f t="shared" si="260"/>
        <v>12.00.00</v>
      </c>
      <c r="T1141" t="str">
        <f t="shared" si="261"/>
        <v>21.00.00</v>
      </c>
      <c r="U1141" t="str">
        <f t="shared" si="262"/>
        <v>14-feb-2012</v>
      </c>
      <c r="V1141">
        <f t="shared" si="263"/>
        <v>2</v>
      </c>
      <c r="W1141">
        <f t="shared" si="264"/>
        <v>2012</v>
      </c>
      <c r="X1141">
        <f t="shared" si="265"/>
        <v>14</v>
      </c>
      <c r="Y1141" s="25">
        <f t="shared" si="266"/>
        <v>5058.7999999999811</v>
      </c>
    </row>
    <row r="1142" spans="1:25">
      <c r="A1142" t="s">
        <v>1457</v>
      </c>
      <c r="B1142" t="s">
        <v>1458</v>
      </c>
      <c r="C1142" t="s">
        <v>55</v>
      </c>
      <c r="D1142">
        <v>12</v>
      </c>
      <c r="E1142" s="36">
        <v>-43.4</v>
      </c>
      <c r="F1142" s="4">
        <v>-6.4999999999999997E-3</v>
      </c>
      <c r="G1142">
        <v>0</v>
      </c>
      <c r="H1142" s="25">
        <v>16</v>
      </c>
      <c r="I1142" s="25">
        <v>-43.7</v>
      </c>
      <c r="J1142" s="3">
        <v>10000</v>
      </c>
      <c r="K1142" s="7">
        <f t="shared" si="253"/>
        <v>-3</v>
      </c>
      <c r="L1142" s="6">
        <f t="shared" si="254"/>
        <v>-206.4</v>
      </c>
      <c r="M1142">
        <v>1</v>
      </c>
      <c r="N1142" s="9">
        <f t="shared" si="255"/>
        <v>0</v>
      </c>
      <c r="O1142" s="9">
        <f t="shared" si="256"/>
        <v>-1</v>
      </c>
      <c r="P1142" s="9">
        <f t="shared" si="257"/>
        <v>0</v>
      </c>
      <c r="Q1142" s="8">
        <f t="shared" si="258"/>
        <v>0</v>
      </c>
      <c r="R1142" s="8">
        <f t="shared" si="259"/>
        <v>-43.4</v>
      </c>
      <c r="S1142" t="str">
        <f t="shared" si="260"/>
        <v>16.00.00</v>
      </c>
      <c r="T1142" t="str">
        <f t="shared" si="261"/>
        <v>4.00.00</v>
      </c>
      <c r="U1142" t="str">
        <f t="shared" si="262"/>
        <v>14-feb-2012</v>
      </c>
      <c r="V1142">
        <f t="shared" si="263"/>
        <v>2</v>
      </c>
      <c r="W1142">
        <f t="shared" si="264"/>
        <v>2012</v>
      </c>
      <c r="X1142">
        <f t="shared" si="265"/>
        <v>14</v>
      </c>
      <c r="Y1142" s="25">
        <f t="shared" si="266"/>
        <v>5015.3999999999814</v>
      </c>
    </row>
    <row r="1143" spans="1:25">
      <c r="A1143" t="s">
        <v>1458</v>
      </c>
      <c r="B1143" t="s">
        <v>1459</v>
      </c>
      <c r="C1143" t="s">
        <v>25</v>
      </c>
      <c r="D1143">
        <v>11</v>
      </c>
      <c r="E1143" s="36">
        <v>14.3</v>
      </c>
      <c r="F1143" s="4">
        <v>2.0999999999999999E-3</v>
      </c>
      <c r="G1143">
        <v>0</v>
      </c>
      <c r="H1143" s="25">
        <v>47.7</v>
      </c>
      <c r="I1143" s="25">
        <v>-2.2000000000000002</v>
      </c>
      <c r="J1143" s="3">
        <v>10000</v>
      </c>
      <c r="K1143" s="7">
        <f t="shared" si="253"/>
        <v>1</v>
      </c>
      <c r="L1143" s="6">
        <f t="shared" si="254"/>
        <v>14.3</v>
      </c>
      <c r="M1143">
        <v>1</v>
      </c>
      <c r="N1143" s="9">
        <f t="shared" si="255"/>
        <v>1</v>
      </c>
      <c r="O1143" s="9">
        <f t="shared" si="256"/>
        <v>0</v>
      </c>
      <c r="P1143" s="9">
        <f t="shared" si="257"/>
        <v>0</v>
      </c>
      <c r="Q1143" s="8">
        <f t="shared" si="258"/>
        <v>14.3</v>
      </c>
      <c r="R1143" s="8">
        <f t="shared" si="259"/>
        <v>0</v>
      </c>
      <c r="S1143" t="str">
        <f t="shared" si="260"/>
        <v>4.00.00</v>
      </c>
      <c r="T1143" t="str">
        <f t="shared" si="261"/>
        <v>15.00.00</v>
      </c>
      <c r="U1143" t="str">
        <f t="shared" si="262"/>
        <v>15-feb-2012</v>
      </c>
      <c r="V1143">
        <f t="shared" si="263"/>
        <v>2</v>
      </c>
      <c r="W1143">
        <f t="shared" si="264"/>
        <v>2012</v>
      </c>
      <c r="X1143">
        <f t="shared" si="265"/>
        <v>15</v>
      </c>
      <c r="Y1143" s="25">
        <f t="shared" si="266"/>
        <v>5029.6999999999816</v>
      </c>
    </row>
    <row r="1144" spans="1:25">
      <c r="A1144" t="s">
        <v>1460</v>
      </c>
      <c r="B1144" t="s">
        <v>1461</v>
      </c>
      <c r="C1144" t="s">
        <v>55</v>
      </c>
      <c r="D1144">
        <v>19</v>
      </c>
      <c r="E1144" s="36">
        <v>5.4</v>
      </c>
      <c r="F1144" s="4">
        <v>8.0000000000000004E-4</v>
      </c>
      <c r="G1144">
        <v>0</v>
      </c>
      <c r="H1144" s="25">
        <v>26.1</v>
      </c>
      <c r="I1144" s="25">
        <v>-13.6</v>
      </c>
      <c r="J1144" s="3">
        <v>10000</v>
      </c>
      <c r="K1144" s="7">
        <f t="shared" si="253"/>
        <v>2</v>
      </c>
      <c r="L1144" s="6">
        <f t="shared" si="254"/>
        <v>19.700000000000003</v>
      </c>
      <c r="M1144">
        <v>1</v>
      </c>
      <c r="N1144" s="9">
        <f t="shared" si="255"/>
        <v>1</v>
      </c>
      <c r="O1144" s="9">
        <f t="shared" si="256"/>
        <v>0</v>
      </c>
      <c r="P1144" s="9">
        <f t="shared" si="257"/>
        <v>0</v>
      </c>
      <c r="Q1144" s="8">
        <f t="shared" si="258"/>
        <v>5.4</v>
      </c>
      <c r="R1144" s="8">
        <f t="shared" si="259"/>
        <v>0</v>
      </c>
      <c r="S1144" t="str">
        <f t="shared" si="260"/>
        <v>12.00.00</v>
      </c>
      <c r="T1144" t="str">
        <f t="shared" si="261"/>
        <v>7.00.00</v>
      </c>
      <c r="U1144" t="str">
        <f t="shared" si="262"/>
        <v>21-feb-2012</v>
      </c>
      <c r="V1144">
        <f t="shared" si="263"/>
        <v>2</v>
      </c>
      <c r="W1144">
        <f t="shared" si="264"/>
        <v>2012</v>
      </c>
      <c r="X1144">
        <f t="shared" si="265"/>
        <v>21</v>
      </c>
      <c r="Y1144" s="25">
        <f t="shared" si="266"/>
        <v>5035.0999999999813</v>
      </c>
    </row>
    <row r="1145" spans="1:25">
      <c r="A1145" t="s">
        <v>2171</v>
      </c>
      <c r="B1145" t="s">
        <v>2172</v>
      </c>
      <c r="C1145" t="s">
        <v>55</v>
      </c>
      <c r="D1145">
        <v>8</v>
      </c>
      <c r="E1145" s="38">
        <v>34.4</v>
      </c>
      <c r="F1145" s="4">
        <v>2.5000000000000001E-3</v>
      </c>
      <c r="G1145">
        <v>0</v>
      </c>
      <c r="H1145" s="25">
        <v>36</v>
      </c>
      <c r="I1145" s="25">
        <v>-37.6</v>
      </c>
      <c r="J1145" s="3">
        <v>10000</v>
      </c>
      <c r="K1145" s="7">
        <f t="shared" si="253"/>
        <v>3</v>
      </c>
      <c r="L1145" s="6">
        <f t="shared" si="254"/>
        <v>54.1</v>
      </c>
      <c r="M1145">
        <v>1</v>
      </c>
      <c r="N1145" s="9">
        <f t="shared" si="255"/>
        <v>1</v>
      </c>
      <c r="O1145" s="9">
        <f t="shared" si="256"/>
        <v>0</v>
      </c>
      <c r="P1145" s="9">
        <f t="shared" si="257"/>
        <v>0</v>
      </c>
      <c r="Q1145" s="8">
        <f t="shared" si="258"/>
        <v>34.4</v>
      </c>
      <c r="R1145" s="8">
        <f t="shared" si="259"/>
        <v>0</v>
      </c>
      <c r="S1145" t="str">
        <f t="shared" si="260"/>
        <v>13.00.00</v>
      </c>
      <c r="T1145" t="str">
        <f t="shared" si="261"/>
        <v>21.00.00</v>
      </c>
      <c r="U1145" t="str">
        <f t="shared" si="262"/>
        <v>21-feb-2012</v>
      </c>
      <c r="V1145">
        <f t="shared" si="263"/>
        <v>2</v>
      </c>
      <c r="W1145">
        <f t="shared" si="264"/>
        <v>2012</v>
      </c>
      <c r="X1145">
        <f t="shared" si="265"/>
        <v>21</v>
      </c>
      <c r="Y1145" s="25">
        <f t="shared" si="266"/>
        <v>5069.4999999999809</v>
      </c>
    </row>
    <row r="1146" spans="1:25">
      <c r="A1146" t="s">
        <v>1461</v>
      </c>
      <c r="B1146" t="s">
        <v>1462</v>
      </c>
      <c r="C1146" t="s">
        <v>25</v>
      </c>
      <c r="D1146">
        <v>3</v>
      </c>
      <c r="E1146" s="36">
        <v>-32.799999999999997</v>
      </c>
      <c r="F1146" s="4">
        <v>-4.7999999999999996E-3</v>
      </c>
      <c r="G1146">
        <v>0</v>
      </c>
      <c r="H1146" s="25">
        <v>17.600000000000001</v>
      </c>
      <c r="I1146" s="25">
        <v>-32.4</v>
      </c>
      <c r="J1146" s="3">
        <v>10000</v>
      </c>
      <c r="K1146" s="7">
        <f t="shared" si="253"/>
        <v>-1</v>
      </c>
      <c r="L1146" s="6">
        <f t="shared" si="254"/>
        <v>-32.799999999999997</v>
      </c>
      <c r="M1146">
        <v>1</v>
      </c>
      <c r="N1146" s="9">
        <f t="shared" si="255"/>
        <v>0</v>
      </c>
      <c r="O1146" s="9">
        <f t="shared" si="256"/>
        <v>-1</v>
      </c>
      <c r="P1146" s="9">
        <f t="shared" si="257"/>
        <v>0</v>
      </c>
      <c r="Q1146" s="8">
        <f t="shared" si="258"/>
        <v>0</v>
      </c>
      <c r="R1146" s="8">
        <f t="shared" si="259"/>
        <v>-32.799999999999997</v>
      </c>
      <c r="S1146" t="str">
        <f t="shared" si="260"/>
        <v>7.00.00</v>
      </c>
      <c r="T1146" t="str">
        <f t="shared" si="261"/>
        <v>10.00.00</v>
      </c>
      <c r="U1146" t="str">
        <f t="shared" si="262"/>
        <v>22-feb-2012</v>
      </c>
      <c r="V1146">
        <f t="shared" si="263"/>
        <v>2</v>
      </c>
      <c r="W1146">
        <f t="shared" si="264"/>
        <v>2012</v>
      </c>
      <c r="X1146">
        <f t="shared" si="265"/>
        <v>22</v>
      </c>
      <c r="Y1146" s="25">
        <f t="shared" si="266"/>
        <v>5036.6999999999807</v>
      </c>
    </row>
    <row r="1147" spans="1:25">
      <c r="A1147" t="s">
        <v>2173</v>
      </c>
      <c r="B1147" t="s">
        <v>2174</v>
      </c>
      <c r="C1147" t="s">
        <v>55</v>
      </c>
      <c r="D1147">
        <v>8</v>
      </c>
      <c r="E1147" s="38">
        <v>2</v>
      </c>
      <c r="F1147" s="4">
        <v>1E-4</v>
      </c>
      <c r="G1147">
        <v>0</v>
      </c>
      <c r="H1147" s="25">
        <v>137.6</v>
      </c>
      <c r="I1147" s="25">
        <v>-14</v>
      </c>
      <c r="J1147" s="3">
        <v>10000</v>
      </c>
      <c r="K1147" s="7">
        <f t="shared" si="253"/>
        <v>1</v>
      </c>
      <c r="L1147" s="6">
        <f t="shared" si="254"/>
        <v>2</v>
      </c>
      <c r="M1147">
        <v>1</v>
      </c>
      <c r="N1147" s="9">
        <f t="shared" si="255"/>
        <v>1</v>
      </c>
      <c r="O1147" s="9">
        <f t="shared" si="256"/>
        <v>0</v>
      </c>
      <c r="P1147" s="9">
        <f t="shared" si="257"/>
        <v>0</v>
      </c>
      <c r="Q1147" s="8">
        <f t="shared" si="258"/>
        <v>2</v>
      </c>
      <c r="R1147" s="8">
        <f t="shared" si="259"/>
        <v>0</v>
      </c>
      <c r="S1147" t="str">
        <f t="shared" si="260"/>
        <v>13.00.00</v>
      </c>
      <c r="T1147" t="str">
        <f t="shared" si="261"/>
        <v>21.00.00</v>
      </c>
      <c r="U1147" t="str">
        <f t="shared" si="262"/>
        <v>23-feb-2012</v>
      </c>
      <c r="V1147">
        <f t="shared" si="263"/>
        <v>2</v>
      </c>
      <c r="W1147">
        <f t="shared" si="264"/>
        <v>2012</v>
      </c>
      <c r="X1147">
        <f t="shared" si="265"/>
        <v>23</v>
      </c>
      <c r="Y1147" s="25">
        <f t="shared" si="266"/>
        <v>5038.6999999999807</v>
      </c>
    </row>
    <row r="1148" spans="1:25">
      <c r="A1148" t="s">
        <v>1463</v>
      </c>
      <c r="B1148" t="s">
        <v>1464</v>
      </c>
      <c r="C1148" t="s">
        <v>25</v>
      </c>
      <c r="D1148">
        <v>2</v>
      </c>
      <c r="E1148" s="36">
        <v>-15.8</v>
      </c>
      <c r="F1148" s="4">
        <v>-2.3E-3</v>
      </c>
      <c r="G1148">
        <v>0</v>
      </c>
      <c r="H1148" s="25">
        <v>45.2</v>
      </c>
      <c r="I1148" s="25">
        <v>-15.8</v>
      </c>
      <c r="J1148" s="3">
        <v>10000</v>
      </c>
      <c r="K1148" s="7">
        <f t="shared" si="253"/>
        <v>-1</v>
      </c>
      <c r="L1148" s="6">
        <f t="shared" si="254"/>
        <v>-15.8</v>
      </c>
      <c r="M1148">
        <v>1</v>
      </c>
      <c r="N1148" s="9">
        <f t="shared" si="255"/>
        <v>0</v>
      </c>
      <c r="O1148" s="9">
        <f t="shared" si="256"/>
        <v>-1</v>
      </c>
      <c r="P1148" s="9">
        <f t="shared" si="257"/>
        <v>0</v>
      </c>
      <c r="Q1148" s="8">
        <f t="shared" si="258"/>
        <v>0</v>
      </c>
      <c r="R1148" s="8">
        <f t="shared" si="259"/>
        <v>-15.8</v>
      </c>
      <c r="S1148" t="str">
        <f t="shared" si="260"/>
        <v>9.00.00</v>
      </c>
      <c r="T1148" t="str">
        <f t="shared" si="261"/>
        <v>11.00.00</v>
      </c>
      <c r="U1148" t="str">
        <f t="shared" si="262"/>
        <v>23-feb-2012</v>
      </c>
      <c r="V1148">
        <f t="shared" si="263"/>
        <v>2</v>
      </c>
      <c r="W1148">
        <f t="shared" si="264"/>
        <v>2012</v>
      </c>
      <c r="X1148">
        <f t="shared" si="265"/>
        <v>23</v>
      </c>
      <c r="Y1148" s="25">
        <f t="shared" si="266"/>
        <v>5022.8999999999805</v>
      </c>
    </row>
    <row r="1149" spans="1:25">
      <c r="A1149" t="s">
        <v>1465</v>
      </c>
      <c r="B1149" t="s">
        <v>1466</v>
      </c>
      <c r="C1149" t="s">
        <v>25</v>
      </c>
      <c r="D1149">
        <v>18</v>
      </c>
      <c r="E1149" s="36">
        <v>4.3</v>
      </c>
      <c r="F1149" s="4">
        <v>5.9999999999999995E-4</v>
      </c>
      <c r="G1149">
        <v>0</v>
      </c>
      <c r="H1149" s="25">
        <v>41.1</v>
      </c>
      <c r="I1149" s="25">
        <v>-3.1</v>
      </c>
      <c r="J1149" s="3">
        <v>10000</v>
      </c>
      <c r="K1149" s="7">
        <f t="shared" si="253"/>
        <v>1</v>
      </c>
      <c r="L1149" s="6">
        <f t="shared" si="254"/>
        <v>4.3</v>
      </c>
      <c r="M1149">
        <v>1</v>
      </c>
      <c r="N1149" s="9">
        <f t="shared" si="255"/>
        <v>1</v>
      </c>
      <c r="O1149" s="9">
        <f t="shared" si="256"/>
        <v>0</v>
      </c>
      <c r="P1149" s="9">
        <f t="shared" si="257"/>
        <v>0</v>
      </c>
      <c r="Q1149" s="8">
        <f t="shared" si="258"/>
        <v>4.3</v>
      </c>
      <c r="R1149" s="8">
        <f t="shared" si="259"/>
        <v>0</v>
      </c>
      <c r="S1149" t="str">
        <f t="shared" si="260"/>
        <v>3.00.00</v>
      </c>
      <c r="T1149" t="str">
        <f t="shared" si="261"/>
        <v>21.00.00</v>
      </c>
      <c r="U1149" t="str">
        <f t="shared" si="262"/>
        <v>24-feb-2012</v>
      </c>
      <c r="V1149">
        <f t="shared" si="263"/>
        <v>2</v>
      </c>
      <c r="W1149">
        <f t="shared" si="264"/>
        <v>2012</v>
      </c>
      <c r="X1149">
        <f t="shared" si="265"/>
        <v>24</v>
      </c>
      <c r="Y1149" s="25">
        <f t="shared" si="266"/>
        <v>5027.1999999999807</v>
      </c>
    </row>
    <row r="1150" spans="1:25">
      <c r="A1150" t="s">
        <v>1467</v>
      </c>
      <c r="B1150" t="s">
        <v>1468</v>
      </c>
      <c r="C1150" t="s">
        <v>55</v>
      </c>
      <c r="D1150">
        <v>1</v>
      </c>
      <c r="E1150" s="36">
        <v>-62.8</v>
      </c>
      <c r="F1150" s="4">
        <v>-9.1999999999999998E-3</v>
      </c>
      <c r="G1150">
        <v>0</v>
      </c>
      <c r="H1150" s="25">
        <v>0</v>
      </c>
      <c r="I1150" s="25">
        <v>-62.8</v>
      </c>
      <c r="J1150" s="3">
        <v>10000</v>
      </c>
      <c r="K1150" s="7">
        <f t="shared" si="253"/>
        <v>-1</v>
      </c>
      <c r="L1150" s="6">
        <f t="shared" si="254"/>
        <v>-62.8</v>
      </c>
      <c r="M1150">
        <v>1</v>
      </c>
      <c r="N1150" s="9">
        <f t="shared" si="255"/>
        <v>0</v>
      </c>
      <c r="O1150" s="9">
        <f t="shared" si="256"/>
        <v>-1</v>
      </c>
      <c r="P1150" s="9">
        <f t="shared" si="257"/>
        <v>0</v>
      </c>
      <c r="Q1150" s="8">
        <f t="shared" si="258"/>
        <v>0</v>
      </c>
      <c r="R1150" s="8">
        <f t="shared" si="259"/>
        <v>-62.8</v>
      </c>
      <c r="S1150" t="str">
        <f t="shared" si="260"/>
        <v>15.00.00</v>
      </c>
      <c r="T1150" t="str">
        <f t="shared" si="261"/>
        <v>16.00.00</v>
      </c>
      <c r="U1150" t="str">
        <f t="shared" si="262"/>
        <v>28-feb-2012</v>
      </c>
      <c r="V1150">
        <f t="shared" si="263"/>
        <v>2</v>
      </c>
      <c r="W1150">
        <f t="shared" si="264"/>
        <v>2012</v>
      </c>
      <c r="X1150">
        <f t="shared" si="265"/>
        <v>28</v>
      </c>
      <c r="Y1150" s="25">
        <f t="shared" si="266"/>
        <v>4964.3999999999805</v>
      </c>
    </row>
    <row r="1151" spans="1:25">
      <c r="A1151" t="s">
        <v>1469</v>
      </c>
      <c r="B1151" t="s">
        <v>1470</v>
      </c>
      <c r="C1151" t="s">
        <v>25</v>
      </c>
      <c r="D1151">
        <v>22</v>
      </c>
      <c r="E1151" s="36">
        <v>8.1999999999999993</v>
      </c>
      <c r="F1151" s="4">
        <v>1.1999999999999999E-3</v>
      </c>
      <c r="G1151">
        <v>0</v>
      </c>
      <c r="H1151" s="25">
        <v>60.2</v>
      </c>
      <c r="I1151" s="25">
        <v>-13.3</v>
      </c>
      <c r="J1151" s="3">
        <v>10000</v>
      </c>
      <c r="K1151" s="7">
        <f t="shared" si="253"/>
        <v>1</v>
      </c>
      <c r="L1151" s="6">
        <f t="shared" si="254"/>
        <v>8.1999999999999993</v>
      </c>
      <c r="M1151">
        <v>1</v>
      </c>
      <c r="N1151" s="9">
        <f t="shared" si="255"/>
        <v>1</v>
      </c>
      <c r="O1151" s="9">
        <f t="shared" si="256"/>
        <v>0</v>
      </c>
      <c r="P1151" s="9">
        <f t="shared" si="257"/>
        <v>0</v>
      </c>
      <c r="Q1151" s="8">
        <f t="shared" si="258"/>
        <v>8.1999999999999993</v>
      </c>
      <c r="R1151" s="8">
        <f t="shared" si="259"/>
        <v>0</v>
      </c>
      <c r="S1151" t="str">
        <f t="shared" si="260"/>
        <v>18.00.00</v>
      </c>
      <c r="T1151" t="str">
        <f t="shared" si="261"/>
        <v>16.00.00</v>
      </c>
      <c r="U1151" t="str">
        <f t="shared" si="262"/>
        <v>28-feb-2012</v>
      </c>
      <c r="V1151">
        <f t="shared" si="263"/>
        <v>2</v>
      </c>
      <c r="W1151">
        <f t="shared" si="264"/>
        <v>2012</v>
      </c>
      <c r="X1151">
        <f t="shared" si="265"/>
        <v>28</v>
      </c>
      <c r="Y1151" s="25">
        <f t="shared" si="266"/>
        <v>4972.5999999999804</v>
      </c>
    </row>
    <row r="1152" spans="1:25">
      <c r="A1152" t="s">
        <v>1471</v>
      </c>
      <c r="B1152" t="s">
        <v>1472</v>
      </c>
      <c r="C1152" t="s">
        <v>55</v>
      </c>
      <c r="D1152">
        <v>18</v>
      </c>
      <c r="E1152" s="36">
        <v>-14.6</v>
      </c>
      <c r="F1152" s="4">
        <v>-2.0999999999999999E-3</v>
      </c>
      <c r="G1152">
        <v>0</v>
      </c>
      <c r="H1152" s="25">
        <v>44.5</v>
      </c>
      <c r="I1152" s="25">
        <v>-14.6</v>
      </c>
      <c r="J1152" s="3">
        <v>10000</v>
      </c>
      <c r="K1152" s="7">
        <f t="shared" si="253"/>
        <v>-1</v>
      </c>
      <c r="L1152" s="6">
        <f t="shared" si="254"/>
        <v>-14.6</v>
      </c>
      <c r="M1152">
        <v>1</v>
      </c>
      <c r="N1152" s="9">
        <f t="shared" si="255"/>
        <v>0</v>
      </c>
      <c r="O1152" s="9">
        <f t="shared" si="256"/>
        <v>-1</v>
      </c>
      <c r="P1152" s="9">
        <f t="shared" si="257"/>
        <v>0</v>
      </c>
      <c r="Q1152" s="8">
        <f t="shared" si="258"/>
        <v>0</v>
      </c>
      <c r="R1152" s="8">
        <f t="shared" si="259"/>
        <v>-14.6</v>
      </c>
      <c r="S1152" t="str">
        <f t="shared" si="260"/>
        <v>17.00.00</v>
      </c>
      <c r="T1152" t="str">
        <f t="shared" si="261"/>
        <v>11.00.00</v>
      </c>
      <c r="U1152" t="str">
        <f t="shared" si="262"/>
        <v>29-feb-2012</v>
      </c>
      <c r="V1152">
        <f t="shared" si="263"/>
        <v>2</v>
      </c>
      <c r="W1152">
        <f t="shared" si="264"/>
        <v>2012</v>
      </c>
      <c r="X1152">
        <f t="shared" si="265"/>
        <v>29</v>
      </c>
      <c r="Y1152" s="25">
        <f t="shared" si="266"/>
        <v>4957.99999999998</v>
      </c>
    </row>
    <row r="1153" spans="1:25">
      <c r="A1153" t="s">
        <v>3180</v>
      </c>
      <c r="B1153" t="s">
        <v>3180</v>
      </c>
      <c r="C1153" t="s">
        <v>25</v>
      </c>
      <c r="D1153">
        <v>0</v>
      </c>
      <c r="E1153" s="36">
        <v>-23.4</v>
      </c>
      <c r="F1153" s="4">
        <v>-3.3999999999999998E-3</v>
      </c>
      <c r="G1153">
        <v>0</v>
      </c>
      <c r="H1153" s="25">
        <v>0</v>
      </c>
      <c r="I1153" s="25">
        <v>-23.4</v>
      </c>
      <c r="J1153" s="3">
        <v>10000</v>
      </c>
      <c r="K1153" s="7">
        <f t="shared" si="253"/>
        <v>-2</v>
      </c>
      <c r="L1153" s="6">
        <f t="shared" si="254"/>
        <v>-38</v>
      </c>
      <c r="M1153">
        <v>1</v>
      </c>
      <c r="N1153" s="9">
        <f t="shared" si="255"/>
        <v>0</v>
      </c>
      <c r="O1153" s="9">
        <f t="shared" si="256"/>
        <v>-1</v>
      </c>
      <c r="P1153" s="9">
        <f t="shared" si="257"/>
        <v>0</v>
      </c>
      <c r="Q1153" s="8">
        <f t="shared" si="258"/>
        <v>0</v>
      </c>
      <c r="R1153" s="8">
        <f t="shared" si="259"/>
        <v>-23.4</v>
      </c>
      <c r="S1153" t="str">
        <f t="shared" si="260"/>
        <v>13.00.00</v>
      </c>
      <c r="T1153" t="str">
        <f t="shared" si="261"/>
        <v>13.00.00</v>
      </c>
      <c r="U1153" t="str">
        <f t="shared" si="262"/>
        <v xml:space="preserve">2-mar-2012 </v>
      </c>
      <c r="V1153">
        <f t="shared" si="263"/>
        <v>3</v>
      </c>
      <c r="W1153">
        <f t="shared" si="264"/>
        <v>2012</v>
      </c>
      <c r="X1153">
        <f t="shared" si="265"/>
        <v>2</v>
      </c>
      <c r="Y1153" s="25">
        <f t="shared" si="266"/>
        <v>4934.5999999999804</v>
      </c>
    </row>
    <row r="1154" spans="1:25">
      <c r="A1154" t="s">
        <v>1475</v>
      </c>
      <c r="B1154" t="s">
        <v>1476</v>
      </c>
      <c r="C1154" t="s">
        <v>55</v>
      </c>
      <c r="D1154">
        <v>19</v>
      </c>
      <c r="E1154" s="36">
        <v>14.2</v>
      </c>
      <c r="F1154" s="4">
        <v>2.0999999999999999E-3</v>
      </c>
      <c r="G1154">
        <v>0</v>
      </c>
      <c r="H1154" s="25">
        <v>74.7</v>
      </c>
      <c r="I1154" s="25">
        <v>-21.9</v>
      </c>
      <c r="J1154" s="3">
        <v>10000</v>
      </c>
      <c r="K1154" s="7">
        <f t="shared" si="253"/>
        <v>1</v>
      </c>
      <c r="L1154" s="6">
        <f t="shared" si="254"/>
        <v>14.2</v>
      </c>
      <c r="M1154">
        <v>1</v>
      </c>
      <c r="N1154" s="9">
        <f t="shared" si="255"/>
        <v>1</v>
      </c>
      <c r="O1154" s="9">
        <f t="shared" si="256"/>
        <v>0</v>
      </c>
      <c r="P1154" s="9">
        <f t="shared" si="257"/>
        <v>0</v>
      </c>
      <c r="Q1154" s="8">
        <f t="shared" si="258"/>
        <v>14.2</v>
      </c>
      <c r="R1154" s="8">
        <f t="shared" si="259"/>
        <v>0</v>
      </c>
      <c r="S1154" t="str">
        <f t="shared" si="260"/>
        <v>18.00.00</v>
      </c>
      <c r="T1154" t="str">
        <f t="shared" si="261"/>
        <v>14.00.00</v>
      </c>
      <c r="U1154" t="str">
        <f t="shared" si="262"/>
        <v xml:space="preserve">2-mar-2012 </v>
      </c>
      <c r="V1154">
        <f t="shared" si="263"/>
        <v>3</v>
      </c>
      <c r="W1154">
        <f t="shared" si="264"/>
        <v>2012</v>
      </c>
      <c r="X1154">
        <f t="shared" si="265"/>
        <v>2</v>
      </c>
      <c r="Y1154" s="25">
        <f t="shared" si="266"/>
        <v>4948.7999999999802</v>
      </c>
    </row>
    <row r="1155" spans="1:25">
      <c r="A1155" t="s">
        <v>1473</v>
      </c>
      <c r="B1155" t="s">
        <v>1474</v>
      </c>
      <c r="C1155" t="s">
        <v>55</v>
      </c>
      <c r="D1155">
        <v>9</v>
      </c>
      <c r="E1155" s="36">
        <v>36</v>
      </c>
      <c r="F1155" s="4">
        <v>5.1999999999999998E-3</v>
      </c>
      <c r="G1155">
        <v>0</v>
      </c>
      <c r="H1155" s="25">
        <v>45.8</v>
      </c>
      <c r="I1155" s="25">
        <v>-2.2000000000000002</v>
      </c>
      <c r="J1155" s="3">
        <v>10000</v>
      </c>
      <c r="K1155" s="7">
        <f t="shared" si="253"/>
        <v>2</v>
      </c>
      <c r="L1155" s="6">
        <f t="shared" si="254"/>
        <v>50.2</v>
      </c>
      <c r="M1155">
        <v>1</v>
      </c>
      <c r="N1155" s="9">
        <f t="shared" si="255"/>
        <v>1</v>
      </c>
      <c r="O1155" s="9">
        <f t="shared" si="256"/>
        <v>0</v>
      </c>
      <c r="P1155" s="9">
        <f t="shared" si="257"/>
        <v>0</v>
      </c>
      <c r="Q1155" s="8">
        <f t="shared" si="258"/>
        <v>36</v>
      </c>
      <c r="R1155" s="8">
        <f t="shared" si="259"/>
        <v>0</v>
      </c>
      <c r="S1155" t="str">
        <f t="shared" si="260"/>
        <v>7.00.00</v>
      </c>
      <c r="T1155" t="str">
        <f t="shared" si="261"/>
        <v>16.00.00</v>
      </c>
      <c r="U1155" t="str">
        <f t="shared" si="262"/>
        <v xml:space="preserve">2-mar-2012 </v>
      </c>
      <c r="V1155">
        <f t="shared" si="263"/>
        <v>3</v>
      </c>
      <c r="W1155">
        <f t="shared" si="264"/>
        <v>2012</v>
      </c>
      <c r="X1155">
        <f t="shared" si="265"/>
        <v>2</v>
      </c>
      <c r="Y1155" s="25">
        <f t="shared" si="266"/>
        <v>4984.7999999999802</v>
      </c>
    </row>
    <row r="1156" spans="1:25">
      <c r="A1156" t="s">
        <v>1477</v>
      </c>
      <c r="B1156" t="s">
        <v>1478</v>
      </c>
      <c r="C1156" t="s">
        <v>55</v>
      </c>
      <c r="D1156">
        <v>18</v>
      </c>
      <c r="E1156" s="36">
        <v>210.5</v>
      </c>
      <c r="F1156" s="4">
        <v>3.0800000000000001E-2</v>
      </c>
      <c r="G1156">
        <v>0</v>
      </c>
      <c r="H1156" s="25">
        <v>236.7</v>
      </c>
      <c r="I1156" s="25">
        <v>0</v>
      </c>
      <c r="J1156" s="3">
        <v>10000</v>
      </c>
      <c r="K1156" s="7">
        <f t="shared" si="253"/>
        <v>3</v>
      </c>
      <c r="L1156" s="6">
        <f t="shared" si="254"/>
        <v>260.7</v>
      </c>
      <c r="M1156">
        <v>1</v>
      </c>
      <c r="N1156" s="9">
        <f t="shared" si="255"/>
        <v>1</v>
      </c>
      <c r="O1156" s="9">
        <f t="shared" si="256"/>
        <v>0</v>
      </c>
      <c r="P1156" s="9">
        <f t="shared" si="257"/>
        <v>0</v>
      </c>
      <c r="Q1156" s="8">
        <f t="shared" si="258"/>
        <v>210.5</v>
      </c>
      <c r="R1156" s="8">
        <f t="shared" si="259"/>
        <v>0</v>
      </c>
      <c r="S1156" t="str">
        <f t="shared" si="260"/>
        <v>9.00.00</v>
      </c>
      <c r="T1156" t="str">
        <f t="shared" si="261"/>
        <v>3.00.00</v>
      </c>
      <c r="U1156" t="str">
        <f t="shared" si="262"/>
        <v xml:space="preserve">6-mar-2012 </v>
      </c>
      <c r="V1156">
        <f t="shared" si="263"/>
        <v>3</v>
      </c>
      <c r="W1156">
        <f t="shared" si="264"/>
        <v>2012</v>
      </c>
      <c r="X1156">
        <f t="shared" si="265"/>
        <v>6</v>
      </c>
      <c r="Y1156" s="25">
        <f t="shared" si="266"/>
        <v>5195.2999999999802</v>
      </c>
    </row>
    <row r="1157" spans="1:25">
      <c r="A1157" t="s">
        <v>1480</v>
      </c>
      <c r="B1157" t="s">
        <v>1481</v>
      </c>
      <c r="C1157" t="s">
        <v>25</v>
      </c>
      <c r="D1157">
        <v>22</v>
      </c>
      <c r="E1157" s="36">
        <v>76.2</v>
      </c>
      <c r="F1157" s="4">
        <v>1.14E-2</v>
      </c>
      <c r="G1157">
        <v>0</v>
      </c>
      <c r="H1157" s="25">
        <v>142.4</v>
      </c>
      <c r="I1157" s="25">
        <v>-8.6</v>
      </c>
      <c r="J1157" s="3">
        <v>10000</v>
      </c>
      <c r="K1157" s="7">
        <f t="shared" si="253"/>
        <v>4</v>
      </c>
      <c r="L1157" s="6">
        <f t="shared" si="254"/>
        <v>336.9</v>
      </c>
      <c r="M1157">
        <v>1</v>
      </c>
      <c r="N1157" s="9">
        <f t="shared" si="255"/>
        <v>1</v>
      </c>
      <c r="O1157" s="9">
        <f t="shared" si="256"/>
        <v>0</v>
      </c>
      <c r="P1157" s="9">
        <f t="shared" si="257"/>
        <v>0</v>
      </c>
      <c r="Q1157" s="8">
        <f t="shared" si="258"/>
        <v>76.2</v>
      </c>
      <c r="R1157" s="8">
        <f t="shared" si="259"/>
        <v>0</v>
      </c>
      <c r="S1157" t="str">
        <f t="shared" si="260"/>
        <v>18.00.00</v>
      </c>
      <c r="T1157" t="str">
        <f t="shared" si="261"/>
        <v>16.00.00</v>
      </c>
      <c r="U1157" t="str">
        <f t="shared" si="262"/>
        <v xml:space="preserve">7-mar-2012 </v>
      </c>
      <c r="V1157">
        <f t="shared" si="263"/>
        <v>3</v>
      </c>
      <c r="W1157">
        <f t="shared" si="264"/>
        <v>2012</v>
      </c>
      <c r="X1157">
        <f t="shared" si="265"/>
        <v>7</v>
      </c>
      <c r="Y1157" s="25">
        <f t="shared" si="266"/>
        <v>5271.49999999998</v>
      </c>
    </row>
    <row r="1158" spans="1:25">
      <c r="A1158" t="s">
        <v>1478</v>
      </c>
      <c r="B1158" t="s">
        <v>1479</v>
      </c>
      <c r="C1158" t="s">
        <v>25</v>
      </c>
      <c r="D1158">
        <v>13</v>
      </c>
      <c r="E1158" s="36">
        <v>20</v>
      </c>
      <c r="F1158" s="4">
        <v>3.0000000000000001E-3</v>
      </c>
      <c r="G1158">
        <v>0</v>
      </c>
      <c r="H1158" s="25">
        <v>37.9</v>
      </c>
      <c r="I1158" s="25">
        <v>-9.1</v>
      </c>
      <c r="J1158" s="3">
        <v>10000</v>
      </c>
      <c r="K1158" s="7">
        <f t="shared" si="253"/>
        <v>5</v>
      </c>
      <c r="L1158" s="6">
        <f t="shared" si="254"/>
        <v>356.9</v>
      </c>
      <c r="M1158">
        <v>1</v>
      </c>
      <c r="N1158" s="9">
        <f t="shared" si="255"/>
        <v>1</v>
      </c>
      <c r="O1158" s="9">
        <f t="shared" si="256"/>
        <v>0</v>
      </c>
      <c r="P1158" s="9">
        <f t="shared" si="257"/>
        <v>0</v>
      </c>
      <c r="Q1158" s="8">
        <f t="shared" si="258"/>
        <v>20</v>
      </c>
      <c r="R1158" s="8">
        <f t="shared" si="259"/>
        <v>0</v>
      </c>
      <c r="S1158" t="str">
        <f t="shared" si="260"/>
        <v>3.00.00</v>
      </c>
      <c r="T1158" t="str">
        <f t="shared" si="261"/>
        <v>16.00.00</v>
      </c>
      <c r="U1158" t="str">
        <f t="shared" si="262"/>
        <v xml:space="preserve">7-mar-2012 </v>
      </c>
      <c r="V1158">
        <f t="shared" si="263"/>
        <v>3</v>
      </c>
      <c r="W1158">
        <f t="shared" si="264"/>
        <v>2012</v>
      </c>
      <c r="X1158">
        <f t="shared" si="265"/>
        <v>7</v>
      </c>
      <c r="Y1158" s="25">
        <f t="shared" si="266"/>
        <v>5291.49999999998</v>
      </c>
    </row>
    <row r="1159" spans="1:25">
      <c r="A1159" t="s">
        <v>2175</v>
      </c>
      <c r="B1159" t="s">
        <v>2176</v>
      </c>
      <c r="C1159" t="s">
        <v>25</v>
      </c>
      <c r="D1159">
        <v>9</v>
      </c>
      <c r="E1159" s="38">
        <v>110</v>
      </c>
      <c r="F1159" s="4">
        <v>8.0999999999999996E-3</v>
      </c>
      <c r="G1159">
        <v>0</v>
      </c>
      <c r="H1159" s="25">
        <v>110</v>
      </c>
      <c r="I1159" s="25">
        <v>-61.6</v>
      </c>
      <c r="J1159" s="3">
        <v>10000</v>
      </c>
      <c r="K1159" s="7">
        <f t="shared" ref="K1159:K1222" si="267">+IF(AND(E1159&gt;=0,E1158&gt;=0),K1158+1,IF(AND(E1159&lt;0,E1158&lt;0),K1158-1,IF(AND(E1159&gt;=0,E1158&lt;0),1,-1)))</f>
        <v>6</v>
      </c>
      <c r="L1159" s="6">
        <f t="shared" ref="L1159:L1222" si="268">+IF(AND(E1159&gt;=0,E1158&gt;=0),L1158+E1159,IF(AND(E1159&lt;0,E1158&lt;0),L1158+E1159,E1159))</f>
        <v>466.9</v>
      </c>
      <c r="M1159">
        <v>1</v>
      </c>
      <c r="N1159" s="9">
        <f t="shared" ref="N1159:N1222" si="269">+IF(E1159&gt;0,1,0)</f>
        <v>1</v>
      </c>
      <c r="O1159" s="9">
        <f t="shared" ref="O1159:O1222" si="270">+IF(E1159&lt;0,-1,0)</f>
        <v>0</v>
      </c>
      <c r="P1159" s="9">
        <f t="shared" ref="P1159:P1222" si="271">+IF(E1159=0,1,0)</f>
        <v>0</v>
      </c>
      <c r="Q1159" s="8">
        <f t="shared" ref="Q1159:Q1222" si="272">IF(E1159&gt;=0,E1159,0)</f>
        <v>110</v>
      </c>
      <c r="R1159" s="8">
        <f t="shared" ref="R1159:R1222" si="273">IF(E1159&lt;0,E1159,0)</f>
        <v>0</v>
      </c>
      <c r="S1159" t="str">
        <f t="shared" ref="S1159:S1222" si="274">REPLACE(A1159,1,SEARCH(" ",A1159),"")</f>
        <v>12.00.00</v>
      </c>
      <c r="T1159" t="str">
        <f t="shared" ref="T1159:T1222" si="275">REPLACE(B1159,1,SEARCH(" ",B1159),"")</f>
        <v>21.00.00</v>
      </c>
      <c r="U1159" t="str">
        <f t="shared" ref="U1159:U1222" si="276">LEFT(A1159,11)</f>
        <v xml:space="preserve">8-mar-2012 </v>
      </c>
      <c r="V1159">
        <f t="shared" ref="V1159:V1222" si="277">MONTH(U1159)</f>
        <v>3</v>
      </c>
      <c r="W1159">
        <f t="shared" ref="W1159:W1222" si="278">YEAR(U1159)</f>
        <v>2012</v>
      </c>
      <c r="X1159">
        <f t="shared" ref="X1159:X1222" si="279">DAY(U1159)</f>
        <v>8</v>
      </c>
      <c r="Y1159" s="25">
        <f t="shared" ref="Y1159:Y1222" si="280">Y1158+E1159</f>
        <v>5401.49999999998</v>
      </c>
    </row>
    <row r="1160" spans="1:25">
      <c r="A1160" t="s">
        <v>1482</v>
      </c>
      <c r="B1160" t="s">
        <v>1483</v>
      </c>
      <c r="C1160" t="s">
        <v>25</v>
      </c>
      <c r="D1160">
        <v>16</v>
      </c>
      <c r="E1160" s="36">
        <v>21.4</v>
      </c>
      <c r="F1160" s="4">
        <v>3.0999999999999999E-3</v>
      </c>
      <c r="G1160">
        <v>0</v>
      </c>
      <c r="H1160" s="25">
        <v>47.7</v>
      </c>
      <c r="I1160" s="25">
        <v>0</v>
      </c>
      <c r="J1160" s="3">
        <v>10000</v>
      </c>
      <c r="K1160" s="7">
        <f t="shared" si="267"/>
        <v>7</v>
      </c>
      <c r="L1160" s="6">
        <f t="shared" si="268"/>
        <v>488.29999999999995</v>
      </c>
      <c r="M1160">
        <v>1</v>
      </c>
      <c r="N1160" s="9">
        <f t="shared" si="269"/>
        <v>1</v>
      </c>
      <c r="O1160" s="9">
        <f t="shared" si="270"/>
        <v>0</v>
      </c>
      <c r="P1160" s="9">
        <f t="shared" si="271"/>
        <v>0</v>
      </c>
      <c r="Q1160" s="8">
        <f t="shared" si="272"/>
        <v>21.4</v>
      </c>
      <c r="R1160" s="8">
        <f t="shared" si="273"/>
        <v>0</v>
      </c>
      <c r="S1160" t="str">
        <f t="shared" si="274"/>
        <v>18.00.00</v>
      </c>
      <c r="T1160" t="str">
        <f t="shared" si="275"/>
        <v>10.00.00</v>
      </c>
      <c r="U1160" t="str">
        <f t="shared" si="276"/>
        <v xml:space="preserve">8-mar-2012 </v>
      </c>
      <c r="V1160">
        <f t="shared" si="277"/>
        <v>3</v>
      </c>
      <c r="W1160">
        <f t="shared" si="278"/>
        <v>2012</v>
      </c>
      <c r="X1160">
        <f t="shared" si="279"/>
        <v>8</v>
      </c>
      <c r="Y1160" s="25">
        <f t="shared" si="280"/>
        <v>5422.8999999999796</v>
      </c>
    </row>
    <row r="1161" spans="1:25">
      <c r="A1161" t="s">
        <v>1483</v>
      </c>
      <c r="B1161" t="s">
        <v>1484</v>
      </c>
      <c r="C1161" t="s">
        <v>55</v>
      </c>
      <c r="D1161">
        <v>5</v>
      </c>
      <c r="E1161" s="36">
        <v>-19.5</v>
      </c>
      <c r="F1161" s="4">
        <v>-2.8E-3</v>
      </c>
      <c r="G1161">
        <v>0</v>
      </c>
      <c r="H1161" s="25">
        <v>8.8000000000000007</v>
      </c>
      <c r="I1161" s="25">
        <v>-20.5</v>
      </c>
      <c r="J1161" s="3">
        <v>10000</v>
      </c>
      <c r="K1161" s="7">
        <f t="shared" si="267"/>
        <v>-1</v>
      </c>
      <c r="L1161" s="6">
        <f t="shared" si="268"/>
        <v>-19.5</v>
      </c>
      <c r="M1161">
        <v>1</v>
      </c>
      <c r="N1161" s="9">
        <f t="shared" si="269"/>
        <v>0</v>
      </c>
      <c r="O1161" s="9">
        <f t="shared" si="270"/>
        <v>-1</v>
      </c>
      <c r="P1161" s="9">
        <f t="shared" si="271"/>
        <v>0</v>
      </c>
      <c r="Q1161" s="8">
        <f t="shared" si="272"/>
        <v>0</v>
      </c>
      <c r="R1161" s="8">
        <f t="shared" si="273"/>
        <v>-19.5</v>
      </c>
      <c r="S1161" t="str">
        <f t="shared" si="274"/>
        <v>10.00.00</v>
      </c>
      <c r="T1161" t="str">
        <f t="shared" si="275"/>
        <v>15.00.00</v>
      </c>
      <c r="U1161" t="str">
        <f t="shared" si="276"/>
        <v xml:space="preserve">9-mar-2012 </v>
      </c>
      <c r="V1161">
        <f t="shared" si="277"/>
        <v>3</v>
      </c>
      <c r="W1161">
        <f t="shared" si="278"/>
        <v>2012</v>
      </c>
      <c r="X1161">
        <f t="shared" si="279"/>
        <v>9</v>
      </c>
      <c r="Y1161" s="25">
        <f t="shared" si="280"/>
        <v>5403.3999999999796</v>
      </c>
    </row>
    <row r="1162" spans="1:25">
      <c r="A1162" t="s">
        <v>3181</v>
      </c>
      <c r="B1162" t="s">
        <v>3182</v>
      </c>
      <c r="C1162" t="s">
        <v>25</v>
      </c>
      <c r="D1162">
        <v>5</v>
      </c>
      <c r="E1162" s="36">
        <v>55.4</v>
      </c>
      <c r="F1162" s="4">
        <v>8.0999999999999996E-3</v>
      </c>
      <c r="G1162">
        <v>0</v>
      </c>
      <c r="H1162" s="25">
        <v>55.4</v>
      </c>
      <c r="I1162" s="25">
        <v>-12.6</v>
      </c>
      <c r="J1162" s="3">
        <v>10000</v>
      </c>
      <c r="K1162" s="7">
        <f t="shared" si="267"/>
        <v>1</v>
      </c>
      <c r="L1162" s="6">
        <f t="shared" si="268"/>
        <v>55.4</v>
      </c>
      <c r="M1162">
        <v>1</v>
      </c>
      <c r="N1162" s="9">
        <f t="shared" si="269"/>
        <v>1</v>
      </c>
      <c r="O1162" s="9">
        <f t="shared" si="270"/>
        <v>0</v>
      </c>
      <c r="P1162" s="9">
        <f t="shared" si="271"/>
        <v>0</v>
      </c>
      <c r="Q1162" s="8">
        <f t="shared" si="272"/>
        <v>55.4</v>
      </c>
      <c r="R1162" s="8">
        <f t="shared" si="273"/>
        <v>0</v>
      </c>
      <c r="S1162" t="str">
        <f t="shared" si="274"/>
        <v>11.00.00</v>
      </c>
      <c r="T1162" t="str">
        <f t="shared" si="275"/>
        <v>16.00.00</v>
      </c>
      <c r="U1162" t="str">
        <f t="shared" si="276"/>
        <v xml:space="preserve">9-mar-2012 </v>
      </c>
      <c r="V1162">
        <f t="shared" si="277"/>
        <v>3</v>
      </c>
      <c r="W1162">
        <f t="shared" si="278"/>
        <v>2012</v>
      </c>
      <c r="X1162">
        <f t="shared" si="279"/>
        <v>9</v>
      </c>
      <c r="Y1162" s="25">
        <f t="shared" si="280"/>
        <v>5458.7999999999793</v>
      </c>
    </row>
    <row r="1163" spans="1:25">
      <c r="A1163" t="s">
        <v>1485</v>
      </c>
      <c r="B1163" t="s">
        <v>1486</v>
      </c>
      <c r="C1163" t="s">
        <v>55</v>
      </c>
      <c r="D1163">
        <v>5</v>
      </c>
      <c r="E1163" s="36">
        <v>-33.4</v>
      </c>
      <c r="F1163" s="4">
        <v>-4.8999999999999998E-3</v>
      </c>
      <c r="G1163">
        <v>0</v>
      </c>
      <c r="H1163" s="25">
        <v>9.3000000000000007</v>
      </c>
      <c r="I1163" s="25">
        <v>-33.4</v>
      </c>
      <c r="J1163" s="3">
        <v>10000</v>
      </c>
      <c r="K1163" s="7">
        <f t="shared" si="267"/>
        <v>-1</v>
      </c>
      <c r="L1163" s="6">
        <f t="shared" si="268"/>
        <v>-33.4</v>
      </c>
      <c r="M1163">
        <v>1</v>
      </c>
      <c r="N1163" s="9">
        <f t="shared" si="269"/>
        <v>0</v>
      </c>
      <c r="O1163" s="9">
        <f t="shared" si="270"/>
        <v>-1</v>
      </c>
      <c r="P1163" s="9">
        <f t="shared" si="271"/>
        <v>0</v>
      </c>
      <c r="Q1163" s="8">
        <f t="shared" si="272"/>
        <v>0</v>
      </c>
      <c r="R1163" s="8">
        <f t="shared" si="273"/>
        <v>-33.4</v>
      </c>
      <c r="S1163" t="str">
        <f t="shared" si="274"/>
        <v>6.00.00</v>
      </c>
      <c r="T1163" t="str">
        <f t="shared" si="275"/>
        <v>11.00.00</v>
      </c>
      <c r="U1163" t="str">
        <f t="shared" si="276"/>
        <v>12-mar-2012</v>
      </c>
      <c r="V1163">
        <f t="shared" si="277"/>
        <v>3</v>
      </c>
      <c r="W1163">
        <f t="shared" si="278"/>
        <v>2012</v>
      </c>
      <c r="X1163">
        <f t="shared" si="279"/>
        <v>12</v>
      </c>
      <c r="Y1163" s="25">
        <f t="shared" si="280"/>
        <v>5425.3999999999796</v>
      </c>
    </row>
    <row r="1164" spans="1:25">
      <c r="A1164" t="s">
        <v>2177</v>
      </c>
      <c r="B1164" t="s">
        <v>2178</v>
      </c>
      <c r="C1164" t="s">
        <v>25</v>
      </c>
      <c r="D1164">
        <v>9</v>
      </c>
      <c r="E1164" s="38">
        <v>-22</v>
      </c>
      <c r="F1164" s="4">
        <v>-1.6000000000000001E-3</v>
      </c>
      <c r="G1164">
        <v>0</v>
      </c>
      <c r="H1164" s="25">
        <v>0</v>
      </c>
      <c r="I1164" s="25">
        <v>-51.4</v>
      </c>
      <c r="J1164" s="3">
        <v>10000</v>
      </c>
      <c r="K1164" s="7">
        <f t="shared" si="267"/>
        <v>-2</v>
      </c>
      <c r="L1164" s="6">
        <f t="shared" si="268"/>
        <v>-55.4</v>
      </c>
      <c r="M1164">
        <v>1</v>
      </c>
      <c r="N1164" s="9">
        <f t="shared" si="269"/>
        <v>0</v>
      </c>
      <c r="O1164" s="9">
        <f t="shared" si="270"/>
        <v>-1</v>
      </c>
      <c r="P1164" s="9">
        <f t="shared" si="271"/>
        <v>0</v>
      </c>
      <c r="Q1164" s="8">
        <f t="shared" si="272"/>
        <v>0</v>
      </c>
      <c r="R1164" s="8">
        <f t="shared" si="273"/>
        <v>-22</v>
      </c>
      <c r="S1164" t="str">
        <f t="shared" si="274"/>
        <v>12.00.00</v>
      </c>
      <c r="T1164" t="str">
        <f t="shared" si="275"/>
        <v>21.00.00</v>
      </c>
      <c r="U1164" t="str">
        <f t="shared" si="276"/>
        <v>14-mar-2012</v>
      </c>
      <c r="V1164">
        <f t="shared" si="277"/>
        <v>3</v>
      </c>
      <c r="W1164">
        <f t="shared" si="278"/>
        <v>2012</v>
      </c>
      <c r="X1164">
        <f t="shared" si="279"/>
        <v>14</v>
      </c>
      <c r="Y1164" s="25">
        <f t="shared" si="280"/>
        <v>5403.3999999999796</v>
      </c>
    </row>
    <row r="1165" spans="1:25">
      <c r="A1165" t="s">
        <v>1487</v>
      </c>
      <c r="B1165" t="s">
        <v>1488</v>
      </c>
      <c r="C1165" t="s">
        <v>55</v>
      </c>
      <c r="D1165">
        <v>6</v>
      </c>
      <c r="E1165" s="36">
        <v>-14.4</v>
      </c>
      <c r="F1165" s="4">
        <v>-2E-3</v>
      </c>
      <c r="G1165">
        <v>0</v>
      </c>
      <c r="H1165" s="25">
        <v>11.6</v>
      </c>
      <c r="I1165" s="25">
        <v>-15.1</v>
      </c>
      <c r="J1165" s="3">
        <v>10000</v>
      </c>
      <c r="K1165" s="7">
        <f t="shared" si="267"/>
        <v>-3</v>
      </c>
      <c r="L1165" s="6">
        <f t="shared" si="268"/>
        <v>-69.8</v>
      </c>
      <c r="M1165">
        <v>1</v>
      </c>
      <c r="N1165" s="9">
        <f t="shared" si="269"/>
        <v>0</v>
      </c>
      <c r="O1165" s="9">
        <f t="shared" si="270"/>
        <v>-1</v>
      </c>
      <c r="P1165" s="9">
        <f t="shared" si="271"/>
        <v>0</v>
      </c>
      <c r="Q1165" s="8">
        <f t="shared" si="272"/>
        <v>0</v>
      </c>
      <c r="R1165" s="8">
        <f t="shared" si="273"/>
        <v>-14.4</v>
      </c>
      <c r="S1165" t="str">
        <f t="shared" si="274"/>
        <v>20.00.00</v>
      </c>
      <c r="T1165" t="str">
        <f t="shared" si="275"/>
        <v>2.00.00</v>
      </c>
      <c r="U1165" t="str">
        <f t="shared" si="276"/>
        <v>14-mar-2012</v>
      </c>
      <c r="V1165">
        <f t="shared" si="277"/>
        <v>3</v>
      </c>
      <c r="W1165">
        <f t="shared" si="278"/>
        <v>2012</v>
      </c>
      <c r="X1165">
        <f t="shared" si="279"/>
        <v>14</v>
      </c>
      <c r="Y1165" s="25">
        <f t="shared" si="280"/>
        <v>5388.99999999998</v>
      </c>
    </row>
    <row r="1166" spans="1:25">
      <c r="A1166" t="s">
        <v>3183</v>
      </c>
      <c r="B1166" t="s">
        <v>3184</v>
      </c>
      <c r="C1166" t="s">
        <v>25</v>
      </c>
      <c r="D1166">
        <v>2</v>
      </c>
      <c r="E1166" s="36">
        <v>51.9</v>
      </c>
      <c r="F1166" s="4">
        <v>7.4000000000000003E-3</v>
      </c>
      <c r="G1166">
        <v>0</v>
      </c>
      <c r="H1166" s="25">
        <v>51.9</v>
      </c>
      <c r="I1166" s="25">
        <v>0</v>
      </c>
      <c r="J1166" s="3">
        <v>10000</v>
      </c>
      <c r="K1166" s="7">
        <f t="shared" si="267"/>
        <v>1</v>
      </c>
      <c r="L1166" s="6">
        <f t="shared" si="268"/>
        <v>51.9</v>
      </c>
      <c r="M1166">
        <v>1</v>
      </c>
      <c r="N1166" s="9">
        <f t="shared" si="269"/>
        <v>1</v>
      </c>
      <c r="O1166" s="9">
        <f t="shared" si="270"/>
        <v>0</v>
      </c>
      <c r="P1166" s="9">
        <f t="shared" si="271"/>
        <v>0</v>
      </c>
      <c r="Q1166" s="8">
        <f t="shared" si="272"/>
        <v>51.9</v>
      </c>
      <c r="R1166" s="8">
        <f t="shared" si="273"/>
        <v>0</v>
      </c>
      <c r="S1166" t="str">
        <f t="shared" si="274"/>
        <v>9.00.00</v>
      </c>
      <c r="T1166" t="str">
        <f t="shared" si="275"/>
        <v>11.00.00</v>
      </c>
      <c r="U1166" t="str">
        <f t="shared" si="276"/>
        <v>14-mar-2012</v>
      </c>
      <c r="V1166">
        <f t="shared" si="277"/>
        <v>3</v>
      </c>
      <c r="W1166">
        <f t="shared" si="278"/>
        <v>2012</v>
      </c>
      <c r="X1166">
        <f t="shared" si="279"/>
        <v>14</v>
      </c>
      <c r="Y1166" s="25">
        <f t="shared" si="280"/>
        <v>5440.8999999999796</v>
      </c>
    </row>
    <row r="1167" spans="1:25">
      <c r="A1167" t="s">
        <v>1489</v>
      </c>
      <c r="B1167" t="s">
        <v>1490</v>
      </c>
      <c r="C1167" t="s">
        <v>55</v>
      </c>
      <c r="D1167">
        <v>7</v>
      </c>
      <c r="E1167" s="36">
        <v>-24.1</v>
      </c>
      <c r="F1167" s="4">
        <v>-3.3999999999999998E-3</v>
      </c>
      <c r="G1167">
        <v>0</v>
      </c>
      <c r="H1167" s="25">
        <v>0</v>
      </c>
      <c r="I1167" s="25">
        <v>-24.1</v>
      </c>
      <c r="J1167" s="3">
        <v>10000</v>
      </c>
      <c r="K1167" s="7">
        <f t="shared" si="267"/>
        <v>-1</v>
      </c>
      <c r="L1167" s="6">
        <f t="shared" si="268"/>
        <v>-24.1</v>
      </c>
      <c r="M1167">
        <v>1</v>
      </c>
      <c r="N1167" s="9">
        <f t="shared" si="269"/>
        <v>0</v>
      </c>
      <c r="O1167" s="9">
        <f t="shared" si="270"/>
        <v>-1</v>
      </c>
      <c r="P1167" s="9">
        <f t="shared" si="271"/>
        <v>0</v>
      </c>
      <c r="Q1167" s="8">
        <f t="shared" si="272"/>
        <v>0</v>
      </c>
      <c r="R1167" s="8">
        <f t="shared" si="273"/>
        <v>-24.1</v>
      </c>
      <c r="S1167" t="str">
        <f t="shared" si="274"/>
        <v>9.00.00</v>
      </c>
      <c r="T1167" t="str">
        <f t="shared" si="275"/>
        <v>16.00.00</v>
      </c>
      <c r="U1167" t="str">
        <f t="shared" si="276"/>
        <v>15-mar-2012</v>
      </c>
      <c r="V1167">
        <f t="shared" si="277"/>
        <v>3</v>
      </c>
      <c r="W1167">
        <f t="shared" si="278"/>
        <v>2012</v>
      </c>
      <c r="X1167">
        <f t="shared" si="279"/>
        <v>15</v>
      </c>
      <c r="Y1167" s="25">
        <f t="shared" si="280"/>
        <v>5416.7999999999793</v>
      </c>
    </row>
    <row r="1168" spans="1:25">
      <c r="A1168" t="s">
        <v>1493</v>
      </c>
      <c r="B1168" t="s">
        <v>1494</v>
      </c>
      <c r="C1168" t="s">
        <v>25</v>
      </c>
      <c r="D1168">
        <v>15</v>
      </c>
      <c r="E1168" s="36">
        <v>-48.3</v>
      </c>
      <c r="F1168" s="4">
        <v>-6.7000000000000002E-3</v>
      </c>
      <c r="G1168">
        <v>0</v>
      </c>
      <c r="H1168" s="25">
        <v>0</v>
      </c>
      <c r="I1168" s="25">
        <v>-47.8</v>
      </c>
      <c r="J1168" s="3">
        <v>10000</v>
      </c>
      <c r="K1168" s="7">
        <f t="shared" si="267"/>
        <v>-2</v>
      </c>
      <c r="L1168" s="6">
        <f t="shared" si="268"/>
        <v>-72.400000000000006</v>
      </c>
      <c r="M1168">
        <v>1</v>
      </c>
      <c r="N1168" s="9">
        <f t="shared" si="269"/>
        <v>0</v>
      </c>
      <c r="O1168" s="9">
        <f t="shared" si="270"/>
        <v>-1</v>
      </c>
      <c r="P1168" s="9">
        <f t="shared" si="271"/>
        <v>0</v>
      </c>
      <c r="Q1168" s="8">
        <f t="shared" si="272"/>
        <v>0</v>
      </c>
      <c r="R1168" s="8">
        <f t="shared" si="273"/>
        <v>-48.3</v>
      </c>
      <c r="S1168" t="str">
        <f t="shared" si="274"/>
        <v>19.00.00</v>
      </c>
      <c r="T1168" t="str">
        <f t="shared" si="275"/>
        <v>10.00.00</v>
      </c>
      <c r="U1168" t="str">
        <f t="shared" si="276"/>
        <v>19-mar-2012</v>
      </c>
      <c r="V1168">
        <f t="shared" si="277"/>
        <v>3</v>
      </c>
      <c r="W1168">
        <f t="shared" si="278"/>
        <v>2012</v>
      </c>
      <c r="X1168">
        <f t="shared" si="279"/>
        <v>19</v>
      </c>
      <c r="Y1168" s="25">
        <f t="shared" si="280"/>
        <v>5368.4999999999791</v>
      </c>
    </row>
    <row r="1169" spans="1:25">
      <c r="A1169" t="s">
        <v>1491</v>
      </c>
      <c r="B1169" t="s">
        <v>1492</v>
      </c>
      <c r="C1169" t="s">
        <v>55</v>
      </c>
      <c r="D1169">
        <v>9</v>
      </c>
      <c r="E1169" s="36">
        <v>-20.8</v>
      </c>
      <c r="F1169" s="4">
        <v>-2.8999999999999998E-3</v>
      </c>
      <c r="G1169">
        <v>0</v>
      </c>
      <c r="H1169" s="25">
        <v>49.7</v>
      </c>
      <c r="I1169" s="25">
        <v>-20.8</v>
      </c>
      <c r="J1169" s="3">
        <v>10000</v>
      </c>
      <c r="K1169" s="7">
        <f t="shared" si="267"/>
        <v>-3</v>
      </c>
      <c r="L1169" s="6">
        <f t="shared" si="268"/>
        <v>-93.2</v>
      </c>
      <c r="M1169">
        <v>1</v>
      </c>
      <c r="N1169" s="9">
        <f t="shared" si="269"/>
        <v>0</v>
      </c>
      <c r="O1169" s="9">
        <f t="shared" si="270"/>
        <v>-1</v>
      </c>
      <c r="P1169" s="9">
        <f t="shared" si="271"/>
        <v>0</v>
      </c>
      <c r="Q1169" s="8">
        <f t="shared" si="272"/>
        <v>0</v>
      </c>
      <c r="R1169" s="8">
        <f t="shared" si="273"/>
        <v>-20.8</v>
      </c>
      <c r="S1169" t="str">
        <f t="shared" si="274"/>
        <v>9.00.00</v>
      </c>
      <c r="T1169" t="str">
        <f t="shared" si="275"/>
        <v>18.00.00</v>
      </c>
      <c r="U1169" t="str">
        <f t="shared" si="276"/>
        <v>19-mar-2012</v>
      </c>
      <c r="V1169">
        <f t="shared" si="277"/>
        <v>3</v>
      </c>
      <c r="W1169">
        <f t="shared" si="278"/>
        <v>2012</v>
      </c>
      <c r="X1169">
        <f t="shared" si="279"/>
        <v>19</v>
      </c>
      <c r="Y1169" s="25">
        <f t="shared" si="280"/>
        <v>5347.6999999999789</v>
      </c>
    </row>
    <row r="1170" spans="1:25">
      <c r="A1170" t="s">
        <v>1494</v>
      </c>
      <c r="B1170" t="s">
        <v>1495</v>
      </c>
      <c r="C1170" t="s">
        <v>55</v>
      </c>
      <c r="D1170">
        <v>16</v>
      </c>
      <c r="E1170" s="36">
        <v>31.5</v>
      </c>
      <c r="F1170" s="4">
        <v>4.4000000000000003E-3</v>
      </c>
      <c r="G1170">
        <v>0</v>
      </c>
      <c r="H1170" s="25">
        <v>68</v>
      </c>
      <c r="I1170" s="25">
        <v>0</v>
      </c>
      <c r="J1170" s="3">
        <v>10000</v>
      </c>
      <c r="K1170" s="7">
        <f t="shared" si="267"/>
        <v>1</v>
      </c>
      <c r="L1170" s="6">
        <f t="shared" si="268"/>
        <v>31.5</v>
      </c>
      <c r="M1170">
        <v>1</v>
      </c>
      <c r="N1170" s="9">
        <f t="shared" si="269"/>
        <v>1</v>
      </c>
      <c r="O1170" s="9">
        <f t="shared" si="270"/>
        <v>0</v>
      </c>
      <c r="P1170" s="9">
        <f t="shared" si="271"/>
        <v>0</v>
      </c>
      <c r="Q1170" s="8">
        <f t="shared" si="272"/>
        <v>31.5</v>
      </c>
      <c r="R1170" s="8">
        <f t="shared" si="273"/>
        <v>0</v>
      </c>
      <c r="S1170" t="str">
        <f t="shared" si="274"/>
        <v>10.00.00</v>
      </c>
      <c r="T1170" t="str">
        <f t="shared" si="275"/>
        <v>2.00.00</v>
      </c>
      <c r="U1170" t="str">
        <f t="shared" si="276"/>
        <v>20-mar-2012</v>
      </c>
      <c r="V1170">
        <f t="shared" si="277"/>
        <v>3</v>
      </c>
      <c r="W1170">
        <f t="shared" si="278"/>
        <v>2012</v>
      </c>
      <c r="X1170">
        <f t="shared" si="279"/>
        <v>20</v>
      </c>
      <c r="Y1170" s="25">
        <f t="shared" si="280"/>
        <v>5379.1999999999789</v>
      </c>
    </row>
    <row r="1171" spans="1:25">
      <c r="A1171" t="s">
        <v>3185</v>
      </c>
      <c r="B1171" t="s">
        <v>3186</v>
      </c>
      <c r="C1171" t="s">
        <v>25</v>
      </c>
      <c r="D1171">
        <v>7</v>
      </c>
      <c r="E1171" s="36">
        <v>-9.6</v>
      </c>
      <c r="F1171" s="4">
        <v>-1.4E-3</v>
      </c>
      <c r="G1171">
        <v>0</v>
      </c>
      <c r="H1171" s="25">
        <v>1</v>
      </c>
      <c r="I1171" s="25">
        <v>-14.5</v>
      </c>
      <c r="J1171" s="3">
        <v>10000</v>
      </c>
      <c r="K1171" s="7">
        <f t="shared" si="267"/>
        <v>-1</v>
      </c>
      <c r="L1171" s="6">
        <f t="shared" si="268"/>
        <v>-9.6</v>
      </c>
      <c r="M1171">
        <v>1</v>
      </c>
      <c r="N1171" s="9">
        <f t="shared" si="269"/>
        <v>0</v>
      </c>
      <c r="O1171" s="9">
        <f t="shared" si="270"/>
        <v>-1</v>
      </c>
      <c r="P1171" s="9">
        <f t="shared" si="271"/>
        <v>0</v>
      </c>
      <c r="Q1171" s="8">
        <f t="shared" si="272"/>
        <v>0</v>
      </c>
      <c r="R1171" s="8">
        <f t="shared" si="273"/>
        <v>-9.6</v>
      </c>
      <c r="S1171" t="str">
        <f t="shared" si="274"/>
        <v>16.00.00</v>
      </c>
      <c r="T1171" t="str">
        <f t="shared" si="275"/>
        <v>23.00.00</v>
      </c>
      <c r="U1171" t="str">
        <f t="shared" si="276"/>
        <v>20-mar-2012</v>
      </c>
      <c r="V1171">
        <f t="shared" si="277"/>
        <v>3</v>
      </c>
      <c r="W1171">
        <f t="shared" si="278"/>
        <v>2012</v>
      </c>
      <c r="X1171">
        <f t="shared" si="279"/>
        <v>20</v>
      </c>
      <c r="Y1171" s="25">
        <f t="shared" si="280"/>
        <v>5369.5999999999785</v>
      </c>
    </row>
    <row r="1172" spans="1:25">
      <c r="A1172" t="s">
        <v>1496</v>
      </c>
      <c r="B1172" t="s">
        <v>1497</v>
      </c>
      <c r="C1172" t="s">
        <v>25</v>
      </c>
      <c r="D1172">
        <v>12</v>
      </c>
      <c r="E1172" s="36">
        <v>-51.8</v>
      </c>
      <c r="F1172" s="4">
        <v>-7.3000000000000001E-3</v>
      </c>
      <c r="G1172">
        <v>0</v>
      </c>
      <c r="H1172" s="25">
        <v>19.7</v>
      </c>
      <c r="I1172" s="25">
        <v>-51.8</v>
      </c>
      <c r="J1172" s="3">
        <v>10000</v>
      </c>
      <c r="K1172" s="7">
        <f t="shared" si="267"/>
        <v>-2</v>
      </c>
      <c r="L1172" s="6">
        <f t="shared" si="268"/>
        <v>-61.4</v>
      </c>
      <c r="M1172">
        <v>1</v>
      </c>
      <c r="N1172" s="9">
        <f t="shared" si="269"/>
        <v>0</v>
      </c>
      <c r="O1172" s="9">
        <f t="shared" si="270"/>
        <v>-1</v>
      </c>
      <c r="P1172" s="9">
        <f t="shared" si="271"/>
        <v>0</v>
      </c>
      <c r="Q1172" s="8">
        <f t="shared" si="272"/>
        <v>0</v>
      </c>
      <c r="R1172" s="8">
        <f t="shared" si="273"/>
        <v>-51.8</v>
      </c>
      <c r="S1172" t="str">
        <f t="shared" si="274"/>
        <v>21.00.00</v>
      </c>
      <c r="T1172" t="str">
        <f t="shared" si="275"/>
        <v>9.00.00</v>
      </c>
      <c r="U1172" t="str">
        <f t="shared" si="276"/>
        <v>21-mar-2012</v>
      </c>
      <c r="V1172">
        <f t="shared" si="277"/>
        <v>3</v>
      </c>
      <c r="W1172">
        <f t="shared" si="278"/>
        <v>2012</v>
      </c>
      <c r="X1172">
        <f t="shared" si="279"/>
        <v>21</v>
      </c>
      <c r="Y1172" s="25">
        <f t="shared" si="280"/>
        <v>5317.7999999999784</v>
      </c>
    </row>
    <row r="1173" spans="1:25">
      <c r="A1173" t="s">
        <v>1498</v>
      </c>
      <c r="B1173" t="s">
        <v>1499</v>
      </c>
      <c r="C1173" t="s">
        <v>55</v>
      </c>
      <c r="D1173">
        <v>23</v>
      </c>
      <c r="E1173" s="36">
        <v>-10.1</v>
      </c>
      <c r="F1173" s="4">
        <v>-1.4E-3</v>
      </c>
      <c r="G1173">
        <v>0</v>
      </c>
      <c r="H1173" s="25">
        <v>30.2</v>
      </c>
      <c r="I1173" s="25">
        <v>-14.4</v>
      </c>
      <c r="J1173" s="3">
        <v>10000</v>
      </c>
      <c r="K1173" s="7">
        <f t="shared" si="267"/>
        <v>-3</v>
      </c>
      <c r="L1173" s="6">
        <f t="shared" si="268"/>
        <v>-71.5</v>
      </c>
      <c r="M1173">
        <v>1</v>
      </c>
      <c r="N1173" s="9">
        <f t="shared" si="269"/>
        <v>0</v>
      </c>
      <c r="O1173" s="9">
        <f t="shared" si="270"/>
        <v>-1</v>
      </c>
      <c r="P1173" s="9">
        <f t="shared" si="271"/>
        <v>0</v>
      </c>
      <c r="Q1173" s="8">
        <f t="shared" si="272"/>
        <v>0</v>
      </c>
      <c r="R1173" s="8">
        <f t="shared" si="273"/>
        <v>-10.1</v>
      </c>
      <c r="S1173" t="str">
        <f t="shared" si="274"/>
        <v>10.00.00</v>
      </c>
      <c r="T1173" t="str">
        <f t="shared" si="275"/>
        <v>9.00.00</v>
      </c>
      <c r="U1173" t="str">
        <f t="shared" si="276"/>
        <v>22-mar-2012</v>
      </c>
      <c r="V1173">
        <f t="shared" si="277"/>
        <v>3</v>
      </c>
      <c r="W1173">
        <f t="shared" si="278"/>
        <v>2012</v>
      </c>
      <c r="X1173">
        <f t="shared" si="279"/>
        <v>22</v>
      </c>
      <c r="Y1173" s="25">
        <f t="shared" si="280"/>
        <v>5307.699999999978</v>
      </c>
    </row>
    <row r="1174" spans="1:25">
      <c r="A1174" t="s">
        <v>7322</v>
      </c>
      <c r="B1174" t="s">
        <v>7323</v>
      </c>
      <c r="C1174" t="s">
        <v>55</v>
      </c>
      <c r="D1174">
        <v>45</v>
      </c>
      <c r="E1174" s="36">
        <v>-5.2</v>
      </c>
      <c r="F1174" s="4">
        <v>-6.9999999999999999E-4</v>
      </c>
      <c r="G1174">
        <v>0</v>
      </c>
      <c r="H1174" s="25">
        <v>19.8</v>
      </c>
      <c r="I1174" s="25">
        <v>-22</v>
      </c>
      <c r="J1174" s="3">
        <v>10000</v>
      </c>
      <c r="K1174" s="7">
        <f t="shared" si="267"/>
        <v>-4</v>
      </c>
      <c r="L1174" s="6">
        <f t="shared" si="268"/>
        <v>-76.7</v>
      </c>
      <c r="M1174">
        <v>1</v>
      </c>
      <c r="N1174" s="9">
        <f t="shared" si="269"/>
        <v>0</v>
      </c>
      <c r="O1174" s="9">
        <f t="shared" si="270"/>
        <v>-1</v>
      </c>
      <c r="P1174" s="9">
        <f t="shared" si="271"/>
        <v>0</v>
      </c>
      <c r="Q1174" s="8">
        <f t="shared" si="272"/>
        <v>0</v>
      </c>
      <c r="R1174" s="8">
        <f t="shared" si="273"/>
        <v>-5.2</v>
      </c>
      <c r="S1174" t="str">
        <f t="shared" si="274"/>
        <v>9.45.00</v>
      </c>
      <c r="T1174" t="str">
        <f t="shared" si="275"/>
        <v>21.00.00</v>
      </c>
      <c r="U1174" t="str">
        <f t="shared" si="276"/>
        <v>22-mar-2012</v>
      </c>
      <c r="V1174">
        <f t="shared" si="277"/>
        <v>3</v>
      </c>
      <c r="W1174">
        <f t="shared" si="278"/>
        <v>2012</v>
      </c>
      <c r="X1174">
        <f t="shared" si="279"/>
        <v>22</v>
      </c>
      <c r="Y1174" s="25">
        <f t="shared" si="280"/>
        <v>5302.4999999999782</v>
      </c>
    </row>
    <row r="1175" spans="1:25">
      <c r="A1175" t="s">
        <v>1500</v>
      </c>
      <c r="B1175" t="s">
        <v>1501</v>
      </c>
      <c r="C1175" t="s">
        <v>55</v>
      </c>
      <c r="D1175">
        <v>3</v>
      </c>
      <c r="E1175" s="36">
        <v>-43.8</v>
      </c>
      <c r="F1175" s="4">
        <v>-6.3E-3</v>
      </c>
      <c r="G1175">
        <v>0</v>
      </c>
      <c r="H1175" s="25">
        <v>0</v>
      </c>
      <c r="I1175" s="25">
        <v>-43.8</v>
      </c>
      <c r="J1175" s="3">
        <v>10000</v>
      </c>
      <c r="K1175" s="7">
        <f t="shared" si="267"/>
        <v>-5</v>
      </c>
      <c r="L1175" s="6">
        <f t="shared" si="268"/>
        <v>-120.5</v>
      </c>
      <c r="M1175">
        <v>1</v>
      </c>
      <c r="N1175" s="9">
        <f t="shared" si="269"/>
        <v>0</v>
      </c>
      <c r="O1175" s="9">
        <f t="shared" si="270"/>
        <v>-1</v>
      </c>
      <c r="P1175" s="9">
        <f t="shared" si="271"/>
        <v>0</v>
      </c>
      <c r="Q1175" s="8">
        <f t="shared" si="272"/>
        <v>0</v>
      </c>
      <c r="R1175" s="8">
        <f t="shared" si="273"/>
        <v>-43.8</v>
      </c>
      <c r="S1175" t="str">
        <f t="shared" si="274"/>
        <v>13.00.00</v>
      </c>
      <c r="T1175" t="str">
        <f t="shared" si="275"/>
        <v>16.00.00</v>
      </c>
      <c r="U1175" t="str">
        <f t="shared" si="276"/>
        <v>23-mar-2012</v>
      </c>
      <c r="V1175">
        <f t="shared" si="277"/>
        <v>3</v>
      </c>
      <c r="W1175">
        <f t="shared" si="278"/>
        <v>2012</v>
      </c>
      <c r="X1175">
        <f t="shared" si="279"/>
        <v>23</v>
      </c>
      <c r="Y1175" s="25">
        <f t="shared" si="280"/>
        <v>5258.699999999978</v>
      </c>
    </row>
    <row r="1176" spans="1:25">
      <c r="A1176" t="s">
        <v>1502</v>
      </c>
      <c r="B1176" t="s">
        <v>1503</v>
      </c>
      <c r="C1176" t="s">
        <v>25</v>
      </c>
      <c r="D1176">
        <v>10</v>
      </c>
      <c r="E1176" s="36">
        <v>-37.799999999999997</v>
      </c>
      <c r="F1176" s="4">
        <v>-5.4000000000000003E-3</v>
      </c>
      <c r="G1176">
        <v>0</v>
      </c>
      <c r="H1176" s="25">
        <v>37.1</v>
      </c>
      <c r="I1176" s="25">
        <v>-37.799999999999997</v>
      </c>
      <c r="J1176" s="3">
        <v>10000</v>
      </c>
      <c r="K1176" s="7">
        <f t="shared" si="267"/>
        <v>-6</v>
      </c>
      <c r="L1176" s="6">
        <f t="shared" si="268"/>
        <v>-158.30000000000001</v>
      </c>
      <c r="M1176">
        <v>1</v>
      </c>
      <c r="N1176" s="9">
        <f t="shared" si="269"/>
        <v>0</v>
      </c>
      <c r="O1176" s="9">
        <f t="shared" si="270"/>
        <v>-1</v>
      </c>
      <c r="P1176" s="9">
        <f t="shared" si="271"/>
        <v>0</v>
      </c>
      <c r="Q1176" s="8">
        <f t="shared" si="272"/>
        <v>0</v>
      </c>
      <c r="R1176" s="8">
        <f t="shared" si="273"/>
        <v>-37.799999999999997</v>
      </c>
      <c r="S1176" t="str">
        <f t="shared" si="274"/>
        <v>21.00.00</v>
      </c>
      <c r="T1176" t="str">
        <f t="shared" si="275"/>
        <v>9.00.00</v>
      </c>
      <c r="U1176" t="str">
        <f t="shared" si="276"/>
        <v>23-mar-2012</v>
      </c>
      <c r="V1176">
        <f t="shared" si="277"/>
        <v>3</v>
      </c>
      <c r="W1176">
        <f t="shared" si="278"/>
        <v>2012</v>
      </c>
      <c r="X1176">
        <f t="shared" si="279"/>
        <v>23</v>
      </c>
      <c r="Y1176" s="25">
        <f t="shared" si="280"/>
        <v>5220.8999999999778</v>
      </c>
    </row>
    <row r="1177" spans="1:25">
      <c r="A1177" t="s">
        <v>1504</v>
      </c>
      <c r="B1177" t="s">
        <v>1505</v>
      </c>
      <c r="C1177" t="s">
        <v>55</v>
      </c>
      <c r="D1177">
        <v>2</v>
      </c>
      <c r="E1177" s="36">
        <v>-65.8</v>
      </c>
      <c r="F1177" s="4">
        <v>-9.4000000000000004E-3</v>
      </c>
      <c r="G1177">
        <v>0</v>
      </c>
      <c r="H1177" s="25">
        <v>0</v>
      </c>
      <c r="I1177" s="25">
        <v>-65.8</v>
      </c>
      <c r="J1177" s="3">
        <v>10000</v>
      </c>
      <c r="K1177" s="7">
        <f t="shared" si="267"/>
        <v>-7</v>
      </c>
      <c r="L1177" s="6">
        <f t="shared" si="268"/>
        <v>-224.10000000000002</v>
      </c>
      <c r="M1177">
        <v>1</v>
      </c>
      <c r="N1177" s="9">
        <f t="shared" si="269"/>
        <v>0</v>
      </c>
      <c r="O1177" s="9">
        <f t="shared" si="270"/>
        <v>-1</v>
      </c>
      <c r="P1177" s="9">
        <f t="shared" si="271"/>
        <v>0</v>
      </c>
      <c r="Q1177" s="8">
        <f t="shared" si="272"/>
        <v>0</v>
      </c>
      <c r="R1177" s="8">
        <f t="shared" si="273"/>
        <v>-65.8</v>
      </c>
      <c r="S1177" t="str">
        <f t="shared" si="274"/>
        <v>10.00.00</v>
      </c>
      <c r="T1177" t="str">
        <f t="shared" si="275"/>
        <v>12.00.00</v>
      </c>
      <c r="U1177" t="str">
        <f t="shared" si="276"/>
        <v>26-mar-2012</v>
      </c>
      <c r="V1177">
        <f t="shared" si="277"/>
        <v>3</v>
      </c>
      <c r="W1177">
        <f t="shared" si="278"/>
        <v>2012</v>
      </c>
      <c r="X1177">
        <f t="shared" si="279"/>
        <v>26</v>
      </c>
      <c r="Y1177" s="25">
        <f t="shared" si="280"/>
        <v>5155.0999999999776</v>
      </c>
    </row>
    <row r="1178" spans="1:25">
      <c r="A1178" t="s">
        <v>1506</v>
      </c>
      <c r="B1178" t="s">
        <v>1507</v>
      </c>
      <c r="C1178" t="s">
        <v>55</v>
      </c>
      <c r="D1178">
        <v>2</v>
      </c>
      <c r="E1178" s="36">
        <v>-24.6</v>
      </c>
      <c r="F1178" s="4">
        <v>-3.5000000000000001E-3</v>
      </c>
      <c r="G1178">
        <v>0</v>
      </c>
      <c r="H1178" s="25">
        <v>0</v>
      </c>
      <c r="I1178" s="25">
        <v>-24.6</v>
      </c>
      <c r="J1178" s="3">
        <v>10000</v>
      </c>
      <c r="K1178" s="7">
        <f t="shared" si="267"/>
        <v>-8</v>
      </c>
      <c r="L1178" s="6">
        <f t="shared" si="268"/>
        <v>-248.70000000000002</v>
      </c>
      <c r="M1178">
        <v>1</v>
      </c>
      <c r="N1178" s="9">
        <f t="shared" si="269"/>
        <v>0</v>
      </c>
      <c r="O1178" s="9">
        <f t="shared" si="270"/>
        <v>-1</v>
      </c>
      <c r="P1178" s="9">
        <f t="shared" si="271"/>
        <v>0</v>
      </c>
      <c r="Q1178" s="8">
        <f t="shared" si="272"/>
        <v>0</v>
      </c>
      <c r="R1178" s="8">
        <f t="shared" si="273"/>
        <v>-24.6</v>
      </c>
      <c r="S1178" t="str">
        <f t="shared" si="274"/>
        <v>9.00.00</v>
      </c>
      <c r="T1178" t="str">
        <f t="shared" si="275"/>
        <v>11.00.00</v>
      </c>
      <c r="U1178" t="str">
        <f t="shared" si="276"/>
        <v>27-mar-2012</v>
      </c>
      <c r="V1178">
        <f t="shared" si="277"/>
        <v>3</v>
      </c>
      <c r="W1178">
        <f t="shared" si="278"/>
        <v>2012</v>
      </c>
      <c r="X1178">
        <f t="shared" si="279"/>
        <v>27</v>
      </c>
      <c r="Y1178" s="25">
        <f t="shared" si="280"/>
        <v>5130.4999999999773</v>
      </c>
    </row>
    <row r="1179" spans="1:25">
      <c r="A1179" t="s">
        <v>3187</v>
      </c>
      <c r="B1179" t="s">
        <v>3188</v>
      </c>
      <c r="C1179" t="s">
        <v>25</v>
      </c>
      <c r="D1179">
        <v>3</v>
      </c>
      <c r="E1179" s="36">
        <v>-67.5</v>
      </c>
      <c r="F1179" s="4">
        <v>-9.4999999999999998E-3</v>
      </c>
      <c r="G1179">
        <v>0</v>
      </c>
      <c r="H1179" s="25">
        <v>0</v>
      </c>
      <c r="I1179" s="25">
        <v>-67.5</v>
      </c>
      <c r="J1179" s="3">
        <v>10000</v>
      </c>
      <c r="K1179" s="7">
        <f t="shared" si="267"/>
        <v>-9</v>
      </c>
      <c r="L1179" s="6">
        <f t="shared" si="268"/>
        <v>-316.20000000000005</v>
      </c>
      <c r="M1179">
        <v>1</v>
      </c>
      <c r="N1179" s="9">
        <f t="shared" si="269"/>
        <v>0</v>
      </c>
      <c r="O1179" s="9">
        <f t="shared" si="270"/>
        <v>-1</v>
      </c>
      <c r="P1179" s="9">
        <f t="shared" si="271"/>
        <v>0</v>
      </c>
      <c r="Q1179" s="8">
        <f t="shared" si="272"/>
        <v>0</v>
      </c>
      <c r="R1179" s="8">
        <f t="shared" si="273"/>
        <v>-67.5</v>
      </c>
      <c r="S1179" t="str">
        <f t="shared" si="274"/>
        <v>13.00.00</v>
      </c>
      <c r="T1179" t="str">
        <f t="shared" si="275"/>
        <v>16.00.00</v>
      </c>
      <c r="U1179" t="str">
        <f t="shared" si="276"/>
        <v>28-mar-2012</v>
      </c>
      <c r="V1179">
        <f t="shared" si="277"/>
        <v>3</v>
      </c>
      <c r="W1179">
        <f t="shared" si="278"/>
        <v>2012</v>
      </c>
      <c r="X1179">
        <f t="shared" si="279"/>
        <v>28</v>
      </c>
      <c r="Y1179" s="25">
        <f t="shared" si="280"/>
        <v>5062.9999999999773</v>
      </c>
    </row>
    <row r="1180" spans="1:25">
      <c r="A1180" t="s">
        <v>1508</v>
      </c>
      <c r="B1180" t="s">
        <v>1509</v>
      </c>
      <c r="C1180" t="s">
        <v>55</v>
      </c>
      <c r="D1180">
        <v>10</v>
      </c>
      <c r="E1180" s="36">
        <v>10.9</v>
      </c>
      <c r="F1180" s="4">
        <v>1.6000000000000001E-3</v>
      </c>
      <c r="G1180">
        <v>0</v>
      </c>
      <c r="H1180" s="25">
        <v>54.7</v>
      </c>
      <c r="I1180" s="25">
        <v>-1.8</v>
      </c>
      <c r="J1180" s="3">
        <v>10000</v>
      </c>
      <c r="K1180" s="7">
        <f t="shared" si="267"/>
        <v>1</v>
      </c>
      <c r="L1180" s="6">
        <f t="shared" si="268"/>
        <v>10.9</v>
      </c>
      <c r="M1180">
        <v>1</v>
      </c>
      <c r="N1180" s="9">
        <f t="shared" si="269"/>
        <v>1</v>
      </c>
      <c r="O1180" s="9">
        <f t="shared" si="270"/>
        <v>0</v>
      </c>
      <c r="P1180" s="9">
        <f t="shared" si="271"/>
        <v>0</v>
      </c>
      <c r="Q1180" s="8">
        <f t="shared" si="272"/>
        <v>10.9</v>
      </c>
      <c r="R1180" s="8">
        <f t="shared" si="273"/>
        <v>0</v>
      </c>
      <c r="S1180" t="str">
        <f t="shared" si="274"/>
        <v>12.00.00</v>
      </c>
      <c r="T1180" t="str">
        <f t="shared" si="275"/>
        <v>22.00.00</v>
      </c>
      <c r="U1180" t="str">
        <f t="shared" si="276"/>
        <v>29-mar-2012</v>
      </c>
      <c r="V1180">
        <f t="shared" si="277"/>
        <v>3</v>
      </c>
      <c r="W1180">
        <f t="shared" si="278"/>
        <v>2012</v>
      </c>
      <c r="X1180">
        <f t="shared" si="279"/>
        <v>29</v>
      </c>
      <c r="Y1180" s="25">
        <f t="shared" si="280"/>
        <v>5073.8999999999769</v>
      </c>
    </row>
    <row r="1181" spans="1:25">
      <c r="A1181" t="s">
        <v>2179</v>
      </c>
      <c r="B1181" t="s">
        <v>2180</v>
      </c>
      <c r="C1181" t="s">
        <v>55</v>
      </c>
      <c r="D1181">
        <v>8</v>
      </c>
      <c r="E1181" s="38">
        <v>72.400000000000006</v>
      </c>
      <c r="F1181" s="4">
        <v>5.1999999999999998E-3</v>
      </c>
      <c r="G1181">
        <v>0</v>
      </c>
      <c r="H1181" s="25">
        <v>107.4</v>
      </c>
      <c r="I1181" s="25">
        <v>-5.6</v>
      </c>
      <c r="J1181" s="3">
        <v>10000</v>
      </c>
      <c r="K1181" s="7">
        <f t="shared" si="267"/>
        <v>2</v>
      </c>
      <c r="L1181" s="6">
        <f t="shared" si="268"/>
        <v>83.300000000000011</v>
      </c>
      <c r="M1181">
        <v>1</v>
      </c>
      <c r="N1181" s="9">
        <f t="shared" si="269"/>
        <v>1</v>
      </c>
      <c r="O1181" s="9">
        <f t="shared" si="270"/>
        <v>0</v>
      </c>
      <c r="P1181" s="9">
        <f t="shared" si="271"/>
        <v>0</v>
      </c>
      <c r="Q1181" s="8">
        <f t="shared" si="272"/>
        <v>72.400000000000006</v>
      </c>
      <c r="R1181" s="8">
        <f t="shared" si="273"/>
        <v>0</v>
      </c>
      <c r="S1181" t="str">
        <f t="shared" si="274"/>
        <v>13.00.00</v>
      </c>
      <c r="T1181" t="str">
        <f t="shared" si="275"/>
        <v>21.00.00</v>
      </c>
      <c r="U1181" t="str">
        <f t="shared" si="276"/>
        <v>29-mar-2012</v>
      </c>
      <c r="V1181">
        <f t="shared" si="277"/>
        <v>3</v>
      </c>
      <c r="W1181">
        <f t="shared" si="278"/>
        <v>2012</v>
      </c>
      <c r="X1181">
        <f t="shared" si="279"/>
        <v>29</v>
      </c>
      <c r="Y1181" s="25">
        <f t="shared" si="280"/>
        <v>5146.2999999999765</v>
      </c>
    </row>
    <row r="1182" spans="1:25">
      <c r="A1182" t="s">
        <v>3189</v>
      </c>
      <c r="B1182" t="s">
        <v>3190</v>
      </c>
      <c r="C1182" t="s">
        <v>25</v>
      </c>
      <c r="D1182">
        <v>5</v>
      </c>
      <c r="E1182" s="36">
        <v>41.4</v>
      </c>
      <c r="F1182" s="4">
        <v>6.0000000000000001E-3</v>
      </c>
      <c r="G1182">
        <v>0</v>
      </c>
      <c r="H1182" s="25">
        <v>41.4</v>
      </c>
      <c r="I1182" s="25">
        <v>0</v>
      </c>
      <c r="J1182" s="3">
        <v>10000</v>
      </c>
      <c r="K1182" s="7">
        <f t="shared" si="267"/>
        <v>3</v>
      </c>
      <c r="L1182" s="6">
        <f t="shared" si="268"/>
        <v>124.70000000000002</v>
      </c>
      <c r="M1182">
        <v>1</v>
      </c>
      <c r="N1182" s="9">
        <f t="shared" si="269"/>
        <v>1</v>
      </c>
      <c r="O1182" s="9">
        <f t="shared" si="270"/>
        <v>0</v>
      </c>
      <c r="P1182" s="9">
        <f t="shared" si="271"/>
        <v>0</v>
      </c>
      <c r="Q1182" s="8">
        <f t="shared" si="272"/>
        <v>41.4</v>
      </c>
      <c r="R1182" s="8">
        <f t="shared" si="273"/>
        <v>0</v>
      </c>
      <c r="S1182" t="str">
        <f t="shared" si="274"/>
        <v>18.00.00</v>
      </c>
      <c r="T1182" t="str">
        <f t="shared" si="275"/>
        <v>23.00.00</v>
      </c>
      <c r="U1182" t="str">
        <f t="shared" si="276"/>
        <v>29-mar-2012</v>
      </c>
      <c r="V1182">
        <f t="shared" si="277"/>
        <v>3</v>
      </c>
      <c r="W1182">
        <f t="shared" si="278"/>
        <v>2012</v>
      </c>
      <c r="X1182">
        <f t="shared" si="279"/>
        <v>29</v>
      </c>
      <c r="Y1182" s="25">
        <f t="shared" si="280"/>
        <v>5187.6999999999762</v>
      </c>
    </row>
    <row r="1183" spans="1:25">
      <c r="A1183" t="s">
        <v>1510</v>
      </c>
      <c r="B1183" t="s">
        <v>1511</v>
      </c>
      <c r="C1183" t="s">
        <v>55</v>
      </c>
      <c r="D1183">
        <v>5</v>
      </c>
      <c r="E1183" s="36">
        <v>-58.8</v>
      </c>
      <c r="F1183" s="4">
        <v>-8.5000000000000006E-3</v>
      </c>
      <c r="G1183">
        <v>0</v>
      </c>
      <c r="H1183" s="25">
        <v>3.7</v>
      </c>
      <c r="I1183" s="25">
        <v>-58.8</v>
      </c>
      <c r="J1183" s="3">
        <v>10000</v>
      </c>
      <c r="K1183" s="7">
        <f t="shared" si="267"/>
        <v>-1</v>
      </c>
      <c r="L1183" s="6">
        <f t="shared" si="268"/>
        <v>-58.8</v>
      </c>
      <c r="M1183">
        <v>1</v>
      </c>
      <c r="N1183" s="9">
        <f t="shared" si="269"/>
        <v>0</v>
      </c>
      <c r="O1183" s="9">
        <f t="shared" si="270"/>
        <v>-1</v>
      </c>
      <c r="P1183" s="9">
        <f t="shared" si="271"/>
        <v>0</v>
      </c>
      <c r="Q1183" s="8">
        <f t="shared" si="272"/>
        <v>0</v>
      </c>
      <c r="R1183" s="8">
        <f t="shared" si="273"/>
        <v>-58.8</v>
      </c>
      <c r="S1183" t="str">
        <f t="shared" si="274"/>
        <v>11.00.00</v>
      </c>
      <c r="T1183" t="str">
        <f t="shared" si="275"/>
        <v>16.00.00</v>
      </c>
      <c r="U1183" t="str">
        <f t="shared" si="276"/>
        <v xml:space="preserve">2-apr-2012 </v>
      </c>
      <c r="V1183">
        <f t="shared" si="277"/>
        <v>4</v>
      </c>
      <c r="W1183">
        <f t="shared" si="278"/>
        <v>2012</v>
      </c>
      <c r="X1183">
        <f t="shared" si="279"/>
        <v>2</v>
      </c>
      <c r="Y1183" s="25">
        <f t="shared" si="280"/>
        <v>5128.899999999976</v>
      </c>
    </row>
    <row r="1184" spans="1:25">
      <c r="A1184" t="s">
        <v>1512</v>
      </c>
      <c r="B1184" t="s">
        <v>1513</v>
      </c>
      <c r="C1184" t="s">
        <v>55</v>
      </c>
      <c r="D1184">
        <v>22</v>
      </c>
      <c r="E1184" s="36">
        <v>106.4</v>
      </c>
      <c r="F1184" s="4">
        <v>1.5100000000000001E-2</v>
      </c>
      <c r="G1184">
        <v>0</v>
      </c>
      <c r="H1184" s="25">
        <v>126.9</v>
      </c>
      <c r="I1184" s="25">
        <v>-3.8</v>
      </c>
      <c r="J1184" s="3">
        <v>10000</v>
      </c>
      <c r="K1184" s="7">
        <f t="shared" si="267"/>
        <v>1</v>
      </c>
      <c r="L1184" s="6">
        <f t="shared" si="268"/>
        <v>106.4</v>
      </c>
      <c r="M1184">
        <v>1</v>
      </c>
      <c r="N1184" s="9">
        <f t="shared" si="269"/>
        <v>1</v>
      </c>
      <c r="O1184" s="9">
        <f t="shared" si="270"/>
        <v>0</v>
      </c>
      <c r="P1184" s="9">
        <f t="shared" si="271"/>
        <v>0</v>
      </c>
      <c r="Q1184" s="8">
        <f t="shared" si="272"/>
        <v>106.4</v>
      </c>
      <c r="R1184" s="8">
        <f t="shared" si="273"/>
        <v>0</v>
      </c>
      <c r="S1184" t="str">
        <f t="shared" si="274"/>
        <v>11.00.00</v>
      </c>
      <c r="T1184" t="str">
        <f t="shared" si="275"/>
        <v>9.00.00</v>
      </c>
      <c r="U1184" t="str">
        <f t="shared" si="276"/>
        <v xml:space="preserve">3-apr-2012 </v>
      </c>
      <c r="V1184">
        <f t="shared" si="277"/>
        <v>4</v>
      </c>
      <c r="W1184">
        <f t="shared" si="278"/>
        <v>2012</v>
      </c>
      <c r="X1184">
        <f t="shared" si="279"/>
        <v>3</v>
      </c>
      <c r="Y1184" s="25">
        <f t="shared" si="280"/>
        <v>5235.2999999999756</v>
      </c>
    </row>
    <row r="1185" spans="1:25">
      <c r="A1185" t="s">
        <v>3191</v>
      </c>
      <c r="B1185" t="s">
        <v>3191</v>
      </c>
      <c r="C1185" t="s">
        <v>25</v>
      </c>
      <c r="D1185">
        <v>0</v>
      </c>
      <c r="E1185" s="36">
        <v>-41</v>
      </c>
      <c r="F1185" s="4">
        <v>-5.8999999999999999E-3</v>
      </c>
      <c r="G1185">
        <v>0</v>
      </c>
      <c r="H1185" s="25">
        <v>0</v>
      </c>
      <c r="I1185" s="25">
        <v>-41</v>
      </c>
      <c r="J1185" s="3">
        <v>10000</v>
      </c>
      <c r="K1185" s="7">
        <f t="shared" si="267"/>
        <v>-1</v>
      </c>
      <c r="L1185" s="6">
        <f t="shared" si="268"/>
        <v>-41</v>
      </c>
      <c r="M1185">
        <v>1</v>
      </c>
      <c r="N1185" s="9">
        <f t="shared" si="269"/>
        <v>0</v>
      </c>
      <c r="O1185" s="9">
        <f t="shared" si="270"/>
        <v>-1</v>
      </c>
      <c r="P1185" s="9">
        <f t="shared" si="271"/>
        <v>0</v>
      </c>
      <c r="Q1185" s="8">
        <f t="shared" si="272"/>
        <v>0</v>
      </c>
      <c r="R1185" s="8">
        <f t="shared" si="273"/>
        <v>-41</v>
      </c>
      <c r="S1185" t="str">
        <f t="shared" si="274"/>
        <v>20.00.00</v>
      </c>
      <c r="T1185" t="str">
        <f t="shared" si="275"/>
        <v>20.00.00</v>
      </c>
      <c r="U1185" t="str">
        <f t="shared" si="276"/>
        <v xml:space="preserve">3-apr-2012 </v>
      </c>
      <c r="V1185">
        <f t="shared" si="277"/>
        <v>4</v>
      </c>
      <c r="W1185">
        <f t="shared" si="278"/>
        <v>2012</v>
      </c>
      <c r="X1185">
        <f t="shared" si="279"/>
        <v>3</v>
      </c>
      <c r="Y1185" s="25">
        <f t="shared" si="280"/>
        <v>5194.2999999999756</v>
      </c>
    </row>
    <row r="1186" spans="1:25">
      <c r="A1186" t="s">
        <v>1514</v>
      </c>
      <c r="B1186" t="s">
        <v>1515</v>
      </c>
      <c r="C1186" t="s">
        <v>55</v>
      </c>
      <c r="D1186">
        <v>17</v>
      </c>
      <c r="E1186" s="36">
        <v>103.9</v>
      </c>
      <c r="F1186" s="4">
        <v>1.5100000000000001E-2</v>
      </c>
      <c r="G1186">
        <v>0</v>
      </c>
      <c r="H1186" s="25">
        <v>118.2</v>
      </c>
      <c r="I1186" s="25">
        <v>0</v>
      </c>
      <c r="J1186" s="3">
        <v>10000</v>
      </c>
      <c r="K1186" s="7">
        <f t="shared" si="267"/>
        <v>1</v>
      </c>
      <c r="L1186" s="6">
        <f t="shared" si="268"/>
        <v>103.9</v>
      </c>
      <c r="M1186">
        <v>1</v>
      </c>
      <c r="N1186" s="9">
        <f t="shared" si="269"/>
        <v>1</v>
      </c>
      <c r="O1186" s="9">
        <f t="shared" si="270"/>
        <v>0</v>
      </c>
      <c r="P1186" s="9">
        <f t="shared" si="271"/>
        <v>0</v>
      </c>
      <c r="Q1186" s="8">
        <f t="shared" si="272"/>
        <v>103.9</v>
      </c>
      <c r="R1186" s="8">
        <f t="shared" si="273"/>
        <v>0</v>
      </c>
      <c r="S1186" t="str">
        <f t="shared" si="274"/>
        <v>10.00.00</v>
      </c>
      <c r="T1186" t="str">
        <f t="shared" si="275"/>
        <v>3.00.00</v>
      </c>
      <c r="U1186" t="str">
        <f t="shared" si="276"/>
        <v xml:space="preserve">4-apr-2012 </v>
      </c>
      <c r="V1186">
        <f t="shared" si="277"/>
        <v>4</v>
      </c>
      <c r="W1186">
        <f t="shared" si="278"/>
        <v>2012</v>
      </c>
      <c r="X1186">
        <f t="shared" si="279"/>
        <v>4</v>
      </c>
      <c r="Y1186" s="25">
        <f t="shared" si="280"/>
        <v>5298.1999999999753</v>
      </c>
    </row>
    <row r="1187" spans="1:25">
      <c r="A1187" t="s">
        <v>2181</v>
      </c>
      <c r="B1187" t="s">
        <v>2182</v>
      </c>
      <c r="C1187" t="s">
        <v>25</v>
      </c>
      <c r="D1187">
        <v>5</v>
      </c>
      <c r="E1187" s="38">
        <v>-200</v>
      </c>
      <c r="F1187" s="4">
        <v>-1.49E-2</v>
      </c>
      <c r="G1187">
        <v>0</v>
      </c>
      <c r="H1187" s="25">
        <v>0</v>
      </c>
      <c r="I1187" s="25">
        <v>-200</v>
      </c>
      <c r="J1187" s="3">
        <v>10000</v>
      </c>
      <c r="K1187" s="7">
        <f t="shared" si="267"/>
        <v>-1</v>
      </c>
      <c r="L1187" s="6">
        <f t="shared" si="268"/>
        <v>-200</v>
      </c>
      <c r="M1187">
        <v>1</v>
      </c>
      <c r="N1187" s="9">
        <f t="shared" si="269"/>
        <v>0</v>
      </c>
      <c r="O1187" s="9">
        <f t="shared" si="270"/>
        <v>-1</v>
      </c>
      <c r="P1187" s="9">
        <f t="shared" si="271"/>
        <v>0</v>
      </c>
      <c r="Q1187" s="8">
        <f t="shared" si="272"/>
        <v>0</v>
      </c>
      <c r="R1187" s="8">
        <f t="shared" si="273"/>
        <v>-200</v>
      </c>
      <c r="S1187" t="str">
        <f t="shared" si="274"/>
        <v>12.00.00</v>
      </c>
      <c r="T1187" t="str">
        <f t="shared" si="275"/>
        <v>17.00.00</v>
      </c>
      <c r="U1187" t="str">
        <f t="shared" si="276"/>
        <v>10-apr-2012</v>
      </c>
      <c r="V1187">
        <f t="shared" si="277"/>
        <v>4</v>
      </c>
      <c r="W1187">
        <f t="shared" si="278"/>
        <v>2012</v>
      </c>
      <c r="X1187">
        <f t="shared" si="279"/>
        <v>10</v>
      </c>
      <c r="Y1187" s="25">
        <f t="shared" si="280"/>
        <v>5098.1999999999753</v>
      </c>
    </row>
    <row r="1188" spans="1:25">
      <c r="A1188" t="s">
        <v>1516</v>
      </c>
      <c r="B1188" t="s">
        <v>1517</v>
      </c>
      <c r="C1188" t="s">
        <v>25</v>
      </c>
      <c r="D1188">
        <v>7</v>
      </c>
      <c r="E1188" s="36">
        <v>-24.8</v>
      </c>
      <c r="F1188" s="4">
        <v>-3.7000000000000002E-3</v>
      </c>
      <c r="G1188">
        <v>0</v>
      </c>
      <c r="H1188" s="25">
        <v>39.9</v>
      </c>
      <c r="I1188" s="25">
        <v>-24.8</v>
      </c>
      <c r="J1188" s="3">
        <v>10000</v>
      </c>
      <c r="K1188" s="7">
        <f t="shared" si="267"/>
        <v>-2</v>
      </c>
      <c r="L1188" s="6">
        <f t="shared" si="268"/>
        <v>-224.8</v>
      </c>
      <c r="M1188">
        <v>1</v>
      </c>
      <c r="N1188" s="9">
        <f t="shared" si="269"/>
        <v>0</v>
      </c>
      <c r="O1188" s="9">
        <f t="shared" si="270"/>
        <v>-1</v>
      </c>
      <c r="P1188" s="9">
        <f t="shared" si="271"/>
        <v>0</v>
      </c>
      <c r="Q1188" s="8">
        <f t="shared" si="272"/>
        <v>0</v>
      </c>
      <c r="R1188" s="8">
        <f t="shared" si="273"/>
        <v>-24.8</v>
      </c>
      <c r="S1188" t="str">
        <f t="shared" si="274"/>
        <v>9.00.00</v>
      </c>
      <c r="T1188" t="str">
        <f t="shared" si="275"/>
        <v>16.00.00</v>
      </c>
      <c r="U1188" t="str">
        <f t="shared" si="276"/>
        <v>10-apr-2012</v>
      </c>
      <c r="V1188">
        <f t="shared" si="277"/>
        <v>4</v>
      </c>
      <c r="W1188">
        <f t="shared" si="278"/>
        <v>2012</v>
      </c>
      <c r="X1188">
        <f t="shared" si="279"/>
        <v>10</v>
      </c>
      <c r="Y1188" s="25">
        <f t="shared" si="280"/>
        <v>5073.3999999999751</v>
      </c>
    </row>
    <row r="1189" spans="1:25">
      <c r="A1189" t="s">
        <v>1518</v>
      </c>
      <c r="B1189" t="s">
        <v>1519</v>
      </c>
      <c r="C1189" t="s">
        <v>25</v>
      </c>
      <c r="D1189">
        <v>11</v>
      </c>
      <c r="E1189" s="36">
        <v>56.9</v>
      </c>
      <c r="F1189" s="4">
        <v>8.6E-3</v>
      </c>
      <c r="G1189">
        <v>0</v>
      </c>
      <c r="H1189" s="25">
        <v>101.4</v>
      </c>
      <c r="I1189" s="25">
        <v>-8.1</v>
      </c>
      <c r="J1189" s="3">
        <v>10000</v>
      </c>
      <c r="K1189" s="7">
        <f t="shared" si="267"/>
        <v>1</v>
      </c>
      <c r="L1189" s="6">
        <f t="shared" si="268"/>
        <v>56.9</v>
      </c>
      <c r="M1189">
        <v>1</v>
      </c>
      <c r="N1189" s="9">
        <f t="shared" si="269"/>
        <v>1</v>
      </c>
      <c r="O1189" s="9">
        <f t="shared" si="270"/>
        <v>0</v>
      </c>
      <c r="P1189" s="9">
        <f t="shared" si="271"/>
        <v>0</v>
      </c>
      <c r="Q1189" s="8">
        <f t="shared" si="272"/>
        <v>56.9</v>
      </c>
      <c r="R1189" s="8">
        <f t="shared" si="273"/>
        <v>0</v>
      </c>
      <c r="S1189" t="str">
        <f t="shared" si="274"/>
        <v>7.00.00</v>
      </c>
      <c r="T1189" t="str">
        <f t="shared" si="275"/>
        <v>18.00.00</v>
      </c>
      <c r="U1189" t="str">
        <f t="shared" si="276"/>
        <v>11-apr-2012</v>
      </c>
      <c r="V1189">
        <f t="shared" si="277"/>
        <v>4</v>
      </c>
      <c r="W1189">
        <f t="shared" si="278"/>
        <v>2012</v>
      </c>
      <c r="X1189">
        <f t="shared" si="279"/>
        <v>11</v>
      </c>
      <c r="Y1189" s="25">
        <f t="shared" si="280"/>
        <v>5130.2999999999747</v>
      </c>
    </row>
    <row r="1190" spans="1:25">
      <c r="A1190" t="s">
        <v>1522</v>
      </c>
      <c r="B1190" t="s">
        <v>1523</v>
      </c>
      <c r="C1190" t="s">
        <v>25</v>
      </c>
      <c r="D1190">
        <v>16</v>
      </c>
      <c r="E1190" s="36">
        <v>-14.6</v>
      </c>
      <c r="F1190" s="4">
        <v>-2.2000000000000001E-3</v>
      </c>
      <c r="G1190">
        <v>0</v>
      </c>
      <c r="H1190" s="25">
        <v>23.4</v>
      </c>
      <c r="I1190" s="25">
        <v>-12.8</v>
      </c>
      <c r="J1190" s="3">
        <v>10000</v>
      </c>
      <c r="K1190" s="7">
        <f t="shared" si="267"/>
        <v>-1</v>
      </c>
      <c r="L1190" s="6">
        <f t="shared" si="268"/>
        <v>-14.6</v>
      </c>
      <c r="M1190">
        <v>1</v>
      </c>
      <c r="N1190" s="9">
        <f t="shared" si="269"/>
        <v>0</v>
      </c>
      <c r="O1190" s="9">
        <f t="shared" si="270"/>
        <v>-1</v>
      </c>
      <c r="P1190" s="9">
        <f t="shared" si="271"/>
        <v>0</v>
      </c>
      <c r="Q1190" s="8">
        <f t="shared" si="272"/>
        <v>0</v>
      </c>
      <c r="R1190" s="8">
        <f t="shared" si="273"/>
        <v>-14.6</v>
      </c>
      <c r="S1190" t="str">
        <f t="shared" si="274"/>
        <v>17.00.00</v>
      </c>
      <c r="T1190" t="str">
        <f t="shared" si="275"/>
        <v>9.00.00</v>
      </c>
      <c r="U1190" t="str">
        <f t="shared" si="276"/>
        <v>12-apr-2012</v>
      </c>
      <c r="V1190">
        <f t="shared" si="277"/>
        <v>4</v>
      </c>
      <c r="W1190">
        <f t="shared" si="278"/>
        <v>2012</v>
      </c>
      <c r="X1190">
        <f t="shared" si="279"/>
        <v>12</v>
      </c>
      <c r="Y1190" s="25">
        <f t="shared" si="280"/>
        <v>5115.6999999999744</v>
      </c>
    </row>
    <row r="1191" spans="1:25">
      <c r="A1191" t="s">
        <v>1520</v>
      </c>
      <c r="B1191" t="s">
        <v>1521</v>
      </c>
      <c r="C1191" t="s">
        <v>25</v>
      </c>
      <c r="D1191">
        <v>2</v>
      </c>
      <c r="E1191" s="36">
        <v>-47.8</v>
      </c>
      <c r="F1191" s="4">
        <v>-7.1000000000000004E-3</v>
      </c>
      <c r="G1191">
        <v>0</v>
      </c>
      <c r="H1191" s="25">
        <v>0</v>
      </c>
      <c r="I1191" s="25">
        <v>-47.8</v>
      </c>
      <c r="J1191" s="3">
        <v>10000</v>
      </c>
      <c r="K1191" s="7">
        <f t="shared" si="267"/>
        <v>-2</v>
      </c>
      <c r="L1191" s="6">
        <f t="shared" si="268"/>
        <v>-62.4</v>
      </c>
      <c r="M1191">
        <v>1</v>
      </c>
      <c r="N1191" s="9">
        <f t="shared" si="269"/>
        <v>0</v>
      </c>
      <c r="O1191" s="9">
        <f t="shared" si="270"/>
        <v>-1</v>
      </c>
      <c r="P1191" s="9">
        <f t="shared" si="271"/>
        <v>0</v>
      </c>
      <c r="Q1191" s="8">
        <f t="shared" si="272"/>
        <v>0</v>
      </c>
      <c r="R1191" s="8">
        <f t="shared" si="273"/>
        <v>-47.8</v>
      </c>
      <c r="S1191" t="str">
        <f t="shared" si="274"/>
        <v>9.00.00</v>
      </c>
      <c r="T1191" t="str">
        <f t="shared" si="275"/>
        <v>11.00.00</v>
      </c>
      <c r="U1191" t="str">
        <f t="shared" si="276"/>
        <v>12-apr-2012</v>
      </c>
      <c r="V1191">
        <f t="shared" si="277"/>
        <v>4</v>
      </c>
      <c r="W1191">
        <f t="shared" si="278"/>
        <v>2012</v>
      </c>
      <c r="X1191">
        <f t="shared" si="279"/>
        <v>12</v>
      </c>
      <c r="Y1191" s="25">
        <f t="shared" si="280"/>
        <v>5067.8999999999742</v>
      </c>
    </row>
    <row r="1192" spans="1:25">
      <c r="A1192" t="s">
        <v>3192</v>
      </c>
      <c r="B1192" t="s">
        <v>3193</v>
      </c>
      <c r="C1192" t="s">
        <v>25</v>
      </c>
      <c r="D1192">
        <v>5</v>
      </c>
      <c r="E1192" s="36">
        <v>-33.5</v>
      </c>
      <c r="F1192" s="4">
        <v>-5.1000000000000004E-3</v>
      </c>
      <c r="G1192">
        <v>0</v>
      </c>
      <c r="H1192" s="25">
        <v>0.7</v>
      </c>
      <c r="I1192" s="25">
        <v>-33.5</v>
      </c>
      <c r="J1192" s="3">
        <v>10000</v>
      </c>
      <c r="K1192" s="7">
        <f t="shared" si="267"/>
        <v>-3</v>
      </c>
      <c r="L1192" s="6">
        <f t="shared" si="268"/>
        <v>-95.9</v>
      </c>
      <c r="M1192">
        <v>1</v>
      </c>
      <c r="N1192" s="9">
        <f t="shared" si="269"/>
        <v>0</v>
      </c>
      <c r="O1192" s="9">
        <f t="shared" si="270"/>
        <v>-1</v>
      </c>
      <c r="P1192" s="9">
        <f t="shared" si="271"/>
        <v>0</v>
      </c>
      <c r="Q1192" s="8">
        <f t="shared" si="272"/>
        <v>0</v>
      </c>
      <c r="R1192" s="8">
        <f t="shared" si="273"/>
        <v>-33.5</v>
      </c>
      <c r="S1192" t="str">
        <f t="shared" si="274"/>
        <v>18.00.00</v>
      </c>
      <c r="T1192" t="str">
        <f t="shared" si="275"/>
        <v>0.00.00</v>
      </c>
      <c r="U1192" t="str">
        <f t="shared" si="276"/>
        <v>13-apr-2012</v>
      </c>
      <c r="V1192">
        <f t="shared" si="277"/>
        <v>4</v>
      </c>
      <c r="W1192">
        <f t="shared" si="278"/>
        <v>2012</v>
      </c>
      <c r="X1192">
        <f t="shared" si="279"/>
        <v>13</v>
      </c>
      <c r="Y1192" s="25">
        <f t="shared" si="280"/>
        <v>5034.3999999999742</v>
      </c>
    </row>
    <row r="1193" spans="1:25">
      <c r="A1193" t="s">
        <v>1523</v>
      </c>
      <c r="B1193" t="s">
        <v>1524</v>
      </c>
      <c r="C1193" t="s">
        <v>55</v>
      </c>
      <c r="D1193">
        <v>23</v>
      </c>
      <c r="E1193" s="36">
        <v>176.1</v>
      </c>
      <c r="F1193" s="4">
        <v>2.6100000000000002E-2</v>
      </c>
      <c r="G1193">
        <v>0</v>
      </c>
      <c r="H1193" s="25">
        <v>200.8</v>
      </c>
      <c r="I1193" s="25">
        <v>0</v>
      </c>
      <c r="J1193" s="3">
        <v>10000</v>
      </c>
      <c r="K1193" s="7">
        <f t="shared" si="267"/>
        <v>1</v>
      </c>
      <c r="L1193" s="6">
        <f t="shared" si="268"/>
        <v>176.1</v>
      </c>
      <c r="M1193">
        <v>1</v>
      </c>
      <c r="N1193" s="9">
        <f t="shared" si="269"/>
        <v>1</v>
      </c>
      <c r="O1193" s="9">
        <f t="shared" si="270"/>
        <v>0</v>
      </c>
      <c r="P1193" s="9">
        <f t="shared" si="271"/>
        <v>0</v>
      </c>
      <c r="Q1193" s="8">
        <f t="shared" si="272"/>
        <v>176.1</v>
      </c>
      <c r="R1193" s="8">
        <f t="shared" si="273"/>
        <v>0</v>
      </c>
      <c r="S1193" t="str">
        <f t="shared" si="274"/>
        <v>9.00.00</v>
      </c>
      <c r="T1193" t="str">
        <f t="shared" si="275"/>
        <v>9.00.00</v>
      </c>
      <c r="U1193" t="str">
        <f t="shared" si="276"/>
        <v>13-apr-2012</v>
      </c>
      <c r="V1193">
        <f t="shared" si="277"/>
        <v>4</v>
      </c>
      <c r="W1193">
        <f t="shared" si="278"/>
        <v>2012</v>
      </c>
      <c r="X1193">
        <f t="shared" si="279"/>
        <v>13</v>
      </c>
      <c r="Y1193" s="25">
        <f t="shared" si="280"/>
        <v>5210.4999999999745</v>
      </c>
    </row>
    <row r="1194" spans="1:25">
      <c r="A1194" t="s">
        <v>2183</v>
      </c>
      <c r="B1194" t="s">
        <v>2184</v>
      </c>
      <c r="C1194" t="s">
        <v>25</v>
      </c>
      <c r="D1194">
        <v>9</v>
      </c>
      <c r="E1194" s="38">
        <v>32.6</v>
      </c>
      <c r="F1194" s="4">
        <v>2.5000000000000001E-3</v>
      </c>
      <c r="G1194">
        <v>0</v>
      </c>
      <c r="H1194" s="25">
        <v>53.6</v>
      </c>
      <c r="I1194" s="25">
        <v>-37</v>
      </c>
      <c r="J1194" s="3">
        <v>10000</v>
      </c>
      <c r="K1194" s="7">
        <f t="shared" si="267"/>
        <v>2</v>
      </c>
      <c r="L1194" s="6">
        <f t="shared" si="268"/>
        <v>208.7</v>
      </c>
      <c r="M1194">
        <v>1</v>
      </c>
      <c r="N1194" s="9">
        <f t="shared" si="269"/>
        <v>1</v>
      </c>
      <c r="O1194" s="9">
        <f t="shared" si="270"/>
        <v>0</v>
      </c>
      <c r="P1194" s="9">
        <f t="shared" si="271"/>
        <v>0</v>
      </c>
      <c r="Q1194" s="8">
        <f t="shared" si="272"/>
        <v>32.6</v>
      </c>
      <c r="R1194" s="8">
        <f t="shared" si="273"/>
        <v>0</v>
      </c>
      <c r="S1194" t="str">
        <f t="shared" si="274"/>
        <v>12.00.00</v>
      </c>
      <c r="T1194" t="str">
        <f t="shared" si="275"/>
        <v>21.00.00</v>
      </c>
      <c r="U1194" t="str">
        <f t="shared" si="276"/>
        <v>16-apr-2012</v>
      </c>
      <c r="V1194">
        <f t="shared" si="277"/>
        <v>4</v>
      </c>
      <c r="W1194">
        <f t="shared" si="278"/>
        <v>2012</v>
      </c>
      <c r="X1194">
        <f t="shared" si="279"/>
        <v>16</v>
      </c>
      <c r="Y1194" s="25">
        <f t="shared" si="280"/>
        <v>5243.0999999999749</v>
      </c>
    </row>
    <row r="1195" spans="1:25">
      <c r="A1195" t="s">
        <v>2185</v>
      </c>
      <c r="B1195" t="s">
        <v>2186</v>
      </c>
      <c r="C1195" t="s">
        <v>25</v>
      </c>
      <c r="D1195">
        <v>9</v>
      </c>
      <c r="E1195" s="38">
        <v>206.6</v>
      </c>
      <c r="F1195" s="4">
        <v>1.54E-2</v>
      </c>
      <c r="G1195">
        <v>0</v>
      </c>
      <c r="H1195" s="25">
        <v>218</v>
      </c>
      <c r="I1195" s="25">
        <v>-8.4</v>
      </c>
      <c r="J1195" s="3">
        <v>10000</v>
      </c>
      <c r="K1195" s="7">
        <f t="shared" si="267"/>
        <v>3</v>
      </c>
      <c r="L1195" s="6">
        <f t="shared" si="268"/>
        <v>415.29999999999995</v>
      </c>
      <c r="M1195">
        <v>1</v>
      </c>
      <c r="N1195" s="9">
        <f t="shared" si="269"/>
        <v>1</v>
      </c>
      <c r="O1195" s="9">
        <f t="shared" si="270"/>
        <v>0</v>
      </c>
      <c r="P1195" s="9">
        <f t="shared" si="271"/>
        <v>0</v>
      </c>
      <c r="Q1195" s="8">
        <f t="shared" si="272"/>
        <v>206.6</v>
      </c>
      <c r="R1195" s="8">
        <f t="shared" si="273"/>
        <v>0</v>
      </c>
      <c r="S1195" t="str">
        <f t="shared" si="274"/>
        <v>12.00.00</v>
      </c>
      <c r="T1195" t="str">
        <f t="shared" si="275"/>
        <v>21.00.00</v>
      </c>
      <c r="U1195" t="str">
        <f t="shared" si="276"/>
        <v>17-apr-2012</v>
      </c>
      <c r="V1195">
        <f t="shared" si="277"/>
        <v>4</v>
      </c>
      <c r="W1195">
        <f t="shared" si="278"/>
        <v>2012</v>
      </c>
      <c r="X1195">
        <f t="shared" si="279"/>
        <v>17</v>
      </c>
      <c r="Y1195" s="25">
        <f t="shared" si="280"/>
        <v>5449.6999999999753</v>
      </c>
    </row>
    <row r="1196" spans="1:25">
      <c r="A1196" t="s">
        <v>1525</v>
      </c>
      <c r="B1196" t="s">
        <v>1526</v>
      </c>
      <c r="C1196" t="s">
        <v>55</v>
      </c>
      <c r="D1196">
        <v>20</v>
      </c>
      <c r="E1196" s="36">
        <v>28.2</v>
      </c>
      <c r="F1196" s="4">
        <v>4.1999999999999997E-3</v>
      </c>
      <c r="G1196">
        <v>0</v>
      </c>
      <c r="H1196" s="25">
        <v>54.2</v>
      </c>
      <c r="I1196" s="25">
        <v>0</v>
      </c>
      <c r="J1196" s="3">
        <v>10000</v>
      </c>
      <c r="K1196" s="7">
        <f t="shared" si="267"/>
        <v>4</v>
      </c>
      <c r="L1196" s="6">
        <f t="shared" si="268"/>
        <v>443.49999999999994</v>
      </c>
      <c r="M1196">
        <v>1</v>
      </c>
      <c r="N1196" s="9">
        <f t="shared" si="269"/>
        <v>1</v>
      </c>
      <c r="O1196" s="9">
        <f t="shared" si="270"/>
        <v>0</v>
      </c>
      <c r="P1196" s="9">
        <f t="shared" si="271"/>
        <v>0</v>
      </c>
      <c r="Q1196" s="8">
        <f t="shared" si="272"/>
        <v>28.2</v>
      </c>
      <c r="R1196" s="8">
        <f t="shared" si="273"/>
        <v>0</v>
      </c>
      <c r="S1196" t="str">
        <f t="shared" si="274"/>
        <v>12.00.00</v>
      </c>
      <c r="T1196" t="str">
        <f t="shared" si="275"/>
        <v>8.00.00</v>
      </c>
      <c r="U1196" t="str">
        <f t="shared" si="276"/>
        <v>18-apr-2012</v>
      </c>
      <c r="V1196">
        <f t="shared" si="277"/>
        <v>4</v>
      </c>
      <c r="W1196">
        <f t="shared" si="278"/>
        <v>2012</v>
      </c>
      <c r="X1196">
        <f t="shared" si="279"/>
        <v>18</v>
      </c>
      <c r="Y1196" s="25">
        <f t="shared" si="280"/>
        <v>5477.8999999999751</v>
      </c>
    </row>
    <row r="1197" spans="1:25">
      <c r="A1197" t="s">
        <v>1526</v>
      </c>
      <c r="B1197" t="s">
        <v>1527</v>
      </c>
      <c r="C1197" t="s">
        <v>25</v>
      </c>
      <c r="D1197">
        <v>5</v>
      </c>
      <c r="E1197" s="36">
        <v>-16.8</v>
      </c>
      <c r="F1197" s="4">
        <v>-2.5000000000000001E-3</v>
      </c>
      <c r="G1197">
        <v>0</v>
      </c>
      <c r="H1197" s="25">
        <v>36.4</v>
      </c>
      <c r="I1197" s="25">
        <v>-19.100000000000001</v>
      </c>
      <c r="J1197" s="3">
        <v>10000</v>
      </c>
      <c r="K1197" s="7">
        <f t="shared" si="267"/>
        <v>-1</v>
      </c>
      <c r="L1197" s="6">
        <f t="shared" si="268"/>
        <v>-16.8</v>
      </c>
      <c r="M1197">
        <v>1</v>
      </c>
      <c r="N1197" s="9">
        <f t="shared" si="269"/>
        <v>0</v>
      </c>
      <c r="O1197" s="9">
        <f t="shared" si="270"/>
        <v>-1</v>
      </c>
      <c r="P1197" s="9">
        <f t="shared" si="271"/>
        <v>0</v>
      </c>
      <c r="Q1197" s="8">
        <f t="shared" si="272"/>
        <v>0</v>
      </c>
      <c r="R1197" s="8">
        <f t="shared" si="273"/>
        <v>-16.8</v>
      </c>
      <c r="S1197" t="str">
        <f t="shared" si="274"/>
        <v>8.00.00</v>
      </c>
      <c r="T1197" t="str">
        <f t="shared" si="275"/>
        <v>13.00.00</v>
      </c>
      <c r="U1197" t="str">
        <f t="shared" si="276"/>
        <v>19-apr-2012</v>
      </c>
      <c r="V1197">
        <f t="shared" si="277"/>
        <v>4</v>
      </c>
      <c r="W1197">
        <f t="shared" si="278"/>
        <v>2012</v>
      </c>
      <c r="X1197">
        <f t="shared" si="279"/>
        <v>19</v>
      </c>
      <c r="Y1197" s="25">
        <f t="shared" si="280"/>
        <v>5461.0999999999749</v>
      </c>
    </row>
    <row r="1198" spans="1:25">
      <c r="A1198" t="s">
        <v>1528</v>
      </c>
      <c r="B1198" t="s">
        <v>1529</v>
      </c>
      <c r="C1198" t="s">
        <v>25</v>
      </c>
      <c r="D1198">
        <v>13</v>
      </c>
      <c r="E1198" s="36">
        <v>32.4</v>
      </c>
      <c r="F1198" s="4">
        <v>4.7999999999999996E-3</v>
      </c>
      <c r="G1198">
        <v>0</v>
      </c>
      <c r="H1198" s="25">
        <v>58</v>
      </c>
      <c r="I1198" s="25">
        <v>-28.3</v>
      </c>
      <c r="J1198" s="3">
        <v>10000</v>
      </c>
      <c r="K1198" s="7">
        <f t="shared" si="267"/>
        <v>1</v>
      </c>
      <c r="L1198" s="6">
        <f t="shared" si="268"/>
        <v>32.4</v>
      </c>
      <c r="M1198">
        <v>1</v>
      </c>
      <c r="N1198" s="9">
        <f t="shared" si="269"/>
        <v>1</v>
      </c>
      <c r="O1198" s="9">
        <f t="shared" si="270"/>
        <v>0</v>
      </c>
      <c r="P1198" s="9">
        <f t="shared" si="271"/>
        <v>0</v>
      </c>
      <c r="Q1198" s="8">
        <f t="shared" si="272"/>
        <v>32.4</v>
      </c>
      <c r="R1198" s="8">
        <f t="shared" si="273"/>
        <v>0</v>
      </c>
      <c r="S1198" t="str">
        <f t="shared" si="274"/>
        <v>9.00.00</v>
      </c>
      <c r="T1198" t="str">
        <f t="shared" si="275"/>
        <v>22.00.00</v>
      </c>
      <c r="U1198" t="str">
        <f t="shared" si="276"/>
        <v>20-apr-2012</v>
      </c>
      <c r="V1198">
        <f t="shared" si="277"/>
        <v>4</v>
      </c>
      <c r="W1198">
        <f t="shared" si="278"/>
        <v>2012</v>
      </c>
      <c r="X1198">
        <f t="shared" si="279"/>
        <v>20</v>
      </c>
      <c r="Y1198" s="25">
        <f t="shared" si="280"/>
        <v>5493.4999999999745</v>
      </c>
    </row>
    <row r="1199" spans="1:25">
      <c r="A1199" t="s">
        <v>2187</v>
      </c>
      <c r="B1199" t="s">
        <v>2188</v>
      </c>
      <c r="C1199" t="s">
        <v>55</v>
      </c>
      <c r="D1199">
        <v>8</v>
      </c>
      <c r="E1199" s="38">
        <v>44</v>
      </c>
      <c r="F1199" s="4">
        <v>3.3999999999999998E-3</v>
      </c>
      <c r="G1199">
        <v>0</v>
      </c>
      <c r="H1199" s="25">
        <v>97.4</v>
      </c>
      <c r="I1199" s="25">
        <v>0</v>
      </c>
      <c r="J1199" s="3">
        <v>10000</v>
      </c>
      <c r="K1199" s="7">
        <f t="shared" si="267"/>
        <v>2</v>
      </c>
      <c r="L1199" s="6">
        <f t="shared" si="268"/>
        <v>76.400000000000006</v>
      </c>
      <c r="M1199">
        <v>1</v>
      </c>
      <c r="N1199" s="9">
        <f t="shared" si="269"/>
        <v>1</v>
      </c>
      <c r="O1199" s="9">
        <f t="shared" si="270"/>
        <v>0</v>
      </c>
      <c r="P1199" s="9">
        <f t="shared" si="271"/>
        <v>0</v>
      </c>
      <c r="Q1199" s="8">
        <f t="shared" si="272"/>
        <v>44</v>
      </c>
      <c r="R1199" s="8">
        <f t="shared" si="273"/>
        <v>0</v>
      </c>
      <c r="S1199" t="str">
        <f t="shared" si="274"/>
        <v>13.00.00</v>
      </c>
      <c r="T1199" t="str">
        <f t="shared" si="275"/>
        <v>21.00.00</v>
      </c>
      <c r="U1199" t="str">
        <f t="shared" si="276"/>
        <v>23-apr-2012</v>
      </c>
      <c r="V1199">
        <f t="shared" si="277"/>
        <v>4</v>
      </c>
      <c r="W1199">
        <f t="shared" si="278"/>
        <v>2012</v>
      </c>
      <c r="X1199">
        <f t="shared" si="279"/>
        <v>23</v>
      </c>
      <c r="Y1199" s="25">
        <f t="shared" si="280"/>
        <v>5537.4999999999745</v>
      </c>
    </row>
    <row r="1200" spans="1:25">
      <c r="A1200" t="s">
        <v>3194</v>
      </c>
      <c r="B1200" t="s">
        <v>3195</v>
      </c>
      <c r="C1200" t="s">
        <v>25</v>
      </c>
      <c r="D1200">
        <v>2</v>
      </c>
      <c r="E1200" s="36">
        <v>-41.9</v>
      </c>
      <c r="F1200" s="4">
        <v>-6.1999999999999998E-3</v>
      </c>
      <c r="G1200">
        <v>0</v>
      </c>
      <c r="H1200" s="25">
        <v>9</v>
      </c>
      <c r="I1200" s="25">
        <v>-41.9</v>
      </c>
      <c r="J1200" s="3">
        <v>10000</v>
      </c>
      <c r="K1200" s="7">
        <f t="shared" si="267"/>
        <v>-1</v>
      </c>
      <c r="L1200" s="6">
        <f t="shared" si="268"/>
        <v>-41.9</v>
      </c>
      <c r="M1200">
        <v>1</v>
      </c>
      <c r="N1200" s="9">
        <f t="shared" si="269"/>
        <v>0</v>
      </c>
      <c r="O1200" s="9">
        <f t="shared" si="270"/>
        <v>-1</v>
      </c>
      <c r="P1200" s="9">
        <f t="shared" si="271"/>
        <v>0</v>
      </c>
      <c r="Q1200" s="8">
        <f t="shared" si="272"/>
        <v>0</v>
      </c>
      <c r="R1200" s="8">
        <f t="shared" si="273"/>
        <v>-41.9</v>
      </c>
      <c r="S1200" t="str">
        <f t="shared" si="274"/>
        <v>9.00.00</v>
      </c>
      <c r="T1200" t="str">
        <f t="shared" si="275"/>
        <v>11.00.00</v>
      </c>
      <c r="U1200" t="str">
        <f t="shared" si="276"/>
        <v>26-apr-2012</v>
      </c>
      <c r="V1200">
        <f t="shared" si="277"/>
        <v>4</v>
      </c>
      <c r="W1200">
        <f t="shared" si="278"/>
        <v>2012</v>
      </c>
      <c r="X1200">
        <f t="shared" si="279"/>
        <v>26</v>
      </c>
      <c r="Y1200" s="25">
        <f t="shared" si="280"/>
        <v>5495.5999999999749</v>
      </c>
    </row>
    <row r="1201" spans="1:25">
      <c r="A1201" t="s">
        <v>2189</v>
      </c>
      <c r="B1201" t="s">
        <v>2190</v>
      </c>
      <c r="C1201" t="s">
        <v>25</v>
      </c>
      <c r="D1201">
        <v>9</v>
      </c>
      <c r="E1201" s="38">
        <v>121.6</v>
      </c>
      <c r="F1201" s="4">
        <v>8.9999999999999993E-3</v>
      </c>
      <c r="G1201">
        <v>0</v>
      </c>
      <c r="H1201" s="25">
        <v>143.6</v>
      </c>
      <c r="I1201" s="25">
        <v>0</v>
      </c>
      <c r="J1201" s="3">
        <v>10000</v>
      </c>
      <c r="K1201" s="7">
        <f t="shared" si="267"/>
        <v>1</v>
      </c>
      <c r="L1201" s="6">
        <f t="shared" si="268"/>
        <v>121.6</v>
      </c>
      <c r="M1201">
        <v>1</v>
      </c>
      <c r="N1201" s="9">
        <f t="shared" si="269"/>
        <v>1</v>
      </c>
      <c r="O1201" s="9">
        <f t="shared" si="270"/>
        <v>0</v>
      </c>
      <c r="P1201" s="9">
        <f t="shared" si="271"/>
        <v>0</v>
      </c>
      <c r="Q1201" s="8">
        <f t="shared" si="272"/>
        <v>121.6</v>
      </c>
      <c r="R1201" s="8">
        <f t="shared" si="273"/>
        <v>0</v>
      </c>
      <c r="S1201" t="str">
        <f t="shared" si="274"/>
        <v>12.00.00</v>
      </c>
      <c r="T1201" t="str">
        <f t="shared" si="275"/>
        <v>21.00.00</v>
      </c>
      <c r="U1201" t="str">
        <f t="shared" si="276"/>
        <v>27-apr-2012</v>
      </c>
      <c r="V1201">
        <f t="shared" si="277"/>
        <v>4</v>
      </c>
      <c r="W1201">
        <f t="shared" si="278"/>
        <v>2012</v>
      </c>
      <c r="X1201">
        <f t="shared" si="279"/>
        <v>27</v>
      </c>
      <c r="Y1201" s="25">
        <f t="shared" si="280"/>
        <v>5617.1999999999753</v>
      </c>
    </row>
    <row r="1202" spans="1:25">
      <c r="A1202" t="s">
        <v>1532</v>
      </c>
      <c r="B1202" t="s">
        <v>1533</v>
      </c>
      <c r="C1202" t="s">
        <v>25</v>
      </c>
      <c r="D1202">
        <v>23</v>
      </c>
      <c r="E1202" s="36">
        <v>3.7</v>
      </c>
      <c r="F1202" s="4">
        <v>5.0000000000000001E-4</v>
      </c>
      <c r="G1202">
        <v>0</v>
      </c>
      <c r="H1202" s="25">
        <v>57</v>
      </c>
      <c r="I1202" s="25">
        <v>-14.6</v>
      </c>
      <c r="J1202" s="3">
        <v>10000</v>
      </c>
      <c r="K1202" s="7">
        <f t="shared" si="267"/>
        <v>2</v>
      </c>
      <c r="L1202" s="6">
        <f t="shared" si="268"/>
        <v>125.3</v>
      </c>
      <c r="M1202">
        <v>1</v>
      </c>
      <c r="N1202" s="9">
        <f t="shared" si="269"/>
        <v>1</v>
      </c>
      <c r="O1202" s="9">
        <f t="shared" si="270"/>
        <v>0</v>
      </c>
      <c r="P1202" s="9">
        <f t="shared" si="271"/>
        <v>0</v>
      </c>
      <c r="Q1202" s="8">
        <f t="shared" si="272"/>
        <v>3.7</v>
      </c>
      <c r="R1202" s="8">
        <f t="shared" si="273"/>
        <v>0</v>
      </c>
      <c r="S1202" t="str">
        <f t="shared" si="274"/>
        <v>14.00.00</v>
      </c>
      <c r="T1202" t="str">
        <f t="shared" si="275"/>
        <v>14.00.00</v>
      </c>
      <c r="U1202" t="str">
        <f t="shared" si="276"/>
        <v>27-apr-2012</v>
      </c>
      <c r="V1202">
        <f t="shared" si="277"/>
        <v>4</v>
      </c>
      <c r="W1202">
        <f t="shared" si="278"/>
        <v>2012</v>
      </c>
      <c r="X1202">
        <f t="shared" si="279"/>
        <v>27</v>
      </c>
      <c r="Y1202" s="25">
        <f t="shared" si="280"/>
        <v>5620.8999999999751</v>
      </c>
    </row>
    <row r="1203" spans="1:25">
      <c r="A1203" t="s">
        <v>1530</v>
      </c>
      <c r="B1203" t="s">
        <v>1531</v>
      </c>
      <c r="C1203" t="s">
        <v>55</v>
      </c>
      <c r="D1203">
        <v>1</v>
      </c>
      <c r="E1203" s="36">
        <v>-9.8000000000000007</v>
      </c>
      <c r="F1203" s="4">
        <v>-1.5E-3</v>
      </c>
      <c r="G1203">
        <v>0</v>
      </c>
      <c r="H1203" s="25">
        <v>20.100000000000001</v>
      </c>
      <c r="I1203" s="25">
        <v>-9.8000000000000007</v>
      </c>
      <c r="J1203" s="3">
        <v>10000</v>
      </c>
      <c r="K1203" s="7">
        <f t="shared" si="267"/>
        <v>-1</v>
      </c>
      <c r="L1203" s="6">
        <f t="shared" si="268"/>
        <v>-9.8000000000000007</v>
      </c>
      <c r="M1203">
        <v>1</v>
      </c>
      <c r="N1203" s="9">
        <f t="shared" si="269"/>
        <v>0</v>
      </c>
      <c r="O1203" s="9">
        <f t="shared" si="270"/>
        <v>-1</v>
      </c>
      <c r="P1203" s="9">
        <f t="shared" si="271"/>
        <v>0</v>
      </c>
      <c r="Q1203" s="8">
        <f t="shared" si="272"/>
        <v>0</v>
      </c>
      <c r="R1203" s="8">
        <f t="shared" si="273"/>
        <v>-9.8000000000000007</v>
      </c>
      <c r="S1203" t="str">
        <f t="shared" si="274"/>
        <v>8.00.00</v>
      </c>
      <c r="T1203" t="str">
        <f t="shared" si="275"/>
        <v>9.00.00</v>
      </c>
      <c r="U1203" t="str">
        <f t="shared" si="276"/>
        <v>27-apr-2012</v>
      </c>
      <c r="V1203">
        <f t="shared" si="277"/>
        <v>4</v>
      </c>
      <c r="W1203">
        <f t="shared" si="278"/>
        <v>2012</v>
      </c>
      <c r="X1203">
        <f t="shared" si="279"/>
        <v>27</v>
      </c>
      <c r="Y1203" s="25">
        <f t="shared" si="280"/>
        <v>5611.0999999999749</v>
      </c>
    </row>
    <row r="1204" spans="1:25">
      <c r="A1204" t="s">
        <v>1533</v>
      </c>
      <c r="B1204" t="s">
        <v>1534</v>
      </c>
      <c r="C1204" t="s">
        <v>55</v>
      </c>
      <c r="D1204">
        <v>14</v>
      </c>
      <c r="E1204" s="36">
        <v>-9.8000000000000007</v>
      </c>
      <c r="F1204" s="4">
        <v>-1.4E-3</v>
      </c>
      <c r="G1204">
        <v>0</v>
      </c>
      <c r="H1204" s="25">
        <v>19.5</v>
      </c>
      <c r="I1204" s="25">
        <v>-19.3</v>
      </c>
      <c r="J1204" s="3">
        <v>10000</v>
      </c>
      <c r="K1204" s="7">
        <f t="shared" si="267"/>
        <v>-2</v>
      </c>
      <c r="L1204" s="6">
        <f t="shared" si="268"/>
        <v>-19.600000000000001</v>
      </c>
      <c r="M1204">
        <v>1</v>
      </c>
      <c r="N1204" s="9">
        <f t="shared" si="269"/>
        <v>0</v>
      </c>
      <c r="O1204" s="9">
        <f t="shared" si="270"/>
        <v>-1</v>
      </c>
      <c r="P1204" s="9">
        <f t="shared" si="271"/>
        <v>0</v>
      </c>
      <c r="Q1204" s="8">
        <f t="shared" si="272"/>
        <v>0</v>
      </c>
      <c r="R1204" s="8">
        <f t="shared" si="273"/>
        <v>-9.8000000000000007</v>
      </c>
      <c r="S1204" t="str">
        <f t="shared" si="274"/>
        <v>14.00.00</v>
      </c>
      <c r="T1204" t="str">
        <f t="shared" si="275"/>
        <v>4.00.00</v>
      </c>
      <c r="U1204" t="str">
        <f t="shared" si="276"/>
        <v>30-apr-2012</v>
      </c>
      <c r="V1204">
        <f t="shared" si="277"/>
        <v>4</v>
      </c>
      <c r="W1204">
        <f t="shared" si="278"/>
        <v>2012</v>
      </c>
      <c r="X1204">
        <f t="shared" si="279"/>
        <v>30</v>
      </c>
      <c r="Y1204" s="25">
        <f t="shared" si="280"/>
        <v>5601.2999999999747</v>
      </c>
    </row>
    <row r="1205" spans="1:25">
      <c r="A1205" t="s">
        <v>3196</v>
      </c>
      <c r="B1205" t="s">
        <v>3197</v>
      </c>
      <c r="C1205" t="s">
        <v>25</v>
      </c>
      <c r="D1205">
        <v>1</v>
      </c>
      <c r="E1205" s="36">
        <v>-13.3</v>
      </c>
      <c r="F1205" s="4">
        <v>-2E-3</v>
      </c>
      <c r="G1205">
        <v>0</v>
      </c>
      <c r="H1205" s="25">
        <v>0</v>
      </c>
      <c r="I1205" s="25">
        <v>-13.3</v>
      </c>
      <c r="J1205" s="3">
        <v>10000</v>
      </c>
      <c r="K1205" s="7">
        <f t="shared" si="267"/>
        <v>-3</v>
      </c>
      <c r="L1205" s="6">
        <f t="shared" si="268"/>
        <v>-32.900000000000006</v>
      </c>
      <c r="M1205">
        <v>1</v>
      </c>
      <c r="N1205" s="9">
        <f t="shared" si="269"/>
        <v>0</v>
      </c>
      <c r="O1205" s="9">
        <f t="shared" si="270"/>
        <v>-1</v>
      </c>
      <c r="P1205" s="9">
        <f t="shared" si="271"/>
        <v>0</v>
      </c>
      <c r="Q1205" s="8">
        <f t="shared" si="272"/>
        <v>0</v>
      </c>
      <c r="R1205" s="8">
        <f t="shared" si="273"/>
        <v>-13.3</v>
      </c>
      <c r="S1205" t="str">
        <f t="shared" si="274"/>
        <v>10.00.00</v>
      </c>
      <c r="T1205" t="str">
        <f t="shared" si="275"/>
        <v>11.00.00</v>
      </c>
      <c r="U1205" t="str">
        <f t="shared" si="276"/>
        <v xml:space="preserve">1-mag-2012 </v>
      </c>
      <c r="V1205">
        <f t="shared" si="277"/>
        <v>5</v>
      </c>
      <c r="W1205">
        <f t="shared" si="278"/>
        <v>2012</v>
      </c>
      <c r="X1205">
        <f t="shared" si="279"/>
        <v>1</v>
      </c>
      <c r="Y1205" s="25">
        <f t="shared" si="280"/>
        <v>5587.9999999999745</v>
      </c>
    </row>
    <row r="1206" spans="1:25">
      <c r="A1206" t="s">
        <v>1535</v>
      </c>
      <c r="B1206" t="s">
        <v>1536</v>
      </c>
      <c r="C1206" t="s">
        <v>25</v>
      </c>
      <c r="D1206">
        <v>16</v>
      </c>
      <c r="E1206" s="36">
        <v>-17.8</v>
      </c>
      <c r="F1206" s="4">
        <v>-2.5999999999999999E-3</v>
      </c>
      <c r="G1206">
        <v>0</v>
      </c>
      <c r="H1206" s="25">
        <v>28.5</v>
      </c>
      <c r="I1206" s="25">
        <v>-17.899999999999999</v>
      </c>
      <c r="J1206" s="3">
        <v>10000</v>
      </c>
      <c r="K1206" s="7">
        <f t="shared" si="267"/>
        <v>-4</v>
      </c>
      <c r="L1206" s="6">
        <f t="shared" si="268"/>
        <v>-50.7</v>
      </c>
      <c r="M1206">
        <v>1</v>
      </c>
      <c r="N1206" s="9">
        <f t="shared" si="269"/>
        <v>0</v>
      </c>
      <c r="O1206" s="9">
        <f t="shared" si="270"/>
        <v>-1</v>
      </c>
      <c r="P1206" s="9">
        <f t="shared" si="271"/>
        <v>0</v>
      </c>
      <c r="Q1206" s="8">
        <f t="shared" si="272"/>
        <v>0</v>
      </c>
      <c r="R1206" s="8">
        <f t="shared" si="273"/>
        <v>-17.8</v>
      </c>
      <c r="S1206" t="str">
        <f t="shared" si="274"/>
        <v>17.00.00</v>
      </c>
      <c r="T1206" t="str">
        <f t="shared" si="275"/>
        <v>9.00.00</v>
      </c>
      <c r="U1206" t="str">
        <f t="shared" si="276"/>
        <v xml:space="preserve">1-mag-2012 </v>
      </c>
      <c r="V1206">
        <f t="shared" si="277"/>
        <v>5</v>
      </c>
      <c r="W1206">
        <f t="shared" si="278"/>
        <v>2012</v>
      </c>
      <c r="X1206">
        <f t="shared" si="279"/>
        <v>1</v>
      </c>
      <c r="Y1206" s="25">
        <f t="shared" si="280"/>
        <v>5570.1999999999744</v>
      </c>
    </row>
    <row r="1207" spans="1:25">
      <c r="A1207" t="s">
        <v>7324</v>
      </c>
      <c r="B1207" t="s">
        <v>7325</v>
      </c>
      <c r="C1207" t="s">
        <v>55</v>
      </c>
      <c r="D1207">
        <v>9</v>
      </c>
      <c r="E1207" s="36">
        <v>11.7</v>
      </c>
      <c r="F1207" s="4">
        <v>1.6999999999999999E-3</v>
      </c>
      <c r="G1207">
        <v>0</v>
      </c>
      <c r="H1207" s="25">
        <v>33</v>
      </c>
      <c r="I1207" s="25">
        <v>-13.5</v>
      </c>
      <c r="J1207" s="3">
        <v>10000</v>
      </c>
      <c r="K1207" s="7">
        <f t="shared" si="267"/>
        <v>1</v>
      </c>
      <c r="L1207" s="6">
        <f t="shared" si="268"/>
        <v>11.7</v>
      </c>
      <c r="M1207">
        <v>1</v>
      </c>
      <c r="N1207" s="9">
        <f t="shared" si="269"/>
        <v>1</v>
      </c>
      <c r="O1207" s="9">
        <f t="shared" si="270"/>
        <v>0</v>
      </c>
      <c r="P1207" s="9">
        <f t="shared" si="271"/>
        <v>0</v>
      </c>
      <c r="Q1207" s="8">
        <f t="shared" si="272"/>
        <v>11.7</v>
      </c>
      <c r="R1207" s="8">
        <f t="shared" si="273"/>
        <v>0</v>
      </c>
      <c r="S1207" t="str">
        <f t="shared" si="274"/>
        <v>10.00.00</v>
      </c>
      <c r="T1207" t="str">
        <f t="shared" si="275"/>
        <v>12.15.00</v>
      </c>
      <c r="U1207" t="str">
        <f t="shared" si="276"/>
        <v xml:space="preserve">2-mag-2012 </v>
      </c>
      <c r="V1207">
        <f t="shared" si="277"/>
        <v>5</v>
      </c>
      <c r="W1207">
        <f t="shared" si="278"/>
        <v>2012</v>
      </c>
      <c r="X1207">
        <f t="shared" si="279"/>
        <v>2</v>
      </c>
      <c r="Y1207" s="25">
        <f t="shared" si="280"/>
        <v>5581.8999999999742</v>
      </c>
    </row>
    <row r="1208" spans="1:25">
      <c r="A1208" t="s">
        <v>2191</v>
      </c>
      <c r="B1208" t="s">
        <v>2192</v>
      </c>
      <c r="C1208" t="s">
        <v>55</v>
      </c>
      <c r="D1208">
        <v>8</v>
      </c>
      <c r="E1208" s="38">
        <v>41</v>
      </c>
      <c r="F1208" s="4">
        <v>3.0000000000000001E-3</v>
      </c>
      <c r="G1208">
        <v>0</v>
      </c>
      <c r="H1208" s="25">
        <v>122.4</v>
      </c>
      <c r="I1208" s="25">
        <v>-12.6</v>
      </c>
      <c r="J1208" s="3">
        <v>10000</v>
      </c>
      <c r="K1208" s="7">
        <f t="shared" si="267"/>
        <v>2</v>
      </c>
      <c r="L1208" s="6">
        <f t="shared" si="268"/>
        <v>52.7</v>
      </c>
      <c r="M1208">
        <v>1</v>
      </c>
      <c r="N1208" s="9">
        <f t="shared" si="269"/>
        <v>1</v>
      </c>
      <c r="O1208" s="9">
        <f t="shared" si="270"/>
        <v>0</v>
      </c>
      <c r="P1208" s="9">
        <f t="shared" si="271"/>
        <v>0</v>
      </c>
      <c r="Q1208" s="8">
        <f t="shared" si="272"/>
        <v>41</v>
      </c>
      <c r="R1208" s="8">
        <f t="shared" si="273"/>
        <v>0</v>
      </c>
      <c r="S1208" t="str">
        <f t="shared" si="274"/>
        <v>13.00.00</v>
      </c>
      <c r="T1208" t="str">
        <f t="shared" si="275"/>
        <v>21.00.00</v>
      </c>
      <c r="U1208" t="str">
        <f t="shared" si="276"/>
        <v xml:space="preserve">2-mag-2012 </v>
      </c>
      <c r="V1208">
        <f t="shared" si="277"/>
        <v>5</v>
      </c>
      <c r="W1208">
        <f t="shared" si="278"/>
        <v>2012</v>
      </c>
      <c r="X1208">
        <f t="shared" si="279"/>
        <v>2</v>
      </c>
      <c r="Y1208" s="25">
        <f t="shared" si="280"/>
        <v>5622.8999999999742</v>
      </c>
    </row>
    <row r="1209" spans="1:25">
      <c r="A1209" t="s">
        <v>3198</v>
      </c>
      <c r="B1209" t="s">
        <v>3199</v>
      </c>
      <c r="C1209" t="s">
        <v>25</v>
      </c>
      <c r="D1209">
        <v>6</v>
      </c>
      <c r="E1209" s="36">
        <v>-101.2</v>
      </c>
      <c r="F1209" s="4">
        <v>-1.49E-2</v>
      </c>
      <c r="G1209">
        <v>0</v>
      </c>
      <c r="H1209" s="25">
        <v>5.7</v>
      </c>
      <c r="I1209" s="25">
        <v>-101.2</v>
      </c>
      <c r="J1209" s="3">
        <v>10000</v>
      </c>
      <c r="K1209" s="7">
        <f t="shared" si="267"/>
        <v>-1</v>
      </c>
      <c r="L1209" s="6">
        <f t="shared" si="268"/>
        <v>-101.2</v>
      </c>
      <c r="M1209">
        <v>1</v>
      </c>
      <c r="N1209" s="9">
        <f t="shared" si="269"/>
        <v>0</v>
      </c>
      <c r="O1209" s="9">
        <f t="shared" si="270"/>
        <v>-1</v>
      </c>
      <c r="P1209" s="9">
        <f t="shared" si="271"/>
        <v>0</v>
      </c>
      <c r="Q1209" s="8">
        <f t="shared" si="272"/>
        <v>0</v>
      </c>
      <c r="R1209" s="8">
        <f t="shared" si="273"/>
        <v>-101.2</v>
      </c>
      <c r="S1209" t="str">
        <f t="shared" si="274"/>
        <v>10.00.00</v>
      </c>
      <c r="T1209" t="str">
        <f t="shared" si="275"/>
        <v>16.00.00</v>
      </c>
      <c r="U1209" t="str">
        <f t="shared" si="276"/>
        <v xml:space="preserve">3-mag-2012 </v>
      </c>
      <c r="V1209">
        <f t="shared" si="277"/>
        <v>5</v>
      </c>
      <c r="W1209">
        <f t="shared" si="278"/>
        <v>2012</v>
      </c>
      <c r="X1209">
        <f t="shared" si="279"/>
        <v>3</v>
      </c>
      <c r="Y1209" s="25">
        <f t="shared" si="280"/>
        <v>5521.6999999999744</v>
      </c>
    </row>
    <row r="1210" spans="1:25">
      <c r="A1210" t="s">
        <v>2193</v>
      </c>
      <c r="B1210" t="s">
        <v>2194</v>
      </c>
      <c r="C1210" t="s">
        <v>25</v>
      </c>
      <c r="D1210">
        <v>9</v>
      </c>
      <c r="E1210" s="38">
        <v>176</v>
      </c>
      <c r="F1210" s="4">
        <v>1.35E-2</v>
      </c>
      <c r="G1210">
        <v>0</v>
      </c>
      <c r="H1210" s="25">
        <v>176.6</v>
      </c>
      <c r="I1210" s="25">
        <v>0</v>
      </c>
      <c r="J1210" s="3">
        <v>10000</v>
      </c>
      <c r="K1210" s="7">
        <f t="shared" si="267"/>
        <v>1</v>
      </c>
      <c r="L1210" s="6">
        <f t="shared" si="268"/>
        <v>176</v>
      </c>
      <c r="M1210">
        <v>1</v>
      </c>
      <c r="N1210" s="9">
        <f t="shared" si="269"/>
        <v>1</v>
      </c>
      <c r="O1210" s="9">
        <f t="shared" si="270"/>
        <v>0</v>
      </c>
      <c r="P1210" s="9">
        <f t="shared" si="271"/>
        <v>0</v>
      </c>
      <c r="Q1210" s="8">
        <f t="shared" si="272"/>
        <v>176</v>
      </c>
      <c r="R1210" s="8">
        <f t="shared" si="273"/>
        <v>0</v>
      </c>
      <c r="S1210" t="str">
        <f t="shared" si="274"/>
        <v>12.00.00</v>
      </c>
      <c r="T1210" t="str">
        <f t="shared" si="275"/>
        <v>21.00.00</v>
      </c>
      <c r="U1210" t="str">
        <f t="shared" si="276"/>
        <v xml:space="preserve">7-mag-2012 </v>
      </c>
      <c r="V1210">
        <f t="shared" si="277"/>
        <v>5</v>
      </c>
      <c r="W1210">
        <f t="shared" si="278"/>
        <v>2012</v>
      </c>
      <c r="X1210">
        <f t="shared" si="279"/>
        <v>7</v>
      </c>
      <c r="Y1210" s="25">
        <f t="shared" si="280"/>
        <v>5697.6999999999744</v>
      </c>
    </row>
    <row r="1211" spans="1:25">
      <c r="A1211" t="s">
        <v>1537</v>
      </c>
      <c r="B1211" t="s">
        <v>1538</v>
      </c>
      <c r="C1211" t="s">
        <v>55</v>
      </c>
      <c r="D1211">
        <v>4</v>
      </c>
      <c r="E1211" s="36">
        <v>-33.799999999999997</v>
      </c>
      <c r="F1211" s="4">
        <v>-5.1999999999999998E-3</v>
      </c>
      <c r="G1211">
        <v>0</v>
      </c>
      <c r="H1211" s="25">
        <v>9.1999999999999993</v>
      </c>
      <c r="I1211" s="25">
        <v>-33.799999999999997</v>
      </c>
      <c r="J1211" s="3">
        <v>10000</v>
      </c>
      <c r="K1211" s="7">
        <f t="shared" si="267"/>
        <v>-1</v>
      </c>
      <c r="L1211" s="6">
        <f t="shared" si="268"/>
        <v>-33.799999999999997</v>
      </c>
      <c r="M1211">
        <v>1</v>
      </c>
      <c r="N1211" s="9">
        <f t="shared" si="269"/>
        <v>0</v>
      </c>
      <c r="O1211" s="9">
        <f t="shared" si="270"/>
        <v>-1</v>
      </c>
      <c r="P1211" s="9">
        <f t="shared" si="271"/>
        <v>0</v>
      </c>
      <c r="Q1211" s="8">
        <f t="shared" si="272"/>
        <v>0</v>
      </c>
      <c r="R1211" s="8">
        <f t="shared" si="273"/>
        <v>-33.799999999999997</v>
      </c>
      <c r="S1211" t="str">
        <f t="shared" si="274"/>
        <v>17.00.00</v>
      </c>
      <c r="T1211" t="str">
        <f t="shared" si="275"/>
        <v>21.00.00</v>
      </c>
      <c r="U1211" t="str">
        <f t="shared" si="276"/>
        <v xml:space="preserve">8-mag-2012 </v>
      </c>
      <c r="V1211">
        <f t="shared" si="277"/>
        <v>5</v>
      </c>
      <c r="W1211">
        <f t="shared" si="278"/>
        <v>2012</v>
      </c>
      <c r="X1211">
        <f t="shared" si="279"/>
        <v>8</v>
      </c>
      <c r="Y1211" s="25">
        <f t="shared" si="280"/>
        <v>5663.8999999999742</v>
      </c>
    </row>
    <row r="1212" spans="1:25">
      <c r="A1212" t="s">
        <v>1539</v>
      </c>
      <c r="B1212" t="s">
        <v>1540</v>
      </c>
      <c r="C1212" t="s">
        <v>55</v>
      </c>
      <c r="D1212">
        <v>4</v>
      </c>
      <c r="E1212" s="36">
        <v>-29.8</v>
      </c>
      <c r="F1212" s="4">
        <v>-4.5999999999999999E-3</v>
      </c>
      <c r="G1212">
        <v>0</v>
      </c>
      <c r="H1212" s="25">
        <v>15</v>
      </c>
      <c r="I1212" s="25">
        <v>-29.8</v>
      </c>
      <c r="J1212" s="3">
        <v>10000</v>
      </c>
      <c r="K1212" s="7">
        <f t="shared" si="267"/>
        <v>-2</v>
      </c>
      <c r="L1212" s="6">
        <f t="shared" si="268"/>
        <v>-63.599999999999994</v>
      </c>
      <c r="M1212">
        <v>1</v>
      </c>
      <c r="N1212" s="9">
        <f t="shared" si="269"/>
        <v>0</v>
      </c>
      <c r="O1212" s="9">
        <f t="shared" si="270"/>
        <v>-1</v>
      </c>
      <c r="P1212" s="9">
        <f t="shared" si="271"/>
        <v>0</v>
      </c>
      <c r="Q1212" s="8">
        <f t="shared" si="272"/>
        <v>0</v>
      </c>
      <c r="R1212" s="8">
        <f t="shared" si="273"/>
        <v>-29.8</v>
      </c>
      <c r="S1212" t="str">
        <f t="shared" si="274"/>
        <v>13.00.00</v>
      </c>
      <c r="T1212" t="str">
        <f t="shared" si="275"/>
        <v>17.00.00</v>
      </c>
      <c r="U1212" t="str">
        <f t="shared" si="276"/>
        <v xml:space="preserve">9-mag-2012 </v>
      </c>
      <c r="V1212">
        <f t="shared" si="277"/>
        <v>5</v>
      </c>
      <c r="W1212">
        <f t="shared" si="278"/>
        <v>2012</v>
      </c>
      <c r="X1212">
        <f t="shared" si="279"/>
        <v>9</v>
      </c>
      <c r="Y1212" s="25">
        <f t="shared" si="280"/>
        <v>5634.099999999974</v>
      </c>
    </row>
    <row r="1213" spans="1:25">
      <c r="A1213" t="s">
        <v>3200</v>
      </c>
      <c r="B1213" t="s">
        <v>3201</v>
      </c>
      <c r="C1213" t="s">
        <v>25</v>
      </c>
      <c r="D1213">
        <v>5</v>
      </c>
      <c r="E1213" s="36">
        <v>-16.7</v>
      </c>
      <c r="F1213" s="4">
        <v>-2.5999999999999999E-3</v>
      </c>
      <c r="G1213">
        <v>0</v>
      </c>
      <c r="H1213" s="25">
        <v>15.5</v>
      </c>
      <c r="I1213" s="25">
        <v>-17.399999999999999</v>
      </c>
      <c r="J1213" s="3">
        <v>10000</v>
      </c>
      <c r="K1213" s="7">
        <f t="shared" si="267"/>
        <v>-3</v>
      </c>
      <c r="L1213" s="6">
        <f t="shared" si="268"/>
        <v>-80.3</v>
      </c>
      <c r="M1213">
        <v>1</v>
      </c>
      <c r="N1213" s="9">
        <f t="shared" si="269"/>
        <v>0</v>
      </c>
      <c r="O1213" s="9">
        <f t="shared" si="270"/>
        <v>-1</v>
      </c>
      <c r="P1213" s="9">
        <f t="shared" si="271"/>
        <v>0</v>
      </c>
      <c r="Q1213" s="8">
        <f t="shared" si="272"/>
        <v>0</v>
      </c>
      <c r="R1213" s="8">
        <f t="shared" si="273"/>
        <v>-16.7</v>
      </c>
      <c r="S1213" t="str">
        <f t="shared" si="274"/>
        <v>18.00.00</v>
      </c>
      <c r="T1213" t="str">
        <f t="shared" si="275"/>
        <v>23.00.00</v>
      </c>
      <c r="U1213" t="str">
        <f t="shared" si="276"/>
        <v xml:space="preserve">9-mag-2012 </v>
      </c>
      <c r="V1213">
        <f t="shared" si="277"/>
        <v>5</v>
      </c>
      <c r="W1213">
        <f t="shared" si="278"/>
        <v>2012</v>
      </c>
      <c r="X1213">
        <f t="shared" si="279"/>
        <v>9</v>
      </c>
      <c r="Y1213" s="25">
        <f t="shared" si="280"/>
        <v>5617.3999999999742</v>
      </c>
    </row>
    <row r="1214" spans="1:25">
      <c r="A1214" t="s">
        <v>1541</v>
      </c>
      <c r="B1214" t="s">
        <v>1542</v>
      </c>
      <c r="C1214" t="s">
        <v>55</v>
      </c>
      <c r="D1214">
        <v>10</v>
      </c>
      <c r="E1214" s="36">
        <v>-49.8</v>
      </c>
      <c r="F1214" s="4">
        <v>-7.7000000000000002E-3</v>
      </c>
      <c r="G1214">
        <v>0</v>
      </c>
      <c r="H1214" s="25">
        <v>5.6</v>
      </c>
      <c r="I1214" s="25">
        <v>-49.8</v>
      </c>
      <c r="J1214" s="3">
        <v>10000</v>
      </c>
      <c r="K1214" s="7">
        <f t="shared" si="267"/>
        <v>-4</v>
      </c>
      <c r="L1214" s="6">
        <f t="shared" si="268"/>
        <v>-130.1</v>
      </c>
      <c r="M1214">
        <v>1</v>
      </c>
      <c r="N1214" s="9">
        <f t="shared" si="269"/>
        <v>0</v>
      </c>
      <c r="O1214" s="9">
        <f t="shared" si="270"/>
        <v>-1</v>
      </c>
      <c r="P1214" s="9">
        <f t="shared" si="271"/>
        <v>0</v>
      </c>
      <c r="Q1214" s="8">
        <f t="shared" si="272"/>
        <v>0</v>
      </c>
      <c r="R1214" s="8">
        <f t="shared" si="273"/>
        <v>-49.8</v>
      </c>
      <c r="S1214" t="str">
        <f t="shared" si="274"/>
        <v>0.00.00</v>
      </c>
      <c r="T1214" t="str">
        <f t="shared" si="275"/>
        <v>10.00.00</v>
      </c>
      <c r="U1214" t="str">
        <f t="shared" si="276"/>
        <v>11-mag-2012</v>
      </c>
      <c r="V1214">
        <f t="shared" si="277"/>
        <v>5</v>
      </c>
      <c r="W1214">
        <f t="shared" si="278"/>
        <v>2012</v>
      </c>
      <c r="X1214">
        <f t="shared" si="279"/>
        <v>11</v>
      </c>
      <c r="Y1214" s="25">
        <f t="shared" si="280"/>
        <v>5567.599999999974</v>
      </c>
    </row>
    <row r="1215" spans="1:25">
      <c r="A1215" t="s">
        <v>1543</v>
      </c>
      <c r="B1215" t="s">
        <v>1544</v>
      </c>
      <c r="C1215" t="s">
        <v>25</v>
      </c>
      <c r="D1215">
        <v>12</v>
      </c>
      <c r="E1215" s="36">
        <v>-15.7</v>
      </c>
      <c r="F1215" s="4">
        <v>-2.3999999999999998E-3</v>
      </c>
      <c r="G1215">
        <v>0</v>
      </c>
      <c r="H1215" s="25">
        <v>56.7</v>
      </c>
      <c r="I1215" s="25">
        <v>-44.5</v>
      </c>
      <c r="J1215" s="3">
        <v>10000</v>
      </c>
      <c r="K1215" s="7">
        <f t="shared" si="267"/>
        <v>-5</v>
      </c>
      <c r="L1215" s="6">
        <f t="shared" si="268"/>
        <v>-145.79999999999998</v>
      </c>
      <c r="M1215">
        <v>1</v>
      </c>
      <c r="N1215" s="9">
        <f t="shared" si="269"/>
        <v>0</v>
      </c>
      <c r="O1215" s="9">
        <f t="shared" si="270"/>
        <v>-1</v>
      </c>
      <c r="P1215" s="9">
        <f t="shared" si="271"/>
        <v>0</v>
      </c>
      <c r="Q1215" s="8">
        <f t="shared" si="272"/>
        <v>0</v>
      </c>
      <c r="R1215" s="8">
        <f t="shared" si="273"/>
        <v>-15.7</v>
      </c>
      <c r="S1215" t="str">
        <f t="shared" si="274"/>
        <v>11.00.00</v>
      </c>
      <c r="T1215" t="str">
        <f t="shared" si="275"/>
        <v>0.00.00</v>
      </c>
      <c r="U1215" t="str">
        <f t="shared" si="276"/>
        <v>11-mag-2012</v>
      </c>
      <c r="V1215">
        <f t="shared" si="277"/>
        <v>5</v>
      </c>
      <c r="W1215">
        <f t="shared" si="278"/>
        <v>2012</v>
      </c>
      <c r="X1215">
        <f t="shared" si="279"/>
        <v>11</v>
      </c>
      <c r="Y1215" s="25">
        <f t="shared" si="280"/>
        <v>5551.8999999999742</v>
      </c>
    </row>
    <row r="1216" spans="1:25">
      <c r="A1216" t="s">
        <v>1545</v>
      </c>
      <c r="B1216" t="s">
        <v>1546</v>
      </c>
      <c r="C1216" t="s">
        <v>55</v>
      </c>
      <c r="D1216">
        <v>29</v>
      </c>
      <c r="E1216" s="36">
        <v>59.9</v>
      </c>
      <c r="F1216" s="4">
        <v>9.1999999999999998E-3</v>
      </c>
      <c r="G1216">
        <v>0</v>
      </c>
      <c r="H1216" s="25">
        <v>80.2</v>
      </c>
      <c r="I1216" s="25">
        <v>-36.5</v>
      </c>
      <c r="J1216" s="3">
        <v>10000</v>
      </c>
      <c r="K1216" s="7">
        <f t="shared" si="267"/>
        <v>1</v>
      </c>
      <c r="L1216" s="6">
        <f t="shared" si="268"/>
        <v>59.9</v>
      </c>
      <c r="M1216">
        <v>1</v>
      </c>
      <c r="N1216" s="9">
        <f t="shared" si="269"/>
        <v>1</v>
      </c>
      <c r="O1216" s="9">
        <f t="shared" si="270"/>
        <v>0</v>
      </c>
      <c r="P1216" s="9">
        <f t="shared" si="271"/>
        <v>0</v>
      </c>
      <c r="Q1216" s="8">
        <f t="shared" si="272"/>
        <v>59.9</v>
      </c>
      <c r="R1216" s="8">
        <f t="shared" si="273"/>
        <v>0</v>
      </c>
      <c r="S1216" t="str">
        <f t="shared" si="274"/>
        <v>1.00.00</v>
      </c>
      <c r="T1216" t="str">
        <f t="shared" si="275"/>
        <v>6.00.00</v>
      </c>
      <c r="U1216" t="str">
        <f t="shared" si="276"/>
        <v>14-mag-2012</v>
      </c>
      <c r="V1216">
        <f t="shared" si="277"/>
        <v>5</v>
      </c>
      <c r="W1216">
        <f t="shared" si="278"/>
        <v>2012</v>
      </c>
      <c r="X1216">
        <f t="shared" si="279"/>
        <v>14</v>
      </c>
      <c r="Y1216" s="25">
        <f t="shared" si="280"/>
        <v>5611.7999999999738</v>
      </c>
    </row>
    <row r="1217" spans="1:25">
      <c r="A1217" t="s">
        <v>1546</v>
      </c>
      <c r="B1217" t="s">
        <v>1547</v>
      </c>
      <c r="C1217" t="s">
        <v>25</v>
      </c>
      <c r="D1217">
        <v>8</v>
      </c>
      <c r="E1217" s="36">
        <v>-1.8</v>
      </c>
      <c r="F1217" s="4">
        <v>-2.9999999999999997E-4</v>
      </c>
      <c r="G1217">
        <v>0</v>
      </c>
      <c r="H1217" s="25">
        <v>63.8</v>
      </c>
      <c r="I1217" s="25">
        <v>-1.4</v>
      </c>
      <c r="J1217" s="3">
        <v>10000</v>
      </c>
      <c r="K1217" s="7">
        <f t="shared" si="267"/>
        <v>-1</v>
      </c>
      <c r="L1217" s="6">
        <f t="shared" si="268"/>
        <v>-1.8</v>
      </c>
      <c r="M1217">
        <v>1</v>
      </c>
      <c r="N1217" s="9">
        <f t="shared" si="269"/>
        <v>0</v>
      </c>
      <c r="O1217" s="9">
        <f t="shared" si="270"/>
        <v>-1</v>
      </c>
      <c r="P1217" s="9">
        <f t="shared" si="271"/>
        <v>0</v>
      </c>
      <c r="Q1217" s="8">
        <f t="shared" si="272"/>
        <v>0</v>
      </c>
      <c r="R1217" s="8">
        <f t="shared" si="273"/>
        <v>-1.8</v>
      </c>
      <c r="S1217" t="str">
        <f t="shared" si="274"/>
        <v>6.00.00</v>
      </c>
      <c r="T1217" t="str">
        <f t="shared" si="275"/>
        <v>14.00.00</v>
      </c>
      <c r="U1217" t="str">
        <f t="shared" si="276"/>
        <v>15-mag-2012</v>
      </c>
      <c r="V1217">
        <f t="shared" si="277"/>
        <v>5</v>
      </c>
      <c r="W1217">
        <f t="shared" si="278"/>
        <v>2012</v>
      </c>
      <c r="X1217">
        <f t="shared" si="279"/>
        <v>15</v>
      </c>
      <c r="Y1217" s="25">
        <f t="shared" si="280"/>
        <v>5609.9999999999736</v>
      </c>
    </row>
    <row r="1218" spans="1:25">
      <c r="A1218" t="s">
        <v>1548</v>
      </c>
      <c r="B1218" t="s">
        <v>1549</v>
      </c>
      <c r="C1218" t="s">
        <v>25</v>
      </c>
      <c r="D1218">
        <v>3</v>
      </c>
      <c r="E1218" s="36">
        <v>-8.8000000000000007</v>
      </c>
      <c r="F1218" s="4">
        <v>-1.4E-3</v>
      </c>
      <c r="G1218">
        <v>0</v>
      </c>
      <c r="H1218" s="25">
        <v>45.7</v>
      </c>
      <c r="I1218" s="25">
        <v>-8.8000000000000007</v>
      </c>
      <c r="J1218" s="3">
        <v>10000</v>
      </c>
      <c r="K1218" s="7">
        <f t="shared" si="267"/>
        <v>-2</v>
      </c>
      <c r="L1218" s="6">
        <f t="shared" si="268"/>
        <v>-10.600000000000001</v>
      </c>
      <c r="M1218">
        <v>1</v>
      </c>
      <c r="N1218" s="9">
        <f t="shared" si="269"/>
        <v>0</v>
      </c>
      <c r="O1218" s="9">
        <f t="shared" si="270"/>
        <v>-1</v>
      </c>
      <c r="P1218" s="9">
        <f t="shared" si="271"/>
        <v>0</v>
      </c>
      <c r="Q1218" s="8">
        <f t="shared" si="272"/>
        <v>0</v>
      </c>
      <c r="R1218" s="8">
        <f t="shared" si="273"/>
        <v>-8.8000000000000007</v>
      </c>
      <c r="S1218" t="str">
        <f t="shared" si="274"/>
        <v>14.00.00</v>
      </c>
      <c r="T1218" t="str">
        <f t="shared" si="275"/>
        <v>17.00.00</v>
      </c>
      <c r="U1218" t="str">
        <f t="shared" si="276"/>
        <v>16-mag-2012</v>
      </c>
      <c r="V1218">
        <f t="shared" si="277"/>
        <v>5</v>
      </c>
      <c r="W1218">
        <f t="shared" si="278"/>
        <v>2012</v>
      </c>
      <c r="X1218">
        <f t="shared" si="279"/>
        <v>16</v>
      </c>
      <c r="Y1218" s="25">
        <f t="shared" si="280"/>
        <v>5601.1999999999734</v>
      </c>
    </row>
    <row r="1219" spans="1:25">
      <c r="A1219" t="s">
        <v>1550</v>
      </c>
      <c r="B1219" t="s">
        <v>1551</v>
      </c>
      <c r="C1219" t="s">
        <v>25</v>
      </c>
      <c r="D1219">
        <v>2</v>
      </c>
      <c r="E1219" s="36">
        <v>-38.1</v>
      </c>
      <c r="F1219" s="4">
        <v>-5.8999999999999999E-3</v>
      </c>
      <c r="G1219">
        <v>0</v>
      </c>
      <c r="H1219" s="25">
        <v>0</v>
      </c>
      <c r="I1219" s="25">
        <v>-42.3</v>
      </c>
      <c r="J1219" s="3">
        <v>10000</v>
      </c>
      <c r="K1219" s="7">
        <f t="shared" si="267"/>
        <v>-3</v>
      </c>
      <c r="L1219" s="6">
        <f t="shared" si="268"/>
        <v>-48.7</v>
      </c>
      <c r="M1219">
        <v>1</v>
      </c>
      <c r="N1219" s="9">
        <f t="shared" si="269"/>
        <v>0</v>
      </c>
      <c r="O1219" s="9">
        <f t="shared" si="270"/>
        <v>-1</v>
      </c>
      <c r="P1219" s="9">
        <f t="shared" si="271"/>
        <v>0</v>
      </c>
      <c r="Q1219" s="8">
        <f t="shared" si="272"/>
        <v>0</v>
      </c>
      <c r="R1219" s="8">
        <f t="shared" si="273"/>
        <v>-38.1</v>
      </c>
      <c r="S1219" t="str">
        <f t="shared" si="274"/>
        <v>9.00.00</v>
      </c>
      <c r="T1219" t="str">
        <f t="shared" si="275"/>
        <v>11.00.00</v>
      </c>
      <c r="U1219" t="str">
        <f t="shared" si="276"/>
        <v>17-mag-2012</v>
      </c>
      <c r="V1219">
        <f t="shared" si="277"/>
        <v>5</v>
      </c>
      <c r="W1219">
        <f t="shared" si="278"/>
        <v>2012</v>
      </c>
      <c r="X1219">
        <f t="shared" si="279"/>
        <v>17</v>
      </c>
      <c r="Y1219" s="25">
        <f t="shared" si="280"/>
        <v>5563.0999999999731</v>
      </c>
    </row>
    <row r="1220" spans="1:25">
      <c r="A1220" t="s">
        <v>2195</v>
      </c>
      <c r="B1220" t="s">
        <v>2196</v>
      </c>
      <c r="C1220" t="s">
        <v>25</v>
      </c>
      <c r="D1220">
        <v>9</v>
      </c>
      <c r="E1220" s="38">
        <v>-107</v>
      </c>
      <c r="F1220" s="4">
        <v>-8.5000000000000006E-3</v>
      </c>
      <c r="G1220">
        <v>0</v>
      </c>
      <c r="H1220" s="25">
        <v>50.6</v>
      </c>
      <c r="I1220" s="25">
        <v>-107</v>
      </c>
      <c r="J1220" s="3">
        <v>10000</v>
      </c>
      <c r="K1220" s="7">
        <f t="shared" si="267"/>
        <v>-4</v>
      </c>
      <c r="L1220" s="6">
        <f t="shared" si="268"/>
        <v>-155.69999999999999</v>
      </c>
      <c r="M1220">
        <v>1</v>
      </c>
      <c r="N1220" s="9">
        <f t="shared" si="269"/>
        <v>0</v>
      </c>
      <c r="O1220" s="9">
        <f t="shared" si="270"/>
        <v>-1</v>
      </c>
      <c r="P1220" s="9">
        <f t="shared" si="271"/>
        <v>0</v>
      </c>
      <c r="Q1220" s="8">
        <f t="shared" si="272"/>
        <v>0</v>
      </c>
      <c r="R1220" s="8">
        <f t="shared" si="273"/>
        <v>-107</v>
      </c>
      <c r="S1220" t="str">
        <f t="shared" si="274"/>
        <v>12.00.00</v>
      </c>
      <c r="T1220" t="str">
        <f t="shared" si="275"/>
        <v>21.00.00</v>
      </c>
      <c r="U1220" t="str">
        <f t="shared" si="276"/>
        <v>18-mag-2012</v>
      </c>
      <c r="V1220">
        <f t="shared" si="277"/>
        <v>5</v>
      </c>
      <c r="W1220">
        <f t="shared" si="278"/>
        <v>2012</v>
      </c>
      <c r="X1220">
        <f t="shared" si="279"/>
        <v>18</v>
      </c>
      <c r="Y1220" s="25">
        <f t="shared" si="280"/>
        <v>5456.0999999999731</v>
      </c>
    </row>
    <row r="1221" spans="1:25">
      <c r="A1221" t="s">
        <v>2197</v>
      </c>
      <c r="B1221" t="s">
        <v>2198</v>
      </c>
      <c r="C1221" t="s">
        <v>25</v>
      </c>
      <c r="D1221">
        <v>9</v>
      </c>
      <c r="E1221" s="38">
        <v>42</v>
      </c>
      <c r="F1221" s="4">
        <v>3.3E-3</v>
      </c>
      <c r="G1221">
        <v>0</v>
      </c>
      <c r="H1221" s="25">
        <v>53.4</v>
      </c>
      <c r="I1221" s="25">
        <v>-41.6</v>
      </c>
      <c r="J1221" s="3">
        <v>10000</v>
      </c>
      <c r="K1221" s="7">
        <f t="shared" si="267"/>
        <v>1</v>
      </c>
      <c r="L1221" s="6">
        <f t="shared" si="268"/>
        <v>42</v>
      </c>
      <c r="M1221">
        <v>1</v>
      </c>
      <c r="N1221" s="9">
        <f t="shared" si="269"/>
        <v>1</v>
      </c>
      <c r="O1221" s="9">
        <f t="shared" si="270"/>
        <v>0</v>
      </c>
      <c r="P1221" s="9">
        <f t="shared" si="271"/>
        <v>0</v>
      </c>
      <c r="Q1221" s="8">
        <f t="shared" si="272"/>
        <v>42</v>
      </c>
      <c r="R1221" s="8">
        <f t="shared" si="273"/>
        <v>0</v>
      </c>
      <c r="S1221" t="str">
        <f t="shared" si="274"/>
        <v>12.00.00</v>
      </c>
      <c r="T1221" t="str">
        <f t="shared" si="275"/>
        <v>21.00.00</v>
      </c>
      <c r="U1221" t="str">
        <f t="shared" si="276"/>
        <v>21-mag-2012</v>
      </c>
      <c r="V1221">
        <f t="shared" si="277"/>
        <v>5</v>
      </c>
      <c r="W1221">
        <f t="shared" si="278"/>
        <v>2012</v>
      </c>
      <c r="X1221">
        <f t="shared" si="279"/>
        <v>21</v>
      </c>
      <c r="Y1221" s="25">
        <f t="shared" si="280"/>
        <v>5498.0999999999731</v>
      </c>
    </row>
    <row r="1222" spans="1:25">
      <c r="A1222" t="s">
        <v>1552</v>
      </c>
      <c r="B1222" t="s">
        <v>1553</v>
      </c>
      <c r="C1222" t="s">
        <v>25</v>
      </c>
      <c r="D1222">
        <v>20</v>
      </c>
      <c r="E1222" s="36">
        <v>94.1</v>
      </c>
      <c r="F1222" s="4">
        <v>1.4999999999999999E-2</v>
      </c>
      <c r="G1222">
        <v>0</v>
      </c>
      <c r="H1222" s="25">
        <v>103.1</v>
      </c>
      <c r="I1222" s="25">
        <v>-6.5</v>
      </c>
      <c r="J1222" s="3">
        <v>10000</v>
      </c>
      <c r="K1222" s="7">
        <f t="shared" si="267"/>
        <v>2</v>
      </c>
      <c r="L1222" s="6">
        <f t="shared" si="268"/>
        <v>136.1</v>
      </c>
      <c r="M1222">
        <v>1</v>
      </c>
      <c r="N1222" s="9">
        <f t="shared" si="269"/>
        <v>1</v>
      </c>
      <c r="O1222" s="9">
        <f t="shared" si="270"/>
        <v>0</v>
      </c>
      <c r="P1222" s="9">
        <f t="shared" si="271"/>
        <v>0</v>
      </c>
      <c r="Q1222" s="8">
        <f t="shared" si="272"/>
        <v>94.1</v>
      </c>
      <c r="R1222" s="8">
        <f t="shared" si="273"/>
        <v>0</v>
      </c>
      <c r="S1222" t="str">
        <f t="shared" si="274"/>
        <v>8.00.00</v>
      </c>
      <c r="T1222" t="str">
        <f t="shared" si="275"/>
        <v>4.00.00</v>
      </c>
      <c r="U1222" t="str">
        <f t="shared" si="276"/>
        <v>21-mag-2012</v>
      </c>
      <c r="V1222">
        <f t="shared" si="277"/>
        <v>5</v>
      </c>
      <c r="W1222">
        <f t="shared" si="278"/>
        <v>2012</v>
      </c>
      <c r="X1222">
        <f t="shared" si="279"/>
        <v>21</v>
      </c>
      <c r="Y1222" s="25">
        <f t="shared" si="280"/>
        <v>5592.1999999999734</v>
      </c>
    </row>
    <row r="1223" spans="1:25">
      <c r="A1223" t="s">
        <v>3202</v>
      </c>
      <c r="B1223" t="s">
        <v>3203</v>
      </c>
      <c r="C1223" t="s">
        <v>25</v>
      </c>
      <c r="D1223">
        <v>3</v>
      </c>
      <c r="E1223" s="36">
        <v>57.2</v>
      </c>
      <c r="F1223" s="4">
        <v>8.9999999999999993E-3</v>
      </c>
      <c r="G1223">
        <v>0</v>
      </c>
      <c r="H1223" s="25">
        <v>57.2</v>
      </c>
      <c r="I1223" s="25">
        <v>0</v>
      </c>
      <c r="J1223" s="3">
        <v>10000</v>
      </c>
      <c r="K1223" s="7">
        <f t="shared" ref="K1223:K1286" si="281">+IF(AND(E1223&gt;=0,E1222&gt;=0),K1222+1,IF(AND(E1223&lt;0,E1222&lt;0),K1222-1,IF(AND(E1223&gt;=0,E1222&lt;0),1,-1)))</f>
        <v>3</v>
      </c>
      <c r="L1223" s="6">
        <f t="shared" ref="L1223:L1286" si="282">+IF(AND(E1223&gt;=0,E1222&gt;=0),L1222+E1223,IF(AND(E1223&lt;0,E1222&lt;0),L1222+E1223,E1223))</f>
        <v>193.3</v>
      </c>
      <c r="M1223">
        <v>1</v>
      </c>
      <c r="N1223" s="9">
        <f t="shared" ref="N1223:N1286" si="283">+IF(E1223&gt;0,1,0)</f>
        <v>1</v>
      </c>
      <c r="O1223" s="9">
        <f t="shared" ref="O1223:O1286" si="284">+IF(E1223&lt;0,-1,0)</f>
        <v>0</v>
      </c>
      <c r="P1223" s="9">
        <f t="shared" ref="P1223:P1286" si="285">+IF(E1223=0,1,0)</f>
        <v>0</v>
      </c>
      <c r="Q1223" s="8">
        <f t="shared" ref="Q1223:Q1286" si="286">IF(E1223&gt;=0,E1223,0)</f>
        <v>57.2</v>
      </c>
      <c r="R1223" s="8">
        <f t="shared" ref="R1223:R1286" si="287">IF(E1223&lt;0,E1223,0)</f>
        <v>0</v>
      </c>
      <c r="S1223" t="str">
        <f t="shared" ref="S1223:S1286" si="288">REPLACE(A1223,1,SEARCH(" ",A1223),"")</f>
        <v>13.00.00</v>
      </c>
      <c r="T1223" t="str">
        <f t="shared" ref="T1223:T1286" si="289">REPLACE(B1223,1,SEARCH(" ",B1223),"")</f>
        <v>16.00.00</v>
      </c>
      <c r="U1223" t="str">
        <f t="shared" ref="U1223:U1286" si="290">LEFT(A1223,11)</f>
        <v>22-mag-2012</v>
      </c>
      <c r="V1223">
        <f t="shared" ref="V1223:V1286" si="291">MONTH(U1223)</f>
        <v>5</v>
      </c>
      <c r="W1223">
        <f t="shared" ref="W1223:W1286" si="292">YEAR(U1223)</f>
        <v>2012</v>
      </c>
      <c r="X1223">
        <f t="shared" ref="X1223:X1286" si="293">DAY(U1223)</f>
        <v>22</v>
      </c>
      <c r="Y1223" s="25">
        <f t="shared" ref="Y1223:Y1286" si="294">Y1222+E1223</f>
        <v>5649.3999999999733</v>
      </c>
    </row>
    <row r="1224" spans="1:25">
      <c r="A1224" t="s">
        <v>1554</v>
      </c>
      <c r="B1224" t="s">
        <v>1555</v>
      </c>
      <c r="C1224" t="s">
        <v>55</v>
      </c>
      <c r="D1224">
        <v>18</v>
      </c>
      <c r="E1224" s="36">
        <v>40.4</v>
      </c>
      <c r="F1224" s="4">
        <v>6.3E-3</v>
      </c>
      <c r="G1224">
        <v>0</v>
      </c>
      <c r="H1224" s="25">
        <v>59.7</v>
      </c>
      <c r="I1224" s="25">
        <v>0</v>
      </c>
      <c r="J1224" s="3">
        <v>10000</v>
      </c>
      <c r="K1224" s="7">
        <f t="shared" si="281"/>
        <v>4</v>
      </c>
      <c r="L1224" s="6">
        <f t="shared" si="282"/>
        <v>233.70000000000002</v>
      </c>
      <c r="M1224">
        <v>1</v>
      </c>
      <c r="N1224" s="9">
        <f t="shared" si="283"/>
        <v>1</v>
      </c>
      <c r="O1224" s="9">
        <f t="shared" si="284"/>
        <v>0</v>
      </c>
      <c r="P1224" s="9">
        <f t="shared" si="285"/>
        <v>0</v>
      </c>
      <c r="Q1224" s="8">
        <f t="shared" si="286"/>
        <v>40.4</v>
      </c>
      <c r="R1224" s="8">
        <f t="shared" si="287"/>
        <v>0</v>
      </c>
      <c r="S1224" t="str">
        <f t="shared" si="288"/>
        <v>22.00.00</v>
      </c>
      <c r="T1224" t="str">
        <f t="shared" si="289"/>
        <v>16.00.00</v>
      </c>
      <c r="U1224" t="str">
        <f t="shared" si="290"/>
        <v>22-mag-2012</v>
      </c>
      <c r="V1224">
        <f t="shared" si="291"/>
        <v>5</v>
      </c>
      <c r="W1224">
        <f t="shared" si="292"/>
        <v>2012</v>
      </c>
      <c r="X1224">
        <f t="shared" si="293"/>
        <v>22</v>
      </c>
      <c r="Y1224" s="25">
        <f t="shared" si="294"/>
        <v>5689.7999999999729</v>
      </c>
    </row>
    <row r="1225" spans="1:25">
      <c r="A1225" t="s">
        <v>1556</v>
      </c>
      <c r="B1225" t="s">
        <v>1557</v>
      </c>
      <c r="C1225" t="s">
        <v>25</v>
      </c>
      <c r="D1225">
        <v>11</v>
      </c>
      <c r="E1225" s="36">
        <v>-74.8</v>
      </c>
      <c r="F1225" s="4">
        <v>-1.17E-2</v>
      </c>
      <c r="G1225">
        <v>0</v>
      </c>
      <c r="H1225" s="25">
        <v>0</v>
      </c>
      <c r="I1225" s="25">
        <v>-74.8</v>
      </c>
      <c r="J1225" s="3">
        <v>10000</v>
      </c>
      <c r="K1225" s="7">
        <f t="shared" si="281"/>
        <v>-1</v>
      </c>
      <c r="L1225" s="6">
        <f t="shared" si="282"/>
        <v>-74.8</v>
      </c>
      <c r="M1225">
        <v>1</v>
      </c>
      <c r="N1225" s="9">
        <f t="shared" si="283"/>
        <v>0</v>
      </c>
      <c r="O1225" s="9">
        <f t="shared" si="284"/>
        <v>-1</v>
      </c>
      <c r="P1225" s="9">
        <f t="shared" si="285"/>
        <v>0</v>
      </c>
      <c r="Q1225" s="8">
        <f t="shared" si="286"/>
        <v>0</v>
      </c>
      <c r="R1225" s="8">
        <f t="shared" si="287"/>
        <v>-74.8</v>
      </c>
      <c r="S1225" t="str">
        <f t="shared" si="288"/>
        <v>22.00.00</v>
      </c>
      <c r="T1225" t="str">
        <f t="shared" si="289"/>
        <v>9.00.00</v>
      </c>
      <c r="U1225" t="str">
        <f t="shared" si="290"/>
        <v>23-mag-2012</v>
      </c>
      <c r="V1225">
        <f t="shared" si="291"/>
        <v>5</v>
      </c>
      <c r="W1225">
        <f t="shared" si="292"/>
        <v>2012</v>
      </c>
      <c r="X1225">
        <f t="shared" si="293"/>
        <v>23</v>
      </c>
      <c r="Y1225" s="25">
        <f t="shared" si="294"/>
        <v>5614.9999999999727</v>
      </c>
    </row>
    <row r="1226" spans="1:25">
      <c r="A1226" t="s">
        <v>1558</v>
      </c>
      <c r="B1226" t="s">
        <v>1559</v>
      </c>
      <c r="C1226" t="s">
        <v>55</v>
      </c>
      <c r="D1226">
        <v>1</v>
      </c>
      <c r="E1226" s="36">
        <v>-60.8</v>
      </c>
      <c r="F1226" s="4">
        <v>-9.7000000000000003E-3</v>
      </c>
      <c r="G1226">
        <v>0</v>
      </c>
      <c r="H1226" s="25">
        <v>0</v>
      </c>
      <c r="I1226" s="25">
        <v>-60.8</v>
      </c>
      <c r="J1226" s="3">
        <v>10000</v>
      </c>
      <c r="K1226" s="7">
        <f t="shared" si="281"/>
        <v>-2</v>
      </c>
      <c r="L1226" s="6">
        <f t="shared" si="282"/>
        <v>-135.6</v>
      </c>
      <c r="M1226">
        <v>1</v>
      </c>
      <c r="N1226" s="9">
        <f t="shared" si="283"/>
        <v>0</v>
      </c>
      <c r="O1226" s="9">
        <f t="shared" si="284"/>
        <v>-1</v>
      </c>
      <c r="P1226" s="9">
        <f t="shared" si="285"/>
        <v>0</v>
      </c>
      <c r="Q1226" s="8">
        <f t="shared" si="286"/>
        <v>0</v>
      </c>
      <c r="R1226" s="8">
        <f t="shared" si="287"/>
        <v>-60.8</v>
      </c>
      <c r="S1226" t="str">
        <f t="shared" si="288"/>
        <v>10.00.00</v>
      </c>
      <c r="T1226" t="str">
        <f t="shared" si="289"/>
        <v>11.00.00</v>
      </c>
      <c r="U1226" t="str">
        <f t="shared" si="290"/>
        <v>24-mag-2012</v>
      </c>
      <c r="V1226">
        <f t="shared" si="291"/>
        <v>5</v>
      </c>
      <c r="W1226">
        <f t="shared" si="292"/>
        <v>2012</v>
      </c>
      <c r="X1226">
        <f t="shared" si="293"/>
        <v>24</v>
      </c>
      <c r="Y1226" s="25">
        <f t="shared" si="294"/>
        <v>5554.1999999999725</v>
      </c>
    </row>
    <row r="1227" spans="1:25">
      <c r="A1227" t="s">
        <v>7327</v>
      </c>
      <c r="B1227" t="s">
        <v>1560</v>
      </c>
      <c r="C1227" t="s">
        <v>25</v>
      </c>
      <c r="D1227">
        <v>35</v>
      </c>
      <c r="E1227" s="36">
        <v>-67.5</v>
      </c>
      <c r="F1227" s="4">
        <v>-1.06E-2</v>
      </c>
      <c r="G1227">
        <v>0</v>
      </c>
      <c r="H1227" s="25">
        <v>0</v>
      </c>
      <c r="I1227" s="25">
        <v>-98</v>
      </c>
      <c r="J1227" s="3">
        <v>10000</v>
      </c>
      <c r="K1227" s="7">
        <f t="shared" si="281"/>
        <v>-3</v>
      </c>
      <c r="L1227" s="6">
        <f t="shared" si="282"/>
        <v>-203.1</v>
      </c>
      <c r="M1227">
        <v>1</v>
      </c>
      <c r="N1227" s="9">
        <f t="shared" si="283"/>
        <v>0</v>
      </c>
      <c r="O1227" s="9">
        <f t="shared" si="284"/>
        <v>-1</v>
      </c>
      <c r="P1227" s="9">
        <f t="shared" si="285"/>
        <v>0</v>
      </c>
      <c r="Q1227" s="8">
        <f t="shared" si="286"/>
        <v>0</v>
      </c>
      <c r="R1227" s="8">
        <f t="shared" si="287"/>
        <v>-67.5</v>
      </c>
      <c r="S1227" t="str">
        <f t="shared" si="288"/>
        <v>12.15.00</v>
      </c>
      <c r="T1227" t="str">
        <f t="shared" si="289"/>
        <v>21.00.00</v>
      </c>
      <c r="U1227" t="str">
        <f t="shared" si="290"/>
        <v>24-mag-2012</v>
      </c>
      <c r="V1227">
        <f t="shared" si="291"/>
        <v>5</v>
      </c>
      <c r="W1227">
        <f t="shared" si="292"/>
        <v>2012</v>
      </c>
      <c r="X1227">
        <f t="shared" si="293"/>
        <v>24</v>
      </c>
      <c r="Y1227" s="25">
        <f t="shared" si="294"/>
        <v>5486.6999999999725</v>
      </c>
    </row>
    <row r="1228" spans="1:25">
      <c r="A1228" t="s">
        <v>1560</v>
      </c>
      <c r="B1228" t="s">
        <v>1561</v>
      </c>
      <c r="C1228" t="s">
        <v>55</v>
      </c>
      <c r="D1228">
        <v>12</v>
      </c>
      <c r="E1228" s="36">
        <v>-75.8</v>
      </c>
      <c r="F1228" s="4">
        <v>-1.21E-2</v>
      </c>
      <c r="G1228">
        <v>0</v>
      </c>
      <c r="H1228" s="25">
        <v>0</v>
      </c>
      <c r="I1228" s="25">
        <v>-75.8</v>
      </c>
      <c r="J1228" s="3">
        <v>10000</v>
      </c>
      <c r="K1228" s="7">
        <f t="shared" si="281"/>
        <v>-4</v>
      </c>
      <c r="L1228" s="6">
        <f t="shared" si="282"/>
        <v>-278.89999999999998</v>
      </c>
      <c r="M1228">
        <v>1</v>
      </c>
      <c r="N1228" s="9">
        <f t="shared" si="283"/>
        <v>0</v>
      </c>
      <c r="O1228" s="9">
        <f t="shared" si="284"/>
        <v>-1</v>
      </c>
      <c r="P1228" s="9">
        <f t="shared" si="285"/>
        <v>0</v>
      </c>
      <c r="Q1228" s="8">
        <f t="shared" si="286"/>
        <v>0</v>
      </c>
      <c r="R1228" s="8">
        <f t="shared" si="287"/>
        <v>-75.8</v>
      </c>
      <c r="S1228" t="str">
        <f t="shared" si="288"/>
        <v>21.00.00</v>
      </c>
      <c r="T1228" t="str">
        <f t="shared" si="289"/>
        <v>9.00.00</v>
      </c>
      <c r="U1228" t="str">
        <f t="shared" si="290"/>
        <v>24-mag-2012</v>
      </c>
      <c r="V1228">
        <f t="shared" si="291"/>
        <v>5</v>
      </c>
      <c r="W1228">
        <f t="shared" si="292"/>
        <v>2012</v>
      </c>
      <c r="X1228">
        <f t="shared" si="293"/>
        <v>24</v>
      </c>
      <c r="Y1228" s="25">
        <f t="shared" si="294"/>
        <v>5410.8999999999724</v>
      </c>
    </row>
    <row r="1229" spans="1:25">
      <c r="A1229" t="s">
        <v>7326</v>
      </c>
      <c r="B1229" t="s">
        <v>7327</v>
      </c>
      <c r="C1229" t="s">
        <v>55</v>
      </c>
      <c r="D1229">
        <v>10</v>
      </c>
      <c r="E1229" s="36">
        <v>-60.7</v>
      </c>
      <c r="F1229" s="4">
        <v>-9.7000000000000003E-3</v>
      </c>
      <c r="G1229">
        <v>0</v>
      </c>
      <c r="H1229" s="25">
        <v>19.5</v>
      </c>
      <c r="I1229" s="25">
        <v>-68.2</v>
      </c>
      <c r="J1229" s="3">
        <v>10000</v>
      </c>
      <c r="K1229" s="7">
        <f t="shared" si="281"/>
        <v>-5</v>
      </c>
      <c r="L1229" s="6">
        <f t="shared" si="282"/>
        <v>-339.59999999999997</v>
      </c>
      <c r="M1229">
        <v>1</v>
      </c>
      <c r="N1229" s="9">
        <f t="shared" si="283"/>
        <v>0</v>
      </c>
      <c r="O1229" s="9">
        <f t="shared" si="284"/>
        <v>-1</v>
      </c>
      <c r="P1229" s="9">
        <f t="shared" si="285"/>
        <v>0</v>
      </c>
      <c r="Q1229" s="8">
        <f t="shared" si="286"/>
        <v>0</v>
      </c>
      <c r="R1229" s="8">
        <f t="shared" si="287"/>
        <v>-60.7</v>
      </c>
      <c r="S1229" t="str">
        <f t="shared" si="288"/>
        <v>9.45.00</v>
      </c>
      <c r="T1229" t="str">
        <f t="shared" si="289"/>
        <v>12.15.00</v>
      </c>
      <c r="U1229" t="str">
        <f t="shared" si="290"/>
        <v>24-mag-2012</v>
      </c>
      <c r="V1229">
        <f t="shared" si="291"/>
        <v>5</v>
      </c>
      <c r="W1229">
        <f t="shared" si="292"/>
        <v>2012</v>
      </c>
      <c r="X1229">
        <f t="shared" si="293"/>
        <v>24</v>
      </c>
      <c r="Y1229" s="25">
        <f t="shared" si="294"/>
        <v>5350.1999999999725</v>
      </c>
    </row>
    <row r="1230" spans="1:25">
      <c r="A1230" t="s">
        <v>1564</v>
      </c>
      <c r="B1230" t="s">
        <v>1565</v>
      </c>
      <c r="C1230" t="s">
        <v>55</v>
      </c>
      <c r="D1230">
        <v>17</v>
      </c>
      <c r="E1230" s="36">
        <v>-41.6</v>
      </c>
      <c r="F1230" s="4">
        <v>-6.6E-3</v>
      </c>
      <c r="G1230">
        <v>0</v>
      </c>
      <c r="H1230" s="25">
        <v>12.7</v>
      </c>
      <c r="I1230" s="25">
        <v>-40.799999999999997</v>
      </c>
      <c r="J1230" s="3">
        <v>10000</v>
      </c>
      <c r="K1230" s="7">
        <f t="shared" si="281"/>
        <v>-6</v>
      </c>
      <c r="L1230" s="6">
        <f t="shared" si="282"/>
        <v>-381.2</v>
      </c>
      <c r="M1230">
        <v>1</v>
      </c>
      <c r="N1230" s="9">
        <f t="shared" si="283"/>
        <v>0</v>
      </c>
      <c r="O1230" s="9">
        <f t="shared" si="284"/>
        <v>-1</v>
      </c>
      <c r="P1230" s="9">
        <f t="shared" si="285"/>
        <v>0</v>
      </c>
      <c r="Q1230" s="8">
        <f t="shared" si="286"/>
        <v>0</v>
      </c>
      <c r="R1230" s="8">
        <f t="shared" si="287"/>
        <v>-41.6</v>
      </c>
      <c r="S1230" t="str">
        <f t="shared" si="288"/>
        <v>16.00.00</v>
      </c>
      <c r="T1230" t="str">
        <f t="shared" si="289"/>
        <v>9.00.00</v>
      </c>
      <c r="U1230" t="str">
        <f t="shared" si="290"/>
        <v>28-mag-2012</v>
      </c>
      <c r="V1230">
        <f t="shared" si="291"/>
        <v>5</v>
      </c>
      <c r="W1230">
        <f t="shared" si="292"/>
        <v>2012</v>
      </c>
      <c r="X1230">
        <f t="shared" si="293"/>
        <v>28</v>
      </c>
      <c r="Y1230" s="25">
        <f t="shared" si="294"/>
        <v>5308.5999999999722</v>
      </c>
    </row>
    <row r="1231" spans="1:25">
      <c r="A1231" t="s">
        <v>1562</v>
      </c>
      <c r="B1231" t="s">
        <v>1563</v>
      </c>
      <c r="C1231" t="s">
        <v>25</v>
      </c>
      <c r="D1231">
        <v>11</v>
      </c>
      <c r="E1231" s="36">
        <v>-25.8</v>
      </c>
      <c r="F1231" s="4">
        <v>-4.0000000000000001E-3</v>
      </c>
      <c r="G1231">
        <v>0</v>
      </c>
      <c r="H1231" s="25">
        <v>29.4</v>
      </c>
      <c r="I1231" s="25">
        <v>-25.8</v>
      </c>
      <c r="J1231" s="3">
        <v>10000</v>
      </c>
      <c r="K1231" s="7">
        <f t="shared" si="281"/>
        <v>-7</v>
      </c>
      <c r="L1231" s="6">
        <f t="shared" si="282"/>
        <v>-407</v>
      </c>
      <c r="M1231">
        <v>1</v>
      </c>
      <c r="N1231" s="9">
        <f t="shared" si="283"/>
        <v>0</v>
      </c>
      <c r="O1231" s="9">
        <f t="shared" si="284"/>
        <v>-1</v>
      </c>
      <c r="P1231" s="9">
        <f t="shared" si="285"/>
        <v>0</v>
      </c>
      <c r="Q1231" s="8">
        <f t="shared" si="286"/>
        <v>0</v>
      </c>
      <c r="R1231" s="8">
        <f t="shared" si="287"/>
        <v>-25.8</v>
      </c>
      <c r="S1231" t="str">
        <f t="shared" si="288"/>
        <v>4.00.00</v>
      </c>
      <c r="T1231" t="str">
        <f t="shared" si="289"/>
        <v>15.00.00</v>
      </c>
      <c r="U1231" t="str">
        <f t="shared" si="290"/>
        <v>28-mag-2012</v>
      </c>
      <c r="V1231">
        <f t="shared" si="291"/>
        <v>5</v>
      </c>
      <c r="W1231">
        <f t="shared" si="292"/>
        <v>2012</v>
      </c>
      <c r="X1231">
        <f t="shared" si="293"/>
        <v>28</v>
      </c>
      <c r="Y1231" s="25">
        <f t="shared" si="294"/>
        <v>5282.799999999972</v>
      </c>
    </row>
    <row r="1232" spans="1:25">
      <c r="A1232" t="s">
        <v>3204</v>
      </c>
      <c r="B1232" t="s">
        <v>3205</v>
      </c>
      <c r="C1232" t="s">
        <v>25</v>
      </c>
      <c r="D1232">
        <v>10</v>
      </c>
      <c r="E1232" s="36">
        <v>41.7</v>
      </c>
      <c r="F1232" s="4">
        <v>6.4999999999999997E-3</v>
      </c>
      <c r="G1232">
        <v>0</v>
      </c>
      <c r="H1232" s="25">
        <v>48.8</v>
      </c>
      <c r="I1232" s="25">
        <v>0</v>
      </c>
      <c r="J1232" s="3">
        <v>10000</v>
      </c>
      <c r="K1232" s="7">
        <f t="shared" si="281"/>
        <v>1</v>
      </c>
      <c r="L1232" s="6">
        <f t="shared" si="282"/>
        <v>41.7</v>
      </c>
      <c r="M1232">
        <v>1</v>
      </c>
      <c r="N1232" s="9">
        <f t="shared" si="283"/>
        <v>1</v>
      </c>
      <c r="O1232" s="9">
        <f t="shared" si="284"/>
        <v>0</v>
      </c>
      <c r="P1232" s="9">
        <f t="shared" si="285"/>
        <v>0</v>
      </c>
      <c r="Q1232" s="8">
        <f t="shared" si="286"/>
        <v>41.7</v>
      </c>
      <c r="R1232" s="8">
        <f t="shared" si="287"/>
        <v>0</v>
      </c>
      <c r="S1232" t="str">
        <f t="shared" si="288"/>
        <v>13.00.00</v>
      </c>
      <c r="T1232" t="str">
        <f t="shared" si="289"/>
        <v>23.00.00</v>
      </c>
      <c r="U1232" t="str">
        <f t="shared" si="290"/>
        <v>29-mag-2012</v>
      </c>
      <c r="V1232">
        <f t="shared" si="291"/>
        <v>5</v>
      </c>
      <c r="W1232">
        <f t="shared" si="292"/>
        <v>2012</v>
      </c>
      <c r="X1232">
        <f t="shared" si="293"/>
        <v>29</v>
      </c>
      <c r="Y1232" s="25">
        <f t="shared" si="294"/>
        <v>5324.4999999999718</v>
      </c>
    </row>
    <row r="1233" spans="1:25">
      <c r="A1233" t="s">
        <v>1565</v>
      </c>
      <c r="B1233" t="s">
        <v>1566</v>
      </c>
      <c r="C1233" t="s">
        <v>25</v>
      </c>
      <c r="D1233">
        <v>2</v>
      </c>
      <c r="E1233" s="36">
        <v>-47.8</v>
      </c>
      <c r="F1233" s="4">
        <v>-7.4999999999999997E-3</v>
      </c>
      <c r="G1233">
        <v>0</v>
      </c>
      <c r="H1233" s="25">
        <v>17.899999999999999</v>
      </c>
      <c r="I1233" s="25">
        <v>-48.6</v>
      </c>
      <c r="J1233" s="3">
        <v>10000</v>
      </c>
      <c r="K1233" s="7">
        <f t="shared" si="281"/>
        <v>-1</v>
      </c>
      <c r="L1233" s="6">
        <f t="shared" si="282"/>
        <v>-47.8</v>
      </c>
      <c r="M1233">
        <v>1</v>
      </c>
      <c r="N1233" s="9">
        <f t="shared" si="283"/>
        <v>0</v>
      </c>
      <c r="O1233" s="9">
        <f t="shared" si="284"/>
        <v>-1</v>
      </c>
      <c r="P1233" s="9">
        <f t="shared" si="285"/>
        <v>0</v>
      </c>
      <c r="Q1233" s="8">
        <f t="shared" si="286"/>
        <v>0</v>
      </c>
      <c r="R1233" s="8">
        <f t="shared" si="287"/>
        <v>-47.8</v>
      </c>
      <c r="S1233" t="str">
        <f t="shared" si="288"/>
        <v>9.00.00</v>
      </c>
      <c r="T1233" t="str">
        <f t="shared" si="289"/>
        <v>11.00.00</v>
      </c>
      <c r="U1233" t="str">
        <f t="shared" si="290"/>
        <v>29-mag-2012</v>
      </c>
      <c r="V1233">
        <f t="shared" si="291"/>
        <v>5</v>
      </c>
      <c r="W1233">
        <f t="shared" si="292"/>
        <v>2012</v>
      </c>
      <c r="X1233">
        <f t="shared" si="293"/>
        <v>29</v>
      </c>
      <c r="Y1233" s="25">
        <f t="shared" si="294"/>
        <v>5276.6999999999716</v>
      </c>
    </row>
    <row r="1234" spans="1:25">
      <c r="A1234" t="s">
        <v>1568</v>
      </c>
      <c r="B1234" t="s">
        <v>2199</v>
      </c>
      <c r="C1234" t="s">
        <v>55</v>
      </c>
      <c r="D1234">
        <v>8</v>
      </c>
      <c r="E1234" s="38">
        <v>16.600000000000001</v>
      </c>
      <c r="F1234" s="4">
        <v>1.2999999999999999E-3</v>
      </c>
      <c r="G1234">
        <v>0</v>
      </c>
      <c r="H1234" s="25">
        <v>66</v>
      </c>
      <c r="I1234" s="25">
        <v>-140</v>
      </c>
      <c r="J1234" s="3">
        <v>10000</v>
      </c>
      <c r="K1234" s="7">
        <f t="shared" si="281"/>
        <v>1</v>
      </c>
      <c r="L1234" s="6">
        <f t="shared" si="282"/>
        <v>16.600000000000001</v>
      </c>
      <c r="M1234">
        <v>1</v>
      </c>
      <c r="N1234" s="9">
        <f t="shared" si="283"/>
        <v>1</v>
      </c>
      <c r="O1234" s="9">
        <f t="shared" si="284"/>
        <v>0</v>
      </c>
      <c r="P1234" s="9">
        <f t="shared" si="285"/>
        <v>0</v>
      </c>
      <c r="Q1234" s="8">
        <f t="shared" si="286"/>
        <v>16.600000000000001</v>
      </c>
      <c r="R1234" s="8">
        <f t="shared" si="287"/>
        <v>0</v>
      </c>
      <c r="S1234" t="str">
        <f t="shared" si="288"/>
        <v>13.00.00</v>
      </c>
      <c r="T1234" t="str">
        <f t="shared" si="289"/>
        <v>21.00.00</v>
      </c>
      <c r="U1234" t="str">
        <f t="shared" si="290"/>
        <v>30-mag-2012</v>
      </c>
      <c r="V1234">
        <f t="shared" si="291"/>
        <v>5</v>
      </c>
      <c r="W1234">
        <f t="shared" si="292"/>
        <v>2012</v>
      </c>
      <c r="X1234">
        <f t="shared" si="293"/>
        <v>30</v>
      </c>
      <c r="Y1234" s="25">
        <f t="shared" si="294"/>
        <v>5293.299999999972</v>
      </c>
    </row>
    <row r="1235" spans="1:25">
      <c r="A1235" t="s">
        <v>1569</v>
      </c>
      <c r="B1235" t="s">
        <v>1570</v>
      </c>
      <c r="C1235" t="s">
        <v>55</v>
      </c>
      <c r="D1235">
        <v>17</v>
      </c>
      <c r="E1235" s="36">
        <v>-29.9</v>
      </c>
      <c r="F1235" s="4">
        <v>-4.7999999999999996E-3</v>
      </c>
      <c r="G1235">
        <v>0</v>
      </c>
      <c r="H1235" s="25">
        <v>2.9</v>
      </c>
      <c r="I1235" s="25">
        <v>-31.3</v>
      </c>
      <c r="J1235" s="3">
        <v>10000</v>
      </c>
      <c r="K1235" s="7">
        <f t="shared" si="281"/>
        <v>-1</v>
      </c>
      <c r="L1235" s="6">
        <f t="shared" si="282"/>
        <v>-29.9</v>
      </c>
      <c r="M1235">
        <v>1</v>
      </c>
      <c r="N1235" s="9">
        <f t="shared" si="283"/>
        <v>0</v>
      </c>
      <c r="O1235" s="9">
        <f t="shared" si="284"/>
        <v>-1</v>
      </c>
      <c r="P1235" s="9">
        <f t="shared" si="285"/>
        <v>0</v>
      </c>
      <c r="Q1235" s="8">
        <f t="shared" si="286"/>
        <v>0</v>
      </c>
      <c r="R1235" s="8">
        <f t="shared" si="287"/>
        <v>-29.9</v>
      </c>
      <c r="S1235" t="str">
        <f t="shared" si="288"/>
        <v>17.00.00</v>
      </c>
      <c r="T1235" t="str">
        <f t="shared" si="289"/>
        <v>10.00.00</v>
      </c>
      <c r="U1235" t="str">
        <f t="shared" si="290"/>
        <v>30-mag-2012</v>
      </c>
      <c r="V1235">
        <f t="shared" si="291"/>
        <v>5</v>
      </c>
      <c r="W1235">
        <f t="shared" si="292"/>
        <v>2012</v>
      </c>
      <c r="X1235">
        <f t="shared" si="293"/>
        <v>30</v>
      </c>
      <c r="Y1235" s="25">
        <f t="shared" si="294"/>
        <v>5263.3999999999724</v>
      </c>
    </row>
    <row r="1236" spans="1:25">
      <c r="A1236" t="s">
        <v>1567</v>
      </c>
      <c r="B1236" t="s">
        <v>1568</v>
      </c>
      <c r="C1236" t="s">
        <v>55</v>
      </c>
      <c r="D1236">
        <v>10</v>
      </c>
      <c r="E1236" s="36">
        <v>17.2</v>
      </c>
      <c r="F1236" s="4">
        <v>2.7000000000000001E-3</v>
      </c>
      <c r="G1236">
        <v>0</v>
      </c>
      <c r="H1236" s="25">
        <v>90.1</v>
      </c>
      <c r="I1236" s="25">
        <v>-2.1</v>
      </c>
      <c r="J1236" s="3">
        <v>10000</v>
      </c>
      <c r="K1236" s="7">
        <f t="shared" si="281"/>
        <v>1</v>
      </c>
      <c r="L1236" s="6">
        <f t="shared" si="282"/>
        <v>17.2</v>
      </c>
      <c r="M1236">
        <v>1</v>
      </c>
      <c r="N1236" s="9">
        <f t="shared" si="283"/>
        <v>1</v>
      </c>
      <c r="O1236" s="9">
        <f t="shared" si="284"/>
        <v>0</v>
      </c>
      <c r="P1236" s="9">
        <f t="shared" si="285"/>
        <v>0</v>
      </c>
      <c r="Q1236" s="8">
        <f t="shared" si="286"/>
        <v>17.2</v>
      </c>
      <c r="R1236" s="8">
        <f t="shared" si="287"/>
        <v>0</v>
      </c>
      <c r="S1236" t="str">
        <f t="shared" si="288"/>
        <v>3.00.00</v>
      </c>
      <c r="T1236" t="str">
        <f t="shared" si="289"/>
        <v>13.00.00</v>
      </c>
      <c r="U1236" t="str">
        <f t="shared" si="290"/>
        <v>30-mag-2012</v>
      </c>
      <c r="V1236">
        <f t="shared" si="291"/>
        <v>5</v>
      </c>
      <c r="W1236">
        <f t="shared" si="292"/>
        <v>2012</v>
      </c>
      <c r="X1236">
        <f t="shared" si="293"/>
        <v>30</v>
      </c>
      <c r="Y1236" s="25">
        <f t="shared" si="294"/>
        <v>5280.5999999999722</v>
      </c>
    </row>
    <row r="1237" spans="1:25">
      <c r="A1237" t="s">
        <v>1570</v>
      </c>
      <c r="B1237" t="s">
        <v>1571</v>
      </c>
      <c r="C1237" t="s">
        <v>25</v>
      </c>
      <c r="D1237">
        <v>5</v>
      </c>
      <c r="E1237" s="36">
        <v>-9.1</v>
      </c>
      <c r="F1237" s="4">
        <v>-1.4E-3</v>
      </c>
      <c r="G1237">
        <v>0</v>
      </c>
      <c r="H1237" s="25">
        <v>19.399999999999999</v>
      </c>
      <c r="I1237" s="25">
        <v>-10.7</v>
      </c>
      <c r="J1237" s="3">
        <v>10000</v>
      </c>
      <c r="K1237" s="7">
        <f t="shared" si="281"/>
        <v>-1</v>
      </c>
      <c r="L1237" s="6">
        <f t="shared" si="282"/>
        <v>-9.1</v>
      </c>
      <c r="M1237">
        <v>1</v>
      </c>
      <c r="N1237" s="9">
        <f t="shared" si="283"/>
        <v>0</v>
      </c>
      <c r="O1237" s="9">
        <f t="shared" si="284"/>
        <v>-1</v>
      </c>
      <c r="P1237" s="9">
        <f t="shared" si="285"/>
        <v>0</v>
      </c>
      <c r="Q1237" s="8">
        <f t="shared" si="286"/>
        <v>0</v>
      </c>
      <c r="R1237" s="8">
        <f t="shared" si="287"/>
        <v>-9.1</v>
      </c>
      <c r="S1237" t="str">
        <f t="shared" si="288"/>
        <v>10.00.00</v>
      </c>
      <c r="T1237" t="str">
        <f t="shared" si="289"/>
        <v>15.00.00</v>
      </c>
      <c r="U1237" t="str">
        <f t="shared" si="290"/>
        <v>31-mag-2012</v>
      </c>
      <c r="V1237">
        <f t="shared" si="291"/>
        <v>5</v>
      </c>
      <c r="W1237">
        <f t="shared" si="292"/>
        <v>2012</v>
      </c>
      <c r="X1237">
        <f t="shared" si="293"/>
        <v>31</v>
      </c>
      <c r="Y1237" s="25">
        <f t="shared" si="294"/>
        <v>5271.4999999999718</v>
      </c>
    </row>
    <row r="1238" spans="1:25">
      <c r="A1238" t="s">
        <v>1572</v>
      </c>
      <c r="B1238" t="s">
        <v>1573</v>
      </c>
      <c r="C1238" t="s">
        <v>25</v>
      </c>
      <c r="D1238">
        <v>12</v>
      </c>
      <c r="E1238" s="36">
        <v>-45</v>
      </c>
      <c r="F1238" s="4">
        <v>-7.1999999999999998E-3</v>
      </c>
      <c r="G1238">
        <v>0</v>
      </c>
      <c r="H1238" s="25">
        <v>33.9</v>
      </c>
      <c r="I1238" s="25">
        <v>-44.7</v>
      </c>
      <c r="J1238" s="3">
        <v>10000</v>
      </c>
      <c r="K1238" s="7">
        <f t="shared" si="281"/>
        <v>-2</v>
      </c>
      <c r="L1238" s="6">
        <f t="shared" si="282"/>
        <v>-54.1</v>
      </c>
      <c r="M1238">
        <v>1</v>
      </c>
      <c r="N1238" s="9">
        <f t="shared" si="283"/>
        <v>0</v>
      </c>
      <c r="O1238" s="9">
        <f t="shared" si="284"/>
        <v>-1</v>
      </c>
      <c r="P1238" s="9">
        <f t="shared" si="285"/>
        <v>0</v>
      </c>
      <c r="Q1238" s="8">
        <f t="shared" si="286"/>
        <v>0</v>
      </c>
      <c r="R1238" s="8">
        <f t="shared" si="287"/>
        <v>-45</v>
      </c>
      <c r="S1238" t="str">
        <f t="shared" si="288"/>
        <v>22.00.00</v>
      </c>
      <c r="T1238" t="str">
        <f t="shared" si="289"/>
        <v>10.00.00</v>
      </c>
      <c r="U1238" t="str">
        <f t="shared" si="290"/>
        <v>31-mag-2012</v>
      </c>
      <c r="V1238">
        <f t="shared" si="291"/>
        <v>5</v>
      </c>
      <c r="W1238">
        <f t="shared" si="292"/>
        <v>2012</v>
      </c>
      <c r="X1238">
        <f t="shared" si="293"/>
        <v>31</v>
      </c>
      <c r="Y1238" s="25">
        <f t="shared" si="294"/>
        <v>5226.4999999999718</v>
      </c>
    </row>
    <row r="1239" spans="1:25">
      <c r="A1239" t="s">
        <v>1573</v>
      </c>
      <c r="B1239" t="s">
        <v>1574</v>
      </c>
      <c r="C1239" t="s">
        <v>55</v>
      </c>
      <c r="D1239">
        <v>5</v>
      </c>
      <c r="E1239" s="36">
        <v>141.19999999999999</v>
      </c>
      <c r="F1239" s="4">
        <v>2.2700000000000001E-2</v>
      </c>
      <c r="G1239">
        <v>0</v>
      </c>
      <c r="H1239" s="25">
        <v>175.9</v>
      </c>
      <c r="I1239" s="25">
        <v>0</v>
      </c>
      <c r="J1239" s="3">
        <v>10000</v>
      </c>
      <c r="K1239" s="7">
        <f t="shared" si="281"/>
        <v>1</v>
      </c>
      <c r="L1239" s="6">
        <f t="shared" si="282"/>
        <v>141.19999999999999</v>
      </c>
      <c r="M1239">
        <v>1</v>
      </c>
      <c r="N1239" s="9">
        <f t="shared" si="283"/>
        <v>1</v>
      </c>
      <c r="O1239" s="9">
        <f t="shared" si="284"/>
        <v>0</v>
      </c>
      <c r="P1239" s="9">
        <f t="shared" si="285"/>
        <v>0</v>
      </c>
      <c r="Q1239" s="8">
        <f t="shared" si="286"/>
        <v>141.19999999999999</v>
      </c>
      <c r="R1239" s="8">
        <f t="shared" si="287"/>
        <v>0</v>
      </c>
      <c r="S1239" t="str">
        <f t="shared" si="288"/>
        <v>10.00.00</v>
      </c>
      <c r="T1239" t="str">
        <f t="shared" si="289"/>
        <v>15.00.00</v>
      </c>
      <c r="U1239" t="str">
        <f t="shared" si="290"/>
        <v xml:space="preserve">1-giu-2012 </v>
      </c>
      <c r="V1239">
        <f t="shared" si="291"/>
        <v>6</v>
      </c>
      <c r="W1239">
        <f t="shared" si="292"/>
        <v>2012</v>
      </c>
      <c r="X1239">
        <f t="shared" si="293"/>
        <v>1</v>
      </c>
      <c r="Y1239" s="25">
        <f t="shared" si="294"/>
        <v>5367.6999999999716</v>
      </c>
    </row>
    <row r="1240" spans="1:25">
      <c r="A1240" t="s">
        <v>2200</v>
      </c>
      <c r="B1240" t="s">
        <v>2201</v>
      </c>
      <c r="C1240" t="s">
        <v>55</v>
      </c>
      <c r="D1240">
        <v>8</v>
      </c>
      <c r="E1240" s="38">
        <v>130</v>
      </c>
      <c r="F1240" s="4">
        <v>1.06E-2</v>
      </c>
      <c r="G1240">
        <v>0</v>
      </c>
      <c r="H1240" s="25">
        <v>150</v>
      </c>
      <c r="I1240" s="25">
        <v>0</v>
      </c>
      <c r="J1240" s="3">
        <v>10000</v>
      </c>
      <c r="K1240" s="7">
        <f t="shared" si="281"/>
        <v>2</v>
      </c>
      <c r="L1240" s="6">
        <f t="shared" si="282"/>
        <v>271.2</v>
      </c>
      <c r="M1240">
        <v>1</v>
      </c>
      <c r="N1240" s="9">
        <f t="shared" si="283"/>
        <v>1</v>
      </c>
      <c r="O1240" s="9">
        <f t="shared" si="284"/>
        <v>0</v>
      </c>
      <c r="P1240" s="9">
        <f t="shared" si="285"/>
        <v>0</v>
      </c>
      <c r="Q1240" s="8">
        <f t="shared" si="286"/>
        <v>130</v>
      </c>
      <c r="R1240" s="8">
        <f t="shared" si="287"/>
        <v>0</v>
      </c>
      <c r="S1240" t="str">
        <f t="shared" si="288"/>
        <v>13.00.00</v>
      </c>
      <c r="T1240" t="str">
        <f t="shared" si="289"/>
        <v>21.00.00</v>
      </c>
      <c r="U1240" t="str">
        <f t="shared" si="290"/>
        <v xml:space="preserve">1-giu-2012 </v>
      </c>
      <c r="V1240">
        <f t="shared" si="291"/>
        <v>6</v>
      </c>
      <c r="W1240">
        <f t="shared" si="292"/>
        <v>2012</v>
      </c>
      <c r="X1240">
        <f t="shared" si="293"/>
        <v>1</v>
      </c>
      <c r="Y1240" s="25">
        <f t="shared" si="294"/>
        <v>5497.6999999999716</v>
      </c>
    </row>
    <row r="1241" spans="1:25">
      <c r="A1241" t="s">
        <v>3206</v>
      </c>
      <c r="B1241" t="s">
        <v>3207</v>
      </c>
      <c r="C1241" t="s">
        <v>25</v>
      </c>
      <c r="D1241">
        <v>1</v>
      </c>
      <c r="E1241" s="36">
        <v>18</v>
      </c>
      <c r="F1241" s="4">
        <v>3.0000000000000001E-3</v>
      </c>
      <c r="G1241">
        <v>0</v>
      </c>
      <c r="H1241" s="25">
        <v>18</v>
      </c>
      <c r="I1241" s="25">
        <v>0</v>
      </c>
      <c r="J1241" s="3">
        <v>10000</v>
      </c>
      <c r="K1241" s="7">
        <f t="shared" si="281"/>
        <v>3</v>
      </c>
      <c r="L1241" s="6">
        <f t="shared" si="282"/>
        <v>289.2</v>
      </c>
      <c r="M1241">
        <v>1</v>
      </c>
      <c r="N1241" s="9">
        <f t="shared" si="283"/>
        <v>1</v>
      </c>
      <c r="O1241" s="9">
        <f t="shared" si="284"/>
        <v>0</v>
      </c>
      <c r="P1241" s="9">
        <f t="shared" si="285"/>
        <v>0</v>
      </c>
      <c r="Q1241" s="8">
        <f t="shared" si="286"/>
        <v>18</v>
      </c>
      <c r="R1241" s="8">
        <f t="shared" si="287"/>
        <v>0</v>
      </c>
      <c r="S1241" t="str">
        <f t="shared" si="288"/>
        <v>13.00.00</v>
      </c>
      <c r="T1241" t="str">
        <f t="shared" si="289"/>
        <v>14.00.00</v>
      </c>
      <c r="U1241" t="str">
        <f t="shared" si="290"/>
        <v xml:space="preserve">5-giu-2012 </v>
      </c>
      <c r="V1241">
        <f t="shared" si="291"/>
        <v>6</v>
      </c>
      <c r="W1241">
        <f t="shared" si="292"/>
        <v>2012</v>
      </c>
      <c r="X1241">
        <f t="shared" si="293"/>
        <v>5</v>
      </c>
      <c r="Y1241" s="25">
        <f t="shared" si="294"/>
        <v>5515.6999999999716</v>
      </c>
    </row>
    <row r="1242" spans="1:25">
      <c r="A1242" t="s">
        <v>1575</v>
      </c>
      <c r="B1242" t="s">
        <v>1576</v>
      </c>
      <c r="C1242" t="s">
        <v>25</v>
      </c>
      <c r="D1242">
        <v>1</v>
      </c>
      <c r="E1242" s="36">
        <v>-27.1</v>
      </c>
      <c r="F1242" s="4">
        <v>-4.4999999999999997E-3</v>
      </c>
      <c r="G1242">
        <v>0</v>
      </c>
      <c r="H1242" s="25">
        <v>0</v>
      </c>
      <c r="I1242" s="25">
        <v>-27.1</v>
      </c>
      <c r="J1242" s="3">
        <v>10000</v>
      </c>
      <c r="K1242" s="7">
        <f t="shared" si="281"/>
        <v>-1</v>
      </c>
      <c r="L1242" s="6">
        <f t="shared" si="282"/>
        <v>-27.1</v>
      </c>
      <c r="M1242">
        <v>1</v>
      </c>
      <c r="N1242" s="9">
        <f t="shared" si="283"/>
        <v>0</v>
      </c>
      <c r="O1242" s="9">
        <f t="shared" si="284"/>
        <v>-1</v>
      </c>
      <c r="P1242" s="9">
        <f t="shared" si="285"/>
        <v>0</v>
      </c>
      <c r="Q1242" s="8">
        <f t="shared" si="286"/>
        <v>0</v>
      </c>
      <c r="R1242" s="8">
        <f t="shared" si="287"/>
        <v>-27.1</v>
      </c>
      <c r="S1242" t="str">
        <f t="shared" si="288"/>
        <v>9.00.00</v>
      </c>
      <c r="T1242" t="str">
        <f t="shared" si="289"/>
        <v>10.00.00</v>
      </c>
      <c r="U1242" t="str">
        <f t="shared" si="290"/>
        <v xml:space="preserve">5-giu-2012 </v>
      </c>
      <c r="V1242">
        <f t="shared" si="291"/>
        <v>6</v>
      </c>
      <c r="W1242">
        <f t="shared" si="292"/>
        <v>2012</v>
      </c>
      <c r="X1242">
        <f t="shared" si="293"/>
        <v>5</v>
      </c>
      <c r="Y1242" s="25">
        <f t="shared" si="294"/>
        <v>5488.5999999999713</v>
      </c>
    </row>
    <row r="1243" spans="1:25">
      <c r="A1243" t="s">
        <v>1577</v>
      </c>
      <c r="B1243" t="s">
        <v>1578</v>
      </c>
      <c r="C1243" t="s">
        <v>25</v>
      </c>
      <c r="D1243">
        <v>3</v>
      </c>
      <c r="E1243" s="36">
        <v>-69.8</v>
      </c>
      <c r="F1243" s="4">
        <v>-1.15E-2</v>
      </c>
      <c r="G1243">
        <v>0</v>
      </c>
      <c r="H1243" s="25">
        <v>0</v>
      </c>
      <c r="I1243" s="25">
        <v>-69.8</v>
      </c>
      <c r="J1243" s="3">
        <v>10000</v>
      </c>
      <c r="K1243" s="7">
        <f t="shared" si="281"/>
        <v>-2</v>
      </c>
      <c r="L1243" s="6">
        <f t="shared" si="282"/>
        <v>-96.9</v>
      </c>
      <c r="M1243">
        <v>1</v>
      </c>
      <c r="N1243" s="9">
        <f t="shared" si="283"/>
        <v>0</v>
      </c>
      <c r="O1243" s="9">
        <f t="shared" si="284"/>
        <v>-1</v>
      </c>
      <c r="P1243" s="9">
        <f t="shared" si="285"/>
        <v>0</v>
      </c>
      <c r="Q1243" s="8">
        <f t="shared" si="286"/>
        <v>0</v>
      </c>
      <c r="R1243" s="8">
        <f t="shared" si="287"/>
        <v>-69.8</v>
      </c>
      <c r="S1243" t="str">
        <f t="shared" si="288"/>
        <v>11.00.00</v>
      </c>
      <c r="T1243" t="str">
        <f t="shared" si="289"/>
        <v>14.00.00</v>
      </c>
      <c r="U1243" t="str">
        <f t="shared" si="290"/>
        <v xml:space="preserve">6-giu-2012 </v>
      </c>
      <c r="V1243">
        <f t="shared" si="291"/>
        <v>6</v>
      </c>
      <c r="W1243">
        <f t="shared" si="292"/>
        <v>2012</v>
      </c>
      <c r="X1243">
        <f t="shared" si="293"/>
        <v>6</v>
      </c>
      <c r="Y1243" s="25">
        <f t="shared" si="294"/>
        <v>5418.7999999999711</v>
      </c>
    </row>
    <row r="1244" spans="1:25">
      <c r="A1244" t="s">
        <v>1579</v>
      </c>
      <c r="B1244" t="s">
        <v>1580</v>
      </c>
      <c r="C1244" t="s">
        <v>25</v>
      </c>
      <c r="D1244">
        <v>15</v>
      </c>
      <c r="E1244" s="36">
        <v>23.1</v>
      </c>
      <c r="F1244" s="4">
        <v>3.8E-3</v>
      </c>
      <c r="G1244">
        <v>0</v>
      </c>
      <c r="H1244" s="25">
        <v>67.3</v>
      </c>
      <c r="I1244" s="25">
        <v>0</v>
      </c>
      <c r="J1244" s="3">
        <v>10000</v>
      </c>
      <c r="K1244" s="7">
        <f t="shared" si="281"/>
        <v>1</v>
      </c>
      <c r="L1244" s="6">
        <f t="shared" si="282"/>
        <v>23.1</v>
      </c>
      <c r="M1244">
        <v>1</v>
      </c>
      <c r="N1244" s="9">
        <f t="shared" si="283"/>
        <v>1</v>
      </c>
      <c r="O1244" s="9">
        <f t="shared" si="284"/>
        <v>0</v>
      </c>
      <c r="P1244" s="9">
        <f t="shared" si="285"/>
        <v>0</v>
      </c>
      <c r="Q1244" s="8">
        <f t="shared" si="286"/>
        <v>23.1</v>
      </c>
      <c r="R1244" s="8">
        <f t="shared" si="287"/>
        <v>0</v>
      </c>
      <c r="S1244" t="str">
        <f t="shared" si="288"/>
        <v>18.00.00</v>
      </c>
      <c r="T1244" t="str">
        <f t="shared" si="289"/>
        <v>9.00.00</v>
      </c>
      <c r="U1244" t="str">
        <f t="shared" si="290"/>
        <v xml:space="preserve">6-giu-2012 </v>
      </c>
      <c r="V1244">
        <f t="shared" si="291"/>
        <v>6</v>
      </c>
      <c r="W1244">
        <f t="shared" si="292"/>
        <v>2012</v>
      </c>
      <c r="X1244">
        <f t="shared" si="293"/>
        <v>6</v>
      </c>
      <c r="Y1244" s="25">
        <f t="shared" si="294"/>
        <v>5441.8999999999714</v>
      </c>
    </row>
    <row r="1245" spans="1:25">
      <c r="A1245" t="s">
        <v>1582</v>
      </c>
      <c r="B1245" t="s">
        <v>1583</v>
      </c>
      <c r="C1245" t="s">
        <v>55</v>
      </c>
      <c r="D1245">
        <v>16</v>
      </c>
      <c r="E1245" s="36">
        <v>-1.8</v>
      </c>
      <c r="F1245" s="4">
        <v>-2.9999999999999997E-4</v>
      </c>
      <c r="G1245">
        <v>0</v>
      </c>
      <c r="H1245" s="25">
        <v>64.7</v>
      </c>
      <c r="I1245" s="25">
        <v>-14.6</v>
      </c>
      <c r="J1245" s="3">
        <v>10000</v>
      </c>
      <c r="K1245" s="7">
        <f t="shared" si="281"/>
        <v>-1</v>
      </c>
      <c r="L1245" s="6">
        <f t="shared" si="282"/>
        <v>-1.8</v>
      </c>
      <c r="M1245">
        <v>1</v>
      </c>
      <c r="N1245" s="9">
        <f t="shared" si="283"/>
        <v>0</v>
      </c>
      <c r="O1245" s="9">
        <f t="shared" si="284"/>
        <v>-1</v>
      </c>
      <c r="P1245" s="9">
        <f t="shared" si="285"/>
        <v>0</v>
      </c>
      <c r="Q1245" s="8">
        <f t="shared" si="286"/>
        <v>0</v>
      </c>
      <c r="R1245" s="8">
        <f t="shared" si="287"/>
        <v>-1.8</v>
      </c>
      <c r="S1245" t="str">
        <f t="shared" si="288"/>
        <v>22.00.00</v>
      </c>
      <c r="T1245" t="str">
        <f t="shared" si="289"/>
        <v>14.00.00</v>
      </c>
      <c r="U1245" t="str">
        <f t="shared" si="290"/>
        <v xml:space="preserve">7-giu-2012 </v>
      </c>
      <c r="V1245">
        <f t="shared" si="291"/>
        <v>6</v>
      </c>
      <c r="W1245">
        <f t="shared" si="292"/>
        <v>2012</v>
      </c>
      <c r="X1245">
        <f t="shared" si="293"/>
        <v>7</v>
      </c>
      <c r="Y1245" s="25">
        <f t="shared" si="294"/>
        <v>5440.0999999999713</v>
      </c>
    </row>
    <row r="1246" spans="1:25">
      <c r="A1246" t="s">
        <v>1580</v>
      </c>
      <c r="B1246" t="s">
        <v>1581</v>
      </c>
      <c r="C1246" t="s">
        <v>55</v>
      </c>
      <c r="D1246">
        <v>4</v>
      </c>
      <c r="E1246" s="36">
        <v>-58.8</v>
      </c>
      <c r="F1246" s="4">
        <v>-9.5999999999999992E-3</v>
      </c>
      <c r="G1246">
        <v>0</v>
      </c>
      <c r="H1246" s="25">
        <v>0</v>
      </c>
      <c r="I1246" s="25">
        <v>-60.1</v>
      </c>
      <c r="J1246" s="3">
        <v>10000</v>
      </c>
      <c r="K1246" s="7">
        <f t="shared" si="281"/>
        <v>-2</v>
      </c>
      <c r="L1246" s="6">
        <f t="shared" si="282"/>
        <v>-60.599999999999994</v>
      </c>
      <c r="M1246">
        <v>1</v>
      </c>
      <c r="N1246" s="9">
        <f t="shared" si="283"/>
        <v>0</v>
      </c>
      <c r="O1246" s="9">
        <f t="shared" si="284"/>
        <v>-1</v>
      </c>
      <c r="P1246" s="9">
        <f t="shared" si="285"/>
        <v>0</v>
      </c>
      <c r="Q1246" s="8">
        <f t="shared" si="286"/>
        <v>0</v>
      </c>
      <c r="R1246" s="8">
        <f t="shared" si="287"/>
        <v>-58.8</v>
      </c>
      <c r="S1246" t="str">
        <f t="shared" si="288"/>
        <v>9.00.00</v>
      </c>
      <c r="T1246" t="str">
        <f t="shared" si="289"/>
        <v>13.00.00</v>
      </c>
      <c r="U1246" t="str">
        <f t="shared" si="290"/>
        <v xml:space="preserve">7-giu-2012 </v>
      </c>
      <c r="V1246">
        <f t="shared" si="291"/>
        <v>6</v>
      </c>
      <c r="W1246">
        <f t="shared" si="292"/>
        <v>2012</v>
      </c>
      <c r="X1246">
        <f t="shared" si="293"/>
        <v>7</v>
      </c>
      <c r="Y1246" s="25">
        <f t="shared" si="294"/>
        <v>5381.2999999999711</v>
      </c>
    </row>
    <row r="1247" spans="1:25">
      <c r="A1247" t="s">
        <v>1584</v>
      </c>
      <c r="B1247" t="s">
        <v>1585</v>
      </c>
      <c r="C1247" t="s">
        <v>25</v>
      </c>
      <c r="D1247">
        <v>12</v>
      </c>
      <c r="E1247" s="36">
        <v>-45.8</v>
      </c>
      <c r="F1247" s="4">
        <v>-7.4000000000000003E-3</v>
      </c>
      <c r="G1247">
        <v>0</v>
      </c>
      <c r="H1247" s="25">
        <v>14.7</v>
      </c>
      <c r="I1247" s="25">
        <v>-45.8</v>
      </c>
      <c r="J1247" s="3">
        <v>10000</v>
      </c>
      <c r="K1247" s="7">
        <f t="shared" si="281"/>
        <v>-3</v>
      </c>
      <c r="L1247" s="6">
        <f t="shared" si="282"/>
        <v>-106.39999999999999</v>
      </c>
      <c r="M1247">
        <v>1</v>
      </c>
      <c r="N1247" s="9">
        <f t="shared" si="283"/>
        <v>0</v>
      </c>
      <c r="O1247" s="9">
        <f t="shared" si="284"/>
        <v>-1</v>
      </c>
      <c r="P1247" s="9">
        <f t="shared" si="285"/>
        <v>0</v>
      </c>
      <c r="Q1247" s="8">
        <f t="shared" si="286"/>
        <v>0</v>
      </c>
      <c r="R1247" s="8">
        <f t="shared" si="287"/>
        <v>-45.8</v>
      </c>
      <c r="S1247" t="str">
        <f t="shared" si="288"/>
        <v>22.00.00</v>
      </c>
      <c r="T1247" t="str">
        <f t="shared" si="289"/>
        <v>10.00.00</v>
      </c>
      <c r="U1247" t="str">
        <f t="shared" si="290"/>
        <v>12-giu-2012</v>
      </c>
      <c r="V1247">
        <f t="shared" si="291"/>
        <v>6</v>
      </c>
      <c r="W1247">
        <f t="shared" si="292"/>
        <v>2012</v>
      </c>
      <c r="X1247">
        <f t="shared" si="293"/>
        <v>12</v>
      </c>
      <c r="Y1247" s="25">
        <f t="shared" si="294"/>
        <v>5335.4999999999709</v>
      </c>
    </row>
    <row r="1248" spans="1:25">
      <c r="A1248" t="s">
        <v>1586</v>
      </c>
      <c r="B1248" t="s">
        <v>1587</v>
      </c>
      <c r="C1248" t="s">
        <v>55</v>
      </c>
      <c r="D1248">
        <v>4</v>
      </c>
      <c r="E1248" s="36">
        <v>-38.799999999999997</v>
      </c>
      <c r="F1248" s="4">
        <v>-6.3E-3</v>
      </c>
      <c r="G1248">
        <v>0</v>
      </c>
      <c r="H1248" s="25">
        <v>16.3</v>
      </c>
      <c r="I1248" s="25">
        <v>-38.799999999999997</v>
      </c>
      <c r="J1248" s="3">
        <v>10000</v>
      </c>
      <c r="K1248" s="7">
        <f t="shared" si="281"/>
        <v>-4</v>
      </c>
      <c r="L1248" s="6">
        <f t="shared" si="282"/>
        <v>-145.19999999999999</v>
      </c>
      <c r="M1248">
        <v>1</v>
      </c>
      <c r="N1248" s="9">
        <f t="shared" si="283"/>
        <v>0</v>
      </c>
      <c r="O1248" s="9">
        <f t="shared" si="284"/>
        <v>-1</v>
      </c>
      <c r="P1248" s="9">
        <f t="shared" si="285"/>
        <v>0</v>
      </c>
      <c r="Q1248" s="8">
        <f t="shared" si="286"/>
        <v>0</v>
      </c>
      <c r="R1248" s="8">
        <f t="shared" si="287"/>
        <v>-38.799999999999997</v>
      </c>
      <c r="S1248" t="str">
        <f t="shared" si="288"/>
        <v>12.00.00</v>
      </c>
      <c r="T1248" t="str">
        <f t="shared" si="289"/>
        <v>16.00.00</v>
      </c>
      <c r="U1248" t="str">
        <f t="shared" si="290"/>
        <v>13-giu-2012</v>
      </c>
      <c r="V1248">
        <f t="shared" si="291"/>
        <v>6</v>
      </c>
      <c r="W1248">
        <f t="shared" si="292"/>
        <v>2012</v>
      </c>
      <c r="X1248">
        <f t="shared" si="293"/>
        <v>13</v>
      </c>
      <c r="Y1248" s="25">
        <f t="shared" si="294"/>
        <v>5296.6999999999707</v>
      </c>
    </row>
    <row r="1249" spans="1:25">
      <c r="A1249" t="s">
        <v>1590</v>
      </c>
      <c r="B1249" t="s">
        <v>1591</v>
      </c>
      <c r="C1249" t="s">
        <v>25</v>
      </c>
      <c r="D1249">
        <v>18</v>
      </c>
      <c r="E1249" s="36">
        <v>79.900000000000006</v>
      </c>
      <c r="F1249" s="4">
        <v>1.2999999999999999E-2</v>
      </c>
      <c r="G1249">
        <v>0</v>
      </c>
      <c r="H1249" s="25">
        <v>81.400000000000006</v>
      </c>
      <c r="I1249" s="25">
        <v>0</v>
      </c>
      <c r="J1249" s="3">
        <v>10000</v>
      </c>
      <c r="K1249" s="7">
        <f t="shared" si="281"/>
        <v>1</v>
      </c>
      <c r="L1249" s="6">
        <f t="shared" si="282"/>
        <v>79.900000000000006</v>
      </c>
      <c r="M1249">
        <v>1</v>
      </c>
      <c r="N1249" s="9">
        <f t="shared" si="283"/>
        <v>1</v>
      </c>
      <c r="O1249" s="9">
        <f t="shared" si="284"/>
        <v>0</v>
      </c>
      <c r="P1249" s="9">
        <f t="shared" si="285"/>
        <v>0</v>
      </c>
      <c r="Q1249" s="8">
        <f t="shared" si="286"/>
        <v>79.900000000000006</v>
      </c>
      <c r="R1249" s="8">
        <f t="shared" si="287"/>
        <v>0</v>
      </c>
      <c r="S1249" t="str">
        <f t="shared" si="288"/>
        <v>22.00.00</v>
      </c>
      <c r="T1249" t="str">
        <f t="shared" si="289"/>
        <v>16.00.00</v>
      </c>
      <c r="U1249" t="str">
        <f t="shared" si="290"/>
        <v>14-giu-2012</v>
      </c>
      <c r="V1249">
        <f t="shared" si="291"/>
        <v>6</v>
      </c>
      <c r="W1249">
        <f t="shared" si="292"/>
        <v>2012</v>
      </c>
      <c r="X1249">
        <f t="shared" si="293"/>
        <v>14</v>
      </c>
      <c r="Y1249" s="25">
        <f t="shared" si="294"/>
        <v>5376.5999999999704</v>
      </c>
    </row>
    <row r="1250" spans="1:25">
      <c r="A1250" t="s">
        <v>1588</v>
      </c>
      <c r="B1250" t="s">
        <v>1589</v>
      </c>
      <c r="C1250" t="s">
        <v>25</v>
      </c>
      <c r="D1250">
        <v>5</v>
      </c>
      <c r="E1250" s="36">
        <v>-41.8</v>
      </c>
      <c r="F1250" s="4">
        <v>-6.7999999999999996E-3</v>
      </c>
      <c r="G1250">
        <v>0</v>
      </c>
      <c r="H1250" s="25">
        <v>17.2</v>
      </c>
      <c r="I1250" s="25">
        <v>-41.8</v>
      </c>
      <c r="J1250" s="3">
        <v>10000</v>
      </c>
      <c r="K1250" s="7">
        <f t="shared" si="281"/>
        <v>-1</v>
      </c>
      <c r="L1250" s="6">
        <f t="shared" si="282"/>
        <v>-41.8</v>
      </c>
      <c r="M1250">
        <v>1</v>
      </c>
      <c r="N1250" s="9">
        <f t="shared" si="283"/>
        <v>0</v>
      </c>
      <c r="O1250" s="9">
        <f t="shared" si="284"/>
        <v>-1</v>
      </c>
      <c r="P1250" s="9">
        <f t="shared" si="285"/>
        <v>0</v>
      </c>
      <c r="Q1250" s="8">
        <f t="shared" si="286"/>
        <v>0</v>
      </c>
      <c r="R1250" s="8">
        <f t="shared" si="287"/>
        <v>-41.8</v>
      </c>
      <c r="S1250" t="str">
        <f t="shared" si="288"/>
        <v>5.00.00</v>
      </c>
      <c r="T1250" t="str">
        <f t="shared" si="289"/>
        <v>10.00.00</v>
      </c>
      <c r="U1250" t="str">
        <f t="shared" si="290"/>
        <v>14-giu-2012</v>
      </c>
      <c r="V1250">
        <f t="shared" si="291"/>
        <v>6</v>
      </c>
      <c r="W1250">
        <f t="shared" si="292"/>
        <v>2012</v>
      </c>
      <c r="X1250">
        <f t="shared" si="293"/>
        <v>14</v>
      </c>
      <c r="Y1250" s="25">
        <f t="shared" si="294"/>
        <v>5334.7999999999702</v>
      </c>
    </row>
    <row r="1251" spans="1:25">
      <c r="A1251" t="s">
        <v>1592</v>
      </c>
      <c r="B1251" t="s">
        <v>1593</v>
      </c>
      <c r="C1251" t="s">
        <v>25</v>
      </c>
      <c r="D1251">
        <v>9</v>
      </c>
      <c r="E1251" s="36">
        <v>75.2</v>
      </c>
      <c r="F1251" s="4">
        <v>1.2E-2</v>
      </c>
      <c r="G1251">
        <v>0</v>
      </c>
      <c r="H1251" s="25">
        <v>139.69999999999999</v>
      </c>
      <c r="I1251" s="25">
        <v>0</v>
      </c>
      <c r="J1251" s="3">
        <v>10000</v>
      </c>
      <c r="K1251" s="7">
        <f t="shared" si="281"/>
        <v>1</v>
      </c>
      <c r="L1251" s="6">
        <f t="shared" si="282"/>
        <v>75.2</v>
      </c>
      <c r="M1251">
        <v>1</v>
      </c>
      <c r="N1251" s="9">
        <f t="shared" si="283"/>
        <v>1</v>
      </c>
      <c r="O1251" s="9">
        <f t="shared" si="284"/>
        <v>0</v>
      </c>
      <c r="P1251" s="9">
        <f t="shared" si="285"/>
        <v>0</v>
      </c>
      <c r="Q1251" s="8">
        <f t="shared" si="286"/>
        <v>75.2</v>
      </c>
      <c r="R1251" s="8">
        <f t="shared" si="287"/>
        <v>0</v>
      </c>
      <c r="S1251" t="str">
        <f t="shared" si="288"/>
        <v>21.00.00</v>
      </c>
      <c r="T1251" t="str">
        <f t="shared" si="289"/>
        <v>7.00.00</v>
      </c>
      <c r="U1251" t="str">
        <f t="shared" si="290"/>
        <v>15-giu-2012</v>
      </c>
      <c r="V1251">
        <f t="shared" si="291"/>
        <v>6</v>
      </c>
      <c r="W1251">
        <f t="shared" si="292"/>
        <v>2012</v>
      </c>
      <c r="X1251">
        <f t="shared" si="293"/>
        <v>15</v>
      </c>
      <c r="Y1251" s="25">
        <f t="shared" si="294"/>
        <v>5409.99999999997</v>
      </c>
    </row>
    <row r="1252" spans="1:25">
      <c r="A1252" t="s">
        <v>1594</v>
      </c>
      <c r="B1252" t="s">
        <v>1595</v>
      </c>
      <c r="C1252" t="s">
        <v>55</v>
      </c>
      <c r="D1252">
        <v>23</v>
      </c>
      <c r="E1252" s="36">
        <v>41.9</v>
      </c>
      <c r="F1252" s="4">
        <v>6.7000000000000002E-3</v>
      </c>
      <c r="G1252">
        <v>0</v>
      </c>
      <c r="H1252" s="25">
        <v>56.7</v>
      </c>
      <c r="I1252" s="25">
        <v>0</v>
      </c>
      <c r="J1252" s="3">
        <v>10000</v>
      </c>
      <c r="K1252" s="7">
        <f t="shared" si="281"/>
        <v>2</v>
      </c>
      <c r="L1252" s="6">
        <f t="shared" si="282"/>
        <v>117.1</v>
      </c>
      <c r="M1252">
        <v>1</v>
      </c>
      <c r="N1252" s="9">
        <f t="shared" si="283"/>
        <v>1</v>
      </c>
      <c r="O1252" s="9">
        <f t="shared" si="284"/>
        <v>0</v>
      </c>
      <c r="P1252" s="9">
        <f t="shared" si="285"/>
        <v>0</v>
      </c>
      <c r="Q1252" s="8">
        <f t="shared" si="286"/>
        <v>41.9</v>
      </c>
      <c r="R1252" s="8">
        <f t="shared" si="287"/>
        <v>0</v>
      </c>
      <c r="S1252" t="str">
        <f t="shared" si="288"/>
        <v>10.00.00</v>
      </c>
      <c r="T1252" t="str">
        <f t="shared" si="289"/>
        <v>9.00.00</v>
      </c>
      <c r="U1252" t="str">
        <f t="shared" si="290"/>
        <v>18-giu-2012</v>
      </c>
      <c r="V1252">
        <f t="shared" si="291"/>
        <v>6</v>
      </c>
      <c r="W1252">
        <f t="shared" si="292"/>
        <v>2012</v>
      </c>
      <c r="X1252">
        <f t="shared" si="293"/>
        <v>18</v>
      </c>
      <c r="Y1252" s="25">
        <f t="shared" si="294"/>
        <v>5451.8999999999696</v>
      </c>
    </row>
    <row r="1253" spans="1:25">
      <c r="A1253" t="s">
        <v>1596</v>
      </c>
      <c r="B1253" t="s">
        <v>1597</v>
      </c>
      <c r="C1253" t="s">
        <v>25</v>
      </c>
      <c r="D1253">
        <v>11</v>
      </c>
      <c r="E1253" s="36">
        <v>-44.2</v>
      </c>
      <c r="F1253" s="4">
        <v>-6.8999999999999999E-3</v>
      </c>
      <c r="G1253">
        <v>0</v>
      </c>
      <c r="H1253" s="25">
        <v>0</v>
      </c>
      <c r="I1253" s="25">
        <v>-44.6</v>
      </c>
      <c r="J1253" s="3">
        <v>10000</v>
      </c>
      <c r="K1253" s="7">
        <f t="shared" si="281"/>
        <v>-1</v>
      </c>
      <c r="L1253" s="6">
        <f t="shared" si="282"/>
        <v>-44.2</v>
      </c>
      <c r="M1253">
        <v>1</v>
      </c>
      <c r="N1253" s="9">
        <f t="shared" si="283"/>
        <v>0</v>
      </c>
      <c r="O1253" s="9">
        <f t="shared" si="284"/>
        <v>-1</v>
      </c>
      <c r="P1253" s="9">
        <f t="shared" si="285"/>
        <v>0</v>
      </c>
      <c r="Q1253" s="8">
        <f t="shared" si="286"/>
        <v>0</v>
      </c>
      <c r="R1253" s="8">
        <f t="shared" si="287"/>
        <v>-44.2</v>
      </c>
      <c r="S1253" t="str">
        <f t="shared" si="288"/>
        <v>20.00.00</v>
      </c>
      <c r="T1253" t="str">
        <f t="shared" si="289"/>
        <v>7.00.00</v>
      </c>
      <c r="U1253" t="str">
        <f t="shared" si="290"/>
        <v>20-giu-2012</v>
      </c>
      <c r="V1253">
        <f t="shared" si="291"/>
        <v>6</v>
      </c>
      <c r="W1253">
        <f t="shared" si="292"/>
        <v>2012</v>
      </c>
      <c r="X1253">
        <f t="shared" si="293"/>
        <v>20</v>
      </c>
      <c r="Y1253" s="25">
        <f t="shared" si="294"/>
        <v>5407.6999999999698</v>
      </c>
    </row>
    <row r="1254" spans="1:25">
      <c r="A1254" t="s">
        <v>1597</v>
      </c>
      <c r="B1254" t="s">
        <v>1598</v>
      </c>
      <c r="C1254" t="s">
        <v>55</v>
      </c>
      <c r="D1254">
        <v>6</v>
      </c>
      <c r="E1254" s="36">
        <v>-47.8</v>
      </c>
      <c r="F1254" s="4">
        <v>-7.4999999999999997E-3</v>
      </c>
      <c r="G1254">
        <v>0</v>
      </c>
      <c r="H1254" s="25">
        <v>19.5</v>
      </c>
      <c r="I1254" s="25">
        <v>-47.4</v>
      </c>
      <c r="J1254" s="3">
        <v>10000</v>
      </c>
      <c r="K1254" s="7">
        <f t="shared" si="281"/>
        <v>-2</v>
      </c>
      <c r="L1254" s="6">
        <f t="shared" si="282"/>
        <v>-92</v>
      </c>
      <c r="M1254">
        <v>1</v>
      </c>
      <c r="N1254" s="9">
        <f t="shared" si="283"/>
        <v>0</v>
      </c>
      <c r="O1254" s="9">
        <f t="shared" si="284"/>
        <v>-1</v>
      </c>
      <c r="P1254" s="9">
        <f t="shared" si="285"/>
        <v>0</v>
      </c>
      <c r="Q1254" s="8">
        <f t="shared" si="286"/>
        <v>0</v>
      </c>
      <c r="R1254" s="8">
        <f t="shared" si="287"/>
        <v>-47.8</v>
      </c>
      <c r="S1254" t="str">
        <f t="shared" si="288"/>
        <v>7.00.00</v>
      </c>
      <c r="T1254" t="str">
        <f t="shared" si="289"/>
        <v>13.00.00</v>
      </c>
      <c r="U1254" t="str">
        <f t="shared" si="290"/>
        <v>21-giu-2012</v>
      </c>
      <c r="V1254">
        <f t="shared" si="291"/>
        <v>6</v>
      </c>
      <c r="W1254">
        <f t="shared" si="292"/>
        <v>2012</v>
      </c>
      <c r="X1254">
        <f t="shared" si="293"/>
        <v>21</v>
      </c>
      <c r="Y1254" s="25">
        <f t="shared" si="294"/>
        <v>5359.8999999999696</v>
      </c>
    </row>
    <row r="1255" spans="1:25">
      <c r="A1255" t="s">
        <v>1599</v>
      </c>
      <c r="B1255" t="s">
        <v>1600</v>
      </c>
      <c r="C1255" t="s">
        <v>25</v>
      </c>
      <c r="D1255">
        <v>16</v>
      </c>
      <c r="E1255" s="36">
        <v>-14.4</v>
      </c>
      <c r="F1255" s="4">
        <v>-2.3E-3</v>
      </c>
      <c r="G1255">
        <v>0</v>
      </c>
      <c r="H1255" s="25">
        <v>17.2</v>
      </c>
      <c r="I1255" s="25">
        <v>-14.4</v>
      </c>
      <c r="J1255" s="3">
        <v>10000</v>
      </c>
      <c r="K1255" s="7">
        <f t="shared" si="281"/>
        <v>-3</v>
      </c>
      <c r="L1255" s="6">
        <f t="shared" si="282"/>
        <v>-106.4</v>
      </c>
      <c r="M1255">
        <v>1</v>
      </c>
      <c r="N1255" s="9">
        <f t="shared" si="283"/>
        <v>0</v>
      </c>
      <c r="O1255" s="9">
        <f t="shared" si="284"/>
        <v>-1</v>
      </c>
      <c r="P1255" s="9">
        <f t="shared" si="285"/>
        <v>0</v>
      </c>
      <c r="Q1255" s="8">
        <f t="shared" si="286"/>
        <v>0</v>
      </c>
      <c r="R1255" s="8">
        <f t="shared" si="287"/>
        <v>-14.4</v>
      </c>
      <c r="S1255" t="str">
        <f t="shared" si="288"/>
        <v>19.00.00</v>
      </c>
      <c r="T1255" t="str">
        <f t="shared" si="289"/>
        <v>11.00.00</v>
      </c>
      <c r="U1255" t="str">
        <f t="shared" si="290"/>
        <v>26-giu-2012</v>
      </c>
      <c r="V1255">
        <f t="shared" si="291"/>
        <v>6</v>
      </c>
      <c r="W1255">
        <f t="shared" si="292"/>
        <v>2012</v>
      </c>
      <c r="X1255">
        <f t="shared" si="293"/>
        <v>26</v>
      </c>
      <c r="Y1255" s="25">
        <f t="shared" si="294"/>
        <v>5345.49999999997</v>
      </c>
    </row>
    <row r="1256" spans="1:25">
      <c r="A1256" t="s">
        <v>3208</v>
      </c>
      <c r="B1256" t="s">
        <v>3209</v>
      </c>
      <c r="C1256" t="s">
        <v>25</v>
      </c>
      <c r="D1256">
        <v>9</v>
      </c>
      <c r="E1256" s="36">
        <v>43.9</v>
      </c>
      <c r="F1256" s="4">
        <v>7.1999999999999998E-3</v>
      </c>
      <c r="G1256">
        <v>0</v>
      </c>
      <c r="H1256" s="25">
        <v>52.5</v>
      </c>
      <c r="I1256" s="25">
        <v>-6.3</v>
      </c>
      <c r="J1256" s="3">
        <v>10000</v>
      </c>
      <c r="K1256" s="7">
        <f t="shared" si="281"/>
        <v>1</v>
      </c>
      <c r="L1256" s="6">
        <f t="shared" si="282"/>
        <v>43.9</v>
      </c>
      <c r="M1256">
        <v>1</v>
      </c>
      <c r="N1256" s="9">
        <f t="shared" si="283"/>
        <v>1</v>
      </c>
      <c r="O1256" s="9">
        <f t="shared" si="284"/>
        <v>0</v>
      </c>
      <c r="P1256" s="9">
        <f t="shared" si="285"/>
        <v>0</v>
      </c>
      <c r="Q1256" s="8">
        <f t="shared" si="286"/>
        <v>43.9</v>
      </c>
      <c r="R1256" s="8">
        <f t="shared" si="287"/>
        <v>0</v>
      </c>
      <c r="S1256" t="str">
        <f t="shared" si="288"/>
        <v>14.00.00</v>
      </c>
      <c r="T1256" t="str">
        <f t="shared" si="289"/>
        <v>23.00.00</v>
      </c>
      <c r="U1256" t="str">
        <f t="shared" si="290"/>
        <v>28-giu-2012</v>
      </c>
      <c r="V1256">
        <f t="shared" si="291"/>
        <v>6</v>
      </c>
      <c r="W1256">
        <f t="shared" si="292"/>
        <v>2012</v>
      </c>
      <c r="X1256">
        <f t="shared" si="293"/>
        <v>28</v>
      </c>
      <c r="Y1256" s="25">
        <f t="shared" si="294"/>
        <v>5389.3999999999696</v>
      </c>
    </row>
    <row r="1257" spans="1:25">
      <c r="A1257" t="s">
        <v>1601</v>
      </c>
      <c r="B1257" t="s">
        <v>1602</v>
      </c>
      <c r="C1257" t="s">
        <v>25</v>
      </c>
      <c r="D1257">
        <v>13</v>
      </c>
      <c r="E1257" s="36">
        <v>86.2</v>
      </c>
      <c r="F1257" s="4">
        <v>1.3899999999999999E-2</v>
      </c>
      <c r="G1257">
        <v>0</v>
      </c>
      <c r="H1257" s="25">
        <v>134.30000000000001</v>
      </c>
      <c r="I1257" s="25">
        <v>-19.2</v>
      </c>
      <c r="J1257" s="3">
        <v>10000</v>
      </c>
      <c r="K1257" s="7">
        <f t="shared" si="281"/>
        <v>2</v>
      </c>
      <c r="L1257" s="6">
        <f t="shared" si="282"/>
        <v>130.1</v>
      </c>
      <c r="M1257">
        <v>1</v>
      </c>
      <c r="N1257" s="9">
        <f t="shared" si="283"/>
        <v>1</v>
      </c>
      <c r="O1257" s="9">
        <f t="shared" si="284"/>
        <v>0</v>
      </c>
      <c r="P1257" s="9">
        <f t="shared" si="285"/>
        <v>0</v>
      </c>
      <c r="Q1257" s="8">
        <f t="shared" si="286"/>
        <v>86.2</v>
      </c>
      <c r="R1257" s="8">
        <f t="shared" si="287"/>
        <v>0</v>
      </c>
      <c r="S1257" t="str">
        <f t="shared" si="288"/>
        <v>22.00.00</v>
      </c>
      <c r="T1257" t="str">
        <f t="shared" si="289"/>
        <v>11.00.00</v>
      </c>
      <c r="U1257" t="str">
        <f t="shared" si="290"/>
        <v>28-giu-2012</v>
      </c>
      <c r="V1257">
        <f t="shared" si="291"/>
        <v>6</v>
      </c>
      <c r="W1257">
        <f t="shared" si="292"/>
        <v>2012</v>
      </c>
      <c r="X1257">
        <f t="shared" si="293"/>
        <v>28</v>
      </c>
      <c r="Y1257" s="25">
        <f t="shared" si="294"/>
        <v>5475.5999999999694</v>
      </c>
    </row>
    <row r="1258" spans="1:25">
      <c r="A1258" t="s">
        <v>1603</v>
      </c>
      <c r="B1258" t="s">
        <v>1604</v>
      </c>
      <c r="C1258" t="s">
        <v>55</v>
      </c>
      <c r="D1258">
        <v>3</v>
      </c>
      <c r="E1258" s="36">
        <v>-48.8</v>
      </c>
      <c r="F1258" s="4">
        <v>-7.6E-3</v>
      </c>
      <c r="G1258">
        <v>0</v>
      </c>
      <c r="H1258" s="25">
        <v>11.8</v>
      </c>
      <c r="I1258" s="25">
        <v>-48.8</v>
      </c>
      <c r="J1258" s="3">
        <v>10000</v>
      </c>
      <c r="K1258" s="7">
        <f t="shared" si="281"/>
        <v>-1</v>
      </c>
      <c r="L1258" s="6">
        <f t="shared" si="282"/>
        <v>-48.8</v>
      </c>
      <c r="M1258">
        <v>1</v>
      </c>
      <c r="N1258" s="9">
        <f t="shared" si="283"/>
        <v>0</v>
      </c>
      <c r="O1258" s="9">
        <f t="shared" si="284"/>
        <v>-1</v>
      </c>
      <c r="P1258" s="9">
        <f t="shared" si="285"/>
        <v>0</v>
      </c>
      <c r="Q1258" s="8">
        <f t="shared" si="286"/>
        <v>0</v>
      </c>
      <c r="R1258" s="8">
        <f t="shared" si="287"/>
        <v>-48.8</v>
      </c>
      <c r="S1258" t="str">
        <f t="shared" si="288"/>
        <v>7.00.00</v>
      </c>
      <c r="T1258" t="str">
        <f t="shared" si="289"/>
        <v>10.00.00</v>
      </c>
      <c r="U1258" t="str">
        <f t="shared" si="290"/>
        <v xml:space="preserve">2-lug-2012 </v>
      </c>
      <c r="V1258">
        <f t="shared" si="291"/>
        <v>7</v>
      </c>
      <c r="W1258">
        <f t="shared" si="292"/>
        <v>2012</v>
      </c>
      <c r="X1258">
        <f t="shared" si="293"/>
        <v>2</v>
      </c>
      <c r="Y1258" s="25">
        <f t="shared" si="294"/>
        <v>5426.7999999999693</v>
      </c>
    </row>
    <row r="1259" spans="1:25">
      <c r="A1259" t="s">
        <v>1605</v>
      </c>
      <c r="B1259" t="s">
        <v>1606</v>
      </c>
      <c r="C1259" t="s">
        <v>55</v>
      </c>
      <c r="D1259">
        <v>9</v>
      </c>
      <c r="E1259" s="36">
        <v>25.4</v>
      </c>
      <c r="F1259" s="4">
        <v>3.8999999999999998E-3</v>
      </c>
      <c r="G1259">
        <v>0</v>
      </c>
      <c r="H1259" s="25">
        <v>56.7</v>
      </c>
      <c r="I1259" s="25">
        <v>0</v>
      </c>
      <c r="J1259" s="3">
        <v>10000</v>
      </c>
      <c r="K1259" s="7">
        <f t="shared" si="281"/>
        <v>1</v>
      </c>
      <c r="L1259" s="6">
        <f t="shared" si="282"/>
        <v>25.4</v>
      </c>
      <c r="M1259">
        <v>1</v>
      </c>
      <c r="N1259" s="9">
        <f t="shared" si="283"/>
        <v>1</v>
      </c>
      <c r="O1259" s="9">
        <f t="shared" si="284"/>
        <v>0</v>
      </c>
      <c r="P1259" s="9">
        <f t="shared" si="285"/>
        <v>0</v>
      </c>
      <c r="Q1259" s="8">
        <f t="shared" si="286"/>
        <v>25.4</v>
      </c>
      <c r="R1259" s="8">
        <f t="shared" si="287"/>
        <v>0</v>
      </c>
      <c r="S1259" t="str">
        <f t="shared" si="288"/>
        <v>8.00.00</v>
      </c>
      <c r="T1259" t="str">
        <f t="shared" si="289"/>
        <v>17.00.00</v>
      </c>
      <c r="U1259" t="str">
        <f t="shared" si="290"/>
        <v xml:space="preserve">4-lug-2012 </v>
      </c>
      <c r="V1259">
        <f t="shared" si="291"/>
        <v>7</v>
      </c>
      <c r="W1259">
        <f t="shared" si="292"/>
        <v>2012</v>
      </c>
      <c r="X1259">
        <f t="shared" si="293"/>
        <v>4</v>
      </c>
      <c r="Y1259" s="25">
        <f t="shared" si="294"/>
        <v>5452.1999999999689</v>
      </c>
    </row>
    <row r="1260" spans="1:25">
      <c r="A1260" t="s">
        <v>1608</v>
      </c>
      <c r="B1260" t="s">
        <v>1609</v>
      </c>
      <c r="C1260" t="s">
        <v>25</v>
      </c>
      <c r="D1260">
        <v>3</v>
      </c>
      <c r="E1260" s="36">
        <v>-10.8</v>
      </c>
      <c r="F1260" s="4">
        <v>-1.6000000000000001E-3</v>
      </c>
      <c r="G1260">
        <v>0</v>
      </c>
      <c r="H1260" s="25">
        <v>48</v>
      </c>
      <c r="I1260" s="25">
        <v>-11.8</v>
      </c>
      <c r="J1260" s="3">
        <v>10000</v>
      </c>
      <c r="K1260" s="7">
        <f t="shared" si="281"/>
        <v>-1</v>
      </c>
      <c r="L1260" s="6">
        <f t="shared" si="282"/>
        <v>-10.8</v>
      </c>
      <c r="M1260">
        <v>1</v>
      </c>
      <c r="N1260" s="9">
        <f t="shared" si="283"/>
        <v>0</v>
      </c>
      <c r="O1260" s="9">
        <f t="shared" si="284"/>
        <v>-1</v>
      </c>
      <c r="P1260" s="9">
        <f t="shared" si="285"/>
        <v>0</v>
      </c>
      <c r="Q1260" s="8">
        <f t="shared" si="286"/>
        <v>0</v>
      </c>
      <c r="R1260" s="8">
        <f t="shared" si="287"/>
        <v>-10.8</v>
      </c>
      <c r="S1260" t="str">
        <f t="shared" si="288"/>
        <v>10.00.00</v>
      </c>
      <c r="T1260" t="str">
        <f t="shared" si="289"/>
        <v>13.00.00</v>
      </c>
      <c r="U1260" t="str">
        <f t="shared" si="290"/>
        <v xml:space="preserve">5-lug-2012 </v>
      </c>
      <c r="V1260">
        <f t="shared" si="291"/>
        <v>7</v>
      </c>
      <c r="W1260">
        <f t="shared" si="292"/>
        <v>2012</v>
      </c>
      <c r="X1260">
        <f t="shared" si="293"/>
        <v>5</v>
      </c>
      <c r="Y1260" s="25">
        <f t="shared" si="294"/>
        <v>5441.3999999999687</v>
      </c>
    </row>
    <row r="1261" spans="1:25">
      <c r="A1261" t="s">
        <v>1607</v>
      </c>
      <c r="B1261" t="s">
        <v>1608</v>
      </c>
      <c r="C1261" t="s">
        <v>55</v>
      </c>
      <c r="D1261">
        <v>5</v>
      </c>
      <c r="E1261" s="36">
        <v>-35.6</v>
      </c>
      <c r="F1261" s="4">
        <v>-5.4000000000000003E-3</v>
      </c>
      <c r="G1261">
        <v>0</v>
      </c>
      <c r="H1261" s="25">
        <v>0</v>
      </c>
      <c r="I1261" s="25">
        <v>-34.6</v>
      </c>
      <c r="J1261" s="3">
        <v>10000</v>
      </c>
      <c r="K1261" s="7">
        <f t="shared" si="281"/>
        <v>-2</v>
      </c>
      <c r="L1261" s="6">
        <f t="shared" si="282"/>
        <v>-46.400000000000006</v>
      </c>
      <c r="M1261">
        <v>1</v>
      </c>
      <c r="N1261" s="9">
        <f t="shared" si="283"/>
        <v>0</v>
      </c>
      <c r="O1261" s="9">
        <f t="shared" si="284"/>
        <v>-1</v>
      </c>
      <c r="P1261" s="9">
        <f t="shared" si="285"/>
        <v>0</v>
      </c>
      <c r="Q1261" s="8">
        <f t="shared" si="286"/>
        <v>0</v>
      </c>
      <c r="R1261" s="8">
        <f t="shared" si="287"/>
        <v>-35.6</v>
      </c>
      <c r="S1261" t="str">
        <f t="shared" si="288"/>
        <v>5.00.00</v>
      </c>
      <c r="T1261" t="str">
        <f t="shared" si="289"/>
        <v>10.00.00</v>
      </c>
      <c r="U1261" t="str">
        <f t="shared" si="290"/>
        <v xml:space="preserve">5-lug-2012 </v>
      </c>
      <c r="V1261">
        <f t="shared" si="291"/>
        <v>7</v>
      </c>
      <c r="W1261">
        <f t="shared" si="292"/>
        <v>2012</v>
      </c>
      <c r="X1261">
        <f t="shared" si="293"/>
        <v>5</v>
      </c>
      <c r="Y1261" s="25">
        <f t="shared" si="294"/>
        <v>5405.7999999999683</v>
      </c>
    </row>
    <row r="1262" spans="1:25">
      <c r="A1262" t="s">
        <v>1610</v>
      </c>
      <c r="B1262" t="s">
        <v>1611</v>
      </c>
      <c r="C1262" t="s">
        <v>55</v>
      </c>
      <c r="D1262">
        <v>21</v>
      </c>
      <c r="E1262" s="36">
        <v>58.4</v>
      </c>
      <c r="F1262" s="4">
        <v>8.9999999999999993E-3</v>
      </c>
      <c r="G1262">
        <v>0</v>
      </c>
      <c r="H1262" s="25">
        <v>91.7</v>
      </c>
      <c r="I1262" s="25">
        <v>0</v>
      </c>
      <c r="J1262" s="3">
        <v>10000</v>
      </c>
      <c r="K1262" s="7">
        <f t="shared" si="281"/>
        <v>1</v>
      </c>
      <c r="L1262" s="6">
        <f t="shared" si="282"/>
        <v>58.4</v>
      </c>
      <c r="M1262">
        <v>1</v>
      </c>
      <c r="N1262" s="9">
        <f t="shared" si="283"/>
        <v>1</v>
      </c>
      <c r="O1262" s="9">
        <f t="shared" si="284"/>
        <v>0</v>
      </c>
      <c r="P1262" s="9">
        <f t="shared" si="285"/>
        <v>0</v>
      </c>
      <c r="Q1262" s="8">
        <f t="shared" si="286"/>
        <v>58.4</v>
      </c>
      <c r="R1262" s="8">
        <f t="shared" si="287"/>
        <v>0</v>
      </c>
      <c r="S1262" t="str">
        <f t="shared" si="288"/>
        <v>15.00.00</v>
      </c>
      <c r="T1262" t="str">
        <f t="shared" si="289"/>
        <v>13.00.00</v>
      </c>
      <c r="U1262" t="str">
        <f t="shared" si="290"/>
        <v xml:space="preserve">6-lug-2012 </v>
      </c>
      <c r="V1262">
        <f t="shared" si="291"/>
        <v>7</v>
      </c>
      <c r="W1262">
        <f t="shared" si="292"/>
        <v>2012</v>
      </c>
      <c r="X1262">
        <f t="shared" si="293"/>
        <v>6</v>
      </c>
      <c r="Y1262" s="25">
        <f t="shared" si="294"/>
        <v>5464.199999999968</v>
      </c>
    </row>
    <row r="1263" spans="1:25">
      <c r="A1263" t="s">
        <v>3210</v>
      </c>
      <c r="B1263" t="s">
        <v>3211</v>
      </c>
      <c r="C1263" t="s">
        <v>25</v>
      </c>
      <c r="D1263">
        <v>1</v>
      </c>
      <c r="E1263" s="36">
        <v>-0.4</v>
      </c>
      <c r="F1263" s="4">
        <v>-1E-4</v>
      </c>
      <c r="G1263">
        <v>0</v>
      </c>
      <c r="H1263" s="25">
        <v>0</v>
      </c>
      <c r="I1263" s="25">
        <v>-0.4</v>
      </c>
      <c r="J1263" s="3">
        <v>10000</v>
      </c>
      <c r="K1263" s="7">
        <f t="shared" si="281"/>
        <v>-1</v>
      </c>
      <c r="L1263" s="6">
        <f t="shared" si="282"/>
        <v>-0.4</v>
      </c>
      <c r="M1263">
        <v>1</v>
      </c>
      <c r="N1263" s="9">
        <f t="shared" si="283"/>
        <v>0</v>
      </c>
      <c r="O1263" s="9">
        <f t="shared" si="284"/>
        <v>-1</v>
      </c>
      <c r="P1263" s="9">
        <f t="shared" si="285"/>
        <v>0</v>
      </c>
      <c r="Q1263" s="8">
        <f t="shared" si="286"/>
        <v>0</v>
      </c>
      <c r="R1263" s="8">
        <f t="shared" si="287"/>
        <v>-0.4</v>
      </c>
      <c r="S1263" t="str">
        <f t="shared" si="288"/>
        <v>22.00.00</v>
      </c>
      <c r="T1263" t="str">
        <f t="shared" si="289"/>
        <v>0.00.00</v>
      </c>
      <c r="U1263" t="str">
        <f t="shared" si="290"/>
        <v xml:space="preserve">6-lug-2012 </v>
      </c>
      <c r="V1263">
        <f t="shared" si="291"/>
        <v>7</v>
      </c>
      <c r="W1263">
        <f t="shared" si="292"/>
        <v>2012</v>
      </c>
      <c r="X1263">
        <f t="shared" si="293"/>
        <v>6</v>
      </c>
      <c r="Y1263" s="25">
        <f t="shared" si="294"/>
        <v>5463.7999999999683</v>
      </c>
    </row>
    <row r="1264" spans="1:25">
      <c r="A1264" t="s">
        <v>1612</v>
      </c>
      <c r="B1264" t="s">
        <v>1613</v>
      </c>
      <c r="C1264" t="s">
        <v>25</v>
      </c>
      <c r="D1264">
        <v>9</v>
      </c>
      <c r="E1264" s="36">
        <v>-31.8</v>
      </c>
      <c r="F1264" s="4">
        <v>-4.8999999999999998E-3</v>
      </c>
      <c r="G1264">
        <v>0</v>
      </c>
      <c r="H1264" s="25">
        <v>35.700000000000003</v>
      </c>
      <c r="I1264" s="25">
        <v>-31.8</v>
      </c>
      <c r="J1264" s="3">
        <v>10000</v>
      </c>
      <c r="K1264" s="7">
        <f t="shared" si="281"/>
        <v>-2</v>
      </c>
      <c r="L1264" s="6">
        <f t="shared" si="282"/>
        <v>-32.200000000000003</v>
      </c>
      <c r="M1264">
        <v>1</v>
      </c>
      <c r="N1264" s="9">
        <f t="shared" si="283"/>
        <v>0</v>
      </c>
      <c r="O1264" s="9">
        <f t="shared" si="284"/>
        <v>-1</v>
      </c>
      <c r="P1264" s="9">
        <f t="shared" si="285"/>
        <v>0</v>
      </c>
      <c r="Q1264" s="8">
        <f t="shared" si="286"/>
        <v>0</v>
      </c>
      <c r="R1264" s="8">
        <f t="shared" si="287"/>
        <v>-31.8</v>
      </c>
      <c r="S1264" t="str">
        <f t="shared" si="288"/>
        <v>11.00.00</v>
      </c>
      <c r="T1264" t="str">
        <f t="shared" si="289"/>
        <v>20.00.00</v>
      </c>
      <c r="U1264" t="str">
        <f t="shared" si="290"/>
        <v>10-lug-2012</v>
      </c>
      <c r="V1264">
        <f t="shared" si="291"/>
        <v>7</v>
      </c>
      <c r="W1264">
        <f t="shared" si="292"/>
        <v>2012</v>
      </c>
      <c r="X1264">
        <f t="shared" si="293"/>
        <v>10</v>
      </c>
      <c r="Y1264" s="25">
        <f t="shared" si="294"/>
        <v>5431.9999999999682</v>
      </c>
    </row>
    <row r="1265" spans="1:25">
      <c r="A1265" t="s">
        <v>1614</v>
      </c>
      <c r="B1265" t="s">
        <v>1615</v>
      </c>
      <c r="C1265" t="s">
        <v>55</v>
      </c>
      <c r="D1265">
        <v>14</v>
      </c>
      <c r="E1265" s="36">
        <v>-46.1</v>
      </c>
      <c r="F1265" s="4">
        <v>-7.1999999999999998E-3</v>
      </c>
      <c r="G1265">
        <v>0</v>
      </c>
      <c r="H1265" s="25">
        <v>5.7</v>
      </c>
      <c r="I1265" s="25">
        <v>-53.9</v>
      </c>
      <c r="J1265" s="3">
        <v>10000</v>
      </c>
      <c r="K1265" s="7">
        <f t="shared" si="281"/>
        <v>-3</v>
      </c>
      <c r="L1265" s="6">
        <f t="shared" si="282"/>
        <v>-78.300000000000011</v>
      </c>
      <c r="M1265">
        <v>1</v>
      </c>
      <c r="N1265" s="9">
        <f t="shared" si="283"/>
        <v>0</v>
      </c>
      <c r="O1265" s="9">
        <f t="shared" si="284"/>
        <v>-1</v>
      </c>
      <c r="P1265" s="9">
        <f t="shared" si="285"/>
        <v>0</v>
      </c>
      <c r="Q1265" s="8">
        <f t="shared" si="286"/>
        <v>0</v>
      </c>
      <c r="R1265" s="8">
        <f t="shared" si="287"/>
        <v>-46.1</v>
      </c>
      <c r="S1265" t="str">
        <f t="shared" si="288"/>
        <v>21.00.00</v>
      </c>
      <c r="T1265" t="str">
        <f t="shared" si="289"/>
        <v>11.00.00</v>
      </c>
      <c r="U1265" t="str">
        <f t="shared" si="290"/>
        <v>10-lug-2012</v>
      </c>
      <c r="V1265">
        <f t="shared" si="291"/>
        <v>7</v>
      </c>
      <c r="W1265">
        <f t="shared" si="292"/>
        <v>2012</v>
      </c>
      <c r="X1265">
        <f t="shared" si="293"/>
        <v>10</v>
      </c>
      <c r="Y1265" s="25">
        <f t="shared" si="294"/>
        <v>5385.8999999999678</v>
      </c>
    </row>
    <row r="1266" spans="1:25">
      <c r="A1266" t="s">
        <v>1615</v>
      </c>
      <c r="B1266" t="s">
        <v>1616</v>
      </c>
      <c r="C1266" t="s">
        <v>25</v>
      </c>
      <c r="D1266">
        <v>10</v>
      </c>
      <c r="E1266" s="36">
        <v>-11.1</v>
      </c>
      <c r="F1266" s="4">
        <v>-1.6999999999999999E-3</v>
      </c>
      <c r="G1266">
        <v>0</v>
      </c>
      <c r="H1266" s="25">
        <v>22.3</v>
      </c>
      <c r="I1266" s="25">
        <v>-17.899999999999999</v>
      </c>
      <c r="J1266" s="3">
        <v>10000</v>
      </c>
      <c r="K1266" s="7">
        <f t="shared" si="281"/>
        <v>-4</v>
      </c>
      <c r="L1266" s="6">
        <f t="shared" si="282"/>
        <v>-89.4</v>
      </c>
      <c r="M1266">
        <v>1</v>
      </c>
      <c r="N1266" s="9">
        <f t="shared" si="283"/>
        <v>0</v>
      </c>
      <c r="O1266" s="9">
        <f t="shared" si="284"/>
        <v>-1</v>
      </c>
      <c r="P1266" s="9">
        <f t="shared" si="285"/>
        <v>0</v>
      </c>
      <c r="Q1266" s="8">
        <f t="shared" si="286"/>
        <v>0</v>
      </c>
      <c r="R1266" s="8">
        <f t="shared" si="287"/>
        <v>-11.1</v>
      </c>
      <c r="S1266" t="str">
        <f t="shared" si="288"/>
        <v>11.00.00</v>
      </c>
      <c r="T1266" t="str">
        <f t="shared" si="289"/>
        <v>21.00.00</v>
      </c>
      <c r="U1266" t="str">
        <f t="shared" si="290"/>
        <v>11-lug-2012</v>
      </c>
      <c r="V1266">
        <f t="shared" si="291"/>
        <v>7</v>
      </c>
      <c r="W1266">
        <f t="shared" si="292"/>
        <v>2012</v>
      </c>
      <c r="X1266">
        <f t="shared" si="293"/>
        <v>11</v>
      </c>
      <c r="Y1266" s="25">
        <f t="shared" si="294"/>
        <v>5374.7999999999674</v>
      </c>
    </row>
    <row r="1267" spans="1:25">
      <c r="A1267" t="s">
        <v>3212</v>
      </c>
      <c r="B1267" t="s">
        <v>3213</v>
      </c>
      <c r="C1267" t="s">
        <v>25</v>
      </c>
      <c r="D1267">
        <v>2</v>
      </c>
      <c r="E1267" s="36">
        <v>-53.1</v>
      </c>
      <c r="F1267" s="4">
        <v>-8.0000000000000002E-3</v>
      </c>
      <c r="G1267">
        <v>0</v>
      </c>
      <c r="H1267" s="25">
        <v>0</v>
      </c>
      <c r="I1267" s="25">
        <v>-53.1</v>
      </c>
      <c r="J1267" s="3">
        <v>10000</v>
      </c>
      <c r="K1267" s="7">
        <f t="shared" si="281"/>
        <v>-5</v>
      </c>
      <c r="L1267" s="6">
        <f t="shared" si="282"/>
        <v>-142.5</v>
      </c>
      <c r="M1267">
        <v>1</v>
      </c>
      <c r="N1267" s="9">
        <f t="shared" si="283"/>
        <v>0</v>
      </c>
      <c r="O1267" s="9">
        <f t="shared" si="284"/>
        <v>-1</v>
      </c>
      <c r="P1267" s="9">
        <f t="shared" si="285"/>
        <v>0</v>
      </c>
      <c r="Q1267" s="8">
        <f t="shared" si="286"/>
        <v>0</v>
      </c>
      <c r="R1267" s="8">
        <f t="shared" si="287"/>
        <v>-53.1</v>
      </c>
      <c r="S1267" t="str">
        <f t="shared" si="288"/>
        <v>14.00.00</v>
      </c>
      <c r="T1267" t="str">
        <f t="shared" si="289"/>
        <v>16.00.00</v>
      </c>
      <c r="U1267" t="str">
        <f t="shared" si="290"/>
        <v>17-lug-2012</v>
      </c>
      <c r="V1267">
        <f t="shared" si="291"/>
        <v>7</v>
      </c>
      <c r="W1267">
        <f t="shared" si="292"/>
        <v>2012</v>
      </c>
      <c r="X1267">
        <f t="shared" si="293"/>
        <v>17</v>
      </c>
      <c r="Y1267" s="25">
        <f t="shared" si="294"/>
        <v>5321.6999999999671</v>
      </c>
    </row>
    <row r="1268" spans="1:25">
      <c r="A1268" t="s">
        <v>1617</v>
      </c>
      <c r="B1268" t="s">
        <v>1618</v>
      </c>
      <c r="C1268" t="s">
        <v>25</v>
      </c>
      <c r="D1268">
        <v>45</v>
      </c>
      <c r="E1268" s="36">
        <v>127.7</v>
      </c>
      <c r="F1268" s="4">
        <v>1.9300000000000001E-2</v>
      </c>
      <c r="G1268">
        <v>0</v>
      </c>
      <c r="H1268" s="25">
        <v>141.5</v>
      </c>
      <c r="I1268" s="25">
        <v>-33.5</v>
      </c>
      <c r="J1268" s="3">
        <v>10000</v>
      </c>
      <c r="K1268" s="7">
        <f t="shared" si="281"/>
        <v>1</v>
      </c>
      <c r="L1268" s="6">
        <f t="shared" si="282"/>
        <v>127.7</v>
      </c>
      <c r="M1268">
        <v>1</v>
      </c>
      <c r="N1268" s="9">
        <f t="shared" si="283"/>
        <v>1</v>
      </c>
      <c r="O1268" s="9">
        <f t="shared" si="284"/>
        <v>0</v>
      </c>
      <c r="P1268" s="9">
        <f t="shared" si="285"/>
        <v>0</v>
      </c>
      <c r="Q1268" s="8">
        <f t="shared" si="286"/>
        <v>127.7</v>
      </c>
      <c r="R1268" s="8">
        <f t="shared" si="287"/>
        <v>0</v>
      </c>
      <c r="S1268" t="str">
        <f t="shared" si="288"/>
        <v>20.00.00</v>
      </c>
      <c r="T1268" t="str">
        <f t="shared" si="289"/>
        <v>17.00.00</v>
      </c>
      <c r="U1268" t="str">
        <f t="shared" si="290"/>
        <v>17-lug-2012</v>
      </c>
      <c r="V1268">
        <f t="shared" si="291"/>
        <v>7</v>
      </c>
      <c r="W1268">
        <f t="shared" si="292"/>
        <v>2012</v>
      </c>
      <c r="X1268">
        <f t="shared" si="293"/>
        <v>17</v>
      </c>
      <c r="Y1268" s="25">
        <f t="shared" si="294"/>
        <v>5449.3999999999669</v>
      </c>
    </row>
    <row r="1269" spans="1:25">
      <c r="A1269" t="s">
        <v>1619</v>
      </c>
      <c r="B1269" t="s">
        <v>1620</v>
      </c>
      <c r="C1269" t="s">
        <v>55</v>
      </c>
      <c r="D1269">
        <v>2</v>
      </c>
      <c r="E1269" s="36">
        <v>-27.8</v>
      </c>
      <c r="F1269" s="4">
        <v>-4.1000000000000003E-3</v>
      </c>
      <c r="G1269">
        <v>0</v>
      </c>
      <c r="H1269" s="25">
        <v>0</v>
      </c>
      <c r="I1269" s="25">
        <v>-27.8</v>
      </c>
      <c r="J1269" s="3">
        <v>10000</v>
      </c>
      <c r="K1269" s="7">
        <f t="shared" si="281"/>
        <v>-1</v>
      </c>
      <c r="L1269" s="6">
        <f t="shared" si="282"/>
        <v>-27.8</v>
      </c>
      <c r="M1269">
        <v>1</v>
      </c>
      <c r="N1269" s="9">
        <f t="shared" si="283"/>
        <v>0</v>
      </c>
      <c r="O1269" s="9">
        <f t="shared" si="284"/>
        <v>-1</v>
      </c>
      <c r="P1269" s="9">
        <f t="shared" si="285"/>
        <v>0</v>
      </c>
      <c r="Q1269" s="8">
        <f t="shared" si="286"/>
        <v>0</v>
      </c>
      <c r="R1269" s="8">
        <f t="shared" si="287"/>
        <v>-27.8</v>
      </c>
      <c r="S1269" t="str">
        <f t="shared" si="288"/>
        <v>8.00.00</v>
      </c>
      <c r="T1269" t="str">
        <f t="shared" si="289"/>
        <v>10.00.00</v>
      </c>
      <c r="U1269" t="str">
        <f t="shared" si="290"/>
        <v>20-lug-2012</v>
      </c>
      <c r="V1269">
        <f t="shared" si="291"/>
        <v>7</v>
      </c>
      <c r="W1269">
        <f t="shared" si="292"/>
        <v>2012</v>
      </c>
      <c r="X1269">
        <f t="shared" si="293"/>
        <v>20</v>
      </c>
      <c r="Y1269" s="25">
        <f t="shared" si="294"/>
        <v>5421.5999999999667</v>
      </c>
    </row>
    <row r="1270" spans="1:25">
      <c r="A1270" t="s">
        <v>1621</v>
      </c>
      <c r="B1270" t="s">
        <v>1622</v>
      </c>
      <c r="C1270" t="s">
        <v>55</v>
      </c>
      <c r="D1270">
        <v>5</v>
      </c>
      <c r="E1270" s="36">
        <v>68.2</v>
      </c>
      <c r="F1270" s="4">
        <v>1.0500000000000001E-2</v>
      </c>
      <c r="G1270">
        <v>0</v>
      </c>
      <c r="H1270" s="25">
        <v>125</v>
      </c>
      <c r="I1270" s="25">
        <v>-9.8000000000000007</v>
      </c>
      <c r="J1270" s="3">
        <v>10000</v>
      </c>
      <c r="K1270" s="7">
        <f t="shared" si="281"/>
        <v>1</v>
      </c>
      <c r="L1270" s="6">
        <f t="shared" si="282"/>
        <v>68.2</v>
      </c>
      <c r="M1270">
        <v>1</v>
      </c>
      <c r="N1270" s="9">
        <f t="shared" si="283"/>
        <v>1</v>
      </c>
      <c r="O1270" s="9">
        <f t="shared" si="284"/>
        <v>0</v>
      </c>
      <c r="P1270" s="9">
        <f t="shared" si="285"/>
        <v>0</v>
      </c>
      <c r="Q1270" s="8">
        <f t="shared" si="286"/>
        <v>68.2</v>
      </c>
      <c r="R1270" s="8">
        <f t="shared" si="287"/>
        <v>0</v>
      </c>
      <c r="S1270" t="str">
        <f t="shared" si="288"/>
        <v>12.00.00</v>
      </c>
      <c r="T1270" t="str">
        <f t="shared" si="289"/>
        <v>17.00.00</v>
      </c>
      <c r="U1270" t="str">
        <f t="shared" si="290"/>
        <v>23-lug-2012</v>
      </c>
      <c r="V1270">
        <f t="shared" si="291"/>
        <v>7</v>
      </c>
      <c r="W1270">
        <f t="shared" si="292"/>
        <v>2012</v>
      </c>
      <c r="X1270">
        <f t="shared" si="293"/>
        <v>23</v>
      </c>
      <c r="Y1270" s="25">
        <f t="shared" si="294"/>
        <v>5489.7999999999665</v>
      </c>
    </row>
    <row r="1271" spans="1:25">
      <c r="A1271" t="s">
        <v>1623</v>
      </c>
      <c r="B1271" t="s">
        <v>1624</v>
      </c>
      <c r="C1271" t="s">
        <v>25</v>
      </c>
      <c r="D1271">
        <v>9</v>
      </c>
      <c r="E1271" s="36">
        <v>-51.8</v>
      </c>
      <c r="F1271" s="4">
        <v>-8.0999999999999996E-3</v>
      </c>
      <c r="G1271">
        <v>0</v>
      </c>
      <c r="H1271" s="25">
        <v>0</v>
      </c>
      <c r="I1271" s="25">
        <v>-51.8</v>
      </c>
      <c r="J1271" s="3">
        <v>10000</v>
      </c>
      <c r="K1271" s="7">
        <f t="shared" si="281"/>
        <v>-1</v>
      </c>
      <c r="L1271" s="6">
        <f t="shared" si="282"/>
        <v>-51.8</v>
      </c>
      <c r="M1271">
        <v>1</v>
      </c>
      <c r="N1271" s="9">
        <f t="shared" si="283"/>
        <v>0</v>
      </c>
      <c r="O1271" s="9">
        <f t="shared" si="284"/>
        <v>-1</v>
      </c>
      <c r="P1271" s="9">
        <f t="shared" si="285"/>
        <v>0</v>
      </c>
      <c r="Q1271" s="8">
        <f t="shared" si="286"/>
        <v>0</v>
      </c>
      <c r="R1271" s="8">
        <f t="shared" si="287"/>
        <v>-51.8</v>
      </c>
      <c r="S1271" t="str">
        <f t="shared" si="288"/>
        <v>8.00.00</v>
      </c>
      <c r="T1271" t="str">
        <f t="shared" si="289"/>
        <v>17.00.00</v>
      </c>
      <c r="U1271" t="str">
        <f t="shared" si="290"/>
        <v>24-lug-2012</v>
      </c>
      <c r="V1271">
        <f t="shared" si="291"/>
        <v>7</v>
      </c>
      <c r="W1271">
        <f t="shared" si="292"/>
        <v>2012</v>
      </c>
      <c r="X1271">
        <f t="shared" si="293"/>
        <v>24</v>
      </c>
      <c r="Y1271" s="25">
        <f t="shared" si="294"/>
        <v>5437.9999999999663</v>
      </c>
    </row>
    <row r="1272" spans="1:25">
      <c r="A1272" t="s">
        <v>1625</v>
      </c>
      <c r="B1272" t="s">
        <v>1626</v>
      </c>
      <c r="C1272" t="s">
        <v>25</v>
      </c>
      <c r="D1272">
        <v>6</v>
      </c>
      <c r="E1272" s="36">
        <v>16.2</v>
      </c>
      <c r="F1272" s="4">
        <v>2.5000000000000001E-3</v>
      </c>
      <c r="G1272">
        <v>0</v>
      </c>
      <c r="H1272" s="25">
        <v>81.900000000000006</v>
      </c>
      <c r="I1272" s="25">
        <v>0</v>
      </c>
      <c r="J1272" s="3">
        <v>10000</v>
      </c>
      <c r="K1272" s="7">
        <f t="shared" si="281"/>
        <v>1</v>
      </c>
      <c r="L1272" s="6">
        <f t="shared" si="282"/>
        <v>16.2</v>
      </c>
      <c r="M1272">
        <v>1</v>
      </c>
      <c r="N1272" s="9">
        <f t="shared" si="283"/>
        <v>1</v>
      </c>
      <c r="O1272" s="9">
        <f t="shared" si="284"/>
        <v>0</v>
      </c>
      <c r="P1272" s="9">
        <f t="shared" si="285"/>
        <v>0</v>
      </c>
      <c r="Q1272" s="8">
        <f t="shared" si="286"/>
        <v>16.2</v>
      </c>
      <c r="R1272" s="8">
        <f t="shared" si="287"/>
        <v>0</v>
      </c>
      <c r="S1272" t="str">
        <f t="shared" si="288"/>
        <v>10.00.00</v>
      </c>
      <c r="T1272" t="str">
        <f t="shared" si="289"/>
        <v>16.00.00</v>
      </c>
      <c r="U1272" t="str">
        <f t="shared" si="290"/>
        <v>25-lug-2012</v>
      </c>
      <c r="V1272">
        <f t="shared" si="291"/>
        <v>7</v>
      </c>
      <c r="W1272">
        <f t="shared" si="292"/>
        <v>2012</v>
      </c>
      <c r="X1272">
        <f t="shared" si="293"/>
        <v>25</v>
      </c>
      <c r="Y1272" s="25">
        <f t="shared" si="294"/>
        <v>5454.1999999999662</v>
      </c>
    </row>
    <row r="1273" spans="1:25">
      <c r="A1273" t="s">
        <v>2202</v>
      </c>
      <c r="B1273" t="s">
        <v>2203</v>
      </c>
      <c r="C1273" t="s">
        <v>25</v>
      </c>
      <c r="D1273">
        <v>9</v>
      </c>
      <c r="E1273" s="38">
        <v>1</v>
      </c>
      <c r="F1273" s="4">
        <v>1E-4</v>
      </c>
      <c r="G1273">
        <v>0</v>
      </c>
      <c r="H1273" s="25">
        <v>78</v>
      </c>
      <c r="I1273" s="25">
        <v>-72.400000000000006</v>
      </c>
      <c r="J1273" s="3">
        <v>10000</v>
      </c>
      <c r="K1273" s="7">
        <f t="shared" si="281"/>
        <v>2</v>
      </c>
      <c r="L1273" s="6">
        <f t="shared" si="282"/>
        <v>17.2</v>
      </c>
      <c r="M1273">
        <v>1</v>
      </c>
      <c r="N1273" s="9">
        <f t="shared" si="283"/>
        <v>1</v>
      </c>
      <c r="O1273" s="9">
        <f t="shared" si="284"/>
        <v>0</v>
      </c>
      <c r="P1273" s="9">
        <f t="shared" si="285"/>
        <v>0</v>
      </c>
      <c r="Q1273" s="8">
        <f t="shared" si="286"/>
        <v>1</v>
      </c>
      <c r="R1273" s="8">
        <f t="shared" si="287"/>
        <v>0</v>
      </c>
      <c r="S1273" t="str">
        <f t="shared" si="288"/>
        <v>12.00.00</v>
      </c>
      <c r="T1273" t="str">
        <f t="shared" si="289"/>
        <v>21.00.00</v>
      </c>
      <c r="U1273" t="str">
        <f t="shared" si="290"/>
        <v>25-lug-2012</v>
      </c>
      <c r="V1273">
        <f t="shared" si="291"/>
        <v>7</v>
      </c>
      <c r="W1273">
        <f t="shared" si="292"/>
        <v>2012</v>
      </c>
      <c r="X1273">
        <f t="shared" si="293"/>
        <v>25</v>
      </c>
      <c r="Y1273" s="25">
        <f t="shared" si="294"/>
        <v>5455.1999999999662</v>
      </c>
    </row>
    <row r="1274" spans="1:25">
      <c r="A1274" t="s">
        <v>7328</v>
      </c>
      <c r="B1274" t="s">
        <v>7329</v>
      </c>
      <c r="C1274" t="s">
        <v>25</v>
      </c>
      <c r="D1274">
        <v>32</v>
      </c>
      <c r="E1274" s="36">
        <v>172.8</v>
      </c>
      <c r="F1274" s="4">
        <v>2.6200000000000001E-2</v>
      </c>
      <c r="G1274">
        <v>0</v>
      </c>
      <c r="H1274" s="25">
        <v>174.3</v>
      </c>
      <c r="I1274" s="25">
        <v>-15.9</v>
      </c>
      <c r="J1274" s="3">
        <v>10000</v>
      </c>
      <c r="K1274" s="7">
        <f t="shared" si="281"/>
        <v>3</v>
      </c>
      <c r="L1274" s="6">
        <f t="shared" si="282"/>
        <v>190</v>
      </c>
      <c r="M1274">
        <v>1</v>
      </c>
      <c r="N1274" s="9">
        <f t="shared" si="283"/>
        <v>1</v>
      </c>
      <c r="O1274" s="9">
        <f t="shared" si="284"/>
        <v>0</v>
      </c>
      <c r="P1274" s="9">
        <f t="shared" si="285"/>
        <v>0</v>
      </c>
      <c r="Q1274" s="8">
        <f t="shared" si="286"/>
        <v>172.8</v>
      </c>
      <c r="R1274" s="8">
        <f t="shared" si="287"/>
        <v>0</v>
      </c>
      <c r="S1274" t="str">
        <f t="shared" si="288"/>
        <v>13.00.00</v>
      </c>
      <c r="T1274" t="str">
        <f t="shared" si="289"/>
        <v>21.00.00</v>
      </c>
      <c r="U1274" t="str">
        <f t="shared" si="290"/>
        <v>27-lug-2012</v>
      </c>
      <c r="V1274">
        <f t="shared" si="291"/>
        <v>7</v>
      </c>
      <c r="W1274">
        <f t="shared" si="292"/>
        <v>2012</v>
      </c>
      <c r="X1274">
        <f t="shared" si="293"/>
        <v>27</v>
      </c>
      <c r="Y1274" s="25">
        <f t="shared" si="294"/>
        <v>5627.9999999999663</v>
      </c>
    </row>
    <row r="1275" spans="1:25">
      <c r="A1275" t="s">
        <v>3214</v>
      </c>
      <c r="B1275" t="s">
        <v>3215</v>
      </c>
      <c r="C1275" t="s">
        <v>25</v>
      </c>
      <c r="D1275">
        <v>4</v>
      </c>
      <c r="E1275" s="36">
        <v>-9.4</v>
      </c>
      <c r="F1275" s="4">
        <v>-1.4E-3</v>
      </c>
      <c r="G1275">
        <v>0</v>
      </c>
      <c r="H1275" s="25">
        <v>0</v>
      </c>
      <c r="I1275" s="25">
        <v>-12.5</v>
      </c>
      <c r="J1275" s="3">
        <v>10000</v>
      </c>
      <c r="K1275" s="7">
        <f t="shared" si="281"/>
        <v>-1</v>
      </c>
      <c r="L1275" s="6">
        <f t="shared" si="282"/>
        <v>-9.4</v>
      </c>
      <c r="M1275">
        <v>1</v>
      </c>
      <c r="N1275" s="9">
        <f t="shared" si="283"/>
        <v>0</v>
      </c>
      <c r="O1275" s="9">
        <f t="shared" si="284"/>
        <v>-1</v>
      </c>
      <c r="P1275" s="9">
        <f t="shared" si="285"/>
        <v>0</v>
      </c>
      <c r="Q1275" s="8">
        <f t="shared" si="286"/>
        <v>0</v>
      </c>
      <c r="R1275" s="8">
        <f t="shared" si="287"/>
        <v>-9.4</v>
      </c>
      <c r="S1275" t="str">
        <f t="shared" si="288"/>
        <v>19.00.00</v>
      </c>
      <c r="T1275" t="str">
        <f t="shared" si="289"/>
        <v>23.00.00</v>
      </c>
      <c r="U1275" t="str">
        <f t="shared" si="290"/>
        <v xml:space="preserve">1-ago-2012 </v>
      </c>
      <c r="V1275">
        <f t="shared" si="291"/>
        <v>8</v>
      </c>
      <c r="W1275">
        <f t="shared" si="292"/>
        <v>2012</v>
      </c>
      <c r="X1275">
        <f t="shared" si="293"/>
        <v>1</v>
      </c>
      <c r="Y1275" s="25">
        <f t="shared" si="294"/>
        <v>5618.5999999999667</v>
      </c>
    </row>
    <row r="1276" spans="1:25">
      <c r="A1276" t="s">
        <v>1628</v>
      </c>
      <c r="B1276" t="s">
        <v>1629</v>
      </c>
      <c r="C1276" t="s">
        <v>55</v>
      </c>
      <c r="D1276">
        <v>1</v>
      </c>
      <c r="E1276" s="36">
        <v>-56.1</v>
      </c>
      <c r="F1276" s="4">
        <v>-8.3000000000000001E-3</v>
      </c>
      <c r="G1276">
        <v>0</v>
      </c>
      <c r="H1276" s="25">
        <v>0</v>
      </c>
      <c r="I1276" s="25">
        <v>-56.6</v>
      </c>
      <c r="J1276" s="3">
        <v>10000</v>
      </c>
      <c r="K1276" s="7">
        <f t="shared" si="281"/>
        <v>-2</v>
      </c>
      <c r="L1276" s="6">
        <f t="shared" si="282"/>
        <v>-65.5</v>
      </c>
      <c r="M1276">
        <v>1</v>
      </c>
      <c r="N1276" s="9">
        <f t="shared" si="283"/>
        <v>0</v>
      </c>
      <c r="O1276" s="9">
        <f t="shared" si="284"/>
        <v>-1</v>
      </c>
      <c r="P1276" s="9">
        <f t="shared" si="285"/>
        <v>0</v>
      </c>
      <c r="Q1276" s="8">
        <f t="shared" si="286"/>
        <v>0</v>
      </c>
      <c r="R1276" s="8">
        <f t="shared" si="287"/>
        <v>-56.1</v>
      </c>
      <c r="S1276" t="str">
        <f t="shared" si="288"/>
        <v>11.00.00</v>
      </c>
      <c r="T1276" t="str">
        <f t="shared" si="289"/>
        <v>12.00.00</v>
      </c>
      <c r="U1276" t="str">
        <f t="shared" si="290"/>
        <v xml:space="preserve">2-ago-2012 </v>
      </c>
      <c r="V1276">
        <f t="shared" si="291"/>
        <v>8</v>
      </c>
      <c r="W1276">
        <f t="shared" si="292"/>
        <v>2012</v>
      </c>
      <c r="X1276">
        <f t="shared" si="293"/>
        <v>2</v>
      </c>
      <c r="Y1276" s="25">
        <f t="shared" si="294"/>
        <v>5562.4999999999663</v>
      </c>
    </row>
    <row r="1277" spans="1:25">
      <c r="A1277" t="s">
        <v>1627</v>
      </c>
      <c r="B1277" t="s">
        <v>1628</v>
      </c>
      <c r="C1277" t="s">
        <v>25</v>
      </c>
      <c r="D1277">
        <v>9</v>
      </c>
      <c r="E1277" s="36">
        <v>-25.2</v>
      </c>
      <c r="F1277" s="4">
        <v>-3.7000000000000002E-3</v>
      </c>
      <c r="G1277">
        <v>0</v>
      </c>
      <c r="H1277" s="25">
        <v>5.7</v>
      </c>
      <c r="I1277" s="25">
        <v>-80.7</v>
      </c>
      <c r="J1277" s="3">
        <v>10000</v>
      </c>
      <c r="K1277" s="7">
        <f t="shared" si="281"/>
        <v>-3</v>
      </c>
      <c r="L1277" s="6">
        <f t="shared" si="282"/>
        <v>-90.7</v>
      </c>
      <c r="M1277">
        <v>1</v>
      </c>
      <c r="N1277" s="9">
        <f t="shared" si="283"/>
        <v>0</v>
      </c>
      <c r="O1277" s="9">
        <f t="shared" si="284"/>
        <v>-1</v>
      </c>
      <c r="P1277" s="9">
        <f t="shared" si="285"/>
        <v>0</v>
      </c>
      <c r="Q1277" s="8">
        <f t="shared" si="286"/>
        <v>0</v>
      </c>
      <c r="R1277" s="8">
        <f t="shared" si="287"/>
        <v>-25.2</v>
      </c>
      <c r="S1277" t="str">
        <f t="shared" si="288"/>
        <v>2.00.00</v>
      </c>
      <c r="T1277" t="str">
        <f t="shared" si="289"/>
        <v>11.00.00</v>
      </c>
      <c r="U1277" t="str">
        <f t="shared" si="290"/>
        <v xml:space="preserve">2-ago-2012 </v>
      </c>
      <c r="V1277">
        <f t="shared" si="291"/>
        <v>8</v>
      </c>
      <c r="W1277">
        <f t="shared" si="292"/>
        <v>2012</v>
      </c>
      <c r="X1277">
        <f t="shared" si="293"/>
        <v>2</v>
      </c>
      <c r="Y1277" s="25">
        <f t="shared" si="294"/>
        <v>5537.2999999999665</v>
      </c>
    </row>
    <row r="1278" spans="1:25">
      <c r="A1278" t="s">
        <v>1630</v>
      </c>
      <c r="B1278" t="s">
        <v>1631</v>
      </c>
      <c r="C1278" t="s">
        <v>25</v>
      </c>
      <c r="D1278">
        <v>21</v>
      </c>
      <c r="E1278" s="36">
        <v>188</v>
      </c>
      <c r="F1278" s="4">
        <v>2.8199999999999999E-2</v>
      </c>
      <c r="G1278">
        <v>0</v>
      </c>
      <c r="H1278" s="25">
        <v>234.5</v>
      </c>
      <c r="I1278" s="25">
        <v>0</v>
      </c>
      <c r="J1278" s="3">
        <v>10000</v>
      </c>
      <c r="K1278" s="7">
        <f t="shared" si="281"/>
        <v>1</v>
      </c>
      <c r="L1278" s="6">
        <f t="shared" si="282"/>
        <v>188</v>
      </c>
      <c r="M1278">
        <v>1</v>
      </c>
      <c r="N1278" s="9">
        <f t="shared" si="283"/>
        <v>1</v>
      </c>
      <c r="O1278" s="9">
        <f t="shared" si="284"/>
        <v>0</v>
      </c>
      <c r="P1278" s="9">
        <f t="shared" si="285"/>
        <v>0</v>
      </c>
      <c r="Q1278" s="8">
        <f t="shared" si="286"/>
        <v>188</v>
      </c>
      <c r="R1278" s="8">
        <f t="shared" si="287"/>
        <v>0</v>
      </c>
      <c r="S1278" t="str">
        <f t="shared" si="288"/>
        <v>10.00.00</v>
      </c>
      <c r="T1278" t="str">
        <f t="shared" si="289"/>
        <v>8.00.00</v>
      </c>
      <c r="U1278" t="str">
        <f t="shared" si="290"/>
        <v xml:space="preserve">3-ago-2012 </v>
      </c>
      <c r="V1278">
        <f t="shared" si="291"/>
        <v>8</v>
      </c>
      <c r="W1278">
        <f t="shared" si="292"/>
        <v>2012</v>
      </c>
      <c r="X1278">
        <f t="shared" si="293"/>
        <v>3</v>
      </c>
      <c r="Y1278" s="25">
        <f t="shared" si="294"/>
        <v>5725.2999999999665</v>
      </c>
    </row>
    <row r="1279" spans="1:25">
      <c r="A1279" t="s">
        <v>2204</v>
      </c>
      <c r="B1279" t="s">
        <v>2205</v>
      </c>
      <c r="C1279" t="s">
        <v>25</v>
      </c>
      <c r="D1279">
        <v>9</v>
      </c>
      <c r="E1279" s="38">
        <v>332.6</v>
      </c>
      <c r="F1279" s="4">
        <v>2.4799999999999999E-2</v>
      </c>
      <c r="G1279">
        <v>0</v>
      </c>
      <c r="H1279" s="25">
        <v>337.6</v>
      </c>
      <c r="I1279" s="25">
        <v>0</v>
      </c>
      <c r="J1279" s="3">
        <v>10000</v>
      </c>
      <c r="K1279" s="7">
        <f t="shared" si="281"/>
        <v>2</v>
      </c>
      <c r="L1279" s="6">
        <f t="shared" si="282"/>
        <v>520.6</v>
      </c>
      <c r="M1279">
        <v>1</v>
      </c>
      <c r="N1279" s="9">
        <f t="shared" si="283"/>
        <v>1</v>
      </c>
      <c r="O1279" s="9">
        <f t="shared" si="284"/>
        <v>0</v>
      </c>
      <c r="P1279" s="9">
        <f t="shared" si="285"/>
        <v>0</v>
      </c>
      <c r="Q1279" s="8">
        <f t="shared" si="286"/>
        <v>332.6</v>
      </c>
      <c r="R1279" s="8">
        <f t="shared" si="287"/>
        <v>0</v>
      </c>
      <c r="S1279" t="str">
        <f t="shared" si="288"/>
        <v>12.00.00</v>
      </c>
      <c r="T1279" t="str">
        <f t="shared" si="289"/>
        <v>21.00.00</v>
      </c>
      <c r="U1279" t="str">
        <f t="shared" si="290"/>
        <v xml:space="preserve">3-ago-2012 </v>
      </c>
      <c r="V1279">
        <f t="shared" si="291"/>
        <v>8</v>
      </c>
      <c r="W1279">
        <f t="shared" si="292"/>
        <v>2012</v>
      </c>
      <c r="X1279">
        <f t="shared" si="293"/>
        <v>3</v>
      </c>
      <c r="Y1279" s="25">
        <f t="shared" si="294"/>
        <v>6057.8999999999669</v>
      </c>
    </row>
    <row r="1280" spans="1:25">
      <c r="A1280" t="s">
        <v>2206</v>
      </c>
      <c r="B1280" t="s">
        <v>2207</v>
      </c>
      <c r="C1280" t="s">
        <v>25</v>
      </c>
      <c r="D1280">
        <v>9</v>
      </c>
      <c r="E1280" s="38">
        <v>35</v>
      </c>
      <c r="F1280" s="4">
        <v>2.5000000000000001E-3</v>
      </c>
      <c r="G1280">
        <v>0</v>
      </c>
      <c r="H1280" s="25">
        <v>49</v>
      </c>
      <c r="I1280" s="25">
        <v>0</v>
      </c>
      <c r="J1280" s="3">
        <v>10000</v>
      </c>
      <c r="K1280" s="7">
        <f t="shared" si="281"/>
        <v>3</v>
      </c>
      <c r="L1280" s="6">
        <f t="shared" si="282"/>
        <v>555.6</v>
      </c>
      <c r="M1280">
        <v>1</v>
      </c>
      <c r="N1280" s="9">
        <f t="shared" si="283"/>
        <v>1</v>
      </c>
      <c r="O1280" s="9">
        <f t="shared" si="284"/>
        <v>0</v>
      </c>
      <c r="P1280" s="9">
        <f t="shared" si="285"/>
        <v>0</v>
      </c>
      <c r="Q1280" s="8">
        <f t="shared" si="286"/>
        <v>35</v>
      </c>
      <c r="R1280" s="8">
        <f t="shared" si="287"/>
        <v>0</v>
      </c>
      <c r="S1280" t="str">
        <f t="shared" si="288"/>
        <v>12.00.00</v>
      </c>
      <c r="T1280" t="str">
        <f t="shared" si="289"/>
        <v>21.00.00</v>
      </c>
      <c r="U1280" t="str">
        <f t="shared" si="290"/>
        <v xml:space="preserve">6-ago-2012 </v>
      </c>
      <c r="V1280">
        <f t="shared" si="291"/>
        <v>8</v>
      </c>
      <c r="W1280">
        <f t="shared" si="292"/>
        <v>2012</v>
      </c>
      <c r="X1280">
        <f t="shared" si="293"/>
        <v>6</v>
      </c>
      <c r="Y1280" s="25">
        <f t="shared" si="294"/>
        <v>6092.8999999999669</v>
      </c>
    </row>
    <row r="1281" spans="1:25">
      <c r="A1281" t="s">
        <v>1633</v>
      </c>
      <c r="B1281" t="s">
        <v>1634</v>
      </c>
      <c r="C1281" t="s">
        <v>55</v>
      </c>
      <c r="D1281">
        <v>10</v>
      </c>
      <c r="E1281" s="36">
        <v>-74.8</v>
      </c>
      <c r="F1281" s="4">
        <v>-1.0800000000000001E-2</v>
      </c>
      <c r="G1281">
        <v>0</v>
      </c>
      <c r="H1281" s="25">
        <v>0</v>
      </c>
      <c r="I1281" s="25">
        <v>-74.8</v>
      </c>
      <c r="J1281" s="3">
        <v>10000</v>
      </c>
      <c r="K1281" s="7">
        <f t="shared" si="281"/>
        <v>-1</v>
      </c>
      <c r="L1281" s="6">
        <f t="shared" si="282"/>
        <v>-74.8</v>
      </c>
      <c r="M1281">
        <v>1</v>
      </c>
      <c r="N1281" s="9">
        <f t="shared" si="283"/>
        <v>0</v>
      </c>
      <c r="O1281" s="9">
        <f t="shared" si="284"/>
        <v>-1</v>
      </c>
      <c r="P1281" s="9">
        <f t="shared" si="285"/>
        <v>0</v>
      </c>
      <c r="Q1281" s="8">
        <f t="shared" si="286"/>
        <v>0</v>
      </c>
      <c r="R1281" s="8">
        <f t="shared" si="287"/>
        <v>-74.8</v>
      </c>
      <c r="S1281" t="str">
        <f t="shared" si="288"/>
        <v>23.00.00</v>
      </c>
      <c r="T1281" t="str">
        <f t="shared" si="289"/>
        <v>9.00.00</v>
      </c>
      <c r="U1281" t="str">
        <f t="shared" si="290"/>
        <v xml:space="preserve">6-ago-2012 </v>
      </c>
      <c r="V1281">
        <f t="shared" si="291"/>
        <v>8</v>
      </c>
      <c r="W1281">
        <f t="shared" si="292"/>
        <v>2012</v>
      </c>
      <c r="X1281">
        <f t="shared" si="293"/>
        <v>6</v>
      </c>
      <c r="Y1281" s="25">
        <f t="shared" si="294"/>
        <v>6018.0999999999667</v>
      </c>
    </row>
    <row r="1282" spans="1:25">
      <c r="A1282" t="s">
        <v>1631</v>
      </c>
      <c r="B1282" t="s">
        <v>1632</v>
      </c>
      <c r="C1282" t="s">
        <v>55</v>
      </c>
      <c r="D1282">
        <v>3</v>
      </c>
      <c r="E1282" s="36">
        <v>-36.299999999999997</v>
      </c>
      <c r="F1282" s="4">
        <v>-5.3E-3</v>
      </c>
      <c r="G1282">
        <v>0</v>
      </c>
      <c r="H1282" s="25">
        <v>2.6</v>
      </c>
      <c r="I1282" s="25">
        <v>-37.9</v>
      </c>
      <c r="J1282" s="3">
        <v>10000</v>
      </c>
      <c r="K1282" s="7">
        <f t="shared" si="281"/>
        <v>-2</v>
      </c>
      <c r="L1282" s="6">
        <f t="shared" si="282"/>
        <v>-111.1</v>
      </c>
      <c r="M1282">
        <v>1</v>
      </c>
      <c r="N1282" s="9">
        <f t="shared" si="283"/>
        <v>0</v>
      </c>
      <c r="O1282" s="9">
        <f t="shared" si="284"/>
        <v>-1</v>
      </c>
      <c r="P1282" s="9">
        <f t="shared" si="285"/>
        <v>0</v>
      </c>
      <c r="Q1282" s="8">
        <f t="shared" si="286"/>
        <v>0</v>
      </c>
      <c r="R1282" s="8">
        <f t="shared" si="287"/>
        <v>-36.299999999999997</v>
      </c>
      <c r="S1282" t="str">
        <f t="shared" si="288"/>
        <v>8.00.00</v>
      </c>
      <c r="T1282" t="str">
        <f t="shared" si="289"/>
        <v>11.00.00</v>
      </c>
      <c r="U1282" t="str">
        <f t="shared" si="290"/>
        <v xml:space="preserve">6-ago-2012 </v>
      </c>
      <c r="V1282">
        <f t="shared" si="291"/>
        <v>8</v>
      </c>
      <c r="W1282">
        <f t="shared" si="292"/>
        <v>2012</v>
      </c>
      <c r="X1282">
        <f t="shared" si="293"/>
        <v>6</v>
      </c>
      <c r="Y1282" s="25">
        <f t="shared" si="294"/>
        <v>5981.7999999999665</v>
      </c>
    </row>
    <row r="1283" spans="1:25">
      <c r="A1283" t="s">
        <v>7330</v>
      </c>
      <c r="B1283" t="s">
        <v>7331</v>
      </c>
      <c r="C1283" t="s">
        <v>25</v>
      </c>
      <c r="D1283">
        <v>7</v>
      </c>
      <c r="E1283" s="36">
        <v>-62.5</v>
      </c>
      <c r="F1283" s="4">
        <v>-8.9999999999999993E-3</v>
      </c>
      <c r="G1283">
        <v>0</v>
      </c>
      <c r="H1283" s="25">
        <v>0</v>
      </c>
      <c r="I1283" s="25">
        <v>-68.5</v>
      </c>
      <c r="J1283" s="3">
        <v>10000</v>
      </c>
      <c r="K1283" s="7">
        <f t="shared" si="281"/>
        <v>-3</v>
      </c>
      <c r="L1283" s="6">
        <f t="shared" si="282"/>
        <v>-173.6</v>
      </c>
      <c r="M1283">
        <v>1</v>
      </c>
      <c r="N1283" s="9">
        <f t="shared" si="283"/>
        <v>0</v>
      </c>
      <c r="O1283" s="9">
        <f t="shared" si="284"/>
        <v>-1</v>
      </c>
      <c r="P1283" s="9">
        <f t="shared" si="285"/>
        <v>0</v>
      </c>
      <c r="Q1283" s="8">
        <f t="shared" si="286"/>
        <v>0</v>
      </c>
      <c r="R1283" s="8">
        <f t="shared" si="287"/>
        <v>-62.5</v>
      </c>
      <c r="S1283" t="str">
        <f t="shared" si="288"/>
        <v>10.15.00</v>
      </c>
      <c r="T1283" t="str">
        <f t="shared" si="289"/>
        <v>12.00.00</v>
      </c>
      <c r="U1283" t="str">
        <f t="shared" si="290"/>
        <v xml:space="preserve">7-ago-2012 </v>
      </c>
      <c r="V1283">
        <f t="shared" si="291"/>
        <v>8</v>
      </c>
      <c r="W1283">
        <f t="shared" si="292"/>
        <v>2012</v>
      </c>
      <c r="X1283">
        <f t="shared" si="293"/>
        <v>7</v>
      </c>
      <c r="Y1283" s="25">
        <f t="shared" si="294"/>
        <v>5919.2999999999665</v>
      </c>
    </row>
    <row r="1284" spans="1:25">
      <c r="A1284" t="s">
        <v>7331</v>
      </c>
      <c r="B1284" t="s">
        <v>7332</v>
      </c>
      <c r="C1284" t="s">
        <v>55</v>
      </c>
      <c r="D1284">
        <v>36</v>
      </c>
      <c r="E1284" s="36">
        <v>-62.3</v>
      </c>
      <c r="F1284" s="4">
        <v>-8.9999999999999993E-3</v>
      </c>
      <c r="G1284">
        <v>0</v>
      </c>
      <c r="H1284" s="25">
        <v>0</v>
      </c>
      <c r="I1284" s="25">
        <v>-87.8</v>
      </c>
      <c r="J1284" s="3">
        <v>10000</v>
      </c>
      <c r="K1284" s="7">
        <f t="shared" si="281"/>
        <v>-4</v>
      </c>
      <c r="L1284" s="6">
        <f t="shared" si="282"/>
        <v>-235.89999999999998</v>
      </c>
      <c r="M1284">
        <v>1</v>
      </c>
      <c r="N1284" s="9">
        <f t="shared" si="283"/>
        <v>0</v>
      </c>
      <c r="O1284" s="9">
        <f t="shared" si="284"/>
        <v>-1</v>
      </c>
      <c r="P1284" s="9">
        <f t="shared" si="285"/>
        <v>0</v>
      </c>
      <c r="Q1284" s="8">
        <f t="shared" si="286"/>
        <v>0</v>
      </c>
      <c r="R1284" s="8">
        <f t="shared" si="287"/>
        <v>-62.3</v>
      </c>
      <c r="S1284" t="str">
        <f t="shared" si="288"/>
        <v>12.00.00</v>
      </c>
      <c r="T1284" t="str">
        <f t="shared" si="289"/>
        <v>21.00.00</v>
      </c>
      <c r="U1284" t="str">
        <f t="shared" si="290"/>
        <v xml:space="preserve">7-ago-2012 </v>
      </c>
      <c r="V1284">
        <f t="shared" si="291"/>
        <v>8</v>
      </c>
      <c r="W1284">
        <f t="shared" si="292"/>
        <v>2012</v>
      </c>
      <c r="X1284">
        <f t="shared" si="293"/>
        <v>7</v>
      </c>
      <c r="Y1284" s="25">
        <f t="shared" si="294"/>
        <v>5856.9999999999663</v>
      </c>
    </row>
    <row r="1285" spans="1:25">
      <c r="A1285" t="s">
        <v>1635</v>
      </c>
      <c r="B1285" t="s">
        <v>1636</v>
      </c>
      <c r="C1285" t="s">
        <v>55</v>
      </c>
      <c r="D1285">
        <v>5</v>
      </c>
      <c r="E1285" s="36">
        <v>-24.8</v>
      </c>
      <c r="F1285" s="4">
        <v>-3.5999999999999999E-3</v>
      </c>
      <c r="G1285">
        <v>0</v>
      </c>
      <c r="H1285" s="25">
        <v>28</v>
      </c>
      <c r="I1285" s="25">
        <v>-24.8</v>
      </c>
      <c r="J1285" s="3">
        <v>10000</v>
      </c>
      <c r="K1285" s="7">
        <f t="shared" si="281"/>
        <v>-5</v>
      </c>
      <c r="L1285" s="6">
        <f t="shared" si="282"/>
        <v>-260.7</v>
      </c>
      <c r="M1285">
        <v>1</v>
      </c>
      <c r="N1285" s="9">
        <f t="shared" si="283"/>
        <v>0</v>
      </c>
      <c r="O1285" s="9">
        <f t="shared" si="284"/>
        <v>-1</v>
      </c>
      <c r="P1285" s="9">
        <f t="shared" si="285"/>
        <v>0</v>
      </c>
      <c r="Q1285" s="8">
        <f t="shared" si="286"/>
        <v>0</v>
      </c>
      <c r="R1285" s="8">
        <f t="shared" si="287"/>
        <v>-24.8</v>
      </c>
      <c r="S1285" t="str">
        <f t="shared" si="288"/>
        <v>11.00.00</v>
      </c>
      <c r="T1285" t="str">
        <f t="shared" si="289"/>
        <v>16.00.00</v>
      </c>
      <c r="U1285" t="str">
        <f t="shared" si="290"/>
        <v xml:space="preserve">9-ago-2012 </v>
      </c>
      <c r="V1285">
        <f t="shared" si="291"/>
        <v>8</v>
      </c>
      <c r="W1285">
        <f t="shared" si="292"/>
        <v>2012</v>
      </c>
      <c r="X1285">
        <f t="shared" si="293"/>
        <v>9</v>
      </c>
      <c r="Y1285" s="25">
        <f t="shared" si="294"/>
        <v>5832.1999999999662</v>
      </c>
    </row>
    <row r="1286" spans="1:25">
      <c r="A1286" t="s">
        <v>3216</v>
      </c>
      <c r="B1286" t="s">
        <v>3217</v>
      </c>
      <c r="C1286" t="s">
        <v>25</v>
      </c>
      <c r="D1286">
        <v>8</v>
      </c>
      <c r="E1286" s="36">
        <v>32.4</v>
      </c>
      <c r="F1286" s="4">
        <v>4.7000000000000002E-3</v>
      </c>
      <c r="G1286">
        <v>0</v>
      </c>
      <c r="H1286" s="25">
        <v>50</v>
      </c>
      <c r="I1286" s="25">
        <v>0</v>
      </c>
      <c r="J1286" s="3">
        <v>10000</v>
      </c>
      <c r="K1286" s="7">
        <f t="shared" si="281"/>
        <v>1</v>
      </c>
      <c r="L1286" s="6">
        <f t="shared" si="282"/>
        <v>32.4</v>
      </c>
      <c r="M1286">
        <v>1</v>
      </c>
      <c r="N1286" s="9">
        <f t="shared" si="283"/>
        <v>1</v>
      </c>
      <c r="O1286" s="9">
        <f t="shared" si="284"/>
        <v>0</v>
      </c>
      <c r="P1286" s="9">
        <f t="shared" si="285"/>
        <v>0</v>
      </c>
      <c r="Q1286" s="8">
        <f t="shared" si="286"/>
        <v>32.4</v>
      </c>
      <c r="R1286" s="8">
        <f t="shared" si="287"/>
        <v>0</v>
      </c>
      <c r="S1286" t="str">
        <f t="shared" si="288"/>
        <v>15.00.00</v>
      </c>
      <c r="T1286" t="str">
        <f t="shared" si="289"/>
        <v>23.00.00</v>
      </c>
      <c r="U1286" t="str">
        <f t="shared" si="290"/>
        <v xml:space="preserve">9-ago-2012 </v>
      </c>
      <c r="V1286">
        <f t="shared" si="291"/>
        <v>8</v>
      </c>
      <c r="W1286">
        <f t="shared" si="292"/>
        <v>2012</v>
      </c>
      <c r="X1286">
        <f t="shared" si="293"/>
        <v>9</v>
      </c>
      <c r="Y1286" s="25">
        <f t="shared" si="294"/>
        <v>5864.5999999999658</v>
      </c>
    </row>
    <row r="1287" spans="1:25">
      <c r="A1287" t="s">
        <v>1637</v>
      </c>
      <c r="B1287" t="s">
        <v>1638</v>
      </c>
      <c r="C1287" t="s">
        <v>55</v>
      </c>
      <c r="D1287">
        <v>3</v>
      </c>
      <c r="E1287" s="36">
        <v>-41.6</v>
      </c>
      <c r="F1287" s="4">
        <v>-6.0000000000000001E-3</v>
      </c>
      <c r="G1287">
        <v>0</v>
      </c>
      <c r="H1287" s="25">
        <v>0</v>
      </c>
      <c r="I1287" s="25">
        <v>-41.6</v>
      </c>
      <c r="J1287" s="3">
        <v>10000</v>
      </c>
      <c r="K1287" s="7">
        <f t="shared" ref="K1287:K1350" si="295">+IF(AND(E1287&gt;=0,E1286&gt;=0),K1286+1,IF(AND(E1287&lt;0,E1286&lt;0),K1286-1,IF(AND(E1287&gt;=0,E1286&lt;0),1,-1)))</f>
        <v>-1</v>
      </c>
      <c r="L1287" s="6">
        <f t="shared" ref="L1287:L1350" si="296">+IF(AND(E1287&gt;=0,E1286&gt;=0),L1286+E1287,IF(AND(E1287&lt;0,E1286&lt;0),L1286+E1287,E1287))</f>
        <v>-41.6</v>
      </c>
      <c r="M1287">
        <v>1</v>
      </c>
      <c r="N1287" s="9">
        <f t="shared" ref="N1287:N1350" si="297">+IF(E1287&gt;0,1,0)</f>
        <v>0</v>
      </c>
      <c r="O1287" s="9">
        <f t="shared" ref="O1287:O1350" si="298">+IF(E1287&lt;0,-1,0)</f>
        <v>-1</v>
      </c>
      <c r="P1287" s="9">
        <f t="shared" ref="P1287:P1350" si="299">+IF(E1287=0,1,0)</f>
        <v>0</v>
      </c>
      <c r="Q1287" s="8">
        <f t="shared" ref="Q1287:Q1350" si="300">IF(E1287&gt;=0,E1287,0)</f>
        <v>0</v>
      </c>
      <c r="R1287" s="8">
        <f t="shared" ref="R1287:R1350" si="301">IF(E1287&lt;0,E1287,0)</f>
        <v>-41.6</v>
      </c>
      <c r="S1287" t="str">
        <f t="shared" ref="S1287:S1350" si="302">REPLACE(A1287,1,SEARCH(" ",A1287),"")</f>
        <v>14.00.00</v>
      </c>
      <c r="T1287" t="str">
        <f t="shared" ref="T1287:T1350" si="303">REPLACE(B1287,1,SEARCH(" ",B1287),"")</f>
        <v>17.00.00</v>
      </c>
      <c r="U1287" t="str">
        <f t="shared" ref="U1287:U1350" si="304">LEFT(A1287,11)</f>
        <v>10-ago-2012</v>
      </c>
      <c r="V1287">
        <f t="shared" ref="V1287:V1350" si="305">MONTH(U1287)</f>
        <v>8</v>
      </c>
      <c r="W1287">
        <f t="shared" ref="W1287:W1350" si="306">YEAR(U1287)</f>
        <v>2012</v>
      </c>
      <c r="X1287">
        <f t="shared" ref="X1287:X1350" si="307">DAY(U1287)</f>
        <v>10</v>
      </c>
      <c r="Y1287" s="25">
        <f t="shared" ref="Y1287:Y1350" si="308">Y1286+E1287</f>
        <v>5822.9999999999654</v>
      </c>
    </row>
    <row r="1288" spans="1:25">
      <c r="A1288" t="s">
        <v>1638</v>
      </c>
      <c r="B1288" t="s">
        <v>3218</v>
      </c>
      <c r="C1288" t="s">
        <v>25</v>
      </c>
      <c r="D1288">
        <v>6</v>
      </c>
      <c r="E1288" s="36">
        <v>7</v>
      </c>
      <c r="F1288" s="4">
        <v>1E-3</v>
      </c>
      <c r="G1288">
        <v>0</v>
      </c>
      <c r="H1288" s="25">
        <v>14.5</v>
      </c>
      <c r="I1288" s="25">
        <v>-10.3</v>
      </c>
      <c r="J1288" s="3">
        <v>10000</v>
      </c>
      <c r="K1288" s="7">
        <f t="shared" si="295"/>
        <v>1</v>
      </c>
      <c r="L1288" s="6">
        <f t="shared" si="296"/>
        <v>7</v>
      </c>
      <c r="M1288">
        <v>1</v>
      </c>
      <c r="N1288" s="9">
        <f t="shared" si="297"/>
        <v>1</v>
      </c>
      <c r="O1288" s="9">
        <f t="shared" si="298"/>
        <v>0</v>
      </c>
      <c r="P1288" s="9">
        <f t="shared" si="299"/>
        <v>0</v>
      </c>
      <c r="Q1288" s="8">
        <f t="shared" si="300"/>
        <v>7</v>
      </c>
      <c r="R1288" s="8">
        <f t="shared" si="301"/>
        <v>0</v>
      </c>
      <c r="S1288" t="str">
        <f t="shared" si="302"/>
        <v>17.00.00</v>
      </c>
      <c r="T1288" t="str">
        <f t="shared" si="303"/>
        <v>0.00.00</v>
      </c>
      <c r="U1288" t="str">
        <f t="shared" si="304"/>
        <v>10-ago-2012</v>
      </c>
      <c r="V1288">
        <f t="shared" si="305"/>
        <v>8</v>
      </c>
      <c r="W1288">
        <f t="shared" si="306"/>
        <v>2012</v>
      </c>
      <c r="X1288">
        <f t="shared" si="307"/>
        <v>10</v>
      </c>
      <c r="Y1288" s="25">
        <f t="shared" si="308"/>
        <v>5829.9999999999654</v>
      </c>
    </row>
    <row r="1289" spans="1:25">
      <c r="A1289" t="s">
        <v>1641</v>
      </c>
      <c r="B1289" t="s">
        <v>1642</v>
      </c>
      <c r="C1289" t="s">
        <v>55</v>
      </c>
      <c r="D1289">
        <v>10</v>
      </c>
      <c r="E1289" s="36">
        <v>-33.799999999999997</v>
      </c>
      <c r="F1289" s="4">
        <v>-4.8999999999999998E-3</v>
      </c>
      <c r="G1289">
        <v>0</v>
      </c>
      <c r="H1289" s="25">
        <v>9</v>
      </c>
      <c r="I1289" s="25">
        <v>-33.799999999999997</v>
      </c>
      <c r="J1289" s="3">
        <v>10000</v>
      </c>
      <c r="K1289" s="7">
        <f t="shared" si="295"/>
        <v>-1</v>
      </c>
      <c r="L1289" s="6">
        <f t="shared" si="296"/>
        <v>-33.799999999999997</v>
      </c>
      <c r="M1289">
        <v>1</v>
      </c>
      <c r="N1289" s="9">
        <f t="shared" si="297"/>
        <v>0</v>
      </c>
      <c r="O1289" s="9">
        <f t="shared" si="298"/>
        <v>-1</v>
      </c>
      <c r="P1289" s="9">
        <f t="shared" si="299"/>
        <v>0</v>
      </c>
      <c r="Q1289" s="8">
        <f t="shared" si="300"/>
        <v>0</v>
      </c>
      <c r="R1289" s="8">
        <f t="shared" si="301"/>
        <v>-33.799999999999997</v>
      </c>
      <c r="S1289" t="str">
        <f t="shared" si="302"/>
        <v>17.00.00</v>
      </c>
      <c r="T1289" t="str">
        <f t="shared" si="303"/>
        <v>3.00.00</v>
      </c>
      <c r="U1289" t="str">
        <f t="shared" si="304"/>
        <v>13-ago-2012</v>
      </c>
      <c r="V1289">
        <f t="shared" si="305"/>
        <v>8</v>
      </c>
      <c r="W1289">
        <f t="shared" si="306"/>
        <v>2012</v>
      </c>
      <c r="X1289">
        <f t="shared" si="307"/>
        <v>13</v>
      </c>
      <c r="Y1289" s="25">
        <f t="shared" si="308"/>
        <v>5796.1999999999653</v>
      </c>
    </row>
    <row r="1290" spans="1:25">
      <c r="A1290" t="s">
        <v>3219</v>
      </c>
      <c r="B1290" t="s">
        <v>3220</v>
      </c>
      <c r="C1290" t="s">
        <v>25</v>
      </c>
      <c r="D1290">
        <v>4</v>
      </c>
      <c r="E1290" s="36">
        <v>10.9</v>
      </c>
      <c r="F1290" s="4">
        <v>1.6000000000000001E-3</v>
      </c>
      <c r="G1290">
        <v>0</v>
      </c>
      <c r="H1290" s="25">
        <v>12.6</v>
      </c>
      <c r="I1290" s="25">
        <v>-4.5</v>
      </c>
      <c r="J1290" s="3">
        <v>10000</v>
      </c>
      <c r="K1290" s="7">
        <f t="shared" si="295"/>
        <v>1</v>
      </c>
      <c r="L1290" s="6">
        <f t="shared" si="296"/>
        <v>10.9</v>
      </c>
      <c r="M1290">
        <v>1</v>
      </c>
      <c r="N1290" s="9">
        <f t="shared" si="297"/>
        <v>1</v>
      </c>
      <c r="O1290" s="9">
        <f t="shared" si="298"/>
        <v>0</v>
      </c>
      <c r="P1290" s="9">
        <f t="shared" si="299"/>
        <v>0</v>
      </c>
      <c r="Q1290" s="8">
        <f t="shared" si="300"/>
        <v>10.9</v>
      </c>
      <c r="R1290" s="8">
        <f t="shared" si="301"/>
        <v>0</v>
      </c>
      <c r="S1290" t="str">
        <f t="shared" si="302"/>
        <v>19.00.00</v>
      </c>
      <c r="T1290" t="str">
        <f t="shared" si="303"/>
        <v>23.00.00</v>
      </c>
      <c r="U1290" t="str">
        <f t="shared" si="304"/>
        <v>13-ago-2012</v>
      </c>
      <c r="V1290">
        <f t="shared" si="305"/>
        <v>8</v>
      </c>
      <c r="W1290">
        <f t="shared" si="306"/>
        <v>2012</v>
      </c>
      <c r="X1290">
        <f t="shared" si="307"/>
        <v>13</v>
      </c>
      <c r="Y1290" s="25">
        <f t="shared" si="308"/>
        <v>5807.0999999999649</v>
      </c>
    </row>
    <row r="1291" spans="1:25">
      <c r="A1291" t="s">
        <v>1639</v>
      </c>
      <c r="B1291" t="s">
        <v>1640</v>
      </c>
      <c r="C1291" t="s">
        <v>55</v>
      </c>
      <c r="D1291">
        <v>3</v>
      </c>
      <c r="E1291" s="36">
        <v>-13.8</v>
      </c>
      <c r="F1291" s="4">
        <v>-2E-3</v>
      </c>
      <c r="G1291">
        <v>0</v>
      </c>
      <c r="H1291" s="25">
        <v>0</v>
      </c>
      <c r="I1291" s="25">
        <v>-22</v>
      </c>
      <c r="J1291" s="3">
        <v>10000</v>
      </c>
      <c r="K1291" s="7">
        <f t="shared" si="295"/>
        <v>-1</v>
      </c>
      <c r="L1291" s="6">
        <f t="shared" si="296"/>
        <v>-13.8</v>
      </c>
      <c r="M1291">
        <v>1</v>
      </c>
      <c r="N1291" s="9">
        <f t="shared" si="297"/>
        <v>0</v>
      </c>
      <c r="O1291" s="9">
        <f t="shared" si="298"/>
        <v>-1</v>
      </c>
      <c r="P1291" s="9">
        <f t="shared" si="299"/>
        <v>0</v>
      </c>
      <c r="Q1291" s="8">
        <f t="shared" si="300"/>
        <v>0</v>
      </c>
      <c r="R1291" s="8">
        <f t="shared" si="301"/>
        <v>-13.8</v>
      </c>
      <c r="S1291" t="str">
        <f t="shared" si="302"/>
        <v>9.00.00</v>
      </c>
      <c r="T1291" t="str">
        <f t="shared" si="303"/>
        <v>12.00.00</v>
      </c>
      <c r="U1291" t="str">
        <f t="shared" si="304"/>
        <v>13-ago-2012</v>
      </c>
      <c r="V1291">
        <f t="shared" si="305"/>
        <v>8</v>
      </c>
      <c r="W1291">
        <f t="shared" si="306"/>
        <v>2012</v>
      </c>
      <c r="X1291">
        <f t="shared" si="307"/>
        <v>13</v>
      </c>
      <c r="Y1291" s="25">
        <f t="shared" si="308"/>
        <v>5793.2999999999647</v>
      </c>
    </row>
    <row r="1292" spans="1:25">
      <c r="A1292" t="s">
        <v>1643</v>
      </c>
      <c r="B1292" t="s">
        <v>1644</v>
      </c>
      <c r="C1292" t="s">
        <v>25</v>
      </c>
      <c r="D1292">
        <v>18</v>
      </c>
      <c r="E1292" s="36">
        <v>9.8000000000000007</v>
      </c>
      <c r="F1292" s="4">
        <v>1.4E-3</v>
      </c>
      <c r="G1292">
        <v>0</v>
      </c>
      <c r="H1292" s="25">
        <v>39.1</v>
      </c>
      <c r="I1292" s="25">
        <v>-7.7</v>
      </c>
      <c r="J1292" s="3">
        <v>10000</v>
      </c>
      <c r="K1292" s="7">
        <f t="shared" si="295"/>
        <v>1</v>
      </c>
      <c r="L1292" s="6">
        <f t="shared" si="296"/>
        <v>9.8000000000000007</v>
      </c>
      <c r="M1292">
        <v>1</v>
      </c>
      <c r="N1292" s="9">
        <f t="shared" si="297"/>
        <v>1</v>
      </c>
      <c r="O1292" s="9">
        <f t="shared" si="298"/>
        <v>0</v>
      </c>
      <c r="P1292" s="9">
        <f t="shared" si="299"/>
        <v>0</v>
      </c>
      <c r="Q1292" s="8">
        <f t="shared" si="300"/>
        <v>9.8000000000000007</v>
      </c>
      <c r="R1292" s="8">
        <f t="shared" si="301"/>
        <v>0</v>
      </c>
      <c r="S1292" t="str">
        <f t="shared" si="302"/>
        <v>4.00.00</v>
      </c>
      <c r="T1292" t="str">
        <f t="shared" si="303"/>
        <v>22.00.00</v>
      </c>
      <c r="U1292" t="str">
        <f t="shared" si="304"/>
        <v>14-ago-2012</v>
      </c>
      <c r="V1292">
        <f t="shared" si="305"/>
        <v>8</v>
      </c>
      <c r="W1292">
        <f t="shared" si="306"/>
        <v>2012</v>
      </c>
      <c r="X1292">
        <f t="shared" si="307"/>
        <v>14</v>
      </c>
      <c r="Y1292" s="25">
        <f t="shared" si="308"/>
        <v>5803.0999999999649</v>
      </c>
    </row>
    <row r="1293" spans="1:25">
      <c r="A1293" t="s">
        <v>1645</v>
      </c>
      <c r="B1293" t="s">
        <v>1646</v>
      </c>
      <c r="C1293" t="s">
        <v>25</v>
      </c>
      <c r="D1293">
        <v>18</v>
      </c>
      <c r="E1293" s="36">
        <v>-36.1</v>
      </c>
      <c r="F1293" s="4">
        <v>-5.1999999999999998E-3</v>
      </c>
      <c r="G1293">
        <v>0</v>
      </c>
      <c r="H1293" s="25">
        <v>12.6</v>
      </c>
      <c r="I1293" s="25">
        <v>-36.1</v>
      </c>
      <c r="J1293" s="3">
        <v>10000</v>
      </c>
      <c r="K1293" s="7">
        <f t="shared" si="295"/>
        <v>-1</v>
      </c>
      <c r="L1293" s="6">
        <f t="shared" si="296"/>
        <v>-36.1</v>
      </c>
      <c r="M1293">
        <v>1</v>
      </c>
      <c r="N1293" s="9">
        <f t="shared" si="297"/>
        <v>0</v>
      </c>
      <c r="O1293" s="9">
        <f t="shared" si="298"/>
        <v>-1</v>
      </c>
      <c r="P1293" s="9">
        <f t="shared" si="299"/>
        <v>0</v>
      </c>
      <c r="Q1293" s="8">
        <f t="shared" si="300"/>
        <v>0</v>
      </c>
      <c r="R1293" s="8">
        <f t="shared" si="301"/>
        <v>-36.1</v>
      </c>
      <c r="S1293" t="str">
        <f t="shared" si="302"/>
        <v>16.00.00</v>
      </c>
      <c r="T1293" t="str">
        <f t="shared" si="303"/>
        <v>10.00.00</v>
      </c>
      <c r="U1293" t="str">
        <f t="shared" si="304"/>
        <v>15-ago-2012</v>
      </c>
      <c r="V1293">
        <f t="shared" si="305"/>
        <v>8</v>
      </c>
      <c r="W1293">
        <f t="shared" si="306"/>
        <v>2012</v>
      </c>
      <c r="X1293">
        <f t="shared" si="307"/>
        <v>15</v>
      </c>
      <c r="Y1293" s="25">
        <f t="shared" si="308"/>
        <v>5766.9999999999645</v>
      </c>
    </row>
    <row r="1294" spans="1:25">
      <c r="A1294" t="s">
        <v>1647</v>
      </c>
      <c r="B1294" t="s">
        <v>1648</v>
      </c>
      <c r="C1294" t="s">
        <v>25</v>
      </c>
      <c r="D1294">
        <v>14</v>
      </c>
      <c r="E1294" s="36">
        <v>0.5</v>
      </c>
      <c r="F1294" s="4">
        <v>1E-4</v>
      </c>
      <c r="G1294">
        <v>0</v>
      </c>
      <c r="H1294" s="25">
        <v>14.9</v>
      </c>
      <c r="I1294" s="25">
        <v>-6.9</v>
      </c>
      <c r="J1294" s="3">
        <v>10000</v>
      </c>
      <c r="K1294" s="7">
        <f t="shared" si="295"/>
        <v>1</v>
      </c>
      <c r="L1294" s="6">
        <f t="shared" si="296"/>
        <v>0.5</v>
      </c>
      <c r="M1294">
        <v>1</v>
      </c>
      <c r="N1294" s="9">
        <f t="shared" si="297"/>
        <v>1</v>
      </c>
      <c r="O1294" s="9">
        <f t="shared" si="298"/>
        <v>0</v>
      </c>
      <c r="P1294" s="9">
        <f t="shared" si="299"/>
        <v>0</v>
      </c>
      <c r="Q1294" s="8">
        <f t="shared" si="300"/>
        <v>0.5</v>
      </c>
      <c r="R1294" s="8">
        <f t="shared" si="301"/>
        <v>0</v>
      </c>
      <c r="S1294" t="str">
        <f t="shared" si="302"/>
        <v>17.00.00</v>
      </c>
      <c r="T1294" t="str">
        <f t="shared" si="303"/>
        <v>7.00.00</v>
      </c>
      <c r="U1294" t="str">
        <f t="shared" si="304"/>
        <v>16-ago-2012</v>
      </c>
      <c r="V1294">
        <f t="shared" si="305"/>
        <v>8</v>
      </c>
      <c r="W1294">
        <f t="shared" si="306"/>
        <v>2012</v>
      </c>
      <c r="X1294">
        <f t="shared" si="307"/>
        <v>16</v>
      </c>
      <c r="Y1294" s="25">
        <f t="shared" si="308"/>
        <v>5767.4999999999645</v>
      </c>
    </row>
    <row r="1295" spans="1:25">
      <c r="A1295" t="s">
        <v>1648</v>
      </c>
      <c r="B1295" t="s">
        <v>1649</v>
      </c>
      <c r="C1295" t="s">
        <v>55</v>
      </c>
      <c r="D1295">
        <v>2</v>
      </c>
      <c r="E1295" s="36">
        <v>-17</v>
      </c>
      <c r="F1295" s="4">
        <v>-2.3999999999999998E-3</v>
      </c>
      <c r="G1295">
        <v>0</v>
      </c>
      <c r="H1295" s="25">
        <v>0</v>
      </c>
      <c r="I1295" s="25">
        <v>-16.600000000000001</v>
      </c>
      <c r="J1295" s="3">
        <v>10000</v>
      </c>
      <c r="K1295" s="7">
        <f t="shared" si="295"/>
        <v>-1</v>
      </c>
      <c r="L1295" s="6">
        <f t="shared" si="296"/>
        <v>-17</v>
      </c>
      <c r="M1295">
        <v>1</v>
      </c>
      <c r="N1295" s="9">
        <f t="shared" si="297"/>
        <v>0</v>
      </c>
      <c r="O1295" s="9">
        <f t="shared" si="298"/>
        <v>-1</v>
      </c>
      <c r="P1295" s="9">
        <f t="shared" si="299"/>
        <v>0</v>
      </c>
      <c r="Q1295" s="8">
        <f t="shared" si="300"/>
        <v>0</v>
      </c>
      <c r="R1295" s="8">
        <f t="shared" si="301"/>
        <v>-17</v>
      </c>
      <c r="S1295" t="str">
        <f t="shared" si="302"/>
        <v>7.00.00</v>
      </c>
      <c r="T1295" t="str">
        <f t="shared" si="303"/>
        <v>9.00.00</v>
      </c>
      <c r="U1295" t="str">
        <f t="shared" si="304"/>
        <v>17-ago-2012</v>
      </c>
      <c r="V1295">
        <f t="shared" si="305"/>
        <v>8</v>
      </c>
      <c r="W1295">
        <f t="shared" si="306"/>
        <v>2012</v>
      </c>
      <c r="X1295">
        <f t="shared" si="307"/>
        <v>17</v>
      </c>
      <c r="Y1295" s="25">
        <f t="shared" si="308"/>
        <v>5750.4999999999645</v>
      </c>
    </row>
    <row r="1296" spans="1:25">
      <c r="A1296" t="s">
        <v>1651</v>
      </c>
      <c r="B1296" t="s">
        <v>2208</v>
      </c>
      <c r="C1296" t="s">
        <v>25</v>
      </c>
      <c r="D1296">
        <v>9</v>
      </c>
      <c r="E1296" s="38">
        <v>-89.4</v>
      </c>
      <c r="F1296" s="4">
        <v>-6.3E-3</v>
      </c>
      <c r="G1296">
        <v>0</v>
      </c>
      <c r="H1296" s="25">
        <v>0</v>
      </c>
      <c r="I1296" s="25">
        <v>-112.4</v>
      </c>
      <c r="J1296" s="3">
        <v>10000</v>
      </c>
      <c r="K1296" s="7">
        <f t="shared" si="295"/>
        <v>-2</v>
      </c>
      <c r="L1296" s="6">
        <f t="shared" si="296"/>
        <v>-106.4</v>
      </c>
      <c r="M1296">
        <v>1</v>
      </c>
      <c r="N1296" s="9">
        <f t="shared" si="297"/>
        <v>0</v>
      </c>
      <c r="O1296" s="9">
        <f t="shared" si="298"/>
        <v>-1</v>
      </c>
      <c r="P1296" s="9">
        <f t="shared" si="299"/>
        <v>0</v>
      </c>
      <c r="Q1296" s="8">
        <f t="shared" si="300"/>
        <v>0</v>
      </c>
      <c r="R1296" s="8">
        <f t="shared" si="301"/>
        <v>-89.4</v>
      </c>
      <c r="S1296" t="str">
        <f t="shared" si="302"/>
        <v>12.00.00</v>
      </c>
      <c r="T1296" t="str">
        <f t="shared" si="303"/>
        <v>21.00.00</v>
      </c>
      <c r="U1296" t="str">
        <f t="shared" si="304"/>
        <v>20-ago-2012</v>
      </c>
      <c r="V1296">
        <f t="shared" si="305"/>
        <v>8</v>
      </c>
      <c r="W1296">
        <f t="shared" si="306"/>
        <v>2012</v>
      </c>
      <c r="X1296">
        <f t="shared" si="307"/>
        <v>20</v>
      </c>
      <c r="Y1296" s="25">
        <f t="shared" si="308"/>
        <v>5661.0999999999649</v>
      </c>
    </row>
    <row r="1297" spans="1:25">
      <c r="A1297" t="s">
        <v>1652</v>
      </c>
      <c r="B1297" t="s">
        <v>1653</v>
      </c>
      <c r="C1297" t="s">
        <v>55</v>
      </c>
      <c r="D1297">
        <v>17</v>
      </c>
      <c r="E1297" s="36">
        <v>-21.1</v>
      </c>
      <c r="F1297" s="4">
        <v>-3.0000000000000001E-3</v>
      </c>
      <c r="G1297">
        <v>0</v>
      </c>
      <c r="H1297" s="25">
        <v>0.6</v>
      </c>
      <c r="I1297" s="25">
        <v>-20.3</v>
      </c>
      <c r="J1297" s="3">
        <v>10000</v>
      </c>
      <c r="K1297" s="7">
        <f t="shared" si="295"/>
        <v>-3</v>
      </c>
      <c r="L1297" s="6">
        <f t="shared" si="296"/>
        <v>-127.5</v>
      </c>
      <c r="M1297">
        <v>1</v>
      </c>
      <c r="N1297" s="9">
        <f t="shared" si="297"/>
        <v>0</v>
      </c>
      <c r="O1297" s="9">
        <f t="shared" si="298"/>
        <v>-1</v>
      </c>
      <c r="P1297" s="9">
        <f t="shared" si="299"/>
        <v>0</v>
      </c>
      <c r="Q1297" s="8">
        <f t="shared" si="300"/>
        <v>0</v>
      </c>
      <c r="R1297" s="8">
        <f t="shared" si="301"/>
        <v>-21.1</v>
      </c>
      <c r="S1297" t="str">
        <f t="shared" si="302"/>
        <v>16.00.00</v>
      </c>
      <c r="T1297" t="str">
        <f t="shared" si="303"/>
        <v>9.00.00</v>
      </c>
      <c r="U1297" t="str">
        <f t="shared" si="304"/>
        <v>20-ago-2012</v>
      </c>
      <c r="V1297">
        <f t="shared" si="305"/>
        <v>8</v>
      </c>
      <c r="W1297">
        <f t="shared" si="306"/>
        <v>2012</v>
      </c>
      <c r="X1297">
        <f t="shared" si="307"/>
        <v>20</v>
      </c>
      <c r="Y1297" s="25">
        <f t="shared" si="308"/>
        <v>5639.9999999999645</v>
      </c>
    </row>
    <row r="1298" spans="1:25">
      <c r="A1298" t="s">
        <v>3221</v>
      </c>
      <c r="B1298" t="s">
        <v>3222</v>
      </c>
      <c r="C1298" t="s">
        <v>25</v>
      </c>
      <c r="D1298">
        <v>5</v>
      </c>
      <c r="E1298" s="36">
        <v>-2.5</v>
      </c>
      <c r="F1298" s="4">
        <v>-4.0000000000000002E-4</v>
      </c>
      <c r="G1298">
        <v>0</v>
      </c>
      <c r="H1298" s="25">
        <v>0.2</v>
      </c>
      <c r="I1298" s="25">
        <v>-3.3</v>
      </c>
      <c r="J1298" s="3">
        <v>10000</v>
      </c>
      <c r="K1298" s="7">
        <f t="shared" si="295"/>
        <v>-4</v>
      </c>
      <c r="L1298" s="6">
        <f t="shared" si="296"/>
        <v>-130</v>
      </c>
      <c r="M1298">
        <v>1</v>
      </c>
      <c r="N1298" s="9">
        <f t="shared" si="297"/>
        <v>0</v>
      </c>
      <c r="O1298" s="9">
        <f t="shared" si="298"/>
        <v>-1</v>
      </c>
      <c r="P1298" s="9">
        <f t="shared" si="299"/>
        <v>0</v>
      </c>
      <c r="Q1298" s="8">
        <f t="shared" si="300"/>
        <v>0</v>
      </c>
      <c r="R1298" s="8">
        <f t="shared" si="301"/>
        <v>-2.5</v>
      </c>
      <c r="S1298" t="str">
        <f t="shared" si="302"/>
        <v>18.00.00</v>
      </c>
      <c r="T1298" t="str">
        <f t="shared" si="303"/>
        <v>23.00.00</v>
      </c>
      <c r="U1298" t="str">
        <f t="shared" si="304"/>
        <v>20-ago-2012</v>
      </c>
      <c r="V1298">
        <f t="shared" si="305"/>
        <v>8</v>
      </c>
      <c r="W1298">
        <f t="shared" si="306"/>
        <v>2012</v>
      </c>
      <c r="X1298">
        <f t="shared" si="307"/>
        <v>20</v>
      </c>
      <c r="Y1298" s="25">
        <f t="shared" si="308"/>
        <v>5637.4999999999645</v>
      </c>
    </row>
    <row r="1299" spans="1:25">
      <c r="A1299" t="s">
        <v>1650</v>
      </c>
      <c r="B1299" t="s">
        <v>1651</v>
      </c>
      <c r="C1299" t="s">
        <v>55</v>
      </c>
      <c r="D1299">
        <v>4</v>
      </c>
      <c r="E1299" s="36">
        <v>-34.700000000000003</v>
      </c>
      <c r="F1299" s="4">
        <v>-4.8999999999999998E-3</v>
      </c>
      <c r="G1299">
        <v>0</v>
      </c>
      <c r="H1299" s="25">
        <v>6.6</v>
      </c>
      <c r="I1299" s="25">
        <v>-34.700000000000003</v>
      </c>
      <c r="J1299" s="3">
        <v>10000</v>
      </c>
      <c r="K1299" s="7">
        <f t="shared" si="295"/>
        <v>-5</v>
      </c>
      <c r="L1299" s="6">
        <f t="shared" si="296"/>
        <v>-164.7</v>
      </c>
      <c r="M1299">
        <v>1</v>
      </c>
      <c r="N1299" s="9">
        <f t="shared" si="297"/>
        <v>0</v>
      </c>
      <c r="O1299" s="9">
        <f t="shared" si="298"/>
        <v>-1</v>
      </c>
      <c r="P1299" s="9">
        <f t="shared" si="299"/>
        <v>0</v>
      </c>
      <c r="Q1299" s="8">
        <f t="shared" si="300"/>
        <v>0</v>
      </c>
      <c r="R1299" s="8">
        <f t="shared" si="301"/>
        <v>-34.700000000000003</v>
      </c>
      <c r="S1299" t="str">
        <f t="shared" si="302"/>
        <v>8.00.00</v>
      </c>
      <c r="T1299" t="str">
        <f t="shared" si="303"/>
        <v>12.00.00</v>
      </c>
      <c r="U1299" t="str">
        <f t="shared" si="304"/>
        <v>20-ago-2012</v>
      </c>
      <c r="V1299">
        <f t="shared" si="305"/>
        <v>8</v>
      </c>
      <c r="W1299">
        <f t="shared" si="306"/>
        <v>2012</v>
      </c>
      <c r="X1299">
        <f t="shared" si="307"/>
        <v>20</v>
      </c>
      <c r="Y1299" s="25">
        <f t="shared" si="308"/>
        <v>5602.7999999999647</v>
      </c>
    </row>
    <row r="1300" spans="1:25">
      <c r="A1300" t="s">
        <v>1654</v>
      </c>
      <c r="B1300" t="s">
        <v>1655</v>
      </c>
      <c r="C1300" t="s">
        <v>55</v>
      </c>
      <c r="D1300">
        <v>23</v>
      </c>
      <c r="E1300" s="36">
        <v>2.1</v>
      </c>
      <c r="F1300" s="4">
        <v>2.9999999999999997E-4</v>
      </c>
      <c r="G1300">
        <v>0</v>
      </c>
      <c r="H1300" s="25">
        <v>47.4</v>
      </c>
      <c r="I1300" s="25">
        <v>-14.8</v>
      </c>
      <c r="J1300" s="3">
        <v>10000</v>
      </c>
      <c r="K1300" s="7">
        <f t="shared" si="295"/>
        <v>1</v>
      </c>
      <c r="L1300" s="6">
        <f t="shared" si="296"/>
        <v>2.1</v>
      </c>
      <c r="M1300">
        <v>1</v>
      </c>
      <c r="N1300" s="9">
        <f t="shared" si="297"/>
        <v>1</v>
      </c>
      <c r="O1300" s="9">
        <f t="shared" si="298"/>
        <v>0</v>
      </c>
      <c r="P1300" s="9">
        <f t="shared" si="299"/>
        <v>0</v>
      </c>
      <c r="Q1300" s="8">
        <f t="shared" si="300"/>
        <v>2.1</v>
      </c>
      <c r="R1300" s="8">
        <f t="shared" si="301"/>
        <v>0</v>
      </c>
      <c r="S1300" t="str">
        <f t="shared" si="302"/>
        <v>22.00.00</v>
      </c>
      <c r="T1300" t="str">
        <f t="shared" si="303"/>
        <v>21.00.00</v>
      </c>
      <c r="U1300" t="str">
        <f t="shared" si="304"/>
        <v>21-ago-2012</v>
      </c>
      <c r="V1300">
        <f t="shared" si="305"/>
        <v>8</v>
      </c>
      <c r="W1300">
        <f t="shared" si="306"/>
        <v>2012</v>
      </c>
      <c r="X1300">
        <f t="shared" si="307"/>
        <v>21</v>
      </c>
      <c r="Y1300" s="25">
        <f t="shared" si="308"/>
        <v>5604.8999999999651</v>
      </c>
    </row>
    <row r="1301" spans="1:25">
      <c r="A1301" t="s">
        <v>1653</v>
      </c>
      <c r="B1301" t="s">
        <v>1654</v>
      </c>
      <c r="C1301" t="s">
        <v>25</v>
      </c>
      <c r="D1301">
        <v>13</v>
      </c>
      <c r="E1301" s="36">
        <v>15.1</v>
      </c>
      <c r="F1301" s="4">
        <v>2.0999999999999999E-3</v>
      </c>
      <c r="G1301">
        <v>0</v>
      </c>
      <c r="H1301" s="25">
        <v>48.1</v>
      </c>
      <c r="I1301" s="25">
        <v>0</v>
      </c>
      <c r="J1301" s="3">
        <v>10000</v>
      </c>
      <c r="K1301" s="7">
        <f t="shared" si="295"/>
        <v>2</v>
      </c>
      <c r="L1301" s="6">
        <f t="shared" si="296"/>
        <v>17.2</v>
      </c>
      <c r="M1301">
        <v>1</v>
      </c>
      <c r="N1301" s="9">
        <f t="shared" si="297"/>
        <v>1</v>
      </c>
      <c r="O1301" s="9">
        <f t="shared" si="298"/>
        <v>0</v>
      </c>
      <c r="P1301" s="9">
        <f t="shared" si="299"/>
        <v>0</v>
      </c>
      <c r="Q1301" s="8">
        <f t="shared" si="300"/>
        <v>15.1</v>
      </c>
      <c r="R1301" s="8">
        <f t="shared" si="301"/>
        <v>0</v>
      </c>
      <c r="S1301" t="str">
        <f t="shared" si="302"/>
        <v>9.00.00</v>
      </c>
      <c r="T1301" t="str">
        <f t="shared" si="303"/>
        <v>22.00.00</v>
      </c>
      <c r="U1301" t="str">
        <f t="shared" si="304"/>
        <v>21-ago-2012</v>
      </c>
      <c r="V1301">
        <f t="shared" si="305"/>
        <v>8</v>
      </c>
      <c r="W1301">
        <f t="shared" si="306"/>
        <v>2012</v>
      </c>
      <c r="X1301">
        <f t="shared" si="307"/>
        <v>21</v>
      </c>
      <c r="Y1301" s="25">
        <f t="shared" si="308"/>
        <v>5619.9999999999654</v>
      </c>
    </row>
    <row r="1302" spans="1:25">
      <c r="A1302" t="s">
        <v>1655</v>
      </c>
      <c r="B1302" t="s">
        <v>1656</v>
      </c>
      <c r="C1302" t="s">
        <v>25</v>
      </c>
      <c r="D1302">
        <v>14</v>
      </c>
      <c r="E1302" s="36">
        <v>-29.1</v>
      </c>
      <c r="F1302" s="4">
        <v>-4.1000000000000003E-3</v>
      </c>
      <c r="G1302">
        <v>0</v>
      </c>
      <c r="H1302" s="25">
        <v>16.899999999999999</v>
      </c>
      <c r="I1302" s="25">
        <v>-37.9</v>
      </c>
      <c r="J1302" s="3">
        <v>10000</v>
      </c>
      <c r="K1302" s="7">
        <f t="shared" si="295"/>
        <v>-1</v>
      </c>
      <c r="L1302" s="6">
        <f t="shared" si="296"/>
        <v>-29.1</v>
      </c>
      <c r="M1302">
        <v>1</v>
      </c>
      <c r="N1302" s="9">
        <f t="shared" si="297"/>
        <v>0</v>
      </c>
      <c r="O1302" s="9">
        <f t="shared" si="298"/>
        <v>-1</v>
      </c>
      <c r="P1302" s="9">
        <f t="shared" si="299"/>
        <v>0</v>
      </c>
      <c r="Q1302" s="8">
        <f t="shared" si="300"/>
        <v>0</v>
      </c>
      <c r="R1302" s="8">
        <f t="shared" si="301"/>
        <v>-29.1</v>
      </c>
      <c r="S1302" t="str">
        <f t="shared" si="302"/>
        <v>21.00.00</v>
      </c>
      <c r="T1302" t="str">
        <f t="shared" si="303"/>
        <v>11.00.00</v>
      </c>
      <c r="U1302" t="str">
        <f t="shared" si="304"/>
        <v>22-ago-2012</v>
      </c>
      <c r="V1302">
        <f t="shared" si="305"/>
        <v>8</v>
      </c>
      <c r="W1302">
        <f t="shared" si="306"/>
        <v>2012</v>
      </c>
      <c r="X1302">
        <f t="shared" si="307"/>
        <v>22</v>
      </c>
      <c r="Y1302" s="25">
        <f t="shared" si="308"/>
        <v>5590.8999999999651</v>
      </c>
    </row>
    <row r="1303" spans="1:25">
      <c r="A1303" t="s">
        <v>1656</v>
      </c>
      <c r="B1303" t="s">
        <v>1657</v>
      </c>
      <c r="C1303" t="s">
        <v>55</v>
      </c>
      <c r="D1303">
        <v>21</v>
      </c>
      <c r="E1303" s="36">
        <v>76.5</v>
      </c>
      <c r="F1303" s="4">
        <v>1.09E-2</v>
      </c>
      <c r="G1303">
        <v>0</v>
      </c>
      <c r="H1303" s="25">
        <v>92.2</v>
      </c>
      <c r="I1303" s="25">
        <v>-7.8</v>
      </c>
      <c r="J1303" s="3">
        <v>10000</v>
      </c>
      <c r="K1303" s="7">
        <f t="shared" si="295"/>
        <v>1</v>
      </c>
      <c r="L1303" s="6">
        <f t="shared" si="296"/>
        <v>76.5</v>
      </c>
      <c r="M1303">
        <v>1</v>
      </c>
      <c r="N1303" s="9">
        <f t="shared" si="297"/>
        <v>1</v>
      </c>
      <c r="O1303" s="9">
        <f t="shared" si="298"/>
        <v>0</v>
      </c>
      <c r="P1303" s="9">
        <f t="shared" si="299"/>
        <v>0</v>
      </c>
      <c r="Q1303" s="8">
        <f t="shared" si="300"/>
        <v>76.5</v>
      </c>
      <c r="R1303" s="8">
        <f t="shared" si="301"/>
        <v>0</v>
      </c>
      <c r="S1303" t="str">
        <f t="shared" si="302"/>
        <v>11.00.00</v>
      </c>
      <c r="T1303" t="str">
        <f t="shared" si="303"/>
        <v>8.00.00</v>
      </c>
      <c r="U1303" t="str">
        <f t="shared" si="304"/>
        <v>23-ago-2012</v>
      </c>
      <c r="V1303">
        <f t="shared" si="305"/>
        <v>8</v>
      </c>
      <c r="W1303">
        <f t="shared" si="306"/>
        <v>2012</v>
      </c>
      <c r="X1303">
        <f t="shared" si="307"/>
        <v>23</v>
      </c>
      <c r="Y1303" s="25">
        <f t="shared" si="308"/>
        <v>5667.3999999999651</v>
      </c>
    </row>
    <row r="1304" spans="1:25">
      <c r="A1304" t="s">
        <v>1658</v>
      </c>
      <c r="B1304" t="s">
        <v>1659</v>
      </c>
      <c r="C1304" t="s">
        <v>55</v>
      </c>
      <c r="D1304">
        <v>18</v>
      </c>
      <c r="E1304" s="36">
        <v>-32.1</v>
      </c>
      <c r="F1304" s="4">
        <v>-4.5999999999999999E-3</v>
      </c>
      <c r="G1304">
        <v>0</v>
      </c>
      <c r="H1304" s="25">
        <v>0</v>
      </c>
      <c r="I1304" s="25">
        <v>-71.900000000000006</v>
      </c>
      <c r="J1304" s="3">
        <v>10000</v>
      </c>
      <c r="K1304" s="7">
        <f t="shared" si="295"/>
        <v>-1</v>
      </c>
      <c r="L1304" s="6">
        <f t="shared" si="296"/>
        <v>-32.1</v>
      </c>
      <c r="M1304">
        <v>1</v>
      </c>
      <c r="N1304" s="9">
        <f t="shared" si="297"/>
        <v>0</v>
      </c>
      <c r="O1304" s="9">
        <f t="shared" si="298"/>
        <v>-1</v>
      </c>
      <c r="P1304" s="9">
        <f t="shared" si="299"/>
        <v>0</v>
      </c>
      <c r="Q1304" s="8">
        <f t="shared" si="300"/>
        <v>0</v>
      </c>
      <c r="R1304" s="8">
        <f t="shared" si="301"/>
        <v>-32.1</v>
      </c>
      <c r="S1304" t="str">
        <f t="shared" si="302"/>
        <v>15.00.00</v>
      </c>
      <c r="T1304" t="str">
        <f t="shared" si="303"/>
        <v>9.00.00</v>
      </c>
      <c r="U1304" t="str">
        <f t="shared" si="304"/>
        <v>28-ago-2012</v>
      </c>
      <c r="V1304">
        <f t="shared" si="305"/>
        <v>8</v>
      </c>
      <c r="W1304">
        <f t="shared" si="306"/>
        <v>2012</v>
      </c>
      <c r="X1304">
        <f t="shared" si="307"/>
        <v>28</v>
      </c>
      <c r="Y1304" s="25">
        <f t="shared" si="308"/>
        <v>5635.2999999999647</v>
      </c>
    </row>
    <row r="1305" spans="1:25">
      <c r="A1305" t="s">
        <v>1659</v>
      </c>
      <c r="B1305" t="s">
        <v>1660</v>
      </c>
      <c r="C1305" t="s">
        <v>25</v>
      </c>
      <c r="D1305">
        <v>1</v>
      </c>
      <c r="E1305" s="36">
        <v>-41.1</v>
      </c>
      <c r="F1305" s="4">
        <v>-5.8999999999999999E-3</v>
      </c>
      <c r="G1305">
        <v>0</v>
      </c>
      <c r="H1305" s="25">
        <v>0</v>
      </c>
      <c r="I1305" s="25">
        <v>-41.9</v>
      </c>
      <c r="J1305" s="3">
        <v>10000</v>
      </c>
      <c r="K1305" s="7">
        <f t="shared" si="295"/>
        <v>-2</v>
      </c>
      <c r="L1305" s="6">
        <f t="shared" si="296"/>
        <v>-73.2</v>
      </c>
      <c r="M1305">
        <v>1</v>
      </c>
      <c r="N1305" s="9">
        <f t="shared" si="297"/>
        <v>0</v>
      </c>
      <c r="O1305" s="9">
        <f t="shared" si="298"/>
        <v>-1</v>
      </c>
      <c r="P1305" s="9">
        <f t="shared" si="299"/>
        <v>0</v>
      </c>
      <c r="Q1305" s="8">
        <f t="shared" si="300"/>
        <v>0</v>
      </c>
      <c r="R1305" s="8">
        <f t="shared" si="301"/>
        <v>-41.1</v>
      </c>
      <c r="S1305" t="str">
        <f t="shared" si="302"/>
        <v>9.00.00</v>
      </c>
      <c r="T1305" t="str">
        <f t="shared" si="303"/>
        <v>10.00.00</v>
      </c>
      <c r="U1305" t="str">
        <f t="shared" si="304"/>
        <v>29-ago-2012</v>
      </c>
      <c r="V1305">
        <f t="shared" si="305"/>
        <v>8</v>
      </c>
      <c r="W1305">
        <f t="shared" si="306"/>
        <v>2012</v>
      </c>
      <c r="X1305">
        <f t="shared" si="307"/>
        <v>29</v>
      </c>
      <c r="Y1305" s="25">
        <f t="shared" si="308"/>
        <v>5594.1999999999643</v>
      </c>
    </row>
    <row r="1306" spans="1:25">
      <c r="A1306" t="s">
        <v>1661</v>
      </c>
      <c r="B1306" t="s">
        <v>1662</v>
      </c>
      <c r="C1306" t="s">
        <v>55</v>
      </c>
      <c r="D1306">
        <v>19</v>
      </c>
      <c r="E1306" s="36">
        <v>77.900000000000006</v>
      </c>
      <c r="F1306" s="4">
        <v>1.12E-2</v>
      </c>
      <c r="G1306">
        <v>0</v>
      </c>
      <c r="H1306" s="25">
        <v>86</v>
      </c>
      <c r="I1306" s="25">
        <v>0</v>
      </c>
      <c r="J1306" s="3">
        <v>10000</v>
      </c>
      <c r="K1306" s="7">
        <f t="shared" si="295"/>
        <v>1</v>
      </c>
      <c r="L1306" s="6">
        <f t="shared" si="296"/>
        <v>77.900000000000006</v>
      </c>
      <c r="M1306">
        <v>1</v>
      </c>
      <c r="N1306" s="9">
        <f t="shared" si="297"/>
        <v>1</v>
      </c>
      <c r="O1306" s="9">
        <f t="shared" si="298"/>
        <v>0</v>
      </c>
      <c r="P1306" s="9">
        <f t="shared" si="299"/>
        <v>0</v>
      </c>
      <c r="Q1306" s="8">
        <f t="shared" si="300"/>
        <v>77.900000000000006</v>
      </c>
      <c r="R1306" s="8">
        <f t="shared" si="301"/>
        <v>0</v>
      </c>
      <c r="S1306" t="str">
        <f t="shared" si="302"/>
        <v>3.00.00</v>
      </c>
      <c r="T1306" t="str">
        <f t="shared" si="303"/>
        <v>22.00.00</v>
      </c>
      <c r="U1306" t="str">
        <f t="shared" si="304"/>
        <v>30-ago-2012</v>
      </c>
      <c r="V1306">
        <f t="shared" si="305"/>
        <v>8</v>
      </c>
      <c r="W1306">
        <f t="shared" si="306"/>
        <v>2012</v>
      </c>
      <c r="X1306">
        <f t="shared" si="307"/>
        <v>30</v>
      </c>
      <c r="Y1306" s="25">
        <f t="shared" si="308"/>
        <v>5672.099999999964</v>
      </c>
    </row>
    <row r="1307" spans="1:25">
      <c r="A1307" t="s">
        <v>1663</v>
      </c>
      <c r="B1307" t="s">
        <v>1664</v>
      </c>
      <c r="C1307" t="s">
        <v>25</v>
      </c>
      <c r="D1307">
        <v>23</v>
      </c>
      <c r="E1307" s="36">
        <v>-3.3</v>
      </c>
      <c r="F1307" s="4">
        <v>-5.0000000000000001E-4</v>
      </c>
      <c r="G1307">
        <v>0</v>
      </c>
      <c r="H1307" s="25">
        <v>30.1</v>
      </c>
      <c r="I1307" s="25">
        <v>-9.3000000000000007</v>
      </c>
      <c r="J1307" s="3">
        <v>10000</v>
      </c>
      <c r="K1307" s="7">
        <f t="shared" si="295"/>
        <v>-1</v>
      </c>
      <c r="L1307" s="6">
        <f t="shared" si="296"/>
        <v>-3.3</v>
      </c>
      <c r="M1307">
        <v>1</v>
      </c>
      <c r="N1307" s="9">
        <f t="shared" si="297"/>
        <v>0</v>
      </c>
      <c r="O1307" s="9">
        <f t="shared" si="298"/>
        <v>-1</v>
      </c>
      <c r="P1307" s="9">
        <f t="shared" si="299"/>
        <v>0</v>
      </c>
      <c r="Q1307" s="8">
        <f t="shared" si="300"/>
        <v>0</v>
      </c>
      <c r="R1307" s="8">
        <f t="shared" si="301"/>
        <v>-3.3</v>
      </c>
      <c r="S1307" t="str">
        <f t="shared" si="302"/>
        <v>10.00.00</v>
      </c>
      <c r="T1307" t="str">
        <f t="shared" si="303"/>
        <v>10.00.00</v>
      </c>
      <c r="U1307" t="str">
        <f t="shared" si="304"/>
        <v xml:space="preserve">3-set-2012 </v>
      </c>
      <c r="V1307">
        <f t="shared" si="305"/>
        <v>9</v>
      </c>
      <c r="W1307">
        <f t="shared" si="306"/>
        <v>2012</v>
      </c>
      <c r="X1307">
        <f t="shared" si="307"/>
        <v>3</v>
      </c>
      <c r="Y1307" s="25">
        <f t="shared" si="308"/>
        <v>5668.7999999999638</v>
      </c>
    </row>
    <row r="1308" spans="1:25">
      <c r="A1308" t="s">
        <v>1664</v>
      </c>
      <c r="B1308" t="s">
        <v>1665</v>
      </c>
      <c r="C1308" t="s">
        <v>55</v>
      </c>
      <c r="D1308">
        <v>13</v>
      </c>
      <c r="E1308" s="36">
        <v>36.1</v>
      </c>
      <c r="F1308" s="4">
        <v>5.1999999999999998E-3</v>
      </c>
      <c r="G1308">
        <v>0</v>
      </c>
      <c r="H1308" s="25">
        <v>61.9</v>
      </c>
      <c r="I1308" s="25">
        <v>-11.6</v>
      </c>
      <c r="J1308" s="3">
        <v>10000</v>
      </c>
      <c r="K1308" s="7">
        <f t="shared" si="295"/>
        <v>1</v>
      </c>
      <c r="L1308" s="6">
        <f t="shared" si="296"/>
        <v>36.1</v>
      </c>
      <c r="M1308">
        <v>1</v>
      </c>
      <c r="N1308" s="9">
        <f t="shared" si="297"/>
        <v>1</v>
      </c>
      <c r="O1308" s="9">
        <f t="shared" si="298"/>
        <v>0</v>
      </c>
      <c r="P1308" s="9">
        <f t="shared" si="299"/>
        <v>0</v>
      </c>
      <c r="Q1308" s="8">
        <f t="shared" si="300"/>
        <v>36.1</v>
      </c>
      <c r="R1308" s="8">
        <f t="shared" si="301"/>
        <v>0</v>
      </c>
      <c r="S1308" t="str">
        <f t="shared" si="302"/>
        <v>10.00.00</v>
      </c>
      <c r="T1308" t="str">
        <f t="shared" si="303"/>
        <v>23.00.00</v>
      </c>
      <c r="U1308" t="str">
        <f t="shared" si="304"/>
        <v xml:space="preserve">4-set-2012 </v>
      </c>
      <c r="V1308">
        <f t="shared" si="305"/>
        <v>9</v>
      </c>
      <c r="W1308">
        <f t="shared" si="306"/>
        <v>2012</v>
      </c>
      <c r="X1308">
        <f t="shared" si="307"/>
        <v>4</v>
      </c>
      <c r="Y1308" s="25">
        <f t="shared" si="308"/>
        <v>5704.8999999999642</v>
      </c>
    </row>
    <row r="1309" spans="1:25">
      <c r="A1309" t="s">
        <v>1666</v>
      </c>
      <c r="B1309" t="s">
        <v>1667</v>
      </c>
      <c r="C1309" t="s">
        <v>55</v>
      </c>
      <c r="D1309">
        <v>1</v>
      </c>
      <c r="E1309" s="36">
        <v>-43.8</v>
      </c>
      <c r="F1309" s="4">
        <v>-6.3E-3</v>
      </c>
      <c r="G1309">
        <v>0</v>
      </c>
      <c r="H1309" s="25">
        <v>17.2</v>
      </c>
      <c r="I1309" s="25">
        <v>-43.8</v>
      </c>
      <c r="J1309" s="3">
        <v>10000</v>
      </c>
      <c r="K1309" s="7">
        <f t="shared" si="295"/>
        <v>-1</v>
      </c>
      <c r="L1309" s="6">
        <f t="shared" si="296"/>
        <v>-43.8</v>
      </c>
      <c r="M1309">
        <v>1</v>
      </c>
      <c r="N1309" s="9">
        <f t="shared" si="297"/>
        <v>0</v>
      </c>
      <c r="O1309" s="9">
        <f t="shared" si="298"/>
        <v>-1</v>
      </c>
      <c r="P1309" s="9">
        <f t="shared" si="299"/>
        <v>0</v>
      </c>
      <c r="Q1309" s="8">
        <f t="shared" si="300"/>
        <v>0</v>
      </c>
      <c r="R1309" s="8">
        <f t="shared" si="301"/>
        <v>-43.8</v>
      </c>
      <c r="S1309" t="str">
        <f t="shared" si="302"/>
        <v>10.00.00</v>
      </c>
      <c r="T1309" t="str">
        <f t="shared" si="303"/>
        <v>11.00.00</v>
      </c>
      <c r="U1309" t="str">
        <f t="shared" si="304"/>
        <v xml:space="preserve">5-set-2012 </v>
      </c>
      <c r="V1309">
        <f t="shared" si="305"/>
        <v>9</v>
      </c>
      <c r="W1309">
        <f t="shared" si="306"/>
        <v>2012</v>
      </c>
      <c r="X1309">
        <f t="shared" si="307"/>
        <v>5</v>
      </c>
      <c r="Y1309" s="25">
        <f t="shared" si="308"/>
        <v>5661.099999999964</v>
      </c>
    </row>
    <row r="1310" spans="1:25">
      <c r="A1310" t="s">
        <v>7333</v>
      </c>
      <c r="B1310" t="s">
        <v>7334</v>
      </c>
      <c r="C1310" t="s">
        <v>25</v>
      </c>
      <c r="D1310">
        <v>34</v>
      </c>
      <c r="E1310" s="36">
        <v>108</v>
      </c>
      <c r="F1310" s="4">
        <v>1.5299999999999999E-2</v>
      </c>
      <c r="G1310">
        <v>0</v>
      </c>
      <c r="H1310" s="25">
        <v>109.2</v>
      </c>
      <c r="I1310" s="25">
        <v>-31</v>
      </c>
      <c r="J1310" s="3">
        <v>10000</v>
      </c>
      <c r="K1310" s="7">
        <f t="shared" si="295"/>
        <v>1</v>
      </c>
      <c r="L1310" s="6">
        <f t="shared" si="296"/>
        <v>108</v>
      </c>
      <c r="M1310">
        <v>1</v>
      </c>
      <c r="N1310" s="9">
        <f t="shared" si="297"/>
        <v>1</v>
      </c>
      <c r="O1310" s="9">
        <f t="shared" si="298"/>
        <v>0</v>
      </c>
      <c r="P1310" s="9">
        <f t="shared" si="299"/>
        <v>0</v>
      </c>
      <c r="Q1310" s="8">
        <f t="shared" si="300"/>
        <v>108</v>
      </c>
      <c r="R1310" s="8">
        <f t="shared" si="301"/>
        <v>0</v>
      </c>
      <c r="S1310" t="str">
        <f t="shared" si="302"/>
        <v>12.30.00</v>
      </c>
      <c r="T1310" t="str">
        <f t="shared" si="303"/>
        <v>21.00.00</v>
      </c>
      <c r="U1310" t="str">
        <f t="shared" si="304"/>
        <v xml:space="preserve">6-set-2012 </v>
      </c>
      <c r="V1310">
        <f t="shared" si="305"/>
        <v>9</v>
      </c>
      <c r="W1310">
        <f t="shared" si="306"/>
        <v>2012</v>
      </c>
      <c r="X1310">
        <f t="shared" si="307"/>
        <v>6</v>
      </c>
      <c r="Y1310" s="25">
        <f t="shared" si="308"/>
        <v>5769.099999999964</v>
      </c>
    </row>
    <row r="1311" spans="1:25">
      <c r="A1311" t="s">
        <v>2209</v>
      </c>
      <c r="B1311" t="s">
        <v>2210</v>
      </c>
      <c r="C1311" t="s">
        <v>25</v>
      </c>
      <c r="D1311">
        <v>9</v>
      </c>
      <c r="E1311" s="38">
        <v>-16</v>
      </c>
      <c r="F1311" s="4">
        <v>-1.1000000000000001E-3</v>
      </c>
      <c r="G1311">
        <v>0</v>
      </c>
      <c r="H1311" s="25">
        <v>25</v>
      </c>
      <c r="I1311" s="25">
        <v>-17</v>
      </c>
      <c r="J1311" s="3">
        <v>10000</v>
      </c>
      <c r="K1311" s="7">
        <f t="shared" si="295"/>
        <v>-1</v>
      </c>
      <c r="L1311" s="6">
        <f t="shared" si="296"/>
        <v>-16</v>
      </c>
      <c r="M1311">
        <v>1</v>
      </c>
      <c r="N1311" s="9">
        <f t="shared" si="297"/>
        <v>0</v>
      </c>
      <c r="O1311" s="9">
        <f t="shared" si="298"/>
        <v>-1</v>
      </c>
      <c r="P1311" s="9">
        <f t="shared" si="299"/>
        <v>0</v>
      </c>
      <c r="Q1311" s="8">
        <f t="shared" si="300"/>
        <v>0</v>
      </c>
      <c r="R1311" s="8">
        <f t="shared" si="301"/>
        <v>-16</v>
      </c>
      <c r="S1311" t="str">
        <f t="shared" si="302"/>
        <v>12.00.00</v>
      </c>
      <c r="T1311" t="str">
        <f t="shared" si="303"/>
        <v>21.00.00</v>
      </c>
      <c r="U1311" t="str">
        <f t="shared" si="304"/>
        <v xml:space="preserve">7-set-2012 </v>
      </c>
      <c r="V1311">
        <f t="shared" si="305"/>
        <v>9</v>
      </c>
      <c r="W1311">
        <f t="shared" si="306"/>
        <v>2012</v>
      </c>
      <c r="X1311">
        <f t="shared" si="307"/>
        <v>7</v>
      </c>
      <c r="Y1311" s="25">
        <f t="shared" si="308"/>
        <v>5753.099999999964</v>
      </c>
    </row>
    <row r="1312" spans="1:25">
      <c r="A1312" t="s">
        <v>1668</v>
      </c>
      <c r="B1312" t="s">
        <v>1669</v>
      </c>
      <c r="C1312" t="s">
        <v>55</v>
      </c>
      <c r="D1312">
        <v>27</v>
      </c>
      <c r="E1312" s="36">
        <v>13.7</v>
      </c>
      <c r="F1312" s="4">
        <v>1.9E-3</v>
      </c>
      <c r="G1312">
        <v>0</v>
      </c>
      <c r="H1312" s="25">
        <v>47.8</v>
      </c>
      <c r="I1312" s="25">
        <v>-10</v>
      </c>
      <c r="J1312" s="3">
        <v>10000</v>
      </c>
      <c r="K1312" s="7">
        <f t="shared" si="295"/>
        <v>1</v>
      </c>
      <c r="L1312" s="6">
        <f t="shared" si="296"/>
        <v>13.7</v>
      </c>
      <c r="M1312">
        <v>1</v>
      </c>
      <c r="N1312" s="9">
        <f t="shared" si="297"/>
        <v>1</v>
      </c>
      <c r="O1312" s="9">
        <f t="shared" si="298"/>
        <v>0</v>
      </c>
      <c r="P1312" s="9">
        <f t="shared" si="299"/>
        <v>0</v>
      </c>
      <c r="Q1312" s="8">
        <f t="shared" si="300"/>
        <v>13.7</v>
      </c>
      <c r="R1312" s="8">
        <f t="shared" si="301"/>
        <v>0</v>
      </c>
      <c r="S1312" t="str">
        <f t="shared" si="302"/>
        <v>6.00.00</v>
      </c>
      <c r="T1312" t="str">
        <f t="shared" si="303"/>
        <v>9.00.00</v>
      </c>
      <c r="U1312" t="str">
        <f t="shared" si="304"/>
        <v>10-set-2012</v>
      </c>
      <c r="V1312">
        <f t="shared" si="305"/>
        <v>9</v>
      </c>
      <c r="W1312">
        <f t="shared" si="306"/>
        <v>2012</v>
      </c>
      <c r="X1312">
        <f t="shared" si="307"/>
        <v>10</v>
      </c>
      <c r="Y1312" s="25">
        <f t="shared" si="308"/>
        <v>5766.7999999999638</v>
      </c>
    </row>
    <row r="1313" spans="1:25">
      <c r="A1313" t="s">
        <v>1670</v>
      </c>
      <c r="B1313" t="s">
        <v>1671</v>
      </c>
      <c r="C1313" t="s">
        <v>25</v>
      </c>
      <c r="D1313">
        <v>22</v>
      </c>
      <c r="E1313" s="36">
        <v>-22.4</v>
      </c>
      <c r="F1313" s="4">
        <v>-3.0000000000000001E-3</v>
      </c>
      <c r="G1313">
        <v>0</v>
      </c>
      <c r="H1313" s="25">
        <v>16.399999999999999</v>
      </c>
      <c r="I1313" s="25">
        <v>-31.1</v>
      </c>
      <c r="J1313" s="3">
        <v>10000</v>
      </c>
      <c r="K1313" s="7">
        <f t="shared" si="295"/>
        <v>-1</v>
      </c>
      <c r="L1313" s="6">
        <f t="shared" si="296"/>
        <v>-22.4</v>
      </c>
      <c r="M1313">
        <v>1</v>
      </c>
      <c r="N1313" s="9">
        <f t="shared" si="297"/>
        <v>0</v>
      </c>
      <c r="O1313" s="9">
        <f t="shared" si="298"/>
        <v>-1</v>
      </c>
      <c r="P1313" s="9">
        <f t="shared" si="299"/>
        <v>0</v>
      </c>
      <c r="Q1313" s="8">
        <f t="shared" si="300"/>
        <v>0</v>
      </c>
      <c r="R1313" s="8">
        <f t="shared" si="301"/>
        <v>-22.4</v>
      </c>
      <c r="S1313" t="str">
        <f t="shared" si="302"/>
        <v>11.00.00</v>
      </c>
      <c r="T1313" t="str">
        <f t="shared" si="303"/>
        <v>9.00.00</v>
      </c>
      <c r="U1313" t="str">
        <f t="shared" si="304"/>
        <v>12-set-2012</v>
      </c>
      <c r="V1313">
        <f t="shared" si="305"/>
        <v>9</v>
      </c>
      <c r="W1313">
        <f t="shared" si="306"/>
        <v>2012</v>
      </c>
      <c r="X1313">
        <f t="shared" si="307"/>
        <v>12</v>
      </c>
      <c r="Y1313" s="25">
        <f t="shared" si="308"/>
        <v>5744.3999999999642</v>
      </c>
    </row>
    <row r="1314" spans="1:25">
      <c r="A1314" t="s">
        <v>2211</v>
      </c>
      <c r="B1314" t="s">
        <v>2212</v>
      </c>
      <c r="C1314" t="s">
        <v>25</v>
      </c>
      <c r="D1314">
        <v>9</v>
      </c>
      <c r="E1314" s="38">
        <v>-97</v>
      </c>
      <c r="F1314" s="4">
        <v>-6.6E-3</v>
      </c>
      <c r="G1314">
        <v>0</v>
      </c>
      <c r="H1314" s="25">
        <v>0</v>
      </c>
      <c r="I1314" s="25">
        <v>-97</v>
      </c>
      <c r="J1314" s="3">
        <v>10000</v>
      </c>
      <c r="K1314" s="7">
        <f t="shared" si="295"/>
        <v>-2</v>
      </c>
      <c r="L1314" s="6">
        <f t="shared" si="296"/>
        <v>-119.4</v>
      </c>
      <c r="M1314">
        <v>1</v>
      </c>
      <c r="N1314" s="9">
        <f t="shared" si="297"/>
        <v>0</v>
      </c>
      <c r="O1314" s="9">
        <f t="shared" si="298"/>
        <v>-1</v>
      </c>
      <c r="P1314" s="9">
        <f t="shared" si="299"/>
        <v>0</v>
      </c>
      <c r="Q1314" s="8">
        <f t="shared" si="300"/>
        <v>0</v>
      </c>
      <c r="R1314" s="8">
        <f t="shared" si="301"/>
        <v>-97</v>
      </c>
      <c r="S1314" t="str">
        <f t="shared" si="302"/>
        <v>12.00.00</v>
      </c>
      <c r="T1314" t="str">
        <f t="shared" si="303"/>
        <v>21.00.00</v>
      </c>
      <c r="U1314" t="str">
        <f t="shared" si="304"/>
        <v>12-set-2012</v>
      </c>
      <c r="V1314">
        <f t="shared" si="305"/>
        <v>9</v>
      </c>
      <c r="W1314">
        <f t="shared" si="306"/>
        <v>2012</v>
      </c>
      <c r="X1314">
        <f t="shared" si="307"/>
        <v>12</v>
      </c>
      <c r="Y1314" s="25">
        <f t="shared" si="308"/>
        <v>5647.3999999999642</v>
      </c>
    </row>
    <row r="1315" spans="1:25">
      <c r="A1315" t="s">
        <v>1671</v>
      </c>
      <c r="B1315" t="s">
        <v>1672</v>
      </c>
      <c r="C1315" t="s">
        <v>55</v>
      </c>
      <c r="D1315">
        <v>10</v>
      </c>
      <c r="E1315" s="36">
        <v>-4.9000000000000004</v>
      </c>
      <c r="F1315" s="4">
        <v>-6.9999999999999999E-4</v>
      </c>
      <c r="G1315">
        <v>0</v>
      </c>
      <c r="H1315" s="25">
        <v>50.9</v>
      </c>
      <c r="I1315" s="25">
        <v>-5.7</v>
      </c>
      <c r="J1315" s="3">
        <v>10000</v>
      </c>
      <c r="K1315" s="7">
        <f t="shared" si="295"/>
        <v>-3</v>
      </c>
      <c r="L1315" s="6">
        <f t="shared" si="296"/>
        <v>-124.30000000000001</v>
      </c>
      <c r="M1315">
        <v>1</v>
      </c>
      <c r="N1315" s="9">
        <f t="shared" si="297"/>
        <v>0</v>
      </c>
      <c r="O1315" s="9">
        <f t="shared" si="298"/>
        <v>-1</v>
      </c>
      <c r="P1315" s="9">
        <f t="shared" si="299"/>
        <v>0</v>
      </c>
      <c r="Q1315" s="8">
        <f t="shared" si="300"/>
        <v>0</v>
      </c>
      <c r="R1315" s="8">
        <f t="shared" si="301"/>
        <v>-4.9000000000000004</v>
      </c>
      <c r="S1315" t="str">
        <f t="shared" si="302"/>
        <v>9.00.00</v>
      </c>
      <c r="T1315" t="str">
        <f t="shared" si="303"/>
        <v>19.00.00</v>
      </c>
      <c r="U1315" t="str">
        <f t="shared" si="304"/>
        <v>13-set-2012</v>
      </c>
      <c r="V1315">
        <f t="shared" si="305"/>
        <v>9</v>
      </c>
      <c r="W1315">
        <f t="shared" si="306"/>
        <v>2012</v>
      </c>
      <c r="X1315">
        <f t="shared" si="307"/>
        <v>13</v>
      </c>
      <c r="Y1315" s="25">
        <f t="shared" si="308"/>
        <v>5642.4999999999645</v>
      </c>
    </row>
    <row r="1316" spans="1:25">
      <c r="A1316" t="s">
        <v>1673</v>
      </c>
      <c r="B1316" t="s">
        <v>1674</v>
      </c>
      <c r="C1316" t="s">
        <v>55</v>
      </c>
      <c r="D1316">
        <v>2</v>
      </c>
      <c r="E1316" s="36">
        <v>-17.600000000000001</v>
      </c>
      <c r="F1316" s="4">
        <v>-2.3999999999999998E-3</v>
      </c>
      <c r="G1316">
        <v>0</v>
      </c>
      <c r="H1316" s="25">
        <v>0</v>
      </c>
      <c r="I1316" s="25">
        <v>-17.600000000000001</v>
      </c>
      <c r="J1316" s="3">
        <v>10000</v>
      </c>
      <c r="K1316" s="7">
        <f t="shared" si="295"/>
        <v>-4</v>
      </c>
      <c r="L1316" s="6">
        <f t="shared" si="296"/>
        <v>-141.9</v>
      </c>
      <c r="M1316">
        <v>1</v>
      </c>
      <c r="N1316" s="9">
        <f t="shared" si="297"/>
        <v>0</v>
      </c>
      <c r="O1316" s="9">
        <f t="shared" si="298"/>
        <v>-1</v>
      </c>
      <c r="P1316" s="9">
        <f t="shared" si="299"/>
        <v>0</v>
      </c>
      <c r="Q1316" s="8">
        <f t="shared" si="300"/>
        <v>0</v>
      </c>
      <c r="R1316" s="8">
        <f t="shared" si="301"/>
        <v>-17.600000000000001</v>
      </c>
      <c r="S1316" t="str">
        <f t="shared" si="302"/>
        <v>15.00.00</v>
      </c>
      <c r="T1316" t="str">
        <f t="shared" si="303"/>
        <v>17.00.00</v>
      </c>
      <c r="U1316" t="str">
        <f t="shared" si="304"/>
        <v>14-set-2012</v>
      </c>
      <c r="V1316">
        <f t="shared" si="305"/>
        <v>9</v>
      </c>
      <c r="W1316">
        <f t="shared" si="306"/>
        <v>2012</v>
      </c>
      <c r="X1316">
        <f t="shared" si="307"/>
        <v>14</v>
      </c>
      <c r="Y1316" s="25">
        <f t="shared" si="308"/>
        <v>5624.8999999999642</v>
      </c>
    </row>
    <row r="1317" spans="1:25">
      <c r="A1317" t="s">
        <v>1675</v>
      </c>
      <c r="B1317" t="s">
        <v>1676</v>
      </c>
      <c r="C1317" t="s">
        <v>55</v>
      </c>
      <c r="D1317">
        <v>13</v>
      </c>
      <c r="E1317" s="36">
        <v>-20.8</v>
      </c>
      <c r="F1317" s="4">
        <v>-2.8E-3</v>
      </c>
      <c r="G1317">
        <v>0</v>
      </c>
      <c r="H1317" s="25">
        <v>22.2</v>
      </c>
      <c r="I1317" s="25">
        <v>-20.8</v>
      </c>
      <c r="J1317" s="3">
        <v>10000</v>
      </c>
      <c r="K1317" s="7">
        <f t="shared" si="295"/>
        <v>-5</v>
      </c>
      <c r="L1317" s="6">
        <f t="shared" si="296"/>
        <v>-162.70000000000002</v>
      </c>
      <c r="M1317">
        <v>1</v>
      </c>
      <c r="N1317" s="9">
        <f t="shared" si="297"/>
        <v>0</v>
      </c>
      <c r="O1317" s="9">
        <f t="shared" si="298"/>
        <v>-1</v>
      </c>
      <c r="P1317" s="9">
        <f t="shared" si="299"/>
        <v>0</v>
      </c>
      <c r="Q1317" s="8">
        <f t="shared" si="300"/>
        <v>0</v>
      </c>
      <c r="R1317" s="8">
        <f t="shared" si="301"/>
        <v>-20.8</v>
      </c>
      <c r="S1317" t="str">
        <f t="shared" si="302"/>
        <v>20.00.00</v>
      </c>
      <c r="T1317" t="str">
        <f t="shared" si="303"/>
        <v>10.00.00</v>
      </c>
      <c r="U1317" t="str">
        <f t="shared" si="304"/>
        <v>14-set-2012</v>
      </c>
      <c r="V1317">
        <f t="shared" si="305"/>
        <v>9</v>
      </c>
      <c r="W1317">
        <f t="shared" si="306"/>
        <v>2012</v>
      </c>
      <c r="X1317">
        <f t="shared" si="307"/>
        <v>14</v>
      </c>
      <c r="Y1317" s="25">
        <f t="shared" si="308"/>
        <v>5604.099999999964</v>
      </c>
    </row>
    <row r="1318" spans="1:25">
      <c r="A1318" t="s">
        <v>1677</v>
      </c>
      <c r="B1318" t="s">
        <v>1678</v>
      </c>
      <c r="C1318" t="s">
        <v>55</v>
      </c>
      <c r="D1318">
        <v>14</v>
      </c>
      <c r="E1318" s="36">
        <v>34.4</v>
      </c>
      <c r="F1318" s="4">
        <v>4.7000000000000002E-3</v>
      </c>
      <c r="G1318">
        <v>0</v>
      </c>
      <c r="H1318" s="25">
        <v>67.900000000000006</v>
      </c>
      <c r="I1318" s="25">
        <v>-5.9</v>
      </c>
      <c r="J1318" s="3">
        <v>10000</v>
      </c>
      <c r="K1318" s="7">
        <f t="shared" si="295"/>
        <v>1</v>
      </c>
      <c r="L1318" s="6">
        <f t="shared" si="296"/>
        <v>34.4</v>
      </c>
      <c r="M1318">
        <v>1</v>
      </c>
      <c r="N1318" s="9">
        <f t="shared" si="297"/>
        <v>1</v>
      </c>
      <c r="O1318" s="9">
        <f t="shared" si="298"/>
        <v>0</v>
      </c>
      <c r="P1318" s="9">
        <f t="shared" si="299"/>
        <v>0</v>
      </c>
      <c r="Q1318" s="8">
        <f t="shared" si="300"/>
        <v>34.4</v>
      </c>
      <c r="R1318" s="8">
        <f t="shared" si="301"/>
        <v>0</v>
      </c>
      <c r="S1318" t="str">
        <f t="shared" si="302"/>
        <v>4.00.00</v>
      </c>
      <c r="T1318" t="str">
        <f t="shared" si="303"/>
        <v>18.00.00</v>
      </c>
      <c r="U1318" t="str">
        <f t="shared" si="304"/>
        <v>18-set-2012</v>
      </c>
      <c r="V1318">
        <f t="shared" si="305"/>
        <v>9</v>
      </c>
      <c r="W1318">
        <f t="shared" si="306"/>
        <v>2012</v>
      </c>
      <c r="X1318">
        <f t="shared" si="307"/>
        <v>18</v>
      </c>
      <c r="Y1318" s="25">
        <f t="shared" si="308"/>
        <v>5638.4999999999636</v>
      </c>
    </row>
    <row r="1319" spans="1:25">
      <c r="A1319" t="s">
        <v>1679</v>
      </c>
      <c r="B1319" t="s">
        <v>1680</v>
      </c>
      <c r="C1319" t="s">
        <v>25</v>
      </c>
      <c r="D1319">
        <v>13</v>
      </c>
      <c r="E1319" s="36">
        <v>-66.900000000000006</v>
      </c>
      <c r="F1319" s="4">
        <v>-9.1000000000000004E-3</v>
      </c>
      <c r="G1319">
        <v>0</v>
      </c>
      <c r="H1319" s="25">
        <v>5.2</v>
      </c>
      <c r="I1319" s="25">
        <v>-92.7</v>
      </c>
      <c r="J1319" s="3">
        <v>10000</v>
      </c>
      <c r="K1319" s="7">
        <f t="shared" si="295"/>
        <v>-1</v>
      </c>
      <c r="L1319" s="6">
        <f t="shared" si="296"/>
        <v>-66.900000000000006</v>
      </c>
      <c r="M1319">
        <v>1</v>
      </c>
      <c r="N1319" s="9">
        <f t="shared" si="297"/>
        <v>0</v>
      </c>
      <c r="O1319" s="9">
        <f t="shared" si="298"/>
        <v>-1</v>
      </c>
      <c r="P1319" s="9">
        <f t="shared" si="299"/>
        <v>0</v>
      </c>
      <c r="Q1319" s="8">
        <f t="shared" si="300"/>
        <v>0</v>
      </c>
      <c r="R1319" s="8">
        <f t="shared" si="301"/>
        <v>-66.900000000000006</v>
      </c>
      <c r="S1319" t="str">
        <f t="shared" si="302"/>
        <v>20.00.00</v>
      </c>
      <c r="T1319" t="str">
        <f t="shared" si="303"/>
        <v>9.00.00</v>
      </c>
      <c r="U1319" t="str">
        <f t="shared" si="304"/>
        <v>19-set-2012</v>
      </c>
      <c r="V1319">
        <f t="shared" si="305"/>
        <v>9</v>
      </c>
      <c r="W1319">
        <f t="shared" si="306"/>
        <v>2012</v>
      </c>
      <c r="X1319">
        <f t="shared" si="307"/>
        <v>19</v>
      </c>
      <c r="Y1319" s="25">
        <f t="shared" si="308"/>
        <v>5571.599999999964</v>
      </c>
    </row>
    <row r="1320" spans="1:25">
      <c r="A1320" t="s">
        <v>1680</v>
      </c>
      <c r="B1320" t="s">
        <v>1681</v>
      </c>
      <c r="C1320" t="s">
        <v>55</v>
      </c>
      <c r="D1320">
        <v>8</v>
      </c>
      <c r="E1320" s="36">
        <v>-59.9</v>
      </c>
      <c r="F1320" s="4">
        <v>-8.2000000000000007E-3</v>
      </c>
      <c r="G1320">
        <v>0</v>
      </c>
      <c r="H1320" s="25">
        <v>0</v>
      </c>
      <c r="I1320" s="25">
        <v>-60.7</v>
      </c>
      <c r="J1320" s="3">
        <v>10000</v>
      </c>
      <c r="K1320" s="7">
        <f t="shared" si="295"/>
        <v>-2</v>
      </c>
      <c r="L1320" s="6">
        <f t="shared" si="296"/>
        <v>-126.80000000000001</v>
      </c>
      <c r="M1320">
        <v>1</v>
      </c>
      <c r="N1320" s="9">
        <f t="shared" si="297"/>
        <v>0</v>
      </c>
      <c r="O1320" s="9">
        <f t="shared" si="298"/>
        <v>-1</v>
      </c>
      <c r="P1320" s="9">
        <f t="shared" si="299"/>
        <v>0</v>
      </c>
      <c r="Q1320" s="8">
        <f t="shared" si="300"/>
        <v>0</v>
      </c>
      <c r="R1320" s="8">
        <f t="shared" si="301"/>
        <v>-59.9</v>
      </c>
      <c r="S1320" t="str">
        <f t="shared" si="302"/>
        <v>9.00.00</v>
      </c>
      <c r="T1320" t="str">
        <f t="shared" si="303"/>
        <v>17.00.00</v>
      </c>
      <c r="U1320" t="str">
        <f t="shared" si="304"/>
        <v>20-set-2012</v>
      </c>
      <c r="V1320">
        <f t="shared" si="305"/>
        <v>9</v>
      </c>
      <c r="W1320">
        <f t="shared" si="306"/>
        <v>2012</v>
      </c>
      <c r="X1320">
        <f t="shared" si="307"/>
        <v>20</v>
      </c>
      <c r="Y1320" s="25">
        <f t="shared" si="308"/>
        <v>5511.6999999999643</v>
      </c>
    </row>
    <row r="1321" spans="1:25">
      <c r="A1321" t="s">
        <v>3223</v>
      </c>
      <c r="B1321" t="s">
        <v>3224</v>
      </c>
      <c r="C1321" t="s">
        <v>25</v>
      </c>
      <c r="D1321">
        <v>3</v>
      </c>
      <c r="E1321" s="36">
        <v>-41</v>
      </c>
      <c r="F1321" s="4">
        <v>-5.4999999999999997E-3</v>
      </c>
      <c r="G1321">
        <v>0</v>
      </c>
      <c r="H1321" s="25">
        <v>0</v>
      </c>
      <c r="I1321" s="25">
        <v>-41</v>
      </c>
      <c r="J1321" s="3">
        <v>10000</v>
      </c>
      <c r="K1321" s="7">
        <f t="shared" si="295"/>
        <v>-3</v>
      </c>
      <c r="L1321" s="6">
        <f t="shared" si="296"/>
        <v>-167.8</v>
      </c>
      <c r="M1321">
        <v>1</v>
      </c>
      <c r="N1321" s="9">
        <f t="shared" si="297"/>
        <v>0</v>
      </c>
      <c r="O1321" s="9">
        <f t="shared" si="298"/>
        <v>-1</v>
      </c>
      <c r="P1321" s="9">
        <f t="shared" si="299"/>
        <v>0</v>
      </c>
      <c r="Q1321" s="8">
        <f t="shared" si="300"/>
        <v>0</v>
      </c>
      <c r="R1321" s="8">
        <f t="shared" si="301"/>
        <v>-41</v>
      </c>
      <c r="S1321" t="str">
        <f t="shared" si="302"/>
        <v>10.00.00</v>
      </c>
      <c r="T1321" t="str">
        <f t="shared" si="303"/>
        <v>13.00.00</v>
      </c>
      <c r="U1321" t="str">
        <f t="shared" si="304"/>
        <v>24-set-2012</v>
      </c>
      <c r="V1321">
        <f t="shared" si="305"/>
        <v>9</v>
      </c>
      <c r="W1321">
        <f t="shared" si="306"/>
        <v>2012</v>
      </c>
      <c r="X1321">
        <f t="shared" si="307"/>
        <v>24</v>
      </c>
      <c r="Y1321" s="25">
        <f t="shared" si="308"/>
        <v>5470.6999999999643</v>
      </c>
    </row>
    <row r="1322" spans="1:25">
      <c r="A1322" t="s">
        <v>1683</v>
      </c>
      <c r="B1322" t="s">
        <v>1684</v>
      </c>
      <c r="C1322" t="s">
        <v>25</v>
      </c>
      <c r="D1322">
        <v>12</v>
      </c>
      <c r="E1322" s="36">
        <v>-21.1</v>
      </c>
      <c r="F1322" s="4">
        <v>-2.8E-3</v>
      </c>
      <c r="G1322">
        <v>0</v>
      </c>
      <c r="H1322" s="25">
        <v>20.100000000000001</v>
      </c>
      <c r="I1322" s="25">
        <v>-20.9</v>
      </c>
      <c r="J1322" s="3">
        <v>10000</v>
      </c>
      <c r="K1322" s="7">
        <f t="shared" si="295"/>
        <v>-4</v>
      </c>
      <c r="L1322" s="6">
        <f t="shared" si="296"/>
        <v>-188.9</v>
      </c>
      <c r="M1322">
        <v>1</v>
      </c>
      <c r="N1322" s="9">
        <f t="shared" si="297"/>
        <v>0</v>
      </c>
      <c r="O1322" s="9">
        <f t="shared" si="298"/>
        <v>-1</v>
      </c>
      <c r="P1322" s="9">
        <f t="shared" si="299"/>
        <v>0</v>
      </c>
      <c r="Q1322" s="8">
        <f t="shared" si="300"/>
        <v>0</v>
      </c>
      <c r="R1322" s="8">
        <f t="shared" si="301"/>
        <v>-21.1</v>
      </c>
      <c r="S1322" t="str">
        <f t="shared" si="302"/>
        <v>21.00.00</v>
      </c>
      <c r="T1322" t="str">
        <f t="shared" si="303"/>
        <v>9.00.00</v>
      </c>
      <c r="U1322" t="str">
        <f t="shared" si="304"/>
        <v>24-set-2012</v>
      </c>
      <c r="V1322">
        <f t="shared" si="305"/>
        <v>9</v>
      </c>
      <c r="W1322">
        <f t="shared" si="306"/>
        <v>2012</v>
      </c>
      <c r="X1322">
        <f t="shared" si="307"/>
        <v>24</v>
      </c>
      <c r="Y1322" s="25">
        <f t="shared" si="308"/>
        <v>5449.599999999964</v>
      </c>
    </row>
    <row r="1323" spans="1:25">
      <c r="A1323" t="s">
        <v>1682</v>
      </c>
      <c r="B1323" t="s">
        <v>1683</v>
      </c>
      <c r="C1323" t="s">
        <v>55</v>
      </c>
      <c r="D1323">
        <v>17</v>
      </c>
      <c r="E1323" s="36">
        <v>-15.2</v>
      </c>
      <c r="F1323" s="4">
        <v>-2.0999999999999999E-3</v>
      </c>
      <c r="G1323">
        <v>0</v>
      </c>
      <c r="H1323" s="25">
        <v>23.1</v>
      </c>
      <c r="I1323" s="25">
        <v>-24</v>
      </c>
      <c r="J1323" s="3">
        <v>10000</v>
      </c>
      <c r="K1323" s="7">
        <f t="shared" si="295"/>
        <v>-5</v>
      </c>
      <c r="L1323" s="6">
        <f t="shared" si="296"/>
        <v>-204.1</v>
      </c>
      <c r="M1323">
        <v>1</v>
      </c>
      <c r="N1323" s="9">
        <f t="shared" si="297"/>
        <v>0</v>
      </c>
      <c r="O1323" s="9">
        <f t="shared" si="298"/>
        <v>-1</v>
      </c>
      <c r="P1323" s="9">
        <f t="shared" si="299"/>
        <v>0</v>
      </c>
      <c r="Q1323" s="8">
        <f t="shared" si="300"/>
        <v>0</v>
      </c>
      <c r="R1323" s="8">
        <f t="shared" si="301"/>
        <v>-15.2</v>
      </c>
      <c r="S1323" t="str">
        <f t="shared" si="302"/>
        <v>4.00.00</v>
      </c>
      <c r="T1323" t="str">
        <f t="shared" si="303"/>
        <v>21.00.00</v>
      </c>
      <c r="U1323" t="str">
        <f t="shared" si="304"/>
        <v>24-set-2012</v>
      </c>
      <c r="V1323">
        <f t="shared" si="305"/>
        <v>9</v>
      </c>
      <c r="W1323">
        <f t="shared" si="306"/>
        <v>2012</v>
      </c>
      <c r="X1323">
        <f t="shared" si="307"/>
        <v>24</v>
      </c>
      <c r="Y1323" s="25">
        <f t="shared" si="308"/>
        <v>5434.3999999999642</v>
      </c>
    </row>
    <row r="1324" spans="1:25">
      <c r="A1324" t="s">
        <v>1686</v>
      </c>
      <c r="B1324" t="s">
        <v>1687</v>
      </c>
      <c r="C1324" t="s">
        <v>55</v>
      </c>
      <c r="D1324">
        <v>23</v>
      </c>
      <c r="E1324" s="36">
        <v>84.2</v>
      </c>
      <c r="F1324" s="4">
        <v>1.14E-2</v>
      </c>
      <c r="G1324">
        <v>0</v>
      </c>
      <c r="H1324" s="25">
        <v>105</v>
      </c>
      <c r="I1324" s="25">
        <v>0</v>
      </c>
      <c r="J1324" s="3">
        <v>10000</v>
      </c>
      <c r="K1324" s="7">
        <f t="shared" si="295"/>
        <v>1</v>
      </c>
      <c r="L1324" s="6">
        <f t="shared" si="296"/>
        <v>84.2</v>
      </c>
      <c r="M1324">
        <v>1</v>
      </c>
      <c r="N1324" s="9">
        <f t="shared" si="297"/>
        <v>1</v>
      </c>
      <c r="O1324" s="9">
        <f t="shared" si="298"/>
        <v>0</v>
      </c>
      <c r="P1324" s="9">
        <f t="shared" si="299"/>
        <v>0</v>
      </c>
      <c r="Q1324" s="8">
        <f t="shared" si="300"/>
        <v>84.2</v>
      </c>
      <c r="R1324" s="8">
        <f t="shared" si="301"/>
        <v>0</v>
      </c>
      <c r="S1324" t="str">
        <f t="shared" si="302"/>
        <v>21.00.00</v>
      </c>
      <c r="T1324" t="str">
        <f t="shared" si="303"/>
        <v>20.00.00</v>
      </c>
      <c r="U1324" t="str">
        <f t="shared" si="304"/>
        <v>25-set-2012</v>
      </c>
      <c r="V1324">
        <f t="shared" si="305"/>
        <v>9</v>
      </c>
      <c r="W1324">
        <f t="shared" si="306"/>
        <v>2012</v>
      </c>
      <c r="X1324">
        <f t="shared" si="307"/>
        <v>25</v>
      </c>
      <c r="Y1324" s="25">
        <f t="shared" si="308"/>
        <v>5518.599999999964</v>
      </c>
    </row>
    <row r="1325" spans="1:25">
      <c r="A1325" t="s">
        <v>1684</v>
      </c>
      <c r="B1325" t="s">
        <v>1685</v>
      </c>
      <c r="C1325" t="s">
        <v>55</v>
      </c>
      <c r="D1325">
        <v>8</v>
      </c>
      <c r="E1325" s="36">
        <v>-20.3</v>
      </c>
      <c r="F1325" s="4">
        <v>-2.7000000000000001E-3</v>
      </c>
      <c r="G1325">
        <v>0</v>
      </c>
      <c r="H1325" s="25">
        <v>33.4</v>
      </c>
      <c r="I1325" s="25">
        <v>-21.1</v>
      </c>
      <c r="J1325" s="3">
        <v>10000</v>
      </c>
      <c r="K1325" s="7">
        <f t="shared" si="295"/>
        <v>-1</v>
      </c>
      <c r="L1325" s="6">
        <f t="shared" si="296"/>
        <v>-20.3</v>
      </c>
      <c r="M1325">
        <v>1</v>
      </c>
      <c r="N1325" s="9">
        <f t="shared" si="297"/>
        <v>0</v>
      </c>
      <c r="O1325" s="9">
        <f t="shared" si="298"/>
        <v>-1</v>
      </c>
      <c r="P1325" s="9">
        <f t="shared" si="299"/>
        <v>0</v>
      </c>
      <c r="Q1325" s="8">
        <f t="shared" si="300"/>
        <v>0</v>
      </c>
      <c r="R1325" s="8">
        <f t="shared" si="301"/>
        <v>-20.3</v>
      </c>
      <c r="S1325" t="str">
        <f t="shared" si="302"/>
        <v>9.00.00</v>
      </c>
      <c r="T1325" t="str">
        <f t="shared" si="303"/>
        <v>17.00.00</v>
      </c>
      <c r="U1325" t="str">
        <f t="shared" si="304"/>
        <v>25-set-2012</v>
      </c>
      <c r="V1325">
        <f t="shared" si="305"/>
        <v>9</v>
      </c>
      <c r="W1325">
        <f t="shared" si="306"/>
        <v>2012</v>
      </c>
      <c r="X1325">
        <f t="shared" si="307"/>
        <v>25</v>
      </c>
      <c r="Y1325" s="25">
        <f t="shared" si="308"/>
        <v>5498.2999999999638</v>
      </c>
    </row>
    <row r="1326" spans="1:25">
      <c r="A1326" t="s">
        <v>3225</v>
      </c>
      <c r="B1326" t="s">
        <v>3226</v>
      </c>
      <c r="C1326" t="s">
        <v>25</v>
      </c>
      <c r="D1326">
        <v>5</v>
      </c>
      <c r="E1326" s="36">
        <v>16.399999999999999</v>
      </c>
      <c r="F1326" s="4">
        <v>2.2000000000000001E-3</v>
      </c>
      <c r="G1326">
        <v>0</v>
      </c>
      <c r="H1326" s="25">
        <v>23</v>
      </c>
      <c r="I1326" s="25">
        <v>0</v>
      </c>
      <c r="J1326" s="3">
        <v>10000</v>
      </c>
      <c r="K1326" s="7">
        <f t="shared" si="295"/>
        <v>1</v>
      </c>
      <c r="L1326" s="6">
        <f t="shared" si="296"/>
        <v>16.399999999999999</v>
      </c>
      <c r="M1326">
        <v>1</v>
      </c>
      <c r="N1326" s="9">
        <f t="shared" si="297"/>
        <v>1</v>
      </c>
      <c r="O1326" s="9">
        <f t="shared" si="298"/>
        <v>0</v>
      </c>
      <c r="P1326" s="9">
        <f t="shared" si="299"/>
        <v>0</v>
      </c>
      <c r="Q1326" s="8">
        <f t="shared" si="300"/>
        <v>16.399999999999999</v>
      </c>
      <c r="R1326" s="8">
        <f t="shared" si="301"/>
        <v>0</v>
      </c>
      <c r="S1326" t="str">
        <f t="shared" si="302"/>
        <v>18.00.00</v>
      </c>
      <c r="T1326" t="str">
        <f t="shared" si="303"/>
        <v>23.00.00</v>
      </c>
      <c r="U1326" t="str">
        <f t="shared" si="304"/>
        <v>27-set-2012</v>
      </c>
      <c r="V1326">
        <f t="shared" si="305"/>
        <v>9</v>
      </c>
      <c r="W1326">
        <f t="shared" si="306"/>
        <v>2012</v>
      </c>
      <c r="X1326">
        <f t="shared" si="307"/>
        <v>27</v>
      </c>
      <c r="Y1326" s="25">
        <f t="shared" si="308"/>
        <v>5514.6999999999634</v>
      </c>
    </row>
    <row r="1327" spans="1:25">
      <c r="A1327" t="s">
        <v>1688</v>
      </c>
      <c r="B1327" t="s">
        <v>1689</v>
      </c>
      <c r="C1327" t="s">
        <v>25</v>
      </c>
      <c r="D1327">
        <v>16</v>
      </c>
      <c r="E1327" s="36">
        <v>-7.4</v>
      </c>
      <c r="F1327" s="4">
        <v>-1E-3</v>
      </c>
      <c r="G1327">
        <v>0</v>
      </c>
      <c r="H1327" s="25">
        <v>15.5</v>
      </c>
      <c r="I1327" s="25">
        <v>-7.1</v>
      </c>
      <c r="J1327" s="3">
        <v>10000</v>
      </c>
      <c r="K1327" s="7">
        <f t="shared" si="295"/>
        <v>-1</v>
      </c>
      <c r="L1327" s="6">
        <f t="shared" si="296"/>
        <v>-7.4</v>
      </c>
      <c r="M1327">
        <v>1</v>
      </c>
      <c r="N1327" s="9">
        <f t="shared" si="297"/>
        <v>0</v>
      </c>
      <c r="O1327" s="9">
        <f t="shared" si="298"/>
        <v>-1</v>
      </c>
      <c r="P1327" s="9">
        <f t="shared" si="299"/>
        <v>0</v>
      </c>
      <c r="Q1327" s="8">
        <f t="shared" si="300"/>
        <v>0</v>
      </c>
      <c r="R1327" s="8">
        <f t="shared" si="301"/>
        <v>-7.4</v>
      </c>
      <c r="S1327" t="str">
        <f t="shared" si="302"/>
        <v>19.00.00</v>
      </c>
      <c r="T1327" t="str">
        <f t="shared" si="303"/>
        <v>11.00.00</v>
      </c>
      <c r="U1327" t="str">
        <f t="shared" si="304"/>
        <v>27-set-2012</v>
      </c>
      <c r="V1327">
        <f t="shared" si="305"/>
        <v>9</v>
      </c>
      <c r="W1327">
        <f t="shared" si="306"/>
        <v>2012</v>
      </c>
      <c r="X1327">
        <f t="shared" si="307"/>
        <v>27</v>
      </c>
      <c r="Y1327" s="25">
        <f t="shared" si="308"/>
        <v>5507.2999999999638</v>
      </c>
    </row>
    <row r="1328" spans="1:25">
      <c r="A1328" t="s">
        <v>1689</v>
      </c>
      <c r="B1328" t="s">
        <v>1690</v>
      </c>
      <c r="C1328" t="s">
        <v>55</v>
      </c>
      <c r="D1328">
        <v>21</v>
      </c>
      <c r="E1328" s="36">
        <v>86.9</v>
      </c>
      <c r="F1328" s="4">
        <v>1.1900000000000001E-2</v>
      </c>
      <c r="G1328">
        <v>0</v>
      </c>
      <c r="H1328" s="25">
        <v>120.4</v>
      </c>
      <c r="I1328" s="25">
        <v>0</v>
      </c>
      <c r="J1328" s="3">
        <v>10000</v>
      </c>
      <c r="K1328" s="7">
        <f t="shared" si="295"/>
        <v>1</v>
      </c>
      <c r="L1328" s="6">
        <f t="shared" si="296"/>
        <v>86.9</v>
      </c>
      <c r="M1328">
        <v>1</v>
      </c>
      <c r="N1328" s="9">
        <f t="shared" si="297"/>
        <v>1</v>
      </c>
      <c r="O1328" s="9">
        <f t="shared" si="298"/>
        <v>0</v>
      </c>
      <c r="P1328" s="9">
        <f t="shared" si="299"/>
        <v>0</v>
      </c>
      <c r="Q1328" s="8">
        <f t="shared" si="300"/>
        <v>86.9</v>
      </c>
      <c r="R1328" s="8">
        <f t="shared" si="301"/>
        <v>0</v>
      </c>
      <c r="S1328" t="str">
        <f t="shared" si="302"/>
        <v>11.00.00</v>
      </c>
      <c r="T1328" t="str">
        <f t="shared" si="303"/>
        <v>9.00.00</v>
      </c>
      <c r="U1328" t="str">
        <f t="shared" si="304"/>
        <v>28-set-2012</v>
      </c>
      <c r="V1328">
        <f t="shared" si="305"/>
        <v>9</v>
      </c>
      <c r="W1328">
        <f t="shared" si="306"/>
        <v>2012</v>
      </c>
      <c r="X1328">
        <f t="shared" si="307"/>
        <v>28</v>
      </c>
      <c r="Y1328" s="25">
        <f t="shared" si="308"/>
        <v>5594.1999999999634</v>
      </c>
    </row>
    <row r="1329" spans="1:25">
      <c r="A1329" t="s">
        <v>2213</v>
      </c>
      <c r="B1329" t="s">
        <v>2214</v>
      </c>
      <c r="C1329" t="s">
        <v>55</v>
      </c>
      <c r="D1329">
        <v>8</v>
      </c>
      <c r="E1329" s="38">
        <v>57.4</v>
      </c>
      <c r="F1329" s="4">
        <v>4.0000000000000001E-3</v>
      </c>
      <c r="G1329">
        <v>0</v>
      </c>
      <c r="H1329" s="25">
        <v>59</v>
      </c>
      <c r="I1329" s="25">
        <v>-2.6</v>
      </c>
      <c r="J1329" s="3">
        <v>10000</v>
      </c>
      <c r="K1329" s="7">
        <f t="shared" si="295"/>
        <v>2</v>
      </c>
      <c r="L1329" s="6">
        <f t="shared" si="296"/>
        <v>144.30000000000001</v>
      </c>
      <c r="M1329">
        <v>1</v>
      </c>
      <c r="N1329" s="9">
        <f t="shared" si="297"/>
        <v>1</v>
      </c>
      <c r="O1329" s="9">
        <f t="shared" si="298"/>
        <v>0</v>
      </c>
      <c r="P1329" s="9">
        <f t="shared" si="299"/>
        <v>0</v>
      </c>
      <c r="Q1329" s="8">
        <f t="shared" si="300"/>
        <v>57.4</v>
      </c>
      <c r="R1329" s="8">
        <f t="shared" si="301"/>
        <v>0</v>
      </c>
      <c r="S1329" t="str">
        <f t="shared" si="302"/>
        <v>13.00.00</v>
      </c>
      <c r="T1329" t="str">
        <f t="shared" si="303"/>
        <v>21.00.00</v>
      </c>
      <c r="U1329" t="str">
        <f t="shared" si="304"/>
        <v>28-set-2012</v>
      </c>
      <c r="V1329">
        <f t="shared" si="305"/>
        <v>9</v>
      </c>
      <c r="W1329">
        <f t="shared" si="306"/>
        <v>2012</v>
      </c>
      <c r="X1329">
        <f t="shared" si="307"/>
        <v>28</v>
      </c>
      <c r="Y1329" s="25">
        <f t="shared" si="308"/>
        <v>5651.5999999999631</v>
      </c>
    </row>
    <row r="1330" spans="1:25">
      <c r="A1330" t="s">
        <v>3227</v>
      </c>
      <c r="B1330" t="s">
        <v>3228</v>
      </c>
      <c r="C1330" t="s">
        <v>25</v>
      </c>
      <c r="D1330">
        <v>4</v>
      </c>
      <c r="E1330" s="36">
        <v>-13.5</v>
      </c>
      <c r="F1330" s="4">
        <v>-1.9E-3</v>
      </c>
      <c r="G1330">
        <v>0</v>
      </c>
      <c r="H1330" s="25">
        <v>2.5</v>
      </c>
      <c r="I1330" s="25">
        <v>-13.5</v>
      </c>
      <c r="J1330" s="3">
        <v>10000</v>
      </c>
      <c r="K1330" s="7">
        <f t="shared" si="295"/>
        <v>-1</v>
      </c>
      <c r="L1330" s="6">
        <f t="shared" si="296"/>
        <v>-13.5</v>
      </c>
      <c r="M1330">
        <v>1</v>
      </c>
      <c r="N1330" s="9">
        <f t="shared" si="297"/>
        <v>0</v>
      </c>
      <c r="O1330" s="9">
        <f t="shared" si="298"/>
        <v>-1</v>
      </c>
      <c r="P1330" s="9">
        <f t="shared" si="299"/>
        <v>0</v>
      </c>
      <c r="Q1330" s="8">
        <f t="shared" si="300"/>
        <v>0</v>
      </c>
      <c r="R1330" s="8">
        <f t="shared" si="301"/>
        <v>-13.5</v>
      </c>
      <c r="S1330" t="str">
        <f t="shared" si="302"/>
        <v>19.00.00</v>
      </c>
      <c r="T1330" t="str">
        <f t="shared" si="303"/>
        <v>0.00.00</v>
      </c>
      <c r="U1330" t="str">
        <f t="shared" si="304"/>
        <v>28-set-2012</v>
      </c>
      <c r="V1330">
        <f t="shared" si="305"/>
        <v>9</v>
      </c>
      <c r="W1330">
        <f t="shared" si="306"/>
        <v>2012</v>
      </c>
      <c r="X1330">
        <f t="shared" si="307"/>
        <v>28</v>
      </c>
      <c r="Y1330" s="25">
        <f t="shared" si="308"/>
        <v>5638.0999999999631</v>
      </c>
    </row>
    <row r="1331" spans="1:25">
      <c r="A1331" t="s">
        <v>1691</v>
      </c>
      <c r="B1331" t="s">
        <v>1692</v>
      </c>
      <c r="C1331" t="s">
        <v>55</v>
      </c>
      <c r="D1331">
        <v>22</v>
      </c>
      <c r="E1331" s="36">
        <v>-33.1</v>
      </c>
      <c r="F1331" s="4">
        <v>-4.4999999999999997E-3</v>
      </c>
      <c r="G1331">
        <v>0</v>
      </c>
      <c r="H1331" s="25">
        <v>1.2</v>
      </c>
      <c r="I1331" s="25">
        <v>-40.799999999999997</v>
      </c>
      <c r="J1331" s="3">
        <v>10000</v>
      </c>
      <c r="K1331" s="7">
        <f t="shared" si="295"/>
        <v>-2</v>
      </c>
      <c r="L1331" s="6">
        <f t="shared" si="296"/>
        <v>-46.6</v>
      </c>
      <c r="M1331">
        <v>1</v>
      </c>
      <c r="N1331" s="9">
        <f t="shared" si="297"/>
        <v>0</v>
      </c>
      <c r="O1331" s="9">
        <f t="shared" si="298"/>
        <v>-1</v>
      </c>
      <c r="P1331" s="9">
        <f t="shared" si="299"/>
        <v>0</v>
      </c>
      <c r="Q1331" s="8">
        <f t="shared" si="300"/>
        <v>0</v>
      </c>
      <c r="R1331" s="8">
        <f t="shared" si="301"/>
        <v>-33.1</v>
      </c>
      <c r="S1331" t="str">
        <f t="shared" si="302"/>
        <v>18.00.00</v>
      </c>
      <c r="T1331" t="str">
        <f t="shared" si="303"/>
        <v>16.00.00</v>
      </c>
      <c r="U1331" t="str">
        <f t="shared" si="304"/>
        <v xml:space="preserve">2-ott-2012 </v>
      </c>
      <c r="V1331">
        <f t="shared" si="305"/>
        <v>10</v>
      </c>
      <c r="W1331">
        <f t="shared" si="306"/>
        <v>2012</v>
      </c>
      <c r="X1331">
        <f t="shared" si="307"/>
        <v>2</v>
      </c>
      <c r="Y1331" s="25">
        <f t="shared" si="308"/>
        <v>5604.9999999999627</v>
      </c>
    </row>
    <row r="1332" spans="1:25">
      <c r="A1332" t="s">
        <v>1692</v>
      </c>
      <c r="B1332" t="s">
        <v>1693</v>
      </c>
      <c r="C1332" t="s">
        <v>25</v>
      </c>
      <c r="D1332">
        <v>18</v>
      </c>
      <c r="E1332" s="36">
        <v>-22.8</v>
      </c>
      <c r="F1332" s="4">
        <v>-3.0999999999999999E-3</v>
      </c>
      <c r="G1332">
        <v>0</v>
      </c>
      <c r="H1332" s="25">
        <v>40.1</v>
      </c>
      <c r="I1332" s="25">
        <v>-32.6</v>
      </c>
      <c r="J1332" s="3">
        <v>10000</v>
      </c>
      <c r="K1332" s="7">
        <f t="shared" si="295"/>
        <v>-3</v>
      </c>
      <c r="L1332" s="6">
        <f t="shared" si="296"/>
        <v>-69.400000000000006</v>
      </c>
      <c r="M1332">
        <v>1</v>
      </c>
      <c r="N1332" s="9">
        <f t="shared" si="297"/>
        <v>0</v>
      </c>
      <c r="O1332" s="9">
        <f t="shared" si="298"/>
        <v>-1</v>
      </c>
      <c r="P1332" s="9">
        <f t="shared" si="299"/>
        <v>0</v>
      </c>
      <c r="Q1332" s="8">
        <f t="shared" si="300"/>
        <v>0</v>
      </c>
      <c r="R1332" s="8">
        <f t="shared" si="301"/>
        <v>-22.8</v>
      </c>
      <c r="S1332" t="str">
        <f t="shared" si="302"/>
        <v>16.00.00</v>
      </c>
      <c r="T1332" t="str">
        <f t="shared" si="303"/>
        <v>10.00.00</v>
      </c>
      <c r="U1332" t="str">
        <f t="shared" si="304"/>
        <v xml:space="preserve">3-ott-2012 </v>
      </c>
      <c r="V1332">
        <f t="shared" si="305"/>
        <v>10</v>
      </c>
      <c r="W1332">
        <f t="shared" si="306"/>
        <v>2012</v>
      </c>
      <c r="X1332">
        <f t="shared" si="307"/>
        <v>3</v>
      </c>
      <c r="Y1332" s="25">
        <f t="shared" si="308"/>
        <v>5582.1999999999625</v>
      </c>
    </row>
    <row r="1333" spans="1:25">
      <c r="A1333" t="s">
        <v>1694</v>
      </c>
      <c r="B1333" t="s">
        <v>1695</v>
      </c>
      <c r="C1333" t="s">
        <v>55</v>
      </c>
      <c r="D1333">
        <v>25</v>
      </c>
      <c r="E1333" s="36">
        <v>-60.3</v>
      </c>
      <c r="F1333" s="4">
        <v>-8.3000000000000001E-3</v>
      </c>
      <c r="G1333">
        <v>0</v>
      </c>
      <c r="H1333" s="25">
        <v>0</v>
      </c>
      <c r="I1333" s="25">
        <v>-60.3</v>
      </c>
      <c r="J1333" s="3">
        <v>10000</v>
      </c>
      <c r="K1333" s="7">
        <f t="shared" si="295"/>
        <v>-4</v>
      </c>
      <c r="L1333" s="6">
        <f t="shared" si="296"/>
        <v>-129.69999999999999</v>
      </c>
      <c r="M1333">
        <v>1</v>
      </c>
      <c r="N1333" s="9">
        <f t="shared" si="297"/>
        <v>0</v>
      </c>
      <c r="O1333" s="9">
        <f t="shared" si="298"/>
        <v>-1</v>
      </c>
      <c r="P1333" s="9">
        <f t="shared" si="299"/>
        <v>0</v>
      </c>
      <c r="Q1333" s="8">
        <f t="shared" si="300"/>
        <v>0</v>
      </c>
      <c r="R1333" s="8">
        <f t="shared" si="301"/>
        <v>-60.3</v>
      </c>
      <c r="S1333" t="str">
        <f t="shared" si="302"/>
        <v>11.00.00</v>
      </c>
      <c r="T1333" t="str">
        <f t="shared" si="303"/>
        <v>12.00.00</v>
      </c>
      <c r="U1333" t="str">
        <f t="shared" si="304"/>
        <v xml:space="preserve">4-ott-2012 </v>
      </c>
      <c r="V1333">
        <f t="shared" si="305"/>
        <v>10</v>
      </c>
      <c r="W1333">
        <f t="shared" si="306"/>
        <v>2012</v>
      </c>
      <c r="X1333">
        <f t="shared" si="307"/>
        <v>4</v>
      </c>
      <c r="Y1333" s="25">
        <f t="shared" si="308"/>
        <v>5521.8999999999623</v>
      </c>
    </row>
    <row r="1334" spans="1:25">
      <c r="A1334" t="s">
        <v>1696</v>
      </c>
      <c r="B1334" t="s">
        <v>1697</v>
      </c>
      <c r="C1334" t="s">
        <v>55</v>
      </c>
      <c r="D1334">
        <v>28</v>
      </c>
      <c r="E1334" s="36">
        <v>54.3</v>
      </c>
      <c r="F1334" s="4">
        <v>7.4000000000000003E-3</v>
      </c>
      <c r="G1334">
        <v>0</v>
      </c>
      <c r="H1334" s="25">
        <v>71.400000000000006</v>
      </c>
      <c r="I1334" s="25">
        <v>0</v>
      </c>
      <c r="J1334" s="3">
        <v>10000</v>
      </c>
      <c r="K1334" s="7">
        <f t="shared" si="295"/>
        <v>1</v>
      </c>
      <c r="L1334" s="6">
        <f t="shared" si="296"/>
        <v>54.3</v>
      </c>
      <c r="M1334">
        <v>1</v>
      </c>
      <c r="N1334" s="9">
        <f t="shared" si="297"/>
        <v>1</v>
      </c>
      <c r="O1334" s="9">
        <f t="shared" si="298"/>
        <v>0</v>
      </c>
      <c r="P1334" s="9">
        <f t="shared" si="299"/>
        <v>0</v>
      </c>
      <c r="Q1334" s="8">
        <f t="shared" si="300"/>
        <v>54.3</v>
      </c>
      <c r="R1334" s="8">
        <f t="shared" si="301"/>
        <v>0</v>
      </c>
      <c r="S1334" t="str">
        <f t="shared" si="302"/>
        <v>22.00.00</v>
      </c>
      <c r="T1334" t="str">
        <f t="shared" si="303"/>
        <v>3.00.00</v>
      </c>
      <c r="U1334" t="str">
        <f t="shared" si="304"/>
        <v xml:space="preserve">5-ott-2012 </v>
      </c>
      <c r="V1334">
        <f t="shared" si="305"/>
        <v>10</v>
      </c>
      <c r="W1334">
        <f t="shared" si="306"/>
        <v>2012</v>
      </c>
      <c r="X1334">
        <f t="shared" si="307"/>
        <v>5</v>
      </c>
      <c r="Y1334" s="25">
        <f t="shared" si="308"/>
        <v>5576.1999999999625</v>
      </c>
    </row>
    <row r="1335" spans="1:25">
      <c r="A1335" t="s">
        <v>3229</v>
      </c>
      <c r="B1335" t="s">
        <v>3230</v>
      </c>
      <c r="C1335" t="s">
        <v>25</v>
      </c>
      <c r="D1335">
        <v>2</v>
      </c>
      <c r="E1335" s="36">
        <v>-14.8</v>
      </c>
      <c r="F1335" s="4">
        <v>-2.0999999999999999E-3</v>
      </c>
      <c r="G1335">
        <v>0</v>
      </c>
      <c r="H1335" s="25">
        <v>0</v>
      </c>
      <c r="I1335" s="25">
        <v>-14.8</v>
      </c>
      <c r="J1335" s="3">
        <v>10000</v>
      </c>
      <c r="K1335" s="7">
        <f t="shared" si="295"/>
        <v>-1</v>
      </c>
      <c r="L1335" s="6">
        <f t="shared" si="296"/>
        <v>-14.8</v>
      </c>
      <c r="M1335">
        <v>1</v>
      </c>
      <c r="N1335" s="9">
        <f t="shared" si="297"/>
        <v>0</v>
      </c>
      <c r="O1335" s="9">
        <f t="shared" si="298"/>
        <v>-1</v>
      </c>
      <c r="P1335" s="9">
        <f t="shared" si="299"/>
        <v>0</v>
      </c>
      <c r="Q1335" s="8">
        <f t="shared" si="300"/>
        <v>0</v>
      </c>
      <c r="R1335" s="8">
        <f t="shared" si="301"/>
        <v>-14.8</v>
      </c>
      <c r="S1335" t="str">
        <f t="shared" si="302"/>
        <v>21.00.00</v>
      </c>
      <c r="T1335" t="str">
        <f t="shared" si="303"/>
        <v>23.00.00</v>
      </c>
      <c r="U1335" t="str">
        <f t="shared" si="304"/>
        <v>10-ott-2012</v>
      </c>
      <c r="V1335">
        <f t="shared" si="305"/>
        <v>10</v>
      </c>
      <c r="W1335">
        <f t="shared" si="306"/>
        <v>2012</v>
      </c>
      <c r="X1335">
        <f t="shared" si="307"/>
        <v>10</v>
      </c>
      <c r="Y1335" s="25">
        <f t="shared" si="308"/>
        <v>5561.3999999999623</v>
      </c>
    </row>
    <row r="1336" spans="1:25">
      <c r="A1336" t="s">
        <v>1698</v>
      </c>
      <c r="B1336" t="s">
        <v>1699</v>
      </c>
      <c r="C1336" t="s">
        <v>25</v>
      </c>
      <c r="D1336">
        <v>10</v>
      </c>
      <c r="E1336" s="36">
        <v>-23.8</v>
      </c>
      <c r="F1336" s="4">
        <v>-3.3E-3</v>
      </c>
      <c r="G1336">
        <v>0</v>
      </c>
      <c r="H1336" s="25">
        <v>14</v>
      </c>
      <c r="I1336" s="25">
        <v>-23.8</v>
      </c>
      <c r="J1336" s="3">
        <v>10000</v>
      </c>
      <c r="K1336" s="7">
        <f t="shared" si="295"/>
        <v>-2</v>
      </c>
      <c r="L1336" s="6">
        <f t="shared" si="296"/>
        <v>-38.6</v>
      </c>
      <c r="M1336">
        <v>1</v>
      </c>
      <c r="N1336" s="9">
        <f t="shared" si="297"/>
        <v>0</v>
      </c>
      <c r="O1336" s="9">
        <f t="shared" si="298"/>
        <v>-1</v>
      </c>
      <c r="P1336" s="9">
        <f t="shared" si="299"/>
        <v>0</v>
      </c>
      <c r="Q1336" s="8">
        <f t="shared" si="300"/>
        <v>0</v>
      </c>
      <c r="R1336" s="8">
        <f t="shared" si="301"/>
        <v>-23.8</v>
      </c>
      <c r="S1336" t="str">
        <f t="shared" si="302"/>
        <v>8.00.00</v>
      </c>
      <c r="T1336" t="str">
        <f t="shared" si="303"/>
        <v>18.00.00</v>
      </c>
      <c r="U1336" t="str">
        <f t="shared" si="304"/>
        <v>10-ott-2012</v>
      </c>
      <c r="V1336">
        <f t="shared" si="305"/>
        <v>10</v>
      </c>
      <c r="W1336">
        <f t="shared" si="306"/>
        <v>2012</v>
      </c>
      <c r="X1336">
        <f t="shared" si="307"/>
        <v>10</v>
      </c>
      <c r="Y1336" s="25">
        <f t="shared" si="308"/>
        <v>5537.5999999999622</v>
      </c>
    </row>
    <row r="1337" spans="1:25">
      <c r="A1337" t="s">
        <v>2215</v>
      </c>
      <c r="B1337" t="s">
        <v>2216</v>
      </c>
      <c r="C1337" t="s">
        <v>25</v>
      </c>
      <c r="D1337">
        <v>9</v>
      </c>
      <c r="E1337" s="38">
        <v>4.4000000000000004</v>
      </c>
      <c r="F1337" s="4">
        <v>2.9999999999999997E-4</v>
      </c>
      <c r="G1337">
        <v>0</v>
      </c>
      <c r="H1337" s="25">
        <v>86</v>
      </c>
      <c r="I1337" s="25">
        <v>-15.6</v>
      </c>
      <c r="J1337" s="3">
        <v>10000</v>
      </c>
      <c r="K1337" s="7">
        <f t="shared" si="295"/>
        <v>1</v>
      </c>
      <c r="L1337" s="6">
        <f t="shared" si="296"/>
        <v>4.4000000000000004</v>
      </c>
      <c r="M1337">
        <v>1</v>
      </c>
      <c r="N1337" s="9">
        <f t="shared" si="297"/>
        <v>1</v>
      </c>
      <c r="O1337" s="9">
        <f t="shared" si="298"/>
        <v>0</v>
      </c>
      <c r="P1337" s="9">
        <f t="shared" si="299"/>
        <v>0</v>
      </c>
      <c r="Q1337" s="8">
        <f t="shared" si="300"/>
        <v>4.4000000000000004</v>
      </c>
      <c r="R1337" s="8">
        <f t="shared" si="301"/>
        <v>0</v>
      </c>
      <c r="S1337" t="str">
        <f t="shared" si="302"/>
        <v>12.00.00</v>
      </c>
      <c r="T1337" t="str">
        <f t="shared" si="303"/>
        <v>21.00.00</v>
      </c>
      <c r="U1337" t="str">
        <f t="shared" si="304"/>
        <v>11-ott-2012</v>
      </c>
      <c r="V1337">
        <f t="shared" si="305"/>
        <v>10</v>
      </c>
      <c r="W1337">
        <f t="shared" si="306"/>
        <v>2012</v>
      </c>
      <c r="X1337">
        <f t="shared" si="307"/>
        <v>11</v>
      </c>
      <c r="Y1337" s="25">
        <f t="shared" si="308"/>
        <v>5541.9999999999618</v>
      </c>
    </row>
    <row r="1338" spans="1:25">
      <c r="A1338" t="s">
        <v>1700</v>
      </c>
      <c r="B1338" t="s">
        <v>1701</v>
      </c>
      <c r="C1338" t="s">
        <v>25</v>
      </c>
      <c r="D1338">
        <v>14</v>
      </c>
      <c r="E1338" s="36">
        <v>54.9</v>
      </c>
      <c r="F1338" s="4">
        <v>7.6E-3</v>
      </c>
      <c r="G1338">
        <v>0</v>
      </c>
      <c r="H1338" s="25">
        <v>95.5</v>
      </c>
      <c r="I1338" s="25">
        <v>-8.3000000000000007</v>
      </c>
      <c r="J1338" s="3">
        <v>10000</v>
      </c>
      <c r="K1338" s="7">
        <f t="shared" si="295"/>
        <v>2</v>
      </c>
      <c r="L1338" s="6">
        <f t="shared" si="296"/>
        <v>59.3</v>
      </c>
      <c r="M1338">
        <v>1</v>
      </c>
      <c r="N1338" s="9">
        <f t="shared" si="297"/>
        <v>1</v>
      </c>
      <c r="O1338" s="9">
        <f t="shared" si="298"/>
        <v>0</v>
      </c>
      <c r="P1338" s="9">
        <f t="shared" si="299"/>
        <v>0</v>
      </c>
      <c r="Q1338" s="8">
        <f t="shared" si="300"/>
        <v>54.9</v>
      </c>
      <c r="R1338" s="8">
        <f t="shared" si="301"/>
        <v>0</v>
      </c>
      <c r="S1338" t="str">
        <f t="shared" si="302"/>
        <v>6.00.00</v>
      </c>
      <c r="T1338" t="str">
        <f t="shared" si="303"/>
        <v>20.00.00</v>
      </c>
      <c r="U1338" t="str">
        <f t="shared" si="304"/>
        <v>11-ott-2012</v>
      </c>
      <c r="V1338">
        <f t="shared" si="305"/>
        <v>10</v>
      </c>
      <c r="W1338">
        <f t="shared" si="306"/>
        <v>2012</v>
      </c>
      <c r="X1338">
        <f t="shared" si="307"/>
        <v>11</v>
      </c>
      <c r="Y1338" s="25">
        <f t="shared" si="308"/>
        <v>5596.8999999999614</v>
      </c>
    </row>
    <row r="1339" spans="1:25">
      <c r="A1339" t="s">
        <v>1702</v>
      </c>
      <c r="B1339" t="s">
        <v>1703</v>
      </c>
      <c r="C1339" t="s">
        <v>25</v>
      </c>
      <c r="D1339">
        <v>25</v>
      </c>
      <c r="E1339" s="36">
        <v>25.7</v>
      </c>
      <c r="F1339" s="4">
        <v>3.5000000000000001E-3</v>
      </c>
      <c r="G1339">
        <v>0</v>
      </c>
      <c r="H1339" s="25">
        <v>28.7</v>
      </c>
      <c r="I1339" s="25">
        <v>-28.8</v>
      </c>
      <c r="J1339" s="3">
        <v>10000</v>
      </c>
      <c r="K1339" s="7">
        <f t="shared" si="295"/>
        <v>3</v>
      </c>
      <c r="L1339" s="6">
        <f t="shared" si="296"/>
        <v>85</v>
      </c>
      <c r="M1339">
        <v>1</v>
      </c>
      <c r="N1339" s="9">
        <f t="shared" si="297"/>
        <v>1</v>
      </c>
      <c r="O1339" s="9">
        <f t="shared" si="298"/>
        <v>0</v>
      </c>
      <c r="P1339" s="9">
        <f t="shared" si="299"/>
        <v>0</v>
      </c>
      <c r="Q1339" s="8">
        <f t="shared" si="300"/>
        <v>25.7</v>
      </c>
      <c r="R1339" s="8">
        <f t="shared" si="301"/>
        <v>0</v>
      </c>
      <c r="S1339" t="str">
        <f t="shared" si="302"/>
        <v>10.00.00</v>
      </c>
      <c r="T1339" t="str">
        <f t="shared" si="303"/>
        <v>11.00.00</v>
      </c>
      <c r="U1339" t="str">
        <f t="shared" si="304"/>
        <v>15-ott-2012</v>
      </c>
      <c r="V1339">
        <f t="shared" si="305"/>
        <v>10</v>
      </c>
      <c r="W1339">
        <f t="shared" si="306"/>
        <v>2012</v>
      </c>
      <c r="X1339">
        <f t="shared" si="307"/>
        <v>15</v>
      </c>
      <c r="Y1339" s="25">
        <f t="shared" si="308"/>
        <v>5622.5999999999613</v>
      </c>
    </row>
    <row r="1340" spans="1:25">
      <c r="A1340" t="s">
        <v>2217</v>
      </c>
      <c r="B1340" t="s">
        <v>2218</v>
      </c>
      <c r="C1340" t="s">
        <v>25</v>
      </c>
      <c r="D1340">
        <v>9</v>
      </c>
      <c r="E1340" s="38">
        <v>-22.4</v>
      </c>
      <c r="F1340" s="4">
        <v>-1.5E-3</v>
      </c>
      <c r="G1340">
        <v>0</v>
      </c>
      <c r="H1340" s="25">
        <v>1</v>
      </c>
      <c r="I1340" s="25">
        <v>-78.400000000000006</v>
      </c>
      <c r="J1340" s="3">
        <v>10000</v>
      </c>
      <c r="K1340" s="7">
        <f t="shared" si="295"/>
        <v>-1</v>
      </c>
      <c r="L1340" s="6">
        <f t="shared" si="296"/>
        <v>-22.4</v>
      </c>
      <c r="M1340">
        <v>1</v>
      </c>
      <c r="N1340" s="9">
        <f t="shared" si="297"/>
        <v>0</v>
      </c>
      <c r="O1340" s="9">
        <f t="shared" si="298"/>
        <v>-1</v>
      </c>
      <c r="P1340" s="9">
        <f t="shared" si="299"/>
        <v>0</v>
      </c>
      <c r="Q1340" s="8">
        <f t="shared" si="300"/>
        <v>0</v>
      </c>
      <c r="R1340" s="8">
        <f t="shared" si="301"/>
        <v>-22.4</v>
      </c>
      <c r="S1340" t="str">
        <f t="shared" si="302"/>
        <v>12.00.00</v>
      </c>
      <c r="T1340" t="str">
        <f t="shared" si="303"/>
        <v>21.00.00</v>
      </c>
      <c r="U1340" t="str">
        <f t="shared" si="304"/>
        <v>15-ott-2012</v>
      </c>
      <c r="V1340">
        <f t="shared" si="305"/>
        <v>10</v>
      </c>
      <c r="W1340">
        <f t="shared" si="306"/>
        <v>2012</v>
      </c>
      <c r="X1340">
        <f t="shared" si="307"/>
        <v>15</v>
      </c>
      <c r="Y1340" s="25">
        <f t="shared" si="308"/>
        <v>5600.1999999999616</v>
      </c>
    </row>
    <row r="1341" spans="1:25">
      <c r="A1341" t="s">
        <v>1703</v>
      </c>
      <c r="B1341" t="s">
        <v>1704</v>
      </c>
      <c r="C1341" t="s">
        <v>55</v>
      </c>
      <c r="D1341">
        <v>2</v>
      </c>
      <c r="E1341" s="36">
        <v>-62.8</v>
      </c>
      <c r="F1341" s="4">
        <v>-8.6E-3</v>
      </c>
      <c r="G1341">
        <v>0</v>
      </c>
      <c r="H1341" s="25">
        <v>0</v>
      </c>
      <c r="I1341" s="25">
        <v>-64.099999999999994</v>
      </c>
      <c r="J1341" s="3">
        <v>10000</v>
      </c>
      <c r="K1341" s="7">
        <f t="shared" si="295"/>
        <v>-2</v>
      </c>
      <c r="L1341" s="6">
        <f t="shared" si="296"/>
        <v>-85.199999999999989</v>
      </c>
      <c r="M1341">
        <v>1</v>
      </c>
      <c r="N1341" s="9">
        <f t="shared" si="297"/>
        <v>0</v>
      </c>
      <c r="O1341" s="9">
        <f t="shared" si="298"/>
        <v>-1</v>
      </c>
      <c r="P1341" s="9">
        <f t="shared" si="299"/>
        <v>0</v>
      </c>
      <c r="Q1341" s="8">
        <f t="shared" si="300"/>
        <v>0</v>
      </c>
      <c r="R1341" s="8">
        <f t="shared" si="301"/>
        <v>-62.8</v>
      </c>
      <c r="S1341" t="str">
        <f t="shared" si="302"/>
        <v>11.00.00</v>
      </c>
      <c r="T1341" t="str">
        <f t="shared" si="303"/>
        <v>13.00.00</v>
      </c>
      <c r="U1341" t="str">
        <f t="shared" si="304"/>
        <v>16-ott-2012</v>
      </c>
      <c r="V1341">
        <f t="shared" si="305"/>
        <v>10</v>
      </c>
      <c r="W1341">
        <f t="shared" si="306"/>
        <v>2012</v>
      </c>
      <c r="X1341">
        <f t="shared" si="307"/>
        <v>16</v>
      </c>
      <c r="Y1341" s="25">
        <f t="shared" si="308"/>
        <v>5537.3999999999614</v>
      </c>
    </row>
    <row r="1342" spans="1:25">
      <c r="A1342" t="s">
        <v>1705</v>
      </c>
      <c r="B1342" t="s">
        <v>1706</v>
      </c>
      <c r="C1342" t="s">
        <v>25</v>
      </c>
      <c r="D1342">
        <v>20</v>
      </c>
      <c r="E1342" s="36">
        <v>12.4</v>
      </c>
      <c r="F1342" s="4">
        <v>1.6999999999999999E-3</v>
      </c>
      <c r="G1342">
        <v>0</v>
      </c>
      <c r="H1342" s="25">
        <v>35.200000000000003</v>
      </c>
      <c r="I1342" s="25">
        <v>0</v>
      </c>
      <c r="J1342" s="3">
        <v>10000</v>
      </c>
      <c r="K1342" s="7">
        <f t="shared" si="295"/>
        <v>1</v>
      </c>
      <c r="L1342" s="6">
        <f t="shared" si="296"/>
        <v>12.4</v>
      </c>
      <c r="M1342">
        <v>1</v>
      </c>
      <c r="N1342" s="9">
        <f t="shared" si="297"/>
        <v>1</v>
      </c>
      <c r="O1342" s="9">
        <f t="shared" si="298"/>
        <v>0</v>
      </c>
      <c r="P1342" s="9">
        <f t="shared" si="299"/>
        <v>0</v>
      </c>
      <c r="Q1342" s="8">
        <f t="shared" si="300"/>
        <v>12.4</v>
      </c>
      <c r="R1342" s="8">
        <f t="shared" si="301"/>
        <v>0</v>
      </c>
      <c r="S1342" t="str">
        <f t="shared" si="302"/>
        <v>14.00.00</v>
      </c>
      <c r="T1342" t="str">
        <f t="shared" si="303"/>
        <v>10.00.00</v>
      </c>
      <c r="U1342" t="str">
        <f t="shared" si="304"/>
        <v>16-ott-2012</v>
      </c>
      <c r="V1342">
        <f t="shared" si="305"/>
        <v>10</v>
      </c>
      <c r="W1342">
        <f t="shared" si="306"/>
        <v>2012</v>
      </c>
      <c r="X1342">
        <f t="shared" si="307"/>
        <v>16</v>
      </c>
      <c r="Y1342" s="25">
        <f t="shared" si="308"/>
        <v>5549.7999999999611</v>
      </c>
    </row>
    <row r="1343" spans="1:25">
      <c r="A1343" t="s">
        <v>1706</v>
      </c>
      <c r="B1343" t="s">
        <v>1707</v>
      </c>
      <c r="C1343" t="s">
        <v>55</v>
      </c>
      <c r="D1343">
        <v>7</v>
      </c>
      <c r="E1343" s="36">
        <v>-20</v>
      </c>
      <c r="F1343" s="4">
        <v>-2.7000000000000001E-3</v>
      </c>
      <c r="G1343">
        <v>0</v>
      </c>
      <c r="H1343" s="25">
        <v>0</v>
      </c>
      <c r="I1343" s="25">
        <v>-21.3</v>
      </c>
      <c r="J1343" s="3">
        <v>10000</v>
      </c>
      <c r="K1343" s="7">
        <f t="shared" si="295"/>
        <v>-1</v>
      </c>
      <c r="L1343" s="6">
        <f t="shared" si="296"/>
        <v>-20</v>
      </c>
      <c r="M1343">
        <v>1</v>
      </c>
      <c r="N1343" s="9">
        <f t="shared" si="297"/>
        <v>0</v>
      </c>
      <c r="O1343" s="9">
        <f t="shared" si="298"/>
        <v>-1</v>
      </c>
      <c r="P1343" s="9">
        <f t="shared" si="299"/>
        <v>0</v>
      </c>
      <c r="Q1343" s="8">
        <f t="shared" si="300"/>
        <v>0</v>
      </c>
      <c r="R1343" s="8">
        <f t="shared" si="301"/>
        <v>-20</v>
      </c>
      <c r="S1343" t="str">
        <f t="shared" si="302"/>
        <v>10.00.00</v>
      </c>
      <c r="T1343" t="str">
        <f t="shared" si="303"/>
        <v>17.00.00</v>
      </c>
      <c r="U1343" t="str">
        <f t="shared" si="304"/>
        <v>17-ott-2012</v>
      </c>
      <c r="V1343">
        <f t="shared" si="305"/>
        <v>10</v>
      </c>
      <c r="W1343">
        <f t="shared" si="306"/>
        <v>2012</v>
      </c>
      <c r="X1343">
        <f t="shared" si="307"/>
        <v>17</v>
      </c>
      <c r="Y1343" s="25">
        <f t="shared" si="308"/>
        <v>5529.7999999999611</v>
      </c>
    </row>
    <row r="1344" spans="1:25">
      <c r="A1344" t="s">
        <v>1707</v>
      </c>
      <c r="B1344" t="s">
        <v>3231</v>
      </c>
      <c r="C1344" t="s">
        <v>25</v>
      </c>
      <c r="D1344">
        <v>6</v>
      </c>
      <c r="E1344" s="36">
        <v>6.7</v>
      </c>
      <c r="F1344" s="4">
        <v>8.9999999999999998E-4</v>
      </c>
      <c r="G1344">
        <v>0</v>
      </c>
      <c r="H1344" s="25">
        <v>8.5</v>
      </c>
      <c r="I1344" s="25">
        <v>-14</v>
      </c>
      <c r="J1344" s="3">
        <v>10000</v>
      </c>
      <c r="K1344" s="7">
        <f t="shared" si="295"/>
        <v>1</v>
      </c>
      <c r="L1344" s="6">
        <f t="shared" si="296"/>
        <v>6.7</v>
      </c>
      <c r="M1344">
        <v>1</v>
      </c>
      <c r="N1344" s="9">
        <f t="shared" si="297"/>
        <v>1</v>
      </c>
      <c r="O1344" s="9">
        <f t="shared" si="298"/>
        <v>0</v>
      </c>
      <c r="P1344" s="9">
        <f t="shared" si="299"/>
        <v>0</v>
      </c>
      <c r="Q1344" s="8">
        <f t="shared" si="300"/>
        <v>6.7</v>
      </c>
      <c r="R1344" s="8">
        <f t="shared" si="301"/>
        <v>0</v>
      </c>
      <c r="S1344" t="str">
        <f t="shared" si="302"/>
        <v>17.00.00</v>
      </c>
      <c r="T1344" t="str">
        <f t="shared" si="303"/>
        <v>23.00.00</v>
      </c>
      <c r="U1344" t="str">
        <f t="shared" si="304"/>
        <v>17-ott-2012</v>
      </c>
      <c r="V1344">
        <f t="shared" si="305"/>
        <v>10</v>
      </c>
      <c r="W1344">
        <f t="shared" si="306"/>
        <v>2012</v>
      </c>
      <c r="X1344">
        <f t="shared" si="307"/>
        <v>17</v>
      </c>
      <c r="Y1344" s="25">
        <f t="shared" si="308"/>
        <v>5536.4999999999609</v>
      </c>
    </row>
    <row r="1345" spans="1:25">
      <c r="A1345" t="s">
        <v>1708</v>
      </c>
      <c r="B1345" t="s">
        <v>1709</v>
      </c>
      <c r="C1345" t="s">
        <v>25</v>
      </c>
      <c r="D1345">
        <v>15</v>
      </c>
      <c r="E1345" s="36">
        <v>-29.3</v>
      </c>
      <c r="F1345" s="4">
        <v>-3.8999999999999998E-3</v>
      </c>
      <c r="G1345">
        <v>0</v>
      </c>
      <c r="H1345" s="25">
        <v>0</v>
      </c>
      <c r="I1345" s="25">
        <v>-35.299999999999997</v>
      </c>
      <c r="J1345" s="3">
        <v>10000</v>
      </c>
      <c r="K1345" s="7">
        <f t="shared" si="295"/>
        <v>-1</v>
      </c>
      <c r="L1345" s="6">
        <f t="shared" si="296"/>
        <v>-29.3</v>
      </c>
      <c r="M1345">
        <v>1</v>
      </c>
      <c r="N1345" s="9">
        <f t="shared" si="297"/>
        <v>0</v>
      </c>
      <c r="O1345" s="9">
        <f t="shared" si="298"/>
        <v>-1</v>
      </c>
      <c r="P1345" s="9">
        <f t="shared" si="299"/>
        <v>0</v>
      </c>
      <c r="Q1345" s="8">
        <f t="shared" si="300"/>
        <v>0</v>
      </c>
      <c r="R1345" s="8">
        <f t="shared" si="301"/>
        <v>-29.3</v>
      </c>
      <c r="S1345" t="str">
        <f t="shared" si="302"/>
        <v>18.00.00</v>
      </c>
      <c r="T1345" t="str">
        <f t="shared" si="303"/>
        <v>9.00.00</v>
      </c>
      <c r="U1345" t="str">
        <f t="shared" si="304"/>
        <v>18-ott-2012</v>
      </c>
      <c r="V1345">
        <f t="shared" si="305"/>
        <v>10</v>
      </c>
      <c r="W1345">
        <f t="shared" si="306"/>
        <v>2012</v>
      </c>
      <c r="X1345">
        <f t="shared" si="307"/>
        <v>18</v>
      </c>
      <c r="Y1345" s="25">
        <f t="shared" si="308"/>
        <v>5507.1999999999607</v>
      </c>
    </row>
    <row r="1346" spans="1:25">
      <c r="A1346" t="s">
        <v>1709</v>
      </c>
      <c r="B1346" t="s">
        <v>1710</v>
      </c>
      <c r="C1346" t="s">
        <v>55</v>
      </c>
      <c r="D1346">
        <v>19</v>
      </c>
      <c r="E1346" s="36">
        <v>67.5</v>
      </c>
      <c r="F1346" s="4">
        <v>9.1000000000000004E-3</v>
      </c>
      <c r="G1346">
        <v>0</v>
      </c>
      <c r="H1346" s="25">
        <v>88</v>
      </c>
      <c r="I1346" s="25">
        <v>-6.8</v>
      </c>
      <c r="J1346" s="3">
        <v>10000</v>
      </c>
      <c r="K1346" s="7">
        <f t="shared" si="295"/>
        <v>1</v>
      </c>
      <c r="L1346" s="6">
        <f t="shared" si="296"/>
        <v>67.5</v>
      </c>
      <c r="M1346">
        <v>1</v>
      </c>
      <c r="N1346" s="9">
        <f t="shared" si="297"/>
        <v>1</v>
      </c>
      <c r="O1346" s="9">
        <f t="shared" si="298"/>
        <v>0</v>
      </c>
      <c r="P1346" s="9">
        <f t="shared" si="299"/>
        <v>0</v>
      </c>
      <c r="Q1346" s="8">
        <f t="shared" si="300"/>
        <v>67.5</v>
      </c>
      <c r="R1346" s="8">
        <f t="shared" si="301"/>
        <v>0</v>
      </c>
      <c r="S1346" t="str">
        <f t="shared" si="302"/>
        <v>9.00.00</v>
      </c>
      <c r="T1346" t="str">
        <f t="shared" si="303"/>
        <v>5.00.00</v>
      </c>
      <c r="U1346" t="str">
        <f t="shared" si="304"/>
        <v>19-ott-2012</v>
      </c>
      <c r="V1346">
        <f t="shared" si="305"/>
        <v>10</v>
      </c>
      <c r="W1346">
        <f t="shared" si="306"/>
        <v>2012</v>
      </c>
      <c r="X1346">
        <f t="shared" si="307"/>
        <v>19</v>
      </c>
      <c r="Y1346" s="25">
        <f t="shared" si="308"/>
        <v>5574.6999999999607</v>
      </c>
    </row>
    <row r="1347" spans="1:25">
      <c r="A1347" t="s">
        <v>1711</v>
      </c>
      <c r="B1347" t="s">
        <v>1712</v>
      </c>
      <c r="C1347" t="s">
        <v>55</v>
      </c>
      <c r="D1347">
        <v>17</v>
      </c>
      <c r="E1347" s="36">
        <v>55.6</v>
      </c>
      <c r="F1347" s="4">
        <v>7.7000000000000002E-3</v>
      </c>
      <c r="G1347">
        <v>0</v>
      </c>
      <c r="H1347" s="25">
        <v>91.2</v>
      </c>
      <c r="I1347" s="25">
        <v>-8.5</v>
      </c>
      <c r="J1347" s="3">
        <v>10000</v>
      </c>
      <c r="K1347" s="7">
        <f t="shared" si="295"/>
        <v>2</v>
      </c>
      <c r="L1347" s="6">
        <f t="shared" si="296"/>
        <v>123.1</v>
      </c>
      <c r="M1347">
        <v>1</v>
      </c>
      <c r="N1347" s="9">
        <f t="shared" si="297"/>
        <v>1</v>
      </c>
      <c r="O1347" s="9">
        <f t="shared" si="298"/>
        <v>0</v>
      </c>
      <c r="P1347" s="9">
        <f t="shared" si="299"/>
        <v>0</v>
      </c>
      <c r="Q1347" s="8">
        <f t="shared" si="300"/>
        <v>55.6</v>
      </c>
      <c r="R1347" s="8">
        <f t="shared" si="301"/>
        <v>0</v>
      </c>
      <c r="S1347" t="str">
        <f t="shared" si="302"/>
        <v>10.00.00</v>
      </c>
      <c r="T1347" t="str">
        <f t="shared" si="303"/>
        <v>3.00.00</v>
      </c>
      <c r="U1347" t="str">
        <f t="shared" si="304"/>
        <v>23-ott-2012</v>
      </c>
      <c r="V1347">
        <f t="shared" si="305"/>
        <v>10</v>
      </c>
      <c r="W1347">
        <f t="shared" si="306"/>
        <v>2012</v>
      </c>
      <c r="X1347">
        <f t="shared" si="307"/>
        <v>23</v>
      </c>
      <c r="Y1347" s="25">
        <f t="shared" si="308"/>
        <v>5630.2999999999611</v>
      </c>
    </row>
    <row r="1348" spans="1:25">
      <c r="A1348" t="s">
        <v>7335</v>
      </c>
      <c r="B1348" t="s">
        <v>7336</v>
      </c>
      <c r="C1348" t="s">
        <v>55</v>
      </c>
      <c r="D1348">
        <v>28</v>
      </c>
      <c r="E1348" s="36">
        <v>72</v>
      </c>
      <c r="F1348" s="4">
        <v>9.9000000000000008E-3</v>
      </c>
      <c r="G1348">
        <v>0</v>
      </c>
      <c r="H1348" s="25">
        <v>93</v>
      </c>
      <c r="I1348" s="25">
        <v>-18.3</v>
      </c>
      <c r="J1348" s="3">
        <v>10000</v>
      </c>
      <c r="K1348" s="7">
        <f t="shared" si="295"/>
        <v>3</v>
      </c>
      <c r="L1348" s="6">
        <f t="shared" si="296"/>
        <v>195.1</v>
      </c>
      <c r="M1348">
        <v>1</v>
      </c>
      <c r="N1348" s="9">
        <f t="shared" si="297"/>
        <v>1</v>
      </c>
      <c r="O1348" s="9">
        <f t="shared" si="298"/>
        <v>0</v>
      </c>
      <c r="P1348" s="9">
        <f t="shared" si="299"/>
        <v>0</v>
      </c>
      <c r="Q1348" s="8">
        <f t="shared" si="300"/>
        <v>72</v>
      </c>
      <c r="R1348" s="8">
        <f t="shared" si="301"/>
        <v>0</v>
      </c>
      <c r="S1348" t="str">
        <f t="shared" si="302"/>
        <v>11.00.00</v>
      </c>
      <c r="T1348" t="str">
        <f t="shared" si="303"/>
        <v>18.00.00</v>
      </c>
      <c r="U1348" t="str">
        <f t="shared" si="304"/>
        <v>23-ott-2012</v>
      </c>
      <c r="V1348">
        <f t="shared" si="305"/>
        <v>10</v>
      </c>
      <c r="W1348">
        <f t="shared" si="306"/>
        <v>2012</v>
      </c>
      <c r="X1348">
        <f t="shared" si="307"/>
        <v>23</v>
      </c>
      <c r="Y1348" s="25">
        <f t="shared" si="308"/>
        <v>5702.2999999999611</v>
      </c>
    </row>
    <row r="1349" spans="1:25">
      <c r="A1349" t="s">
        <v>3232</v>
      </c>
      <c r="B1349" t="s">
        <v>3232</v>
      </c>
      <c r="C1349" t="s">
        <v>25</v>
      </c>
      <c r="D1349">
        <v>0</v>
      </c>
      <c r="E1349" s="36">
        <v>-39.6</v>
      </c>
      <c r="F1349" s="4">
        <v>-5.4000000000000003E-3</v>
      </c>
      <c r="G1349">
        <v>0</v>
      </c>
      <c r="H1349" s="25">
        <v>0</v>
      </c>
      <c r="I1349" s="25">
        <v>-39.6</v>
      </c>
      <c r="J1349" s="3">
        <v>10000</v>
      </c>
      <c r="K1349" s="7">
        <f t="shared" si="295"/>
        <v>-1</v>
      </c>
      <c r="L1349" s="6">
        <f t="shared" si="296"/>
        <v>-39.6</v>
      </c>
      <c r="M1349">
        <v>1</v>
      </c>
      <c r="N1349" s="9">
        <f t="shared" si="297"/>
        <v>0</v>
      </c>
      <c r="O1349" s="9">
        <f t="shared" si="298"/>
        <v>-1</v>
      </c>
      <c r="P1349" s="9">
        <f t="shared" si="299"/>
        <v>0</v>
      </c>
      <c r="Q1349" s="8">
        <f t="shared" si="300"/>
        <v>0</v>
      </c>
      <c r="R1349" s="8">
        <f t="shared" si="301"/>
        <v>-39.6</v>
      </c>
      <c r="S1349" t="str">
        <f t="shared" si="302"/>
        <v>12.00.00</v>
      </c>
      <c r="T1349" t="str">
        <f t="shared" si="303"/>
        <v>12.00.00</v>
      </c>
      <c r="U1349" t="str">
        <f t="shared" si="304"/>
        <v>23-ott-2012</v>
      </c>
      <c r="V1349">
        <f t="shared" si="305"/>
        <v>10</v>
      </c>
      <c r="W1349">
        <f t="shared" si="306"/>
        <v>2012</v>
      </c>
      <c r="X1349">
        <f t="shared" si="307"/>
        <v>23</v>
      </c>
      <c r="Y1349" s="25">
        <f t="shared" si="308"/>
        <v>5662.6999999999607</v>
      </c>
    </row>
    <row r="1350" spans="1:25">
      <c r="A1350" t="s">
        <v>3233</v>
      </c>
      <c r="B1350" t="s">
        <v>3234</v>
      </c>
      <c r="C1350" t="s">
        <v>25</v>
      </c>
      <c r="D1350">
        <v>11</v>
      </c>
      <c r="E1350" s="36">
        <v>-2.1</v>
      </c>
      <c r="F1350" s="4">
        <v>-2.9999999999999997E-4</v>
      </c>
      <c r="G1350">
        <v>0</v>
      </c>
      <c r="H1350" s="25">
        <v>19.3</v>
      </c>
      <c r="I1350" s="25">
        <v>-13.2</v>
      </c>
      <c r="J1350" s="3">
        <v>10000</v>
      </c>
      <c r="K1350" s="7">
        <f t="shared" si="295"/>
        <v>-2</v>
      </c>
      <c r="L1350" s="6">
        <f t="shared" si="296"/>
        <v>-41.7</v>
      </c>
      <c r="M1350">
        <v>1</v>
      </c>
      <c r="N1350" s="9">
        <f t="shared" si="297"/>
        <v>0</v>
      </c>
      <c r="O1350" s="9">
        <f t="shared" si="298"/>
        <v>-1</v>
      </c>
      <c r="P1350" s="9">
        <f t="shared" si="299"/>
        <v>0</v>
      </c>
      <c r="Q1350" s="8">
        <f t="shared" si="300"/>
        <v>0</v>
      </c>
      <c r="R1350" s="8">
        <f t="shared" si="301"/>
        <v>-2.1</v>
      </c>
      <c r="S1350" t="str">
        <f t="shared" si="302"/>
        <v>12.00.00</v>
      </c>
      <c r="T1350" t="str">
        <f t="shared" si="303"/>
        <v>23.00.00</v>
      </c>
      <c r="U1350" t="str">
        <f t="shared" si="304"/>
        <v>24-ott-2012</v>
      </c>
      <c r="V1350">
        <f t="shared" si="305"/>
        <v>10</v>
      </c>
      <c r="W1350">
        <f t="shared" si="306"/>
        <v>2012</v>
      </c>
      <c r="X1350">
        <f t="shared" si="307"/>
        <v>24</v>
      </c>
      <c r="Y1350" s="25">
        <f t="shared" si="308"/>
        <v>5660.5999999999603</v>
      </c>
    </row>
    <row r="1351" spans="1:25">
      <c r="A1351" t="s">
        <v>1714</v>
      </c>
      <c r="B1351" t="s">
        <v>1715</v>
      </c>
      <c r="C1351" t="s">
        <v>25</v>
      </c>
      <c r="D1351">
        <v>26</v>
      </c>
      <c r="E1351" s="36">
        <v>0.2</v>
      </c>
      <c r="F1351" s="4">
        <v>0</v>
      </c>
      <c r="G1351">
        <v>0</v>
      </c>
      <c r="H1351" s="25">
        <v>45.7</v>
      </c>
      <c r="I1351" s="25">
        <v>-33.5</v>
      </c>
      <c r="J1351" s="3">
        <v>10000</v>
      </c>
      <c r="K1351" s="7">
        <f t="shared" ref="K1351:K1414" si="309">+IF(AND(E1351&gt;=0,E1350&gt;=0),K1350+1,IF(AND(E1351&lt;0,E1350&lt;0),K1350-1,IF(AND(E1351&gt;=0,E1350&lt;0),1,-1)))</f>
        <v>1</v>
      </c>
      <c r="L1351" s="6">
        <f t="shared" ref="L1351:L1414" si="310">+IF(AND(E1351&gt;=0,E1350&gt;=0),L1350+E1351,IF(AND(E1351&lt;0,E1350&lt;0),L1350+E1351,E1351))</f>
        <v>0.2</v>
      </c>
      <c r="M1351">
        <v>1</v>
      </c>
      <c r="N1351" s="9">
        <f t="shared" ref="N1351:N1414" si="311">+IF(E1351&gt;0,1,0)</f>
        <v>1</v>
      </c>
      <c r="O1351" s="9">
        <f t="shared" ref="O1351:O1414" si="312">+IF(E1351&lt;0,-1,0)</f>
        <v>0</v>
      </c>
      <c r="P1351" s="9">
        <f t="shared" ref="P1351:P1414" si="313">+IF(E1351=0,1,0)</f>
        <v>0</v>
      </c>
      <c r="Q1351" s="8">
        <f t="shared" ref="Q1351:Q1414" si="314">IF(E1351&gt;=0,E1351,0)</f>
        <v>0.2</v>
      </c>
      <c r="R1351" s="8">
        <f t="shared" ref="R1351:R1414" si="315">IF(E1351&lt;0,E1351,0)</f>
        <v>0</v>
      </c>
      <c r="S1351" t="str">
        <f t="shared" ref="S1351:S1414" si="316">REPLACE(A1351,1,SEARCH(" ",A1351),"")</f>
        <v>16.00.00</v>
      </c>
      <c r="T1351" t="str">
        <f t="shared" ref="T1351:T1414" si="317">REPLACE(B1351,1,SEARCH(" ",B1351),"")</f>
        <v>18.00.00</v>
      </c>
      <c r="U1351" t="str">
        <f t="shared" ref="U1351:U1414" si="318">LEFT(A1351,11)</f>
        <v>24-ott-2012</v>
      </c>
      <c r="V1351">
        <f t="shared" ref="V1351:V1414" si="319">MONTH(U1351)</f>
        <v>10</v>
      </c>
      <c r="W1351">
        <f t="shared" ref="W1351:W1414" si="320">YEAR(U1351)</f>
        <v>2012</v>
      </c>
      <c r="X1351">
        <f t="shared" ref="X1351:X1414" si="321">DAY(U1351)</f>
        <v>24</v>
      </c>
      <c r="Y1351" s="25">
        <f t="shared" ref="Y1351:Y1414" si="322">Y1350+E1351</f>
        <v>5660.7999999999602</v>
      </c>
    </row>
    <row r="1352" spans="1:25">
      <c r="A1352" t="s">
        <v>1712</v>
      </c>
      <c r="B1352" t="s">
        <v>1713</v>
      </c>
      <c r="C1352" t="s">
        <v>25</v>
      </c>
      <c r="D1352">
        <v>7</v>
      </c>
      <c r="E1352" s="36">
        <v>-32.4</v>
      </c>
      <c r="F1352" s="4">
        <v>-4.4999999999999997E-3</v>
      </c>
      <c r="G1352">
        <v>0</v>
      </c>
      <c r="H1352" s="25">
        <v>15.1</v>
      </c>
      <c r="I1352" s="25">
        <v>-34.5</v>
      </c>
      <c r="J1352" s="3">
        <v>10000</v>
      </c>
      <c r="K1352" s="7">
        <f t="shared" si="309"/>
        <v>-1</v>
      </c>
      <c r="L1352" s="6">
        <f t="shared" si="310"/>
        <v>-32.4</v>
      </c>
      <c r="M1352">
        <v>1</v>
      </c>
      <c r="N1352" s="9">
        <f t="shared" si="311"/>
        <v>0</v>
      </c>
      <c r="O1352" s="9">
        <f t="shared" si="312"/>
        <v>-1</v>
      </c>
      <c r="P1352" s="9">
        <f t="shared" si="313"/>
        <v>0</v>
      </c>
      <c r="Q1352" s="8">
        <f t="shared" si="314"/>
        <v>0</v>
      </c>
      <c r="R1352" s="8">
        <f t="shared" si="315"/>
        <v>-32.4</v>
      </c>
      <c r="S1352" t="str">
        <f t="shared" si="316"/>
        <v>3.00.00</v>
      </c>
      <c r="T1352" t="str">
        <f t="shared" si="317"/>
        <v>10.00.00</v>
      </c>
      <c r="U1352" t="str">
        <f t="shared" si="318"/>
        <v>24-ott-2012</v>
      </c>
      <c r="V1352">
        <f t="shared" si="319"/>
        <v>10</v>
      </c>
      <c r="W1352">
        <f t="shared" si="320"/>
        <v>2012</v>
      </c>
      <c r="X1352">
        <f t="shared" si="321"/>
        <v>24</v>
      </c>
      <c r="Y1352" s="25">
        <f t="shared" si="322"/>
        <v>5628.3999999999605</v>
      </c>
    </row>
    <row r="1353" spans="1:25">
      <c r="A1353" t="s">
        <v>3235</v>
      </c>
      <c r="B1353" t="s">
        <v>3236</v>
      </c>
      <c r="C1353" t="s">
        <v>25</v>
      </c>
      <c r="D1353">
        <v>5</v>
      </c>
      <c r="E1353" s="36">
        <v>50.2</v>
      </c>
      <c r="F1353" s="4">
        <v>7.0000000000000001E-3</v>
      </c>
      <c r="G1353">
        <v>0</v>
      </c>
      <c r="H1353" s="25">
        <v>50.2</v>
      </c>
      <c r="I1353" s="25">
        <v>-7.5</v>
      </c>
      <c r="J1353" s="3">
        <v>10000</v>
      </c>
      <c r="K1353" s="7">
        <f t="shared" si="309"/>
        <v>1</v>
      </c>
      <c r="L1353" s="6">
        <f t="shared" si="310"/>
        <v>50.2</v>
      </c>
      <c r="M1353">
        <v>1</v>
      </c>
      <c r="N1353" s="9">
        <f t="shared" si="311"/>
        <v>1</v>
      </c>
      <c r="O1353" s="9">
        <f t="shared" si="312"/>
        <v>0</v>
      </c>
      <c r="P1353" s="9">
        <f t="shared" si="313"/>
        <v>0</v>
      </c>
      <c r="Q1353" s="8">
        <f t="shared" si="314"/>
        <v>50.2</v>
      </c>
      <c r="R1353" s="8">
        <f t="shared" si="315"/>
        <v>0</v>
      </c>
      <c r="S1353" t="str">
        <f t="shared" si="316"/>
        <v>9.00.00</v>
      </c>
      <c r="T1353" t="str">
        <f t="shared" si="317"/>
        <v>14.00.00</v>
      </c>
      <c r="U1353" t="str">
        <f t="shared" si="318"/>
        <v>26-ott-2012</v>
      </c>
      <c r="V1353">
        <f t="shared" si="319"/>
        <v>10</v>
      </c>
      <c r="W1353">
        <f t="shared" si="320"/>
        <v>2012</v>
      </c>
      <c r="X1353">
        <f t="shared" si="321"/>
        <v>26</v>
      </c>
      <c r="Y1353" s="25">
        <f t="shared" si="322"/>
        <v>5678.5999999999603</v>
      </c>
    </row>
    <row r="1354" spans="1:25">
      <c r="A1354" t="s">
        <v>1716</v>
      </c>
      <c r="B1354" t="s">
        <v>1717</v>
      </c>
      <c r="C1354" t="s">
        <v>55</v>
      </c>
      <c r="D1354">
        <v>10</v>
      </c>
      <c r="E1354" s="36">
        <v>8.6</v>
      </c>
      <c r="F1354" s="4">
        <v>1.1999999999999999E-3</v>
      </c>
      <c r="G1354">
        <v>0</v>
      </c>
      <c r="H1354" s="25">
        <v>43.6</v>
      </c>
      <c r="I1354" s="25">
        <v>-0.1</v>
      </c>
      <c r="J1354" s="3">
        <v>10000</v>
      </c>
      <c r="K1354" s="7">
        <f t="shared" si="309"/>
        <v>2</v>
      </c>
      <c r="L1354" s="6">
        <f t="shared" si="310"/>
        <v>58.800000000000004</v>
      </c>
      <c r="M1354">
        <v>1</v>
      </c>
      <c r="N1354" s="9">
        <f t="shared" si="311"/>
        <v>1</v>
      </c>
      <c r="O1354" s="9">
        <f t="shared" si="312"/>
        <v>0</v>
      </c>
      <c r="P1354" s="9">
        <f t="shared" si="313"/>
        <v>0</v>
      </c>
      <c r="Q1354" s="8">
        <f t="shared" si="314"/>
        <v>8.6</v>
      </c>
      <c r="R1354" s="8">
        <f t="shared" si="315"/>
        <v>0</v>
      </c>
      <c r="S1354" t="str">
        <f t="shared" si="316"/>
        <v>7.00.00</v>
      </c>
      <c r="T1354" t="str">
        <f t="shared" si="317"/>
        <v>17.00.00</v>
      </c>
      <c r="U1354" t="str">
        <f t="shared" si="318"/>
        <v>29-ott-2012</v>
      </c>
      <c r="V1354">
        <f t="shared" si="319"/>
        <v>10</v>
      </c>
      <c r="W1354">
        <f t="shared" si="320"/>
        <v>2012</v>
      </c>
      <c r="X1354">
        <f t="shared" si="321"/>
        <v>29</v>
      </c>
      <c r="Y1354" s="25">
        <f t="shared" si="322"/>
        <v>5687.1999999999607</v>
      </c>
    </row>
    <row r="1355" spans="1:25">
      <c r="A1355" t="s">
        <v>1718</v>
      </c>
      <c r="B1355" t="s">
        <v>1719</v>
      </c>
      <c r="C1355" t="s">
        <v>55</v>
      </c>
      <c r="D1355">
        <v>9</v>
      </c>
      <c r="E1355" s="36">
        <v>-51.9</v>
      </c>
      <c r="F1355" s="4">
        <v>-7.1999999999999998E-3</v>
      </c>
      <c r="G1355">
        <v>0</v>
      </c>
      <c r="H1355" s="25">
        <v>0</v>
      </c>
      <c r="I1355" s="25">
        <v>-51.1</v>
      </c>
      <c r="J1355" s="3">
        <v>10000</v>
      </c>
      <c r="K1355" s="7">
        <f t="shared" si="309"/>
        <v>-1</v>
      </c>
      <c r="L1355" s="6">
        <f t="shared" si="310"/>
        <v>-51.9</v>
      </c>
      <c r="M1355">
        <v>1</v>
      </c>
      <c r="N1355" s="9">
        <f t="shared" si="311"/>
        <v>0</v>
      </c>
      <c r="O1355" s="9">
        <f t="shared" si="312"/>
        <v>-1</v>
      </c>
      <c r="P1355" s="9">
        <f t="shared" si="313"/>
        <v>0</v>
      </c>
      <c r="Q1355" s="8">
        <f t="shared" si="314"/>
        <v>0</v>
      </c>
      <c r="R1355" s="8">
        <f t="shared" si="315"/>
        <v>-51.9</v>
      </c>
      <c r="S1355" t="str">
        <f t="shared" si="316"/>
        <v>0.00.00</v>
      </c>
      <c r="T1355" t="str">
        <f t="shared" si="317"/>
        <v>9.00.00</v>
      </c>
      <c r="U1355" t="str">
        <f t="shared" si="318"/>
        <v>30-ott-2012</v>
      </c>
      <c r="V1355">
        <f t="shared" si="319"/>
        <v>10</v>
      </c>
      <c r="W1355">
        <f t="shared" si="320"/>
        <v>2012</v>
      </c>
      <c r="X1355">
        <f t="shared" si="321"/>
        <v>30</v>
      </c>
      <c r="Y1355" s="25">
        <f t="shared" si="322"/>
        <v>5635.2999999999611</v>
      </c>
    </row>
    <row r="1356" spans="1:25">
      <c r="A1356" t="s">
        <v>1719</v>
      </c>
      <c r="B1356" t="s">
        <v>1720</v>
      </c>
      <c r="C1356" t="s">
        <v>25</v>
      </c>
      <c r="D1356">
        <v>30</v>
      </c>
      <c r="E1356" s="36">
        <v>78.599999999999994</v>
      </c>
      <c r="F1356" s="4">
        <v>1.09E-2</v>
      </c>
      <c r="G1356">
        <v>0</v>
      </c>
      <c r="H1356" s="25">
        <v>107.8</v>
      </c>
      <c r="I1356" s="25">
        <v>0</v>
      </c>
      <c r="J1356" s="3">
        <v>10000</v>
      </c>
      <c r="K1356" s="7">
        <f t="shared" si="309"/>
        <v>1</v>
      </c>
      <c r="L1356" s="6">
        <f t="shared" si="310"/>
        <v>78.599999999999994</v>
      </c>
      <c r="M1356">
        <v>1</v>
      </c>
      <c r="N1356" s="9">
        <f t="shared" si="311"/>
        <v>1</v>
      </c>
      <c r="O1356" s="9">
        <f t="shared" si="312"/>
        <v>0</v>
      </c>
      <c r="P1356" s="9">
        <f t="shared" si="313"/>
        <v>0</v>
      </c>
      <c r="Q1356" s="8">
        <f t="shared" si="314"/>
        <v>78.599999999999994</v>
      </c>
      <c r="R1356" s="8">
        <f t="shared" si="315"/>
        <v>0</v>
      </c>
      <c r="S1356" t="str">
        <f t="shared" si="316"/>
        <v>9.00.00</v>
      </c>
      <c r="T1356" t="str">
        <f t="shared" si="317"/>
        <v>15.00.00</v>
      </c>
      <c r="U1356" t="str">
        <f t="shared" si="318"/>
        <v>30-ott-2012</v>
      </c>
      <c r="V1356">
        <f t="shared" si="319"/>
        <v>10</v>
      </c>
      <c r="W1356">
        <f t="shared" si="320"/>
        <v>2012</v>
      </c>
      <c r="X1356">
        <f t="shared" si="321"/>
        <v>30</v>
      </c>
      <c r="Y1356" s="25">
        <f t="shared" si="322"/>
        <v>5713.8999999999614</v>
      </c>
    </row>
    <row r="1357" spans="1:25">
      <c r="A1357" t="s">
        <v>1721</v>
      </c>
      <c r="B1357" t="s">
        <v>1722</v>
      </c>
      <c r="C1357" t="s">
        <v>55</v>
      </c>
      <c r="D1357">
        <v>15</v>
      </c>
      <c r="E1357" s="36">
        <v>16.600000000000001</v>
      </c>
      <c r="F1357" s="4">
        <v>2.3E-3</v>
      </c>
      <c r="G1357">
        <v>0</v>
      </c>
      <c r="H1357" s="25">
        <v>22.4</v>
      </c>
      <c r="I1357" s="25">
        <v>-1.8</v>
      </c>
      <c r="J1357" s="3">
        <v>10000</v>
      </c>
      <c r="K1357" s="7">
        <f t="shared" si="309"/>
        <v>2</v>
      </c>
      <c r="L1357" s="6">
        <f t="shared" si="310"/>
        <v>95.199999999999989</v>
      </c>
      <c r="M1357">
        <v>1</v>
      </c>
      <c r="N1357" s="9">
        <f t="shared" si="311"/>
        <v>1</v>
      </c>
      <c r="O1357" s="9">
        <f t="shared" si="312"/>
        <v>0</v>
      </c>
      <c r="P1357" s="9">
        <f t="shared" si="313"/>
        <v>0</v>
      </c>
      <c r="Q1357" s="8">
        <f t="shared" si="314"/>
        <v>16.600000000000001</v>
      </c>
      <c r="R1357" s="8">
        <f t="shared" si="315"/>
        <v>0</v>
      </c>
      <c r="S1357" t="str">
        <f t="shared" si="316"/>
        <v>20.00.00</v>
      </c>
      <c r="T1357" t="str">
        <f t="shared" si="317"/>
        <v>13.00.00</v>
      </c>
      <c r="U1357" t="str">
        <f t="shared" si="318"/>
        <v xml:space="preserve">2-nov-2012 </v>
      </c>
      <c r="V1357">
        <f t="shared" si="319"/>
        <v>11</v>
      </c>
      <c r="W1357">
        <f t="shared" si="320"/>
        <v>2012</v>
      </c>
      <c r="X1357">
        <f t="shared" si="321"/>
        <v>2</v>
      </c>
      <c r="Y1357" s="25">
        <f t="shared" si="322"/>
        <v>5730.4999999999618</v>
      </c>
    </row>
    <row r="1358" spans="1:25">
      <c r="A1358" t="s">
        <v>1725</v>
      </c>
      <c r="B1358" t="s">
        <v>1726</v>
      </c>
      <c r="C1358" t="s">
        <v>55</v>
      </c>
      <c r="D1358">
        <v>17</v>
      </c>
      <c r="E1358" s="36">
        <v>77.3</v>
      </c>
      <c r="F1358" s="4">
        <v>1.0500000000000001E-2</v>
      </c>
      <c r="G1358">
        <v>0</v>
      </c>
      <c r="H1358" s="25">
        <v>106.7</v>
      </c>
      <c r="I1358" s="25">
        <v>0</v>
      </c>
      <c r="J1358" s="3">
        <v>10000</v>
      </c>
      <c r="K1358" s="7">
        <f t="shared" si="309"/>
        <v>3</v>
      </c>
      <c r="L1358" s="6">
        <f t="shared" si="310"/>
        <v>172.5</v>
      </c>
      <c r="M1358">
        <v>1</v>
      </c>
      <c r="N1358" s="9">
        <f t="shared" si="311"/>
        <v>1</v>
      </c>
      <c r="O1358" s="9">
        <f t="shared" si="312"/>
        <v>0</v>
      </c>
      <c r="P1358" s="9">
        <f t="shared" si="313"/>
        <v>0</v>
      </c>
      <c r="Q1358" s="8">
        <f t="shared" si="314"/>
        <v>77.3</v>
      </c>
      <c r="R1358" s="8">
        <f t="shared" si="315"/>
        <v>0</v>
      </c>
      <c r="S1358" t="str">
        <f t="shared" si="316"/>
        <v>14.00.00</v>
      </c>
      <c r="T1358" t="str">
        <f t="shared" si="317"/>
        <v>7.00.00</v>
      </c>
      <c r="U1358" t="str">
        <f t="shared" si="318"/>
        <v xml:space="preserve">7-nov-2012 </v>
      </c>
      <c r="V1358">
        <f t="shared" si="319"/>
        <v>11</v>
      </c>
      <c r="W1358">
        <f t="shared" si="320"/>
        <v>2012</v>
      </c>
      <c r="X1358">
        <f t="shared" si="321"/>
        <v>7</v>
      </c>
      <c r="Y1358" s="25">
        <f t="shared" si="322"/>
        <v>5807.799999999962</v>
      </c>
    </row>
    <row r="1359" spans="1:25">
      <c r="A1359" t="s">
        <v>3237</v>
      </c>
      <c r="B1359" t="s">
        <v>3238</v>
      </c>
      <c r="C1359" t="s">
        <v>25</v>
      </c>
      <c r="D1359">
        <v>4</v>
      </c>
      <c r="E1359" s="36">
        <v>4.4000000000000004</v>
      </c>
      <c r="F1359" s="4">
        <v>5.9999999999999995E-4</v>
      </c>
      <c r="G1359">
        <v>0</v>
      </c>
      <c r="H1359" s="25">
        <v>13.2</v>
      </c>
      <c r="I1359" s="25">
        <v>0</v>
      </c>
      <c r="J1359" s="3">
        <v>10000</v>
      </c>
      <c r="K1359" s="7">
        <f t="shared" si="309"/>
        <v>4</v>
      </c>
      <c r="L1359" s="6">
        <f t="shared" si="310"/>
        <v>176.9</v>
      </c>
      <c r="M1359">
        <v>1</v>
      </c>
      <c r="N1359" s="9">
        <f t="shared" si="311"/>
        <v>1</v>
      </c>
      <c r="O1359" s="9">
        <f t="shared" si="312"/>
        <v>0</v>
      </c>
      <c r="P1359" s="9">
        <f t="shared" si="313"/>
        <v>0</v>
      </c>
      <c r="Q1359" s="8">
        <f t="shared" si="314"/>
        <v>4.4000000000000004</v>
      </c>
      <c r="R1359" s="8">
        <f t="shared" si="315"/>
        <v>0</v>
      </c>
      <c r="S1359" t="str">
        <f t="shared" si="316"/>
        <v>19.00.00</v>
      </c>
      <c r="T1359" t="str">
        <f t="shared" si="317"/>
        <v>23.00.00</v>
      </c>
      <c r="U1359" t="str">
        <f t="shared" si="318"/>
        <v xml:space="preserve">7-nov-2012 </v>
      </c>
      <c r="V1359">
        <f t="shared" si="319"/>
        <v>11</v>
      </c>
      <c r="W1359">
        <f t="shared" si="320"/>
        <v>2012</v>
      </c>
      <c r="X1359">
        <f t="shared" si="321"/>
        <v>7</v>
      </c>
      <c r="Y1359" s="25">
        <f t="shared" si="322"/>
        <v>5812.1999999999616</v>
      </c>
    </row>
    <row r="1360" spans="1:25">
      <c r="A1360" t="s">
        <v>1723</v>
      </c>
      <c r="B1360" t="s">
        <v>1724</v>
      </c>
      <c r="C1360" t="s">
        <v>55</v>
      </c>
      <c r="D1360">
        <v>4</v>
      </c>
      <c r="E1360" s="36">
        <v>-31</v>
      </c>
      <c r="F1360" s="4">
        <v>-4.1999999999999997E-3</v>
      </c>
      <c r="G1360">
        <v>0</v>
      </c>
      <c r="H1360" s="25">
        <v>21.7</v>
      </c>
      <c r="I1360" s="25">
        <v>-31</v>
      </c>
      <c r="J1360" s="3">
        <v>10000</v>
      </c>
      <c r="K1360" s="7">
        <f t="shared" si="309"/>
        <v>-1</v>
      </c>
      <c r="L1360" s="6">
        <f t="shared" si="310"/>
        <v>-31</v>
      </c>
      <c r="M1360">
        <v>1</v>
      </c>
      <c r="N1360" s="9">
        <f t="shared" si="311"/>
        <v>0</v>
      </c>
      <c r="O1360" s="9">
        <f t="shared" si="312"/>
        <v>-1</v>
      </c>
      <c r="P1360" s="9">
        <f t="shared" si="313"/>
        <v>0</v>
      </c>
      <c r="Q1360" s="8">
        <f t="shared" si="314"/>
        <v>0</v>
      </c>
      <c r="R1360" s="8">
        <f t="shared" si="315"/>
        <v>-31</v>
      </c>
      <c r="S1360" t="str">
        <f t="shared" si="316"/>
        <v>3.00.00</v>
      </c>
      <c r="T1360" t="str">
        <f t="shared" si="317"/>
        <v>7.00.00</v>
      </c>
      <c r="U1360" t="str">
        <f t="shared" si="318"/>
        <v xml:space="preserve">7-nov-2012 </v>
      </c>
      <c r="V1360">
        <f t="shared" si="319"/>
        <v>11</v>
      </c>
      <c r="W1360">
        <f t="shared" si="320"/>
        <v>2012</v>
      </c>
      <c r="X1360">
        <f t="shared" si="321"/>
        <v>7</v>
      </c>
      <c r="Y1360" s="25">
        <f t="shared" si="322"/>
        <v>5781.1999999999616</v>
      </c>
    </row>
    <row r="1361" spans="1:25">
      <c r="A1361" t="s">
        <v>7337</v>
      </c>
      <c r="B1361" t="s">
        <v>7338</v>
      </c>
      <c r="C1361" t="s">
        <v>55</v>
      </c>
      <c r="D1361">
        <v>12</v>
      </c>
      <c r="E1361" s="36">
        <v>67.7</v>
      </c>
      <c r="F1361" s="4">
        <v>9.4999999999999998E-3</v>
      </c>
      <c r="G1361">
        <v>0</v>
      </c>
      <c r="H1361" s="25">
        <v>88.7</v>
      </c>
      <c r="I1361" s="25">
        <v>-3.5</v>
      </c>
      <c r="J1361" s="3">
        <v>10000</v>
      </c>
      <c r="K1361" s="7">
        <f t="shared" si="309"/>
        <v>1</v>
      </c>
      <c r="L1361" s="6">
        <f t="shared" si="310"/>
        <v>67.7</v>
      </c>
      <c r="M1361">
        <v>1</v>
      </c>
      <c r="N1361" s="9">
        <f t="shared" si="311"/>
        <v>1</v>
      </c>
      <c r="O1361" s="9">
        <f t="shared" si="312"/>
        <v>0</v>
      </c>
      <c r="P1361" s="9">
        <f t="shared" si="313"/>
        <v>0</v>
      </c>
      <c r="Q1361" s="8">
        <f t="shared" si="314"/>
        <v>67.7</v>
      </c>
      <c r="R1361" s="8">
        <f t="shared" si="315"/>
        <v>0</v>
      </c>
      <c r="S1361" t="str">
        <f t="shared" si="316"/>
        <v>11.15.00</v>
      </c>
      <c r="T1361" t="str">
        <f t="shared" si="317"/>
        <v>14.15.00</v>
      </c>
      <c r="U1361" t="str">
        <f t="shared" si="318"/>
        <v xml:space="preserve">9-nov-2012 </v>
      </c>
      <c r="V1361">
        <f t="shared" si="319"/>
        <v>11</v>
      </c>
      <c r="W1361">
        <f t="shared" si="320"/>
        <v>2012</v>
      </c>
      <c r="X1361">
        <f t="shared" si="321"/>
        <v>9</v>
      </c>
      <c r="Y1361" s="25">
        <f t="shared" si="322"/>
        <v>5848.8999999999614</v>
      </c>
    </row>
    <row r="1362" spans="1:25">
      <c r="A1362" t="s">
        <v>3239</v>
      </c>
      <c r="B1362" t="s">
        <v>3240</v>
      </c>
      <c r="C1362" t="s">
        <v>25</v>
      </c>
      <c r="D1362">
        <v>7</v>
      </c>
      <c r="E1362" s="36">
        <v>30.9</v>
      </c>
      <c r="F1362" s="4">
        <v>4.3E-3</v>
      </c>
      <c r="G1362">
        <v>0</v>
      </c>
      <c r="H1362" s="25">
        <v>43.7</v>
      </c>
      <c r="I1362" s="25">
        <v>0</v>
      </c>
      <c r="J1362" s="3">
        <v>10000</v>
      </c>
      <c r="K1362" s="7">
        <f t="shared" si="309"/>
        <v>2</v>
      </c>
      <c r="L1362" s="6">
        <f t="shared" si="310"/>
        <v>98.6</v>
      </c>
      <c r="M1362">
        <v>1</v>
      </c>
      <c r="N1362" s="9">
        <f t="shared" si="311"/>
        <v>1</v>
      </c>
      <c r="O1362" s="9">
        <f t="shared" si="312"/>
        <v>0</v>
      </c>
      <c r="P1362" s="9">
        <f t="shared" si="313"/>
        <v>0</v>
      </c>
      <c r="Q1362" s="8">
        <f t="shared" si="314"/>
        <v>30.9</v>
      </c>
      <c r="R1362" s="8">
        <f t="shared" si="315"/>
        <v>0</v>
      </c>
      <c r="S1362" t="str">
        <f t="shared" si="316"/>
        <v>16.00.00</v>
      </c>
      <c r="T1362" t="str">
        <f t="shared" si="317"/>
        <v>0.00.00</v>
      </c>
      <c r="U1362" t="str">
        <f t="shared" si="318"/>
        <v xml:space="preserve">9-nov-2012 </v>
      </c>
      <c r="V1362">
        <f t="shared" si="319"/>
        <v>11</v>
      </c>
      <c r="W1362">
        <f t="shared" si="320"/>
        <v>2012</v>
      </c>
      <c r="X1362">
        <f t="shared" si="321"/>
        <v>9</v>
      </c>
      <c r="Y1362" s="25">
        <f t="shared" si="322"/>
        <v>5879.7999999999611</v>
      </c>
    </row>
    <row r="1363" spans="1:25">
      <c r="A1363" t="s">
        <v>1727</v>
      </c>
      <c r="B1363" t="s">
        <v>1728</v>
      </c>
      <c r="C1363" t="s">
        <v>25</v>
      </c>
      <c r="D1363">
        <v>1</v>
      </c>
      <c r="E1363" s="36">
        <v>-71.8</v>
      </c>
      <c r="F1363" s="4">
        <v>-9.9000000000000008E-3</v>
      </c>
      <c r="G1363">
        <v>0</v>
      </c>
      <c r="H1363" s="25">
        <v>0</v>
      </c>
      <c r="I1363" s="25">
        <v>-71.8</v>
      </c>
      <c r="J1363" s="3">
        <v>10000</v>
      </c>
      <c r="K1363" s="7">
        <f t="shared" si="309"/>
        <v>-1</v>
      </c>
      <c r="L1363" s="6">
        <f t="shared" si="310"/>
        <v>-71.8</v>
      </c>
      <c r="M1363">
        <v>1</v>
      </c>
      <c r="N1363" s="9">
        <f t="shared" si="311"/>
        <v>0</v>
      </c>
      <c r="O1363" s="9">
        <f t="shared" si="312"/>
        <v>-1</v>
      </c>
      <c r="P1363" s="9">
        <f t="shared" si="313"/>
        <v>0</v>
      </c>
      <c r="Q1363" s="8">
        <f t="shared" si="314"/>
        <v>0</v>
      </c>
      <c r="R1363" s="8">
        <f t="shared" si="315"/>
        <v>-71.8</v>
      </c>
      <c r="S1363" t="str">
        <f t="shared" si="316"/>
        <v>8.00.00</v>
      </c>
      <c r="T1363" t="str">
        <f t="shared" si="317"/>
        <v>9.00.00</v>
      </c>
      <c r="U1363" t="str">
        <f t="shared" si="318"/>
        <v xml:space="preserve">9-nov-2012 </v>
      </c>
      <c r="V1363">
        <f t="shared" si="319"/>
        <v>11</v>
      </c>
      <c r="W1363">
        <f t="shared" si="320"/>
        <v>2012</v>
      </c>
      <c r="X1363">
        <f t="shared" si="321"/>
        <v>9</v>
      </c>
      <c r="Y1363" s="25">
        <f t="shared" si="322"/>
        <v>5807.9999999999609</v>
      </c>
    </row>
    <row r="1364" spans="1:25">
      <c r="A1364" t="s">
        <v>3241</v>
      </c>
      <c r="B1364" t="s">
        <v>3242</v>
      </c>
      <c r="C1364" t="s">
        <v>25</v>
      </c>
      <c r="D1364">
        <v>7</v>
      </c>
      <c r="E1364" s="36">
        <v>2.8</v>
      </c>
      <c r="F1364" s="4">
        <v>4.0000000000000002E-4</v>
      </c>
      <c r="G1364">
        <v>0</v>
      </c>
      <c r="H1364" s="25">
        <v>10.5</v>
      </c>
      <c r="I1364" s="25">
        <v>-23.3</v>
      </c>
      <c r="J1364" s="3">
        <v>10000</v>
      </c>
      <c r="K1364" s="7">
        <f t="shared" si="309"/>
        <v>1</v>
      </c>
      <c r="L1364" s="6">
        <f t="shared" si="310"/>
        <v>2.8</v>
      </c>
      <c r="M1364">
        <v>1</v>
      </c>
      <c r="N1364" s="9">
        <f t="shared" si="311"/>
        <v>1</v>
      </c>
      <c r="O1364" s="9">
        <f t="shared" si="312"/>
        <v>0</v>
      </c>
      <c r="P1364" s="9">
        <f t="shared" si="313"/>
        <v>0</v>
      </c>
      <c r="Q1364" s="8">
        <f t="shared" si="314"/>
        <v>2.8</v>
      </c>
      <c r="R1364" s="8">
        <f t="shared" si="315"/>
        <v>0</v>
      </c>
      <c r="S1364" t="str">
        <f t="shared" si="316"/>
        <v>16.00.00</v>
      </c>
      <c r="T1364" t="str">
        <f t="shared" si="317"/>
        <v>23.00.00</v>
      </c>
      <c r="U1364" t="str">
        <f t="shared" si="318"/>
        <v>15-nov-2012</v>
      </c>
      <c r="V1364">
        <f t="shared" si="319"/>
        <v>11</v>
      </c>
      <c r="W1364">
        <f t="shared" si="320"/>
        <v>2012</v>
      </c>
      <c r="X1364">
        <f t="shared" si="321"/>
        <v>15</v>
      </c>
      <c r="Y1364" s="25">
        <f t="shared" si="322"/>
        <v>5810.7999999999611</v>
      </c>
    </row>
    <row r="1365" spans="1:25">
      <c r="A1365" t="s">
        <v>3243</v>
      </c>
      <c r="B1365" t="s">
        <v>1731</v>
      </c>
      <c r="C1365" t="s">
        <v>25</v>
      </c>
      <c r="D1365">
        <v>10</v>
      </c>
      <c r="E1365" s="36">
        <v>-21.1</v>
      </c>
      <c r="F1365" s="4">
        <v>-3.0000000000000001E-3</v>
      </c>
      <c r="G1365">
        <v>0</v>
      </c>
      <c r="H1365" s="25">
        <v>0</v>
      </c>
      <c r="I1365" s="25">
        <v>-51</v>
      </c>
      <c r="J1365" s="3">
        <v>10000</v>
      </c>
      <c r="K1365" s="7">
        <f t="shared" si="309"/>
        <v>-1</v>
      </c>
      <c r="L1365" s="6">
        <f t="shared" si="310"/>
        <v>-21.1</v>
      </c>
      <c r="M1365">
        <v>1</v>
      </c>
      <c r="N1365" s="9">
        <f t="shared" si="311"/>
        <v>0</v>
      </c>
      <c r="O1365" s="9">
        <f t="shared" si="312"/>
        <v>-1</v>
      </c>
      <c r="P1365" s="9">
        <f t="shared" si="313"/>
        <v>0</v>
      </c>
      <c r="Q1365" s="8">
        <f t="shared" si="314"/>
        <v>0</v>
      </c>
      <c r="R1365" s="8">
        <f t="shared" si="315"/>
        <v>-21.1</v>
      </c>
      <c r="S1365" t="str">
        <f t="shared" si="316"/>
        <v>13.00.00</v>
      </c>
      <c r="T1365" t="str">
        <f t="shared" si="317"/>
        <v>0.00.00</v>
      </c>
      <c r="U1365" t="str">
        <f t="shared" si="318"/>
        <v>16-nov-2012</v>
      </c>
      <c r="V1365">
        <f t="shared" si="319"/>
        <v>11</v>
      </c>
      <c r="W1365">
        <f t="shared" si="320"/>
        <v>2012</v>
      </c>
      <c r="X1365">
        <f t="shared" si="321"/>
        <v>16</v>
      </c>
      <c r="Y1365" s="25">
        <f t="shared" si="322"/>
        <v>5789.6999999999607</v>
      </c>
    </row>
    <row r="1366" spans="1:25">
      <c r="A1366" t="s">
        <v>1729</v>
      </c>
      <c r="B1366" t="s">
        <v>1730</v>
      </c>
      <c r="C1366" t="s">
        <v>25</v>
      </c>
      <c r="D1366">
        <v>2</v>
      </c>
      <c r="E1366" s="36">
        <v>-51.8</v>
      </c>
      <c r="F1366" s="4">
        <v>-7.4000000000000003E-3</v>
      </c>
      <c r="G1366">
        <v>0</v>
      </c>
      <c r="H1366" s="25">
        <v>10.9</v>
      </c>
      <c r="I1366" s="25">
        <v>-51.8</v>
      </c>
      <c r="J1366" s="3">
        <v>10000</v>
      </c>
      <c r="K1366" s="7">
        <f t="shared" si="309"/>
        <v>-2</v>
      </c>
      <c r="L1366" s="6">
        <f t="shared" si="310"/>
        <v>-72.900000000000006</v>
      </c>
      <c r="M1366">
        <v>1</v>
      </c>
      <c r="N1366" s="9">
        <f t="shared" si="311"/>
        <v>0</v>
      </c>
      <c r="O1366" s="9">
        <f t="shared" si="312"/>
        <v>-1</v>
      </c>
      <c r="P1366" s="9">
        <f t="shared" si="313"/>
        <v>0</v>
      </c>
      <c r="Q1366" s="8">
        <f t="shared" si="314"/>
        <v>0</v>
      </c>
      <c r="R1366" s="8">
        <f t="shared" si="315"/>
        <v>-51.8</v>
      </c>
      <c r="S1366" t="str">
        <f t="shared" si="316"/>
        <v>8.00.00</v>
      </c>
      <c r="T1366" t="str">
        <f t="shared" si="317"/>
        <v>10.00.00</v>
      </c>
      <c r="U1366" t="str">
        <f t="shared" si="318"/>
        <v>16-nov-2012</v>
      </c>
      <c r="V1366">
        <f t="shared" si="319"/>
        <v>11</v>
      </c>
      <c r="W1366">
        <f t="shared" si="320"/>
        <v>2012</v>
      </c>
      <c r="X1366">
        <f t="shared" si="321"/>
        <v>16</v>
      </c>
      <c r="Y1366" s="25">
        <f t="shared" si="322"/>
        <v>5737.8999999999605</v>
      </c>
    </row>
    <row r="1367" spans="1:25">
      <c r="A1367" t="s">
        <v>1731</v>
      </c>
      <c r="B1367" t="s">
        <v>1732</v>
      </c>
      <c r="C1367" t="s">
        <v>25</v>
      </c>
      <c r="D1367">
        <v>24</v>
      </c>
      <c r="E1367" s="36">
        <v>92.4</v>
      </c>
      <c r="F1367" s="4">
        <v>1.32E-2</v>
      </c>
      <c r="G1367">
        <v>0</v>
      </c>
      <c r="H1367" s="25">
        <v>121.4</v>
      </c>
      <c r="I1367" s="25">
        <v>-3.1</v>
      </c>
      <c r="J1367" s="3">
        <v>10000</v>
      </c>
      <c r="K1367" s="7">
        <f t="shared" si="309"/>
        <v>1</v>
      </c>
      <c r="L1367" s="6">
        <f t="shared" si="310"/>
        <v>92.4</v>
      </c>
      <c r="M1367">
        <v>1</v>
      </c>
      <c r="N1367" s="9">
        <f t="shared" si="311"/>
        <v>1</v>
      </c>
      <c r="O1367" s="9">
        <f t="shared" si="312"/>
        <v>0</v>
      </c>
      <c r="P1367" s="9">
        <f t="shared" si="313"/>
        <v>0</v>
      </c>
      <c r="Q1367" s="8">
        <f t="shared" si="314"/>
        <v>92.4</v>
      </c>
      <c r="R1367" s="8">
        <f t="shared" si="315"/>
        <v>0</v>
      </c>
      <c r="S1367" t="str">
        <f t="shared" si="316"/>
        <v>0.00.00</v>
      </c>
      <c r="T1367" t="str">
        <f t="shared" si="317"/>
        <v>0.00.00</v>
      </c>
      <c r="U1367" t="str">
        <f t="shared" si="318"/>
        <v>19-nov-2012</v>
      </c>
      <c r="V1367">
        <f t="shared" si="319"/>
        <v>11</v>
      </c>
      <c r="W1367">
        <f t="shared" si="320"/>
        <v>2012</v>
      </c>
      <c r="X1367">
        <f t="shared" si="321"/>
        <v>19</v>
      </c>
      <c r="Y1367" s="25">
        <f t="shared" si="322"/>
        <v>5830.2999999999602</v>
      </c>
    </row>
    <row r="1368" spans="1:25">
      <c r="A1368" t="s">
        <v>3244</v>
      </c>
      <c r="B1368" t="s">
        <v>3245</v>
      </c>
      <c r="C1368" t="s">
        <v>25</v>
      </c>
      <c r="D1368">
        <v>1</v>
      </c>
      <c r="E1368" s="36">
        <v>34.1</v>
      </c>
      <c r="F1368" s="4">
        <v>4.7999999999999996E-3</v>
      </c>
      <c r="G1368">
        <v>0</v>
      </c>
      <c r="H1368" s="25">
        <v>34.1</v>
      </c>
      <c r="I1368" s="25">
        <v>0</v>
      </c>
      <c r="J1368" s="3">
        <v>10000</v>
      </c>
      <c r="K1368" s="7">
        <f t="shared" si="309"/>
        <v>2</v>
      </c>
      <c r="L1368" s="6">
        <f t="shared" si="310"/>
        <v>126.5</v>
      </c>
      <c r="M1368">
        <v>1</v>
      </c>
      <c r="N1368" s="9">
        <f t="shared" si="311"/>
        <v>1</v>
      </c>
      <c r="O1368" s="9">
        <f t="shared" si="312"/>
        <v>0</v>
      </c>
      <c r="P1368" s="9">
        <f t="shared" si="313"/>
        <v>0</v>
      </c>
      <c r="Q1368" s="8">
        <f t="shared" si="314"/>
        <v>34.1</v>
      </c>
      <c r="R1368" s="8">
        <f t="shared" si="315"/>
        <v>0</v>
      </c>
      <c r="S1368" t="str">
        <f t="shared" si="316"/>
        <v>10.00.00</v>
      </c>
      <c r="T1368" t="str">
        <f t="shared" si="317"/>
        <v>11.00.00</v>
      </c>
      <c r="U1368" t="str">
        <f t="shared" si="318"/>
        <v>20-nov-2012</v>
      </c>
      <c r="V1368">
        <f t="shared" si="319"/>
        <v>11</v>
      </c>
      <c r="W1368">
        <f t="shared" si="320"/>
        <v>2012</v>
      </c>
      <c r="X1368">
        <f t="shared" si="321"/>
        <v>20</v>
      </c>
      <c r="Y1368" s="25">
        <f t="shared" si="322"/>
        <v>5864.3999999999605</v>
      </c>
    </row>
    <row r="1369" spans="1:25">
      <c r="A1369" t="s">
        <v>2219</v>
      </c>
      <c r="B1369" t="s">
        <v>2220</v>
      </c>
      <c r="C1369" t="s">
        <v>25</v>
      </c>
      <c r="D1369">
        <v>9</v>
      </c>
      <c r="E1369" s="38">
        <v>38</v>
      </c>
      <c r="F1369" s="4">
        <v>2.7000000000000001E-3</v>
      </c>
      <c r="G1369">
        <v>0</v>
      </c>
      <c r="H1369" s="25">
        <v>69.400000000000006</v>
      </c>
      <c r="I1369" s="25">
        <v>-41</v>
      </c>
      <c r="J1369" s="3">
        <v>10000</v>
      </c>
      <c r="K1369" s="7">
        <f t="shared" si="309"/>
        <v>3</v>
      </c>
      <c r="L1369" s="6">
        <f t="shared" si="310"/>
        <v>164.5</v>
      </c>
      <c r="M1369">
        <v>1</v>
      </c>
      <c r="N1369" s="9">
        <f t="shared" si="311"/>
        <v>1</v>
      </c>
      <c r="O1369" s="9">
        <f t="shared" si="312"/>
        <v>0</v>
      </c>
      <c r="P1369" s="9">
        <f t="shared" si="313"/>
        <v>0</v>
      </c>
      <c r="Q1369" s="8">
        <f t="shared" si="314"/>
        <v>38</v>
      </c>
      <c r="R1369" s="8">
        <f t="shared" si="315"/>
        <v>0</v>
      </c>
      <c r="S1369" t="str">
        <f t="shared" si="316"/>
        <v>12.00.00</v>
      </c>
      <c r="T1369" t="str">
        <f t="shared" si="317"/>
        <v>21.00.00</v>
      </c>
      <c r="U1369" t="str">
        <f t="shared" si="318"/>
        <v>20-nov-2012</v>
      </c>
      <c r="V1369">
        <f t="shared" si="319"/>
        <v>11</v>
      </c>
      <c r="W1369">
        <f t="shared" si="320"/>
        <v>2012</v>
      </c>
      <c r="X1369">
        <f t="shared" si="321"/>
        <v>20</v>
      </c>
      <c r="Y1369" s="25">
        <f t="shared" si="322"/>
        <v>5902.3999999999605</v>
      </c>
    </row>
    <row r="1370" spans="1:25">
      <c r="A1370" t="s">
        <v>1734</v>
      </c>
      <c r="B1370" t="s">
        <v>1735</v>
      </c>
      <c r="C1370" t="s">
        <v>25</v>
      </c>
      <c r="D1370">
        <v>12</v>
      </c>
      <c r="E1370" s="36">
        <v>15.4</v>
      </c>
      <c r="F1370" s="4">
        <v>2.0999999999999999E-3</v>
      </c>
      <c r="G1370">
        <v>0</v>
      </c>
      <c r="H1370" s="25">
        <v>45.8</v>
      </c>
      <c r="I1370" s="25">
        <v>-0.4</v>
      </c>
      <c r="J1370" s="3">
        <v>10000</v>
      </c>
      <c r="K1370" s="7">
        <f t="shared" si="309"/>
        <v>4</v>
      </c>
      <c r="L1370" s="6">
        <f t="shared" si="310"/>
        <v>179.9</v>
      </c>
      <c r="M1370">
        <v>1</v>
      </c>
      <c r="N1370" s="9">
        <f t="shared" si="311"/>
        <v>1</v>
      </c>
      <c r="O1370" s="9">
        <f t="shared" si="312"/>
        <v>0</v>
      </c>
      <c r="P1370" s="9">
        <f t="shared" si="313"/>
        <v>0</v>
      </c>
      <c r="Q1370" s="8">
        <f t="shared" si="314"/>
        <v>15.4</v>
      </c>
      <c r="R1370" s="8">
        <f t="shared" si="315"/>
        <v>0</v>
      </c>
      <c r="S1370" t="str">
        <f t="shared" si="316"/>
        <v>21.00.00</v>
      </c>
      <c r="T1370" t="str">
        <f t="shared" si="317"/>
        <v>9.00.00</v>
      </c>
      <c r="U1370" t="str">
        <f t="shared" si="318"/>
        <v>26-nov-2012</v>
      </c>
      <c r="V1370">
        <f t="shared" si="319"/>
        <v>11</v>
      </c>
      <c r="W1370">
        <f t="shared" si="320"/>
        <v>2012</v>
      </c>
      <c r="X1370">
        <f t="shared" si="321"/>
        <v>26</v>
      </c>
      <c r="Y1370" s="25">
        <f t="shared" si="322"/>
        <v>5917.7999999999602</v>
      </c>
    </row>
    <row r="1371" spans="1:25">
      <c r="A1371" t="s">
        <v>1733</v>
      </c>
      <c r="B1371" t="s">
        <v>1734</v>
      </c>
      <c r="C1371" t="s">
        <v>55</v>
      </c>
      <c r="D1371">
        <v>13</v>
      </c>
      <c r="E1371" s="36">
        <v>-27.1</v>
      </c>
      <c r="F1371" s="4">
        <v>-3.7000000000000002E-3</v>
      </c>
      <c r="G1371">
        <v>0</v>
      </c>
      <c r="H1371" s="25">
        <v>3.2</v>
      </c>
      <c r="I1371" s="25">
        <v>-26.4</v>
      </c>
      <c r="J1371" s="3">
        <v>10000</v>
      </c>
      <c r="K1371" s="7">
        <f t="shared" si="309"/>
        <v>-1</v>
      </c>
      <c r="L1371" s="6">
        <f t="shared" si="310"/>
        <v>-27.1</v>
      </c>
      <c r="M1371">
        <v>1</v>
      </c>
      <c r="N1371" s="9">
        <f t="shared" si="311"/>
        <v>0</v>
      </c>
      <c r="O1371" s="9">
        <f t="shared" si="312"/>
        <v>-1</v>
      </c>
      <c r="P1371" s="9">
        <f t="shared" si="313"/>
        <v>0</v>
      </c>
      <c r="Q1371" s="8">
        <f t="shared" si="314"/>
        <v>0</v>
      </c>
      <c r="R1371" s="8">
        <f t="shared" si="315"/>
        <v>-27.1</v>
      </c>
      <c r="S1371" t="str">
        <f t="shared" si="316"/>
        <v>8.00.00</v>
      </c>
      <c r="T1371" t="str">
        <f t="shared" si="317"/>
        <v>21.00.00</v>
      </c>
      <c r="U1371" t="str">
        <f t="shared" si="318"/>
        <v>26-nov-2012</v>
      </c>
      <c r="V1371">
        <f t="shared" si="319"/>
        <v>11</v>
      </c>
      <c r="W1371">
        <f t="shared" si="320"/>
        <v>2012</v>
      </c>
      <c r="X1371">
        <f t="shared" si="321"/>
        <v>26</v>
      </c>
      <c r="Y1371" s="25">
        <f t="shared" si="322"/>
        <v>5890.6999999999598</v>
      </c>
    </row>
    <row r="1372" spans="1:25">
      <c r="A1372" t="s">
        <v>1736</v>
      </c>
      <c r="B1372" t="s">
        <v>1737</v>
      </c>
      <c r="C1372" t="s">
        <v>55</v>
      </c>
      <c r="D1372">
        <v>6</v>
      </c>
      <c r="E1372" s="36">
        <v>-26.4</v>
      </c>
      <c r="F1372" s="4">
        <v>-3.5999999999999999E-3</v>
      </c>
      <c r="G1372">
        <v>0</v>
      </c>
      <c r="H1372" s="25">
        <v>0</v>
      </c>
      <c r="I1372" s="25">
        <v>-26.4</v>
      </c>
      <c r="J1372" s="3">
        <v>10000</v>
      </c>
      <c r="K1372" s="7">
        <f t="shared" si="309"/>
        <v>-2</v>
      </c>
      <c r="L1372" s="6">
        <f t="shared" si="310"/>
        <v>-53.5</v>
      </c>
      <c r="M1372">
        <v>1</v>
      </c>
      <c r="N1372" s="9">
        <f t="shared" si="311"/>
        <v>0</v>
      </c>
      <c r="O1372" s="9">
        <f t="shared" si="312"/>
        <v>-1</v>
      </c>
      <c r="P1372" s="9">
        <f t="shared" si="313"/>
        <v>0</v>
      </c>
      <c r="Q1372" s="8">
        <f t="shared" si="314"/>
        <v>0</v>
      </c>
      <c r="R1372" s="8">
        <f t="shared" si="315"/>
        <v>-26.4</v>
      </c>
      <c r="S1372" t="str">
        <f t="shared" si="316"/>
        <v>12.00.00</v>
      </c>
      <c r="T1372" t="str">
        <f t="shared" si="317"/>
        <v>18.00.00</v>
      </c>
      <c r="U1372" t="str">
        <f t="shared" si="318"/>
        <v>27-nov-2012</v>
      </c>
      <c r="V1372">
        <f t="shared" si="319"/>
        <v>11</v>
      </c>
      <c r="W1372">
        <f t="shared" si="320"/>
        <v>2012</v>
      </c>
      <c r="X1372">
        <f t="shared" si="321"/>
        <v>27</v>
      </c>
      <c r="Y1372" s="25">
        <f t="shared" si="322"/>
        <v>5864.2999999999602</v>
      </c>
    </row>
    <row r="1373" spans="1:25">
      <c r="A1373" t="s">
        <v>1738</v>
      </c>
      <c r="B1373" t="s">
        <v>1739</v>
      </c>
      <c r="C1373" t="s">
        <v>55</v>
      </c>
      <c r="D1373">
        <v>16</v>
      </c>
      <c r="E1373" s="36">
        <v>-4.5</v>
      </c>
      <c r="F1373" s="4">
        <v>-5.9999999999999995E-4</v>
      </c>
      <c r="G1373">
        <v>0</v>
      </c>
      <c r="H1373" s="25">
        <v>31.3</v>
      </c>
      <c r="I1373" s="25">
        <v>-9.1</v>
      </c>
      <c r="J1373" s="3">
        <v>10000</v>
      </c>
      <c r="K1373" s="7">
        <f t="shared" si="309"/>
        <v>-3</v>
      </c>
      <c r="L1373" s="6">
        <f t="shared" si="310"/>
        <v>-58</v>
      </c>
      <c r="M1373">
        <v>1</v>
      </c>
      <c r="N1373" s="9">
        <f t="shared" si="311"/>
        <v>0</v>
      </c>
      <c r="O1373" s="9">
        <f t="shared" si="312"/>
        <v>-1</v>
      </c>
      <c r="P1373" s="9">
        <f t="shared" si="313"/>
        <v>0</v>
      </c>
      <c r="Q1373" s="8">
        <f t="shared" si="314"/>
        <v>0</v>
      </c>
      <c r="R1373" s="8">
        <f t="shared" si="315"/>
        <v>-4.5</v>
      </c>
      <c r="S1373" t="str">
        <f t="shared" si="316"/>
        <v>1.00.00</v>
      </c>
      <c r="T1373" t="str">
        <f t="shared" si="317"/>
        <v>17.00.00</v>
      </c>
      <c r="U1373" t="str">
        <f t="shared" si="318"/>
        <v>28-nov-2012</v>
      </c>
      <c r="V1373">
        <f t="shared" si="319"/>
        <v>11</v>
      </c>
      <c r="W1373">
        <f t="shared" si="320"/>
        <v>2012</v>
      </c>
      <c r="X1373">
        <f t="shared" si="321"/>
        <v>28</v>
      </c>
      <c r="Y1373" s="25">
        <f t="shared" si="322"/>
        <v>5859.7999999999602</v>
      </c>
    </row>
    <row r="1374" spans="1:25">
      <c r="A1374" t="s">
        <v>1740</v>
      </c>
      <c r="B1374" t="s">
        <v>1741</v>
      </c>
      <c r="C1374" t="s">
        <v>55</v>
      </c>
      <c r="D1374">
        <v>2</v>
      </c>
      <c r="E1374" s="36">
        <v>-13.8</v>
      </c>
      <c r="F1374" s="4">
        <v>-1.9E-3</v>
      </c>
      <c r="G1374">
        <v>0</v>
      </c>
      <c r="H1374" s="25">
        <v>0</v>
      </c>
      <c r="I1374" s="25">
        <v>-16.8</v>
      </c>
      <c r="J1374" s="3">
        <v>10000</v>
      </c>
      <c r="K1374" s="7">
        <f t="shared" si="309"/>
        <v>-4</v>
      </c>
      <c r="L1374" s="6">
        <f t="shared" si="310"/>
        <v>-71.8</v>
      </c>
      <c r="M1374">
        <v>1</v>
      </c>
      <c r="N1374" s="9">
        <f t="shared" si="311"/>
        <v>0</v>
      </c>
      <c r="O1374" s="9">
        <f t="shared" si="312"/>
        <v>-1</v>
      </c>
      <c r="P1374" s="9">
        <f t="shared" si="313"/>
        <v>0</v>
      </c>
      <c r="Q1374" s="8">
        <f t="shared" si="314"/>
        <v>0</v>
      </c>
      <c r="R1374" s="8">
        <f t="shared" si="315"/>
        <v>-13.8</v>
      </c>
      <c r="S1374" t="str">
        <f t="shared" si="316"/>
        <v>15.00.00</v>
      </c>
      <c r="T1374" t="str">
        <f t="shared" si="317"/>
        <v>17.00.00</v>
      </c>
      <c r="U1374" t="str">
        <f t="shared" si="318"/>
        <v>29-nov-2012</v>
      </c>
      <c r="V1374">
        <f t="shared" si="319"/>
        <v>11</v>
      </c>
      <c r="W1374">
        <f t="shared" si="320"/>
        <v>2012</v>
      </c>
      <c r="X1374">
        <f t="shared" si="321"/>
        <v>29</v>
      </c>
      <c r="Y1374" s="25">
        <f t="shared" si="322"/>
        <v>5845.99999999996</v>
      </c>
    </row>
    <row r="1375" spans="1:25">
      <c r="A1375" t="s">
        <v>1742</v>
      </c>
      <c r="B1375" t="s">
        <v>1743</v>
      </c>
      <c r="C1375" t="s">
        <v>25</v>
      </c>
      <c r="D1375">
        <v>11</v>
      </c>
      <c r="E1375" s="36">
        <v>-12.5</v>
      </c>
      <c r="F1375" s="4">
        <v>-1.6999999999999999E-3</v>
      </c>
      <c r="G1375">
        <v>0</v>
      </c>
      <c r="H1375" s="25">
        <v>16.3</v>
      </c>
      <c r="I1375" s="25">
        <v>-26</v>
      </c>
      <c r="J1375" s="3">
        <v>10000</v>
      </c>
      <c r="K1375" s="7">
        <f t="shared" si="309"/>
        <v>-5</v>
      </c>
      <c r="L1375" s="6">
        <f t="shared" si="310"/>
        <v>-84.3</v>
      </c>
      <c r="M1375">
        <v>1</v>
      </c>
      <c r="N1375" s="9">
        <f t="shared" si="311"/>
        <v>0</v>
      </c>
      <c r="O1375" s="9">
        <f t="shared" si="312"/>
        <v>-1</v>
      </c>
      <c r="P1375" s="9">
        <f t="shared" si="313"/>
        <v>0</v>
      </c>
      <c r="Q1375" s="8">
        <f t="shared" si="314"/>
        <v>0</v>
      </c>
      <c r="R1375" s="8">
        <f t="shared" si="315"/>
        <v>-12.5</v>
      </c>
      <c r="S1375" t="str">
        <f t="shared" si="316"/>
        <v>10.00.00</v>
      </c>
      <c r="T1375" t="str">
        <f t="shared" si="317"/>
        <v>21.00.00</v>
      </c>
      <c r="U1375" t="str">
        <f t="shared" si="318"/>
        <v>30-nov-2012</v>
      </c>
      <c r="V1375">
        <f t="shared" si="319"/>
        <v>11</v>
      </c>
      <c r="W1375">
        <f t="shared" si="320"/>
        <v>2012</v>
      </c>
      <c r="X1375">
        <f t="shared" si="321"/>
        <v>30</v>
      </c>
      <c r="Y1375" s="25">
        <f t="shared" si="322"/>
        <v>5833.49999999996</v>
      </c>
    </row>
    <row r="1376" spans="1:25">
      <c r="A1376" t="s">
        <v>1743</v>
      </c>
      <c r="B1376" t="s">
        <v>1744</v>
      </c>
      <c r="C1376" t="s">
        <v>55</v>
      </c>
      <c r="D1376">
        <v>6</v>
      </c>
      <c r="E1376" s="36">
        <v>-44.2</v>
      </c>
      <c r="F1376" s="4">
        <v>-6.0000000000000001E-3</v>
      </c>
      <c r="G1376">
        <v>0</v>
      </c>
      <c r="H1376" s="25">
        <v>0</v>
      </c>
      <c r="I1376" s="25">
        <v>-53.3</v>
      </c>
      <c r="J1376" s="3">
        <v>10000</v>
      </c>
      <c r="K1376" s="7">
        <f t="shared" si="309"/>
        <v>-6</v>
      </c>
      <c r="L1376" s="6">
        <f t="shared" si="310"/>
        <v>-128.5</v>
      </c>
      <c r="M1376">
        <v>1</v>
      </c>
      <c r="N1376" s="9">
        <f t="shared" si="311"/>
        <v>0</v>
      </c>
      <c r="O1376" s="9">
        <f t="shared" si="312"/>
        <v>-1</v>
      </c>
      <c r="P1376" s="9">
        <f t="shared" si="313"/>
        <v>0</v>
      </c>
      <c r="Q1376" s="8">
        <f t="shared" si="314"/>
        <v>0</v>
      </c>
      <c r="R1376" s="8">
        <f t="shared" si="315"/>
        <v>-44.2</v>
      </c>
      <c r="S1376" t="str">
        <f t="shared" si="316"/>
        <v>21.00.00</v>
      </c>
      <c r="T1376" t="str">
        <f t="shared" si="317"/>
        <v>3.00.00</v>
      </c>
      <c r="U1376" t="str">
        <f t="shared" si="318"/>
        <v>30-nov-2012</v>
      </c>
      <c r="V1376">
        <f t="shared" si="319"/>
        <v>11</v>
      </c>
      <c r="W1376">
        <f t="shared" si="320"/>
        <v>2012</v>
      </c>
      <c r="X1376">
        <f t="shared" si="321"/>
        <v>30</v>
      </c>
      <c r="Y1376" s="25">
        <f t="shared" si="322"/>
        <v>5789.2999999999602</v>
      </c>
    </row>
    <row r="1377" spans="1:25">
      <c r="A1377" t="s">
        <v>3246</v>
      </c>
      <c r="B1377" t="s">
        <v>3247</v>
      </c>
      <c r="C1377" t="s">
        <v>25</v>
      </c>
      <c r="D1377">
        <v>3</v>
      </c>
      <c r="E1377" s="36">
        <v>33</v>
      </c>
      <c r="F1377" s="4">
        <v>4.4000000000000003E-3</v>
      </c>
      <c r="G1377">
        <v>0</v>
      </c>
      <c r="H1377" s="25">
        <v>33</v>
      </c>
      <c r="I1377" s="25">
        <v>-1.7</v>
      </c>
      <c r="J1377" s="3">
        <v>10000</v>
      </c>
      <c r="K1377" s="7">
        <f t="shared" si="309"/>
        <v>1</v>
      </c>
      <c r="L1377" s="6">
        <f t="shared" si="310"/>
        <v>33</v>
      </c>
      <c r="M1377">
        <v>1</v>
      </c>
      <c r="N1377" s="9">
        <f t="shared" si="311"/>
        <v>1</v>
      </c>
      <c r="O1377" s="9">
        <f t="shared" si="312"/>
        <v>0</v>
      </c>
      <c r="P1377" s="9">
        <f t="shared" si="313"/>
        <v>0</v>
      </c>
      <c r="Q1377" s="8">
        <f t="shared" si="314"/>
        <v>33</v>
      </c>
      <c r="R1377" s="8">
        <f t="shared" si="315"/>
        <v>0</v>
      </c>
      <c r="S1377" t="str">
        <f t="shared" si="316"/>
        <v>10.00.00</v>
      </c>
      <c r="T1377" t="str">
        <f t="shared" si="317"/>
        <v>13.00.00</v>
      </c>
      <c r="U1377" t="str">
        <f t="shared" si="318"/>
        <v xml:space="preserve">3-dic-2012 </v>
      </c>
      <c r="V1377">
        <f t="shared" si="319"/>
        <v>12</v>
      </c>
      <c r="W1377">
        <f t="shared" si="320"/>
        <v>2012</v>
      </c>
      <c r="X1377">
        <f t="shared" si="321"/>
        <v>3</v>
      </c>
      <c r="Y1377" s="25">
        <f t="shared" si="322"/>
        <v>5822.2999999999602</v>
      </c>
    </row>
    <row r="1378" spans="1:25">
      <c r="A1378" t="s">
        <v>1744</v>
      </c>
      <c r="B1378" t="s">
        <v>1745</v>
      </c>
      <c r="C1378" t="s">
        <v>25</v>
      </c>
      <c r="D1378">
        <v>15</v>
      </c>
      <c r="E1378" s="36">
        <v>-6.8</v>
      </c>
      <c r="F1378" s="4">
        <v>-8.9999999999999998E-4</v>
      </c>
      <c r="G1378">
        <v>0</v>
      </c>
      <c r="H1378" s="25">
        <v>31.5</v>
      </c>
      <c r="I1378" s="25">
        <v>-25.9</v>
      </c>
      <c r="J1378" s="3">
        <v>10000</v>
      </c>
      <c r="K1378" s="7">
        <f t="shared" si="309"/>
        <v>-1</v>
      </c>
      <c r="L1378" s="6">
        <f t="shared" si="310"/>
        <v>-6.8</v>
      </c>
      <c r="M1378">
        <v>1</v>
      </c>
      <c r="N1378" s="9">
        <f t="shared" si="311"/>
        <v>0</v>
      </c>
      <c r="O1378" s="9">
        <f t="shared" si="312"/>
        <v>-1</v>
      </c>
      <c r="P1378" s="9">
        <f t="shared" si="313"/>
        <v>0</v>
      </c>
      <c r="Q1378" s="8">
        <f t="shared" si="314"/>
        <v>0</v>
      </c>
      <c r="R1378" s="8">
        <f t="shared" si="315"/>
        <v>-6.8</v>
      </c>
      <c r="S1378" t="str">
        <f t="shared" si="316"/>
        <v>3.00.00</v>
      </c>
      <c r="T1378" t="str">
        <f t="shared" si="317"/>
        <v>18.00.00</v>
      </c>
      <c r="U1378" t="str">
        <f t="shared" si="318"/>
        <v xml:space="preserve">3-dic-2012 </v>
      </c>
      <c r="V1378">
        <f t="shared" si="319"/>
        <v>12</v>
      </c>
      <c r="W1378">
        <f t="shared" si="320"/>
        <v>2012</v>
      </c>
      <c r="X1378">
        <f t="shared" si="321"/>
        <v>3</v>
      </c>
      <c r="Y1378" s="25">
        <f t="shared" si="322"/>
        <v>5815.49999999996</v>
      </c>
    </row>
    <row r="1379" spans="1:25">
      <c r="A1379" t="s">
        <v>1746</v>
      </c>
      <c r="B1379" t="s">
        <v>1747</v>
      </c>
      <c r="C1379" t="s">
        <v>25</v>
      </c>
      <c r="D1379">
        <v>7</v>
      </c>
      <c r="E1379" s="36">
        <v>-25.6</v>
      </c>
      <c r="F1379" s="4">
        <v>-3.3999999999999998E-3</v>
      </c>
      <c r="G1379">
        <v>0</v>
      </c>
      <c r="H1379" s="25">
        <v>18.399999999999999</v>
      </c>
      <c r="I1379" s="25">
        <v>-25.6</v>
      </c>
      <c r="J1379" s="3">
        <v>10000</v>
      </c>
      <c r="K1379" s="7">
        <f t="shared" si="309"/>
        <v>-2</v>
      </c>
      <c r="L1379" s="6">
        <f t="shared" si="310"/>
        <v>-32.4</v>
      </c>
      <c r="M1379">
        <v>1</v>
      </c>
      <c r="N1379" s="9">
        <f t="shared" si="311"/>
        <v>0</v>
      </c>
      <c r="O1379" s="9">
        <f t="shared" si="312"/>
        <v>-1</v>
      </c>
      <c r="P1379" s="9">
        <f t="shared" si="313"/>
        <v>0</v>
      </c>
      <c r="Q1379" s="8">
        <f t="shared" si="314"/>
        <v>0</v>
      </c>
      <c r="R1379" s="8">
        <f t="shared" si="315"/>
        <v>-25.6</v>
      </c>
      <c r="S1379" t="str">
        <f t="shared" si="316"/>
        <v>4.00.00</v>
      </c>
      <c r="T1379" t="str">
        <f t="shared" si="317"/>
        <v>11.00.00</v>
      </c>
      <c r="U1379" t="str">
        <f t="shared" si="318"/>
        <v xml:space="preserve">5-dic-2012 </v>
      </c>
      <c r="V1379">
        <f t="shared" si="319"/>
        <v>12</v>
      </c>
      <c r="W1379">
        <f t="shared" si="320"/>
        <v>2012</v>
      </c>
      <c r="X1379">
        <f t="shared" si="321"/>
        <v>5</v>
      </c>
      <c r="Y1379" s="25">
        <f t="shared" si="322"/>
        <v>5789.8999999999596</v>
      </c>
    </row>
    <row r="1380" spans="1:25">
      <c r="A1380" t="s">
        <v>7339</v>
      </c>
      <c r="B1380" t="s">
        <v>7340</v>
      </c>
      <c r="C1380" t="s">
        <v>25</v>
      </c>
      <c r="D1380">
        <v>17</v>
      </c>
      <c r="E1380" s="36">
        <v>-3.3</v>
      </c>
      <c r="F1380" s="4">
        <v>-4.0000000000000002E-4</v>
      </c>
      <c r="G1380">
        <v>0</v>
      </c>
      <c r="H1380" s="25">
        <v>0</v>
      </c>
      <c r="I1380" s="25">
        <v>-17.3</v>
      </c>
      <c r="J1380" s="3">
        <v>10000</v>
      </c>
      <c r="K1380" s="7">
        <f t="shared" si="309"/>
        <v>-3</v>
      </c>
      <c r="L1380" s="6">
        <f t="shared" si="310"/>
        <v>-35.699999999999996</v>
      </c>
      <c r="M1380">
        <v>1</v>
      </c>
      <c r="N1380" s="9">
        <f t="shared" si="311"/>
        <v>0</v>
      </c>
      <c r="O1380" s="9">
        <f t="shared" si="312"/>
        <v>-1</v>
      </c>
      <c r="P1380" s="9">
        <f t="shared" si="313"/>
        <v>0</v>
      </c>
      <c r="Q1380" s="8">
        <f t="shared" si="314"/>
        <v>0</v>
      </c>
      <c r="R1380" s="8">
        <f t="shared" si="315"/>
        <v>-3.3</v>
      </c>
      <c r="S1380" t="str">
        <f t="shared" si="316"/>
        <v>16.45.00</v>
      </c>
      <c r="T1380" t="str">
        <f t="shared" si="317"/>
        <v>21.00.00</v>
      </c>
      <c r="U1380" t="str">
        <f t="shared" si="318"/>
        <v xml:space="preserve">6-dic-2012 </v>
      </c>
      <c r="V1380">
        <f t="shared" si="319"/>
        <v>12</v>
      </c>
      <c r="W1380">
        <f t="shared" si="320"/>
        <v>2012</v>
      </c>
      <c r="X1380">
        <f t="shared" si="321"/>
        <v>6</v>
      </c>
      <c r="Y1380" s="25">
        <f t="shared" si="322"/>
        <v>5786.5999999999594</v>
      </c>
    </row>
    <row r="1381" spans="1:25">
      <c r="A1381" t="s">
        <v>1748</v>
      </c>
      <c r="B1381" t="s">
        <v>1749</v>
      </c>
      <c r="C1381" t="s">
        <v>55</v>
      </c>
      <c r="D1381">
        <v>9</v>
      </c>
      <c r="E1381" s="36">
        <v>-5.0999999999999996</v>
      </c>
      <c r="F1381" s="4">
        <v>-6.9999999999999999E-4</v>
      </c>
      <c r="G1381">
        <v>0</v>
      </c>
      <c r="H1381" s="25">
        <v>24.5</v>
      </c>
      <c r="I1381" s="25">
        <v>-15.3</v>
      </c>
      <c r="J1381" s="3">
        <v>10000</v>
      </c>
      <c r="K1381" s="7">
        <f t="shared" si="309"/>
        <v>-4</v>
      </c>
      <c r="L1381" s="6">
        <f t="shared" si="310"/>
        <v>-40.799999999999997</v>
      </c>
      <c r="M1381">
        <v>1</v>
      </c>
      <c r="N1381" s="9">
        <f t="shared" si="311"/>
        <v>0</v>
      </c>
      <c r="O1381" s="9">
        <f t="shared" si="312"/>
        <v>-1</v>
      </c>
      <c r="P1381" s="9">
        <f t="shared" si="313"/>
        <v>0</v>
      </c>
      <c r="Q1381" s="8">
        <f t="shared" si="314"/>
        <v>0</v>
      </c>
      <c r="R1381" s="8">
        <f t="shared" si="315"/>
        <v>-5.0999999999999996</v>
      </c>
      <c r="S1381" t="str">
        <f t="shared" si="316"/>
        <v>13.00.00</v>
      </c>
      <c r="T1381" t="str">
        <f t="shared" si="317"/>
        <v>22.00.00</v>
      </c>
      <c r="U1381" t="str">
        <f t="shared" si="318"/>
        <v xml:space="preserve">7-dic-2012 </v>
      </c>
      <c r="V1381">
        <f t="shared" si="319"/>
        <v>12</v>
      </c>
      <c r="W1381">
        <f t="shared" si="320"/>
        <v>2012</v>
      </c>
      <c r="X1381">
        <f t="shared" si="321"/>
        <v>7</v>
      </c>
      <c r="Y1381" s="25">
        <f t="shared" si="322"/>
        <v>5781.4999999999591</v>
      </c>
    </row>
    <row r="1382" spans="1:25">
      <c r="A1382" t="s">
        <v>1751</v>
      </c>
      <c r="B1382" t="s">
        <v>1752</v>
      </c>
      <c r="C1382" t="s">
        <v>25</v>
      </c>
      <c r="D1382">
        <v>18</v>
      </c>
      <c r="E1382" s="36">
        <v>12.7</v>
      </c>
      <c r="F1382" s="4">
        <v>1.6999999999999999E-3</v>
      </c>
      <c r="G1382">
        <v>0</v>
      </c>
      <c r="H1382" s="25">
        <v>20.399999999999999</v>
      </c>
      <c r="I1382" s="25">
        <v>0</v>
      </c>
      <c r="J1382" s="3">
        <v>10000</v>
      </c>
      <c r="K1382" s="7">
        <f t="shared" si="309"/>
        <v>1</v>
      </c>
      <c r="L1382" s="6">
        <f t="shared" si="310"/>
        <v>12.7</v>
      </c>
      <c r="M1382">
        <v>1</v>
      </c>
      <c r="N1382" s="9">
        <f t="shared" si="311"/>
        <v>1</v>
      </c>
      <c r="O1382" s="9">
        <f t="shared" si="312"/>
        <v>0</v>
      </c>
      <c r="P1382" s="9">
        <f t="shared" si="313"/>
        <v>0</v>
      </c>
      <c r="Q1382" s="8">
        <f t="shared" si="314"/>
        <v>12.7</v>
      </c>
      <c r="R1382" s="8">
        <f t="shared" si="315"/>
        <v>0</v>
      </c>
      <c r="S1382" t="str">
        <f t="shared" si="316"/>
        <v>16.00.00</v>
      </c>
      <c r="T1382" t="str">
        <f t="shared" si="317"/>
        <v>10.00.00</v>
      </c>
      <c r="U1382" t="str">
        <f t="shared" si="318"/>
        <v>10-dic-2012</v>
      </c>
      <c r="V1382">
        <f t="shared" si="319"/>
        <v>12</v>
      </c>
      <c r="W1382">
        <f t="shared" si="320"/>
        <v>2012</v>
      </c>
      <c r="X1382">
        <f t="shared" si="321"/>
        <v>10</v>
      </c>
      <c r="Y1382" s="25">
        <f t="shared" si="322"/>
        <v>5794.1999999999589</v>
      </c>
    </row>
    <row r="1383" spans="1:25">
      <c r="A1383" t="s">
        <v>1750</v>
      </c>
      <c r="B1383" t="s">
        <v>1751</v>
      </c>
      <c r="C1383" t="s">
        <v>55</v>
      </c>
      <c r="D1383">
        <v>7</v>
      </c>
      <c r="E1383" s="36">
        <v>-38.299999999999997</v>
      </c>
      <c r="F1383" s="4">
        <v>-5.1000000000000004E-3</v>
      </c>
      <c r="G1383">
        <v>0</v>
      </c>
      <c r="H1383" s="25">
        <v>18.5</v>
      </c>
      <c r="I1383" s="25">
        <v>-36.799999999999997</v>
      </c>
      <c r="J1383" s="3">
        <v>10000</v>
      </c>
      <c r="K1383" s="7">
        <f t="shared" si="309"/>
        <v>-1</v>
      </c>
      <c r="L1383" s="6">
        <f t="shared" si="310"/>
        <v>-38.299999999999997</v>
      </c>
      <c r="M1383">
        <v>1</v>
      </c>
      <c r="N1383" s="9">
        <f t="shared" si="311"/>
        <v>0</v>
      </c>
      <c r="O1383" s="9">
        <f t="shared" si="312"/>
        <v>-1</v>
      </c>
      <c r="P1383" s="9">
        <f t="shared" si="313"/>
        <v>0</v>
      </c>
      <c r="Q1383" s="8">
        <f t="shared" si="314"/>
        <v>0</v>
      </c>
      <c r="R1383" s="8">
        <f t="shared" si="315"/>
        <v>-38.299999999999997</v>
      </c>
      <c r="S1383" t="str">
        <f t="shared" si="316"/>
        <v>9.00.00</v>
      </c>
      <c r="T1383" t="str">
        <f t="shared" si="317"/>
        <v>16.00.00</v>
      </c>
      <c r="U1383" t="str">
        <f t="shared" si="318"/>
        <v>10-dic-2012</v>
      </c>
      <c r="V1383">
        <f t="shared" si="319"/>
        <v>12</v>
      </c>
      <c r="W1383">
        <f t="shared" si="320"/>
        <v>2012</v>
      </c>
      <c r="X1383">
        <f t="shared" si="321"/>
        <v>10</v>
      </c>
      <c r="Y1383" s="25">
        <f t="shared" si="322"/>
        <v>5755.8999999999587</v>
      </c>
    </row>
    <row r="1384" spans="1:25">
      <c r="A1384" t="s">
        <v>1755</v>
      </c>
      <c r="B1384" t="s">
        <v>1756</v>
      </c>
      <c r="C1384" t="s">
        <v>55</v>
      </c>
      <c r="D1384">
        <v>18</v>
      </c>
      <c r="E1384" s="36">
        <v>2.5</v>
      </c>
      <c r="F1384" s="4">
        <v>2.9999999999999997E-4</v>
      </c>
      <c r="G1384">
        <v>0</v>
      </c>
      <c r="H1384" s="25">
        <v>21.1</v>
      </c>
      <c r="I1384" s="25">
        <v>-23.1</v>
      </c>
      <c r="J1384" s="3">
        <v>10000</v>
      </c>
      <c r="K1384" s="7">
        <f t="shared" si="309"/>
        <v>1</v>
      </c>
      <c r="L1384" s="6">
        <f t="shared" si="310"/>
        <v>2.5</v>
      </c>
      <c r="M1384">
        <v>1</v>
      </c>
      <c r="N1384" s="9">
        <f t="shared" si="311"/>
        <v>1</v>
      </c>
      <c r="O1384" s="9">
        <f t="shared" si="312"/>
        <v>0</v>
      </c>
      <c r="P1384" s="9">
        <f t="shared" si="313"/>
        <v>0</v>
      </c>
      <c r="Q1384" s="8">
        <f t="shared" si="314"/>
        <v>2.5</v>
      </c>
      <c r="R1384" s="8">
        <f t="shared" si="315"/>
        <v>0</v>
      </c>
      <c r="S1384" t="str">
        <f t="shared" si="316"/>
        <v>23.00.00</v>
      </c>
      <c r="T1384" t="str">
        <f t="shared" si="317"/>
        <v>17.00.00</v>
      </c>
      <c r="U1384" t="str">
        <f t="shared" si="318"/>
        <v>12-dic-2012</v>
      </c>
      <c r="V1384">
        <f t="shared" si="319"/>
        <v>12</v>
      </c>
      <c r="W1384">
        <f t="shared" si="320"/>
        <v>2012</v>
      </c>
      <c r="X1384">
        <f t="shared" si="321"/>
        <v>12</v>
      </c>
      <c r="Y1384" s="25">
        <f t="shared" si="322"/>
        <v>5758.3999999999587</v>
      </c>
    </row>
    <row r="1385" spans="1:25">
      <c r="A1385" t="s">
        <v>1753</v>
      </c>
      <c r="B1385" t="s">
        <v>1754</v>
      </c>
      <c r="C1385" t="s">
        <v>55</v>
      </c>
      <c r="D1385">
        <v>6</v>
      </c>
      <c r="E1385" s="36">
        <v>-21</v>
      </c>
      <c r="F1385" s="4">
        <v>-2.8E-3</v>
      </c>
      <c r="G1385">
        <v>0</v>
      </c>
      <c r="H1385" s="25">
        <v>6.1</v>
      </c>
      <c r="I1385" s="25">
        <v>-21</v>
      </c>
      <c r="J1385" s="3">
        <v>10000</v>
      </c>
      <c r="K1385" s="7">
        <f t="shared" si="309"/>
        <v>-1</v>
      </c>
      <c r="L1385" s="6">
        <f t="shared" si="310"/>
        <v>-21</v>
      </c>
      <c r="M1385">
        <v>1</v>
      </c>
      <c r="N1385" s="9">
        <f t="shared" si="311"/>
        <v>0</v>
      </c>
      <c r="O1385" s="9">
        <f t="shared" si="312"/>
        <v>-1</v>
      </c>
      <c r="P1385" s="9">
        <f t="shared" si="313"/>
        <v>0</v>
      </c>
      <c r="Q1385" s="8">
        <f t="shared" si="314"/>
        <v>0</v>
      </c>
      <c r="R1385" s="8">
        <f t="shared" si="315"/>
        <v>-21</v>
      </c>
      <c r="S1385" t="str">
        <f t="shared" si="316"/>
        <v>8.00.00</v>
      </c>
      <c r="T1385" t="str">
        <f t="shared" si="317"/>
        <v>14.00.00</v>
      </c>
      <c r="U1385" t="str">
        <f t="shared" si="318"/>
        <v>12-dic-2012</v>
      </c>
      <c r="V1385">
        <f t="shared" si="319"/>
        <v>12</v>
      </c>
      <c r="W1385">
        <f t="shared" si="320"/>
        <v>2012</v>
      </c>
      <c r="X1385">
        <f t="shared" si="321"/>
        <v>12</v>
      </c>
      <c r="Y1385" s="25">
        <f t="shared" si="322"/>
        <v>5737.3999999999587</v>
      </c>
    </row>
    <row r="1386" spans="1:25">
      <c r="A1386" t="s">
        <v>1757</v>
      </c>
      <c r="B1386" t="s">
        <v>1758</v>
      </c>
      <c r="C1386" t="s">
        <v>55</v>
      </c>
      <c r="D1386">
        <v>8</v>
      </c>
      <c r="E1386" s="36">
        <v>-33.200000000000003</v>
      </c>
      <c r="F1386" s="4">
        <v>-4.4000000000000003E-3</v>
      </c>
      <c r="G1386">
        <v>0</v>
      </c>
      <c r="H1386" s="25">
        <v>0</v>
      </c>
      <c r="I1386" s="25">
        <v>-37</v>
      </c>
      <c r="J1386" s="3">
        <v>10000</v>
      </c>
      <c r="K1386" s="7">
        <f t="shared" si="309"/>
        <v>-2</v>
      </c>
      <c r="L1386" s="6">
        <f t="shared" si="310"/>
        <v>-54.2</v>
      </c>
      <c r="M1386">
        <v>1</v>
      </c>
      <c r="N1386" s="9">
        <f t="shared" si="311"/>
        <v>0</v>
      </c>
      <c r="O1386" s="9">
        <f t="shared" si="312"/>
        <v>-1</v>
      </c>
      <c r="P1386" s="9">
        <f t="shared" si="313"/>
        <v>0</v>
      </c>
      <c r="Q1386" s="8">
        <f t="shared" si="314"/>
        <v>0</v>
      </c>
      <c r="R1386" s="8">
        <f t="shared" si="315"/>
        <v>-33.200000000000003</v>
      </c>
      <c r="S1386" t="str">
        <f t="shared" si="316"/>
        <v>21.00.00</v>
      </c>
      <c r="T1386" t="str">
        <f t="shared" si="317"/>
        <v>5.00.00</v>
      </c>
      <c r="U1386" t="str">
        <f t="shared" si="318"/>
        <v>13-dic-2012</v>
      </c>
      <c r="V1386">
        <f t="shared" si="319"/>
        <v>12</v>
      </c>
      <c r="W1386">
        <f t="shared" si="320"/>
        <v>2012</v>
      </c>
      <c r="X1386">
        <f t="shared" si="321"/>
        <v>13</v>
      </c>
      <c r="Y1386" s="25">
        <f t="shared" si="322"/>
        <v>5704.1999999999589</v>
      </c>
    </row>
    <row r="1387" spans="1:25">
      <c r="A1387" t="s">
        <v>1759</v>
      </c>
      <c r="B1387" t="s">
        <v>1760</v>
      </c>
      <c r="C1387" t="s">
        <v>55</v>
      </c>
      <c r="D1387">
        <v>10</v>
      </c>
      <c r="E1387" s="36">
        <v>-62.8</v>
      </c>
      <c r="F1387" s="4">
        <v>-8.3000000000000001E-3</v>
      </c>
      <c r="G1387">
        <v>0</v>
      </c>
      <c r="H1387" s="25">
        <v>0</v>
      </c>
      <c r="I1387" s="25">
        <v>-76.099999999999994</v>
      </c>
      <c r="J1387" s="3">
        <v>10000</v>
      </c>
      <c r="K1387" s="7">
        <f t="shared" si="309"/>
        <v>-3</v>
      </c>
      <c r="L1387" s="6">
        <f t="shared" si="310"/>
        <v>-117</v>
      </c>
      <c r="M1387">
        <v>1</v>
      </c>
      <c r="N1387" s="9">
        <f t="shared" si="311"/>
        <v>0</v>
      </c>
      <c r="O1387" s="9">
        <f t="shared" si="312"/>
        <v>-1</v>
      </c>
      <c r="P1387" s="9">
        <f t="shared" si="313"/>
        <v>0</v>
      </c>
      <c r="Q1387" s="8">
        <f t="shared" si="314"/>
        <v>0</v>
      </c>
      <c r="R1387" s="8">
        <f t="shared" si="315"/>
        <v>-62.8</v>
      </c>
      <c r="S1387" t="str">
        <f t="shared" si="316"/>
        <v>15.00.00</v>
      </c>
      <c r="T1387" t="str">
        <f t="shared" si="317"/>
        <v>1.00.00</v>
      </c>
      <c r="U1387" t="str">
        <f t="shared" si="318"/>
        <v>14-dic-2012</v>
      </c>
      <c r="V1387">
        <f t="shared" si="319"/>
        <v>12</v>
      </c>
      <c r="W1387">
        <f t="shared" si="320"/>
        <v>2012</v>
      </c>
      <c r="X1387">
        <f t="shared" si="321"/>
        <v>14</v>
      </c>
      <c r="Y1387" s="25">
        <f t="shared" si="322"/>
        <v>5641.3999999999587</v>
      </c>
    </row>
    <row r="1388" spans="1:25">
      <c r="A1388" t="s">
        <v>1758</v>
      </c>
      <c r="B1388" t="s">
        <v>1759</v>
      </c>
      <c r="C1388" t="s">
        <v>25</v>
      </c>
      <c r="D1388">
        <v>10</v>
      </c>
      <c r="E1388" s="36">
        <v>-24.6</v>
      </c>
      <c r="F1388" s="4">
        <v>-3.2000000000000002E-3</v>
      </c>
      <c r="G1388">
        <v>0</v>
      </c>
      <c r="H1388" s="25">
        <v>2.1</v>
      </c>
      <c r="I1388" s="25">
        <v>-31.1</v>
      </c>
      <c r="J1388" s="3">
        <v>10000</v>
      </c>
      <c r="K1388" s="7">
        <f t="shared" si="309"/>
        <v>-4</v>
      </c>
      <c r="L1388" s="6">
        <f t="shared" si="310"/>
        <v>-141.6</v>
      </c>
      <c r="M1388">
        <v>1</v>
      </c>
      <c r="N1388" s="9">
        <f t="shared" si="311"/>
        <v>0</v>
      </c>
      <c r="O1388" s="9">
        <f t="shared" si="312"/>
        <v>-1</v>
      </c>
      <c r="P1388" s="9">
        <f t="shared" si="313"/>
        <v>0</v>
      </c>
      <c r="Q1388" s="8">
        <f t="shared" si="314"/>
        <v>0</v>
      </c>
      <c r="R1388" s="8">
        <f t="shared" si="315"/>
        <v>-24.6</v>
      </c>
      <c r="S1388" t="str">
        <f t="shared" si="316"/>
        <v>5.00.00</v>
      </c>
      <c r="T1388" t="str">
        <f t="shared" si="317"/>
        <v>15.00.00</v>
      </c>
      <c r="U1388" t="str">
        <f t="shared" si="318"/>
        <v>14-dic-2012</v>
      </c>
      <c r="V1388">
        <f t="shared" si="319"/>
        <v>12</v>
      </c>
      <c r="W1388">
        <f t="shared" si="320"/>
        <v>2012</v>
      </c>
      <c r="X1388">
        <f t="shared" si="321"/>
        <v>14</v>
      </c>
      <c r="Y1388" s="25">
        <f t="shared" si="322"/>
        <v>5616.7999999999583</v>
      </c>
    </row>
    <row r="1389" spans="1:25">
      <c r="A1389" t="s">
        <v>1760</v>
      </c>
      <c r="B1389" t="s">
        <v>1761</v>
      </c>
      <c r="C1389" t="s">
        <v>25</v>
      </c>
      <c r="D1389">
        <v>10</v>
      </c>
      <c r="E1389" s="36">
        <v>-59.4</v>
      </c>
      <c r="F1389" s="4">
        <v>-7.7999999999999996E-3</v>
      </c>
      <c r="G1389">
        <v>0</v>
      </c>
      <c r="H1389" s="25">
        <v>0</v>
      </c>
      <c r="I1389" s="25">
        <v>-88.7</v>
      </c>
      <c r="J1389" s="3">
        <v>10000</v>
      </c>
      <c r="K1389" s="7">
        <f t="shared" si="309"/>
        <v>-5</v>
      </c>
      <c r="L1389" s="6">
        <f t="shared" si="310"/>
        <v>-201</v>
      </c>
      <c r="M1389">
        <v>1</v>
      </c>
      <c r="N1389" s="9">
        <f t="shared" si="311"/>
        <v>0</v>
      </c>
      <c r="O1389" s="9">
        <f t="shared" si="312"/>
        <v>-1</v>
      </c>
      <c r="P1389" s="9">
        <f t="shared" si="313"/>
        <v>0</v>
      </c>
      <c r="Q1389" s="8">
        <f t="shared" si="314"/>
        <v>0</v>
      </c>
      <c r="R1389" s="8">
        <f t="shared" si="315"/>
        <v>-59.4</v>
      </c>
      <c r="S1389" t="str">
        <f t="shared" si="316"/>
        <v>1.00.00</v>
      </c>
      <c r="T1389" t="str">
        <f t="shared" si="317"/>
        <v>11.00.00</v>
      </c>
      <c r="U1389" t="str">
        <f t="shared" si="318"/>
        <v>17-dic-2012</v>
      </c>
      <c r="V1389">
        <f t="shared" si="319"/>
        <v>12</v>
      </c>
      <c r="W1389">
        <f t="shared" si="320"/>
        <v>2012</v>
      </c>
      <c r="X1389">
        <f t="shared" si="321"/>
        <v>17</v>
      </c>
      <c r="Y1389" s="25">
        <f t="shared" si="322"/>
        <v>5557.3999999999587</v>
      </c>
    </row>
    <row r="1390" spans="1:25">
      <c r="A1390" t="s">
        <v>1761</v>
      </c>
      <c r="B1390" t="s">
        <v>1762</v>
      </c>
      <c r="C1390" t="s">
        <v>55</v>
      </c>
      <c r="D1390">
        <v>12</v>
      </c>
      <c r="E1390" s="36">
        <v>-48.8</v>
      </c>
      <c r="F1390" s="4">
        <v>-6.4000000000000003E-3</v>
      </c>
      <c r="G1390">
        <v>0</v>
      </c>
      <c r="H1390" s="25">
        <v>2.9</v>
      </c>
      <c r="I1390" s="25">
        <v>-56.9</v>
      </c>
      <c r="J1390" s="3">
        <v>10000</v>
      </c>
      <c r="K1390" s="7">
        <f t="shared" si="309"/>
        <v>-6</v>
      </c>
      <c r="L1390" s="6">
        <f t="shared" si="310"/>
        <v>-249.8</v>
      </c>
      <c r="M1390">
        <v>1</v>
      </c>
      <c r="N1390" s="9">
        <f t="shared" si="311"/>
        <v>0</v>
      </c>
      <c r="O1390" s="9">
        <f t="shared" si="312"/>
        <v>-1</v>
      </c>
      <c r="P1390" s="9">
        <f t="shared" si="313"/>
        <v>0</v>
      </c>
      <c r="Q1390" s="8">
        <f t="shared" si="314"/>
        <v>0</v>
      </c>
      <c r="R1390" s="8">
        <f t="shared" si="315"/>
        <v>-48.8</v>
      </c>
      <c r="S1390" t="str">
        <f t="shared" si="316"/>
        <v>11.00.00</v>
      </c>
      <c r="T1390" t="str">
        <f t="shared" si="317"/>
        <v>23.00.00</v>
      </c>
      <c r="U1390" t="str">
        <f t="shared" si="318"/>
        <v>17-dic-2012</v>
      </c>
      <c r="V1390">
        <f t="shared" si="319"/>
        <v>12</v>
      </c>
      <c r="W1390">
        <f t="shared" si="320"/>
        <v>2012</v>
      </c>
      <c r="X1390">
        <f t="shared" si="321"/>
        <v>17</v>
      </c>
      <c r="Y1390" s="25">
        <f t="shared" si="322"/>
        <v>5508.5999999999585</v>
      </c>
    </row>
    <row r="1391" spans="1:25">
      <c r="A1391" t="s">
        <v>3248</v>
      </c>
      <c r="B1391" t="s">
        <v>1762</v>
      </c>
      <c r="C1391" t="s">
        <v>25</v>
      </c>
      <c r="D1391">
        <v>10</v>
      </c>
      <c r="E1391" s="36">
        <v>33.700000000000003</v>
      </c>
      <c r="F1391" s="4">
        <v>4.4000000000000003E-3</v>
      </c>
      <c r="G1391">
        <v>0</v>
      </c>
      <c r="H1391" s="25">
        <v>33.700000000000003</v>
      </c>
      <c r="I1391" s="25">
        <v>-9</v>
      </c>
      <c r="J1391" s="3">
        <v>10000</v>
      </c>
      <c r="K1391" s="7">
        <f t="shared" si="309"/>
        <v>1</v>
      </c>
      <c r="L1391" s="6">
        <f t="shared" si="310"/>
        <v>33.700000000000003</v>
      </c>
      <c r="M1391">
        <v>1</v>
      </c>
      <c r="N1391" s="9">
        <f t="shared" si="311"/>
        <v>1</v>
      </c>
      <c r="O1391" s="9">
        <f t="shared" si="312"/>
        <v>0</v>
      </c>
      <c r="P1391" s="9">
        <f t="shared" si="313"/>
        <v>0</v>
      </c>
      <c r="Q1391" s="8">
        <f t="shared" si="314"/>
        <v>33.700000000000003</v>
      </c>
      <c r="R1391" s="8">
        <f t="shared" si="315"/>
        <v>0</v>
      </c>
      <c r="S1391" t="str">
        <f t="shared" si="316"/>
        <v>13.00.00</v>
      </c>
      <c r="T1391" t="str">
        <f t="shared" si="317"/>
        <v>23.00.00</v>
      </c>
      <c r="U1391" t="str">
        <f t="shared" si="318"/>
        <v>17-dic-2012</v>
      </c>
      <c r="V1391">
        <f t="shared" si="319"/>
        <v>12</v>
      </c>
      <c r="W1391">
        <f t="shared" si="320"/>
        <v>2012</v>
      </c>
      <c r="X1391">
        <f t="shared" si="321"/>
        <v>17</v>
      </c>
      <c r="Y1391" s="25">
        <f t="shared" si="322"/>
        <v>5542.2999999999583</v>
      </c>
    </row>
    <row r="1392" spans="1:25">
      <c r="A1392" t="s">
        <v>1762</v>
      </c>
      <c r="B1392" t="s">
        <v>1763</v>
      </c>
      <c r="C1392" t="s">
        <v>25</v>
      </c>
      <c r="D1392">
        <v>27</v>
      </c>
      <c r="E1392" s="36">
        <v>40.5</v>
      </c>
      <c r="F1392" s="4">
        <v>5.3E-3</v>
      </c>
      <c r="G1392">
        <v>0</v>
      </c>
      <c r="H1392" s="25">
        <v>40.5</v>
      </c>
      <c r="I1392" s="25">
        <v>-11.5</v>
      </c>
      <c r="J1392" s="3">
        <v>10000</v>
      </c>
      <c r="K1392" s="7">
        <f t="shared" si="309"/>
        <v>2</v>
      </c>
      <c r="L1392" s="6">
        <f t="shared" si="310"/>
        <v>74.2</v>
      </c>
      <c r="M1392">
        <v>1</v>
      </c>
      <c r="N1392" s="9">
        <f t="shared" si="311"/>
        <v>1</v>
      </c>
      <c r="O1392" s="9">
        <f t="shared" si="312"/>
        <v>0</v>
      </c>
      <c r="P1392" s="9">
        <f t="shared" si="313"/>
        <v>0</v>
      </c>
      <c r="Q1392" s="8">
        <f t="shared" si="314"/>
        <v>40.5</v>
      </c>
      <c r="R1392" s="8">
        <f t="shared" si="315"/>
        <v>0</v>
      </c>
      <c r="S1392" t="str">
        <f t="shared" si="316"/>
        <v>23.00.00</v>
      </c>
      <c r="T1392" t="str">
        <f t="shared" si="317"/>
        <v>2.00.00</v>
      </c>
      <c r="U1392" t="str">
        <f t="shared" si="318"/>
        <v>17-dic-2012</v>
      </c>
      <c r="V1392">
        <f t="shared" si="319"/>
        <v>12</v>
      </c>
      <c r="W1392">
        <f t="shared" si="320"/>
        <v>2012</v>
      </c>
      <c r="X1392">
        <f t="shared" si="321"/>
        <v>17</v>
      </c>
      <c r="Y1392" s="25">
        <f t="shared" si="322"/>
        <v>5582.7999999999583</v>
      </c>
    </row>
    <row r="1393" spans="1:25">
      <c r="A1393" t="s">
        <v>1766</v>
      </c>
      <c r="B1393" t="s">
        <v>1767</v>
      </c>
      <c r="C1393" t="s">
        <v>55</v>
      </c>
      <c r="D1393">
        <v>17</v>
      </c>
      <c r="E1393" s="36">
        <v>2.4</v>
      </c>
      <c r="F1393" s="4">
        <v>2.9999999999999997E-4</v>
      </c>
      <c r="G1393">
        <v>0</v>
      </c>
      <c r="H1393" s="25">
        <v>23.7</v>
      </c>
      <c r="I1393" s="25">
        <v>-9.8000000000000007</v>
      </c>
      <c r="J1393" s="3">
        <v>10000</v>
      </c>
      <c r="K1393" s="7">
        <f t="shared" si="309"/>
        <v>3</v>
      </c>
      <c r="L1393" s="6">
        <f t="shared" si="310"/>
        <v>76.600000000000009</v>
      </c>
      <c r="M1393">
        <v>1</v>
      </c>
      <c r="N1393" s="9">
        <f t="shared" si="311"/>
        <v>1</v>
      </c>
      <c r="O1393" s="9">
        <f t="shared" si="312"/>
        <v>0</v>
      </c>
      <c r="P1393" s="9">
        <f t="shared" si="313"/>
        <v>0</v>
      </c>
      <c r="Q1393" s="8">
        <f t="shared" si="314"/>
        <v>2.4</v>
      </c>
      <c r="R1393" s="8">
        <f t="shared" si="315"/>
        <v>0</v>
      </c>
      <c r="S1393" t="str">
        <f t="shared" si="316"/>
        <v>17.00.00</v>
      </c>
      <c r="T1393" t="str">
        <f t="shared" si="317"/>
        <v>10.00.00</v>
      </c>
      <c r="U1393" t="str">
        <f t="shared" si="318"/>
        <v>19-dic-2012</v>
      </c>
      <c r="V1393">
        <f t="shared" si="319"/>
        <v>12</v>
      </c>
      <c r="W1393">
        <f t="shared" si="320"/>
        <v>2012</v>
      </c>
      <c r="X1393">
        <f t="shared" si="321"/>
        <v>19</v>
      </c>
      <c r="Y1393" s="25">
        <f t="shared" si="322"/>
        <v>5585.199999999958</v>
      </c>
    </row>
    <row r="1394" spans="1:25">
      <c r="A1394" t="s">
        <v>1764</v>
      </c>
      <c r="B1394" t="s">
        <v>1765</v>
      </c>
      <c r="C1394" t="s">
        <v>25</v>
      </c>
      <c r="D1394">
        <v>7</v>
      </c>
      <c r="E1394" s="36">
        <v>-6.9</v>
      </c>
      <c r="F1394" s="4">
        <v>-8.9999999999999998E-4</v>
      </c>
      <c r="G1394">
        <v>0</v>
      </c>
      <c r="H1394" s="25">
        <v>2.1</v>
      </c>
      <c r="I1394" s="25">
        <v>-6.9</v>
      </c>
      <c r="J1394" s="3">
        <v>10000</v>
      </c>
      <c r="K1394" s="7">
        <f t="shared" si="309"/>
        <v>-1</v>
      </c>
      <c r="L1394" s="6">
        <f t="shared" si="310"/>
        <v>-6.9</v>
      </c>
      <c r="M1394">
        <v>1</v>
      </c>
      <c r="N1394" s="9">
        <f t="shared" si="311"/>
        <v>0</v>
      </c>
      <c r="O1394" s="9">
        <f t="shared" si="312"/>
        <v>-1</v>
      </c>
      <c r="P1394" s="9">
        <f t="shared" si="313"/>
        <v>0</v>
      </c>
      <c r="Q1394" s="8">
        <f t="shared" si="314"/>
        <v>0</v>
      </c>
      <c r="R1394" s="8">
        <f t="shared" si="315"/>
        <v>-6.9</v>
      </c>
      <c r="S1394" t="str">
        <f t="shared" si="316"/>
        <v>3.00.00</v>
      </c>
      <c r="T1394" t="str">
        <f t="shared" si="317"/>
        <v>10.00.00</v>
      </c>
      <c r="U1394" t="str">
        <f t="shared" si="318"/>
        <v>19-dic-2012</v>
      </c>
      <c r="V1394">
        <f t="shared" si="319"/>
        <v>12</v>
      </c>
      <c r="W1394">
        <f t="shared" si="320"/>
        <v>2012</v>
      </c>
      <c r="X1394">
        <f t="shared" si="321"/>
        <v>19</v>
      </c>
      <c r="Y1394" s="25">
        <f t="shared" si="322"/>
        <v>5578.2999999999583</v>
      </c>
    </row>
    <row r="1395" spans="1:25">
      <c r="A1395" t="s">
        <v>3249</v>
      </c>
      <c r="B1395" t="s">
        <v>3250</v>
      </c>
      <c r="C1395" t="s">
        <v>25</v>
      </c>
      <c r="D1395">
        <v>4</v>
      </c>
      <c r="E1395" s="36">
        <v>-5.0999999999999996</v>
      </c>
      <c r="F1395" s="4">
        <v>-6.9999999999999999E-4</v>
      </c>
      <c r="G1395">
        <v>0</v>
      </c>
      <c r="H1395" s="25">
        <v>13.6</v>
      </c>
      <c r="I1395" s="25">
        <v>-5.0999999999999996</v>
      </c>
      <c r="J1395" s="3">
        <v>10000</v>
      </c>
      <c r="K1395" s="7">
        <f t="shared" si="309"/>
        <v>-2</v>
      </c>
      <c r="L1395" s="6">
        <f t="shared" si="310"/>
        <v>-12</v>
      </c>
      <c r="M1395">
        <v>1</v>
      </c>
      <c r="N1395" s="9">
        <f t="shared" si="311"/>
        <v>0</v>
      </c>
      <c r="O1395" s="9">
        <f t="shared" si="312"/>
        <v>-1</v>
      </c>
      <c r="P1395" s="9">
        <f t="shared" si="313"/>
        <v>0</v>
      </c>
      <c r="Q1395" s="8">
        <f t="shared" si="314"/>
        <v>0</v>
      </c>
      <c r="R1395" s="8">
        <f t="shared" si="315"/>
        <v>-5.0999999999999996</v>
      </c>
      <c r="S1395" t="str">
        <f t="shared" si="316"/>
        <v>19.00.00</v>
      </c>
      <c r="T1395" t="str">
        <f t="shared" si="317"/>
        <v>23.00.00</v>
      </c>
      <c r="U1395" t="str">
        <f t="shared" si="318"/>
        <v>26-dic-2012</v>
      </c>
      <c r="V1395">
        <f t="shared" si="319"/>
        <v>12</v>
      </c>
      <c r="W1395">
        <f t="shared" si="320"/>
        <v>2012</v>
      </c>
      <c r="X1395">
        <f t="shared" si="321"/>
        <v>26</v>
      </c>
      <c r="Y1395" s="25">
        <f t="shared" si="322"/>
        <v>5573.199999999958</v>
      </c>
    </row>
    <row r="1396" spans="1:25">
      <c r="A1396" t="s">
        <v>1768</v>
      </c>
      <c r="B1396" t="s">
        <v>1769</v>
      </c>
      <c r="C1396" t="s">
        <v>25</v>
      </c>
      <c r="D1396">
        <v>9</v>
      </c>
      <c r="E1396" s="36">
        <v>13.2</v>
      </c>
      <c r="F1396" s="4">
        <v>1.6999999999999999E-3</v>
      </c>
      <c r="G1396">
        <v>0</v>
      </c>
      <c r="H1396" s="25">
        <v>37.200000000000003</v>
      </c>
      <c r="I1396" s="25">
        <v>0</v>
      </c>
      <c r="J1396" s="3">
        <v>10000</v>
      </c>
      <c r="K1396" s="7">
        <f t="shared" si="309"/>
        <v>1</v>
      </c>
      <c r="L1396" s="6">
        <f t="shared" si="310"/>
        <v>13.2</v>
      </c>
      <c r="M1396">
        <v>1</v>
      </c>
      <c r="N1396" s="9">
        <f t="shared" si="311"/>
        <v>1</v>
      </c>
      <c r="O1396" s="9">
        <f t="shared" si="312"/>
        <v>0</v>
      </c>
      <c r="P1396" s="9">
        <f t="shared" si="313"/>
        <v>0</v>
      </c>
      <c r="Q1396" s="8">
        <f t="shared" si="314"/>
        <v>13.2</v>
      </c>
      <c r="R1396" s="8">
        <f t="shared" si="315"/>
        <v>0</v>
      </c>
      <c r="S1396" t="str">
        <f t="shared" si="316"/>
        <v>9.00.00</v>
      </c>
      <c r="T1396" t="str">
        <f t="shared" si="317"/>
        <v>18.00.00</v>
      </c>
      <c r="U1396" t="str">
        <f t="shared" si="318"/>
        <v>27-dic-2012</v>
      </c>
      <c r="V1396">
        <f t="shared" si="319"/>
        <v>12</v>
      </c>
      <c r="W1396">
        <f t="shared" si="320"/>
        <v>2012</v>
      </c>
      <c r="X1396">
        <f t="shared" si="321"/>
        <v>27</v>
      </c>
      <c r="Y1396" s="25">
        <f t="shared" si="322"/>
        <v>5586.3999999999578</v>
      </c>
    </row>
    <row r="1397" spans="1:25">
      <c r="A1397" t="s">
        <v>3251</v>
      </c>
      <c r="B1397" t="s">
        <v>3252</v>
      </c>
      <c r="C1397" t="s">
        <v>25</v>
      </c>
      <c r="D1397">
        <v>8</v>
      </c>
      <c r="E1397" s="36">
        <v>70.400000000000006</v>
      </c>
      <c r="F1397" s="4">
        <v>9.2999999999999992E-3</v>
      </c>
      <c r="G1397">
        <v>0</v>
      </c>
      <c r="H1397" s="25">
        <v>73.2</v>
      </c>
      <c r="I1397" s="25">
        <v>0</v>
      </c>
      <c r="J1397" s="3">
        <v>10000</v>
      </c>
      <c r="K1397" s="7">
        <f t="shared" si="309"/>
        <v>2</v>
      </c>
      <c r="L1397" s="6">
        <f t="shared" si="310"/>
        <v>83.600000000000009</v>
      </c>
      <c r="M1397">
        <v>1</v>
      </c>
      <c r="N1397" s="9">
        <f t="shared" si="311"/>
        <v>1</v>
      </c>
      <c r="O1397" s="9">
        <f t="shared" si="312"/>
        <v>0</v>
      </c>
      <c r="P1397" s="9">
        <f t="shared" si="313"/>
        <v>0</v>
      </c>
      <c r="Q1397" s="8">
        <f t="shared" si="314"/>
        <v>70.400000000000006</v>
      </c>
      <c r="R1397" s="8">
        <f t="shared" si="315"/>
        <v>0</v>
      </c>
      <c r="S1397" t="str">
        <f t="shared" si="316"/>
        <v>15.00.00</v>
      </c>
      <c r="T1397" t="str">
        <f t="shared" si="317"/>
        <v>23.00.00</v>
      </c>
      <c r="U1397" t="str">
        <f t="shared" si="318"/>
        <v>31-dic-2012</v>
      </c>
      <c r="V1397">
        <f t="shared" si="319"/>
        <v>12</v>
      </c>
      <c r="W1397">
        <f t="shared" si="320"/>
        <v>2012</v>
      </c>
      <c r="X1397">
        <f t="shared" si="321"/>
        <v>31</v>
      </c>
      <c r="Y1397" s="25">
        <f t="shared" si="322"/>
        <v>5656.7999999999574</v>
      </c>
    </row>
    <row r="1398" spans="1:25">
      <c r="A1398" t="s">
        <v>1770</v>
      </c>
      <c r="B1398" t="s">
        <v>1771</v>
      </c>
      <c r="C1398" t="s">
        <v>55</v>
      </c>
      <c r="D1398">
        <v>16</v>
      </c>
      <c r="E1398" s="36">
        <v>16.2</v>
      </c>
      <c r="F1398" s="4">
        <v>2.0999999999999999E-3</v>
      </c>
      <c r="G1398">
        <v>0</v>
      </c>
      <c r="H1398" s="25">
        <v>24</v>
      </c>
      <c r="I1398" s="25">
        <v>0</v>
      </c>
      <c r="J1398" s="3">
        <v>10000</v>
      </c>
      <c r="K1398" s="7">
        <f t="shared" si="309"/>
        <v>3</v>
      </c>
      <c r="L1398" s="6">
        <f t="shared" si="310"/>
        <v>99.800000000000011</v>
      </c>
      <c r="M1398">
        <v>1</v>
      </c>
      <c r="N1398" s="9">
        <f t="shared" si="311"/>
        <v>1</v>
      </c>
      <c r="O1398" s="9">
        <f t="shared" si="312"/>
        <v>0</v>
      </c>
      <c r="P1398" s="9">
        <f t="shared" si="313"/>
        <v>0</v>
      </c>
      <c r="Q1398" s="8">
        <f t="shared" si="314"/>
        <v>16.2</v>
      </c>
      <c r="R1398" s="8">
        <f t="shared" si="315"/>
        <v>0</v>
      </c>
      <c r="S1398" t="str">
        <f t="shared" si="316"/>
        <v>10.00.00</v>
      </c>
      <c r="T1398" t="str">
        <f t="shared" si="317"/>
        <v>2.00.00</v>
      </c>
      <c r="U1398" t="str">
        <f t="shared" si="318"/>
        <v xml:space="preserve">3-gen-2013 </v>
      </c>
      <c r="V1398">
        <f t="shared" si="319"/>
        <v>1</v>
      </c>
      <c r="W1398">
        <f t="shared" si="320"/>
        <v>2013</v>
      </c>
      <c r="X1398">
        <f t="shared" si="321"/>
        <v>3</v>
      </c>
      <c r="Y1398" s="25">
        <f t="shared" si="322"/>
        <v>5672.9999999999573</v>
      </c>
    </row>
    <row r="1399" spans="1:25">
      <c r="A1399" t="s">
        <v>1772</v>
      </c>
      <c r="B1399" t="s">
        <v>1773</v>
      </c>
      <c r="C1399" t="s">
        <v>55</v>
      </c>
      <c r="D1399">
        <v>6</v>
      </c>
      <c r="E1399" s="36">
        <v>-16.899999999999999</v>
      </c>
      <c r="F1399" s="4">
        <v>-2.2000000000000001E-3</v>
      </c>
      <c r="G1399">
        <v>0</v>
      </c>
      <c r="H1399" s="25">
        <v>11.4</v>
      </c>
      <c r="I1399" s="25">
        <v>-16.899999999999999</v>
      </c>
      <c r="J1399" s="3">
        <v>10000</v>
      </c>
      <c r="K1399" s="7">
        <f t="shared" si="309"/>
        <v>-1</v>
      </c>
      <c r="L1399" s="6">
        <f t="shared" si="310"/>
        <v>-16.899999999999999</v>
      </c>
      <c r="M1399">
        <v>1</v>
      </c>
      <c r="N1399" s="9">
        <f t="shared" si="311"/>
        <v>0</v>
      </c>
      <c r="O1399" s="9">
        <f t="shared" si="312"/>
        <v>-1</v>
      </c>
      <c r="P1399" s="9">
        <f t="shared" si="313"/>
        <v>0</v>
      </c>
      <c r="Q1399" s="8">
        <f t="shared" si="314"/>
        <v>0</v>
      </c>
      <c r="R1399" s="8">
        <f t="shared" si="315"/>
        <v>-16.899999999999999</v>
      </c>
      <c r="S1399" t="str">
        <f t="shared" si="316"/>
        <v>9.00.00</v>
      </c>
      <c r="T1399" t="str">
        <f t="shared" si="317"/>
        <v>15.00.00</v>
      </c>
      <c r="U1399" t="str">
        <f t="shared" si="318"/>
        <v xml:space="preserve">4-gen-2013 </v>
      </c>
      <c r="V1399">
        <f t="shared" si="319"/>
        <v>1</v>
      </c>
      <c r="W1399">
        <f t="shared" si="320"/>
        <v>2013</v>
      </c>
      <c r="X1399">
        <f t="shared" si="321"/>
        <v>4</v>
      </c>
      <c r="Y1399" s="25">
        <f t="shared" si="322"/>
        <v>5656.0999999999576</v>
      </c>
    </row>
    <row r="1400" spans="1:25">
      <c r="A1400" t="s">
        <v>1774</v>
      </c>
      <c r="B1400" t="s">
        <v>1775</v>
      </c>
      <c r="C1400" t="s">
        <v>55</v>
      </c>
      <c r="D1400">
        <v>16</v>
      </c>
      <c r="E1400" s="36">
        <v>29.7</v>
      </c>
      <c r="F1400" s="4">
        <v>3.8E-3</v>
      </c>
      <c r="G1400">
        <v>0</v>
      </c>
      <c r="H1400" s="25">
        <v>43.2</v>
      </c>
      <c r="I1400" s="25">
        <v>-1.8</v>
      </c>
      <c r="J1400" s="3">
        <v>10000</v>
      </c>
      <c r="K1400" s="7">
        <f t="shared" si="309"/>
        <v>1</v>
      </c>
      <c r="L1400" s="6">
        <f t="shared" si="310"/>
        <v>29.7</v>
      </c>
      <c r="M1400">
        <v>1</v>
      </c>
      <c r="N1400" s="9">
        <f t="shared" si="311"/>
        <v>1</v>
      </c>
      <c r="O1400" s="9">
        <f t="shared" si="312"/>
        <v>0</v>
      </c>
      <c r="P1400" s="9">
        <f t="shared" si="313"/>
        <v>0</v>
      </c>
      <c r="Q1400" s="8">
        <f t="shared" si="314"/>
        <v>29.7</v>
      </c>
      <c r="R1400" s="8">
        <f t="shared" si="315"/>
        <v>0</v>
      </c>
      <c r="S1400" t="str">
        <f t="shared" si="316"/>
        <v>5.00.00</v>
      </c>
      <c r="T1400" t="str">
        <f t="shared" si="317"/>
        <v>21.00.00</v>
      </c>
      <c r="U1400" t="str">
        <f t="shared" si="318"/>
        <v xml:space="preserve">7-gen-2013 </v>
      </c>
      <c r="V1400">
        <f t="shared" si="319"/>
        <v>1</v>
      </c>
      <c r="W1400">
        <f t="shared" si="320"/>
        <v>2013</v>
      </c>
      <c r="X1400">
        <f t="shared" si="321"/>
        <v>7</v>
      </c>
      <c r="Y1400" s="25">
        <f t="shared" si="322"/>
        <v>5685.7999999999574</v>
      </c>
    </row>
    <row r="1401" spans="1:25">
      <c r="A1401" t="s">
        <v>1776</v>
      </c>
      <c r="B1401" t="s">
        <v>1777</v>
      </c>
      <c r="C1401" t="s">
        <v>25</v>
      </c>
      <c r="D1401">
        <v>5</v>
      </c>
      <c r="E1401" s="36">
        <v>-48.4</v>
      </c>
      <c r="F1401" s="4">
        <v>-6.3E-3</v>
      </c>
      <c r="G1401">
        <v>0</v>
      </c>
      <c r="H1401" s="25">
        <v>7.2</v>
      </c>
      <c r="I1401" s="25">
        <v>-54.5</v>
      </c>
      <c r="J1401" s="3">
        <v>10000</v>
      </c>
      <c r="K1401" s="7">
        <f t="shared" si="309"/>
        <v>-1</v>
      </c>
      <c r="L1401" s="6">
        <f t="shared" si="310"/>
        <v>-48.4</v>
      </c>
      <c r="M1401">
        <v>1</v>
      </c>
      <c r="N1401" s="9">
        <f t="shared" si="311"/>
        <v>0</v>
      </c>
      <c r="O1401" s="9">
        <f t="shared" si="312"/>
        <v>-1</v>
      </c>
      <c r="P1401" s="9">
        <f t="shared" si="313"/>
        <v>0</v>
      </c>
      <c r="Q1401" s="8">
        <f t="shared" si="314"/>
        <v>0</v>
      </c>
      <c r="R1401" s="8">
        <f t="shared" si="315"/>
        <v>-48.4</v>
      </c>
      <c r="S1401" t="str">
        <f t="shared" si="316"/>
        <v>12.00.00</v>
      </c>
      <c r="T1401" t="str">
        <f t="shared" si="317"/>
        <v>17.00.00</v>
      </c>
      <c r="U1401" t="str">
        <f t="shared" si="318"/>
        <v xml:space="preserve">8-gen-2013 </v>
      </c>
      <c r="V1401">
        <f t="shared" si="319"/>
        <v>1</v>
      </c>
      <c r="W1401">
        <f t="shared" si="320"/>
        <v>2013</v>
      </c>
      <c r="X1401">
        <f t="shared" si="321"/>
        <v>8</v>
      </c>
      <c r="Y1401" s="25">
        <f t="shared" si="322"/>
        <v>5637.3999999999578</v>
      </c>
    </row>
    <row r="1402" spans="1:25">
      <c r="A1402" t="s">
        <v>1777</v>
      </c>
      <c r="B1402" t="s">
        <v>1778</v>
      </c>
      <c r="C1402" t="s">
        <v>55</v>
      </c>
      <c r="D1402">
        <v>11</v>
      </c>
      <c r="E1402" s="36">
        <v>-31.5</v>
      </c>
      <c r="F1402" s="4">
        <v>-4.1000000000000003E-3</v>
      </c>
      <c r="G1402">
        <v>0</v>
      </c>
      <c r="H1402" s="25">
        <v>0</v>
      </c>
      <c r="I1402" s="25">
        <v>-35.299999999999997</v>
      </c>
      <c r="J1402" s="3">
        <v>10000</v>
      </c>
      <c r="K1402" s="7">
        <f t="shared" si="309"/>
        <v>-2</v>
      </c>
      <c r="L1402" s="6">
        <f t="shared" si="310"/>
        <v>-79.900000000000006</v>
      </c>
      <c r="M1402">
        <v>1</v>
      </c>
      <c r="N1402" s="9">
        <f t="shared" si="311"/>
        <v>0</v>
      </c>
      <c r="O1402" s="9">
        <f t="shared" si="312"/>
        <v>-1</v>
      </c>
      <c r="P1402" s="9">
        <f t="shared" si="313"/>
        <v>0</v>
      </c>
      <c r="Q1402" s="8">
        <f t="shared" si="314"/>
        <v>0</v>
      </c>
      <c r="R1402" s="8">
        <f t="shared" si="315"/>
        <v>-31.5</v>
      </c>
      <c r="S1402" t="str">
        <f t="shared" si="316"/>
        <v>17.00.00</v>
      </c>
      <c r="T1402" t="str">
        <f t="shared" si="317"/>
        <v>4.00.00</v>
      </c>
      <c r="U1402" t="str">
        <f t="shared" si="318"/>
        <v xml:space="preserve">8-gen-2013 </v>
      </c>
      <c r="V1402">
        <f t="shared" si="319"/>
        <v>1</v>
      </c>
      <c r="W1402">
        <f t="shared" si="320"/>
        <v>2013</v>
      </c>
      <c r="X1402">
        <f t="shared" si="321"/>
        <v>8</v>
      </c>
      <c r="Y1402" s="25">
        <f t="shared" si="322"/>
        <v>5605.8999999999578</v>
      </c>
    </row>
    <row r="1403" spans="1:25">
      <c r="A1403" t="s">
        <v>1779</v>
      </c>
      <c r="B1403" t="s">
        <v>1780</v>
      </c>
      <c r="C1403" t="s">
        <v>55</v>
      </c>
      <c r="D1403">
        <v>4</v>
      </c>
      <c r="E1403" s="36">
        <v>-24.1</v>
      </c>
      <c r="F1403" s="4">
        <v>-3.0999999999999999E-3</v>
      </c>
      <c r="G1403">
        <v>0</v>
      </c>
      <c r="H1403" s="25">
        <v>0</v>
      </c>
      <c r="I1403" s="25">
        <v>-28.6</v>
      </c>
      <c r="J1403" s="3">
        <v>10000</v>
      </c>
      <c r="K1403" s="7">
        <f t="shared" si="309"/>
        <v>-3</v>
      </c>
      <c r="L1403" s="6">
        <f t="shared" si="310"/>
        <v>-104</v>
      </c>
      <c r="M1403">
        <v>1</v>
      </c>
      <c r="N1403" s="9">
        <f t="shared" si="311"/>
        <v>0</v>
      </c>
      <c r="O1403" s="9">
        <f t="shared" si="312"/>
        <v>-1</v>
      </c>
      <c r="P1403" s="9">
        <f t="shared" si="313"/>
        <v>0</v>
      </c>
      <c r="Q1403" s="8">
        <f t="shared" si="314"/>
        <v>0</v>
      </c>
      <c r="R1403" s="8">
        <f t="shared" si="315"/>
        <v>-24.1</v>
      </c>
      <c r="S1403" t="str">
        <f t="shared" si="316"/>
        <v>13.00.00</v>
      </c>
      <c r="T1403" t="str">
        <f t="shared" si="317"/>
        <v>17.00.00</v>
      </c>
      <c r="U1403" t="str">
        <f t="shared" si="318"/>
        <v xml:space="preserve">9-gen-2013 </v>
      </c>
      <c r="V1403">
        <f t="shared" si="319"/>
        <v>1</v>
      </c>
      <c r="W1403">
        <f t="shared" si="320"/>
        <v>2013</v>
      </c>
      <c r="X1403">
        <f t="shared" si="321"/>
        <v>9</v>
      </c>
      <c r="Y1403" s="25">
        <f t="shared" si="322"/>
        <v>5581.7999999999574</v>
      </c>
    </row>
    <row r="1404" spans="1:25">
      <c r="A1404" t="s">
        <v>3253</v>
      </c>
      <c r="B1404" t="s">
        <v>3254</v>
      </c>
      <c r="C1404" t="s">
        <v>25</v>
      </c>
      <c r="D1404">
        <v>9</v>
      </c>
      <c r="E1404" s="36">
        <v>11.7</v>
      </c>
      <c r="F1404" s="4">
        <v>1.5E-3</v>
      </c>
      <c r="G1404">
        <v>0</v>
      </c>
      <c r="H1404" s="25">
        <v>21.8</v>
      </c>
      <c r="I1404" s="25">
        <v>0</v>
      </c>
      <c r="J1404" s="3">
        <v>10000</v>
      </c>
      <c r="K1404" s="7">
        <f t="shared" si="309"/>
        <v>1</v>
      </c>
      <c r="L1404" s="6">
        <f t="shared" si="310"/>
        <v>11.7</v>
      </c>
      <c r="M1404">
        <v>1</v>
      </c>
      <c r="N1404" s="9">
        <f t="shared" si="311"/>
        <v>1</v>
      </c>
      <c r="O1404" s="9">
        <f t="shared" si="312"/>
        <v>0</v>
      </c>
      <c r="P1404" s="9">
        <f t="shared" si="313"/>
        <v>0</v>
      </c>
      <c r="Q1404" s="8">
        <f t="shared" si="314"/>
        <v>11.7</v>
      </c>
      <c r="R1404" s="8">
        <f t="shared" si="315"/>
        <v>0</v>
      </c>
      <c r="S1404" t="str">
        <f t="shared" si="316"/>
        <v>14.00.00</v>
      </c>
      <c r="T1404" t="str">
        <f t="shared" si="317"/>
        <v>23.00.00</v>
      </c>
      <c r="U1404" t="str">
        <f t="shared" si="318"/>
        <v xml:space="preserve">9-gen-2013 </v>
      </c>
      <c r="V1404">
        <f t="shared" si="319"/>
        <v>1</v>
      </c>
      <c r="W1404">
        <f t="shared" si="320"/>
        <v>2013</v>
      </c>
      <c r="X1404">
        <f t="shared" si="321"/>
        <v>9</v>
      </c>
      <c r="Y1404" s="25">
        <f t="shared" si="322"/>
        <v>5593.4999999999573</v>
      </c>
    </row>
    <row r="1405" spans="1:25">
      <c r="A1405" t="s">
        <v>1780</v>
      </c>
      <c r="B1405" t="s">
        <v>1781</v>
      </c>
      <c r="C1405" t="s">
        <v>25</v>
      </c>
      <c r="D1405">
        <v>24</v>
      </c>
      <c r="E1405" s="36">
        <v>-16.899999999999999</v>
      </c>
      <c r="F1405" s="4">
        <v>-2.2000000000000001E-3</v>
      </c>
      <c r="G1405">
        <v>0</v>
      </c>
      <c r="H1405" s="25">
        <v>43.4</v>
      </c>
      <c r="I1405" s="25">
        <v>-17.2</v>
      </c>
      <c r="J1405" s="3">
        <v>10000</v>
      </c>
      <c r="K1405" s="7">
        <f t="shared" si="309"/>
        <v>-1</v>
      </c>
      <c r="L1405" s="6">
        <f t="shared" si="310"/>
        <v>-16.899999999999999</v>
      </c>
      <c r="M1405">
        <v>1</v>
      </c>
      <c r="N1405" s="9">
        <f t="shared" si="311"/>
        <v>0</v>
      </c>
      <c r="O1405" s="9">
        <f t="shared" si="312"/>
        <v>-1</v>
      </c>
      <c r="P1405" s="9">
        <f t="shared" si="313"/>
        <v>0</v>
      </c>
      <c r="Q1405" s="8">
        <f t="shared" si="314"/>
        <v>0</v>
      </c>
      <c r="R1405" s="8">
        <f t="shared" si="315"/>
        <v>-16.899999999999999</v>
      </c>
      <c r="S1405" t="str">
        <f t="shared" si="316"/>
        <v>17.00.00</v>
      </c>
      <c r="T1405" t="str">
        <f t="shared" si="317"/>
        <v>17.00.00</v>
      </c>
      <c r="U1405" t="str">
        <f t="shared" si="318"/>
        <v xml:space="preserve">9-gen-2013 </v>
      </c>
      <c r="V1405">
        <f t="shared" si="319"/>
        <v>1</v>
      </c>
      <c r="W1405">
        <f t="shared" si="320"/>
        <v>2013</v>
      </c>
      <c r="X1405">
        <f t="shared" si="321"/>
        <v>9</v>
      </c>
      <c r="Y1405" s="25">
        <f t="shared" si="322"/>
        <v>5576.5999999999576</v>
      </c>
    </row>
    <row r="1406" spans="1:25">
      <c r="A1406" t="s">
        <v>1778</v>
      </c>
      <c r="B1406" t="s">
        <v>1779</v>
      </c>
      <c r="C1406" t="s">
        <v>25</v>
      </c>
      <c r="D1406">
        <v>9</v>
      </c>
      <c r="E1406" s="36">
        <v>-26.7</v>
      </c>
      <c r="F1406" s="4">
        <v>-3.5000000000000001E-3</v>
      </c>
      <c r="G1406">
        <v>0</v>
      </c>
      <c r="H1406" s="25">
        <v>0</v>
      </c>
      <c r="I1406" s="25">
        <v>-33.299999999999997</v>
      </c>
      <c r="J1406" s="3">
        <v>10000</v>
      </c>
      <c r="K1406" s="7">
        <f t="shared" si="309"/>
        <v>-2</v>
      </c>
      <c r="L1406" s="6">
        <f t="shared" si="310"/>
        <v>-43.599999999999994</v>
      </c>
      <c r="M1406">
        <v>1</v>
      </c>
      <c r="N1406" s="9">
        <f t="shared" si="311"/>
        <v>0</v>
      </c>
      <c r="O1406" s="9">
        <f t="shared" si="312"/>
        <v>-1</v>
      </c>
      <c r="P1406" s="9">
        <f t="shared" si="313"/>
        <v>0</v>
      </c>
      <c r="Q1406" s="8">
        <f t="shared" si="314"/>
        <v>0</v>
      </c>
      <c r="R1406" s="8">
        <f t="shared" si="315"/>
        <v>-26.7</v>
      </c>
      <c r="S1406" t="str">
        <f t="shared" si="316"/>
        <v>4.00.00</v>
      </c>
      <c r="T1406" t="str">
        <f t="shared" si="317"/>
        <v>13.00.00</v>
      </c>
      <c r="U1406" t="str">
        <f t="shared" si="318"/>
        <v xml:space="preserve">9-gen-2013 </v>
      </c>
      <c r="V1406">
        <f t="shared" si="319"/>
        <v>1</v>
      </c>
      <c r="W1406">
        <f t="shared" si="320"/>
        <v>2013</v>
      </c>
      <c r="X1406">
        <f t="shared" si="321"/>
        <v>9</v>
      </c>
      <c r="Y1406" s="25">
        <f t="shared" si="322"/>
        <v>5549.8999999999578</v>
      </c>
    </row>
    <row r="1407" spans="1:25">
      <c r="A1407" t="s">
        <v>3255</v>
      </c>
      <c r="B1407" t="s">
        <v>3256</v>
      </c>
      <c r="C1407" t="s">
        <v>25</v>
      </c>
      <c r="D1407">
        <v>4</v>
      </c>
      <c r="E1407" s="36">
        <v>17.399999999999999</v>
      </c>
      <c r="F1407" s="4">
        <v>2.3E-3</v>
      </c>
      <c r="G1407">
        <v>0</v>
      </c>
      <c r="H1407" s="25">
        <v>17.399999999999999</v>
      </c>
      <c r="I1407" s="25">
        <v>0</v>
      </c>
      <c r="J1407" s="3">
        <v>10000</v>
      </c>
      <c r="K1407" s="7">
        <f t="shared" si="309"/>
        <v>1</v>
      </c>
      <c r="L1407" s="6">
        <f t="shared" si="310"/>
        <v>17.399999999999999</v>
      </c>
      <c r="M1407">
        <v>1</v>
      </c>
      <c r="N1407" s="9">
        <f t="shared" si="311"/>
        <v>1</v>
      </c>
      <c r="O1407" s="9">
        <f t="shared" si="312"/>
        <v>0</v>
      </c>
      <c r="P1407" s="9">
        <f t="shared" si="313"/>
        <v>0</v>
      </c>
      <c r="Q1407" s="8">
        <f t="shared" si="314"/>
        <v>17.399999999999999</v>
      </c>
      <c r="R1407" s="8">
        <f t="shared" si="315"/>
        <v>0</v>
      </c>
      <c r="S1407" t="str">
        <f t="shared" si="316"/>
        <v>19.00.00</v>
      </c>
      <c r="T1407" t="str">
        <f t="shared" si="317"/>
        <v>23.00.00</v>
      </c>
      <c r="U1407" t="str">
        <f t="shared" si="318"/>
        <v>10-gen-2013</v>
      </c>
      <c r="V1407">
        <f t="shared" si="319"/>
        <v>1</v>
      </c>
      <c r="W1407">
        <f t="shared" si="320"/>
        <v>2013</v>
      </c>
      <c r="X1407">
        <f t="shared" si="321"/>
        <v>10</v>
      </c>
      <c r="Y1407" s="25">
        <f t="shared" si="322"/>
        <v>5567.2999999999574</v>
      </c>
    </row>
    <row r="1408" spans="1:25">
      <c r="A1408" t="s">
        <v>1782</v>
      </c>
      <c r="B1408" t="s">
        <v>1783</v>
      </c>
      <c r="C1408" t="s">
        <v>25</v>
      </c>
      <c r="D1408">
        <v>10</v>
      </c>
      <c r="E1408" s="36">
        <v>-43</v>
      </c>
      <c r="F1408" s="4">
        <v>-5.5999999999999999E-3</v>
      </c>
      <c r="G1408">
        <v>0</v>
      </c>
      <c r="H1408" s="25">
        <v>0</v>
      </c>
      <c r="I1408" s="25">
        <v>-46</v>
      </c>
      <c r="J1408" s="3">
        <v>10000</v>
      </c>
      <c r="K1408" s="7">
        <f t="shared" si="309"/>
        <v>-1</v>
      </c>
      <c r="L1408" s="6">
        <f t="shared" si="310"/>
        <v>-43</v>
      </c>
      <c r="M1408">
        <v>1</v>
      </c>
      <c r="N1408" s="9">
        <f t="shared" si="311"/>
        <v>0</v>
      </c>
      <c r="O1408" s="9">
        <f t="shared" si="312"/>
        <v>-1</v>
      </c>
      <c r="P1408" s="9">
        <f t="shared" si="313"/>
        <v>0</v>
      </c>
      <c r="Q1408" s="8">
        <f t="shared" si="314"/>
        <v>0</v>
      </c>
      <c r="R1408" s="8">
        <f t="shared" si="315"/>
        <v>-43</v>
      </c>
      <c r="S1408" t="str">
        <f t="shared" si="316"/>
        <v>0.00.00</v>
      </c>
      <c r="T1408" t="str">
        <f t="shared" si="317"/>
        <v>10.00.00</v>
      </c>
      <c r="U1408" t="str">
        <f t="shared" si="318"/>
        <v>16-gen-2013</v>
      </c>
      <c r="V1408">
        <f t="shared" si="319"/>
        <v>1</v>
      </c>
      <c r="W1408">
        <f t="shared" si="320"/>
        <v>2013</v>
      </c>
      <c r="X1408">
        <f t="shared" si="321"/>
        <v>16</v>
      </c>
      <c r="Y1408" s="25">
        <f t="shared" si="322"/>
        <v>5524.2999999999574</v>
      </c>
    </row>
    <row r="1409" spans="1:25">
      <c r="A1409" t="s">
        <v>1783</v>
      </c>
      <c r="B1409" t="s">
        <v>1784</v>
      </c>
      <c r="C1409" t="s">
        <v>55</v>
      </c>
      <c r="D1409">
        <v>16</v>
      </c>
      <c r="E1409" s="36">
        <v>-28.7</v>
      </c>
      <c r="F1409" s="4">
        <v>-3.7000000000000002E-3</v>
      </c>
      <c r="G1409">
        <v>0</v>
      </c>
      <c r="H1409" s="25">
        <v>15.1</v>
      </c>
      <c r="I1409" s="25">
        <v>-29.7</v>
      </c>
      <c r="J1409" s="3">
        <v>10000</v>
      </c>
      <c r="K1409" s="7">
        <f t="shared" si="309"/>
        <v>-2</v>
      </c>
      <c r="L1409" s="6">
        <f t="shared" si="310"/>
        <v>-71.7</v>
      </c>
      <c r="M1409">
        <v>1</v>
      </c>
      <c r="N1409" s="9">
        <f t="shared" si="311"/>
        <v>0</v>
      </c>
      <c r="O1409" s="9">
        <f t="shared" si="312"/>
        <v>-1</v>
      </c>
      <c r="P1409" s="9">
        <f t="shared" si="313"/>
        <v>0</v>
      </c>
      <c r="Q1409" s="8">
        <f t="shared" si="314"/>
        <v>0</v>
      </c>
      <c r="R1409" s="8">
        <f t="shared" si="315"/>
        <v>-28.7</v>
      </c>
      <c r="S1409" t="str">
        <f t="shared" si="316"/>
        <v>10.00.00</v>
      </c>
      <c r="T1409" t="str">
        <f t="shared" si="317"/>
        <v>2.00.00</v>
      </c>
      <c r="U1409" t="str">
        <f t="shared" si="318"/>
        <v>16-gen-2013</v>
      </c>
      <c r="V1409">
        <f t="shared" si="319"/>
        <v>1</v>
      </c>
      <c r="W1409">
        <f t="shared" si="320"/>
        <v>2013</v>
      </c>
      <c r="X1409">
        <f t="shared" si="321"/>
        <v>16</v>
      </c>
      <c r="Y1409" s="25">
        <f t="shared" si="322"/>
        <v>5495.5999999999576</v>
      </c>
    </row>
    <row r="1410" spans="1:25">
      <c r="A1410" t="s">
        <v>3257</v>
      </c>
      <c r="B1410" t="s">
        <v>3258</v>
      </c>
      <c r="C1410" t="s">
        <v>25</v>
      </c>
      <c r="D1410">
        <v>11</v>
      </c>
      <c r="E1410" s="36">
        <v>2.9</v>
      </c>
      <c r="F1410" s="4">
        <v>4.0000000000000002E-4</v>
      </c>
      <c r="G1410">
        <v>0</v>
      </c>
      <c r="H1410" s="25">
        <v>4.4000000000000004</v>
      </c>
      <c r="I1410" s="25">
        <v>-36.5</v>
      </c>
      <c r="J1410" s="3">
        <v>10000</v>
      </c>
      <c r="K1410" s="7">
        <f t="shared" si="309"/>
        <v>1</v>
      </c>
      <c r="L1410" s="6">
        <f t="shared" si="310"/>
        <v>2.9</v>
      </c>
      <c r="M1410">
        <v>1</v>
      </c>
      <c r="N1410" s="9">
        <f t="shared" si="311"/>
        <v>1</v>
      </c>
      <c r="O1410" s="9">
        <f t="shared" si="312"/>
        <v>0</v>
      </c>
      <c r="P1410" s="9">
        <f t="shared" si="313"/>
        <v>0</v>
      </c>
      <c r="Q1410" s="8">
        <f t="shared" si="314"/>
        <v>2.9</v>
      </c>
      <c r="R1410" s="8">
        <f t="shared" si="315"/>
        <v>0</v>
      </c>
      <c r="S1410" t="str">
        <f t="shared" si="316"/>
        <v>12.00.00</v>
      </c>
      <c r="T1410" t="str">
        <f t="shared" si="317"/>
        <v>23.00.00</v>
      </c>
      <c r="U1410" t="str">
        <f t="shared" si="318"/>
        <v>22-gen-2013</v>
      </c>
      <c r="V1410">
        <f t="shared" si="319"/>
        <v>1</v>
      </c>
      <c r="W1410">
        <f t="shared" si="320"/>
        <v>2013</v>
      </c>
      <c r="X1410">
        <f t="shared" si="321"/>
        <v>22</v>
      </c>
      <c r="Y1410" s="25">
        <f t="shared" si="322"/>
        <v>5498.4999999999573</v>
      </c>
    </row>
    <row r="1411" spans="1:25">
      <c r="A1411" t="s">
        <v>1785</v>
      </c>
      <c r="B1411" t="s">
        <v>1786</v>
      </c>
      <c r="C1411" t="s">
        <v>55</v>
      </c>
      <c r="D1411">
        <v>7</v>
      </c>
      <c r="E1411" s="36">
        <v>-14.1</v>
      </c>
      <c r="F1411" s="4">
        <v>-1.8E-3</v>
      </c>
      <c r="G1411">
        <v>0</v>
      </c>
      <c r="H1411" s="25">
        <v>1.7</v>
      </c>
      <c r="I1411" s="25">
        <v>-23.1</v>
      </c>
      <c r="J1411" s="3">
        <v>10000</v>
      </c>
      <c r="K1411" s="7">
        <f t="shared" si="309"/>
        <v>-1</v>
      </c>
      <c r="L1411" s="6">
        <f t="shared" si="310"/>
        <v>-14.1</v>
      </c>
      <c r="M1411">
        <v>1</v>
      </c>
      <c r="N1411" s="9">
        <f t="shared" si="311"/>
        <v>0</v>
      </c>
      <c r="O1411" s="9">
        <f t="shared" si="312"/>
        <v>-1</v>
      </c>
      <c r="P1411" s="9">
        <f t="shared" si="313"/>
        <v>0</v>
      </c>
      <c r="Q1411" s="8">
        <f t="shared" si="314"/>
        <v>0</v>
      </c>
      <c r="R1411" s="8">
        <f t="shared" si="315"/>
        <v>-14.1</v>
      </c>
      <c r="S1411" t="str">
        <f t="shared" si="316"/>
        <v>10.00.00</v>
      </c>
      <c r="T1411" t="str">
        <f t="shared" si="317"/>
        <v>17.00.00</v>
      </c>
      <c r="U1411" t="str">
        <f t="shared" si="318"/>
        <v>23-gen-2013</v>
      </c>
      <c r="V1411">
        <f t="shared" si="319"/>
        <v>1</v>
      </c>
      <c r="W1411">
        <f t="shared" si="320"/>
        <v>2013</v>
      </c>
      <c r="X1411">
        <f t="shared" si="321"/>
        <v>23</v>
      </c>
      <c r="Y1411" s="25">
        <f t="shared" si="322"/>
        <v>5484.3999999999569</v>
      </c>
    </row>
    <row r="1412" spans="1:25">
      <c r="A1412" t="s">
        <v>1787</v>
      </c>
      <c r="B1412" t="s">
        <v>1788</v>
      </c>
      <c r="C1412" t="s">
        <v>55</v>
      </c>
      <c r="D1412">
        <v>14</v>
      </c>
      <c r="E1412" s="36">
        <v>-18.5</v>
      </c>
      <c r="F1412" s="4">
        <v>-2.3999999999999998E-3</v>
      </c>
      <c r="G1412">
        <v>0</v>
      </c>
      <c r="H1412" s="25">
        <v>3.5</v>
      </c>
      <c r="I1412" s="25">
        <v>-18</v>
      </c>
      <c r="J1412" s="3">
        <v>10000</v>
      </c>
      <c r="K1412" s="7">
        <f t="shared" si="309"/>
        <v>-2</v>
      </c>
      <c r="L1412" s="6">
        <f t="shared" si="310"/>
        <v>-32.6</v>
      </c>
      <c r="M1412">
        <v>1</v>
      </c>
      <c r="N1412" s="9">
        <f t="shared" si="311"/>
        <v>0</v>
      </c>
      <c r="O1412" s="9">
        <f t="shared" si="312"/>
        <v>-1</v>
      </c>
      <c r="P1412" s="9">
        <f t="shared" si="313"/>
        <v>0</v>
      </c>
      <c r="Q1412" s="8">
        <f t="shared" si="314"/>
        <v>0</v>
      </c>
      <c r="R1412" s="8">
        <f t="shared" si="315"/>
        <v>-18.5</v>
      </c>
      <c r="S1412" t="str">
        <f t="shared" si="316"/>
        <v>1.00.00</v>
      </c>
      <c r="T1412" t="str">
        <f t="shared" si="317"/>
        <v>15.00.00</v>
      </c>
      <c r="U1412" t="str">
        <f t="shared" si="318"/>
        <v>24-gen-2013</v>
      </c>
      <c r="V1412">
        <f t="shared" si="319"/>
        <v>1</v>
      </c>
      <c r="W1412">
        <f t="shared" si="320"/>
        <v>2013</v>
      </c>
      <c r="X1412">
        <f t="shared" si="321"/>
        <v>24</v>
      </c>
      <c r="Y1412" s="25">
        <f t="shared" si="322"/>
        <v>5465.8999999999569</v>
      </c>
    </row>
    <row r="1413" spans="1:25">
      <c r="A1413" t="s">
        <v>1788</v>
      </c>
      <c r="B1413" t="s">
        <v>1789</v>
      </c>
      <c r="C1413" t="s">
        <v>25</v>
      </c>
      <c r="D1413">
        <v>41</v>
      </c>
      <c r="E1413" s="36">
        <v>165.3</v>
      </c>
      <c r="F1413" s="4">
        <v>2.1399999999999999E-2</v>
      </c>
      <c r="G1413">
        <v>0</v>
      </c>
      <c r="H1413" s="25">
        <v>173.7</v>
      </c>
      <c r="I1413" s="25">
        <v>0</v>
      </c>
      <c r="J1413" s="3">
        <v>10000</v>
      </c>
      <c r="K1413" s="7">
        <f t="shared" si="309"/>
        <v>1</v>
      </c>
      <c r="L1413" s="6">
        <f t="shared" si="310"/>
        <v>165.3</v>
      </c>
      <c r="M1413">
        <v>1</v>
      </c>
      <c r="N1413" s="9">
        <f t="shared" si="311"/>
        <v>1</v>
      </c>
      <c r="O1413" s="9">
        <f t="shared" si="312"/>
        <v>0</v>
      </c>
      <c r="P1413" s="9">
        <f t="shared" si="313"/>
        <v>0</v>
      </c>
      <c r="Q1413" s="8">
        <f t="shared" si="314"/>
        <v>165.3</v>
      </c>
      <c r="R1413" s="8">
        <f t="shared" si="315"/>
        <v>0</v>
      </c>
      <c r="S1413" t="str">
        <f t="shared" si="316"/>
        <v>15.00.00</v>
      </c>
      <c r="T1413" t="str">
        <f t="shared" si="317"/>
        <v>8.00.00</v>
      </c>
      <c r="U1413" t="str">
        <f t="shared" si="318"/>
        <v>24-gen-2013</v>
      </c>
      <c r="V1413">
        <f t="shared" si="319"/>
        <v>1</v>
      </c>
      <c r="W1413">
        <f t="shared" si="320"/>
        <v>2013</v>
      </c>
      <c r="X1413">
        <f t="shared" si="321"/>
        <v>24</v>
      </c>
      <c r="Y1413" s="25">
        <f t="shared" si="322"/>
        <v>5631.1999999999571</v>
      </c>
    </row>
    <row r="1414" spans="1:25">
      <c r="A1414" t="s">
        <v>3259</v>
      </c>
      <c r="B1414" t="s">
        <v>3260</v>
      </c>
      <c r="C1414" t="s">
        <v>25</v>
      </c>
      <c r="D1414">
        <v>4</v>
      </c>
      <c r="E1414" s="36">
        <v>-22.5</v>
      </c>
      <c r="F1414" s="4">
        <v>-2.8999999999999998E-3</v>
      </c>
      <c r="G1414">
        <v>0</v>
      </c>
      <c r="H1414" s="25">
        <v>3.1</v>
      </c>
      <c r="I1414" s="25">
        <v>-22.5</v>
      </c>
      <c r="J1414" s="3">
        <v>10000</v>
      </c>
      <c r="K1414" s="7">
        <f t="shared" si="309"/>
        <v>-1</v>
      </c>
      <c r="L1414" s="6">
        <f t="shared" si="310"/>
        <v>-22.5</v>
      </c>
      <c r="M1414">
        <v>1</v>
      </c>
      <c r="N1414" s="9">
        <f t="shared" si="311"/>
        <v>0</v>
      </c>
      <c r="O1414" s="9">
        <f t="shared" si="312"/>
        <v>-1</v>
      </c>
      <c r="P1414" s="9">
        <f t="shared" si="313"/>
        <v>0</v>
      </c>
      <c r="Q1414" s="8">
        <f t="shared" si="314"/>
        <v>0</v>
      </c>
      <c r="R1414" s="8">
        <f t="shared" si="315"/>
        <v>-22.5</v>
      </c>
      <c r="S1414" t="str">
        <f t="shared" si="316"/>
        <v>12.00.00</v>
      </c>
      <c r="T1414" t="str">
        <f t="shared" si="317"/>
        <v>16.00.00</v>
      </c>
      <c r="U1414" t="str">
        <f t="shared" si="318"/>
        <v>28-gen-2013</v>
      </c>
      <c r="V1414">
        <f t="shared" si="319"/>
        <v>1</v>
      </c>
      <c r="W1414">
        <f t="shared" si="320"/>
        <v>2013</v>
      </c>
      <c r="X1414">
        <f t="shared" si="321"/>
        <v>28</v>
      </c>
      <c r="Y1414" s="25">
        <f t="shared" si="322"/>
        <v>5608.6999999999571</v>
      </c>
    </row>
    <row r="1415" spans="1:25">
      <c r="A1415" t="s">
        <v>1790</v>
      </c>
      <c r="B1415" t="s">
        <v>1791</v>
      </c>
      <c r="C1415" t="s">
        <v>55</v>
      </c>
      <c r="D1415">
        <v>20</v>
      </c>
      <c r="E1415" s="36">
        <v>54</v>
      </c>
      <c r="F1415" s="4">
        <v>6.8999999999999999E-3</v>
      </c>
      <c r="G1415">
        <v>0</v>
      </c>
      <c r="H1415" s="25">
        <v>63.2</v>
      </c>
      <c r="I1415" s="25">
        <v>0</v>
      </c>
      <c r="J1415" s="3">
        <v>10000</v>
      </c>
      <c r="K1415" s="7">
        <f t="shared" ref="K1415:K1478" si="323">+IF(AND(E1415&gt;=0,E1414&gt;=0),K1414+1,IF(AND(E1415&lt;0,E1414&lt;0),K1414-1,IF(AND(E1415&gt;=0,E1414&lt;0),1,-1)))</f>
        <v>1</v>
      </c>
      <c r="L1415" s="6">
        <f t="shared" ref="L1415:L1478" si="324">+IF(AND(E1415&gt;=0,E1414&gt;=0),L1414+E1415,IF(AND(E1415&lt;0,E1414&lt;0),L1414+E1415,E1415))</f>
        <v>54</v>
      </c>
      <c r="M1415">
        <v>1</v>
      </c>
      <c r="N1415" s="9">
        <f t="shared" ref="N1415:N1478" si="325">+IF(E1415&gt;0,1,0)</f>
        <v>1</v>
      </c>
      <c r="O1415" s="9">
        <f t="shared" ref="O1415:O1478" si="326">+IF(E1415&lt;0,-1,0)</f>
        <v>0</v>
      </c>
      <c r="P1415" s="9">
        <f t="shared" ref="P1415:P1478" si="327">+IF(E1415=0,1,0)</f>
        <v>0</v>
      </c>
      <c r="Q1415" s="8">
        <f t="shared" ref="Q1415:Q1478" si="328">IF(E1415&gt;=0,E1415,0)</f>
        <v>54</v>
      </c>
      <c r="R1415" s="8">
        <f t="shared" ref="R1415:R1478" si="329">IF(E1415&lt;0,E1415,0)</f>
        <v>0</v>
      </c>
      <c r="S1415" t="str">
        <f t="shared" ref="S1415:S1478" si="330">REPLACE(A1415,1,SEARCH(" ",A1415),"")</f>
        <v>11.00.00</v>
      </c>
      <c r="T1415" t="str">
        <f t="shared" ref="T1415:T1478" si="331">REPLACE(B1415,1,SEARCH(" ",B1415),"")</f>
        <v>7.00.00</v>
      </c>
      <c r="U1415" t="str">
        <f t="shared" ref="U1415:U1478" si="332">LEFT(A1415,11)</f>
        <v>30-gen-2013</v>
      </c>
      <c r="V1415">
        <f t="shared" ref="V1415:V1478" si="333">MONTH(U1415)</f>
        <v>1</v>
      </c>
      <c r="W1415">
        <f t="shared" ref="W1415:W1478" si="334">YEAR(U1415)</f>
        <v>2013</v>
      </c>
      <c r="X1415">
        <f t="shared" ref="X1415:X1478" si="335">DAY(U1415)</f>
        <v>30</v>
      </c>
      <c r="Y1415" s="25">
        <f t="shared" ref="Y1415:Y1478" si="336">Y1414+E1415</f>
        <v>5662.6999999999571</v>
      </c>
    </row>
    <row r="1416" spans="1:25">
      <c r="A1416" t="s">
        <v>3261</v>
      </c>
      <c r="B1416" t="s">
        <v>3262</v>
      </c>
      <c r="C1416" t="s">
        <v>25</v>
      </c>
      <c r="D1416">
        <v>5</v>
      </c>
      <c r="E1416" s="36">
        <v>-25.8</v>
      </c>
      <c r="F1416" s="4">
        <v>-3.3E-3</v>
      </c>
      <c r="G1416">
        <v>0</v>
      </c>
      <c r="H1416" s="25">
        <v>2.5</v>
      </c>
      <c r="I1416" s="25">
        <v>-25.8</v>
      </c>
      <c r="J1416" s="3">
        <v>10000</v>
      </c>
      <c r="K1416" s="7">
        <f t="shared" si="323"/>
        <v>-1</v>
      </c>
      <c r="L1416" s="6">
        <f t="shared" si="324"/>
        <v>-25.8</v>
      </c>
      <c r="M1416">
        <v>1</v>
      </c>
      <c r="N1416" s="9">
        <f t="shared" si="325"/>
        <v>0</v>
      </c>
      <c r="O1416" s="9">
        <f t="shared" si="326"/>
        <v>-1</v>
      </c>
      <c r="P1416" s="9">
        <f t="shared" si="327"/>
        <v>0</v>
      </c>
      <c r="Q1416" s="8">
        <f t="shared" si="328"/>
        <v>0</v>
      </c>
      <c r="R1416" s="8">
        <f t="shared" si="329"/>
        <v>-25.8</v>
      </c>
      <c r="S1416" t="str">
        <f t="shared" si="330"/>
        <v>18.00.00</v>
      </c>
      <c r="T1416" t="str">
        <f t="shared" si="331"/>
        <v>23.00.00</v>
      </c>
      <c r="U1416" t="str">
        <f t="shared" si="332"/>
        <v>30-gen-2013</v>
      </c>
      <c r="V1416">
        <f t="shared" si="333"/>
        <v>1</v>
      </c>
      <c r="W1416">
        <f t="shared" si="334"/>
        <v>2013</v>
      </c>
      <c r="X1416">
        <f t="shared" si="335"/>
        <v>30</v>
      </c>
      <c r="Y1416" s="25">
        <f t="shared" si="336"/>
        <v>5636.8999999999569</v>
      </c>
    </row>
    <row r="1417" spans="1:25">
      <c r="A1417" t="s">
        <v>1792</v>
      </c>
      <c r="B1417" t="s">
        <v>1793</v>
      </c>
      <c r="C1417" t="s">
        <v>25</v>
      </c>
      <c r="D1417">
        <v>22</v>
      </c>
      <c r="E1417" s="36">
        <v>10.9</v>
      </c>
      <c r="F1417" s="4">
        <v>1.4E-3</v>
      </c>
      <c r="G1417">
        <v>0</v>
      </c>
      <c r="H1417" s="25">
        <v>22.5</v>
      </c>
      <c r="I1417" s="25">
        <v>-25.8</v>
      </c>
      <c r="J1417" s="3">
        <v>10000</v>
      </c>
      <c r="K1417" s="7">
        <f t="shared" si="323"/>
        <v>1</v>
      </c>
      <c r="L1417" s="6">
        <f t="shared" si="324"/>
        <v>10.9</v>
      </c>
      <c r="M1417">
        <v>1</v>
      </c>
      <c r="N1417" s="9">
        <f t="shared" si="325"/>
        <v>1</v>
      </c>
      <c r="O1417" s="9">
        <f t="shared" si="326"/>
        <v>0</v>
      </c>
      <c r="P1417" s="9">
        <f t="shared" si="327"/>
        <v>0</v>
      </c>
      <c r="Q1417" s="8">
        <f t="shared" si="328"/>
        <v>10.9</v>
      </c>
      <c r="R1417" s="8">
        <f t="shared" si="329"/>
        <v>0</v>
      </c>
      <c r="S1417" t="str">
        <f t="shared" si="330"/>
        <v>10.00.00</v>
      </c>
      <c r="T1417" t="str">
        <f t="shared" si="331"/>
        <v>8.00.00</v>
      </c>
      <c r="U1417" t="str">
        <f t="shared" si="332"/>
        <v xml:space="preserve">1-feb-2013 </v>
      </c>
      <c r="V1417">
        <f t="shared" si="333"/>
        <v>2</v>
      </c>
      <c r="W1417">
        <f t="shared" si="334"/>
        <v>2013</v>
      </c>
      <c r="X1417">
        <f t="shared" si="335"/>
        <v>1</v>
      </c>
      <c r="Y1417" s="25">
        <f t="shared" si="336"/>
        <v>5647.7999999999565</v>
      </c>
    </row>
    <row r="1418" spans="1:25">
      <c r="A1418" t="s">
        <v>3263</v>
      </c>
      <c r="B1418" t="s">
        <v>3264</v>
      </c>
      <c r="C1418" t="s">
        <v>25</v>
      </c>
      <c r="D1418">
        <v>3</v>
      </c>
      <c r="E1418" s="36">
        <v>10.5</v>
      </c>
      <c r="F1418" s="4">
        <v>1.4E-3</v>
      </c>
      <c r="G1418">
        <v>0</v>
      </c>
      <c r="H1418" s="25">
        <v>20</v>
      </c>
      <c r="I1418" s="25">
        <v>0</v>
      </c>
      <c r="J1418" s="3">
        <v>10000</v>
      </c>
      <c r="K1418" s="7">
        <f t="shared" si="323"/>
        <v>2</v>
      </c>
      <c r="L1418" s="6">
        <f t="shared" si="324"/>
        <v>21.4</v>
      </c>
      <c r="M1418">
        <v>1</v>
      </c>
      <c r="N1418" s="9">
        <f t="shared" si="325"/>
        <v>1</v>
      </c>
      <c r="O1418" s="9">
        <f t="shared" si="326"/>
        <v>0</v>
      </c>
      <c r="P1418" s="9">
        <f t="shared" si="327"/>
        <v>0</v>
      </c>
      <c r="Q1418" s="8">
        <f t="shared" si="328"/>
        <v>10.5</v>
      </c>
      <c r="R1418" s="8">
        <f t="shared" si="329"/>
        <v>0</v>
      </c>
      <c r="S1418" t="str">
        <f t="shared" si="330"/>
        <v>20.00.00</v>
      </c>
      <c r="T1418" t="str">
        <f t="shared" si="331"/>
        <v>23.00.00</v>
      </c>
      <c r="U1418" t="str">
        <f t="shared" si="332"/>
        <v xml:space="preserve">4-feb-2013 </v>
      </c>
      <c r="V1418">
        <f t="shared" si="333"/>
        <v>2</v>
      </c>
      <c r="W1418">
        <f t="shared" si="334"/>
        <v>2013</v>
      </c>
      <c r="X1418">
        <f t="shared" si="335"/>
        <v>4</v>
      </c>
      <c r="Y1418" s="25">
        <f t="shared" si="336"/>
        <v>5658.2999999999565</v>
      </c>
    </row>
    <row r="1419" spans="1:25">
      <c r="A1419" t="s">
        <v>1793</v>
      </c>
      <c r="B1419" t="s">
        <v>1794</v>
      </c>
      <c r="C1419" t="s">
        <v>55</v>
      </c>
      <c r="D1419">
        <v>18</v>
      </c>
      <c r="E1419" s="36">
        <v>190.8</v>
      </c>
      <c r="F1419" s="4">
        <v>2.4400000000000002E-2</v>
      </c>
      <c r="G1419">
        <v>0</v>
      </c>
      <c r="H1419" s="25">
        <v>213.3</v>
      </c>
      <c r="I1419" s="25">
        <v>0</v>
      </c>
      <c r="J1419" s="3">
        <v>10000</v>
      </c>
      <c r="K1419" s="7">
        <f t="shared" si="323"/>
        <v>3</v>
      </c>
      <c r="L1419" s="6">
        <f t="shared" si="324"/>
        <v>212.20000000000002</v>
      </c>
      <c r="M1419">
        <v>1</v>
      </c>
      <c r="N1419" s="9">
        <f t="shared" si="325"/>
        <v>1</v>
      </c>
      <c r="O1419" s="9">
        <f t="shared" si="326"/>
        <v>0</v>
      </c>
      <c r="P1419" s="9">
        <f t="shared" si="327"/>
        <v>0</v>
      </c>
      <c r="Q1419" s="8">
        <f t="shared" si="328"/>
        <v>190.8</v>
      </c>
      <c r="R1419" s="8">
        <f t="shared" si="329"/>
        <v>0</v>
      </c>
      <c r="S1419" t="str">
        <f t="shared" si="330"/>
        <v>8.00.00</v>
      </c>
      <c r="T1419" t="str">
        <f t="shared" si="331"/>
        <v>2.00.00</v>
      </c>
      <c r="U1419" t="str">
        <f t="shared" si="332"/>
        <v xml:space="preserve">4-feb-2013 </v>
      </c>
      <c r="V1419">
        <f t="shared" si="333"/>
        <v>2</v>
      </c>
      <c r="W1419">
        <f t="shared" si="334"/>
        <v>2013</v>
      </c>
      <c r="X1419">
        <f t="shared" si="335"/>
        <v>4</v>
      </c>
      <c r="Y1419" s="25">
        <f t="shared" si="336"/>
        <v>5849.0999999999567</v>
      </c>
    </row>
    <row r="1420" spans="1:25">
      <c r="A1420" t="s">
        <v>1795</v>
      </c>
      <c r="B1420" t="s">
        <v>1796</v>
      </c>
      <c r="C1420" t="s">
        <v>25</v>
      </c>
      <c r="D1420">
        <v>10</v>
      </c>
      <c r="E1420" s="36">
        <v>1.3</v>
      </c>
      <c r="F1420" s="4">
        <v>2.0000000000000001E-4</v>
      </c>
      <c r="G1420">
        <v>0</v>
      </c>
      <c r="H1420" s="25">
        <v>20</v>
      </c>
      <c r="I1420" s="25">
        <v>-1.8</v>
      </c>
      <c r="J1420" s="3">
        <v>10000</v>
      </c>
      <c r="K1420" s="7">
        <f t="shared" si="323"/>
        <v>4</v>
      </c>
      <c r="L1420" s="6">
        <f t="shared" si="324"/>
        <v>213.50000000000003</v>
      </c>
      <c r="M1420">
        <v>1</v>
      </c>
      <c r="N1420" s="9">
        <f t="shared" si="325"/>
        <v>1</v>
      </c>
      <c r="O1420" s="9">
        <f t="shared" si="326"/>
        <v>0</v>
      </c>
      <c r="P1420" s="9">
        <f t="shared" si="327"/>
        <v>0</v>
      </c>
      <c r="Q1420" s="8">
        <f t="shared" si="328"/>
        <v>1.3</v>
      </c>
      <c r="R1420" s="8">
        <f t="shared" si="329"/>
        <v>0</v>
      </c>
      <c r="S1420" t="str">
        <f t="shared" si="330"/>
        <v>13.00.00</v>
      </c>
      <c r="T1420" t="str">
        <f t="shared" si="331"/>
        <v>23.00.00</v>
      </c>
      <c r="U1420" t="str">
        <f t="shared" si="332"/>
        <v xml:space="preserve">5-feb-2013 </v>
      </c>
      <c r="V1420">
        <f t="shared" si="333"/>
        <v>2</v>
      </c>
      <c r="W1420">
        <f t="shared" si="334"/>
        <v>2013</v>
      </c>
      <c r="X1420">
        <f t="shared" si="335"/>
        <v>5</v>
      </c>
      <c r="Y1420" s="25">
        <f t="shared" si="336"/>
        <v>5850.3999999999569</v>
      </c>
    </row>
    <row r="1421" spans="1:25">
      <c r="A1421" t="s">
        <v>1797</v>
      </c>
      <c r="B1421" t="s">
        <v>1798</v>
      </c>
      <c r="C1421" t="s">
        <v>25</v>
      </c>
      <c r="D1421">
        <v>2</v>
      </c>
      <c r="E1421" s="36">
        <v>3.3</v>
      </c>
      <c r="F1421" s="4">
        <v>4.0000000000000002E-4</v>
      </c>
      <c r="G1421">
        <v>0</v>
      </c>
      <c r="H1421" s="25">
        <v>20</v>
      </c>
      <c r="I1421" s="25">
        <v>0</v>
      </c>
      <c r="J1421" s="3">
        <v>10000</v>
      </c>
      <c r="K1421" s="7">
        <f t="shared" si="323"/>
        <v>5</v>
      </c>
      <c r="L1421" s="6">
        <f t="shared" si="324"/>
        <v>216.80000000000004</v>
      </c>
      <c r="M1421">
        <v>1</v>
      </c>
      <c r="N1421" s="9">
        <f t="shared" si="325"/>
        <v>1</v>
      </c>
      <c r="O1421" s="9">
        <f t="shared" si="326"/>
        <v>0</v>
      </c>
      <c r="P1421" s="9">
        <f t="shared" si="327"/>
        <v>0</v>
      </c>
      <c r="Q1421" s="8">
        <f t="shared" si="328"/>
        <v>3.3</v>
      </c>
      <c r="R1421" s="8">
        <f t="shared" si="329"/>
        <v>0</v>
      </c>
      <c r="S1421" t="str">
        <f t="shared" si="330"/>
        <v>9.00.00</v>
      </c>
      <c r="T1421" t="str">
        <f t="shared" si="331"/>
        <v>11.00.00</v>
      </c>
      <c r="U1421" t="str">
        <f t="shared" si="332"/>
        <v xml:space="preserve">6-feb-2013 </v>
      </c>
      <c r="V1421">
        <f t="shared" si="333"/>
        <v>2</v>
      </c>
      <c r="W1421">
        <f t="shared" si="334"/>
        <v>2013</v>
      </c>
      <c r="X1421">
        <f t="shared" si="335"/>
        <v>6</v>
      </c>
      <c r="Y1421" s="25">
        <f t="shared" si="336"/>
        <v>5853.6999999999571</v>
      </c>
    </row>
    <row r="1422" spans="1:25">
      <c r="A1422" t="s">
        <v>1799</v>
      </c>
      <c r="B1422" t="s">
        <v>1800</v>
      </c>
      <c r="C1422" t="s">
        <v>25</v>
      </c>
      <c r="D1422">
        <v>13</v>
      </c>
      <c r="E1422" s="36">
        <v>-5.8</v>
      </c>
      <c r="F1422" s="4">
        <v>-8.0000000000000004E-4</v>
      </c>
      <c r="G1422">
        <v>0</v>
      </c>
      <c r="H1422" s="25">
        <v>44.8</v>
      </c>
      <c r="I1422" s="25">
        <v>-17.8</v>
      </c>
      <c r="J1422" s="3">
        <v>10000</v>
      </c>
      <c r="K1422" s="7">
        <f t="shared" si="323"/>
        <v>-1</v>
      </c>
      <c r="L1422" s="6">
        <f t="shared" si="324"/>
        <v>-5.8</v>
      </c>
      <c r="M1422">
        <v>1</v>
      </c>
      <c r="N1422" s="9">
        <f t="shared" si="325"/>
        <v>0</v>
      </c>
      <c r="O1422" s="9">
        <f t="shared" si="326"/>
        <v>-1</v>
      </c>
      <c r="P1422" s="9">
        <f t="shared" si="327"/>
        <v>0</v>
      </c>
      <c r="Q1422" s="8">
        <f t="shared" si="328"/>
        <v>0</v>
      </c>
      <c r="R1422" s="8">
        <f t="shared" si="329"/>
        <v>-5.8</v>
      </c>
      <c r="S1422" t="str">
        <f t="shared" si="330"/>
        <v>3.00.00</v>
      </c>
      <c r="T1422" t="str">
        <f t="shared" si="331"/>
        <v>16.00.00</v>
      </c>
      <c r="U1422" t="str">
        <f t="shared" si="332"/>
        <v xml:space="preserve">7-feb-2013 </v>
      </c>
      <c r="V1422">
        <f t="shared" si="333"/>
        <v>2</v>
      </c>
      <c r="W1422">
        <f t="shared" si="334"/>
        <v>2013</v>
      </c>
      <c r="X1422">
        <f t="shared" si="335"/>
        <v>7</v>
      </c>
      <c r="Y1422" s="25">
        <f t="shared" si="336"/>
        <v>5847.8999999999569</v>
      </c>
    </row>
    <row r="1423" spans="1:25">
      <c r="A1423" t="s">
        <v>1801</v>
      </c>
      <c r="B1423" t="s">
        <v>1802</v>
      </c>
      <c r="C1423" t="s">
        <v>55</v>
      </c>
      <c r="D1423">
        <v>32</v>
      </c>
      <c r="E1423" s="36">
        <v>65.5</v>
      </c>
      <c r="F1423" s="4">
        <v>8.5000000000000006E-3</v>
      </c>
      <c r="G1423">
        <v>0</v>
      </c>
      <c r="H1423" s="25">
        <v>78.099999999999994</v>
      </c>
      <c r="I1423" s="25">
        <v>-22.2</v>
      </c>
      <c r="J1423" s="3">
        <v>10000</v>
      </c>
      <c r="K1423" s="7">
        <f t="shared" si="323"/>
        <v>1</v>
      </c>
      <c r="L1423" s="6">
        <f t="shared" si="324"/>
        <v>65.5</v>
      </c>
      <c r="M1423">
        <v>1</v>
      </c>
      <c r="N1423" s="9">
        <f t="shared" si="325"/>
        <v>1</v>
      </c>
      <c r="O1423" s="9">
        <f t="shared" si="326"/>
        <v>0</v>
      </c>
      <c r="P1423" s="9">
        <f t="shared" si="327"/>
        <v>0</v>
      </c>
      <c r="Q1423" s="8">
        <f t="shared" si="328"/>
        <v>65.5</v>
      </c>
      <c r="R1423" s="8">
        <f t="shared" si="329"/>
        <v>0</v>
      </c>
      <c r="S1423" t="str">
        <f t="shared" si="330"/>
        <v>1.00.00</v>
      </c>
      <c r="T1423" t="str">
        <f t="shared" si="331"/>
        <v>9.00.00</v>
      </c>
      <c r="U1423" t="str">
        <f t="shared" si="332"/>
        <v>14-feb-2013</v>
      </c>
      <c r="V1423">
        <f t="shared" si="333"/>
        <v>2</v>
      </c>
      <c r="W1423">
        <f t="shared" si="334"/>
        <v>2013</v>
      </c>
      <c r="X1423">
        <f t="shared" si="335"/>
        <v>14</v>
      </c>
      <c r="Y1423" s="25">
        <f t="shared" si="336"/>
        <v>5913.3999999999569</v>
      </c>
    </row>
    <row r="1424" spans="1:25">
      <c r="A1424" t="s">
        <v>2221</v>
      </c>
      <c r="B1424" t="s">
        <v>2222</v>
      </c>
      <c r="C1424" t="s">
        <v>55</v>
      </c>
      <c r="D1424">
        <v>8</v>
      </c>
      <c r="E1424" s="38">
        <v>-41</v>
      </c>
      <c r="F1424" s="4">
        <v>-2.7000000000000001E-3</v>
      </c>
      <c r="G1424">
        <v>0</v>
      </c>
      <c r="H1424" s="25">
        <v>0</v>
      </c>
      <c r="I1424" s="25">
        <v>-47</v>
      </c>
      <c r="J1424" s="3">
        <v>10000</v>
      </c>
      <c r="K1424" s="7">
        <f t="shared" si="323"/>
        <v>-1</v>
      </c>
      <c r="L1424" s="6">
        <f t="shared" si="324"/>
        <v>-41</v>
      </c>
      <c r="M1424">
        <v>1</v>
      </c>
      <c r="N1424" s="9">
        <f t="shared" si="325"/>
        <v>0</v>
      </c>
      <c r="O1424" s="9">
        <f t="shared" si="326"/>
        <v>-1</v>
      </c>
      <c r="P1424" s="9">
        <f t="shared" si="327"/>
        <v>0</v>
      </c>
      <c r="Q1424" s="8">
        <f t="shared" si="328"/>
        <v>0</v>
      </c>
      <c r="R1424" s="8">
        <f t="shared" si="329"/>
        <v>-41</v>
      </c>
      <c r="S1424" t="str">
        <f t="shared" si="330"/>
        <v>13.00.00</v>
      </c>
      <c r="T1424" t="str">
        <f t="shared" si="331"/>
        <v>21.00.00</v>
      </c>
      <c r="U1424" t="str">
        <f t="shared" si="332"/>
        <v>14-feb-2013</v>
      </c>
      <c r="V1424">
        <f t="shared" si="333"/>
        <v>2</v>
      </c>
      <c r="W1424">
        <f t="shared" si="334"/>
        <v>2013</v>
      </c>
      <c r="X1424">
        <f t="shared" si="335"/>
        <v>14</v>
      </c>
      <c r="Y1424" s="25">
        <f t="shared" si="336"/>
        <v>5872.3999999999569</v>
      </c>
    </row>
    <row r="1425" spans="1:25">
      <c r="A1425" t="s">
        <v>3265</v>
      </c>
      <c r="B1425" t="s">
        <v>3266</v>
      </c>
      <c r="C1425" t="s">
        <v>25</v>
      </c>
      <c r="D1425">
        <v>9</v>
      </c>
      <c r="E1425" s="36">
        <v>1</v>
      </c>
      <c r="F1425" s="4">
        <v>1E-4</v>
      </c>
      <c r="G1425">
        <v>0</v>
      </c>
      <c r="H1425" s="25">
        <v>4</v>
      </c>
      <c r="I1425" s="25">
        <v>-11</v>
      </c>
      <c r="J1425" s="3">
        <v>10000</v>
      </c>
      <c r="K1425" s="7">
        <f t="shared" si="323"/>
        <v>1</v>
      </c>
      <c r="L1425" s="6">
        <f t="shared" si="324"/>
        <v>1</v>
      </c>
      <c r="M1425">
        <v>1</v>
      </c>
      <c r="N1425" s="9">
        <f t="shared" si="325"/>
        <v>1</v>
      </c>
      <c r="O1425" s="9">
        <f t="shared" si="326"/>
        <v>0</v>
      </c>
      <c r="P1425" s="9">
        <f t="shared" si="327"/>
        <v>0</v>
      </c>
      <c r="Q1425" s="8">
        <f t="shared" si="328"/>
        <v>1</v>
      </c>
      <c r="R1425" s="8">
        <f t="shared" si="329"/>
        <v>0</v>
      </c>
      <c r="S1425" t="str">
        <f t="shared" si="330"/>
        <v>14.00.00</v>
      </c>
      <c r="T1425" t="str">
        <f t="shared" si="331"/>
        <v>23.00.00</v>
      </c>
      <c r="U1425" t="str">
        <f t="shared" si="332"/>
        <v>14-feb-2013</v>
      </c>
      <c r="V1425">
        <f t="shared" si="333"/>
        <v>2</v>
      </c>
      <c r="W1425">
        <f t="shared" si="334"/>
        <v>2013</v>
      </c>
      <c r="X1425">
        <f t="shared" si="335"/>
        <v>14</v>
      </c>
      <c r="Y1425" s="25">
        <f t="shared" si="336"/>
        <v>5873.3999999999569</v>
      </c>
    </row>
    <row r="1426" spans="1:25">
      <c r="A1426" t="s">
        <v>1803</v>
      </c>
      <c r="B1426" t="s">
        <v>1804</v>
      </c>
      <c r="C1426" t="s">
        <v>55</v>
      </c>
      <c r="D1426">
        <v>5</v>
      </c>
      <c r="E1426" s="36">
        <v>-32.5</v>
      </c>
      <c r="F1426" s="4">
        <v>-4.3E-3</v>
      </c>
      <c r="G1426">
        <v>0</v>
      </c>
      <c r="H1426" s="25">
        <v>0</v>
      </c>
      <c r="I1426" s="25">
        <v>-42</v>
      </c>
      <c r="J1426" s="3">
        <v>10000</v>
      </c>
      <c r="K1426" s="7">
        <f t="shared" si="323"/>
        <v>-1</v>
      </c>
      <c r="L1426" s="6">
        <f t="shared" si="324"/>
        <v>-32.5</v>
      </c>
      <c r="M1426">
        <v>1</v>
      </c>
      <c r="N1426" s="9">
        <f t="shared" si="325"/>
        <v>0</v>
      </c>
      <c r="O1426" s="9">
        <f t="shared" si="326"/>
        <v>-1</v>
      </c>
      <c r="P1426" s="9">
        <f t="shared" si="327"/>
        <v>0</v>
      </c>
      <c r="Q1426" s="8">
        <f t="shared" si="328"/>
        <v>0</v>
      </c>
      <c r="R1426" s="8">
        <f t="shared" si="329"/>
        <v>-32.5</v>
      </c>
      <c r="S1426" t="str">
        <f t="shared" si="330"/>
        <v>10.00.00</v>
      </c>
      <c r="T1426" t="str">
        <f t="shared" si="331"/>
        <v>15.00.00</v>
      </c>
      <c r="U1426" t="str">
        <f t="shared" si="332"/>
        <v>15-feb-2013</v>
      </c>
      <c r="V1426">
        <f t="shared" si="333"/>
        <v>2</v>
      </c>
      <c r="W1426">
        <f t="shared" si="334"/>
        <v>2013</v>
      </c>
      <c r="X1426">
        <f t="shared" si="335"/>
        <v>15</v>
      </c>
      <c r="Y1426" s="25">
        <f t="shared" si="336"/>
        <v>5840.8999999999569</v>
      </c>
    </row>
    <row r="1427" spans="1:25">
      <c r="A1427" t="s">
        <v>1804</v>
      </c>
      <c r="B1427" t="s">
        <v>1805</v>
      </c>
      <c r="C1427" t="s">
        <v>25</v>
      </c>
      <c r="D1427">
        <v>3</v>
      </c>
      <c r="E1427" s="36">
        <v>-51.8</v>
      </c>
      <c r="F1427" s="4">
        <v>-6.7999999999999996E-3</v>
      </c>
      <c r="G1427">
        <v>0</v>
      </c>
      <c r="H1427" s="25">
        <v>0</v>
      </c>
      <c r="I1427" s="25">
        <v>-52.8</v>
      </c>
      <c r="J1427" s="3">
        <v>10000</v>
      </c>
      <c r="K1427" s="7">
        <f t="shared" si="323"/>
        <v>-2</v>
      </c>
      <c r="L1427" s="6">
        <f t="shared" si="324"/>
        <v>-84.3</v>
      </c>
      <c r="M1427">
        <v>1</v>
      </c>
      <c r="N1427" s="9">
        <f t="shared" si="325"/>
        <v>0</v>
      </c>
      <c r="O1427" s="9">
        <f t="shared" si="326"/>
        <v>-1</v>
      </c>
      <c r="P1427" s="9">
        <f t="shared" si="327"/>
        <v>0</v>
      </c>
      <c r="Q1427" s="8">
        <f t="shared" si="328"/>
        <v>0</v>
      </c>
      <c r="R1427" s="8">
        <f t="shared" si="329"/>
        <v>-51.8</v>
      </c>
      <c r="S1427" t="str">
        <f t="shared" si="330"/>
        <v>15.00.00</v>
      </c>
      <c r="T1427" t="str">
        <f t="shared" si="331"/>
        <v>18.00.00</v>
      </c>
      <c r="U1427" t="str">
        <f t="shared" si="332"/>
        <v>15-feb-2013</v>
      </c>
      <c r="V1427">
        <f t="shared" si="333"/>
        <v>2</v>
      </c>
      <c r="W1427">
        <f t="shared" si="334"/>
        <v>2013</v>
      </c>
      <c r="X1427">
        <f t="shared" si="335"/>
        <v>15</v>
      </c>
      <c r="Y1427" s="25">
        <f t="shared" si="336"/>
        <v>5789.0999999999567</v>
      </c>
    </row>
    <row r="1428" spans="1:25">
      <c r="A1428" t="s">
        <v>1808</v>
      </c>
      <c r="B1428" t="s">
        <v>1809</v>
      </c>
      <c r="C1428" t="s">
        <v>25</v>
      </c>
      <c r="D1428">
        <v>22</v>
      </c>
      <c r="E1428" s="36">
        <v>20.100000000000001</v>
      </c>
      <c r="F1428" s="4">
        <v>2.5999999999999999E-3</v>
      </c>
      <c r="G1428">
        <v>0</v>
      </c>
      <c r="H1428" s="25">
        <v>45.6</v>
      </c>
      <c r="I1428" s="25">
        <v>0</v>
      </c>
      <c r="J1428" s="3">
        <v>10000</v>
      </c>
      <c r="K1428" s="7">
        <f t="shared" si="323"/>
        <v>1</v>
      </c>
      <c r="L1428" s="6">
        <f t="shared" si="324"/>
        <v>20.100000000000001</v>
      </c>
      <c r="M1428">
        <v>1</v>
      </c>
      <c r="N1428" s="9">
        <f t="shared" si="325"/>
        <v>1</v>
      </c>
      <c r="O1428" s="9">
        <f t="shared" si="326"/>
        <v>0</v>
      </c>
      <c r="P1428" s="9">
        <f t="shared" si="327"/>
        <v>0</v>
      </c>
      <c r="Q1428" s="8">
        <f t="shared" si="328"/>
        <v>20.100000000000001</v>
      </c>
      <c r="R1428" s="8">
        <f t="shared" si="329"/>
        <v>0</v>
      </c>
      <c r="S1428" t="str">
        <f t="shared" si="330"/>
        <v>11.00.00</v>
      </c>
      <c r="T1428" t="str">
        <f t="shared" si="331"/>
        <v>9.00.00</v>
      </c>
      <c r="U1428" t="str">
        <f t="shared" si="332"/>
        <v>18-feb-2013</v>
      </c>
      <c r="V1428">
        <f t="shared" si="333"/>
        <v>2</v>
      </c>
      <c r="W1428">
        <f t="shared" si="334"/>
        <v>2013</v>
      </c>
      <c r="X1428">
        <f t="shared" si="335"/>
        <v>18</v>
      </c>
      <c r="Y1428" s="25">
        <f t="shared" si="336"/>
        <v>5809.1999999999571</v>
      </c>
    </row>
    <row r="1429" spans="1:25">
      <c r="A1429" t="s">
        <v>1806</v>
      </c>
      <c r="B1429" t="s">
        <v>1807</v>
      </c>
      <c r="C1429" t="s">
        <v>25</v>
      </c>
      <c r="D1429">
        <v>1</v>
      </c>
      <c r="E1429" s="36">
        <v>10.1</v>
      </c>
      <c r="F1429" s="4">
        <v>1.2999999999999999E-3</v>
      </c>
      <c r="G1429">
        <v>0</v>
      </c>
      <c r="H1429" s="25">
        <v>10.199999999999999</v>
      </c>
      <c r="I1429" s="25">
        <v>0</v>
      </c>
      <c r="J1429" s="3">
        <v>10000</v>
      </c>
      <c r="K1429" s="7">
        <f t="shared" si="323"/>
        <v>2</v>
      </c>
      <c r="L1429" s="6">
        <f t="shared" si="324"/>
        <v>30.200000000000003</v>
      </c>
      <c r="M1429">
        <v>1</v>
      </c>
      <c r="N1429" s="9">
        <f t="shared" si="325"/>
        <v>1</v>
      </c>
      <c r="O1429" s="9">
        <f t="shared" si="326"/>
        <v>0</v>
      </c>
      <c r="P1429" s="9">
        <f t="shared" si="327"/>
        <v>0</v>
      </c>
      <c r="Q1429" s="8">
        <f t="shared" si="328"/>
        <v>10.1</v>
      </c>
      <c r="R1429" s="8">
        <f t="shared" si="329"/>
        <v>0</v>
      </c>
      <c r="S1429" t="str">
        <f t="shared" si="330"/>
        <v>9.00.00</v>
      </c>
      <c r="T1429" t="str">
        <f t="shared" si="331"/>
        <v>10.00.00</v>
      </c>
      <c r="U1429" t="str">
        <f t="shared" si="332"/>
        <v>18-feb-2013</v>
      </c>
      <c r="V1429">
        <f t="shared" si="333"/>
        <v>2</v>
      </c>
      <c r="W1429">
        <f t="shared" si="334"/>
        <v>2013</v>
      </c>
      <c r="X1429">
        <f t="shared" si="335"/>
        <v>18</v>
      </c>
      <c r="Y1429" s="25">
        <f t="shared" si="336"/>
        <v>5819.2999999999574</v>
      </c>
    </row>
    <row r="1430" spans="1:25">
      <c r="A1430" t="s">
        <v>1810</v>
      </c>
      <c r="B1430" t="s">
        <v>1811</v>
      </c>
      <c r="C1430" t="s">
        <v>55</v>
      </c>
      <c r="D1430">
        <v>35</v>
      </c>
      <c r="E1430" s="36">
        <v>168.4</v>
      </c>
      <c r="F1430" s="4">
        <v>2.1700000000000001E-2</v>
      </c>
      <c r="G1430">
        <v>0</v>
      </c>
      <c r="H1430" s="25">
        <v>189.2</v>
      </c>
      <c r="I1430" s="25">
        <v>0</v>
      </c>
      <c r="J1430" s="3">
        <v>10000</v>
      </c>
      <c r="K1430" s="7">
        <f t="shared" si="323"/>
        <v>3</v>
      </c>
      <c r="L1430" s="6">
        <f t="shared" si="324"/>
        <v>198.60000000000002</v>
      </c>
      <c r="M1430">
        <v>1</v>
      </c>
      <c r="N1430" s="9">
        <f t="shared" si="325"/>
        <v>1</v>
      </c>
      <c r="O1430" s="9">
        <f t="shared" si="326"/>
        <v>0</v>
      </c>
      <c r="P1430" s="9">
        <f t="shared" si="327"/>
        <v>0</v>
      </c>
      <c r="Q1430" s="8">
        <f t="shared" si="328"/>
        <v>168.4</v>
      </c>
      <c r="R1430" s="8">
        <f t="shared" si="329"/>
        <v>0</v>
      </c>
      <c r="S1430" t="str">
        <f t="shared" si="330"/>
        <v>11.00.00</v>
      </c>
      <c r="T1430" t="str">
        <f t="shared" si="331"/>
        <v>22.00.00</v>
      </c>
      <c r="U1430" t="str">
        <f t="shared" si="332"/>
        <v>20-feb-2013</v>
      </c>
      <c r="V1430">
        <f t="shared" si="333"/>
        <v>2</v>
      </c>
      <c r="W1430">
        <f t="shared" si="334"/>
        <v>2013</v>
      </c>
      <c r="X1430">
        <f t="shared" si="335"/>
        <v>20</v>
      </c>
      <c r="Y1430" s="25">
        <f t="shared" si="336"/>
        <v>5987.6999999999571</v>
      </c>
    </row>
    <row r="1431" spans="1:25">
      <c r="A1431" t="s">
        <v>3267</v>
      </c>
      <c r="B1431" t="s">
        <v>3268</v>
      </c>
      <c r="C1431" t="s">
        <v>25</v>
      </c>
      <c r="D1431">
        <v>4</v>
      </c>
      <c r="E1431" s="36">
        <v>-29.2</v>
      </c>
      <c r="F1431" s="4">
        <v>-3.8E-3</v>
      </c>
      <c r="G1431">
        <v>0</v>
      </c>
      <c r="H1431" s="25">
        <v>2.7</v>
      </c>
      <c r="I1431" s="25">
        <v>-30.3</v>
      </c>
      <c r="J1431" s="3">
        <v>10000</v>
      </c>
      <c r="K1431" s="7">
        <f t="shared" si="323"/>
        <v>-1</v>
      </c>
      <c r="L1431" s="6">
        <f t="shared" si="324"/>
        <v>-29.2</v>
      </c>
      <c r="M1431">
        <v>1</v>
      </c>
      <c r="N1431" s="9">
        <f t="shared" si="325"/>
        <v>0</v>
      </c>
      <c r="O1431" s="9">
        <f t="shared" si="326"/>
        <v>-1</v>
      </c>
      <c r="P1431" s="9">
        <f t="shared" si="327"/>
        <v>0</v>
      </c>
      <c r="Q1431" s="8">
        <f t="shared" si="328"/>
        <v>0</v>
      </c>
      <c r="R1431" s="8">
        <f t="shared" si="329"/>
        <v>-29.2</v>
      </c>
      <c r="S1431" t="str">
        <f t="shared" si="330"/>
        <v>19.00.00</v>
      </c>
      <c r="T1431" t="str">
        <f t="shared" si="331"/>
        <v>23.00.00</v>
      </c>
      <c r="U1431" t="str">
        <f t="shared" si="332"/>
        <v>20-feb-2013</v>
      </c>
      <c r="V1431">
        <f t="shared" si="333"/>
        <v>2</v>
      </c>
      <c r="W1431">
        <f t="shared" si="334"/>
        <v>2013</v>
      </c>
      <c r="X1431">
        <f t="shared" si="335"/>
        <v>20</v>
      </c>
      <c r="Y1431" s="25">
        <f t="shared" si="336"/>
        <v>5958.4999999999573</v>
      </c>
    </row>
    <row r="1432" spans="1:25">
      <c r="A1432" t="s">
        <v>7341</v>
      </c>
      <c r="B1432" t="s">
        <v>7342</v>
      </c>
      <c r="C1432" t="s">
        <v>55</v>
      </c>
      <c r="D1432">
        <v>8</v>
      </c>
      <c r="E1432" s="36">
        <v>6.5</v>
      </c>
      <c r="F1432" s="4">
        <v>8.9999999999999998E-4</v>
      </c>
      <c r="G1432">
        <v>0</v>
      </c>
      <c r="H1432" s="25">
        <v>27.5</v>
      </c>
      <c r="I1432" s="25">
        <v>-18</v>
      </c>
      <c r="J1432" s="3">
        <v>10000</v>
      </c>
      <c r="K1432" s="7">
        <f t="shared" si="323"/>
        <v>1</v>
      </c>
      <c r="L1432" s="6">
        <f t="shared" si="324"/>
        <v>6.5</v>
      </c>
      <c r="M1432">
        <v>1</v>
      </c>
      <c r="N1432" s="9">
        <f t="shared" si="325"/>
        <v>1</v>
      </c>
      <c r="O1432" s="9">
        <f t="shared" si="326"/>
        <v>0</v>
      </c>
      <c r="P1432" s="9">
        <f t="shared" si="327"/>
        <v>0</v>
      </c>
      <c r="Q1432" s="8">
        <f t="shared" si="328"/>
        <v>6.5</v>
      </c>
      <c r="R1432" s="8">
        <f t="shared" si="329"/>
        <v>0</v>
      </c>
      <c r="S1432" t="str">
        <f t="shared" si="330"/>
        <v>10.00.00</v>
      </c>
      <c r="T1432" t="str">
        <f t="shared" si="331"/>
        <v>12.00.00</v>
      </c>
      <c r="U1432" t="str">
        <f t="shared" si="332"/>
        <v>21-feb-2013</v>
      </c>
      <c r="V1432">
        <f t="shared" si="333"/>
        <v>2</v>
      </c>
      <c r="W1432">
        <f t="shared" si="334"/>
        <v>2013</v>
      </c>
      <c r="X1432">
        <f t="shared" si="335"/>
        <v>21</v>
      </c>
      <c r="Y1432" s="25">
        <f t="shared" si="336"/>
        <v>5964.9999999999573</v>
      </c>
    </row>
    <row r="1433" spans="1:25">
      <c r="A1433" t="s">
        <v>1811</v>
      </c>
      <c r="B1433" t="s">
        <v>1812</v>
      </c>
      <c r="C1433" t="s">
        <v>25</v>
      </c>
      <c r="D1433">
        <v>18</v>
      </c>
      <c r="E1433" s="36">
        <v>31.7</v>
      </c>
      <c r="F1433" s="4">
        <v>4.1999999999999997E-3</v>
      </c>
      <c r="G1433">
        <v>0</v>
      </c>
      <c r="H1433" s="25">
        <v>63.2</v>
      </c>
      <c r="I1433" s="25">
        <v>0</v>
      </c>
      <c r="J1433" s="3">
        <v>10000</v>
      </c>
      <c r="K1433" s="7">
        <f t="shared" si="323"/>
        <v>2</v>
      </c>
      <c r="L1433" s="6">
        <f t="shared" si="324"/>
        <v>38.200000000000003</v>
      </c>
      <c r="M1433">
        <v>1</v>
      </c>
      <c r="N1433" s="9">
        <f t="shared" si="325"/>
        <v>1</v>
      </c>
      <c r="O1433" s="9">
        <f t="shared" si="326"/>
        <v>0</v>
      </c>
      <c r="P1433" s="9">
        <f t="shared" si="327"/>
        <v>0</v>
      </c>
      <c r="Q1433" s="8">
        <f t="shared" si="328"/>
        <v>31.7</v>
      </c>
      <c r="R1433" s="8">
        <f t="shared" si="329"/>
        <v>0</v>
      </c>
      <c r="S1433" t="str">
        <f t="shared" si="330"/>
        <v>22.00.00</v>
      </c>
      <c r="T1433" t="str">
        <f t="shared" si="331"/>
        <v>16.00.00</v>
      </c>
      <c r="U1433" t="str">
        <f t="shared" si="332"/>
        <v>21-feb-2013</v>
      </c>
      <c r="V1433">
        <f t="shared" si="333"/>
        <v>2</v>
      </c>
      <c r="W1433">
        <f t="shared" si="334"/>
        <v>2013</v>
      </c>
      <c r="X1433">
        <f t="shared" si="335"/>
        <v>21</v>
      </c>
      <c r="Y1433" s="25">
        <f t="shared" si="336"/>
        <v>5996.6999999999571</v>
      </c>
    </row>
    <row r="1434" spans="1:25">
      <c r="A1434" t="s">
        <v>1813</v>
      </c>
      <c r="B1434" t="s">
        <v>1814</v>
      </c>
      <c r="C1434" t="s">
        <v>25</v>
      </c>
      <c r="D1434">
        <v>21</v>
      </c>
      <c r="E1434" s="36">
        <v>107.2</v>
      </c>
      <c r="F1434" s="4">
        <v>1.4E-2</v>
      </c>
      <c r="G1434">
        <v>0</v>
      </c>
      <c r="H1434" s="25">
        <v>167.9</v>
      </c>
      <c r="I1434" s="25">
        <v>0</v>
      </c>
      <c r="J1434" s="3">
        <v>10000</v>
      </c>
      <c r="K1434" s="7">
        <f t="shared" si="323"/>
        <v>3</v>
      </c>
      <c r="L1434" s="6">
        <f t="shared" si="324"/>
        <v>145.4</v>
      </c>
      <c r="M1434">
        <v>1</v>
      </c>
      <c r="N1434" s="9">
        <f t="shared" si="325"/>
        <v>1</v>
      </c>
      <c r="O1434" s="9">
        <f t="shared" si="326"/>
        <v>0</v>
      </c>
      <c r="P1434" s="9">
        <f t="shared" si="327"/>
        <v>0</v>
      </c>
      <c r="Q1434" s="8">
        <f t="shared" si="328"/>
        <v>107.2</v>
      </c>
      <c r="R1434" s="8">
        <f t="shared" si="329"/>
        <v>0</v>
      </c>
      <c r="S1434" t="str">
        <f t="shared" si="330"/>
        <v>19.00.00</v>
      </c>
      <c r="T1434" t="str">
        <f t="shared" si="331"/>
        <v>16.00.00</v>
      </c>
      <c r="U1434" t="str">
        <f t="shared" si="332"/>
        <v>22-feb-2013</v>
      </c>
      <c r="V1434">
        <f t="shared" si="333"/>
        <v>2</v>
      </c>
      <c r="W1434">
        <f t="shared" si="334"/>
        <v>2013</v>
      </c>
      <c r="X1434">
        <f t="shared" si="335"/>
        <v>22</v>
      </c>
      <c r="Y1434" s="25">
        <f t="shared" si="336"/>
        <v>6103.8999999999569</v>
      </c>
    </row>
    <row r="1435" spans="1:25">
      <c r="A1435" t="s">
        <v>2223</v>
      </c>
      <c r="B1435" t="s">
        <v>2224</v>
      </c>
      <c r="C1435" t="s">
        <v>25</v>
      </c>
      <c r="D1435">
        <v>5</v>
      </c>
      <c r="E1435" s="38">
        <v>-200</v>
      </c>
      <c r="F1435" s="4">
        <v>-1.2800000000000001E-2</v>
      </c>
      <c r="G1435">
        <v>0</v>
      </c>
      <c r="H1435" s="25">
        <v>63.6</v>
      </c>
      <c r="I1435" s="25">
        <v>-200</v>
      </c>
      <c r="J1435" s="3">
        <v>10000</v>
      </c>
      <c r="K1435" s="7">
        <f t="shared" si="323"/>
        <v>-1</v>
      </c>
      <c r="L1435" s="6">
        <f t="shared" si="324"/>
        <v>-200</v>
      </c>
      <c r="M1435">
        <v>1</v>
      </c>
      <c r="N1435" s="9">
        <f t="shared" si="325"/>
        <v>0</v>
      </c>
      <c r="O1435" s="9">
        <f t="shared" si="326"/>
        <v>-1</v>
      </c>
      <c r="P1435" s="9">
        <f t="shared" si="327"/>
        <v>0</v>
      </c>
      <c r="Q1435" s="8">
        <f t="shared" si="328"/>
        <v>0</v>
      </c>
      <c r="R1435" s="8">
        <f t="shared" si="329"/>
        <v>-200</v>
      </c>
      <c r="S1435" t="str">
        <f t="shared" si="330"/>
        <v>12.00.00</v>
      </c>
      <c r="T1435" t="str">
        <f t="shared" si="331"/>
        <v>17.00.00</v>
      </c>
      <c r="U1435" t="str">
        <f t="shared" si="332"/>
        <v>25-feb-2013</v>
      </c>
      <c r="V1435">
        <f t="shared" si="333"/>
        <v>2</v>
      </c>
      <c r="W1435">
        <f t="shared" si="334"/>
        <v>2013</v>
      </c>
      <c r="X1435">
        <f t="shared" si="335"/>
        <v>25</v>
      </c>
      <c r="Y1435" s="25">
        <f t="shared" si="336"/>
        <v>5903.8999999999569</v>
      </c>
    </row>
    <row r="1436" spans="1:25">
      <c r="A1436" t="s">
        <v>3269</v>
      </c>
      <c r="B1436" t="s">
        <v>3270</v>
      </c>
      <c r="C1436" t="s">
        <v>25</v>
      </c>
      <c r="D1436">
        <v>13</v>
      </c>
      <c r="E1436" s="36">
        <v>6</v>
      </c>
      <c r="F1436" s="4">
        <v>8.0000000000000004E-4</v>
      </c>
      <c r="G1436">
        <v>0</v>
      </c>
      <c r="H1436" s="25">
        <v>35.200000000000003</v>
      </c>
      <c r="I1436" s="25">
        <v>-21.3</v>
      </c>
      <c r="J1436" s="3">
        <v>10000</v>
      </c>
      <c r="K1436" s="7">
        <f t="shared" si="323"/>
        <v>1</v>
      </c>
      <c r="L1436" s="6">
        <f t="shared" si="324"/>
        <v>6</v>
      </c>
      <c r="M1436">
        <v>1</v>
      </c>
      <c r="N1436" s="9">
        <f t="shared" si="325"/>
        <v>1</v>
      </c>
      <c r="O1436" s="9">
        <f t="shared" si="326"/>
        <v>0</v>
      </c>
      <c r="P1436" s="9">
        <f t="shared" si="327"/>
        <v>0</v>
      </c>
      <c r="Q1436" s="8">
        <f t="shared" si="328"/>
        <v>6</v>
      </c>
      <c r="R1436" s="8">
        <f t="shared" si="329"/>
        <v>0</v>
      </c>
      <c r="S1436" t="str">
        <f t="shared" si="330"/>
        <v>10.00.00</v>
      </c>
      <c r="T1436" t="str">
        <f t="shared" si="331"/>
        <v>23.00.00</v>
      </c>
      <c r="U1436" t="str">
        <f t="shared" si="332"/>
        <v>26-feb-2013</v>
      </c>
      <c r="V1436">
        <f t="shared" si="333"/>
        <v>2</v>
      </c>
      <c r="W1436">
        <f t="shared" si="334"/>
        <v>2013</v>
      </c>
      <c r="X1436">
        <f t="shared" si="335"/>
        <v>26</v>
      </c>
      <c r="Y1436" s="25">
        <f t="shared" si="336"/>
        <v>5909.8999999999569</v>
      </c>
    </row>
    <row r="1437" spans="1:25">
      <c r="A1437" t="s">
        <v>1815</v>
      </c>
      <c r="B1437" t="s">
        <v>1816</v>
      </c>
      <c r="C1437" t="s">
        <v>25</v>
      </c>
      <c r="D1437">
        <v>3</v>
      </c>
      <c r="E1437" s="36">
        <v>-59.8</v>
      </c>
      <c r="F1437" s="4">
        <v>-7.7999999999999996E-3</v>
      </c>
      <c r="G1437">
        <v>0</v>
      </c>
      <c r="H1437" s="25">
        <v>0</v>
      </c>
      <c r="I1437" s="25">
        <v>-59.8</v>
      </c>
      <c r="J1437" s="3">
        <v>10000</v>
      </c>
      <c r="K1437" s="7">
        <f t="shared" si="323"/>
        <v>-1</v>
      </c>
      <c r="L1437" s="6">
        <f t="shared" si="324"/>
        <v>-59.8</v>
      </c>
      <c r="M1437">
        <v>1</v>
      </c>
      <c r="N1437" s="9">
        <f t="shared" si="325"/>
        <v>0</v>
      </c>
      <c r="O1437" s="9">
        <f t="shared" si="326"/>
        <v>-1</v>
      </c>
      <c r="P1437" s="9">
        <f t="shared" si="327"/>
        <v>0</v>
      </c>
      <c r="Q1437" s="8">
        <f t="shared" si="328"/>
        <v>0</v>
      </c>
      <c r="R1437" s="8">
        <f t="shared" si="329"/>
        <v>-59.8</v>
      </c>
      <c r="S1437" t="str">
        <f t="shared" si="330"/>
        <v>14.00.00</v>
      </c>
      <c r="T1437" t="str">
        <f t="shared" si="331"/>
        <v>17.00.00</v>
      </c>
      <c r="U1437" t="str">
        <f t="shared" si="332"/>
        <v>26-feb-2013</v>
      </c>
      <c r="V1437">
        <f t="shared" si="333"/>
        <v>2</v>
      </c>
      <c r="W1437">
        <f t="shared" si="334"/>
        <v>2013</v>
      </c>
      <c r="X1437">
        <f t="shared" si="335"/>
        <v>26</v>
      </c>
      <c r="Y1437" s="25">
        <f t="shared" si="336"/>
        <v>5850.0999999999567</v>
      </c>
    </row>
    <row r="1438" spans="1:25">
      <c r="A1438" t="s">
        <v>1817</v>
      </c>
      <c r="B1438" t="s">
        <v>1818</v>
      </c>
      <c r="C1438" t="s">
        <v>25</v>
      </c>
      <c r="D1438">
        <v>19</v>
      </c>
      <c r="E1438" s="36">
        <v>77.400000000000006</v>
      </c>
      <c r="F1438" s="4">
        <v>1.01E-2</v>
      </c>
      <c r="G1438">
        <v>0</v>
      </c>
      <c r="H1438" s="25">
        <v>86.9</v>
      </c>
      <c r="I1438" s="25">
        <v>0</v>
      </c>
      <c r="J1438" s="3">
        <v>10000</v>
      </c>
      <c r="K1438" s="7">
        <f t="shared" si="323"/>
        <v>1</v>
      </c>
      <c r="L1438" s="6">
        <f t="shared" si="324"/>
        <v>77.400000000000006</v>
      </c>
      <c r="M1438">
        <v>1</v>
      </c>
      <c r="N1438" s="9">
        <f t="shared" si="325"/>
        <v>1</v>
      </c>
      <c r="O1438" s="9">
        <f t="shared" si="326"/>
        <v>0</v>
      </c>
      <c r="P1438" s="9">
        <f t="shared" si="327"/>
        <v>0</v>
      </c>
      <c r="Q1438" s="8">
        <f t="shared" si="328"/>
        <v>77.400000000000006</v>
      </c>
      <c r="R1438" s="8">
        <f t="shared" si="329"/>
        <v>0</v>
      </c>
      <c r="S1438" t="str">
        <f t="shared" si="330"/>
        <v>16.00.00</v>
      </c>
      <c r="T1438" t="str">
        <f t="shared" si="331"/>
        <v>11.00.00</v>
      </c>
      <c r="U1438" t="str">
        <f t="shared" si="332"/>
        <v>27-feb-2013</v>
      </c>
      <c r="V1438">
        <f t="shared" si="333"/>
        <v>2</v>
      </c>
      <c r="W1438">
        <f t="shared" si="334"/>
        <v>2013</v>
      </c>
      <c r="X1438">
        <f t="shared" si="335"/>
        <v>27</v>
      </c>
      <c r="Y1438" s="25">
        <f t="shared" si="336"/>
        <v>5927.4999999999563</v>
      </c>
    </row>
    <row r="1439" spans="1:25">
      <c r="A1439" t="s">
        <v>1818</v>
      </c>
      <c r="B1439" t="s">
        <v>1819</v>
      </c>
      <c r="C1439" t="s">
        <v>55</v>
      </c>
      <c r="D1439">
        <v>5</v>
      </c>
      <c r="E1439" s="36">
        <v>-22.8</v>
      </c>
      <c r="F1439" s="4">
        <v>-3.0000000000000001E-3</v>
      </c>
      <c r="G1439">
        <v>0</v>
      </c>
      <c r="H1439" s="25">
        <v>0</v>
      </c>
      <c r="I1439" s="25">
        <v>-23.8</v>
      </c>
      <c r="J1439" s="3">
        <v>10000</v>
      </c>
      <c r="K1439" s="7">
        <f t="shared" si="323"/>
        <v>-1</v>
      </c>
      <c r="L1439" s="6">
        <f t="shared" si="324"/>
        <v>-22.8</v>
      </c>
      <c r="M1439">
        <v>1</v>
      </c>
      <c r="N1439" s="9">
        <f t="shared" si="325"/>
        <v>0</v>
      </c>
      <c r="O1439" s="9">
        <f t="shared" si="326"/>
        <v>-1</v>
      </c>
      <c r="P1439" s="9">
        <f t="shared" si="327"/>
        <v>0</v>
      </c>
      <c r="Q1439" s="8">
        <f t="shared" si="328"/>
        <v>0</v>
      </c>
      <c r="R1439" s="8">
        <f t="shared" si="329"/>
        <v>-22.8</v>
      </c>
      <c r="S1439" t="str">
        <f t="shared" si="330"/>
        <v>11.00.00</v>
      </c>
      <c r="T1439" t="str">
        <f t="shared" si="331"/>
        <v>16.00.00</v>
      </c>
      <c r="U1439" t="str">
        <f t="shared" si="332"/>
        <v>28-feb-2013</v>
      </c>
      <c r="V1439">
        <f t="shared" si="333"/>
        <v>2</v>
      </c>
      <c r="W1439">
        <f t="shared" si="334"/>
        <v>2013</v>
      </c>
      <c r="X1439">
        <f t="shared" si="335"/>
        <v>28</v>
      </c>
      <c r="Y1439" s="25">
        <f t="shared" si="336"/>
        <v>5904.6999999999562</v>
      </c>
    </row>
    <row r="1440" spans="1:25">
      <c r="A1440" t="s">
        <v>3271</v>
      </c>
      <c r="B1440" t="s">
        <v>3272</v>
      </c>
      <c r="C1440" t="s">
        <v>25</v>
      </c>
      <c r="D1440">
        <v>1</v>
      </c>
      <c r="E1440" s="36">
        <v>-68.900000000000006</v>
      </c>
      <c r="F1440" s="4">
        <v>-8.8999999999999999E-3</v>
      </c>
      <c r="G1440">
        <v>0</v>
      </c>
      <c r="H1440" s="25">
        <v>0</v>
      </c>
      <c r="I1440" s="25">
        <v>-68.900000000000006</v>
      </c>
      <c r="J1440" s="3">
        <v>10000</v>
      </c>
      <c r="K1440" s="7">
        <f t="shared" si="323"/>
        <v>-2</v>
      </c>
      <c r="L1440" s="6">
        <f t="shared" si="324"/>
        <v>-91.7</v>
      </c>
      <c r="M1440">
        <v>1</v>
      </c>
      <c r="N1440" s="9">
        <f t="shared" si="325"/>
        <v>0</v>
      </c>
      <c r="O1440" s="9">
        <f t="shared" si="326"/>
        <v>-1</v>
      </c>
      <c r="P1440" s="9">
        <f t="shared" si="327"/>
        <v>0</v>
      </c>
      <c r="Q1440" s="8">
        <f t="shared" si="328"/>
        <v>0</v>
      </c>
      <c r="R1440" s="8">
        <f t="shared" si="329"/>
        <v>-68.900000000000006</v>
      </c>
      <c r="S1440" t="str">
        <f t="shared" si="330"/>
        <v>10.00.00</v>
      </c>
      <c r="T1440" t="str">
        <f t="shared" si="331"/>
        <v>11.00.00</v>
      </c>
      <c r="U1440" t="str">
        <f t="shared" si="332"/>
        <v xml:space="preserve">1-mar-2013 </v>
      </c>
      <c r="V1440">
        <f t="shared" si="333"/>
        <v>3</v>
      </c>
      <c r="W1440">
        <f t="shared" si="334"/>
        <v>2013</v>
      </c>
      <c r="X1440">
        <f t="shared" si="335"/>
        <v>1</v>
      </c>
      <c r="Y1440" s="25">
        <f t="shared" si="336"/>
        <v>5835.7999999999565</v>
      </c>
    </row>
    <row r="1441" spans="1:25">
      <c r="A1441" t="s">
        <v>2225</v>
      </c>
      <c r="B1441" t="s">
        <v>2226</v>
      </c>
      <c r="C1441" t="s">
        <v>55</v>
      </c>
      <c r="D1441">
        <v>8</v>
      </c>
      <c r="E1441" s="38">
        <v>-82.6</v>
      </c>
      <c r="F1441" s="4">
        <v>-5.4000000000000003E-3</v>
      </c>
      <c r="G1441">
        <v>0</v>
      </c>
      <c r="H1441" s="25">
        <v>35.4</v>
      </c>
      <c r="I1441" s="25">
        <v>-117</v>
      </c>
      <c r="J1441" s="3">
        <v>10000</v>
      </c>
      <c r="K1441" s="7">
        <f t="shared" si="323"/>
        <v>-3</v>
      </c>
      <c r="L1441" s="6">
        <f t="shared" si="324"/>
        <v>-174.3</v>
      </c>
      <c r="M1441">
        <v>1</v>
      </c>
      <c r="N1441" s="9">
        <f t="shared" si="325"/>
        <v>0</v>
      </c>
      <c r="O1441" s="9">
        <f t="shared" si="326"/>
        <v>-1</v>
      </c>
      <c r="P1441" s="9">
        <f t="shared" si="327"/>
        <v>0</v>
      </c>
      <c r="Q1441" s="8">
        <f t="shared" si="328"/>
        <v>0</v>
      </c>
      <c r="R1441" s="8">
        <f t="shared" si="329"/>
        <v>-82.6</v>
      </c>
      <c r="S1441" t="str">
        <f t="shared" si="330"/>
        <v>13.00.00</v>
      </c>
      <c r="T1441" t="str">
        <f t="shared" si="331"/>
        <v>21.00.00</v>
      </c>
      <c r="U1441" t="str">
        <f t="shared" si="332"/>
        <v xml:space="preserve">1-mar-2013 </v>
      </c>
      <c r="V1441">
        <f t="shared" si="333"/>
        <v>3</v>
      </c>
      <c r="W1441">
        <f t="shared" si="334"/>
        <v>2013</v>
      </c>
      <c r="X1441">
        <f t="shared" si="335"/>
        <v>1</v>
      </c>
      <c r="Y1441" s="25">
        <f t="shared" si="336"/>
        <v>5753.1999999999562</v>
      </c>
    </row>
    <row r="1442" spans="1:25">
      <c r="A1442" t="s">
        <v>1821</v>
      </c>
      <c r="B1442" t="s">
        <v>1822</v>
      </c>
      <c r="C1442" t="s">
        <v>25</v>
      </c>
      <c r="D1442">
        <v>30</v>
      </c>
      <c r="E1442" s="36">
        <v>150.9</v>
      </c>
      <c r="F1442" s="4">
        <v>1.9599999999999999E-2</v>
      </c>
      <c r="G1442">
        <v>0</v>
      </c>
      <c r="H1442" s="25">
        <v>171.3</v>
      </c>
      <c r="I1442" s="25">
        <v>-4.7</v>
      </c>
      <c r="J1442" s="3">
        <v>10000</v>
      </c>
      <c r="K1442" s="7">
        <f t="shared" si="323"/>
        <v>1</v>
      </c>
      <c r="L1442" s="6">
        <f t="shared" si="324"/>
        <v>150.9</v>
      </c>
      <c r="M1442">
        <v>1</v>
      </c>
      <c r="N1442" s="9">
        <f t="shared" si="325"/>
        <v>1</v>
      </c>
      <c r="O1442" s="9">
        <f t="shared" si="326"/>
        <v>0</v>
      </c>
      <c r="P1442" s="9">
        <f t="shared" si="327"/>
        <v>0</v>
      </c>
      <c r="Q1442" s="8">
        <f t="shared" si="328"/>
        <v>150.9</v>
      </c>
      <c r="R1442" s="8">
        <f t="shared" si="329"/>
        <v>0</v>
      </c>
      <c r="S1442" t="str">
        <f t="shared" si="330"/>
        <v>15.00.00</v>
      </c>
      <c r="T1442" t="str">
        <f t="shared" si="331"/>
        <v>21.00.00</v>
      </c>
      <c r="U1442" t="str">
        <f t="shared" si="332"/>
        <v xml:space="preserve">4-mar-2013 </v>
      </c>
      <c r="V1442">
        <f t="shared" si="333"/>
        <v>3</v>
      </c>
      <c r="W1442">
        <f t="shared" si="334"/>
        <v>2013</v>
      </c>
      <c r="X1442">
        <f t="shared" si="335"/>
        <v>4</v>
      </c>
      <c r="Y1442" s="25">
        <f t="shared" si="336"/>
        <v>5904.0999999999558</v>
      </c>
    </row>
    <row r="1443" spans="1:25">
      <c r="A1443" t="s">
        <v>1820</v>
      </c>
      <c r="B1443" t="s">
        <v>1821</v>
      </c>
      <c r="C1443" t="s">
        <v>55</v>
      </c>
      <c r="D1443">
        <v>8</v>
      </c>
      <c r="E1443" s="36">
        <v>-18.600000000000001</v>
      </c>
      <c r="F1443" s="4">
        <v>-2.3999999999999998E-3</v>
      </c>
      <c r="G1443">
        <v>0</v>
      </c>
      <c r="H1443" s="25">
        <v>17.7</v>
      </c>
      <c r="I1443" s="25">
        <v>-22.7</v>
      </c>
      <c r="J1443" s="3">
        <v>10000</v>
      </c>
      <c r="K1443" s="7">
        <f t="shared" si="323"/>
        <v>-1</v>
      </c>
      <c r="L1443" s="6">
        <f t="shared" si="324"/>
        <v>-18.600000000000001</v>
      </c>
      <c r="M1443">
        <v>1</v>
      </c>
      <c r="N1443" s="9">
        <f t="shared" si="325"/>
        <v>0</v>
      </c>
      <c r="O1443" s="9">
        <f t="shared" si="326"/>
        <v>-1</v>
      </c>
      <c r="P1443" s="9">
        <f t="shared" si="327"/>
        <v>0</v>
      </c>
      <c r="Q1443" s="8">
        <f t="shared" si="328"/>
        <v>0</v>
      </c>
      <c r="R1443" s="8">
        <f t="shared" si="329"/>
        <v>-18.600000000000001</v>
      </c>
      <c r="S1443" t="str">
        <f t="shared" si="330"/>
        <v>7.00.00</v>
      </c>
      <c r="T1443" t="str">
        <f t="shared" si="331"/>
        <v>15.00.00</v>
      </c>
      <c r="U1443" t="str">
        <f t="shared" si="332"/>
        <v xml:space="preserve">4-mar-2013 </v>
      </c>
      <c r="V1443">
        <f t="shared" si="333"/>
        <v>3</v>
      </c>
      <c r="W1443">
        <f t="shared" si="334"/>
        <v>2013</v>
      </c>
      <c r="X1443">
        <f t="shared" si="335"/>
        <v>4</v>
      </c>
      <c r="Y1443" s="25">
        <f t="shared" si="336"/>
        <v>5885.4999999999554</v>
      </c>
    </row>
    <row r="1444" spans="1:25">
      <c r="A1444" t="s">
        <v>1823</v>
      </c>
      <c r="B1444" t="s">
        <v>1824</v>
      </c>
      <c r="C1444" t="s">
        <v>55</v>
      </c>
      <c r="D1444">
        <v>12</v>
      </c>
      <c r="E1444" s="36">
        <v>-23.8</v>
      </c>
      <c r="F1444" s="4">
        <v>-3.0000000000000001E-3</v>
      </c>
      <c r="G1444">
        <v>0</v>
      </c>
      <c r="H1444" s="25">
        <v>1.1000000000000001</v>
      </c>
      <c r="I1444" s="25">
        <v>-24.5</v>
      </c>
      <c r="J1444" s="3">
        <v>10000</v>
      </c>
      <c r="K1444" s="7">
        <f t="shared" si="323"/>
        <v>-2</v>
      </c>
      <c r="L1444" s="6">
        <f t="shared" si="324"/>
        <v>-42.400000000000006</v>
      </c>
      <c r="M1444">
        <v>1</v>
      </c>
      <c r="N1444" s="9">
        <f t="shared" si="325"/>
        <v>0</v>
      </c>
      <c r="O1444" s="9">
        <f t="shared" si="326"/>
        <v>-1</v>
      </c>
      <c r="P1444" s="9">
        <f t="shared" si="327"/>
        <v>0</v>
      </c>
      <c r="Q1444" s="8">
        <f t="shared" si="328"/>
        <v>0</v>
      </c>
      <c r="R1444" s="8">
        <f t="shared" si="329"/>
        <v>-23.8</v>
      </c>
      <c r="S1444" t="str">
        <f t="shared" si="330"/>
        <v>3.00.00</v>
      </c>
      <c r="T1444" t="str">
        <f t="shared" si="331"/>
        <v>15.00.00</v>
      </c>
      <c r="U1444" t="str">
        <f t="shared" si="332"/>
        <v xml:space="preserve">7-mar-2013 </v>
      </c>
      <c r="V1444">
        <f t="shared" si="333"/>
        <v>3</v>
      </c>
      <c r="W1444">
        <f t="shared" si="334"/>
        <v>2013</v>
      </c>
      <c r="X1444">
        <f t="shared" si="335"/>
        <v>7</v>
      </c>
      <c r="Y1444" s="25">
        <f t="shared" si="336"/>
        <v>5861.6999999999553</v>
      </c>
    </row>
    <row r="1445" spans="1:25">
      <c r="A1445" t="s">
        <v>3273</v>
      </c>
      <c r="B1445" t="s">
        <v>3274</v>
      </c>
      <c r="C1445" t="s">
        <v>25</v>
      </c>
      <c r="D1445">
        <v>3</v>
      </c>
      <c r="E1445" s="36">
        <v>12.3</v>
      </c>
      <c r="F1445" s="4">
        <v>1.5E-3</v>
      </c>
      <c r="G1445">
        <v>0</v>
      </c>
      <c r="H1445" s="25">
        <v>13.3</v>
      </c>
      <c r="I1445" s="25">
        <v>0</v>
      </c>
      <c r="J1445" s="3">
        <v>10000</v>
      </c>
      <c r="K1445" s="7">
        <f t="shared" si="323"/>
        <v>1</v>
      </c>
      <c r="L1445" s="6">
        <f t="shared" si="324"/>
        <v>12.3</v>
      </c>
      <c r="M1445">
        <v>1</v>
      </c>
      <c r="N1445" s="9">
        <f t="shared" si="325"/>
        <v>1</v>
      </c>
      <c r="O1445" s="9">
        <f t="shared" si="326"/>
        <v>0</v>
      </c>
      <c r="P1445" s="9">
        <f t="shared" si="327"/>
        <v>0</v>
      </c>
      <c r="Q1445" s="8">
        <f t="shared" si="328"/>
        <v>12.3</v>
      </c>
      <c r="R1445" s="8">
        <f t="shared" si="329"/>
        <v>0</v>
      </c>
      <c r="S1445" t="str">
        <f t="shared" si="330"/>
        <v>20.00.00</v>
      </c>
      <c r="T1445" t="str">
        <f t="shared" si="331"/>
        <v>23.00.00</v>
      </c>
      <c r="U1445" t="str">
        <f t="shared" si="332"/>
        <v xml:space="preserve">8-mar-2013 </v>
      </c>
      <c r="V1445">
        <f t="shared" si="333"/>
        <v>3</v>
      </c>
      <c r="W1445">
        <f t="shared" si="334"/>
        <v>2013</v>
      </c>
      <c r="X1445">
        <f t="shared" si="335"/>
        <v>8</v>
      </c>
      <c r="Y1445" s="25">
        <f t="shared" si="336"/>
        <v>5873.9999999999554</v>
      </c>
    </row>
    <row r="1446" spans="1:25">
      <c r="A1446" t="s">
        <v>1825</v>
      </c>
      <c r="B1446" t="s">
        <v>1826</v>
      </c>
      <c r="C1446" t="s">
        <v>55</v>
      </c>
      <c r="D1446">
        <v>7</v>
      </c>
      <c r="E1446" s="36">
        <v>-23.6</v>
      </c>
      <c r="F1446" s="4">
        <v>-3.0000000000000001E-3</v>
      </c>
      <c r="G1446">
        <v>0</v>
      </c>
      <c r="H1446" s="25">
        <v>0</v>
      </c>
      <c r="I1446" s="25">
        <v>-23.6</v>
      </c>
      <c r="J1446" s="3">
        <v>10000</v>
      </c>
      <c r="K1446" s="7">
        <f t="shared" si="323"/>
        <v>-1</v>
      </c>
      <c r="L1446" s="6">
        <f t="shared" si="324"/>
        <v>-23.6</v>
      </c>
      <c r="M1446">
        <v>1</v>
      </c>
      <c r="N1446" s="9">
        <f t="shared" si="325"/>
        <v>0</v>
      </c>
      <c r="O1446" s="9">
        <f t="shared" si="326"/>
        <v>-1</v>
      </c>
      <c r="P1446" s="9">
        <f t="shared" si="327"/>
        <v>0</v>
      </c>
      <c r="Q1446" s="8">
        <f t="shared" si="328"/>
        <v>0</v>
      </c>
      <c r="R1446" s="8">
        <f t="shared" si="329"/>
        <v>-23.6</v>
      </c>
      <c r="S1446" t="str">
        <f t="shared" si="330"/>
        <v>11.00.00</v>
      </c>
      <c r="T1446" t="str">
        <f t="shared" si="331"/>
        <v>18.00.00</v>
      </c>
      <c r="U1446" t="str">
        <f t="shared" si="332"/>
        <v>11-mar-2013</v>
      </c>
      <c r="V1446">
        <f t="shared" si="333"/>
        <v>3</v>
      </c>
      <c r="W1446">
        <f t="shared" si="334"/>
        <v>2013</v>
      </c>
      <c r="X1446">
        <f t="shared" si="335"/>
        <v>11</v>
      </c>
      <c r="Y1446" s="25">
        <f t="shared" si="336"/>
        <v>5850.3999999999551</v>
      </c>
    </row>
    <row r="1447" spans="1:25">
      <c r="A1447" t="s">
        <v>3275</v>
      </c>
      <c r="B1447" t="s">
        <v>3276</v>
      </c>
      <c r="C1447" t="s">
        <v>25</v>
      </c>
      <c r="D1447">
        <v>8</v>
      </c>
      <c r="E1447" s="36">
        <v>27.5</v>
      </c>
      <c r="F1447" s="4">
        <v>3.5000000000000001E-3</v>
      </c>
      <c r="G1447">
        <v>0</v>
      </c>
      <c r="H1447" s="25">
        <v>27.5</v>
      </c>
      <c r="I1447" s="25">
        <v>0</v>
      </c>
      <c r="J1447" s="3">
        <v>10000</v>
      </c>
      <c r="K1447" s="7">
        <f t="shared" si="323"/>
        <v>1</v>
      </c>
      <c r="L1447" s="6">
        <f t="shared" si="324"/>
        <v>27.5</v>
      </c>
      <c r="M1447">
        <v>1</v>
      </c>
      <c r="N1447" s="9">
        <f t="shared" si="325"/>
        <v>1</v>
      </c>
      <c r="O1447" s="9">
        <f t="shared" si="326"/>
        <v>0</v>
      </c>
      <c r="P1447" s="9">
        <f t="shared" si="327"/>
        <v>0</v>
      </c>
      <c r="Q1447" s="8">
        <f t="shared" si="328"/>
        <v>27.5</v>
      </c>
      <c r="R1447" s="8">
        <f t="shared" si="329"/>
        <v>0</v>
      </c>
      <c r="S1447" t="str">
        <f t="shared" si="330"/>
        <v>13.00.00</v>
      </c>
      <c r="T1447" t="str">
        <f t="shared" si="331"/>
        <v>21.00.00</v>
      </c>
      <c r="U1447" t="str">
        <f t="shared" si="332"/>
        <v>11-mar-2013</v>
      </c>
      <c r="V1447">
        <f t="shared" si="333"/>
        <v>3</v>
      </c>
      <c r="W1447">
        <f t="shared" si="334"/>
        <v>2013</v>
      </c>
      <c r="X1447">
        <f t="shared" si="335"/>
        <v>11</v>
      </c>
      <c r="Y1447" s="25">
        <f t="shared" si="336"/>
        <v>5877.8999999999551</v>
      </c>
    </row>
    <row r="1448" spans="1:25">
      <c r="A1448" t="s">
        <v>1827</v>
      </c>
      <c r="B1448" t="s">
        <v>1828</v>
      </c>
      <c r="C1448" t="s">
        <v>55</v>
      </c>
      <c r="D1448">
        <v>3</v>
      </c>
      <c r="E1448" s="36">
        <v>-2</v>
      </c>
      <c r="F1448" s="4">
        <v>-2.9999999999999997E-4</v>
      </c>
      <c r="G1448">
        <v>0</v>
      </c>
      <c r="H1448" s="25">
        <v>9.5</v>
      </c>
      <c r="I1448" s="25">
        <v>-6</v>
      </c>
      <c r="J1448" s="3">
        <v>10000</v>
      </c>
      <c r="K1448" s="7">
        <f t="shared" si="323"/>
        <v>-1</v>
      </c>
      <c r="L1448" s="6">
        <f t="shared" si="324"/>
        <v>-2</v>
      </c>
      <c r="M1448">
        <v>1</v>
      </c>
      <c r="N1448" s="9">
        <f t="shared" si="325"/>
        <v>0</v>
      </c>
      <c r="O1448" s="9">
        <f t="shared" si="326"/>
        <v>-1</v>
      </c>
      <c r="P1448" s="9">
        <f t="shared" si="327"/>
        <v>0</v>
      </c>
      <c r="Q1448" s="8">
        <f t="shared" si="328"/>
        <v>0</v>
      </c>
      <c r="R1448" s="8">
        <f t="shared" si="329"/>
        <v>-2</v>
      </c>
      <c r="S1448" t="str">
        <f t="shared" si="330"/>
        <v>8.00.00</v>
      </c>
      <c r="T1448" t="str">
        <f t="shared" si="331"/>
        <v>11.00.00</v>
      </c>
      <c r="U1448" t="str">
        <f t="shared" si="332"/>
        <v>12-mar-2013</v>
      </c>
      <c r="V1448">
        <f t="shared" si="333"/>
        <v>3</v>
      </c>
      <c r="W1448">
        <f t="shared" si="334"/>
        <v>2013</v>
      </c>
      <c r="X1448">
        <f t="shared" si="335"/>
        <v>12</v>
      </c>
      <c r="Y1448" s="25">
        <f t="shared" si="336"/>
        <v>5875.8999999999551</v>
      </c>
    </row>
    <row r="1449" spans="1:25">
      <c r="A1449" t="s">
        <v>1829</v>
      </c>
      <c r="B1449" t="s">
        <v>1830</v>
      </c>
      <c r="C1449" t="s">
        <v>25</v>
      </c>
      <c r="D1449">
        <v>23</v>
      </c>
      <c r="E1449" s="36">
        <v>62.6</v>
      </c>
      <c r="F1449" s="4">
        <v>7.9000000000000008E-3</v>
      </c>
      <c r="G1449">
        <v>0</v>
      </c>
      <c r="H1449" s="25">
        <v>86.9</v>
      </c>
      <c r="I1449" s="25">
        <v>0</v>
      </c>
      <c r="J1449" s="3">
        <v>10000</v>
      </c>
      <c r="K1449" s="7">
        <f t="shared" si="323"/>
        <v>1</v>
      </c>
      <c r="L1449" s="6">
        <f t="shared" si="324"/>
        <v>62.6</v>
      </c>
      <c r="M1449">
        <v>1</v>
      </c>
      <c r="N1449" s="9">
        <f t="shared" si="325"/>
        <v>1</v>
      </c>
      <c r="O1449" s="9">
        <f t="shared" si="326"/>
        <v>0</v>
      </c>
      <c r="P1449" s="9">
        <f t="shared" si="327"/>
        <v>0</v>
      </c>
      <c r="Q1449" s="8">
        <f t="shared" si="328"/>
        <v>62.6</v>
      </c>
      <c r="R1449" s="8">
        <f t="shared" si="329"/>
        <v>0</v>
      </c>
      <c r="S1449" t="str">
        <f t="shared" si="330"/>
        <v>17.00.00</v>
      </c>
      <c r="T1449" t="str">
        <f t="shared" si="331"/>
        <v>16.00.00</v>
      </c>
      <c r="U1449" t="str">
        <f t="shared" si="332"/>
        <v>13-mar-2013</v>
      </c>
      <c r="V1449">
        <f t="shared" si="333"/>
        <v>3</v>
      </c>
      <c r="W1449">
        <f t="shared" si="334"/>
        <v>2013</v>
      </c>
      <c r="X1449">
        <f t="shared" si="335"/>
        <v>13</v>
      </c>
      <c r="Y1449" s="25">
        <f t="shared" si="336"/>
        <v>5938.4999999999554</v>
      </c>
    </row>
    <row r="1450" spans="1:25">
      <c r="A1450" t="s">
        <v>1832</v>
      </c>
      <c r="B1450" t="s">
        <v>1833</v>
      </c>
      <c r="C1450" t="s">
        <v>55</v>
      </c>
      <c r="D1450">
        <v>19</v>
      </c>
      <c r="E1450" s="36">
        <v>122.2</v>
      </c>
      <c r="F1450" s="4">
        <v>1.52E-2</v>
      </c>
      <c r="G1450">
        <v>0</v>
      </c>
      <c r="H1450" s="25">
        <v>141</v>
      </c>
      <c r="I1450" s="25">
        <v>0</v>
      </c>
      <c r="J1450" s="3">
        <v>10000</v>
      </c>
      <c r="K1450" s="7">
        <f t="shared" si="323"/>
        <v>2</v>
      </c>
      <c r="L1450" s="6">
        <f t="shared" si="324"/>
        <v>184.8</v>
      </c>
      <c r="M1450">
        <v>1</v>
      </c>
      <c r="N1450" s="9">
        <f t="shared" si="325"/>
        <v>1</v>
      </c>
      <c r="O1450" s="9">
        <f t="shared" si="326"/>
        <v>0</v>
      </c>
      <c r="P1450" s="9">
        <f t="shared" si="327"/>
        <v>0</v>
      </c>
      <c r="Q1450" s="8">
        <f t="shared" si="328"/>
        <v>122.2</v>
      </c>
      <c r="R1450" s="8">
        <f t="shared" si="329"/>
        <v>0</v>
      </c>
      <c r="S1450" t="str">
        <f t="shared" si="330"/>
        <v>14.00.00</v>
      </c>
      <c r="T1450" t="str">
        <f t="shared" si="331"/>
        <v>9.00.00</v>
      </c>
      <c r="U1450" t="str">
        <f t="shared" si="332"/>
        <v>15-mar-2013</v>
      </c>
      <c r="V1450">
        <f t="shared" si="333"/>
        <v>3</v>
      </c>
      <c r="W1450">
        <f t="shared" si="334"/>
        <v>2013</v>
      </c>
      <c r="X1450">
        <f t="shared" si="335"/>
        <v>15</v>
      </c>
      <c r="Y1450" s="25">
        <f t="shared" si="336"/>
        <v>6060.6999999999553</v>
      </c>
    </row>
    <row r="1451" spans="1:25">
      <c r="A1451" t="s">
        <v>3277</v>
      </c>
      <c r="B1451" t="s">
        <v>3278</v>
      </c>
      <c r="C1451" t="s">
        <v>25</v>
      </c>
      <c r="D1451">
        <v>6</v>
      </c>
      <c r="E1451" s="36">
        <v>-58.1</v>
      </c>
      <c r="F1451" s="4">
        <v>-7.1999999999999998E-3</v>
      </c>
      <c r="G1451">
        <v>0</v>
      </c>
      <c r="H1451" s="25">
        <v>10</v>
      </c>
      <c r="I1451" s="25">
        <v>-58.1</v>
      </c>
      <c r="J1451" s="3">
        <v>10000</v>
      </c>
      <c r="K1451" s="7">
        <f t="shared" si="323"/>
        <v>-1</v>
      </c>
      <c r="L1451" s="6">
        <f t="shared" si="324"/>
        <v>-58.1</v>
      </c>
      <c r="M1451">
        <v>1</v>
      </c>
      <c r="N1451" s="9">
        <f t="shared" si="325"/>
        <v>0</v>
      </c>
      <c r="O1451" s="9">
        <f t="shared" si="326"/>
        <v>-1</v>
      </c>
      <c r="P1451" s="9">
        <f t="shared" si="327"/>
        <v>0</v>
      </c>
      <c r="Q1451" s="8">
        <f t="shared" si="328"/>
        <v>0</v>
      </c>
      <c r="R1451" s="8">
        <f t="shared" si="329"/>
        <v>-58.1</v>
      </c>
      <c r="S1451" t="str">
        <f t="shared" si="330"/>
        <v>17.00.00</v>
      </c>
      <c r="T1451" t="str">
        <f t="shared" si="331"/>
        <v>23.00.00</v>
      </c>
      <c r="U1451" t="str">
        <f t="shared" si="332"/>
        <v>15-mar-2013</v>
      </c>
      <c r="V1451">
        <f t="shared" si="333"/>
        <v>3</v>
      </c>
      <c r="W1451">
        <f t="shared" si="334"/>
        <v>2013</v>
      </c>
      <c r="X1451">
        <f t="shared" si="335"/>
        <v>15</v>
      </c>
      <c r="Y1451" s="25">
        <f t="shared" si="336"/>
        <v>6002.5999999999549</v>
      </c>
    </row>
    <row r="1452" spans="1:25">
      <c r="A1452" t="s">
        <v>1831</v>
      </c>
      <c r="B1452" t="s">
        <v>1832</v>
      </c>
      <c r="C1452" t="s">
        <v>25</v>
      </c>
      <c r="D1452">
        <v>12</v>
      </c>
      <c r="E1452" s="36">
        <v>-15.2</v>
      </c>
      <c r="F1452" s="4">
        <v>-1.9E-3</v>
      </c>
      <c r="G1452">
        <v>0</v>
      </c>
      <c r="H1452" s="25">
        <v>21</v>
      </c>
      <c r="I1452" s="25">
        <v>-15.2</v>
      </c>
      <c r="J1452" s="3">
        <v>10000</v>
      </c>
      <c r="K1452" s="7">
        <f t="shared" si="323"/>
        <v>-2</v>
      </c>
      <c r="L1452" s="6">
        <f t="shared" si="324"/>
        <v>-73.3</v>
      </c>
      <c r="M1452">
        <v>1</v>
      </c>
      <c r="N1452" s="9">
        <f t="shared" si="325"/>
        <v>0</v>
      </c>
      <c r="O1452" s="9">
        <f t="shared" si="326"/>
        <v>-1</v>
      </c>
      <c r="P1452" s="9">
        <f t="shared" si="327"/>
        <v>0</v>
      </c>
      <c r="Q1452" s="8">
        <f t="shared" si="328"/>
        <v>0</v>
      </c>
      <c r="R1452" s="8">
        <f t="shared" si="329"/>
        <v>-15.2</v>
      </c>
      <c r="S1452" t="str">
        <f t="shared" si="330"/>
        <v>2.00.00</v>
      </c>
      <c r="T1452" t="str">
        <f t="shared" si="331"/>
        <v>14.00.00</v>
      </c>
      <c r="U1452" t="str">
        <f t="shared" si="332"/>
        <v>15-mar-2013</v>
      </c>
      <c r="V1452">
        <f t="shared" si="333"/>
        <v>3</v>
      </c>
      <c r="W1452">
        <f t="shared" si="334"/>
        <v>2013</v>
      </c>
      <c r="X1452">
        <f t="shared" si="335"/>
        <v>15</v>
      </c>
      <c r="Y1452" s="25">
        <f t="shared" si="336"/>
        <v>5987.3999999999551</v>
      </c>
    </row>
    <row r="1453" spans="1:25">
      <c r="A1453" t="s">
        <v>3279</v>
      </c>
      <c r="B1453" t="s">
        <v>3280</v>
      </c>
      <c r="C1453" t="s">
        <v>25</v>
      </c>
      <c r="D1453">
        <v>13</v>
      </c>
      <c r="E1453" s="36">
        <v>37.799999999999997</v>
      </c>
      <c r="F1453" s="4">
        <v>4.7999999999999996E-3</v>
      </c>
      <c r="G1453">
        <v>0</v>
      </c>
      <c r="H1453" s="25">
        <v>58.3</v>
      </c>
      <c r="I1453" s="25">
        <v>0</v>
      </c>
      <c r="J1453" s="3">
        <v>10000</v>
      </c>
      <c r="K1453" s="7">
        <f t="shared" si="323"/>
        <v>1</v>
      </c>
      <c r="L1453" s="6">
        <f t="shared" si="324"/>
        <v>37.799999999999997</v>
      </c>
      <c r="M1453">
        <v>1</v>
      </c>
      <c r="N1453" s="9">
        <f t="shared" si="325"/>
        <v>1</v>
      </c>
      <c r="O1453" s="9">
        <f t="shared" si="326"/>
        <v>0</v>
      </c>
      <c r="P1453" s="9">
        <f t="shared" si="327"/>
        <v>0</v>
      </c>
      <c r="Q1453" s="8">
        <f t="shared" si="328"/>
        <v>37.799999999999997</v>
      </c>
      <c r="R1453" s="8">
        <f t="shared" si="329"/>
        <v>0</v>
      </c>
      <c r="S1453" t="str">
        <f t="shared" si="330"/>
        <v>10.00.00</v>
      </c>
      <c r="T1453" t="str">
        <f t="shared" si="331"/>
        <v>23.00.00</v>
      </c>
      <c r="U1453" t="str">
        <f t="shared" si="332"/>
        <v>18-mar-2013</v>
      </c>
      <c r="V1453">
        <f t="shared" si="333"/>
        <v>3</v>
      </c>
      <c r="W1453">
        <f t="shared" si="334"/>
        <v>2013</v>
      </c>
      <c r="X1453">
        <f t="shared" si="335"/>
        <v>18</v>
      </c>
      <c r="Y1453" s="25">
        <f t="shared" si="336"/>
        <v>6025.1999999999553</v>
      </c>
    </row>
    <row r="1454" spans="1:25">
      <c r="A1454" t="s">
        <v>1834</v>
      </c>
      <c r="B1454" t="s">
        <v>1835</v>
      </c>
      <c r="C1454" t="s">
        <v>55</v>
      </c>
      <c r="D1454">
        <v>19</v>
      </c>
      <c r="E1454" s="36">
        <v>17.7</v>
      </c>
      <c r="F1454" s="4">
        <v>2.2000000000000001E-3</v>
      </c>
      <c r="G1454">
        <v>0</v>
      </c>
      <c r="H1454" s="25">
        <v>45.9</v>
      </c>
      <c r="I1454" s="25">
        <v>-19.3</v>
      </c>
      <c r="J1454" s="3">
        <v>10000</v>
      </c>
      <c r="K1454" s="7">
        <f t="shared" si="323"/>
        <v>2</v>
      </c>
      <c r="L1454" s="6">
        <f t="shared" si="324"/>
        <v>55.5</v>
      </c>
      <c r="M1454">
        <v>1</v>
      </c>
      <c r="N1454" s="9">
        <f t="shared" si="325"/>
        <v>1</v>
      </c>
      <c r="O1454" s="9">
        <f t="shared" si="326"/>
        <v>0</v>
      </c>
      <c r="P1454" s="9">
        <f t="shared" si="327"/>
        <v>0</v>
      </c>
      <c r="Q1454" s="8">
        <f t="shared" si="328"/>
        <v>17.7</v>
      </c>
      <c r="R1454" s="8">
        <f t="shared" si="329"/>
        <v>0</v>
      </c>
      <c r="S1454" t="str">
        <f t="shared" si="330"/>
        <v>10.00.00</v>
      </c>
      <c r="T1454" t="str">
        <f t="shared" si="331"/>
        <v>5.00.00</v>
      </c>
      <c r="U1454" t="str">
        <f t="shared" si="332"/>
        <v>19-mar-2013</v>
      </c>
      <c r="V1454">
        <f t="shared" si="333"/>
        <v>3</v>
      </c>
      <c r="W1454">
        <f t="shared" si="334"/>
        <v>2013</v>
      </c>
      <c r="X1454">
        <f t="shared" si="335"/>
        <v>19</v>
      </c>
      <c r="Y1454" s="25">
        <f t="shared" si="336"/>
        <v>6042.8999999999551</v>
      </c>
    </row>
    <row r="1455" spans="1:25">
      <c r="A1455" t="s">
        <v>1835</v>
      </c>
      <c r="B1455" t="s">
        <v>1836</v>
      </c>
      <c r="C1455" t="s">
        <v>25</v>
      </c>
      <c r="D1455">
        <v>12</v>
      </c>
      <c r="E1455" s="36">
        <v>29.7</v>
      </c>
      <c r="F1455" s="4">
        <v>3.7000000000000002E-3</v>
      </c>
      <c r="G1455">
        <v>0</v>
      </c>
      <c r="H1455" s="25">
        <v>47</v>
      </c>
      <c r="I1455" s="25">
        <v>-3.6</v>
      </c>
      <c r="J1455" s="3">
        <v>10000</v>
      </c>
      <c r="K1455" s="7">
        <f t="shared" si="323"/>
        <v>3</v>
      </c>
      <c r="L1455" s="6">
        <f t="shared" si="324"/>
        <v>85.2</v>
      </c>
      <c r="M1455">
        <v>1</v>
      </c>
      <c r="N1455" s="9">
        <f t="shared" si="325"/>
        <v>1</v>
      </c>
      <c r="O1455" s="9">
        <f t="shared" si="326"/>
        <v>0</v>
      </c>
      <c r="P1455" s="9">
        <f t="shared" si="327"/>
        <v>0</v>
      </c>
      <c r="Q1455" s="8">
        <f t="shared" si="328"/>
        <v>29.7</v>
      </c>
      <c r="R1455" s="8">
        <f t="shared" si="329"/>
        <v>0</v>
      </c>
      <c r="S1455" t="str">
        <f t="shared" si="330"/>
        <v>5.00.00</v>
      </c>
      <c r="T1455" t="str">
        <f t="shared" si="331"/>
        <v>17.00.00</v>
      </c>
      <c r="U1455" t="str">
        <f t="shared" si="332"/>
        <v>20-mar-2013</v>
      </c>
      <c r="V1455">
        <f t="shared" si="333"/>
        <v>3</v>
      </c>
      <c r="W1455">
        <f t="shared" si="334"/>
        <v>2013</v>
      </c>
      <c r="X1455">
        <f t="shared" si="335"/>
        <v>20</v>
      </c>
      <c r="Y1455" s="25">
        <f t="shared" si="336"/>
        <v>6072.5999999999549</v>
      </c>
    </row>
    <row r="1456" spans="1:25">
      <c r="A1456" t="s">
        <v>7343</v>
      </c>
      <c r="B1456" t="s">
        <v>7344</v>
      </c>
      <c r="C1456" t="s">
        <v>55</v>
      </c>
      <c r="D1456">
        <v>15</v>
      </c>
      <c r="E1456" s="36">
        <v>5.5</v>
      </c>
      <c r="F1456" s="4">
        <v>6.9999999999999999E-4</v>
      </c>
      <c r="G1456">
        <v>0</v>
      </c>
      <c r="H1456" s="25">
        <v>26.7</v>
      </c>
      <c r="I1456" s="25">
        <v>-20.3</v>
      </c>
      <c r="J1456" s="3">
        <v>10000</v>
      </c>
      <c r="K1456" s="7">
        <f t="shared" si="323"/>
        <v>4</v>
      </c>
      <c r="L1456" s="6">
        <f t="shared" si="324"/>
        <v>90.7</v>
      </c>
      <c r="M1456">
        <v>1</v>
      </c>
      <c r="N1456" s="9">
        <f t="shared" si="325"/>
        <v>1</v>
      </c>
      <c r="O1456" s="9">
        <f t="shared" si="326"/>
        <v>0</v>
      </c>
      <c r="P1456" s="9">
        <f t="shared" si="327"/>
        <v>0</v>
      </c>
      <c r="Q1456" s="8">
        <f t="shared" si="328"/>
        <v>5.5</v>
      </c>
      <c r="R1456" s="8">
        <f t="shared" si="329"/>
        <v>0</v>
      </c>
      <c r="S1456" t="str">
        <f t="shared" si="330"/>
        <v>11.00.00</v>
      </c>
      <c r="T1456" t="str">
        <f t="shared" si="331"/>
        <v>14.45.00</v>
      </c>
      <c r="U1456" t="str">
        <f t="shared" si="332"/>
        <v>21-mar-2013</v>
      </c>
      <c r="V1456">
        <f t="shared" si="333"/>
        <v>3</v>
      </c>
      <c r="W1456">
        <f t="shared" si="334"/>
        <v>2013</v>
      </c>
      <c r="X1456">
        <f t="shared" si="335"/>
        <v>21</v>
      </c>
      <c r="Y1456" s="25">
        <f t="shared" si="336"/>
        <v>6078.0999999999549</v>
      </c>
    </row>
    <row r="1457" spans="1:25">
      <c r="A1457" t="s">
        <v>1838</v>
      </c>
      <c r="B1457" t="s">
        <v>1839</v>
      </c>
      <c r="C1457" t="s">
        <v>55</v>
      </c>
      <c r="D1457">
        <v>2</v>
      </c>
      <c r="E1457" s="36">
        <v>-34.9</v>
      </c>
      <c r="F1457" s="4">
        <v>-4.4000000000000003E-3</v>
      </c>
      <c r="G1457">
        <v>0</v>
      </c>
      <c r="H1457" s="25">
        <v>0</v>
      </c>
      <c r="I1457" s="25">
        <v>-35.5</v>
      </c>
      <c r="J1457" s="3">
        <v>10000</v>
      </c>
      <c r="K1457" s="7">
        <f t="shared" si="323"/>
        <v>-1</v>
      </c>
      <c r="L1457" s="6">
        <f t="shared" si="324"/>
        <v>-34.9</v>
      </c>
      <c r="M1457">
        <v>1</v>
      </c>
      <c r="N1457" s="9">
        <f t="shared" si="325"/>
        <v>0</v>
      </c>
      <c r="O1457" s="9">
        <f t="shared" si="326"/>
        <v>-1</v>
      </c>
      <c r="P1457" s="9">
        <f t="shared" si="327"/>
        <v>0</v>
      </c>
      <c r="Q1457" s="8">
        <f t="shared" si="328"/>
        <v>0</v>
      </c>
      <c r="R1457" s="8">
        <f t="shared" si="329"/>
        <v>-34.9</v>
      </c>
      <c r="S1457" t="str">
        <f t="shared" si="330"/>
        <v>10.00.00</v>
      </c>
      <c r="T1457" t="str">
        <f t="shared" si="331"/>
        <v>12.00.00</v>
      </c>
      <c r="U1457" t="str">
        <f t="shared" si="332"/>
        <v>22-mar-2013</v>
      </c>
      <c r="V1457">
        <f t="shared" si="333"/>
        <v>3</v>
      </c>
      <c r="W1457">
        <f t="shared" si="334"/>
        <v>2013</v>
      </c>
      <c r="X1457">
        <f t="shared" si="335"/>
        <v>22</v>
      </c>
      <c r="Y1457" s="25">
        <f t="shared" si="336"/>
        <v>6043.1999999999553</v>
      </c>
    </row>
    <row r="1458" spans="1:25">
      <c r="A1458" t="s">
        <v>1837</v>
      </c>
      <c r="B1458" t="s">
        <v>1838</v>
      </c>
      <c r="C1458" t="s">
        <v>25</v>
      </c>
      <c r="D1458">
        <v>4</v>
      </c>
      <c r="E1458" s="36">
        <v>-36.200000000000003</v>
      </c>
      <c r="F1458" s="4">
        <v>-4.5999999999999999E-3</v>
      </c>
      <c r="G1458">
        <v>0</v>
      </c>
      <c r="H1458" s="25">
        <v>0</v>
      </c>
      <c r="I1458" s="25">
        <v>-51.8</v>
      </c>
      <c r="J1458" s="3">
        <v>10000</v>
      </c>
      <c r="K1458" s="7">
        <f t="shared" si="323"/>
        <v>-2</v>
      </c>
      <c r="L1458" s="6">
        <f t="shared" si="324"/>
        <v>-71.099999999999994</v>
      </c>
      <c r="M1458">
        <v>1</v>
      </c>
      <c r="N1458" s="9">
        <f t="shared" si="325"/>
        <v>0</v>
      </c>
      <c r="O1458" s="9">
        <f t="shared" si="326"/>
        <v>-1</v>
      </c>
      <c r="P1458" s="9">
        <f t="shared" si="327"/>
        <v>0</v>
      </c>
      <c r="Q1458" s="8">
        <f t="shared" si="328"/>
        <v>0</v>
      </c>
      <c r="R1458" s="8">
        <f t="shared" si="329"/>
        <v>-36.200000000000003</v>
      </c>
      <c r="S1458" t="str">
        <f t="shared" si="330"/>
        <v>6.00.00</v>
      </c>
      <c r="T1458" t="str">
        <f t="shared" si="331"/>
        <v>10.00.00</v>
      </c>
      <c r="U1458" t="str">
        <f t="shared" si="332"/>
        <v>22-mar-2013</v>
      </c>
      <c r="V1458">
        <f t="shared" si="333"/>
        <v>3</v>
      </c>
      <c r="W1458">
        <f t="shared" si="334"/>
        <v>2013</v>
      </c>
      <c r="X1458">
        <f t="shared" si="335"/>
        <v>22</v>
      </c>
      <c r="Y1458" s="25">
        <f t="shared" si="336"/>
        <v>6006.9999999999554</v>
      </c>
    </row>
    <row r="1459" spans="1:25">
      <c r="A1459" t="s">
        <v>1840</v>
      </c>
      <c r="B1459" t="s">
        <v>1841</v>
      </c>
      <c r="C1459" t="s">
        <v>25</v>
      </c>
      <c r="D1459">
        <v>18</v>
      </c>
      <c r="E1459" s="36">
        <v>-5.6</v>
      </c>
      <c r="F1459" s="4">
        <v>-6.9999999999999999E-4</v>
      </c>
      <c r="G1459">
        <v>0</v>
      </c>
      <c r="H1459" s="25">
        <v>23</v>
      </c>
      <c r="I1459" s="25">
        <v>-5.6</v>
      </c>
      <c r="J1459" s="3">
        <v>10000</v>
      </c>
      <c r="K1459" s="7">
        <f t="shared" si="323"/>
        <v>-3</v>
      </c>
      <c r="L1459" s="6">
        <f t="shared" si="324"/>
        <v>-76.699999999999989</v>
      </c>
      <c r="M1459">
        <v>1</v>
      </c>
      <c r="N1459" s="9">
        <f t="shared" si="325"/>
        <v>0</v>
      </c>
      <c r="O1459" s="9">
        <f t="shared" si="326"/>
        <v>-1</v>
      </c>
      <c r="P1459" s="9">
        <f t="shared" si="327"/>
        <v>0</v>
      </c>
      <c r="Q1459" s="8">
        <f t="shared" si="328"/>
        <v>0</v>
      </c>
      <c r="R1459" s="8">
        <f t="shared" si="329"/>
        <v>-5.6</v>
      </c>
      <c r="S1459" t="str">
        <f t="shared" si="330"/>
        <v>16.00.00</v>
      </c>
      <c r="T1459" t="str">
        <f t="shared" si="331"/>
        <v>10.00.00</v>
      </c>
      <c r="U1459" t="str">
        <f t="shared" si="332"/>
        <v>26-mar-2013</v>
      </c>
      <c r="V1459">
        <f t="shared" si="333"/>
        <v>3</v>
      </c>
      <c r="W1459">
        <f t="shared" si="334"/>
        <v>2013</v>
      </c>
      <c r="X1459">
        <f t="shared" si="335"/>
        <v>26</v>
      </c>
      <c r="Y1459" s="25">
        <f t="shared" si="336"/>
        <v>6001.3999999999551</v>
      </c>
    </row>
    <row r="1460" spans="1:25">
      <c r="A1460" t="s">
        <v>3281</v>
      </c>
      <c r="B1460" t="s">
        <v>3282</v>
      </c>
      <c r="C1460" t="s">
        <v>25</v>
      </c>
      <c r="D1460">
        <v>6</v>
      </c>
      <c r="E1460" s="36">
        <v>16</v>
      </c>
      <c r="F1460" s="4">
        <v>2E-3</v>
      </c>
      <c r="G1460">
        <v>0</v>
      </c>
      <c r="H1460" s="25">
        <v>17.399999999999999</v>
      </c>
      <c r="I1460" s="25">
        <v>-1.5</v>
      </c>
      <c r="J1460" s="3">
        <v>10000</v>
      </c>
      <c r="K1460" s="7">
        <f t="shared" si="323"/>
        <v>1</v>
      </c>
      <c r="L1460" s="6">
        <f t="shared" si="324"/>
        <v>16</v>
      </c>
      <c r="M1460">
        <v>1</v>
      </c>
      <c r="N1460" s="9">
        <f t="shared" si="325"/>
        <v>1</v>
      </c>
      <c r="O1460" s="9">
        <f t="shared" si="326"/>
        <v>0</v>
      </c>
      <c r="P1460" s="9">
        <f t="shared" si="327"/>
        <v>0</v>
      </c>
      <c r="Q1460" s="8">
        <f t="shared" si="328"/>
        <v>16</v>
      </c>
      <c r="R1460" s="8">
        <f t="shared" si="329"/>
        <v>0</v>
      </c>
      <c r="S1460" t="str">
        <f t="shared" si="330"/>
        <v>17.00.00</v>
      </c>
      <c r="T1460" t="str">
        <f t="shared" si="331"/>
        <v>23.00.00</v>
      </c>
      <c r="U1460" t="str">
        <f t="shared" si="332"/>
        <v>26-mar-2013</v>
      </c>
      <c r="V1460">
        <f t="shared" si="333"/>
        <v>3</v>
      </c>
      <c r="W1460">
        <f t="shared" si="334"/>
        <v>2013</v>
      </c>
      <c r="X1460">
        <f t="shared" si="335"/>
        <v>26</v>
      </c>
      <c r="Y1460" s="25">
        <f t="shared" si="336"/>
        <v>6017.3999999999551</v>
      </c>
    </row>
    <row r="1461" spans="1:25">
      <c r="A1461" t="s">
        <v>2227</v>
      </c>
      <c r="B1461" t="s">
        <v>2228</v>
      </c>
      <c r="C1461" t="s">
        <v>55</v>
      </c>
      <c r="D1461">
        <v>8</v>
      </c>
      <c r="E1461" s="38">
        <v>-46</v>
      </c>
      <c r="F1461" s="4">
        <v>-3.0000000000000001E-3</v>
      </c>
      <c r="G1461">
        <v>0</v>
      </c>
      <c r="H1461" s="25">
        <v>8</v>
      </c>
      <c r="I1461" s="25">
        <v>-46</v>
      </c>
      <c r="J1461" s="3">
        <v>10000</v>
      </c>
      <c r="K1461" s="7">
        <f t="shared" si="323"/>
        <v>-1</v>
      </c>
      <c r="L1461" s="6">
        <f t="shared" si="324"/>
        <v>-46</v>
      </c>
      <c r="M1461">
        <v>1</v>
      </c>
      <c r="N1461" s="9">
        <f t="shared" si="325"/>
        <v>0</v>
      </c>
      <c r="O1461" s="9">
        <f t="shared" si="326"/>
        <v>-1</v>
      </c>
      <c r="P1461" s="9">
        <f t="shared" si="327"/>
        <v>0</v>
      </c>
      <c r="Q1461" s="8">
        <f t="shared" si="328"/>
        <v>0</v>
      </c>
      <c r="R1461" s="8">
        <f t="shared" si="329"/>
        <v>-46</v>
      </c>
      <c r="S1461" t="str">
        <f t="shared" si="330"/>
        <v>13.00.00</v>
      </c>
      <c r="T1461" t="str">
        <f t="shared" si="331"/>
        <v>21.00.00</v>
      </c>
      <c r="U1461" t="str">
        <f t="shared" si="332"/>
        <v>27-mar-2013</v>
      </c>
      <c r="V1461">
        <f t="shared" si="333"/>
        <v>3</v>
      </c>
      <c r="W1461">
        <f t="shared" si="334"/>
        <v>2013</v>
      </c>
      <c r="X1461">
        <f t="shared" si="335"/>
        <v>27</v>
      </c>
      <c r="Y1461" s="25">
        <f t="shared" si="336"/>
        <v>5971.3999999999551</v>
      </c>
    </row>
    <row r="1462" spans="1:25">
      <c r="A1462" t="s">
        <v>1842</v>
      </c>
      <c r="B1462" t="s">
        <v>1843</v>
      </c>
      <c r="C1462" t="s">
        <v>25</v>
      </c>
      <c r="D1462">
        <v>2</v>
      </c>
      <c r="E1462" s="36">
        <v>-26.7</v>
      </c>
      <c r="F1462" s="4">
        <v>-3.3999999999999998E-3</v>
      </c>
      <c r="G1462">
        <v>0</v>
      </c>
      <c r="H1462" s="25">
        <v>0</v>
      </c>
      <c r="I1462" s="25">
        <v>-29.8</v>
      </c>
      <c r="J1462" s="3">
        <v>10000</v>
      </c>
      <c r="K1462" s="7">
        <f t="shared" si="323"/>
        <v>-2</v>
      </c>
      <c r="L1462" s="6">
        <f t="shared" si="324"/>
        <v>-72.7</v>
      </c>
      <c r="M1462">
        <v>1</v>
      </c>
      <c r="N1462" s="9">
        <f t="shared" si="325"/>
        <v>0</v>
      </c>
      <c r="O1462" s="9">
        <f t="shared" si="326"/>
        <v>-1</v>
      </c>
      <c r="P1462" s="9">
        <f t="shared" si="327"/>
        <v>0</v>
      </c>
      <c r="Q1462" s="8">
        <f t="shared" si="328"/>
        <v>0</v>
      </c>
      <c r="R1462" s="8">
        <f t="shared" si="329"/>
        <v>-26.7</v>
      </c>
      <c r="S1462" t="str">
        <f t="shared" si="330"/>
        <v>16.00.00</v>
      </c>
      <c r="T1462" t="str">
        <f t="shared" si="331"/>
        <v>18.00.00</v>
      </c>
      <c r="U1462" t="str">
        <f t="shared" si="332"/>
        <v xml:space="preserve">1-apr-2013 </v>
      </c>
      <c r="V1462">
        <f t="shared" si="333"/>
        <v>4</v>
      </c>
      <c r="W1462">
        <f t="shared" si="334"/>
        <v>2013</v>
      </c>
      <c r="X1462">
        <f t="shared" si="335"/>
        <v>1</v>
      </c>
      <c r="Y1462" s="25">
        <f t="shared" si="336"/>
        <v>5944.6999999999553</v>
      </c>
    </row>
    <row r="1463" spans="1:25">
      <c r="A1463" t="s">
        <v>1843</v>
      </c>
      <c r="B1463" t="s">
        <v>1844</v>
      </c>
      <c r="C1463" t="s">
        <v>55</v>
      </c>
      <c r="D1463">
        <v>16</v>
      </c>
      <c r="E1463" s="36">
        <v>-60.6</v>
      </c>
      <c r="F1463" s="4">
        <v>-7.7999999999999996E-3</v>
      </c>
      <c r="G1463">
        <v>0</v>
      </c>
      <c r="H1463" s="25">
        <v>1.5</v>
      </c>
      <c r="I1463" s="25">
        <v>-61.7</v>
      </c>
      <c r="J1463" s="3">
        <v>10000</v>
      </c>
      <c r="K1463" s="7">
        <f t="shared" si="323"/>
        <v>-3</v>
      </c>
      <c r="L1463" s="6">
        <f t="shared" si="324"/>
        <v>-133.30000000000001</v>
      </c>
      <c r="M1463">
        <v>1</v>
      </c>
      <c r="N1463" s="9">
        <f t="shared" si="325"/>
        <v>0</v>
      </c>
      <c r="O1463" s="9">
        <f t="shared" si="326"/>
        <v>-1</v>
      </c>
      <c r="P1463" s="9">
        <f t="shared" si="327"/>
        <v>0</v>
      </c>
      <c r="Q1463" s="8">
        <f t="shared" si="328"/>
        <v>0</v>
      </c>
      <c r="R1463" s="8">
        <f t="shared" si="329"/>
        <v>-60.6</v>
      </c>
      <c r="S1463" t="str">
        <f t="shared" si="330"/>
        <v>18.00.00</v>
      </c>
      <c r="T1463" t="str">
        <f t="shared" si="331"/>
        <v>10.00.00</v>
      </c>
      <c r="U1463" t="str">
        <f t="shared" si="332"/>
        <v xml:space="preserve">1-apr-2013 </v>
      </c>
      <c r="V1463">
        <f t="shared" si="333"/>
        <v>4</v>
      </c>
      <c r="W1463">
        <f t="shared" si="334"/>
        <v>2013</v>
      </c>
      <c r="X1463">
        <f t="shared" si="335"/>
        <v>1</v>
      </c>
      <c r="Y1463" s="25">
        <f t="shared" si="336"/>
        <v>5884.0999999999549</v>
      </c>
    </row>
    <row r="1464" spans="1:25">
      <c r="A1464" t="s">
        <v>3283</v>
      </c>
      <c r="B1464" t="s">
        <v>3284</v>
      </c>
      <c r="C1464" t="s">
        <v>25</v>
      </c>
      <c r="D1464">
        <v>4</v>
      </c>
      <c r="E1464" s="36">
        <v>-6.3</v>
      </c>
      <c r="F1464" s="4">
        <v>-8.0000000000000004E-4</v>
      </c>
      <c r="G1464">
        <v>0</v>
      </c>
      <c r="H1464" s="25">
        <v>1.5</v>
      </c>
      <c r="I1464" s="25">
        <v>-6.8</v>
      </c>
      <c r="J1464" s="3">
        <v>10000</v>
      </c>
      <c r="K1464" s="7">
        <f t="shared" si="323"/>
        <v>-4</v>
      </c>
      <c r="L1464" s="6">
        <f t="shared" si="324"/>
        <v>-139.60000000000002</v>
      </c>
      <c r="M1464">
        <v>1</v>
      </c>
      <c r="N1464" s="9">
        <f t="shared" si="325"/>
        <v>0</v>
      </c>
      <c r="O1464" s="9">
        <f t="shared" si="326"/>
        <v>-1</v>
      </c>
      <c r="P1464" s="9">
        <f t="shared" si="327"/>
        <v>0</v>
      </c>
      <c r="Q1464" s="8">
        <f t="shared" si="328"/>
        <v>0</v>
      </c>
      <c r="R1464" s="8">
        <f t="shared" si="329"/>
        <v>-6.3</v>
      </c>
      <c r="S1464" t="str">
        <f t="shared" si="330"/>
        <v>19.00.00</v>
      </c>
      <c r="T1464" t="str">
        <f t="shared" si="331"/>
        <v>23.00.00</v>
      </c>
      <c r="U1464" t="str">
        <f t="shared" si="332"/>
        <v xml:space="preserve">1-apr-2013 </v>
      </c>
      <c r="V1464">
        <f t="shared" si="333"/>
        <v>4</v>
      </c>
      <c r="W1464">
        <f t="shared" si="334"/>
        <v>2013</v>
      </c>
      <c r="X1464">
        <f t="shared" si="335"/>
        <v>1</v>
      </c>
      <c r="Y1464" s="25">
        <f t="shared" si="336"/>
        <v>5877.7999999999547</v>
      </c>
    </row>
    <row r="1465" spans="1:25">
      <c r="A1465" t="s">
        <v>1844</v>
      </c>
      <c r="B1465" t="s">
        <v>1845</v>
      </c>
      <c r="C1465" t="s">
        <v>25</v>
      </c>
      <c r="D1465">
        <v>20</v>
      </c>
      <c r="E1465" s="36">
        <v>66.7</v>
      </c>
      <c r="F1465" s="4">
        <v>8.5000000000000006E-3</v>
      </c>
      <c r="G1465">
        <v>0</v>
      </c>
      <c r="H1465" s="25">
        <v>82.8</v>
      </c>
      <c r="I1465" s="25">
        <v>0</v>
      </c>
      <c r="J1465" s="3">
        <v>10000</v>
      </c>
      <c r="K1465" s="7">
        <f t="shared" si="323"/>
        <v>1</v>
      </c>
      <c r="L1465" s="6">
        <f t="shared" si="324"/>
        <v>66.7</v>
      </c>
      <c r="M1465">
        <v>1</v>
      </c>
      <c r="N1465" s="9">
        <f t="shared" si="325"/>
        <v>1</v>
      </c>
      <c r="O1465" s="9">
        <f t="shared" si="326"/>
        <v>0</v>
      </c>
      <c r="P1465" s="9">
        <f t="shared" si="327"/>
        <v>0</v>
      </c>
      <c r="Q1465" s="8">
        <f t="shared" si="328"/>
        <v>66.7</v>
      </c>
      <c r="R1465" s="8">
        <f t="shared" si="329"/>
        <v>0</v>
      </c>
      <c r="S1465" t="str">
        <f t="shared" si="330"/>
        <v>10.00.00</v>
      </c>
      <c r="T1465" t="str">
        <f t="shared" si="331"/>
        <v>6.00.00</v>
      </c>
      <c r="U1465" t="str">
        <f t="shared" si="332"/>
        <v xml:space="preserve">2-apr-2013 </v>
      </c>
      <c r="V1465">
        <f t="shared" si="333"/>
        <v>4</v>
      </c>
      <c r="W1465">
        <f t="shared" si="334"/>
        <v>2013</v>
      </c>
      <c r="X1465">
        <f t="shared" si="335"/>
        <v>2</v>
      </c>
      <c r="Y1465" s="25">
        <f t="shared" si="336"/>
        <v>5944.4999999999545</v>
      </c>
    </row>
    <row r="1466" spans="1:25">
      <c r="A1466" t="s">
        <v>2229</v>
      </c>
      <c r="B1466" t="s">
        <v>2230</v>
      </c>
      <c r="C1466" t="s">
        <v>25</v>
      </c>
      <c r="D1466">
        <v>9</v>
      </c>
      <c r="E1466" s="38">
        <v>83</v>
      </c>
      <c r="F1466" s="4">
        <v>5.3E-3</v>
      </c>
      <c r="G1466">
        <v>0</v>
      </c>
      <c r="H1466" s="25">
        <v>105</v>
      </c>
      <c r="I1466" s="25">
        <v>0</v>
      </c>
      <c r="J1466" s="3">
        <v>10000</v>
      </c>
      <c r="K1466" s="7">
        <f t="shared" si="323"/>
        <v>2</v>
      </c>
      <c r="L1466" s="6">
        <f t="shared" si="324"/>
        <v>149.69999999999999</v>
      </c>
      <c r="M1466">
        <v>1</v>
      </c>
      <c r="N1466" s="9">
        <f t="shared" si="325"/>
        <v>1</v>
      </c>
      <c r="O1466" s="9">
        <f t="shared" si="326"/>
        <v>0</v>
      </c>
      <c r="P1466" s="9">
        <f t="shared" si="327"/>
        <v>0</v>
      </c>
      <c r="Q1466" s="8">
        <f t="shared" si="328"/>
        <v>83</v>
      </c>
      <c r="R1466" s="8">
        <f t="shared" si="329"/>
        <v>0</v>
      </c>
      <c r="S1466" t="str">
        <f t="shared" si="330"/>
        <v>12.00.00</v>
      </c>
      <c r="T1466" t="str">
        <f t="shared" si="331"/>
        <v>21.00.00</v>
      </c>
      <c r="U1466" t="str">
        <f t="shared" si="332"/>
        <v xml:space="preserve">2-apr-2013 </v>
      </c>
      <c r="V1466">
        <f t="shared" si="333"/>
        <v>4</v>
      </c>
      <c r="W1466">
        <f t="shared" si="334"/>
        <v>2013</v>
      </c>
      <c r="X1466">
        <f t="shared" si="335"/>
        <v>2</v>
      </c>
      <c r="Y1466" s="25">
        <f t="shared" si="336"/>
        <v>6027.4999999999545</v>
      </c>
    </row>
    <row r="1467" spans="1:25">
      <c r="A1467" t="s">
        <v>1847</v>
      </c>
      <c r="B1467" t="s">
        <v>1848</v>
      </c>
      <c r="C1467" t="s">
        <v>55</v>
      </c>
      <c r="D1467">
        <v>16</v>
      </c>
      <c r="E1467" s="36">
        <v>-15.6</v>
      </c>
      <c r="F1467" s="4">
        <v>-2E-3</v>
      </c>
      <c r="G1467">
        <v>0</v>
      </c>
      <c r="H1467" s="25">
        <v>20.7</v>
      </c>
      <c r="I1467" s="25">
        <v>-25.2</v>
      </c>
      <c r="J1467" s="3">
        <v>10000</v>
      </c>
      <c r="K1467" s="7">
        <f t="shared" si="323"/>
        <v>-1</v>
      </c>
      <c r="L1467" s="6">
        <f t="shared" si="324"/>
        <v>-15.6</v>
      </c>
      <c r="M1467">
        <v>1</v>
      </c>
      <c r="N1467" s="9">
        <f t="shared" si="325"/>
        <v>0</v>
      </c>
      <c r="O1467" s="9">
        <f t="shared" si="326"/>
        <v>-1</v>
      </c>
      <c r="P1467" s="9">
        <f t="shared" si="327"/>
        <v>0</v>
      </c>
      <c r="Q1467" s="8">
        <f t="shared" si="328"/>
        <v>0</v>
      </c>
      <c r="R1467" s="8">
        <f t="shared" si="329"/>
        <v>-15.6</v>
      </c>
      <c r="S1467" t="str">
        <f t="shared" si="330"/>
        <v>17.00.00</v>
      </c>
      <c r="T1467" t="str">
        <f t="shared" si="331"/>
        <v>9.00.00</v>
      </c>
      <c r="U1467" t="str">
        <f t="shared" si="332"/>
        <v xml:space="preserve">3-apr-2013 </v>
      </c>
      <c r="V1467">
        <f t="shared" si="333"/>
        <v>4</v>
      </c>
      <c r="W1467">
        <f t="shared" si="334"/>
        <v>2013</v>
      </c>
      <c r="X1467">
        <f t="shared" si="335"/>
        <v>3</v>
      </c>
      <c r="Y1467" s="25">
        <f t="shared" si="336"/>
        <v>6011.8999999999542</v>
      </c>
    </row>
    <row r="1468" spans="1:25">
      <c r="A1468" t="s">
        <v>1845</v>
      </c>
      <c r="B1468" t="s">
        <v>1846</v>
      </c>
      <c r="C1468" t="s">
        <v>55</v>
      </c>
      <c r="D1468">
        <v>6</v>
      </c>
      <c r="E1468" s="36">
        <v>-29.3</v>
      </c>
      <c r="F1468" s="4">
        <v>-3.7000000000000002E-3</v>
      </c>
      <c r="G1468">
        <v>0</v>
      </c>
      <c r="H1468" s="25">
        <v>3.6</v>
      </c>
      <c r="I1468" s="25">
        <v>-29.1</v>
      </c>
      <c r="J1468" s="3">
        <v>10000</v>
      </c>
      <c r="K1468" s="7">
        <f t="shared" si="323"/>
        <v>-2</v>
      </c>
      <c r="L1468" s="6">
        <f t="shared" si="324"/>
        <v>-44.9</v>
      </c>
      <c r="M1468">
        <v>1</v>
      </c>
      <c r="N1468" s="9">
        <f t="shared" si="325"/>
        <v>0</v>
      </c>
      <c r="O1468" s="9">
        <f t="shared" si="326"/>
        <v>-1</v>
      </c>
      <c r="P1468" s="9">
        <f t="shared" si="327"/>
        <v>0</v>
      </c>
      <c r="Q1468" s="8">
        <f t="shared" si="328"/>
        <v>0</v>
      </c>
      <c r="R1468" s="8">
        <f t="shared" si="329"/>
        <v>-29.3</v>
      </c>
      <c r="S1468" t="str">
        <f t="shared" si="330"/>
        <v>6.00.00</v>
      </c>
      <c r="T1468" t="str">
        <f t="shared" si="331"/>
        <v>12.00.00</v>
      </c>
      <c r="U1468" t="str">
        <f t="shared" si="332"/>
        <v xml:space="preserve">3-apr-2013 </v>
      </c>
      <c r="V1468">
        <f t="shared" si="333"/>
        <v>4</v>
      </c>
      <c r="W1468">
        <f t="shared" si="334"/>
        <v>2013</v>
      </c>
      <c r="X1468">
        <f t="shared" si="335"/>
        <v>3</v>
      </c>
      <c r="Y1468" s="25">
        <f t="shared" si="336"/>
        <v>5982.599999999954</v>
      </c>
    </row>
    <row r="1469" spans="1:25">
      <c r="A1469" t="s">
        <v>1848</v>
      </c>
      <c r="B1469" t="s">
        <v>1849</v>
      </c>
      <c r="C1469" t="s">
        <v>25</v>
      </c>
      <c r="D1469">
        <v>5</v>
      </c>
      <c r="E1469" s="36">
        <v>-46.8</v>
      </c>
      <c r="F1469" s="4">
        <v>-5.8999999999999999E-3</v>
      </c>
      <c r="G1469">
        <v>0</v>
      </c>
      <c r="H1469" s="25">
        <v>23.4</v>
      </c>
      <c r="I1469" s="25">
        <v>-47.6</v>
      </c>
      <c r="J1469" s="3">
        <v>10000</v>
      </c>
      <c r="K1469" s="7">
        <f t="shared" si="323"/>
        <v>-3</v>
      </c>
      <c r="L1469" s="6">
        <f t="shared" si="324"/>
        <v>-91.699999999999989</v>
      </c>
      <c r="M1469">
        <v>1</v>
      </c>
      <c r="N1469" s="9">
        <f t="shared" si="325"/>
        <v>0</v>
      </c>
      <c r="O1469" s="9">
        <f t="shared" si="326"/>
        <v>-1</v>
      </c>
      <c r="P1469" s="9">
        <f t="shared" si="327"/>
        <v>0</v>
      </c>
      <c r="Q1469" s="8">
        <f t="shared" si="328"/>
        <v>0</v>
      </c>
      <c r="R1469" s="8">
        <f t="shared" si="329"/>
        <v>-46.8</v>
      </c>
      <c r="S1469" t="str">
        <f t="shared" si="330"/>
        <v>9.00.00</v>
      </c>
      <c r="T1469" t="str">
        <f t="shared" si="331"/>
        <v>14.00.00</v>
      </c>
      <c r="U1469" t="str">
        <f t="shared" si="332"/>
        <v xml:space="preserve">4-apr-2013 </v>
      </c>
      <c r="V1469">
        <f t="shared" si="333"/>
        <v>4</v>
      </c>
      <c r="W1469">
        <f t="shared" si="334"/>
        <v>2013</v>
      </c>
      <c r="X1469">
        <f t="shared" si="335"/>
        <v>4</v>
      </c>
      <c r="Y1469" s="25">
        <f t="shared" si="336"/>
        <v>5935.7999999999538</v>
      </c>
    </row>
    <row r="1470" spans="1:25">
      <c r="A1470" t="s">
        <v>2231</v>
      </c>
      <c r="B1470" t="s">
        <v>2232</v>
      </c>
      <c r="C1470" t="s">
        <v>55</v>
      </c>
      <c r="D1470">
        <v>8</v>
      </c>
      <c r="E1470" s="38">
        <v>40</v>
      </c>
      <c r="F1470" s="4">
        <v>2.5999999999999999E-3</v>
      </c>
      <c r="G1470">
        <v>0</v>
      </c>
      <c r="H1470" s="25">
        <v>62.6</v>
      </c>
      <c r="I1470" s="25">
        <v>-40</v>
      </c>
      <c r="J1470" s="3">
        <v>10000</v>
      </c>
      <c r="K1470" s="7">
        <f t="shared" si="323"/>
        <v>1</v>
      </c>
      <c r="L1470" s="6">
        <f t="shared" si="324"/>
        <v>40</v>
      </c>
      <c r="M1470">
        <v>1</v>
      </c>
      <c r="N1470" s="9">
        <f t="shared" si="325"/>
        <v>1</v>
      </c>
      <c r="O1470" s="9">
        <f t="shared" si="326"/>
        <v>0</v>
      </c>
      <c r="P1470" s="9">
        <f t="shared" si="327"/>
        <v>0</v>
      </c>
      <c r="Q1470" s="8">
        <f t="shared" si="328"/>
        <v>40</v>
      </c>
      <c r="R1470" s="8">
        <f t="shared" si="329"/>
        <v>0</v>
      </c>
      <c r="S1470" t="str">
        <f t="shared" si="330"/>
        <v>13.00.00</v>
      </c>
      <c r="T1470" t="str">
        <f t="shared" si="331"/>
        <v>21.00.00</v>
      </c>
      <c r="U1470" t="str">
        <f t="shared" si="332"/>
        <v xml:space="preserve">5-apr-2013 </v>
      </c>
      <c r="V1470">
        <f t="shared" si="333"/>
        <v>4</v>
      </c>
      <c r="W1470">
        <f t="shared" si="334"/>
        <v>2013</v>
      </c>
      <c r="X1470">
        <f t="shared" si="335"/>
        <v>5</v>
      </c>
      <c r="Y1470" s="25">
        <f t="shared" si="336"/>
        <v>5975.7999999999538</v>
      </c>
    </row>
    <row r="1471" spans="1:25">
      <c r="A1471" t="s">
        <v>3285</v>
      </c>
      <c r="B1471" t="s">
        <v>3286</v>
      </c>
      <c r="C1471" t="s">
        <v>25</v>
      </c>
      <c r="D1471">
        <v>6</v>
      </c>
      <c r="E1471" s="36">
        <v>11.1</v>
      </c>
      <c r="F1471" s="4">
        <v>1.4E-3</v>
      </c>
      <c r="G1471">
        <v>0</v>
      </c>
      <c r="H1471" s="25">
        <v>15</v>
      </c>
      <c r="I1471" s="25">
        <v>-5.5</v>
      </c>
      <c r="J1471" s="3">
        <v>10000</v>
      </c>
      <c r="K1471" s="7">
        <f t="shared" si="323"/>
        <v>2</v>
      </c>
      <c r="L1471" s="6">
        <f t="shared" si="324"/>
        <v>51.1</v>
      </c>
      <c r="M1471">
        <v>1</v>
      </c>
      <c r="N1471" s="9">
        <f t="shared" si="325"/>
        <v>1</v>
      </c>
      <c r="O1471" s="9">
        <f t="shared" si="326"/>
        <v>0</v>
      </c>
      <c r="P1471" s="9">
        <f t="shared" si="327"/>
        <v>0</v>
      </c>
      <c r="Q1471" s="8">
        <f t="shared" si="328"/>
        <v>11.1</v>
      </c>
      <c r="R1471" s="8">
        <f t="shared" si="329"/>
        <v>0</v>
      </c>
      <c r="S1471" t="str">
        <f t="shared" si="330"/>
        <v>17.00.00</v>
      </c>
      <c r="T1471" t="str">
        <f t="shared" si="331"/>
        <v>23.00.00</v>
      </c>
      <c r="U1471" t="str">
        <f t="shared" si="332"/>
        <v xml:space="preserve">5-apr-2013 </v>
      </c>
      <c r="V1471">
        <f t="shared" si="333"/>
        <v>4</v>
      </c>
      <c r="W1471">
        <f t="shared" si="334"/>
        <v>2013</v>
      </c>
      <c r="X1471">
        <f t="shared" si="335"/>
        <v>5</v>
      </c>
      <c r="Y1471" s="25">
        <f t="shared" si="336"/>
        <v>5986.8999999999542</v>
      </c>
    </row>
    <row r="1472" spans="1:25">
      <c r="A1472" t="s">
        <v>1850</v>
      </c>
      <c r="B1472" t="s">
        <v>1851</v>
      </c>
      <c r="C1472" t="s">
        <v>25</v>
      </c>
      <c r="D1472">
        <v>13</v>
      </c>
      <c r="E1472" s="36">
        <v>-28.9</v>
      </c>
      <c r="F1472" s="4">
        <v>-3.8E-3</v>
      </c>
      <c r="G1472">
        <v>0</v>
      </c>
      <c r="H1472" s="25">
        <v>0</v>
      </c>
      <c r="I1472" s="25">
        <v>-27.9</v>
      </c>
      <c r="J1472" s="3">
        <v>10000</v>
      </c>
      <c r="K1472" s="7">
        <f t="shared" si="323"/>
        <v>-1</v>
      </c>
      <c r="L1472" s="6">
        <f t="shared" si="324"/>
        <v>-28.9</v>
      </c>
      <c r="M1472">
        <v>1</v>
      </c>
      <c r="N1472" s="9">
        <f t="shared" si="325"/>
        <v>0</v>
      </c>
      <c r="O1472" s="9">
        <f t="shared" si="326"/>
        <v>-1</v>
      </c>
      <c r="P1472" s="9">
        <f t="shared" si="327"/>
        <v>0</v>
      </c>
      <c r="Q1472" s="8">
        <f t="shared" si="328"/>
        <v>0</v>
      </c>
      <c r="R1472" s="8">
        <f t="shared" si="329"/>
        <v>-28.9</v>
      </c>
      <c r="S1472" t="str">
        <f t="shared" si="330"/>
        <v>23.00.00</v>
      </c>
      <c r="T1472" t="str">
        <f t="shared" si="331"/>
        <v>12.00.00</v>
      </c>
      <c r="U1472" t="str">
        <f t="shared" si="332"/>
        <v xml:space="preserve">8-apr-2013 </v>
      </c>
      <c r="V1472">
        <f t="shared" si="333"/>
        <v>4</v>
      </c>
      <c r="W1472">
        <f t="shared" si="334"/>
        <v>2013</v>
      </c>
      <c r="X1472">
        <f t="shared" si="335"/>
        <v>8</v>
      </c>
      <c r="Y1472" s="25">
        <f t="shared" si="336"/>
        <v>5957.9999999999545</v>
      </c>
    </row>
    <row r="1473" spans="1:25">
      <c r="A1473" t="s">
        <v>1851</v>
      </c>
      <c r="B1473" t="s">
        <v>1852</v>
      </c>
      <c r="C1473" t="s">
        <v>55</v>
      </c>
      <c r="D1473">
        <v>17</v>
      </c>
      <c r="E1473" s="36">
        <v>19.100000000000001</v>
      </c>
      <c r="F1473" s="4">
        <v>2.5000000000000001E-3</v>
      </c>
      <c r="G1473">
        <v>0</v>
      </c>
      <c r="H1473" s="25">
        <v>57.5</v>
      </c>
      <c r="I1473" s="25">
        <v>-2.8</v>
      </c>
      <c r="J1473" s="3">
        <v>10000</v>
      </c>
      <c r="K1473" s="7">
        <f t="shared" si="323"/>
        <v>1</v>
      </c>
      <c r="L1473" s="6">
        <f t="shared" si="324"/>
        <v>19.100000000000001</v>
      </c>
      <c r="M1473">
        <v>1</v>
      </c>
      <c r="N1473" s="9">
        <f t="shared" si="325"/>
        <v>1</v>
      </c>
      <c r="O1473" s="9">
        <f t="shared" si="326"/>
        <v>0</v>
      </c>
      <c r="P1473" s="9">
        <f t="shared" si="327"/>
        <v>0</v>
      </c>
      <c r="Q1473" s="8">
        <f t="shared" si="328"/>
        <v>19.100000000000001</v>
      </c>
      <c r="R1473" s="8">
        <f t="shared" si="329"/>
        <v>0</v>
      </c>
      <c r="S1473" t="str">
        <f t="shared" si="330"/>
        <v>12.00.00</v>
      </c>
      <c r="T1473" t="str">
        <f t="shared" si="331"/>
        <v>5.00.00</v>
      </c>
      <c r="U1473" t="str">
        <f t="shared" si="332"/>
        <v xml:space="preserve">9-apr-2013 </v>
      </c>
      <c r="V1473">
        <f t="shared" si="333"/>
        <v>4</v>
      </c>
      <c r="W1473">
        <f t="shared" si="334"/>
        <v>2013</v>
      </c>
      <c r="X1473">
        <f t="shared" si="335"/>
        <v>9</v>
      </c>
      <c r="Y1473" s="25">
        <f t="shared" si="336"/>
        <v>5977.0999999999549</v>
      </c>
    </row>
    <row r="1474" spans="1:25">
      <c r="A1474" t="s">
        <v>3287</v>
      </c>
      <c r="B1474" t="s">
        <v>3288</v>
      </c>
      <c r="C1474" t="s">
        <v>25</v>
      </c>
      <c r="D1474">
        <v>5</v>
      </c>
      <c r="E1474" s="36">
        <v>27.8</v>
      </c>
      <c r="F1474" s="4">
        <v>3.5999999999999999E-3</v>
      </c>
      <c r="G1474">
        <v>0</v>
      </c>
      <c r="H1474" s="25">
        <v>39.299999999999997</v>
      </c>
      <c r="I1474" s="25">
        <v>0</v>
      </c>
      <c r="J1474" s="3">
        <v>10000</v>
      </c>
      <c r="K1474" s="7">
        <f t="shared" si="323"/>
        <v>2</v>
      </c>
      <c r="L1474" s="6">
        <f t="shared" si="324"/>
        <v>46.900000000000006</v>
      </c>
      <c r="M1474">
        <v>1</v>
      </c>
      <c r="N1474" s="9">
        <f t="shared" si="325"/>
        <v>1</v>
      </c>
      <c r="O1474" s="9">
        <f t="shared" si="326"/>
        <v>0</v>
      </c>
      <c r="P1474" s="9">
        <f t="shared" si="327"/>
        <v>0</v>
      </c>
      <c r="Q1474" s="8">
        <f t="shared" si="328"/>
        <v>27.8</v>
      </c>
      <c r="R1474" s="8">
        <f t="shared" si="329"/>
        <v>0</v>
      </c>
      <c r="S1474" t="str">
        <f t="shared" si="330"/>
        <v>18.00.00</v>
      </c>
      <c r="T1474" t="str">
        <f t="shared" si="331"/>
        <v>23.00.00</v>
      </c>
      <c r="U1474" t="str">
        <f t="shared" si="332"/>
        <v xml:space="preserve">9-apr-2013 </v>
      </c>
      <c r="V1474">
        <f t="shared" si="333"/>
        <v>4</v>
      </c>
      <c r="W1474">
        <f t="shared" si="334"/>
        <v>2013</v>
      </c>
      <c r="X1474">
        <f t="shared" si="335"/>
        <v>9</v>
      </c>
      <c r="Y1474" s="25">
        <f t="shared" si="336"/>
        <v>6004.8999999999551</v>
      </c>
    </row>
    <row r="1475" spans="1:25">
      <c r="A1475" t="s">
        <v>2233</v>
      </c>
      <c r="B1475" t="s">
        <v>2234</v>
      </c>
      <c r="C1475" t="s">
        <v>25</v>
      </c>
      <c r="D1475">
        <v>9</v>
      </c>
      <c r="E1475" s="38">
        <v>172.4</v>
      </c>
      <c r="F1475" s="4">
        <v>1.12E-2</v>
      </c>
      <c r="G1475">
        <v>0</v>
      </c>
      <c r="H1475" s="25">
        <v>180.4</v>
      </c>
      <c r="I1475" s="25">
        <v>-25.6</v>
      </c>
      <c r="J1475" s="3">
        <v>10000</v>
      </c>
      <c r="K1475" s="7">
        <f t="shared" si="323"/>
        <v>3</v>
      </c>
      <c r="L1475" s="6">
        <f t="shared" si="324"/>
        <v>219.3</v>
      </c>
      <c r="M1475">
        <v>1</v>
      </c>
      <c r="N1475" s="9">
        <f t="shared" si="325"/>
        <v>1</v>
      </c>
      <c r="O1475" s="9">
        <f t="shared" si="326"/>
        <v>0</v>
      </c>
      <c r="P1475" s="9">
        <f t="shared" si="327"/>
        <v>0</v>
      </c>
      <c r="Q1475" s="8">
        <f t="shared" si="328"/>
        <v>172.4</v>
      </c>
      <c r="R1475" s="8">
        <f t="shared" si="329"/>
        <v>0</v>
      </c>
      <c r="S1475" t="str">
        <f t="shared" si="330"/>
        <v>12.00.00</v>
      </c>
      <c r="T1475" t="str">
        <f t="shared" si="331"/>
        <v>21.00.00</v>
      </c>
      <c r="U1475" t="str">
        <f t="shared" si="332"/>
        <v>10-apr-2013</v>
      </c>
      <c r="V1475">
        <f t="shared" si="333"/>
        <v>4</v>
      </c>
      <c r="W1475">
        <f t="shared" si="334"/>
        <v>2013</v>
      </c>
      <c r="X1475">
        <f t="shared" si="335"/>
        <v>10</v>
      </c>
      <c r="Y1475" s="25">
        <f t="shared" si="336"/>
        <v>6177.2999999999547</v>
      </c>
    </row>
    <row r="1476" spans="1:25">
      <c r="A1476" t="s">
        <v>1853</v>
      </c>
      <c r="B1476" t="s">
        <v>1854</v>
      </c>
      <c r="C1476" t="s">
        <v>55</v>
      </c>
      <c r="D1476">
        <v>2</v>
      </c>
      <c r="E1476" s="36">
        <v>4.9000000000000004</v>
      </c>
      <c r="F1476" s="4">
        <v>5.9999999999999995E-4</v>
      </c>
      <c r="G1476">
        <v>0</v>
      </c>
      <c r="H1476" s="25">
        <v>10.199999999999999</v>
      </c>
      <c r="I1476" s="25">
        <v>0</v>
      </c>
      <c r="J1476" s="3">
        <v>10000</v>
      </c>
      <c r="K1476" s="7">
        <f t="shared" si="323"/>
        <v>4</v>
      </c>
      <c r="L1476" s="6">
        <f t="shared" si="324"/>
        <v>224.20000000000002</v>
      </c>
      <c r="M1476">
        <v>1</v>
      </c>
      <c r="N1476" s="9">
        <f t="shared" si="325"/>
        <v>1</v>
      </c>
      <c r="O1476" s="9">
        <f t="shared" si="326"/>
        <v>0</v>
      </c>
      <c r="P1476" s="9">
        <f t="shared" si="327"/>
        <v>0</v>
      </c>
      <c r="Q1476" s="8">
        <f t="shared" si="328"/>
        <v>4.9000000000000004</v>
      </c>
      <c r="R1476" s="8">
        <f t="shared" si="329"/>
        <v>0</v>
      </c>
      <c r="S1476" t="str">
        <f t="shared" si="330"/>
        <v>8.00.00</v>
      </c>
      <c r="T1476" t="str">
        <f t="shared" si="331"/>
        <v>10.00.00</v>
      </c>
      <c r="U1476" t="str">
        <f t="shared" si="332"/>
        <v>11-apr-2013</v>
      </c>
      <c r="V1476">
        <f t="shared" si="333"/>
        <v>4</v>
      </c>
      <c r="W1476">
        <f t="shared" si="334"/>
        <v>2013</v>
      </c>
      <c r="X1476">
        <f t="shared" si="335"/>
        <v>11</v>
      </c>
      <c r="Y1476" s="25">
        <f t="shared" si="336"/>
        <v>6182.1999999999543</v>
      </c>
    </row>
    <row r="1477" spans="1:25">
      <c r="A1477" t="s">
        <v>1855</v>
      </c>
      <c r="B1477" t="s">
        <v>1856</v>
      </c>
      <c r="C1477" t="s">
        <v>55</v>
      </c>
      <c r="D1477">
        <v>17</v>
      </c>
      <c r="E1477" s="36">
        <v>66.7</v>
      </c>
      <c r="F1477" s="4">
        <v>8.5000000000000006E-3</v>
      </c>
      <c r="G1477">
        <v>0</v>
      </c>
      <c r="H1477" s="25">
        <v>108.5</v>
      </c>
      <c r="I1477" s="25">
        <v>0</v>
      </c>
      <c r="J1477" s="3">
        <v>10000</v>
      </c>
      <c r="K1477" s="7">
        <f t="shared" si="323"/>
        <v>5</v>
      </c>
      <c r="L1477" s="6">
        <f t="shared" si="324"/>
        <v>290.90000000000003</v>
      </c>
      <c r="M1477">
        <v>1</v>
      </c>
      <c r="N1477" s="9">
        <f t="shared" si="325"/>
        <v>1</v>
      </c>
      <c r="O1477" s="9">
        <f t="shared" si="326"/>
        <v>0</v>
      </c>
      <c r="P1477" s="9">
        <f t="shared" si="327"/>
        <v>0</v>
      </c>
      <c r="Q1477" s="8">
        <f t="shared" si="328"/>
        <v>66.7</v>
      </c>
      <c r="R1477" s="8">
        <f t="shared" si="329"/>
        <v>0</v>
      </c>
      <c r="S1477" t="str">
        <f t="shared" si="330"/>
        <v>3.00.00</v>
      </c>
      <c r="T1477" t="str">
        <f t="shared" si="331"/>
        <v>20.00.00</v>
      </c>
      <c r="U1477" t="str">
        <f t="shared" si="332"/>
        <v>12-apr-2013</v>
      </c>
      <c r="V1477">
        <f t="shared" si="333"/>
        <v>4</v>
      </c>
      <c r="W1477">
        <f t="shared" si="334"/>
        <v>2013</v>
      </c>
      <c r="X1477">
        <f t="shared" si="335"/>
        <v>12</v>
      </c>
      <c r="Y1477" s="25">
        <f t="shared" si="336"/>
        <v>6248.8999999999542</v>
      </c>
    </row>
    <row r="1478" spans="1:25">
      <c r="A1478" t="s">
        <v>2235</v>
      </c>
      <c r="B1478" t="s">
        <v>2236</v>
      </c>
      <c r="C1478" t="s">
        <v>55</v>
      </c>
      <c r="D1478">
        <v>8</v>
      </c>
      <c r="E1478" s="38">
        <v>-18.600000000000001</v>
      </c>
      <c r="F1478" s="4">
        <v>-1.1999999999999999E-3</v>
      </c>
      <c r="G1478">
        <v>0</v>
      </c>
      <c r="H1478" s="25">
        <v>0</v>
      </c>
      <c r="I1478" s="25">
        <v>-114.6</v>
      </c>
      <c r="J1478" s="3">
        <v>10000</v>
      </c>
      <c r="K1478" s="7">
        <f t="shared" si="323"/>
        <v>-1</v>
      </c>
      <c r="L1478" s="6">
        <f t="shared" si="324"/>
        <v>-18.600000000000001</v>
      </c>
      <c r="M1478">
        <v>1</v>
      </c>
      <c r="N1478" s="9">
        <f t="shared" si="325"/>
        <v>0</v>
      </c>
      <c r="O1478" s="9">
        <f t="shared" si="326"/>
        <v>-1</v>
      </c>
      <c r="P1478" s="9">
        <f t="shared" si="327"/>
        <v>0</v>
      </c>
      <c r="Q1478" s="8">
        <f t="shared" si="328"/>
        <v>0</v>
      </c>
      <c r="R1478" s="8">
        <f t="shared" si="329"/>
        <v>-18.600000000000001</v>
      </c>
      <c r="S1478" t="str">
        <f t="shared" si="330"/>
        <v>13.00.00</v>
      </c>
      <c r="T1478" t="str">
        <f t="shared" si="331"/>
        <v>21.00.00</v>
      </c>
      <c r="U1478" t="str">
        <f t="shared" si="332"/>
        <v>15-apr-2013</v>
      </c>
      <c r="V1478">
        <f t="shared" si="333"/>
        <v>4</v>
      </c>
      <c r="W1478">
        <f t="shared" si="334"/>
        <v>2013</v>
      </c>
      <c r="X1478">
        <f t="shared" si="335"/>
        <v>15</v>
      </c>
      <c r="Y1478" s="25">
        <f t="shared" si="336"/>
        <v>6230.2999999999538</v>
      </c>
    </row>
    <row r="1479" spans="1:25">
      <c r="A1479" t="s">
        <v>1857</v>
      </c>
      <c r="B1479" t="s">
        <v>1858</v>
      </c>
      <c r="C1479" t="s">
        <v>55</v>
      </c>
      <c r="D1479">
        <v>20</v>
      </c>
      <c r="E1479" s="36">
        <v>92.8</v>
      </c>
      <c r="F1479" s="4">
        <v>1.2E-2</v>
      </c>
      <c r="G1479">
        <v>0</v>
      </c>
      <c r="H1479" s="25">
        <v>116.5</v>
      </c>
      <c r="I1479" s="25">
        <v>0</v>
      </c>
      <c r="J1479" s="3">
        <v>10000</v>
      </c>
      <c r="K1479" s="7">
        <f t="shared" ref="K1479:K1542" si="337">+IF(AND(E1479&gt;=0,E1478&gt;=0),K1478+1,IF(AND(E1479&lt;0,E1478&lt;0),K1478-1,IF(AND(E1479&gt;=0,E1478&lt;0),1,-1)))</f>
        <v>1</v>
      </c>
      <c r="L1479" s="6">
        <f t="shared" ref="L1479:L1542" si="338">+IF(AND(E1479&gt;=0,E1478&gt;=0),L1478+E1479,IF(AND(E1479&lt;0,E1478&lt;0),L1478+E1479,E1479))</f>
        <v>92.8</v>
      </c>
      <c r="M1479">
        <v>1</v>
      </c>
      <c r="N1479" s="9">
        <f t="shared" ref="N1479:N1542" si="339">+IF(E1479&gt;0,1,0)</f>
        <v>1</v>
      </c>
      <c r="O1479" s="9">
        <f t="shared" ref="O1479:O1542" si="340">+IF(E1479&lt;0,-1,0)</f>
        <v>0</v>
      </c>
      <c r="P1479" s="9">
        <f t="shared" ref="P1479:P1542" si="341">+IF(E1479=0,1,0)</f>
        <v>0</v>
      </c>
      <c r="Q1479" s="8">
        <f t="shared" ref="Q1479:Q1542" si="342">IF(E1479&gt;=0,E1479,0)</f>
        <v>92.8</v>
      </c>
      <c r="R1479" s="8">
        <f t="shared" ref="R1479:R1542" si="343">IF(E1479&lt;0,E1479,0)</f>
        <v>0</v>
      </c>
      <c r="S1479" t="str">
        <f t="shared" ref="S1479:S1542" si="344">REPLACE(A1479,1,SEARCH(" ",A1479),"")</f>
        <v>7.00.00</v>
      </c>
      <c r="T1479" t="str">
        <f t="shared" ref="T1479:T1542" si="345">REPLACE(B1479,1,SEARCH(" ",B1479),"")</f>
        <v>3.00.00</v>
      </c>
      <c r="U1479" t="str">
        <f t="shared" ref="U1479:U1542" si="346">LEFT(A1479,11)</f>
        <v>15-apr-2013</v>
      </c>
      <c r="V1479">
        <f t="shared" ref="V1479:V1542" si="347">MONTH(U1479)</f>
        <v>4</v>
      </c>
      <c r="W1479">
        <f t="shared" ref="W1479:W1542" si="348">YEAR(U1479)</f>
        <v>2013</v>
      </c>
      <c r="X1479">
        <f t="shared" ref="X1479:X1542" si="349">DAY(U1479)</f>
        <v>15</v>
      </c>
      <c r="Y1479" s="25">
        <f t="shared" ref="Y1479:Y1542" si="350">Y1478+E1479</f>
        <v>6323.099999999954</v>
      </c>
    </row>
    <row r="1480" spans="1:25">
      <c r="A1480" t="s">
        <v>1859</v>
      </c>
      <c r="B1480" t="s">
        <v>1860</v>
      </c>
      <c r="C1480" t="s">
        <v>55</v>
      </c>
      <c r="D1480">
        <v>3</v>
      </c>
      <c r="E1480" s="36">
        <v>123.2</v>
      </c>
      <c r="F1480" s="4">
        <v>1.6E-2</v>
      </c>
      <c r="G1480">
        <v>0</v>
      </c>
      <c r="H1480" s="25">
        <v>123.2</v>
      </c>
      <c r="I1480" s="25">
        <v>-38.1</v>
      </c>
      <c r="J1480" s="3">
        <v>10000</v>
      </c>
      <c r="K1480" s="7">
        <f t="shared" si="337"/>
        <v>2</v>
      </c>
      <c r="L1480" s="6">
        <f t="shared" si="338"/>
        <v>216</v>
      </c>
      <c r="M1480">
        <v>1</v>
      </c>
      <c r="N1480" s="9">
        <f t="shared" si="339"/>
        <v>1</v>
      </c>
      <c r="O1480" s="9">
        <f t="shared" si="340"/>
        <v>0</v>
      </c>
      <c r="P1480" s="9">
        <f t="shared" si="341"/>
        <v>0</v>
      </c>
      <c r="Q1480" s="8">
        <f t="shared" si="342"/>
        <v>123.2</v>
      </c>
      <c r="R1480" s="8">
        <f t="shared" si="343"/>
        <v>0</v>
      </c>
      <c r="S1480" t="str">
        <f t="shared" si="344"/>
        <v>6.00.00</v>
      </c>
      <c r="T1480" t="str">
        <f t="shared" si="345"/>
        <v>9.00.00</v>
      </c>
      <c r="U1480" t="str">
        <f t="shared" si="346"/>
        <v>17-apr-2013</v>
      </c>
      <c r="V1480">
        <f t="shared" si="347"/>
        <v>4</v>
      </c>
      <c r="W1480">
        <f t="shared" si="348"/>
        <v>2013</v>
      </c>
      <c r="X1480">
        <f t="shared" si="349"/>
        <v>17</v>
      </c>
      <c r="Y1480" s="25">
        <f t="shared" si="350"/>
        <v>6446.2999999999538</v>
      </c>
    </row>
    <row r="1481" spans="1:25">
      <c r="A1481" t="s">
        <v>3289</v>
      </c>
      <c r="B1481" t="s">
        <v>3290</v>
      </c>
      <c r="C1481" t="s">
        <v>25</v>
      </c>
      <c r="D1481">
        <v>5</v>
      </c>
      <c r="E1481" s="36">
        <v>-6.1</v>
      </c>
      <c r="F1481" s="4">
        <v>-8.0000000000000004E-4</v>
      </c>
      <c r="G1481">
        <v>0</v>
      </c>
      <c r="H1481" s="25">
        <v>0</v>
      </c>
      <c r="I1481" s="25">
        <v>-14.8</v>
      </c>
      <c r="J1481" s="3">
        <v>10000</v>
      </c>
      <c r="K1481" s="7">
        <f t="shared" si="337"/>
        <v>-1</v>
      </c>
      <c r="L1481" s="6">
        <f t="shared" si="338"/>
        <v>-6.1</v>
      </c>
      <c r="M1481">
        <v>1</v>
      </c>
      <c r="N1481" s="9">
        <f t="shared" si="339"/>
        <v>0</v>
      </c>
      <c r="O1481" s="9">
        <f t="shared" si="340"/>
        <v>-1</v>
      </c>
      <c r="P1481" s="9">
        <f t="shared" si="341"/>
        <v>0</v>
      </c>
      <c r="Q1481" s="8">
        <f t="shared" si="342"/>
        <v>0</v>
      </c>
      <c r="R1481" s="8">
        <f t="shared" si="343"/>
        <v>-6.1</v>
      </c>
      <c r="S1481" t="str">
        <f t="shared" si="344"/>
        <v>18.00.00</v>
      </c>
      <c r="T1481" t="str">
        <f t="shared" si="345"/>
        <v>23.00.00</v>
      </c>
      <c r="U1481" t="str">
        <f t="shared" si="346"/>
        <v>19-apr-2013</v>
      </c>
      <c r="V1481">
        <f t="shared" si="347"/>
        <v>4</v>
      </c>
      <c r="W1481">
        <f t="shared" si="348"/>
        <v>2013</v>
      </c>
      <c r="X1481">
        <f t="shared" si="349"/>
        <v>19</v>
      </c>
      <c r="Y1481" s="25">
        <f t="shared" si="350"/>
        <v>6440.1999999999534</v>
      </c>
    </row>
    <row r="1482" spans="1:25">
      <c r="A1482" t="s">
        <v>5294</v>
      </c>
      <c r="B1482" t="s">
        <v>5295</v>
      </c>
      <c r="C1482" t="s">
        <v>25</v>
      </c>
      <c r="D1482">
        <v>5</v>
      </c>
      <c r="E1482" s="36">
        <v>-51.8</v>
      </c>
      <c r="F1482" s="4">
        <v>-6.8999999999999999E-3</v>
      </c>
      <c r="G1482">
        <v>0</v>
      </c>
      <c r="H1482" s="25">
        <v>17</v>
      </c>
      <c r="I1482" s="25">
        <v>-51.8</v>
      </c>
      <c r="J1482" s="3">
        <v>10000</v>
      </c>
      <c r="K1482" s="7">
        <f t="shared" si="337"/>
        <v>-2</v>
      </c>
      <c r="L1482" s="6">
        <f t="shared" si="338"/>
        <v>-57.9</v>
      </c>
      <c r="M1482">
        <v>1</v>
      </c>
      <c r="N1482" s="9">
        <f t="shared" si="339"/>
        <v>0</v>
      </c>
      <c r="O1482" s="9">
        <f t="shared" si="340"/>
        <v>-1</v>
      </c>
      <c r="P1482" s="9">
        <f t="shared" si="341"/>
        <v>0</v>
      </c>
      <c r="Q1482" s="8">
        <f t="shared" si="342"/>
        <v>0</v>
      </c>
      <c r="R1482" s="8">
        <f t="shared" si="343"/>
        <v>-51.8</v>
      </c>
      <c r="S1482" t="str">
        <f t="shared" si="344"/>
        <v>9.00.00</v>
      </c>
      <c r="T1482" t="str">
        <f t="shared" si="345"/>
        <v>14.00.00</v>
      </c>
      <c r="U1482" t="str">
        <f t="shared" si="346"/>
        <v>19-apr-2013</v>
      </c>
      <c r="V1482">
        <f t="shared" si="347"/>
        <v>4</v>
      </c>
      <c r="W1482">
        <f t="shared" si="348"/>
        <v>2013</v>
      </c>
      <c r="X1482">
        <f t="shared" si="349"/>
        <v>19</v>
      </c>
      <c r="Y1482" s="25">
        <f t="shared" si="350"/>
        <v>6388.3999999999533</v>
      </c>
    </row>
    <row r="1483" spans="1:25">
      <c r="A1483" t="s">
        <v>3291</v>
      </c>
      <c r="B1483" t="s">
        <v>3292</v>
      </c>
      <c r="C1483" t="s">
        <v>25</v>
      </c>
      <c r="D1483">
        <v>5</v>
      </c>
      <c r="E1483" s="36">
        <v>5.7</v>
      </c>
      <c r="F1483" s="4">
        <v>8.0000000000000004E-4</v>
      </c>
      <c r="G1483">
        <v>0</v>
      </c>
      <c r="H1483" s="25">
        <v>10</v>
      </c>
      <c r="I1483" s="25">
        <v>-0.8</v>
      </c>
      <c r="J1483" s="3">
        <v>10000</v>
      </c>
      <c r="K1483" s="7">
        <f t="shared" si="337"/>
        <v>1</v>
      </c>
      <c r="L1483" s="6">
        <f t="shared" si="338"/>
        <v>5.7</v>
      </c>
      <c r="M1483">
        <v>1</v>
      </c>
      <c r="N1483" s="9">
        <f t="shared" si="339"/>
        <v>1</v>
      </c>
      <c r="O1483" s="9">
        <f t="shared" si="340"/>
        <v>0</v>
      </c>
      <c r="P1483" s="9">
        <f t="shared" si="341"/>
        <v>0</v>
      </c>
      <c r="Q1483" s="8">
        <f t="shared" si="342"/>
        <v>5.7</v>
      </c>
      <c r="R1483" s="8">
        <f t="shared" si="343"/>
        <v>0</v>
      </c>
      <c r="S1483" t="str">
        <f t="shared" si="344"/>
        <v>18.00.00</v>
      </c>
      <c r="T1483" t="str">
        <f t="shared" si="345"/>
        <v>23.00.00</v>
      </c>
      <c r="U1483" t="str">
        <f t="shared" si="346"/>
        <v>22-apr-2013</v>
      </c>
      <c r="V1483">
        <f t="shared" si="347"/>
        <v>4</v>
      </c>
      <c r="W1483">
        <f t="shared" si="348"/>
        <v>2013</v>
      </c>
      <c r="X1483">
        <f t="shared" si="349"/>
        <v>22</v>
      </c>
      <c r="Y1483" s="25">
        <f t="shared" si="350"/>
        <v>6394.0999999999531</v>
      </c>
    </row>
    <row r="1484" spans="1:25">
      <c r="A1484" t="s">
        <v>5296</v>
      </c>
      <c r="B1484" t="s">
        <v>5297</v>
      </c>
      <c r="C1484" t="s">
        <v>25</v>
      </c>
      <c r="D1484">
        <v>13</v>
      </c>
      <c r="E1484" s="36">
        <v>-0.9</v>
      </c>
      <c r="F1484" s="4">
        <v>-1E-4</v>
      </c>
      <c r="G1484">
        <v>0</v>
      </c>
      <c r="H1484" s="25">
        <v>43.4</v>
      </c>
      <c r="I1484" s="25">
        <v>-1.4</v>
      </c>
      <c r="J1484" s="3">
        <v>10000</v>
      </c>
      <c r="K1484" s="7">
        <f t="shared" si="337"/>
        <v>-1</v>
      </c>
      <c r="L1484" s="6">
        <f t="shared" si="338"/>
        <v>-0.9</v>
      </c>
      <c r="M1484">
        <v>1</v>
      </c>
      <c r="N1484" s="9">
        <f t="shared" si="339"/>
        <v>0</v>
      </c>
      <c r="O1484" s="9">
        <f t="shared" si="340"/>
        <v>-1</v>
      </c>
      <c r="P1484" s="9">
        <f t="shared" si="341"/>
        <v>0</v>
      </c>
      <c r="Q1484" s="8">
        <f t="shared" si="342"/>
        <v>0</v>
      </c>
      <c r="R1484" s="8">
        <f t="shared" si="343"/>
        <v>-0.9</v>
      </c>
      <c r="S1484" t="str">
        <f t="shared" si="344"/>
        <v>3.00.00</v>
      </c>
      <c r="T1484" t="str">
        <f t="shared" si="345"/>
        <v>16.00.00</v>
      </c>
      <c r="U1484" t="str">
        <f t="shared" si="346"/>
        <v>22-apr-2013</v>
      </c>
      <c r="V1484">
        <f t="shared" si="347"/>
        <v>4</v>
      </c>
      <c r="W1484">
        <f t="shared" si="348"/>
        <v>2013</v>
      </c>
      <c r="X1484">
        <f t="shared" si="349"/>
        <v>22</v>
      </c>
      <c r="Y1484" s="25">
        <f t="shared" si="350"/>
        <v>6393.1999999999534</v>
      </c>
    </row>
    <row r="1485" spans="1:25">
      <c r="A1485" t="s">
        <v>3293</v>
      </c>
      <c r="B1485" t="s">
        <v>3294</v>
      </c>
      <c r="C1485" t="s">
        <v>25</v>
      </c>
      <c r="D1485">
        <v>11</v>
      </c>
      <c r="E1485" s="36">
        <v>161.80000000000001</v>
      </c>
      <c r="F1485" s="4">
        <v>2.1499999999999998E-2</v>
      </c>
      <c r="G1485">
        <v>0</v>
      </c>
      <c r="H1485" s="25">
        <v>163.19999999999999</v>
      </c>
      <c r="I1485" s="25">
        <v>0</v>
      </c>
      <c r="J1485" s="3">
        <v>10000</v>
      </c>
      <c r="K1485" s="7">
        <f t="shared" si="337"/>
        <v>1</v>
      </c>
      <c r="L1485" s="6">
        <f t="shared" si="338"/>
        <v>161.80000000000001</v>
      </c>
      <c r="M1485">
        <v>1</v>
      </c>
      <c r="N1485" s="9">
        <f t="shared" si="339"/>
        <v>1</v>
      </c>
      <c r="O1485" s="9">
        <f t="shared" si="340"/>
        <v>0</v>
      </c>
      <c r="P1485" s="9">
        <f t="shared" si="341"/>
        <v>0</v>
      </c>
      <c r="Q1485" s="8">
        <f t="shared" si="342"/>
        <v>161.80000000000001</v>
      </c>
      <c r="R1485" s="8">
        <f t="shared" si="343"/>
        <v>0</v>
      </c>
      <c r="S1485" t="str">
        <f t="shared" si="344"/>
        <v>12.00.00</v>
      </c>
      <c r="T1485" t="str">
        <f t="shared" si="345"/>
        <v>23.00.00</v>
      </c>
      <c r="U1485" t="str">
        <f t="shared" si="346"/>
        <v>23-apr-2013</v>
      </c>
      <c r="V1485">
        <f t="shared" si="347"/>
        <v>4</v>
      </c>
      <c r="W1485">
        <f t="shared" si="348"/>
        <v>2013</v>
      </c>
      <c r="X1485">
        <f t="shared" si="349"/>
        <v>23</v>
      </c>
      <c r="Y1485" s="25">
        <f t="shared" si="350"/>
        <v>6554.9999999999536</v>
      </c>
    </row>
    <row r="1486" spans="1:25">
      <c r="A1486" t="s">
        <v>2237</v>
      </c>
      <c r="B1486" t="s">
        <v>2238</v>
      </c>
      <c r="C1486" t="s">
        <v>25</v>
      </c>
      <c r="D1486">
        <v>9</v>
      </c>
      <c r="E1486" s="38">
        <v>158</v>
      </c>
      <c r="F1486" s="4">
        <v>1.03E-2</v>
      </c>
      <c r="G1486">
        <v>0</v>
      </c>
      <c r="H1486" s="25">
        <v>159.6</v>
      </c>
      <c r="I1486" s="25">
        <v>-29.4</v>
      </c>
      <c r="J1486" s="3">
        <v>10000</v>
      </c>
      <c r="K1486" s="7">
        <f t="shared" si="337"/>
        <v>2</v>
      </c>
      <c r="L1486" s="6">
        <f t="shared" si="338"/>
        <v>319.8</v>
      </c>
      <c r="M1486">
        <v>1</v>
      </c>
      <c r="N1486" s="9">
        <f t="shared" si="339"/>
        <v>1</v>
      </c>
      <c r="O1486" s="9">
        <f t="shared" si="340"/>
        <v>0</v>
      </c>
      <c r="P1486" s="9">
        <f t="shared" si="341"/>
        <v>0</v>
      </c>
      <c r="Q1486" s="8">
        <f t="shared" si="342"/>
        <v>158</v>
      </c>
      <c r="R1486" s="8">
        <f t="shared" si="343"/>
        <v>0</v>
      </c>
      <c r="S1486" t="str">
        <f t="shared" si="344"/>
        <v>12.00.00</v>
      </c>
      <c r="T1486" t="str">
        <f t="shared" si="345"/>
        <v>21.00.00</v>
      </c>
      <c r="U1486" t="str">
        <f t="shared" si="346"/>
        <v>24-apr-2013</v>
      </c>
      <c r="V1486">
        <f t="shared" si="347"/>
        <v>4</v>
      </c>
      <c r="W1486">
        <f t="shared" si="348"/>
        <v>2013</v>
      </c>
      <c r="X1486">
        <f t="shared" si="349"/>
        <v>24</v>
      </c>
      <c r="Y1486" s="25">
        <f t="shared" si="350"/>
        <v>6712.9999999999536</v>
      </c>
    </row>
    <row r="1487" spans="1:25">
      <c r="A1487" t="s">
        <v>5298</v>
      </c>
      <c r="B1487" t="s">
        <v>5299</v>
      </c>
      <c r="C1487" t="s">
        <v>55</v>
      </c>
      <c r="D1487">
        <v>7</v>
      </c>
      <c r="E1487" s="36">
        <v>-10.9</v>
      </c>
      <c r="F1487" s="4">
        <v>-1.4E-3</v>
      </c>
      <c r="G1487">
        <v>0</v>
      </c>
      <c r="H1487" s="25">
        <v>0</v>
      </c>
      <c r="I1487" s="25">
        <v>-26.3</v>
      </c>
      <c r="J1487" s="3">
        <v>10000</v>
      </c>
      <c r="K1487" s="7">
        <f t="shared" si="337"/>
        <v>-1</v>
      </c>
      <c r="L1487" s="6">
        <f t="shared" si="338"/>
        <v>-10.9</v>
      </c>
      <c r="M1487">
        <v>1</v>
      </c>
      <c r="N1487" s="9">
        <f t="shared" si="339"/>
        <v>0</v>
      </c>
      <c r="O1487" s="9">
        <f t="shared" si="340"/>
        <v>-1</v>
      </c>
      <c r="P1487" s="9">
        <f t="shared" si="341"/>
        <v>0</v>
      </c>
      <c r="Q1487" s="8">
        <f t="shared" si="342"/>
        <v>0</v>
      </c>
      <c r="R1487" s="8">
        <f t="shared" si="343"/>
        <v>-10.9</v>
      </c>
      <c r="S1487" t="str">
        <f t="shared" si="344"/>
        <v>3.00.00</v>
      </c>
      <c r="T1487" t="str">
        <f t="shared" si="345"/>
        <v>10.00.00</v>
      </c>
      <c r="U1487" t="str">
        <f t="shared" si="346"/>
        <v>25-apr-2013</v>
      </c>
      <c r="V1487">
        <f t="shared" si="347"/>
        <v>4</v>
      </c>
      <c r="W1487">
        <f t="shared" si="348"/>
        <v>2013</v>
      </c>
      <c r="X1487">
        <f t="shared" si="349"/>
        <v>25</v>
      </c>
      <c r="Y1487" s="25">
        <f t="shared" si="350"/>
        <v>6702.099999999954</v>
      </c>
    </row>
    <row r="1488" spans="1:25">
      <c r="A1488" t="s">
        <v>5302</v>
      </c>
      <c r="B1488" t="s">
        <v>5303</v>
      </c>
      <c r="C1488" t="s">
        <v>55</v>
      </c>
      <c r="D1488">
        <v>6</v>
      </c>
      <c r="E1488" s="36">
        <v>-26.6</v>
      </c>
      <c r="F1488" s="4">
        <v>-3.3999999999999998E-3</v>
      </c>
      <c r="G1488">
        <v>0</v>
      </c>
      <c r="H1488" s="25">
        <v>0</v>
      </c>
      <c r="I1488" s="25">
        <v>-40.1</v>
      </c>
      <c r="J1488" s="3">
        <v>10000</v>
      </c>
      <c r="K1488" s="7">
        <f t="shared" si="337"/>
        <v>-2</v>
      </c>
      <c r="L1488" s="6">
        <f t="shared" si="338"/>
        <v>-37.5</v>
      </c>
      <c r="M1488">
        <v>1</v>
      </c>
      <c r="N1488" s="9">
        <f t="shared" si="339"/>
        <v>0</v>
      </c>
      <c r="O1488" s="9">
        <f t="shared" si="340"/>
        <v>-1</v>
      </c>
      <c r="P1488" s="9">
        <f t="shared" si="341"/>
        <v>0</v>
      </c>
      <c r="Q1488" s="8">
        <f t="shared" si="342"/>
        <v>0</v>
      </c>
      <c r="R1488" s="8">
        <f t="shared" si="343"/>
        <v>-26.6</v>
      </c>
      <c r="S1488" t="str">
        <f t="shared" si="344"/>
        <v>11.00.00</v>
      </c>
      <c r="T1488" t="str">
        <f t="shared" si="345"/>
        <v>17.00.00</v>
      </c>
      <c r="U1488" t="str">
        <f t="shared" si="346"/>
        <v>26-apr-2013</v>
      </c>
      <c r="V1488">
        <f t="shared" si="347"/>
        <v>4</v>
      </c>
      <c r="W1488">
        <f t="shared" si="348"/>
        <v>2013</v>
      </c>
      <c r="X1488">
        <f t="shared" si="349"/>
        <v>26</v>
      </c>
      <c r="Y1488" s="25">
        <f t="shared" si="350"/>
        <v>6675.4999999999536</v>
      </c>
    </row>
    <row r="1489" spans="1:25">
      <c r="A1489" t="s">
        <v>5300</v>
      </c>
      <c r="B1489" t="s">
        <v>5301</v>
      </c>
      <c r="C1489" t="s">
        <v>55</v>
      </c>
      <c r="D1489">
        <v>8</v>
      </c>
      <c r="E1489" s="36">
        <v>-12.7</v>
      </c>
      <c r="F1489" s="4">
        <v>-1.6000000000000001E-3</v>
      </c>
      <c r="G1489">
        <v>0</v>
      </c>
      <c r="H1489" s="25">
        <v>7.5</v>
      </c>
      <c r="I1489" s="25">
        <v>-12.7</v>
      </c>
      <c r="J1489" s="3">
        <v>10000</v>
      </c>
      <c r="K1489" s="7">
        <f t="shared" si="337"/>
        <v>-3</v>
      </c>
      <c r="L1489" s="6">
        <f t="shared" si="338"/>
        <v>-50.2</v>
      </c>
      <c r="M1489">
        <v>1</v>
      </c>
      <c r="N1489" s="9">
        <f t="shared" si="339"/>
        <v>0</v>
      </c>
      <c r="O1489" s="9">
        <f t="shared" si="340"/>
        <v>-1</v>
      </c>
      <c r="P1489" s="9">
        <f t="shared" si="341"/>
        <v>0</v>
      </c>
      <c r="Q1489" s="8">
        <f t="shared" si="342"/>
        <v>0</v>
      </c>
      <c r="R1489" s="8">
        <f t="shared" si="343"/>
        <v>-12.7</v>
      </c>
      <c r="S1489" t="str">
        <f t="shared" si="344"/>
        <v>2.00.00</v>
      </c>
      <c r="T1489" t="str">
        <f t="shared" si="345"/>
        <v>10.00.00</v>
      </c>
      <c r="U1489" t="str">
        <f t="shared" si="346"/>
        <v>26-apr-2013</v>
      </c>
      <c r="V1489">
        <f t="shared" si="347"/>
        <v>4</v>
      </c>
      <c r="W1489">
        <f t="shared" si="348"/>
        <v>2013</v>
      </c>
      <c r="X1489">
        <f t="shared" si="349"/>
        <v>26</v>
      </c>
      <c r="Y1489" s="25">
        <f t="shared" si="350"/>
        <v>6662.7999999999538</v>
      </c>
    </row>
    <row r="1490" spans="1:25">
      <c r="A1490" t="s">
        <v>5304</v>
      </c>
      <c r="B1490" t="s">
        <v>5305</v>
      </c>
      <c r="C1490" t="s">
        <v>55</v>
      </c>
      <c r="D1490">
        <v>10</v>
      </c>
      <c r="E1490" s="36">
        <v>-11.9</v>
      </c>
      <c r="F1490" s="4">
        <v>-1.5E-3</v>
      </c>
      <c r="G1490">
        <v>0</v>
      </c>
      <c r="H1490" s="25">
        <v>15.2</v>
      </c>
      <c r="I1490" s="25">
        <v>-12.5</v>
      </c>
      <c r="J1490" s="3">
        <v>10000</v>
      </c>
      <c r="K1490" s="7">
        <f t="shared" si="337"/>
        <v>-4</v>
      </c>
      <c r="L1490" s="6">
        <f t="shared" si="338"/>
        <v>-62.1</v>
      </c>
      <c r="M1490">
        <v>1</v>
      </c>
      <c r="N1490" s="9">
        <f t="shared" si="339"/>
        <v>0</v>
      </c>
      <c r="O1490" s="9">
        <f t="shared" si="340"/>
        <v>-1</v>
      </c>
      <c r="P1490" s="9">
        <f t="shared" si="341"/>
        <v>0</v>
      </c>
      <c r="Q1490" s="8">
        <f t="shared" si="342"/>
        <v>0</v>
      </c>
      <c r="R1490" s="8">
        <f t="shared" si="343"/>
        <v>-11.9</v>
      </c>
      <c r="S1490" t="str">
        <f t="shared" si="344"/>
        <v>12.00.00</v>
      </c>
      <c r="T1490" t="str">
        <f t="shared" si="345"/>
        <v>22.00.00</v>
      </c>
      <c r="U1490" t="str">
        <f t="shared" si="346"/>
        <v>30-apr-2013</v>
      </c>
      <c r="V1490">
        <f t="shared" si="347"/>
        <v>4</v>
      </c>
      <c r="W1490">
        <f t="shared" si="348"/>
        <v>2013</v>
      </c>
      <c r="X1490">
        <f t="shared" si="349"/>
        <v>30</v>
      </c>
      <c r="Y1490" s="25">
        <f t="shared" si="350"/>
        <v>6650.8999999999542</v>
      </c>
    </row>
    <row r="1491" spans="1:25">
      <c r="A1491" t="s">
        <v>5306</v>
      </c>
      <c r="B1491" t="s">
        <v>5307</v>
      </c>
      <c r="C1491" t="s">
        <v>25</v>
      </c>
      <c r="D1491">
        <v>6</v>
      </c>
      <c r="E1491" s="36">
        <v>33.200000000000003</v>
      </c>
      <c r="F1491" s="4">
        <v>4.1999999999999997E-3</v>
      </c>
      <c r="G1491">
        <v>0</v>
      </c>
      <c r="H1491" s="25">
        <v>46.9</v>
      </c>
      <c r="I1491" s="25">
        <v>0</v>
      </c>
      <c r="J1491" s="3">
        <v>10000</v>
      </c>
      <c r="K1491" s="7">
        <f t="shared" si="337"/>
        <v>1</v>
      </c>
      <c r="L1491" s="6">
        <f t="shared" si="338"/>
        <v>33.200000000000003</v>
      </c>
      <c r="M1491">
        <v>1</v>
      </c>
      <c r="N1491" s="9">
        <f t="shared" si="339"/>
        <v>1</v>
      </c>
      <c r="O1491" s="9">
        <f t="shared" si="340"/>
        <v>0</v>
      </c>
      <c r="P1491" s="9">
        <f t="shared" si="341"/>
        <v>0</v>
      </c>
      <c r="Q1491" s="8">
        <f t="shared" si="342"/>
        <v>33.200000000000003</v>
      </c>
      <c r="R1491" s="8">
        <f t="shared" si="343"/>
        <v>0</v>
      </c>
      <c r="S1491" t="str">
        <f t="shared" si="344"/>
        <v>9.00.00</v>
      </c>
      <c r="T1491" t="str">
        <f t="shared" si="345"/>
        <v>15.00.00</v>
      </c>
      <c r="U1491" t="str">
        <f t="shared" si="346"/>
        <v xml:space="preserve">2-mag-2013 </v>
      </c>
      <c r="V1491">
        <f t="shared" si="347"/>
        <v>5</v>
      </c>
      <c r="W1491">
        <f t="shared" si="348"/>
        <v>2013</v>
      </c>
      <c r="X1491">
        <f t="shared" si="349"/>
        <v>2</v>
      </c>
      <c r="Y1491" s="25">
        <f t="shared" si="350"/>
        <v>6684.099999999954</v>
      </c>
    </row>
    <row r="1492" spans="1:25">
      <c r="A1492" t="s">
        <v>5308</v>
      </c>
      <c r="B1492" t="s">
        <v>5309</v>
      </c>
      <c r="C1492" t="s">
        <v>55</v>
      </c>
      <c r="D1492">
        <v>1</v>
      </c>
      <c r="E1492" s="36">
        <v>2.7</v>
      </c>
      <c r="F1492" s="4">
        <v>2.9999999999999997E-4</v>
      </c>
      <c r="G1492">
        <v>0</v>
      </c>
      <c r="H1492" s="25">
        <v>3.8</v>
      </c>
      <c r="I1492" s="25">
        <v>0</v>
      </c>
      <c r="J1492" s="3">
        <v>10000</v>
      </c>
      <c r="K1492" s="7">
        <f t="shared" si="337"/>
        <v>2</v>
      </c>
      <c r="L1492" s="6">
        <f t="shared" si="338"/>
        <v>35.900000000000006</v>
      </c>
      <c r="M1492">
        <v>1</v>
      </c>
      <c r="N1492" s="9">
        <f t="shared" si="339"/>
        <v>1</v>
      </c>
      <c r="O1492" s="9">
        <f t="shared" si="340"/>
        <v>0</v>
      </c>
      <c r="P1492" s="9">
        <f t="shared" si="341"/>
        <v>0</v>
      </c>
      <c r="Q1492" s="8">
        <f t="shared" si="342"/>
        <v>2.7</v>
      </c>
      <c r="R1492" s="8">
        <f t="shared" si="343"/>
        <v>0</v>
      </c>
      <c r="S1492" t="str">
        <f t="shared" si="344"/>
        <v>10.00.00</v>
      </c>
      <c r="T1492" t="str">
        <f t="shared" si="345"/>
        <v>11.00.00</v>
      </c>
      <c r="U1492" t="str">
        <f t="shared" si="346"/>
        <v xml:space="preserve">6-mag-2013 </v>
      </c>
      <c r="V1492">
        <f t="shared" si="347"/>
        <v>5</v>
      </c>
      <c r="W1492">
        <f t="shared" si="348"/>
        <v>2013</v>
      </c>
      <c r="X1492">
        <f t="shared" si="349"/>
        <v>6</v>
      </c>
      <c r="Y1492" s="25">
        <f t="shared" si="350"/>
        <v>6686.7999999999538</v>
      </c>
    </row>
    <row r="1493" spans="1:25">
      <c r="A1493" t="s">
        <v>7345</v>
      </c>
      <c r="B1493" t="s">
        <v>7346</v>
      </c>
      <c r="C1493" t="s">
        <v>55</v>
      </c>
      <c r="D1493">
        <v>25</v>
      </c>
      <c r="E1493" s="36">
        <v>-9.5</v>
      </c>
      <c r="F1493" s="4">
        <v>-1.1000000000000001E-3</v>
      </c>
      <c r="G1493">
        <v>0</v>
      </c>
      <c r="H1493" s="25">
        <v>15.5</v>
      </c>
      <c r="I1493" s="25">
        <v>-15.2</v>
      </c>
      <c r="J1493" s="3">
        <v>10000</v>
      </c>
      <c r="K1493" s="7">
        <f t="shared" si="337"/>
        <v>-1</v>
      </c>
      <c r="L1493" s="6">
        <f t="shared" si="338"/>
        <v>-9.5</v>
      </c>
      <c r="M1493">
        <v>1</v>
      </c>
      <c r="N1493" s="9">
        <f t="shared" si="339"/>
        <v>0</v>
      </c>
      <c r="O1493" s="9">
        <f t="shared" si="340"/>
        <v>-1</v>
      </c>
      <c r="P1493" s="9">
        <f t="shared" si="341"/>
        <v>0</v>
      </c>
      <c r="Q1493" s="8">
        <f t="shared" si="342"/>
        <v>0</v>
      </c>
      <c r="R1493" s="8">
        <f t="shared" si="343"/>
        <v>-9.5</v>
      </c>
      <c r="S1493" t="str">
        <f t="shared" si="344"/>
        <v>14.45.00</v>
      </c>
      <c r="T1493" t="str">
        <f t="shared" si="345"/>
        <v>21.00.00</v>
      </c>
      <c r="U1493" t="str">
        <f t="shared" si="346"/>
        <v>10-mag-2013</v>
      </c>
      <c r="V1493">
        <f t="shared" si="347"/>
        <v>5</v>
      </c>
      <c r="W1493">
        <f t="shared" si="348"/>
        <v>2013</v>
      </c>
      <c r="X1493">
        <f t="shared" si="349"/>
        <v>10</v>
      </c>
      <c r="Y1493" s="25">
        <f t="shared" si="350"/>
        <v>6677.2999999999538</v>
      </c>
    </row>
    <row r="1494" spans="1:25">
      <c r="A1494" t="s">
        <v>3295</v>
      </c>
      <c r="B1494" t="s">
        <v>3295</v>
      </c>
      <c r="C1494" t="s">
        <v>25</v>
      </c>
      <c r="D1494">
        <v>0</v>
      </c>
      <c r="E1494" s="36">
        <v>42.5</v>
      </c>
      <c r="F1494" s="4">
        <v>5.1000000000000004E-3</v>
      </c>
      <c r="G1494">
        <v>0</v>
      </c>
      <c r="H1494" s="25">
        <v>42.5</v>
      </c>
      <c r="I1494" s="25">
        <v>0</v>
      </c>
      <c r="J1494" s="3">
        <v>10000</v>
      </c>
      <c r="K1494" s="7">
        <f t="shared" si="337"/>
        <v>1</v>
      </c>
      <c r="L1494" s="6">
        <f t="shared" si="338"/>
        <v>42.5</v>
      </c>
      <c r="M1494">
        <v>1</v>
      </c>
      <c r="N1494" s="9">
        <f t="shared" si="339"/>
        <v>1</v>
      </c>
      <c r="O1494" s="9">
        <f t="shared" si="340"/>
        <v>0</v>
      </c>
      <c r="P1494" s="9">
        <f t="shared" si="341"/>
        <v>0</v>
      </c>
      <c r="Q1494" s="8">
        <f t="shared" si="342"/>
        <v>42.5</v>
      </c>
      <c r="R1494" s="8">
        <f t="shared" si="343"/>
        <v>0</v>
      </c>
      <c r="S1494" t="str">
        <f t="shared" si="344"/>
        <v>9.00.00</v>
      </c>
      <c r="T1494" t="str">
        <f t="shared" si="345"/>
        <v>9.00.00</v>
      </c>
      <c r="U1494" t="str">
        <f t="shared" si="346"/>
        <v>10-mag-2013</v>
      </c>
      <c r="V1494">
        <f t="shared" si="347"/>
        <v>5</v>
      </c>
      <c r="W1494">
        <f t="shared" si="348"/>
        <v>2013</v>
      </c>
      <c r="X1494">
        <f t="shared" si="349"/>
        <v>10</v>
      </c>
      <c r="Y1494" s="25">
        <f t="shared" si="350"/>
        <v>6719.7999999999538</v>
      </c>
    </row>
    <row r="1495" spans="1:25">
      <c r="A1495" t="s">
        <v>3296</v>
      </c>
      <c r="B1495" t="s">
        <v>3297</v>
      </c>
      <c r="C1495" t="s">
        <v>25</v>
      </c>
      <c r="D1495">
        <v>6</v>
      </c>
      <c r="E1495" s="36">
        <v>9.5</v>
      </c>
      <c r="F1495" s="4">
        <v>1.1000000000000001E-3</v>
      </c>
      <c r="G1495">
        <v>0</v>
      </c>
      <c r="H1495" s="25">
        <v>16.5</v>
      </c>
      <c r="I1495" s="25">
        <v>0</v>
      </c>
      <c r="J1495" s="3">
        <v>10000</v>
      </c>
      <c r="K1495" s="7">
        <f t="shared" si="337"/>
        <v>2</v>
      </c>
      <c r="L1495" s="6">
        <f t="shared" si="338"/>
        <v>52</v>
      </c>
      <c r="M1495">
        <v>1</v>
      </c>
      <c r="N1495" s="9">
        <f t="shared" si="339"/>
        <v>1</v>
      </c>
      <c r="O1495" s="9">
        <f t="shared" si="340"/>
        <v>0</v>
      </c>
      <c r="P1495" s="9">
        <f t="shared" si="341"/>
        <v>0</v>
      </c>
      <c r="Q1495" s="8">
        <f t="shared" si="342"/>
        <v>9.5</v>
      </c>
      <c r="R1495" s="8">
        <f t="shared" si="343"/>
        <v>0</v>
      </c>
      <c r="S1495" t="str">
        <f t="shared" si="344"/>
        <v>17.00.00</v>
      </c>
      <c r="T1495" t="str">
        <f t="shared" si="345"/>
        <v>23.00.00</v>
      </c>
      <c r="U1495" t="str">
        <f t="shared" si="346"/>
        <v>15-mag-2013</v>
      </c>
      <c r="V1495">
        <f t="shared" si="347"/>
        <v>5</v>
      </c>
      <c r="W1495">
        <f t="shared" si="348"/>
        <v>2013</v>
      </c>
      <c r="X1495">
        <f t="shared" si="349"/>
        <v>15</v>
      </c>
      <c r="Y1495" s="25">
        <f t="shared" si="350"/>
        <v>6729.2999999999538</v>
      </c>
    </row>
    <row r="1496" spans="1:25">
      <c r="A1496" t="s">
        <v>5310</v>
      </c>
      <c r="B1496" t="s">
        <v>5311</v>
      </c>
      <c r="C1496" t="s">
        <v>55</v>
      </c>
      <c r="D1496">
        <v>3</v>
      </c>
      <c r="E1496" s="36">
        <v>-46.4</v>
      </c>
      <c r="F1496" s="4">
        <v>-5.5999999999999999E-3</v>
      </c>
      <c r="G1496">
        <v>0</v>
      </c>
      <c r="H1496" s="25">
        <v>0</v>
      </c>
      <c r="I1496" s="25">
        <v>-46.4</v>
      </c>
      <c r="J1496" s="3">
        <v>10000</v>
      </c>
      <c r="K1496" s="7">
        <f t="shared" si="337"/>
        <v>-1</v>
      </c>
      <c r="L1496" s="6">
        <f t="shared" si="338"/>
        <v>-46.4</v>
      </c>
      <c r="M1496">
        <v>1</v>
      </c>
      <c r="N1496" s="9">
        <f t="shared" si="339"/>
        <v>0</v>
      </c>
      <c r="O1496" s="9">
        <f t="shared" si="340"/>
        <v>-1</v>
      </c>
      <c r="P1496" s="9">
        <f t="shared" si="341"/>
        <v>0</v>
      </c>
      <c r="Q1496" s="8">
        <f t="shared" si="342"/>
        <v>0</v>
      </c>
      <c r="R1496" s="8">
        <f t="shared" si="343"/>
        <v>-46.4</v>
      </c>
      <c r="S1496" t="str">
        <f t="shared" si="344"/>
        <v>10.00.00</v>
      </c>
      <c r="T1496" t="str">
        <f t="shared" si="345"/>
        <v>13.00.00</v>
      </c>
      <c r="U1496" t="str">
        <f t="shared" si="346"/>
        <v>16-mag-2013</v>
      </c>
      <c r="V1496">
        <f t="shared" si="347"/>
        <v>5</v>
      </c>
      <c r="W1496">
        <f t="shared" si="348"/>
        <v>2013</v>
      </c>
      <c r="X1496">
        <f t="shared" si="349"/>
        <v>16</v>
      </c>
      <c r="Y1496" s="25">
        <f t="shared" si="350"/>
        <v>6682.8999999999542</v>
      </c>
    </row>
    <row r="1497" spans="1:25">
      <c r="A1497" t="s">
        <v>3298</v>
      </c>
      <c r="B1497" t="s">
        <v>3299</v>
      </c>
      <c r="C1497" t="s">
        <v>25</v>
      </c>
      <c r="D1497">
        <v>10</v>
      </c>
      <c r="E1497" s="36">
        <v>22</v>
      </c>
      <c r="F1497" s="4">
        <v>2.5999999999999999E-3</v>
      </c>
      <c r="G1497">
        <v>0</v>
      </c>
      <c r="H1497" s="25">
        <v>31.5</v>
      </c>
      <c r="I1497" s="25">
        <v>0</v>
      </c>
      <c r="J1497" s="3">
        <v>10000</v>
      </c>
      <c r="K1497" s="7">
        <f t="shared" si="337"/>
        <v>1</v>
      </c>
      <c r="L1497" s="6">
        <f t="shared" si="338"/>
        <v>22</v>
      </c>
      <c r="M1497">
        <v>1</v>
      </c>
      <c r="N1497" s="9">
        <f t="shared" si="339"/>
        <v>1</v>
      </c>
      <c r="O1497" s="9">
        <f t="shared" si="340"/>
        <v>0</v>
      </c>
      <c r="P1497" s="9">
        <f t="shared" si="341"/>
        <v>0</v>
      </c>
      <c r="Q1497" s="8">
        <f t="shared" si="342"/>
        <v>22</v>
      </c>
      <c r="R1497" s="8">
        <f t="shared" si="343"/>
        <v>0</v>
      </c>
      <c r="S1497" t="str">
        <f t="shared" si="344"/>
        <v>13.00.00</v>
      </c>
      <c r="T1497" t="str">
        <f t="shared" si="345"/>
        <v>23.00.00</v>
      </c>
      <c r="U1497" t="str">
        <f t="shared" si="346"/>
        <v>21-mag-2013</v>
      </c>
      <c r="V1497">
        <f t="shared" si="347"/>
        <v>5</v>
      </c>
      <c r="W1497">
        <f t="shared" si="348"/>
        <v>2013</v>
      </c>
      <c r="X1497">
        <f t="shared" si="349"/>
        <v>21</v>
      </c>
      <c r="Y1497" s="25">
        <f t="shared" si="350"/>
        <v>6704.8999999999542</v>
      </c>
    </row>
    <row r="1498" spans="1:25">
      <c r="A1498" t="s">
        <v>5312</v>
      </c>
      <c r="B1498" t="s">
        <v>5313</v>
      </c>
      <c r="C1498" t="s">
        <v>25</v>
      </c>
      <c r="D1498">
        <v>20</v>
      </c>
      <c r="E1498" s="36">
        <v>-23.9</v>
      </c>
      <c r="F1498" s="4">
        <v>-2.8E-3</v>
      </c>
      <c r="G1498">
        <v>0</v>
      </c>
      <c r="H1498" s="25">
        <v>1.4</v>
      </c>
      <c r="I1498" s="25">
        <v>-33.5</v>
      </c>
      <c r="J1498" s="3">
        <v>10000</v>
      </c>
      <c r="K1498" s="7">
        <f t="shared" si="337"/>
        <v>-1</v>
      </c>
      <c r="L1498" s="6">
        <f t="shared" si="338"/>
        <v>-23.9</v>
      </c>
      <c r="M1498">
        <v>1</v>
      </c>
      <c r="N1498" s="9">
        <f t="shared" si="339"/>
        <v>0</v>
      </c>
      <c r="O1498" s="9">
        <f t="shared" si="340"/>
        <v>-1</v>
      </c>
      <c r="P1498" s="9">
        <f t="shared" si="341"/>
        <v>0</v>
      </c>
      <c r="Q1498" s="8">
        <f t="shared" si="342"/>
        <v>0</v>
      </c>
      <c r="R1498" s="8">
        <f t="shared" si="343"/>
        <v>-23.9</v>
      </c>
      <c r="S1498" t="str">
        <f t="shared" si="344"/>
        <v>16.00.00</v>
      </c>
      <c r="T1498" t="str">
        <f t="shared" si="345"/>
        <v>12.00.00</v>
      </c>
      <c r="U1498" t="str">
        <f t="shared" si="346"/>
        <v>21-mag-2013</v>
      </c>
      <c r="V1498">
        <f t="shared" si="347"/>
        <v>5</v>
      </c>
      <c r="W1498">
        <f t="shared" si="348"/>
        <v>2013</v>
      </c>
      <c r="X1498">
        <f t="shared" si="349"/>
        <v>21</v>
      </c>
      <c r="Y1498" s="25">
        <f t="shared" si="350"/>
        <v>6680.9999999999545</v>
      </c>
    </row>
    <row r="1499" spans="1:25">
      <c r="A1499" t="s">
        <v>5313</v>
      </c>
      <c r="B1499" t="s">
        <v>5314</v>
      </c>
      <c r="C1499" t="s">
        <v>55</v>
      </c>
      <c r="D1499">
        <v>3</v>
      </c>
      <c r="E1499" s="36">
        <v>-24.9</v>
      </c>
      <c r="F1499" s="4">
        <v>-2.8999999999999998E-3</v>
      </c>
      <c r="G1499">
        <v>0</v>
      </c>
      <c r="H1499" s="25">
        <v>0</v>
      </c>
      <c r="I1499" s="25">
        <v>-26</v>
      </c>
      <c r="J1499" s="3">
        <v>10000</v>
      </c>
      <c r="K1499" s="7">
        <f t="shared" si="337"/>
        <v>-2</v>
      </c>
      <c r="L1499" s="6">
        <f t="shared" si="338"/>
        <v>-48.8</v>
      </c>
      <c r="M1499">
        <v>1</v>
      </c>
      <c r="N1499" s="9">
        <f t="shared" si="339"/>
        <v>0</v>
      </c>
      <c r="O1499" s="9">
        <f t="shared" si="340"/>
        <v>-1</v>
      </c>
      <c r="P1499" s="9">
        <f t="shared" si="341"/>
        <v>0</v>
      </c>
      <c r="Q1499" s="8">
        <f t="shared" si="342"/>
        <v>0</v>
      </c>
      <c r="R1499" s="8">
        <f t="shared" si="343"/>
        <v>-24.9</v>
      </c>
      <c r="S1499" t="str">
        <f t="shared" si="344"/>
        <v>12.00.00</v>
      </c>
      <c r="T1499" t="str">
        <f t="shared" si="345"/>
        <v>15.00.00</v>
      </c>
      <c r="U1499" t="str">
        <f t="shared" si="346"/>
        <v>22-mag-2013</v>
      </c>
      <c r="V1499">
        <f t="shared" si="347"/>
        <v>5</v>
      </c>
      <c r="W1499">
        <f t="shared" si="348"/>
        <v>2013</v>
      </c>
      <c r="X1499">
        <f t="shared" si="349"/>
        <v>22</v>
      </c>
      <c r="Y1499" s="25">
        <f t="shared" si="350"/>
        <v>6656.0999999999549</v>
      </c>
    </row>
    <row r="1500" spans="1:25">
      <c r="A1500" t="s">
        <v>5315</v>
      </c>
      <c r="B1500" t="s">
        <v>5316</v>
      </c>
      <c r="C1500" t="s">
        <v>25</v>
      </c>
      <c r="D1500">
        <v>34</v>
      </c>
      <c r="E1500" s="36">
        <v>78.900000000000006</v>
      </c>
      <c r="F1500" s="4">
        <v>9.4999999999999998E-3</v>
      </c>
      <c r="G1500">
        <v>0</v>
      </c>
      <c r="H1500" s="25">
        <v>93</v>
      </c>
      <c r="I1500" s="25">
        <v>0</v>
      </c>
      <c r="J1500" s="3">
        <v>10000</v>
      </c>
      <c r="K1500" s="7">
        <f t="shared" si="337"/>
        <v>1</v>
      </c>
      <c r="L1500" s="6">
        <f t="shared" si="338"/>
        <v>78.900000000000006</v>
      </c>
      <c r="M1500">
        <v>1</v>
      </c>
      <c r="N1500" s="9">
        <f t="shared" si="339"/>
        <v>1</v>
      </c>
      <c r="O1500" s="9">
        <f t="shared" si="340"/>
        <v>0</v>
      </c>
      <c r="P1500" s="9">
        <f t="shared" si="341"/>
        <v>0</v>
      </c>
      <c r="Q1500" s="8">
        <f t="shared" si="342"/>
        <v>78.900000000000006</v>
      </c>
      <c r="R1500" s="8">
        <f t="shared" si="343"/>
        <v>0</v>
      </c>
      <c r="S1500" t="str">
        <f t="shared" si="344"/>
        <v>21.00.00</v>
      </c>
      <c r="T1500" t="str">
        <f t="shared" si="345"/>
        <v>8.00.00</v>
      </c>
      <c r="U1500" t="str">
        <f t="shared" si="346"/>
        <v>24-mag-2013</v>
      </c>
      <c r="V1500">
        <f t="shared" si="347"/>
        <v>5</v>
      </c>
      <c r="W1500">
        <f t="shared" si="348"/>
        <v>2013</v>
      </c>
      <c r="X1500">
        <f t="shared" si="349"/>
        <v>24</v>
      </c>
      <c r="Y1500" s="25">
        <f t="shared" si="350"/>
        <v>6734.9999999999545</v>
      </c>
    </row>
    <row r="1501" spans="1:25">
      <c r="A1501" t="s">
        <v>5319</v>
      </c>
      <c r="B1501" t="s">
        <v>5320</v>
      </c>
      <c r="C1501" t="s">
        <v>55</v>
      </c>
      <c r="D1501">
        <v>24</v>
      </c>
      <c r="E1501" s="36">
        <v>115.7</v>
      </c>
      <c r="F1501" s="4">
        <v>1.37E-2</v>
      </c>
      <c r="G1501">
        <v>0</v>
      </c>
      <c r="H1501" s="25">
        <v>136</v>
      </c>
      <c r="I1501" s="25">
        <v>-4.3</v>
      </c>
      <c r="J1501" s="3">
        <v>10000</v>
      </c>
      <c r="K1501" s="7">
        <f t="shared" si="337"/>
        <v>2</v>
      </c>
      <c r="L1501" s="6">
        <f t="shared" si="338"/>
        <v>194.60000000000002</v>
      </c>
      <c r="M1501">
        <v>1</v>
      </c>
      <c r="N1501" s="9">
        <f t="shared" si="339"/>
        <v>1</v>
      </c>
      <c r="O1501" s="9">
        <f t="shared" si="340"/>
        <v>0</v>
      </c>
      <c r="P1501" s="9">
        <f t="shared" si="341"/>
        <v>0</v>
      </c>
      <c r="Q1501" s="8">
        <f t="shared" si="342"/>
        <v>115.7</v>
      </c>
      <c r="R1501" s="8">
        <f t="shared" si="343"/>
        <v>0</v>
      </c>
      <c r="S1501" t="str">
        <f t="shared" si="344"/>
        <v>21.00.00</v>
      </c>
      <c r="T1501" t="str">
        <f t="shared" si="345"/>
        <v>21.00.00</v>
      </c>
      <c r="U1501" t="str">
        <f t="shared" si="346"/>
        <v>28-mag-2013</v>
      </c>
      <c r="V1501">
        <f t="shared" si="347"/>
        <v>5</v>
      </c>
      <c r="W1501">
        <f t="shared" si="348"/>
        <v>2013</v>
      </c>
      <c r="X1501">
        <f t="shared" si="349"/>
        <v>28</v>
      </c>
      <c r="Y1501" s="25">
        <f t="shared" si="350"/>
        <v>6850.6999999999543</v>
      </c>
    </row>
    <row r="1502" spans="1:25">
      <c r="A1502" t="s">
        <v>5317</v>
      </c>
      <c r="B1502" t="s">
        <v>5318</v>
      </c>
      <c r="C1502" t="s">
        <v>25</v>
      </c>
      <c r="D1502">
        <v>11</v>
      </c>
      <c r="E1502" s="36">
        <v>21.2</v>
      </c>
      <c r="F1502" s="4">
        <v>2.5000000000000001E-3</v>
      </c>
      <c r="G1502">
        <v>0</v>
      </c>
      <c r="H1502" s="25">
        <v>80.900000000000006</v>
      </c>
      <c r="I1502" s="25">
        <v>0</v>
      </c>
      <c r="J1502" s="3">
        <v>10000</v>
      </c>
      <c r="K1502" s="7">
        <f t="shared" si="337"/>
        <v>3</v>
      </c>
      <c r="L1502" s="6">
        <f t="shared" si="338"/>
        <v>215.8</v>
      </c>
      <c r="M1502">
        <v>1</v>
      </c>
      <c r="N1502" s="9">
        <f t="shared" si="339"/>
        <v>1</v>
      </c>
      <c r="O1502" s="9">
        <f t="shared" si="340"/>
        <v>0</v>
      </c>
      <c r="P1502" s="9">
        <f t="shared" si="341"/>
        <v>0</v>
      </c>
      <c r="Q1502" s="8">
        <f t="shared" si="342"/>
        <v>21.2</v>
      </c>
      <c r="R1502" s="8">
        <f t="shared" si="343"/>
        <v>0</v>
      </c>
      <c r="S1502" t="str">
        <f t="shared" si="344"/>
        <v>9.00.00</v>
      </c>
      <c r="T1502" t="str">
        <f t="shared" si="345"/>
        <v>20.00.00</v>
      </c>
      <c r="U1502" t="str">
        <f t="shared" si="346"/>
        <v>28-mag-2013</v>
      </c>
      <c r="V1502">
        <f t="shared" si="347"/>
        <v>5</v>
      </c>
      <c r="W1502">
        <f t="shared" si="348"/>
        <v>2013</v>
      </c>
      <c r="X1502">
        <f t="shared" si="349"/>
        <v>28</v>
      </c>
      <c r="Y1502" s="25">
        <f t="shared" si="350"/>
        <v>6871.8999999999542</v>
      </c>
    </row>
    <row r="1503" spans="1:25">
      <c r="A1503" t="s">
        <v>3300</v>
      </c>
      <c r="B1503" t="s">
        <v>3301</v>
      </c>
      <c r="C1503" t="s">
        <v>25</v>
      </c>
      <c r="D1503">
        <v>8</v>
      </c>
      <c r="E1503" s="36">
        <v>9.1</v>
      </c>
      <c r="F1503" s="4">
        <v>1.1000000000000001E-3</v>
      </c>
      <c r="G1503">
        <v>0</v>
      </c>
      <c r="H1503" s="25">
        <v>15.7</v>
      </c>
      <c r="I1503" s="25">
        <v>-15</v>
      </c>
      <c r="J1503" s="3">
        <v>10000</v>
      </c>
      <c r="K1503" s="7">
        <f t="shared" si="337"/>
        <v>4</v>
      </c>
      <c r="L1503" s="6">
        <f t="shared" si="338"/>
        <v>224.9</v>
      </c>
      <c r="M1503">
        <v>1</v>
      </c>
      <c r="N1503" s="9">
        <f t="shared" si="339"/>
        <v>1</v>
      </c>
      <c r="O1503" s="9">
        <f t="shared" si="340"/>
        <v>0</v>
      </c>
      <c r="P1503" s="9">
        <f t="shared" si="341"/>
        <v>0</v>
      </c>
      <c r="Q1503" s="8">
        <f t="shared" si="342"/>
        <v>9.1</v>
      </c>
      <c r="R1503" s="8">
        <f t="shared" si="343"/>
        <v>0</v>
      </c>
      <c r="S1503" t="str">
        <f t="shared" si="344"/>
        <v>15.00.00</v>
      </c>
      <c r="T1503" t="str">
        <f t="shared" si="345"/>
        <v>23.00.00</v>
      </c>
      <c r="U1503" t="str">
        <f t="shared" si="346"/>
        <v>29-mag-2013</v>
      </c>
      <c r="V1503">
        <f t="shared" si="347"/>
        <v>5</v>
      </c>
      <c r="W1503">
        <f t="shared" si="348"/>
        <v>2013</v>
      </c>
      <c r="X1503">
        <f t="shared" si="349"/>
        <v>29</v>
      </c>
      <c r="Y1503" s="25">
        <f t="shared" si="350"/>
        <v>6880.9999999999545</v>
      </c>
    </row>
    <row r="1504" spans="1:25">
      <c r="A1504" t="s">
        <v>5321</v>
      </c>
      <c r="B1504" t="s">
        <v>5322</v>
      </c>
      <c r="C1504" t="s">
        <v>25</v>
      </c>
      <c r="D1504">
        <v>20</v>
      </c>
      <c r="E1504" s="36">
        <v>4.9000000000000004</v>
      </c>
      <c r="F1504" s="4">
        <v>5.9999999999999995E-4</v>
      </c>
      <c r="G1504">
        <v>0</v>
      </c>
      <c r="H1504" s="25">
        <v>79.099999999999994</v>
      </c>
      <c r="I1504" s="25">
        <v>-10.8</v>
      </c>
      <c r="J1504" s="3">
        <v>10000</v>
      </c>
      <c r="K1504" s="7">
        <f t="shared" si="337"/>
        <v>5</v>
      </c>
      <c r="L1504" s="6">
        <f t="shared" si="338"/>
        <v>229.8</v>
      </c>
      <c r="M1504">
        <v>1</v>
      </c>
      <c r="N1504" s="9">
        <f t="shared" si="339"/>
        <v>1</v>
      </c>
      <c r="O1504" s="9">
        <f t="shared" si="340"/>
        <v>0</v>
      </c>
      <c r="P1504" s="9">
        <f t="shared" si="341"/>
        <v>0</v>
      </c>
      <c r="Q1504" s="8">
        <f t="shared" si="342"/>
        <v>4.9000000000000004</v>
      </c>
      <c r="R1504" s="8">
        <f t="shared" si="343"/>
        <v>0</v>
      </c>
      <c r="S1504" t="str">
        <f t="shared" si="344"/>
        <v>13.00.00</v>
      </c>
      <c r="T1504" t="str">
        <f t="shared" si="345"/>
        <v>9.00.00</v>
      </c>
      <c r="U1504" t="str">
        <f t="shared" si="346"/>
        <v>30-mag-2013</v>
      </c>
      <c r="V1504">
        <f t="shared" si="347"/>
        <v>5</v>
      </c>
      <c r="W1504">
        <f t="shared" si="348"/>
        <v>2013</v>
      </c>
      <c r="X1504">
        <f t="shared" si="349"/>
        <v>30</v>
      </c>
      <c r="Y1504" s="25">
        <f t="shared" si="350"/>
        <v>6885.8999999999542</v>
      </c>
    </row>
    <row r="1505" spans="1:25">
      <c r="A1505" t="s">
        <v>7347</v>
      </c>
      <c r="B1505" t="s">
        <v>7348</v>
      </c>
      <c r="C1505" t="s">
        <v>55</v>
      </c>
      <c r="D1505">
        <v>21</v>
      </c>
      <c r="E1505" s="36">
        <v>-78.5</v>
      </c>
      <c r="F1505" s="4">
        <v>-9.4000000000000004E-3</v>
      </c>
      <c r="G1505">
        <v>0</v>
      </c>
      <c r="H1505" s="25">
        <v>0.3</v>
      </c>
      <c r="I1505" s="25">
        <v>-93.3</v>
      </c>
      <c r="J1505" s="3">
        <v>10000</v>
      </c>
      <c r="K1505" s="7">
        <f t="shared" si="337"/>
        <v>-1</v>
      </c>
      <c r="L1505" s="6">
        <f t="shared" si="338"/>
        <v>-78.5</v>
      </c>
      <c r="M1505">
        <v>1</v>
      </c>
      <c r="N1505" s="9">
        <f t="shared" si="339"/>
        <v>0</v>
      </c>
      <c r="O1505" s="9">
        <f t="shared" si="340"/>
        <v>-1</v>
      </c>
      <c r="P1505" s="9">
        <f t="shared" si="341"/>
        <v>0</v>
      </c>
      <c r="Q1505" s="8">
        <f t="shared" si="342"/>
        <v>0</v>
      </c>
      <c r="R1505" s="8">
        <f t="shared" si="343"/>
        <v>-78.5</v>
      </c>
      <c r="S1505" t="str">
        <f t="shared" si="344"/>
        <v>10.15.00</v>
      </c>
      <c r="T1505" t="str">
        <f t="shared" si="345"/>
        <v>15.30.00</v>
      </c>
      <c r="U1505" t="str">
        <f t="shared" si="346"/>
        <v>31-mag-2013</v>
      </c>
      <c r="V1505">
        <f t="shared" si="347"/>
        <v>5</v>
      </c>
      <c r="W1505">
        <f t="shared" si="348"/>
        <v>2013</v>
      </c>
      <c r="X1505">
        <f t="shared" si="349"/>
        <v>31</v>
      </c>
      <c r="Y1505" s="25">
        <f t="shared" si="350"/>
        <v>6807.3999999999542</v>
      </c>
    </row>
    <row r="1506" spans="1:25">
      <c r="A1506" t="s">
        <v>7348</v>
      </c>
      <c r="B1506" t="s">
        <v>7349</v>
      </c>
      <c r="C1506" t="s">
        <v>25</v>
      </c>
      <c r="D1506">
        <v>22</v>
      </c>
      <c r="E1506" s="36">
        <v>-61.5</v>
      </c>
      <c r="F1506" s="4">
        <v>-7.3000000000000001E-3</v>
      </c>
      <c r="G1506">
        <v>0</v>
      </c>
      <c r="H1506" s="25">
        <v>0</v>
      </c>
      <c r="I1506" s="25">
        <v>-88.3</v>
      </c>
      <c r="J1506" s="3">
        <v>10000</v>
      </c>
      <c r="K1506" s="7">
        <f t="shared" si="337"/>
        <v>-2</v>
      </c>
      <c r="L1506" s="6">
        <f t="shared" si="338"/>
        <v>-140</v>
      </c>
      <c r="M1506">
        <v>1</v>
      </c>
      <c r="N1506" s="9">
        <f t="shared" si="339"/>
        <v>0</v>
      </c>
      <c r="O1506" s="9">
        <f t="shared" si="340"/>
        <v>-1</v>
      </c>
      <c r="P1506" s="9">
        <f t="shared" si="341"/>
        <v>0</v>
      </c>
      <c r="Q1506" s="8">
        <f t="shared" si="342"/>
        <v>0</v>
      </c>
      <c r="R1506" s="8">
        <f t="shared" si="343"/>
        <v>-61.5</v>
      </c>
      <c r="S1506" t="str">
        <f t="shared" si="344"/>
        <v>15.30.00</v>
      </c>
      <c r="T1506" t="str">
        <f t="shared" si="345"/>
        <v>21.00.00</v>
      </c>
      <c r="U1506" t="str">
        <f t="shared" si="346"/>
        <v>31-mag-2013</v>
      </c>
      <c r="V1506">
        <f t="shared" si="347"/>
        <v>5</v>
      </c>
      <c r="W1506">
        <f t="shared" si="348"/>
        <v>2013</v>
      </c>
      <c r="X1506">
        <f t="shared" si="349"/>
        <v>31</v>
      </c>
      <c r="Y1506" s="25">
        <f t="shared" si="350"/>
        <v>6745.8999999999542</v>
      </c>
    </row>
    <row r="1507" spans="1:25">
      <c r="A1507" t="s">
        <v>5324</v>
      </c>
      <c r="B1507" t="s">
        <v>5325</v>
      </c>
      <c r="C1507" t="s">
        <v>55</v>
      </c>
      <c r="D1507">
        <v>13</v>
      </c>
      <c r="E1507" s="36">
        <v>15.2</v>
      </c>
      <c r="F1507" s="4">
        <v>1.8E-3</v>
      </c>
      <c r="G1507">
        <v>0</v>
      </c>
      <c r="H1507" s="25">
        <v>61</v>
      </c>
      <c r="I1507" s="25">
        <v>-25.8</v>
      </c>
      <c r="J1507" s="3">
        <v>10000</v>
      </c>
      <c r="K1507" s="7">
        <f t="shared" si="337"/>
        <v>1</v>
      </c>
      <c r="L1507" s="6">
        <f t="shared" si="338"/>
        <v>15.2</v>
      </c>
      <c r="M1507">
        <v>1</v>
      </c>
      <c r="N1507" s="9">
        <f t="shared" si="339"/>
        <v>1</v>
      </c>
      <c r="O1507" s="9">
        <f t="shared" si="340"/>
        <v>0</v>
      </c>
      <c r="P1507" s="9">
        <f t="shared" si="341"/>
        <v>0</v>
      </c>
      <c r="Q1507" s="8">
        <f t="shared" si="342"/>
        <v>15.2</v>
      </c>
      <c r="R1507" s="8">
        <f t="shared" si="343"/>
        <v>0</v>
      </c>
      <c r="S1507" t="str">
        <f t="shared" si="344"/>
        <v>22.00.00</v>
      </c>
      <c r="T1507" t="str">
        <f t="shared" si="345"/>
        <v>11.00.00</v>
      </c>
      <c r="U1507" t="str">
        <f t="shared" si="346"/>
        <v>31-mag-2013</v>
      </c>
      <c r="V1507">
        <f t="shared" si="347"/>
        <v>5</v>
      </c>
      <c r="W1507">
        <f t="shared" si="348"/>
        <v>2013</v>
      </c>
      <c r="X1507">
        <f t="shared" si="349"/>
        <v>31</v>
      </c>
      <c r="Y1507" s="25">
        <f t="shared" si="350"/>
        <v>6761.099999999954</v>
      </c>
    </row>
    <row r="1508" spans="1:25">
      <c r="A1508" t="s">
        <v>5322</v>
      </c>
      <c r="B1508" t="s">
        <v>5323</v>
      </c>
      <c r="C1508" t="s">
        <v>55</v>
      </c>
      <c r="D1508">
        <v>6</v>
      </c>
      <c r="E1508" s="36">
        <v>20.2</v>
      </c>
      <c r="F1508" s="4">
        <v>2.3999999999999998E-3</v>
      </c>
      <c r="G1508">
        <v>0</v>
      </c>
      <c r="H1508" s="25">
        <v>81</v>
      </c>
      <c r="I1508" s="25">
        <v>0</v>
      </c>
      <c r="J1508" s="3">
        <v>10000</v>
      </c>
      <c r="K1508" s="7">
        <f t="shared" si="337"/>
        <v>2</v>
      </c>
      <c r="L1508" s="6">
        <f t="shared" si="338"/>
        <v>35.4</v>
      </c>
      <c r="M1508">
        <v>1</v>
      </c>
      <c r="N1508" s="9">
        <f t="shared" si="339"/>
        <v>1</v>
      </c>
      <c r="O1508" s="9">
        <f t="shared" si="340"/>
        <v>0</v>
      </c>
      <c r="P1508" s="9">
        <f t="shared" si="341"/>
        <v>0</v>
      </c>
      <c r="Q1508" s="8">
        <f t="shared" si="342"/>
        <v>20.2</v>
      </c>
      <c r="R1508" s="8">
        <f t="shared" si="343"/>
        <v>0</v>
      </c>
      <c r="S1508" t="str">
        <f t="shared" si="344"/>
        <v>9.00.00</v>
      </c>
      <c r="T1508" t="str">
        <f t="shared" si="345"/>
        <v>15.00.00</v>
      </c>
      <c r="U1508" t="str">
        <f t="shared" si="346"/>
        <v>31-mag-2013</v>
      </c>
      <c r="V1508">
        <f t="shared" si="347"/>
        <v>5</v>
      </c>
      <c r="W1508">
        <f t="shared" si="348"/>
        <v>2013</v>
      </c>
      <c r="X1508">
        <f t="shared" si="349"/>
        <v>31</v>
      </c>
      <c r="Y1508" s="25">
        <f t="shared" si="350"/>
        <v>6781.2999999999538</v>
      </c>
    </row>
    <row r="1509" spans="1:25">
      <c r="A1509" t="s">
        <v>2239</v>
      </c>
      <c r="B1509" t="s">
        <v>2240</v>
      </c>
      <c r="C1509" t="s">
        <v>55</v>
      </c>
      <c r="D1509">
        <v>8</v>
      </c>
      <c r="E1509" s="38">
        <v>95</v>
      </c>
      <c r="F1509" s="4">
        <v>5.7000000000000002E-3</v>
      </c>
      <c r="G1509">
        <v>0</v>
      </c>
      <c r="H1509" s="25">
        <v>113</v>
      </c>
      <c r="I1509" s="25">
        <v>-19.399999999999999</v>
      </c>
      <c r="J1509" s="3">
        <v>10000</v>
      </c>
      <c r="K1509" s="7">
        <f t="shared" si="337"/>
        <v>3</v>
      </c>
      <c r="L1509" s="6">
        <f t="shared" si="338"/>
        <v>130.4</v>
      </c>
      <c r="M1509">
        <v>1</v>
      </c>
      <c r="N1509" s="9">
        <f t="shared" si="339"/>
        <v>1</v>
      </c>
      <c r="O1509" s="9">
        <f t="shared" si="340"/>
        <v>0</v>
      </c>
      <c r="P1509" s="9">
        <f t="shared" si="341"/>
        <v>0</v>
      </c>
      <c r="Q1509" s="8">
        <f t="shared" si="342"/>
        <v>95</v>
      </c>
      <c r="R1509" s="8">
        <f t="shared" si="343"/>
        <v>0</v>
      </c>
      <c r="S1509" t="str">
        <f t="shared" si="344"/>
        <v>13.00.00</v>
      </c>
      <c r="T1509" t="str">
        <f t="shared" si="345"/>
        <v>21.00.00</v>
      </c>
      <c r="U1509" t="str">
        <f t="shared" si="346"/>
        <v xml:space="preserve">4-giu-2013 </v>
      </c>
      <c r="V1509">
        <f t="shared" si="347"/>
        <v>6</v>
      </c>
      <c r="W1509">
        <f t="shared" si="348"/>
        <v>2013</v>
      </c>
      <c r="X1509">
        <f t="shared" si="349"/>
        <v>4</v>
      </c>
      <c r="Y1509" s="25">
        <f t="shared" si="350"/>
        <v>6876.2999999999538</v>
      </c>
    </row>
    <row r="1510" spans="1:25">
      <c r="A1510" t="s">
        <v>3302</v>
      </c>
      <c r="B1510" t="s">
        <v>3303</v>
      </c>
      <c r="C1510" t="s">
        <v>25</v>
      </c>
      <c r="D1510">
        <v>2</v>
      </c>
      <c r="E1510" s="36">
        <v>-39.6</v>
      </c>
      <c r="F1510" s="4">
        <v>-4.7999999999999996E-3</v>
      </c>
      <c r="G1510">
        <v>0</v>
      </c>
      <c r="H1510" s="25">
        <v>8</v>
      </c>
      <c r="I1510" s="25">
        <v>-39.6</v>
      </c>
      <c r="J1510" s="3">
        <v>10000</v>
      </c>
      <c r="K1510" s="7">
        <f t="shared" si="337"/>
        <v>-1</v>
      </c>
      <c r="L1510" s="6">
        <f t="shared" si="338"/>
        <v>-39.6</v>
      </c>
      <c r="M1510">
        <v>1</v>
      </c>
      <c r="N1510" s="9">
        <f t="shared" si="339"/>
        <v>0</v>
      </c>
      <c r="O1510" s="9">
        <f t="shared" si="340"/>
        <v>-1</v>
      </c>
      <c r="P1510" s="9">
        <f t="shared" si="341"/>
        <v>0</v>
      </c>
      <c r="Q1510" s="8">
        <f t="shared" si="342"/>
        <v>0</v>
      </c>
      <c r="R1510" s="8">
        <f t="shared" si="343"/>
        <v>-39.6</v>
      </c>
      <c r="S1510" t="str">
        <f t="shared" si="344"/>
        <v>15.00.00</v>
      </c>
      <c r="T1510" t="str">
        <f t="shared" si="345"/>
        <v>17.00.00</v>
      </c>
      <c r="U1510" t="str">
        <f t="shared" si="346"/>
        <v xml:space="preserve">4-giu-2013 </v>
      </c>
      <c r="V1510">
        <f t="shared" si="347"/>
        <v>6</v>
      </c>
      <c r="W1510">
        <f t="shared" si="348"/>
        <v>2013</v>
      </c>
      <c r="X1510">
        <f t="shared" si="349"/>
        <v>4</v>
      </c>
      <c r="Y1510" s="25">
        <f t="shared" si="350"/>
        <v>6836.6999999999534</v>
      </c>
    </row>
    <row r="1511" spans="1:25">
      <c r="A1511" t="s">
        <v>5326</v>
      </c>
      <c r="B1511" t="s">
        <v>5327</v>
      </c>
      <c r="C1511" t="s">
        <v>55</v>
      </c>
      <c r="D1511">
        <v>2</v>
      </c>
      <c r="E1511" s="36">
        <v>-25.6</v>
      </c>
      <c r="F1511" s="4">
        <v>-3.0999999999999999E-3</v>
      </c>
      <c r="G1511">
        <v>0</v>
      </c>
      <c r="H1511" s="25">
        <v>0</v>
      </c>
      <c r="I1511" s="25">
        <v>-25.6</v>
      </c>
      <c r="J1511" s="3">
        <v>10000</v>
      </c>
      <c r="K1511" s="7">
        <f t="shared" si="337"/>
        <v>-2</v>
      </c>
      <c r="L1511" s="6">
        <f t="shared" si="338"/>
        <v>-65.2</v>
      </c>
      <c r="M1511">
        <v>1</v>
      </c>
      <c r="N1511" s="9">
        <f t="shared" si="339"/>
        <v>0</v>
      </c>
      <c r="O1511" s="9">
        <f t="shared" si="340"/>
        <v>-1</v>
      </c>
      <c r="P1511" s="9">
        <f t="shared" si="341"/>
        <v>0</v>
      </c>
      <c r="Q1511" s="8">
        <f t="shared" si="342"/>
        <v>0</v>
      </c>
      <c r="R1511" s="8">
        <f t="shared" si="343"/>
        <v>-25.6</v>
      </c>
      <c r="S1511" t="str">
        <f t="shared" si="344"/>
        <v>8.00.00</v>
      </c>
      <c r="T1511" t="str">
        <f t="shared" si="345"/>
        <v>10.00.00</v>
      </c>
      <c r="U1511" t="str">
        <f t="shared" si="346"/>
        <v xml:space="preserve">5-giu-2013 </v>
      </c>
      <c r="V1511">
        <f t="shared" si="347"/>
        <v>6</v>
      </c>
      <c r="W1511">
        <f t="shared" si="348"/>
        <v>2013</v>
      </c>
      <c r="X1511">
        <f t="shared" si="349"/>
        <v>5</v>
      </c>
      <c r="Y1511" s="25">
        <f t="shared" si="350"/>
        <v>6811.0999999999531</v>
      </c>
    </row>
    <row r="1512" spans="1:25">
      <c r="A1512" t="s">
        <v>5328</v>
      </c>
      <c r="B1512" t="s">
        <v>5329</v>
      </c>
      <c r="C1512" t="s">
        <v>25</v>
      </c>
      <c r="D1512">
        <v>6</v>
      </c>
      <c r="E1512" s="36">
        <v>5.9</v>
      </c>
      <c r="F1512" s="4">
        <v>6.9999999999999999E-4</v>
      </c>
      <c r="G1512">
        <v>0</v>
      </c>
      <c r="H1512" s="25">
        <v>30</v>
      </c>
      <c r="I1512" s="25">
        <v>0</v>
      </c>
      <c r="J1512" s="3">
        <v>10000</v>
      </c>
      <c r="K1512" s="7">
        <f t="shared" si="337"/>
        <v>1</v>
      </c>
      <c r="L1512" s="6">
        <f t="shared" si="338"/>
        <v>5.9</v>
      </c>
      <c r="M1512">
        <v>1</v>
      </c>
      <c r="N1512" s="9">
        <f t="shared" si="339"/>
        <v>1</v>
      </c>
      <c r="O1512" s="9">
        <f t="shared" si="340"/>
        <v>0</v>
      </c>
      <c r="P1512" s="9">
        <f t="shared" si="341"/>
        <v>0</v>
      </c>
      <c r="Q1512" s="8">
        <f t="shared" si="342"/>
        <v>5.9</v>
      </c>
      <c r="R1512" s="8">
        <f t="shared" si="343"/>
        <v>0</v>
      </c>
      <c r="S1512" t="str">
        <f t="shared" si="344"/>
        <v>9.00.00</v>
      </c>
      <c r="T1512" t="str">
        <f t="shared" si="345"/>
        <v>15.00.00</v>
      </c>
      <c r="U1512" t="str">
        <f t="shared" si="346"/>
        <v xml:space="preserve">6-giu-2013 </v>
      </c>
      <c r="V1512">
        <f t="shared" si="347"/>
        <v>6</v>
      </c>
      <c r="W1512">
        <f t="shared" si="348"/>
        <v>2013</v>
      </c>
      <c r="X1512">
        <f t="shared" si="349"/>
        <v>6</v>
      </c>
      <c r="Y1512" s="25">
        <f t="shared" si="350"/>
        <v>6816.9999999999527</v>
      </c>
    </row>
    <row r="1513" spans="1:25">
      <c r="A1513" t="s">
        <v>5330</v>
      </c>
      <c r="B1513" t="s">
        <v>5331</v>
      </c>
      <c r="C1513" t="s">
        <v>55</v>
      </c>
      <c r="D1513">
        <v>3</v>
      </c>
      <c r="E1513" s="36">
        <v>-21.8</v>
      </c>
      <c r="F1513" s="4">
        <v>-2.7000000000000001E-3</v>
      </c>
      <c r="G1513">
        <v>0</v>
      </c>
      <c r="H1513" s="25">
        <v>26.5</v>
      </c>
      <c r="I1513" s="25">
        <v>-21.8</v>
      </c>
      <c r="J1513" s="3">
        <v>10000</v>
      </c>
      <c r="K1513" s="7">
        <f t="shared" si="337"/>
        <v>-1</v>
      </c>
      <c r="L1513" s="6">
        <f t="shared" si="338"/>
        <v>-21.8</v>
      </c>
      <c r="M1513">
        <v>1</v>
      </c>
      <c r="N1513" s="9">
        <f t="shared" si="339"/>
        <v>0</v>
      </c>
      <c r="O1513" s="9">
        <f t="shared" si="340"/>
        <v>-1</v>
      </c>
      <c r="P1513" s="9">
        <f t="shared" si="341"/>
        <v>0</v>
      </c>
      <c r="Q1513" s="8">
        <f t="shared" si="342"/>
        <v>0</v>
      </c>
      <c r="R1513" s="8">
        <f t="shared" si="343"/>
        <v>-21.8</v>
      </c>
      <c r="S1513" t="str">
        <f t="shared" si="344"/>
        <v>11.00.00</v>
      </c>
      <c r="T1513" t="str">
        <f t="shared" si="345"/>
        <v>14.00.00</v>
      </c>
      <c r="U1513" t="str">
        <f t="shared" si="346"/>
        <v xml:space="preserve">7-giu-2013 </v>
      </c>
      <c r="V1513">
        <f t="shared" si="347"/>
        <v>6</v>
      </c>
      <c r="W1513">
        <f t="shared" si="348"/>
        <v>2013</v>
      </c>
      <c r="X1513">
        <f t="shared" si="349"/>
        <v>7</v>
      </c>
      <c r="Y1513" s="25">
        <f t="shared" si="350"/>
        <v>6795.1999999999525</v>
      </c>
    </row>
    <row r="1514" spans="1:25">
      <c r="A1514" t="s">
        <v>2241</v>
      </c>
      <c r="B1514" t="s">
        <v>2242</v>
      </c>
      <c r="C1514" t="s">
        <v>55</v>
      </c>
      <c r="D1514">
        <v>2</v>
      </c>
      <c r="E1514" s="38">
        <v>-200</v>
      </c>
      <c r="F1514" s="4">
        <v>-1.24E-2</v>
      </c>
      <c r="G1514">
        <v>0</v>
      </c>
      <c r="H1514" s="25">
        <v>0</v>
      </c>
      <c r="I1514" s="25">
        <v>-200</v>
      </c>
      <c r="J1514" s="3">
        <v>10000</v>
      </c>
      <c r="K1514" s="7">
        <f t="shared" si="337"/>
        <v>-2</v>
      </c>
      <c r="L1514" s="6">
        <f t="shared" si="338"/>
        <v>-221.8</v>
      </c>
      <c r="M1514">
        <v>1</v>
      </c>
      <c r="N1514" s="9">
        <f t="shared" si="339"/>
        <v>0</v>
      </c>
      <c r="O1514" s="9">
        <f t="shared" si="340"/>
        <v>-1</v>
      </c>
      <c r="P1514" s="9">
        <f t="shared" si="341"/>
        <v>0</v>
      </c>
      <c r="Q1514" s="8">
        <f t="shared" si="342"/>
        <v>0</v>
      </c>
      <c r="R1514" s="8">
        <f t="shared" si="343"/>
        <v>-200</v>
      </c>
      <c r="S1514" t="str">
        <f t="shared" si="344"/>
        <v>13.00.00</v>
      </c>
      <c r="T1514" t="str">
        <f t="shared" si="345"/>
        <v>15.00.00</v>
      </c>
      <c r="U1514" t="str">
        <f t="shared" si="346"/>
        <v xml:space="preserve">7-giu-2013 </v>
      </c>
      <c r="V1514">
        <f t="shared" si="347"/>
        <v>6</v>
      </c>
      <c r="W1514">
        <f t="shared" si="348"/>
        <v>2013</v>
      </c>
      <c r="X1514">
        <f t="shared" si="349"/>
        <v>7</v>
      </c>
      <c r="Y1514" s="25">
        <f t="shared" si="350"/>
        <v>6595.1999999999525</v>
      </c>
    </row>
    <row r="1515" spans="1:25">
      <c r="A1515" t="s">
        <v>2243</v>
      </c>
      <c r="B1515" t="s">
        <v>2244</v>
      </c>
      <c r="C1515" t="s">
        <v>25</v>
      </c>
      <c r="D1515">
        <v>9</v>
      </c>
      <c r="E1515" s="38">
        <v>-49</v>
      </c>
      <c r="F1515" s="4">
        <v>-2.8999999999999998E-3</v>
      </c>
      <c r="G1515">
        <v>0</v>
      </c>
      <c r="H1515" s="25">
        <v>14</v>
      </c>
      <c r="I1515" s="25">
        <v>-69.599999999999994</v>
      </c>
      <c r="J1515" s="3">
        <v>10000</v>
      </c>
      <c r="K1515" s="7">
        <f t="shared" si="337"/>
        <v>-3</v>
      </c>
      <c r="L1515" s="6">
        <f t="shared" si="338"/>
        <v>-270.8</v>
      </c>
      <c r="M1515">
        <v>1</v>
      </c>
      <c r="N1515" s="9">
        <f t="shared" si="339"/>
        <v>0</v>
      </c>
      <c r="O1515" s="9">
        <f t="shared" si="340"/>
        <v>-1</v>
      </c>
      <c r="P1515" s="9">
        <f t="shared" si="341"/>
        <v>0</v>
      </c>
      <c r="Q1515" s="8">
        <f t="shared" si="342"/>
        <v>0</v>
      </c>
      <c r="R1515" s="8">
        <f t="shared" si="343"/>
        <v>-49</v>
      </c>
      <c r="S1515" t="str">
        <f t="shared" si="344"/>
        <v>12.00.00</v>
      </c>
      <c r="T1515" t="str">
        <f t="shared" si="345"/>
        <v>21.00.00</v>
      </c>
      <c r="U1515" t="str">
        <f t="shared" si="346"/>
        <v>10-giu-2013</v>
      </c>
      <c r="V1515">
        <f t="shared" si="347"/>
        <v>6</v>
      </c>
      <c r="W1515">
        <f t="shared" si="348"/>
        <v>2013</v>
      </c>
      <c r="X1515">
        <f t="shared" si="349"/>
        <v>10</v>
      </c>
      <c r="Y1515" s="25">
        <f t="shared" si="350"/>
        <v>6546.1999999999525</v>
      </c>
    </row>
    <row r="1516" spans="1:25">
      <c r="A1516" t="s">
        <v>2245</v>
      </c>
      <c r="B1516" t="s">
        <v>2246</v>
      </c>
      <c r="C1516" t="s">
        <v>55</v>
      </c>
      <c r="D1516">
        <v>8</v>
      </c>
      <c r="E1516" s="38">
        <v>-31.6</v>
      </c>
      <c r="F1516" s="4">
        <v>-1.9E-3</v>
      </c>
      <c r="G1516">
        <v>0</v>
      </c>
      <c r="H1516" s="25">
        <v>17</v>
      </c>
      <c r="I1516" s="25">
        <v>-63.6</v>
      </c>
      <c r="J1516" s="3">
        <v>10000</v>
      </c>
      <c r="K1516" s="7">
        <f t="shared" si="337"/>
        <v>-4</v>
      </c>
      <c r="L1516" s="6">
        <f t="shared" si="338"/>
        <v>-302.40000000000003</v>
      </c>
      <c r="M1516">
        <v>1</v>
      </c>
      <c r="N1516" s="9">
        <f t="shared" si="339"/>
        <v>0</v>
      </c>
      <c r="O1516" s="9">
        <f t="shared" si="340"/>
        <v>-1</v>
      </c>
      <c r="P1516" s="9">
        <f t="shared" si="341"/>
        <v>0</v>
      </c>
      <c r="Q1516" s="8">
        <f t="shared" si="342"/>
        <v>0</v>
      </c>
      <c r="R1516" s="8">
        <f t="shared" si="343"/>
        <v>-31.6</v>
      </c>
      <c r="S1516" t="str">
        <f t="shared" si="344"/>
        <v>13.00.00</v>
      </c>
      <c r="T1516" t="str">
        <f t="shared" si="345"/>
        <v>21.00.00</v>
      </c>
      <c r="U1516" t="str">
        <f t="shared" si="346"/>
        <v>11-giu-2013</v>
      </c>
      <c r="V1516">
        <f t="shared" si="347"/>
        <v>6</v>
      </c>
      <c r="W1516">
        <f t="shared" si="348"/>
        <v>2013</v>
      </c>
      <c r="X1516">
        <f t="shared" si="349"/>
        <v>11</v>
      </c>
      <c r="Y1516" s="25">
        <f t="shared" si="350"/>
        <v>6514.5999999999522</v>
      </c>
    </row>
    <row r="1517" spans="1:25">
      <c r="A1517" t="s">
        <v>3304</v>
      </c>
      <c r="B1517" t="s">
        <v>3304</v>
      </c>
      <c r="C1517" t="s">
        <v>25</v>
      </c>
      <c r="D1517">
        <v>0</v>
      </c>
      <c r="E1517" s="36">
        <v>-21.1</v>
      </c>
      <c r="F1517" s="4">
        <v>-2.5999999999999999E-3</v>
      </c>
      <c r="G1517">
        <v>0</v>
      </c>
      <c r="H1517" s="25">
        <v>0</v>
      </c>
      <c r="I1517" s="25">
        <v>-21.1</v>
      </c>
      <c r="J1517" s="3">
        <v>10000</v>
      </c>
      <c r="K1517" s="7">
        <f t="shared" si="337"/>
        <v>-5</v>
      </c>
      <c r="L1517" s="6">
        <f t="shared" si="338"/>
        <v>-323.50000000000006</v>
      </c>
      <c r="M1517">
        <v>1</v>
      </c>
      <c r="N1517" s="9">
        <f t="shared" si="339"/>
        <v>0</v>
      </c>
      <c r="O1517" s="9">
        <f t="shared" si="340"/>
        <v>-1</v>
      </c>
      <c r="P1517" s="9">
        <f t="shared" si="341"/>
        <v>0</v>
      </c>
      <c r="Q1517" s="8">
        <f t="shared" si="342"/>
        <v>0</v>
      </c>
      <c r="R1517" s="8">
        <f t="shared" si="343"/>
        <v>-21.1</v>
      </c>
      <c r="S1517" t="str">
        <f t="shared" si="344"/>
        <v>20.00.00</v>
      </c>
      <c r="T1517" t="str">
        <f t="shared" si="345"/>
        <v>20.00.00</v>
      </c>
      <c r="U1517" t="str">
        <f t="shared" si="346"/>
        <v>17-giu-2013</v>
      </c>
      <c r="V1517">
        <f t="shared" si="347"/>
        <v>6</v>
      </c>
      <c r="W1517">
        <f t="shared" si="348"/>
        <v>2013</v>
      </c>
      <c r="X1517">
        <f t="shared" si="349"/>
        <v>17</v>
      </c>
      <c r="Y1517" s="25">
        <f t="shared" si="350"/>
        <v>6493.4999999999518</v>
      </c>
    </row>
    <row r="1518" spans="1:25">
      <c r="A1518" t="s">
        <v>5333</v>
      </c>
      <c r="B1518" t="s">
        <v>5334</v>
      </c>
      <c r="C1518" t="s">
        <v>55</v>
      </c>
      <c r="D1518">
        <v>18</v>
      </c>
      <c r="E1518" s="36">
        <v>-45.6</v>
      </c>
      <c r="F1518" s="4">
        <v>-5.5999999999999999E-3</v>
      </c>
      <c r="G1518">
        <v>0</v>
      </c>
      <c r="H1518" s="25">
        <v>0</v>
      </c>
      <c r="I1518" s="25">
        <v>-54.1</v>
      </c>
      <c r="J1518" s="3">
        <v>10000</v>
      </c>
      <c r="K1518" s="7">
        <f t="shared" si="337"/>
        <v>-6</v>
      </c>
      <c r="L1518" s="6">
        <f t="shared" si="338"/>
        <v>-369.10000000000008</v>
      </c>
      <c r="M1518">
        <v>1</v>
      </c>
      <c r="N1518" s="9">
        <f t="shared" si="339"/>
        <v>0</v>
      </c>
      <c r="O1518" s="9">
        <f t="shared" si="340"/>
        <v>-1</v>
      </c>
      <c r="P1518" s="9">
        <f t="shared" si="341"/>
        <v>0</v>
      </c>
      <c r="Q1518" s="8">
        <f t="shared" si="342"/>
        <v>0</v>
      </c>
      <c r="R1518" s="8">
        <f t="shared" si="343"/>
        <v>-45.6</v>
      </c>
      <c r="S1518" t="str">
        <f t="shared" si="344"/>
        <v>21.00.00</v>
      </c>
      <c r="T1518" t="str">
        <f t="shared" si="345"/>
        <v>15.00.00</v>
      </c>
      <c r="U1518" t="str">
        <f t="shared" si="346"/>
        <v>17-giu-2013</v>
      </c>
      <c r="V1518">
        <f t="shared" si="347"/>
        <v>6</v>
      </c>
      <c r="W1518">
        <f t="shared" si="348"/>
        <v>2013</v>
      </c>
      <c r="X1518">
        <f t="shared" si="349"/>
        <v>17</v>
      </c>
      <c r="Y1518" s="25">
        <f t="shared" si="350"/>
        <v>6447.8999999999514</v>
      </c>
    </row>
    <row r="1519" spans="1:25">
      <c r="A1519" t="s">
        <v>5332</v>
      </c>
      <c r="B1519" t="s">
        <v>3304</v>
      </c>
      <c r="C1519" t="s">
        <v>25</v>
      </c>
      <c r="D1519">
        <v>13</v>
      </c>
      <c r="E1519" s="36">
        <v>64.2</v>
      </c>
      <c r="F1519" s="4">
        <v>7.9000000000000008E-3</v>
      </c>
      <c r="G1519">
        <v>0</v>
      </c>
      <c r="H1519" s="25">
        <v>128.1</v>
      </c>
      <c r="I1519" s="25">
        <v>0</v>
      </c>
      <c r="J1519" s="3">
        <v>10000</v>
      </c>
      <c r="K1519" s="7">
        <f t="shared" si="337"/>
        <v>1</v>
      </c>
      <c r="L1519" s="6">
        <f t="shared" si="338"/>
        <v>64.2</v>
      </c>
      <c r="M1519">
        <v>1</v>
      </c>
      <c r="N1519" s="9">
        <f t="shared" si="339"/>
        <v>1</v>
      </c>
      <c r="O1519" s="9">
        <f t="shared" si="340"/>
        <v>0</v>
      </c>
      <c r="P1519" s="9">
        <f t="shared" si="341"/>
        <v>0</v>
      </c>
      <c r="Q1519" s="8">
        <f t="shared" si="342"/>
        <v>64.2</v>
      </c>
      <c r="R1519" s="8">
        <f t="shared" si="343"/>
        <v>0</v>
      </c>
      <c r="S1519" t="str">
        <f t="shared" si="344"/>
        <v>7.00.00</v>
      </c>
      <c r="T1519" t="str">
        <f t="shared" si="345"/>
        <v>20.00.00</v>
      </c>
      <c r="U1519" t="str">
        <f t="shared" si="346"/>
        <v>17-giu-2013</v>
      </c>
      <c r="V1519">
        <f t="shared" si="347"/>
        <v>6</v>
      </c>
      <c r="W1519">
        <f t="shared" si="348"/>
        <v>2013</v>
      </c>
      <c r="X1519">
        <f t="shared" si="349"/>
        <v>17</v>
      </c>
      <c r="Y1519" s="25">
        <f t="shared" si="350"/>
        <v>6512.0999999999513</v>
      </c>
    </row>
    <row r="1520" spans="1:25">
      <c r="A1520" t="s">
        <v>7351</v>
      </c>
      <c r="B1520" t="s">
        <v>7352</v>
      </c>
      <c r="C1520" t="s">
        <v>25</v>
      </c>
      <c r="D1520">
        <v>4</v>
      </c>
      <c r="E1520" s="36">
        <v>10</v>
      </c>
      <c r="F1520" s="4">
        <v>1.1999999999999999E-3</v>
      </c>
      <c r="G1520">
        <v>0</v>
      </c>
      <c r="H1520" s="25">
        <v>22.7</v>
      </c>
      <c r="I1520" s="25">
        <v>0</v>
      </c>
      <c r="J1520" s="3">
        <v>10000</v>
      </c>
      <c r="K1520" s="7">
        <f t="shared" si="337"/>
        <v>2</v>
      </c>
      <c r="L1520" s="6">
        <f t="shared" si="338"/>
        <v>74.2</v>
      </c>
      <c r="M1520">
        <v>1</v>
      </c>
      <c r="N1520" s="9">
        <f t="shared" si="339"/>
        <v>1</v>
      </c>
      <c r="O1520" s="9">
        <f t="shared" si="340"/>
        <v>0</v>
      </c>
      <c r="P1520" s="9">
        <f t="shared" si="341"/>
        <v>0</v>
      </c>
      <c r="Q1520" s="8">
        <f t="shared" si="342"/>
        <v>10</v>
      </c>
      <c r="R1520" s="8">
        <f t="shared" si="343"/>
        <v>0</v>
      </c>
      <c r="S1520" t="str">
        <f t="shared" si="344"/>
        <v>11.15.00</v>
      </c>
      <c r="T1520" t="str">
        <f t="shared" si="345"/>
        <v>12.15.00</v>
      </c>
      <c r="U1520" t="str">
        <f t="shared" si="346"/>
        <v>19-giu-2013</v>
      </c>
      <c r="V1520">
        <f t="shared" si="347"/>
        <v>6</v>
      </c>
      <c r="W1520">
        <f t="shared" si="348"/>
        <v>2013</v>
      </c>
      <c r="X1520">
        <f t="shared" si="349"/>
        <v>19</v>
      </c>
      <c r="Y1520" s="25">
        <f t="shared" si="350"/>
        <v>6522.0999999999513</v>
      </c>
    </row>
    <row r="1521" spans="1:25">
      <c r="A1521" t="s">
        <v>5337</v>
      </c>
      <c r="B1521" t="s">
        <v>5338</v>
      </c>
      <c r="C1521" t="s">
        <v>55</v>
      </c>
      <c r="D1521">
        <v>14</v>
      </c>
      <c r="E1521" s="36">
        <v>123.2</v>
      </c>
      <c r="F1521" s="4">
        <v>1.5100000000000001E-2</v>
      </c>
      <c r="G1521">
        <v>0</v>
      </c>
      <c r="H1521" s="25">
        <v>160.19999999999999</v>
      </c>
      <c r="I1521" s="25">
        <v>0</v>
      </c>
      <c r="J1521" s="3">
        <v>10000</v>
      </c>
      <c r="K1521" s="7">
        <f t="shared" si="337"/>
        <v>3</v>
      </c>
      <c r="L1521" s="6">
        <f t="shared" si="338"/>
        <v>197.4</v>
      </c>
      <c r="M1521">
        <v>1</v>
      </c>
      <c r="N1521" s="9">
        <f t="shared" si="339"/>
        <v>1</v>
      </c>
      <c r="O1521" s="9">
        <f t="shared" si="340"/>
        <v>0</v>
      </c>
      <c r="P1521" s="9">
        <f t="shared" si="341"/>
        <v>0</v>
      </c>
      <c r="Q1521" s="8">
        <f t="shared" si="342"/>
        <v>123.2</v>
      </c>
      <c r="R1521" s="8">
        <f t="shared" si="343"/>
        <v>0</v>
      </c>
      <c r="S1521" t="str">
        <f t="shared" si="344"/>
        <v>21.00.00</v>
      </c>
      <c r="T1521" t="str">
        <f t="shared" si="345"/>
        <v>11.00.00</v>
      </c>
      <c r="U1521" t="str">
        <f t="shared" si="346"/>
        <v>19-giu-2013</v>
      </c>
      <c r="V1521">
        <f t="shared" si="347"/>
        <v>6</v>
      </c>
      <c r="W1521">
        <f t="shared" si="348"/>
        <v>2013</v>
      </c>
      <c r="X1521">
        <f t="shared" si="349"/>
        <v>19</v>
      </c>
      <c r="Y1521" s="25">
        <f t="shared" si="350"/>
        <v>6645.2999999999511</v>
      </c>
    </row>
    <row r="1522" spans="1:25">
      <c r="A1522" t="s">
        <v>5335</v>
      </c>
      <c r="B1522" t="s">
        <v>5336</v>
      </c>
      <c r="C1522" t="s">
        <v>55</v>
      </c>
      <c r="D1522">
        <v>2</v>
      </c>
      <c r="E1522" s="36">
        <v>-27.4</v>
      </c>
      <c r="F1522" s="4">
        <v>-3.3E-3</v>
      </c>
      <c r="G1522">
        <v>0</v>
      </c>
      <c r="H1522" s="25">
        <v>0</v>
      </c>
      <c r="I1522" s="25">
        <v>-27.4</v>
      </c>
      <c r="J1522" s="3">
        <v>10000</v>
      </c>
      <c r="K1522" s="7">
        <f t="shared" si="337"/>
        <v>-1</v>
      </c>
      <c r="L1522" s="6">
        <f t="shared" si="338"/>
        <v>-27.4</v>
      </c>
      <c r="M1522">
        <v>1</v>
      </c>
      <c r="N1522" s="9">
        <f t="shared" si="339"/>
        <v>0</v>
      </c>
      <c r="O1522" s="9">
        <f t="shared" si="340"/>
        <v>-1</v>
      </c>
      <c r="P1522" s="9">
        <f t="shared" si="341"/>
        <v>0</v>
      </c>
      <c r="Q1522" s="8">
        <f t="shared" si="342"/>
        <v>0</v>
      </c>
      <c r="R1522" s="8">
        <f t="shared" si="343"/>
        <v>-27.4</v>
      </c>
      <c r="S1522" t="str">
        <f t="shared" si="344"/>
        <v>7.00.00</v>
      </c>
      <c r="T1522" t="str">
        <f t="shared" si="345"/>
        <v>9.00.00</v>
      </c>
      <c r="U1522" t="str">
        <f t="shared" si="346"/>
        <v>19-giu-2013</v>
      </c>
      <c r="V1522">
        <f t="shared" si="347"/>
        <v>6</v>
      </c>
      <c r="W1522">
        <f t="shared" si="348"/>
        <v>2013</v>
      </c>
      <c r="X1522">
        <f t="shared" si="349"/>
        <v>19</v>
      </c>
      <c r="Y1522" s="25">
        <f t="shared" si="350"/>
        <v>6617.8999999999514</v>
      </c>
    </row>
    <row r="1523" spans="1:25">
      <c r="A1523" t="s">
        <v>7350</v>
      </c>
      <c r="B1523" t="s">
        <v>7351</v>
      </c>
      <c r="C1523" t="s">
        <v>55</v>
      </c>
      <c r="D1523">
        <v>6</v>
      </c>
      <c r="E1523" s="36">
        <v>-82.3</v>
      </c>
      <c r="F1523" s="4">
        <v>-1.01E-2</v>
      </c>
      <c r="G1523">
        <v>0</v>
      </c>
      <c r="H1523" s="25">
        <v>0</v>
      </c>
      <c r="I1523" s="25">
        <v>-73</v>
      </c>
      <c r="J1523" s="3">
        <v>10000</v>
      </c>
      <c r="K1523" s="7">
        <f t="shared" si="337"/>
        <v>-2</v>
      </c>
      <c r="L1523" s="6">
        <f t="shared" si="338"/>
        <v>-109.69999999999999</v>
      </c>
      <c r="M1523">
        <v>1</v>
      </c>
      <c r="N1523" s="9">
        <f t="shared" si="339"/>
        <v>0</v>
      </c>
      <c r="O1523" s="9">
        <f t="shared" si="340"/>
        <v>-1</v>
      </c>
      <c r="P1523" s="9">
        <f t="shared" si="341"/>
        <v>0</v>
      </c>
      <c r="Q1523" s="8">
        <f t="shared" si="342"/>
        <v>0</v>
      </c>
      <c r="R1523" s="8">
        <f t="shared" si="343"/>
        <v>-82.3</v>
      </c>
      <c r="S1523" t="str">
        <f t="shared" si="344"/>
        <v>9.45.00</v>
      </c>
      <c r="T1523" t="str">
        <f t="shared" si="345"/>
        <v>11.15.00</v>
      </c>
      <c r="U1523" t="str">
        <f t="shared" si="346"/>
        <v>19-giu-2013</v>
      </c>
      <c r="V1523">
        <f t="shared" si="347"/>
        <v>6</v>
      </c>
      <c r="W1523">
        <f t="shared" si="348"/>
        <v>2013</v>
      </c>
      <c r="X1523">
        <f t="shared" si="349"/>
        <v>19</v>
      </c>
      <c r="Y1523" s="25">
        <f t="shared" si="350"/>
        <v>6535.5999999999513</v>
      </c>
    </row>
    <row r="1524" spans="1:25">
      <c r="A1524" t="s">
        <v>2247</v>
      </c>
      <c r="B1524" t="s">
        <v>2248</v>
      </c>
      <c r="C1524" t="s">
        <v>55</v>
      </c>
      <c r="D1524">
        <v>8</v>
      </c>
      <c r="E1524" s="38">
        <v>206</v>
      </c>
      <c r="F1524" s="4">
        <v>1.29E-2</v>
      </c>
      <c r="G1524">
        <v>0</v>
      </c>
      <c r="H1524" s="25">
        <v>207.6</v>
      </c>
      <c r="I1524" s="25">
        <v>-16</v>
      </c>
      <c r="J1524" s="3">
        <v>10000</v>
      </c>
      <c r="K1524" s="7">
        <f t="shared" si="337"/>
        <v>1</v>
      </c>
      <c r="L1524" s="6">
        <f t="shared" si="338"/>
        <v>206</v>
      </c>
      <c r="M1524">
        <v>1</v>
      </c>
      <c r="N1524" s="9">
        <f t="shared" si="339"/>
        <v>1</v>
      </c>
      <c r="O1524" s="9">
        <f t="shared" si="340"/>
        <v>0</v>
      </c>
      <c r="P1524" s="9">
        <f t="shared" si="341"/>
        <v>0</v>
      </c>
      <c r="Q1524" s="8">
        <f t="shared" si="342"/>
        <v>206</v>
      </c>
      <c r="R1524" s="8">
        <f t="shared" si="343"/>
        <v>0</v>
      </c>
      <c r="S1524" t="str">
        <f t="shared" si="344"/>
        <v>13.00.00</v>
      </c>
      <c r="T1524" t="str">
        <f t="shared" si="345"/>
        <v>21.00.00</v>
      </c>
      <c r="U1524" t="str">
        <f t="shared" si="346"/>
        <v>20-giu-2013</v>
      </c>
      <c r="V1524">
        <f t="shared" si="347"/>
        <v>6</v>
      </c>
      <c r="W1524">
        <f t="shared" si="348"/>
        <v>2013</v>
      </c>
      <c r="X1524">
        <f t="shared" si="349"/>
        <v>20</v>
      </c>
      <c r="Y1524" s="25">
        <f t="shared" si="350"/>
        <v>6741.5999999999513</v>
      </c>
    </row>
    <row r="1525" spans="1:25">
      <c r="A1525" t="s">
        <v>5339</v>
      </c>
      <c r="B1525" t="s">
        <v>5340</v>
      </c>
      <c r="C1525" t="s">
        <v>25</v>
      </c>
      <c r="D1525">
        <v>11</v>
      </c>
      <c r="E1525" s="36">
        <v>28.2</v>
      </c>
      <c r="F1525" s="4">
        <v>3.5999999999999999E-3</v>
      </c>
      <c r="G1525">
        <v>0</v>
      </c>
      <c r="H1525" s="25">
        <v>64.2</v>
      </c>
      <c r="I1525" s="25">
        <v>0</v>
      </c>
      <c r="J1525" s="3">
        <v>10000</v>
      </c>
      <c r="K1525" s="7">
        <f t="shared" si="337"/>
        <v>2</v>
      </c>
      <c r="L1525" s="6">
        <f t="shared" si="338"/>
        <v>234.2</v>
      </c>
      <c r="M1525">
        <v>1</v>
      </c>
      <c r="N1525" s="9">
        <f t="shared" si="339"/>
        <v>1</v>
      </c>
      <c r="O1525" s="9">
        <f t="shared" si="340"/>
        <v>0</v>
      </c>
      <c r="P1525" s="9">
        <f t="shared" si="341"/>
        <v>0</v>
      </c>
      <c r="Q1525" s="8">
        <f t="shared" si="342"/>
        <v>28.2</v>
      </c>
      <c r="R1525" s="8">
        <f t="shared" si="343"/>
        <v>0</v>
      </c>
      <c r="S1525" t="str">
        <f t="shared" si="344"/>
        <v>3.00.00</v>
      </c>
      <c r="T1525" t="str">
        <f t="shared" si="345"/>
        <v>14.00.00</v>
      </c>
      <c r="U1525" t="str">
        <f t="shared" si="346"/>
        <v>21-giu-2013</v>
      </c>
      <c r="V1525">
        <f t="shared" si="347"/>
        <v>6</v>
      </c>
      <c r="W1525">
        <f t="shared" si="348"/>
        <v>2013</v>
      </c>
      <c r="X1525">
        <f t="shared" si="349"/>
        <v>21</v>
      </c>
      <c r="Y1525" s="25">
        <f t="shared" si="350"/>
        <v>6769.7999999999511</v>
      </c>
    </row>
    <row r="1526" spans="1:25">
      <c r="A1526" t="s">
        <v>5341</v>
      </c>
      <c r="B1526" t="s">
        <v>5342</v>
      </c>
      <c r="C1526" t="s">
        <v>55</v>
      </c>
      <c r="D1526">
        <v>3</v>
      </c>
      <c r="E1526" s="36">
        <v>-23.8</v>
      </c>
      <c r="F1526" s="4">
        <v>-3.0999999999999999E-3</v>
      </c>
      <c r="G1526">
        <v>0</v>
      </c>
      <c r="H1526" s="25">
        <v>8.6999999999999993</v>
      </c>
      <c r="I1526" s="25">
        <v>-23.8</v>
      </c>
      <c r="J1526" s="3">
        <v>10000</v>
      </c>
      <c r="K1526" s="7">
        <f t="shared" si="337"/>
        <v>-1</v>
      </c>
      <c r="L1526" s="6">
        <f t="shared" si="338"/>
        <v>-23.8</v>
      </c>
      <c r="M1526">
        <v>1</v>
      </c>
      <c r="N1526" s="9">
        <f t="shared" si="339"/>
        <v>0</v>
      </c>
      <c r="O1526" s="9">
        <f t="shared" si="340"/>
        <v>-1</v>
      </c>
      <c r="P1526" s="9">
        <f t="shared" si="341"/>
        <v>0</v>
      </c>
      <c r="Q1526" s="8">
        <f t="shared" si="342"/>
        <v>0</v>
      </c>
      <c r="R1526" s="8">
        <f t="shared" si="343"/>
        <v>-23.8</v>
      </c>
      <c r="S1526" t="str">
        <f t="shared" si="344"/>
        <v>11.00.00</v>
      </c>
      <c r="T1526" t="str">
        <f t="shared" si="345"/>
        <v>14.00.00</v>
      </c>
      <c r="U1526" t="str">
        <f t="shared" si="346"/>
        <v>24-giu-2013</v>
      </c>
      <c r="V1526">
        <f t="shared" si="347"/>
        <v>6</v>
      </c>
      <c r="W1526">
        <f t="shared" si="348"/>
        <v>2013</v>
      </c>
      <c r="X1526">
        <f t="shared" si="349"/>
        <v>24</v>
      </c>
      <c r="Y1526" s="25">
        <f t="shared" si="350"/>
        <v>6745.9999999999509</v>
      </c>
    </row>
    <row r="1527" spans="1:25">
      <c r="A1527" t="s">
        <v>3305</v>
      </c>
      <c r="B1527" t="s">
        <v>3306</v>
      </c>
      <c r="C1527" t="s">
        <v>25</v>
      </c>
      <c r="D1527">
        <v>8</v>
      </c>
      <c r="E1527" s="36">
        <v>-0.6</v>
      </c>
      <c r="F1527" s="4">
        <v>-1E-4</v>
      </c>
      <c r="G1527">
        <v>0</v>
      </c>
      <c r="H1527" s="25">
        <v>20.8</v>
      </c>
      <c r="I1527" s="25">
        <v>-35</v>
      </c>
      <c r="J1527" s="3">
        <v>10000</v>
      </c>
      <c r="K1527" s="7">
        <f t="shared" si="337"/>
        <v>-2</v>
      </c>
      <c r="L1527" s="6">
        <f t="shared" si="338"/>
        <v>-24.400000000000002</v>
      </c>
      <c r="M1527">
        <v>1</v>
      </c>
      <c r="N1527" s="9">
        <f t="shared" si="339"/>
        <v>0</v>
      </c>
      <c r="O1527" s="9">
        <f t="shared" si="340"/>
        <v>-1</v>
      </c>
      <c r="P1527" s="9">
        <f t="shared" si="341"/>
        <v>0</v>
      </c>
      <c r="Q1527" s="8">
        <f t="shared" si="342"/>
        <v>0</v>
      </c>
      <c r="R1527" s="8">
        <f t="shared" si="343"/>
        <v>-0.6</v>
      </c>
      <c r="S1527" t="str">
        <f t="shared" si="344"/>
        <v>15.00.00</v>
      </c>
      <c r="T1527" t="str">
        <f t="shared" si="345"/>
        <v>23.00.00</v>
      </c>
      <c r="U1527" t="str">
        <f t="shared" si="346"/>
        <v>24-giu-2013</v>
      </c>
      <c r="V1527">
        <f t="shared" si="347"/>
        <v>6</v>
      </c>
      <c r="W1527">
        <f t="shared" si="348"/>
        <v>2013</v>
      </c>
      <c r="X1527">
        <f t="shared" si="349"/>
        <v>24</v>
      </c>
      <c r="Y1527" s="25">
        <f t="shared" si="350"/>
        <v>6745.3999999999505</v>
      </c>
    </row>
    <row r="1528" spans="1:25">
      <c r="A1528" t="s">
        <v>5343</v>
      </c>
      <c r="B1528" t="s">
        <v>5344</v>
      </c>
      <c r="C1528" t="s">
        <v>25</v>
      </c>
      <c r="D1528">
        <v>12</v>
      </c>
      <c r="E1528" s="36">
        <v>17.2</v>
      </c>
      <c r="F1528" s="4">
        <v>2.2000000000000001E-3</v>
      </c>
      <c r="G1528">
        <v>0</v>
      </c>
      <c r="H1528" s="25">
        <v>60.5</v>
      </c>
      <c r="I1528" s="25">
        <v>-51.4</v>
      </c>
      <c r="J1528" s="3">
        <v>10000</v>
      </c>
      <c r="K1528" s="7">
        <f t="shared" si="337"/>
        <v>1</v>
      </c>
      <c r="L1528" s="6">
        <f t="shared" si="338"/>
        <v>17.2</v>
      </c>
      <c r="M1528">
        <v>1</v>
      </c>
      <c r="N1528" s="9">
        <f t="shared" si="339"/>
        <v>1</v>
      </c>
      <c r="O1528" s="9">
        <f t="shared" si="340"/>
        <v>0</v>
      </c>
      <c r="P1528" s="9">
        <f t="shared" si="341"/>
        <v>0</v>
      </c>
      <c r="Q1528" s="8">
        <f t="shared" si="342"/>
        <v>17.2</v>
      </c>
      <c r="R1528" s="8">
        <f t="shared" si="343"/>
        <v>0</v>
      </c>
      <c r="S1528" t="str">
        <f t="shared" si="344"/>
        <v>4.00.00</v>
      </c>
      <c r="T1528" t="str">
        <f t="shared" si="345"/>
        <v>16.00.00</v>
      </c>
      <c r="U1528" t="str">
        <f t="shared" si="346"/>
        <v>25-giu-2013</v>
      </c>
      <c r="V1528">
        <f t="shared" si="347"/>
        <v>6</v>
      </c>
      <c r="W1528">
        <f t="shared" si="348"/>
        <v>2013</v>
      </c>
      <c r="X1528">
        <f t="shared" si="349"/>
        <v>25</v>
      </c>
      <c r="Y1528" s="25">
        <f t="shared" si="350"/>
        <v>6762.5999999999503</v>
      </c>
    </row>
    <row r="1529" spans="1:25">
      <c r="A1529" t="s">
        <v>3307</v>
      </c>
      <c r="B1529" t="s">
        <v>3308</v>
      </c>
      <c r="C1529" t="s">
        <v>25</v>
      </c>
      <c r="D1529">
        <v>14</v>
      </c>
      <c r="E1529" s="36">
        <v>57.2</v>
      </c>
      <c r="F1529" s="4">
        <v>7.4000000000000003E-3</v>
      </c>
      <c r="G1529">
        <v>0</v>
      </c>
      <c r="H1529" s="25">
        <v>63.2</v>
      </c>
      <c r="I1529" s="25">
        <v>-7.8</v>
      </c>
      <c r="J1529" s="3">
        <v>10000</v>
      </c>
      <c r="K1529" s="7">
        <f t="shared" si="337"/>
        <v>2</v>
      </c>
      <c r="L1529" s="6">
        <f t="shared" si="338"/>
        <v>74.400000000000006</v>
      </c>
      <c r="M1529">
        <v>1</v>
      </c>
      <c r="N1529" s="9">
        <f t="shared" si="339"/>
        <v>1</v>
      </c>
      <c r="O1529" s="9">
        <f t="shared" si="340"/>
        <v>0</v>
      </c>
      <c r="P1529" s="9">
        <f t="shared" si="341"/>
        <v>0</v>
      </c>
      <c r="Q1529" s="8">
        <f t="shared" si="342"/>
        <v>57.2</v>
      </c>
      <c r="R1529" s="8">
        <f t="shared" si="343"/>
        <v>0</v>
      </c>
      <c r="S1529" t="str">
        <f t="shared" si="344"/>
        <v>9.00.00</v>
      </c>
      <c r="T1529" t="str">
        <f t="shared" si="345"/>
        <v>23.00.00</v>
      </c>
      <c r="U1529" t="str">
        <f t="shared" si="346"/>
        <v>25-giu-2013</v>
      </c>
      <c r="V1529">
        <f t="shared" si="347"/>
        <v>6</v>
      </c>
      <c r="W1529">
        <f t="shared" si="348"/>
        <v>2013</v>
      </c>
      <c r="X1529">
        <f t="shared" si="349"/>
        <v>25</v>
      </c>
      <c r="Y1529" s="25">
        <f t="shared" si="350"/>
        <v>6819.7999999999502</v>
      </c>
    </row>
    <row r="1530" spans="1:25">
      <c r="A1530" t="s">
        <v>2249</v>
      </c>
      <c r="B1530" t="s">
        <v>2250</v>
      </c>
      <c r="C1530" t="s">
        <v>25</v>
      </c>
      <c r="D1530">
        <v>9</v>
      </c>
      <c r="E1530" s="38">
        <v>26</v>
      </c>
      <c r="F1530" s="4">
        <v>1.6000000000000001E-3</v>
      </c>
      <c r="G1530">
        <v>0</v>
      </c>
      <c r="H1530" s="25">
        <v>26.6</v>
      </c>
      <c r="I1530" s="25">
        <v>-24.4</v>
      </c>
      <c r="J1530" s="3">
        <v>10000</v>
      </c>
      <c r="K1530" s="7">
        <f t="shared" si="337"/>
        <v>3</v>
      </c>
      <c r="L1530" s="6">
        <f t="shared" si="338"/>
        <v>100.4</v>
      </c>
      <c r="M1530">
        <v>1</v>
      </c>
      <c r="N1530" s="9">
        <f t="shared" si="339"/>
        <v>1</v>
      </c>
      <c r="O1530" s="9">
        <f t="shared" si="340"/>
        <v>0</v>
      </c>
      <c r="P1530" s="9">
        <f t="shared" si="341"/>
        <v>0</v>
      </c>
      <c r="Q1530" s="8">
        <f t="shared" si="342"/>
        <v>26</v>
      </c>
      <c r="R1530" s="8">
        <f t="shared" si="343"/>
        <v>0</v>
      </c>
      <c r="S1530" t="str">
        <f t="shared" si="344"/>
        <v>12.00.00</v>
      </c>
      <c r="T1530" t="str">
        <f t="shared" si="345"/>
        <v>21.00.00</v>
      </c>
      <c r="U1530" t="str">
        <f t="shared" si="346"/>
        <v>26-giu-2013</v>
      </c>
      <c r="V1530">
        <f t="shared" si="347"/>
        <v>6</v>
      </c>
      <c r="W1530">
        <f t="shared" si="348"/>
        <v>2013</v>
      </c>
      <c r="X1530">
        <f t="shared" si="349"/>
        <v>26</v>
      </c>
      <c r="Y1530" s="25">
        <f t="shared" si="350"/>
        <v>6845.7999999999502</v>
      </c>
    </row>
    <row r="1531" spans="1:25">
      <c r="A1531" t="s">
        <v>5348</v>
      </c>
      <c r="B1531" t="s">
        <v>5349</v>
      </c>
      <c r="C1531" t="s">
        <v>55</v>
      </c>
      <c r="D1531">
        <v>4</v>
      </c>
      <c r="E1531" s="36">
        <v>-3.8</v>
      </c>
      <c r="F1531" s="4">
        <v>-5.0000000000000001E-4</v>
      </c>
      <c r="G1531">
        <v>0</v>
      </c>
      <c r="H1531" s="25">
        <v>63</v>
      </c>
      <c r="I1531" s="25">
        <v>-5</v>
      </c>
      <c r="J1531" s="3">
        <v>10000</v>
      </c>
      <c r="K1531" s="7">
        <f t="shared" si="337"/>
        <v>-1</v>
      </c>
      <c r="L1531" s="6">
        <f t="shared" si="338"/>
        <v>-3.8</v>
      </c>
      <c r="M1531">
        <v>1</v>
      </c>
      <c r="N1531" s="9">
        <f t="shared" si="339"/>
        <v>0</v>
      </c>
      <c r="O1531" s="9">
        <f t="shared" si="340"/>
        <v>-1</v>
      </c>
      <c r="P1531" s="9">
        <f t="shared" si="341"/>
        <v>0</v>
      </c>
      <c r="Q1531" s="8">
        <f t="shared" si="342"/>
        <v>0</v>
      </c>
      <c r="R1531" s="8">
        <f t="shared" si="343"/>
        <v>-3.8</v>
      </c>
      <c r="S1531" t="str">
        <f t="shared" si="344"/>
        <v>13.00.00</v>
      </c>
      <c r="T1531" t="str">
        <f t="shared" si="345"/>
        <v>17.00.00</v>
      </c>
      <c r="U1531" t="str">
        <f t="shared" si="346"/>
        <v>28-giu-2013</v>
      </c>
      <c r="V1531">
        <f t="shared" si="347"/>
        <v>6</v>
      </c>
      <c r="W1531">
        <f t="shared" si="348"/>
        <v>2013</v>
      </c>
      <c r="X1531">
        <f t="shared" si="349"/>
        <v>28</v>
      </c>
      <c r="Y1531" s="25">
        <f t="shared" si="350"/>
        <v>6841.99999999995</v>
      </c>
    </row>
    <row r="1532" spans="1:25">
      <c r="A1532" t="s">
        <v>3309</v>
      </c>
      <c r="B1532" t="s">
        <v>3309</v>
      </c>
      <c r="C1532" t="s">
        <v>25</v>
      </c>
      <c r="D1532">
        <v>0</v>
      </c>
      <c r="E1532" s="36">
        <v>-42.3</v>
      </c>
      <c r="F1532" s="4">
        <v>-5.3E-3</v>
      </c>
      <c r="G1532">
        <v>0</v>
      </c>
      <c r="H1532" s="25">
        <v>0</v>
      </c>
      <c r="I1532" s="25">
        <v>-42.3</v>
      </c>
      <c r="J1532" s="3">
        <v>10000</v>
      </c>
      <c r="K1532" s="7">
        <f t="shared" si="337"/>
        <v>-2</v>
      </c>
      <c r="L1532" s="6">
        <f t="shared" si="338"/>
        <v>-46.099999999999994</v>
      </c>
      <c r="M1532">
        <v>1</v>
      </c>
      <c r="N1532" s="9">
        <f t="shared" si="339"/>
        <v>0</v>
      </c>
      <c r="O1532" s="9">
        <f t="shared" si="340"/>
        <v>-1</v>
      </c>
      <c r="P1532" s="9">
        <f t="shared" si="341"/>
        <v>0</v>
      </c>
      <c r="Q1532" s="8">
        <f t="shared" si="342"/>
        <v>0</v>
      </c>
      <c r="R1532" s="8">
        <f t="shared" si="343"/>
        <v>-42.3</v>
      </c>
      <c r="S1532" t="str">
        <f t="shared" si="344"/>
        <v>14.00.00</v>
      </c>
      <c r="T1532" t="str">
        <f t="shared" si="345"/>
        <v>14.00.00</v>
      </c>
      <c r="U1532" t="str">
        <f t="shared" si="346"/>
        <v>28-giu-2013</v>
      </c>
      <c r="V1532">
        <f t="shared" si="347"/>
        <v>6</v>
      </c>
      <c r="W1532">
        <f t="shared" si="348"/>
        <v>2013</v>
      </c>
      <c r="X1532">
        <f t="shared" si="349"/>
        <v>28</v>
      </c>
      <c r="Y1532" s="25">
        <f t="shared" si="350"/>
        <v>6799.6999999999498</v>
      </c>
    </row>
    <row r="1533" spans="1:25">
      <c r="A1533" t="s">
        <v>5345</v>
      </c>
      <c r="B1533" t="s">
        <v>5346</v>
      </c>
      <c r="C1533" t="s">
        <v>55</v>
      </c>
      <c r="D1533">
        <v>7</v>
      </c>
      <c r="E1533" s="36">
        <v>-49.7</v>
      </c>
      <c r="F1533" s="4">
        <v>-6.1999999999999998E-3</v>
      </c>
      <c r="G1533">
        <v>0</v>
      </c>
      <c r="H1533" s="25">
        <v>0</v>
      </c>
      <c r="I1533" s="25">
        <v>-51.5</v>
      </c>
      <c r="J1533" s="3">
        <v>10000</v>
      </c>
      <c r="K1533" s="7">
        <f t="shared" si="337"/>
        <v>-3</v>
      </c>
      <c r="L1533" s="6">
        <f t="shared" si="338"/>
        <v>-95.8</v>
      </c>
      <c r="M1533">
        <v>1</v>
      </c>
      <c r="N1533" s="9">
        <f t="shared" si="339"/>
        <v>0</v>
      </c>
      <c r="O1533" s="9">
        <f t="shared" si="340"/>
        <v>-1</v>
      </c>
      <c r="P1533" s="9">
        <f t="shared" si="341"/>
        <v>0</v>
      </c>
      <c r="Q1533" s="8">
        <f t="shared" si="342"/>
        <v>0</v>
      </c>
      <c r="R1533" s="8">
        <f t="shared" si="343"/>
        <v>-49.7</v>
      </c>
      <c r="S1533" t="str">
        <f t="shared" si="344"/>
        <v>2.00.00</v>
      </c>
      <c r="T1533" t="str">
        <f t="shared" si="345"/>
        <v>9.00.00</v>
      </c>
      <c r="U1533" t="str">
        <f t="shared" si="346"/>
        <v>28-giu-2013</v>
      </c>
      <c r="V1533">
        <f t="shared" si="347"/>
        <v>6</v>
      </c>
      <c r="W1533">
        <f t="shared" si="348"/>
        <v>2013</v>
      </c>
      <c r="X1533">
        <f t="shared" si="349"/>
        <v>28</v>
      </c>
      <c r="Y1533" s="25">
        <f t="shared" si="350"/>
        <v>6749.99999999995</v>
      </c>
    </row>
    <row r="1534" spans="1:25">
      <c r="A1534" t="s">
        <v>5346</v>
      </c>
      <c r="B1534" t="s">
        <v>5347</v>
      </c>
      <c r="C1534" t="s">
        <v>25</v>
      </c>
      <c r="D1534">
        <v>3</v>
      </c>
      <c r="E1534" s="36">
        <v>-50.8</v>
      </c>
      <c r="F1534" s="4">
        <v>-6.3E-3</v>
      </c>
      <c r="G1534">
        <v>0</v>
      </c>
      <c r="H1534" s="25">
        <v>0</v>
      </c>
      <c r="I1534" s="25">
        <v>-51.6</v>
      </c>
      <c r="J1534" s="3">
        <v>10000</v>
      </c>
      <c r="K1534" s="7">
        <f t="shared" si="337"/>
        <v>-4</v>
      </c>
      <c r="L1534" s="6">
        <f t="shared" si="338"/>
        <v>-146.6</v>
      </c>
      <c r="M1534">
        <v>1</v>
      </c>
      <c r="N1534" s="9">
        <f t="shared" si="339"/>
        <v>0</v>
      </c>
      <c r="O1534" s="9">
        <f t="shared" si="340"/>
        <v>-1</v>
      </c>
      <c r="P1534" s="9">
        <f t="shared" si="341"/>
        <v>0</v>
      </c>
      <c r="Q1534" s="8">
        <f t="shared" si="342"/>
        <v>0</v>
      </c>
      <c r="R1534" s="8">
        <f t="shared" si="343"/>
        <v>-50.8</v>
      </c>
      <c r="S1534" t="str">
        <f t="shared" si="344"/>
        <v>9.00.00</v>
      </c>
      <c r="T1534" t="str">
        <f t="shared" si="345"/>
        <v>12.00.00</v>
      </c>
      <c r="U1534" t="str">
        <f t="shared" si="346"/>
        <v>28-giu-2013</v>
      </c>
      <c r="V1534">
        <f t="shared" si="347"/>
        <v>6</v>
      </c>
      <c r="W1534">
        <f t="shared" si="348"/>
        <v>2013</v>
      </c>
      <c r="X1534">
        <f t="shared" si="349"/>
        <v>28</v>
      </c>
      <c r="Y1534" s="25">
        <f t="shared" si="350"/>
        <v>6699.1999999999498</v>
      </c>
    </row>
    <row r="1535" spans="1:25">
      <c r="A1535" t="s">
        <v>5352</v>
      </c>
      <c r="B1535" t="s">
        <v>5353</v>
      </c>
      <c r="C1535" t="s">
        <v>25</v>
      </c>
      <c r="D1535">
        <v>8</v>
      </c>
      <c r="E1535" s="36">
        <v>-35.799999999999997</v>
      </c>
      <c r="F1535" s="4">
        <v>-4.4999999999999997E-3</v>
      </c>
      <c r="G1535">
        <v>0</v>
      </c>
      <c r="H1535" s="25">
        <v>22</v>
      </c>
      <c r="I1535" s="25">
        <v>-35.799999999999997</v>
      </c>
      <c r="J1535" s="3">
        <v>10000</v>
      </c>
      <c r="K1535" s="7">
        <f t="shared" si="337"/>
        <v>-5</v>
      </c>
      <c r="L1535" s="6">
        <f t="shared" si="338"/>
        <v>-182.39999999999998</v>
      </c>
      <c r="M1535">
        <v>1</v>
      </c>
      <c r="N1535" s="9">
        <f t="shared" si="339"/>
        <v>0</v>
      </c>
      <c r="O1535" s="9">
        <f t="shared" si="340"/>
        <v>-1</v>
      </c>
      <c r="P1535" s="9">
        <f t="shared" si="341"/>
        <v>0</v>
      </c>
      <c r="Q1535" s="8">
        <f t="shared" si="342"/>
        <v>0</v>
      </c>
      <c r="R1535" s="8">
        <f t="shared" si="343"/>
        <v>-35.799999999999997</v>
      </c>
      <c r="S1535" t="str">
        <f t="shared" si="344"/>
        <v>13.00.00</v>
      </c>
      <c r="T1535" t="str">
        <f t="shared" si="345"/>
        <v>21.00.00</v>
      </c>
      <c r="U1535" t="str">
        <f t="shared" si="346"/>
        <v xml:space="preserve">1-lug-2013 </v>
      </c>
      <c r="V1535">
        <f t="shared" si="347"/>
        <v>7</v>
      </c>
      <c r="W1535">
        <f t="shared" si="348"/>
        <v>2013</v>
      </c>
      <c r="X1535">
        <f t="shared" si="349"/>
        <v>1</v>
      </c>
      <c r="Y1535" s="25">
        <f t="shared" si="350"/>
        <v>6663.3999999999496</v>
      </c>
    </row>
    <row r="1536" spans="1:25">
      <c r="A1536" t="s">
        <v>5354</v>
      </c>
      <c r="B1536" t="s">
        <v>5355</v>
      </c>
      <c r="C1536" t="s">
        <v>55</v>
      </c>
      <c r="D1536">
        <v>27</v>
      </c>
      <c r="E1536" s="36">
        <v>56.9</v>
      </c>
      <c r="F1536" s="4">
        <v>7.1999999999999998E-3</v>
      </c>
      <c r="G1536">
        <v>0</v>
      </c>
      <c r="H1536" s="25">
        <v>77.400000000000006</v>
      </c>
      <c r="I1536" s="25">
        <v>-52.4</v>
      </c>
      <c r="J1536" s="3">
        <v>10000</v>
      </c>
      <c r="K1536" s="7">
        <f t="shared" si="337"/>
        <v>1</v>
      </c>
      <c r="L1536" s="6">
        <f t="shared" si="338"/>
        <v>56.9</v>
      </c>
      <c r="M1536">
        <v>1</v>
      </c>
      <c r="N1536" s="9">
        <f t="shared" si="339"/>
        <v>1</v>
      </c>
      <c r="O1536" s="9">
        <f t="shared" si="340"/>
        <v>0</v>
      </c>
      <c r="P1536" s="9">
        <f t="shared" si="341"/>
        <v>0</v>
      </c>
      <c r="Q1536" s="8">
        <f t="shared" si="342"/>
        <v>56.9</v>
      </c>
      <c r="R1536" s="8">
        <f t="shared" si="343"/>
        <v>0</v>
      </c>
      <c r="S1536" t="str">
        <f t="shared" si="344"/>
        <v>23.00.00</v>
      </c>
      <c r="T1536" t="str">
        <f t="shared" si="345"/>
        <v>2.00.00</v>
      </c>
      <c r="U1536" t="str">
        <f t="shared" si="346"/>
        <v xml:space="preserve">1-lug-2013 </v>
      </c>
      <c r="V1536">
        <f t="shared" si="347"/>
        <v>7</v>
      </c>
      <c r="W1536">
        <f t="shared" si="348"/>
        <v>2013</v>
      </c>
      <c r="X1536">
        <f t="shared" si="349"/>
        <v>1</v>
      </c>
      <c r="Y1536" s="25">
        <f t="shared" si="350"/>
        <v>6720.2999999999493</v>
      </c>
    </row>
    <row r="1537" spans="1:25">
      <c r="A1537" t="s">
        <v>5350</v>
      </c>
      <c r="B1537" t="s">
        <v>5351</v>
      </c>
      <c r="C1537" t="s">
        <v>25</v>
      </c>
      <c r="D1537">
        <v>1</v>
      </c>
      <c r="E1537" s="36">
        <v>-27.8</v>
      </c>
      <c r="F1537" s="4">
        <v>-3.5000000000000001E-3</v>
      </c>
      <c r="G1537">
        <v>0</v>
      </c>
      <c r="H1537" s="25">
        <v>12.2</v>
      </c>
      <c r="I1537" s="25">
        <v>-27.8</v>
      </c>
      <c r="J1537" s="3">
        <v>10000</v>
      </c>
      <c r="K1537" s="7">
        <f t="shared" si="337"/>
        <v>-1</v>
      </c>
      <c r="L1537" s="6">
        <f t="shared" si="338"/>
        <v>-27.8</v>
      </c>
      <c r="M1537">
        <v>1</v>
      </c>
      <c r="N1537" s="9">
        <f t="shared" si="339"/>
        <v>0</v>
      </c>
      <c r="O1537" s="9">
        <f t="shared" si="340"/>
        <v>-1</v>
      </c>
      <c r="P1537" s="9">
        <f t="shared" si="341"/>
        <v>0</v>
      </c>
      <c r="Q1537" s="8">
        <f t="shared" si="342"/>
        <v>0</v>
      </c>
      <c r="R1537" s="8">
        <f t="shared" si="343"/>
        <v>-27.8</v>
      </c>
      <c r="S1537" t="str">
        <f t="shared" si="344"/>
        <v>9.00.00</v>
      </c>
      <c r="T1537" t="str">
        <f t="shared" si="345"/>
        <v>10.00.00</v>
      </c>
      <c r="U1537" t="str">
        <f t="shared" si="346"/>
        <v xml:space="preserve">1-lug-2013 </v>
      </c>
      <c r="V1537">
        <f t="shared" si="347"/>
        <v>7</v>
      </c>
      <c r="W1537">
        <f t="shared" si="348"/>
        <v>2013</v>
      </c>
      <c r="X1537">
        <f t="shared" si="349"/>
        <v>1</v>
      </c>
      <c r="Y1537" s="25">
        <f t="shared" si="350"/>
        <v>6692.4999999999491</v>
      </c>
    </row>
    <row r="1538" spans="1:25">
      <c r="A1538" t="s">
        <v>3310</v>
      </c>
      <c r="B1538" t="s">
        <v>3311</v>
      </c>
      <c r="C1538" t="s">
        <v>25</v>
      </c>
      <c r="D1538">
        <v>7</v>
      </c>
      <c r="E1538" s="36">
        <v>-40.299999999999997</v>
      </c>
      <c r="F1538" s="4">
        <v>-5.1000000000000004E-3</v>
      </c>
      <c r="G1538">
        <v>0</v>
      </c>
      <c r="H1538" s="25">
        <v>0</v>
      </c>
      <c r="I1538" s="25">
        <v>-59.5</v>
      </c>
      <c r="J1538" s="3">
        <v>10000</v>
      </c>
      <c r="K1538" s="7">
        <f t="shared" si="337"/>
        <v>-2</v>
      </c>
      <c r="L1538" s="6">
        <f t="shared" si="338"/>
        <v>-68.099999999999994</v>
      </c>
      <c r="M1538">
        <v>1</v>
      </c>
      <c r="N1538" s="9">
        <f t="shared" si="339"/>
        <v>0</v>
      </c>
      <c r="O1538" s="9">
        <f t="shared" si="340"/>
        <v>-1</v>
      </c>
      <c r="P1538" s="9">
        <f t="shared" si="341"/>
        <v>0</v>
      </c>
      <c r="Q1538" s="8">
        <f t="shared" si="342"/>
        <v>0</v>
      </c>
      <c r="R1538" s="8">
        <f t="shared" si="343"/>
        <v>-40.299999999999997</v>
      </c>
      <c r="S1538" t="str">
        <f t="shared" si="344"/>
        <v>16.00.00</v>
      </c>
      <c r="T1538" t="str">
        <f t="shared" si="345"/>
        <v>23.00.00</v>
      </c>
      <c r="U1538" t="str">
        <f t="shared" si="346"/>
        <v xml:space="preserve">2-lug-2013 </v>
      </c>
      <c r="V1538">
        <f t="shared" si="347"/>
        <v>7</v>
      </c>
      <c r="W1538">
        <f t="shared" si="348"/>
        <v>2013</v>
      </c>
      <c r="X1538">
        <f t="shared" si="349"/>
        <v>2</v>
      </c>
      <c r="Y1538" s="25">
        <f t="shared" si="350"/>
        <v>6652.1999999999489</v>
      </c>
    </row>
    <row r="1539" spans="1:25">
      <c r="A1539" t="s">
        <v>7353</v>
      </c>
      <c r="B1539" t="s">
        <v>7354</v>
      </c>
      <c r="C1539" t="s">
        <v>25</v>
      </c>
      <c r="D1539">
        <v>15</v>
      </c>
      <c r="E1539" s="36">
        <v>6.8</v>
      </c>
      <c r="F1539" s="4">
        <v>8.9999999999999998E-4</v>
      </c>
      <c r="G1539">
        <v>0</v>
      </c>
      <c r="H1539" s="25">
        <v>15.3</v>
      </c>
      <c r="I1539" s="25">
        <v>-3.5</v>
      </c>
      <c r="J1539" s="3">
        <v>10000</v>
      </c>
      <c r="K1539" s="7">
        <f t="shared" si="337"/>
        <v>1</v>
      </c>
      <c r="L1539" s="6">
        <f t="shared" si="338"/>
        <v>6.8</v>
      </c>
      <c r="M1539">
        <v>1</v>
      </c>
      <c r="N1539" s="9">
        <f t="shared" si="339"/>
        <v>1</v>
      </c>
      <c r="O1539" s="9">
        <f t="shared" si="340"/>
        <v>0</v>
      </c>
      <c r="P1539" s="9">
        <f t="shared" si="341"/>
        <v>0</v>
      </c>
      <c r="Q1539" s="8">
        <f t="shared" si="342"/>
        <v>6.8</v>
      </c>
      <c r="R1539" s="8">
        <f t="shared" si="343"/>
        <v>0</v>
      </c>
      <c r="S1539" t="str">
        <f t="shared" si="344"/>
        <v>17.15.00</v>
      </c>
      <c r="T1539" t="str">
        <f t="shared" si="345"/>
        <v>21.00.00</v>
      </c>
      <c r="U1539" t="str">
        <f t="shared" si="346"/>
        <v xml:space="preserve">3-lug-2013 </v>
      </c>
      <c r="V1539">
        <f t="shared" si="347"/>
        <v>7</v>
      </c>
      <c r="W1539">
        <f t="shared" si="348"/>
        <v>2013</v>
      </c>
      <c r="X1539">
        <f t="shared" si="349"/>
        <v>3</v>
      </c>
      <c r="Y1539" s="25">
        <f t="shared" si="350"/>
        <v>6658.9999999999491</v>
      </c>
    </row>
    <row r="1540" spans="1:25">
      <c r="A1540" t="s">
        <v>5358</v>
      </c>
      <c r="B1540" t="s">
        <v>5359</v>
      </c>
      <c r="C1540" t="s">
        <v>25</v>
      </c>
      <c r="D1540">
        <v>39</v>
      </c>
      <c r="E1540" s="36">
        <v>139.1</v>
      </c>
      <c r="F1540" s="4">
        <v>1.77E-2</v>
      </c>
      <c r="G1540">
        <v>0</v>
      </c>
      <c r="H1540" s="25">
        <v>169.3</v>
      </c>
      <c r="I1540" s="25">
        <v>-11</v>
      </c>
      <c r="J1540" s="3">
        <v>10000</v>
      </c>
      <c r="K1540" s="7">
        <f t="shared" si="337"/>
        <v>2</v>
      </c>
      <c r="L1540" s="6">
        <f t="shared" si="338"/>
        <v>145.9</v>
      </c>
      <c r="M1540">
        <v>1</v>
      </c>
      <c r="N1540" s="9">
        <f t="shared" si="339"/>
        <v>1</v>
      </c>
      <c r="O1540" s="9">
        <f t="shared" si="340"/>
        <v>0</v>
      </c>
      <c r="P1540" s="9">
        <f t="shared" si="341"/>
        <v>0</v>
      </c>
      <c r="Q1540" s="8">
        <f t="shared" si="342"/>
        <v>139.1</v>
      </c>
      <c r="R1540" s="8">
        <f t="shared" si="343"/>
        <v>0</v>
      </c>
      <c r="S1540" t="str">
        <f t="shared" si="344"/>
        <v>18.00.00</v>
      </c>
      <c r="T1540" t="str">
        <f t="shared" si="345"/>
        <v>11.00.00</v>
      </c>
      <c r="U1540" t="str">
        <f t="shared" si="346"/>
        <v xml:space="preserve">3-lug-2013 </v>
      </c>
      <c r="V1540">
        <f t="shared" si="347"/>
        <v>7</v>
      </c>
      <c r="W1540">
        <f t="shared" si="348"/>
        <v>2013</v>
      </c>
      <c r="X1540">
        <f t="shared" si="349"/>
        <v>3</v>
      </c>
      <c r="Y1540" s="25">
        <f t="shared" si="350"/>
        <v>6798.0999999999494</v>
      </c>
    </row>
    <row r="1541" spans="1:25">
      <c r="A1541" t="s">
        <v>5356</v>
      </c>
      <c r="B1541" t="s">
        <v>5357</v>
      </c>
      <c r="C1541" t="s">
        <v>55</v>
      </c>
      <c r="D1541">
        <v>2</v>
      </c>
      <c r="E1541" s="36">
        <v>35.200000000000003</v>
      </c>
      <c r="F1541" s="4">
        <v>4.4999999999999997E-3</v>
      </c>
      <c r="G1541">
        <v>0</v>
      </c>
      <c r="H1541" s="25">
        <v>97.5</v>
      </c>
      <c r="I1541" s="25">
        <v>0</v>
      </c>
      <c r="J1541" s="3">
        <v>10000</v>
      </c>
      <c r="K1541" s="7">
        <f t="shared" si="337"/>
        <v>3</v>
      </c>
      <c r="L1541" s="6">
        <f t="shared" si="338"/>
        <v>181.10000000000002</v>
      </c>
      <c r="M1541">
        <v>1</v>
      </c>
      <c r="N1541" s="9">
        <f t="shared" si="339"/>
        <v>1</v>
      </c>
      <c r="O1541" s="9">
        <f t="shared" si="340"/>
        <v>0</v>
      </c>
      <c r="P1541" s="9">
        <f t="shared" si="341"/>
        <v>0</v>
      </c>
      <c r="Q1541" s="8">
        <f t="shared" si="342"/>
        <v>35.200000000000003</v>
      </c>
      <c r="R1541" s="8">
        <f t="shared" si="343"/>
        <v>0</v>
      </c>
      <c r="S1541" t="str">
        <f t="shared" si="344"/>
        <v>9.00.00</v>
      </c>
      <c r="T1541" t="str">
        <f t="shared" si="345"/>
        <v>11.00.00</v>
      </c>
      <c r="U1541" t="str">
        <f t="shared" si="346"/>
        <v xml:space="preserve">3-lug-2013 </v>
      </c>
      <c r="V1541">
        <f t="shared" si="347"/>
        <v>7</v>
      </c>
      <c r="W1541">
        <f t="shared" si="348"/>
        <v>2013</v>
      </c>
      <c r="X1541">
        <f t="shared" si="349"/>
        <v>3</v>
      </c>
      <c r="Y1541" s="25">
        <f t="shared" si="350"/>
        <v>6833.2999999999493</v>
      </c>
    </row>
    <row r="1542" spans="1:25">
      <c r="A1542" t="s">
        <v>2251</v>
      </c>
      <c r="B1542" t="s">
        <v>2252</v>
      </c>
      <c r="C1542" t="s">
        <v>55</v>
      </c>
      <c r="D1542">
        <v>8</v>
      </c>
      <c r="E1542" s="38">
        <v>252</v>
      </c>
      <c r="F1542" s="4">
        <v>1.5800000000000002E-2</v>
      </c>
      <c r="G1542">
        <v>0</v>
      </c>
      <c r="H1542" s="25">
        <v>278.60000000000002</v>
      </c>
      <c r="I1542" s="25">
        <v>-1.4</v>
      </c>
      <c r="J1542" s="3">
        <v>10000</v>
      </c>
      <c r="K1542" s="7">
        <f t="shared" si="337"/>
        <v>4</v>
      </c>
      <c r="L1542" s="6">
        <f t="shared" si="338"/>
        <v>433.1</v>
      </c>
      <c r="M1542">
        <v>1</v>
      </c>
      <c r="N1542" s="9">
        <f t="shared" si="339"/>
        <v>1</v>
      </c>
      <c r="O1542" s="9">
        <f t="shared" si="340"/>
        <v>0</v>
      </c>
      <c r="P1542" s="9">
        <f t="shared" si="341"/>
        <v>0</v>
      </c>
      <c r="Q1542" s="8">
        <f t="shared" si="342"/>
        <v>252</v>
      </c>
      <c r="R1542" s="8">
        <f t="shared" si="343"/>
        <v>0</v>
      </c>
      <c r="S1542" t="str">
        <f t="shared" si="344"/>
        <v>13.00.00</v>
      </c>
      <c r="T1542" t="str">
        <f t="shared" si="345"/>
        <v>21.00.00</v>
      </c>
      <c r="U1542" t="str">
        <f t="shared" si="346"/>
        <v xml:space="preserve">5-lug-2013 </v>
      </c>
      <c r="V1542">
        <f t="shared" si="347"/>
        <v>7</v>
      </c>
      <c r="W1542">
        <f t="shared" si="348"/>
        <v>2013</v>
      </c>
      <c r="X1542">
        <f t="shared" si="349"/>
        <v>5</v>
      </c>
      <c r="Y1542" s="25">
        <f t="shared" si="350"/>
        <v>7085.2999999999493</v>
      </c>
    </row>
    <row r="1543" spans="1:25">
      <c r="A1543" t="s">
        <v>2253</v>
      </c>
      <c r="B1543" t="s">
        <v>2254</v>
      </c>
      <c r="C1543" t="s">
        <v>25</v>
      </c>
      <c r="D1543">
        <v>9</v>
      </c>
      <c r="E1543" s="38">
        <v>0</v>
      </c>
      <c r="F1543" s="4">
        <v>0</v>
      </c>
      <c r="G1543">
        <v>0</v>
      </c>
      <c r="H1543" s="25">
        <v>44.4</v>
      </c>
      <c r="I1543" s="25">
        <v>-44.6</v>
      </c>
      <c r="J1543" s="3">
        <v>10000</v>
      </c>
      <c r="K1543" s="7">
        <f t="shared" ref="K1543:K1606" si="351">+IF(AND(E1543&gt;=0,E1542&gt;=0),K1542+1,IF(AND(E1543&lt;0,E1542&lt;0),K1542-1,IF(AND(E1543&gt;=0,E1542&lt;0),1,-1)))</f>
        <v>5</v>
      </c>
      <c r="L1543" s="6">
        <f t="shared" ref="L1543:L1606" si="352">+IF(AND(E1543&gt;=0,E1542&gt;=0),L1542+E1543,IF(AND(E1543&lt;0,E1542&lt;0),L1542+E1543,E1543))</f>
        <v>433.1</v>
      </c>
      <c r="M1543">
        <v>1</v>
      </c>
      <c r="N1543" s="9">
        <f t="shared" ref="N1543:N1606" si="353">+IF(E1543&gt;0,1,0)</f>
        <v>0</v>
      </c>
      <c r="O1543" s="9">
        <f t="shared" ref="O1543:O1606" si="354">+IF(E1543&lt;0,-1,0)</f>
        <v>0</v>
      </c>
      <c r="P1543" s="9">
        <f t="shared" ref="P1543:P1606" si="355">+IF(E1543=0,1,0)</f>
        <v>1</v>
      </c>
      <c r="Q1543" s="8">
        <f t="shared" ref="Q1543:Q1606" si="356">IF(E1543&gt;=0,E1543,0)</f>
        <v>0</v>
      </c>
      <c r="R1543" s="8">
        <f t="shared" ref="R1543:R1606" si="357">IF(E1543&lt;0,E1543,0)</f>
        <v>0</v>
      </c>
      <c r="S1543" t="str">
        <f t="shared" ref="S1543:S1606" si="358">REPLACE(A1543,1,SEARCH(" ",A1543),"")</f>
        <v>12.00.00</v>
      </c>
      <c r="T1543" t="str">
        <f t="shared" ref="T1543:T1606" si="359">REPLACE(B1543,1,SEARCH(" ",B1543),"")</f>
        <v>21.00.00</v>
      </c>
      <c r="U1543" t="str">
        <f t="shared" ref="U1543:U1606" si="360">LEFT(A1543,11)</f>
        <v xml:space="preserve">8-lug-2013 </v>
      </c>
      <c r="V1543">
        <f t="shared" ref="V1543:V1606" si="361">MONTH(U1543)</f>
        <v>7</v>
      </c>
      <c r="W1543">
        <f t="shared" ref="W1543:W1606" si="362">YEAR(U1543)</f>
        <v>2013</v>
      </c>
      <c r="X1543">
        <f t="shared" ref="X1543:X1606" si="363">DAY(U1543)</f>
        <v>8</v>
      </c>
      <c r="Y1543" s="25">
        <f t="shared" ref="Y1543:Y1606" si="364">Y1542+E1543</f>
        <v>7085.2999999999493</v>
      </c>
    </row>
    <row r="1544" spans="1:25">
      <c r="A1544" t="s">
        <v>5360</v>
      </c>
      <c r="B1544" t="s">
        <v>5361</v>
      </c>
      <c r="C1544" t="s">
        <v>25</v>
      </c>
      <c r="D1544">
        <v>21</v>
      </c>
      <c r="E1544" s="36">
        <v>51</v>
      </c>
      <c r="F1544" s="4">
        <v>6.4000000000000003E-3</v>
      </c>
      <c r="G1544">
        <v>0</v>
      </c>
      <c r="H1544" s="25">
        <v>73.2</v>
      </c>
      <c r="I1544" s="25">
        <v>-6.8</v>
      </c>
      <c r="J1544" s="3">
        <v>10000</v>
      </c>
      <c r="K1544" s="7">
        <f t="shared" si="351"/>
        <v>6</v>
      </c>
      <c r="L1544" s="6">
        <f t="shared" si="352"/>
        <v>484.1</v>
      </c>
      <c r="M1544">
        <v>1</v>
      </c>
      <c r="N1544" s="9">
        <f t="shared" si="353"/>
        <v>1</v>
      </c>
      <c r="O1544" s="9">
        <f t="shared" si="354"/>
        <v>0</v>
      </c>
      <c r="P1544" s="9">
        <f t="shared" si="355"/>
        <v>0</v>
      </c>
      <c r="Q1544" s="8">
        <f t="shared" si="356"/>
        <v>51</v>
      </c>
      <c r="R1544" s="8">
        <f t="shared" si="357"/>
        <v>0</v>
      </c>
      <c r="S1544" t="str">
        <f t="shared" si="358"/>
        <v>8.00.00</v>
      </c>
      <c r="T1544" t="str">
        <f t="shared" si="359"/>
        <v>5.00.00</v>
      </c>
      <c r="U1544" t="str">
        <f t="shared" si="360"/>
        <v xml:space="preserve">9-lug-2013 </v>
      </c>
      <c r="V1544">
        <f t="shared" si="361"/>
        <v>7</v>
      </c>
      <c r="W1544">
        <f t="shared" si="362"/>
        <v>2013</v>
      </c>
      <c r="X1544">
        <f t="shared" si="363"/>
        <v>9</v>
      </c>
      <c r="Y1544" s="25">
        <f t="shared" si="364"/>
        <v>7136.2999999999493</v>
      </c>
    </row>
    <row r="1545" spans="1:25">
      <c r="A1545" t="s">
        <v>2255</v>
      </c>
      <c r="B1545" t="s">
        <v>2256</v>
      </c>
      <c r="C1545" t="s">
        <v>25</v>
      </c>
      <c r="D1545">
        <v>9</v>
      </c>
      <c r="E1545" s="38">
        <v>-41</v>
      </c>
      <c r="F1545" s="4">
        <v>-2.5000000000000001E-3</v>
      </c>
      <c r="G1545">
        <v>0</v>
      </c>
      <c r="H1545" s="25">
        <v>18</v>
      </c>
      <c r="I1545" s="25">
        <v>-48</v>
      </c>
      <c r="J1545" s="3">
        <v>10000</v>
      </c>
      <c r="K1545" s="7">
        <f t="shared" si="351"/>
        <v>-1</v>
      </c>
      <c r="L1545" s="6">
        <f t="shared" si="352"/>
        <v>-41</v>
      </c>
      <c r="M1545">
        <v>1</v>
      </c>
      <c r="N1545" s="9">
        <f t="shared" si="353"/>
        <v>0</v>
      </c>
      <c r="O1545" s="9">
        <f t="shared" si="354"/>
        <v>-1</v>
      </c>
      <c r="P1545" s="9">
        <f t="shared" si="355"/>
        <v>0</v>
      </c>
      <c r="Q1545" s="8">
        <f t="shared" si="356"/>
        <v>0</v>
      </c>
      <c r="R1545" s="8">
        <f t="shared" si="357"/>
        <v>-41</v>
      </c>
      <c r="S1545" t="str">
        <f t="shared" si="358"/>
        <v>12.00.00</v>
      </c>
      <c r="T1545" t="str">
        <f t="shared" si="359"/>
        <v>21.00.00</v>
      </c>
      <c r="U1545" t="str">
        <f t="shared" si="360"/>
        <v>12-lug-2013</v>
      </c>
      <c r="V1545">
        <f t="shared" si="361"/>
        <v>7</v>
      </c>
      <c r="W1545">
        <f t="shared" si="362"/>
        <v>2013</v>
      </c>
      <c r="X1545">
        <f t="shared" si="363"/>
        <v>12</v>
      </c>
      <c r="Y1545" s="25">
        <f t="shared" si="364"/>
        <v>7095.2999999999493</v>
      </c>
    </row>
    <row r="1546" spans="1:25">
      <c r="A1546" t="s">
        <v>2257</v>
      </c>
      <c r="B1546" t="s">
        <v>2258</v>
      </c>
      <c r="C1546" t="s">
        <v>55</v>
      </c>
      <c r="D1546">
        <v>8</v>
      </c>
      <c r="E1546" s="38">
        <v>-48.4</v>
      </c>
      <c r="F1546" s="4">
        <v>-2.8999999999999998E-3</v>
      </c>
      <c r="G1546">
        <v>0</v>
      </c>
      <c r="H1546" s="25">
        <v>0</v>
      </c>
      <c r="I1546" s="25">
        <v>-48.4</v>
      </c>
      <c r="J1546" s="3">
        <v>10000</v>
      </c>
      <c r="K1546" s="7">
        <f t="shared" si="351"/>
        <v>-2</v>
      </c>
      <c r="L1546" s="6">
        <f t="shared" si="352"/>
        <v>-89.4</v>
      </c>
      <c r="M1546">
        <v>1</v>
      </c>
      <c r="N1546" s="9">
        <f t="shared" si="353"/>
        <v>0</v>
      </c>
      <c r="O1546" s="9">
        <f t="shared" si="354"/>
        <v>-1</v>
      </c>
      <c r="P1546" s="9">
        <f t="shared" si="355"/>
        <v>0</v>
      </c>
      <c r="Q1546" s="8">
        <f t="shared" si="356"/>
        <v>0</v>
      </c>
      <c r="R1546" s="8">
        <f t="shared" si="357"/>
        <v>-48.4</v>
      </c>
      <c r="S1546" t="str">
        <f t="shared" si="358"/>
        <v>13.00.00</v>
      </c>
      <c r="T1546" t="str">
        <f t="shared" si="359"/>
        <v>21.00.00</v>
      </c>
      <c r="U1546" t="str">
        <f t="shared" si="360"/>
        <v>15-lug-2013</v>
      </c>
      <c r="V1546">
        <f t="shared" si="361"/>
        <v>7</v>
      </c>
      <c r="W1546">
        <f t="shared" si="362"/>
        <v>2013</v>
      </c>
      <c r="X1546">
        <f t="shared" si="363"/>
        <v>15</v>
      </c>
      <c r="Y1546" s="25">
        <f t="shared" si="364"/>
        <v>7046.8999999999496</v>
      </c>
    </row>
    <row r="1547" spans="1:25">
      <c r="A1547" t="s">
        <v>7355</v>
      </c>
      <c r="B1547" t="s">
        <v>7356</v>
      </c>
      <c r="C1547" t="s">
        <v>55</v>
      </c>
      <c r="D1547">
        <v>26</v>
      </c>
      <c r="E1547" s="36">
        <v>-26.5</v>
      </c>
      <c r="F1547" s="4">
        <v>-3.2000000000000002E-3</v>
      </c>
      <c r="G1547">
        <v>0</v>
      </c>
      <c r="H1547" s="25">
        <v>0</v>
      </c>
      <c r="I1547" s="25">
        <v>-35.5</v>
      </c>
      <c r="J1547" s="3">
        <v>10000</v>
      </c>
      <c r="K1547" s="7">
        <f t="shared" si="351"/>
        <v>-3</v>
      </c>
      <c r="L1547" s="6">
        <f t="shared" si="352"/>
        <v>-115.9</v>
      </c>
      <c r="M1547">
        <v>1</v>
      </c>
      <c r="N1547" s="9">
        <f t="shared" si="353"/>
        <v>0</v>
      </c>
      <c r="O1547" s="9">
        <f t="shared" si="354"/>
        <v>-1</v>
      </c>
      <c r="P1547" s="9">
        <f t="shared" si="355"/>
        <v>0</v>
      </c>
      <c r="Q1547" s="8">
        <f t="shared" si="356"/>
        <v>0</v>
      </c>
      <c r="R1547" s="8">
        <f t="shared" si="357"/>
        <v>-26.5</v>
      </c>
      <c r="S1547" t="str">
        <f t="shared" si="358"/>
        <v>14.30.00</v>
      </c>
      <c r="T1547" t="str">
        <f t="shared" si="359"/>
        <v>21.00.00</v>
      </c>
      <c r="U1547" t="str">
        <f t="shared" si="360"/>
        <v>16-lug-2013</v>
      </c>
      <c r="V1547">
        <f t="shared" si="361"/>
        <v>7</v>
      </c>
      <c r="W1547">
        <f t="shared" si="362"/>
        <v>2013</v>
      </c>
      <c r="X1547">
        <f t="shared" si="363"/>
        <v>16</v>
      </c>
      <c r="Y1547" s="25">
        <f t="shared" si="364"/>
        <v>7020.3999999999496</v>
      </c>
    </row>
    <row r="1548" spans="1:25">
      <c r="A1548" t="s">
        <v>3312</v>
      </c>
      <c r="B1548" t="s">
        <v>3313</v>
      </c>
      <c r="C1548" t="s">
        <v>25</v>
      </c>
      <c r="D1548">
        <v>12</v>
      </c>
      <c r="E1548" s="36">
        <v>61.6</v>
      </c>
      <c r="F1548" s="4">
        <v>7.4999999999999997E-3</v>
      </c>
      <c r="G1548">
        <v>0</v>
      </c>
      <c r="H1548" s="25">
        <v>73.5</v>
      </c>
      <c r="I1548" s="25">
        <v>-5</v>
      </c>
      <c r="J1548" s="3">
        <v>10000</v>
      </c>
      <c r="K1548" s="7">
        <f t="shared" si="351"/>
        <v>1</v>
      </c>
      <c r="L1548" s="6">
        <f t="shared" si="352"/>
        <v>61.6</v>
      </c>
      <c r="M1548">
        <v>1</v>
      </c>
      <c r="N1548" s="9">
        <f t="shared" si="353"/>
        <v>1</v>
      </c>
      <c r="O1548" s="9">
        <f t="shared" si="354"/>
        <v>0</v>
      </c>
      <c r="P1548" s="9">
        <f t="shared" si="355"/>
        <v>0</v>
      </c>
      <c r="Q1548" s="8">
        <f t="shared" si="356"/>
        <v>61.6</v>
      </c>
      <c r="R1548" s="8">
        <f t="shared" si="357"/>
        <v>0</v>
      </c>
      <c r="S1548" t="str">
        <f t="shared" si="358"/>
        <v>11.00.00</v>
      </c>
      <c r="T1548" t="str">
        <f t="shared" si="359"/>
        <v>23.00.00</v>
      </c>
      <c r="U1548" t="str">
        <f t="shared" si="360"/>
        <v>18-lug-2013</v>
      </c>
      <c r="V1548">
        <f t="shared" si="361"/>
        <v>7</v>
      </c>
      <c r="W1548">
        <f t="shared" si="362"/>
        <v>2013</v>
      </c>
      <c r="X1548">
        <f t="shared" si="363"/>
        <v>18</v>
      </c>
      <c r="Y1548" s="25">
        <f t="shared" si="364"/>
        <v>7081.99999999995</v>
      </c>
    </row>
    <row r="1549" spans="1:25">
      <c r="A1549" t="s">
        <v>5362</v>
      </c>
      <c r="B1549" t="s">
        <v>5363</v>
      </c>
      <c r="C1549" t="s">
        <v>25</v>
      </c>
      <c r="D1549">
        <v>16</v>
      </c>
      <c r="E1549" s="36">
        <v>16.3</v>
      </c>
      <c r="F1549" s="4">
        <v>2E-3</v>
      </c>
      <c r="G1549">
        <v>0</v>
      </c>
      <c r="H1549" s="25">
        <v>48</v>
      </c>
      <c r="I1549" s="25">
        <v>0</v>
      </c>
      <c r="J1549" s="3">
        <v>10000</v>
      </c>
      <c r="K1549" s="7">
        <f t="shared" si="351"/>
        <v>2</v>
      </c>
      <c r="L1549" s="6">
        <f t="shared" si="352"/>
        <v>77.900000000000006</v>
      </c>
      <c r="M1549">
        <v>1</v>
      </c>
      <c r="N1549" s="9">
        <f t="shared" si="353"/>
        <v>1</v>
      </c>
      <c r="O1549" s="9">
        <f t="shared" si="354"/>
        <v>0</v>
      </c>
      <c r="P1549" s="9">
        <f t="shared" si="355"/>
        <v>0</v>
      </c>
      <c r="Q1549" s="8">
        <f t="shared" si="356"/>
        <v>16.3</v>
      </c>
      <c r="R1549" s="8">
        <f t="shared" si="357"/>
        <v>0</v>
      </c>
      <c r="S1549" t="str">
        <f t="shared" si="358"/>
        <v>15.00.00</v>
      </c>
      <c r="T1549" t="str">
        <f t="shared" si="359"/>
        <v>7.00.00</v>
      </c>
      <c r="U1549" t="str">
        <f t="shared" si="360"/>
        <v>18-lug-2013</v>
      </c>
      <c r="V1549">
        <f t="shared" si="361"/>
        <v>7</v>
      </c>
      <c r="W1549">
        <f t="shared" si="362"/>
        <v>2013</v>
      </c>
      <c r="X1549">
        <f t="shared" si="363"/>
        <v>18</v>
      </c>
      <c r="Y1549" s="25">
        <f t="shared" si="364"/>
        <v>7098.2999999999502</v>
      </c>
    </row>
    <row r="1550" spans="1:25">
      <c r="A1550" t="s">
        <v>5365</v>
      </c>
      <c r="B1550" t="s">
        <v>5366</v>
      </c>
      <c r="C1550" t="s">
        <v>25</v>
      </c>
      <c r="D1550">
        <v>13</v>
      </c>
      <c r="E1550" s="36">
        <v>-4.5999999999999996</v>
      </c>
      <c r="F1550" s="4">
        <v>-5.9999999999999995E-4</v>
      </c>
      <c r="G1550">
        <v>0</v>
      </c>
      <c r="H1550" s="25">
        <v>36.9</v>
      </c>
      <c r="I1550" s="25">
        <v>-39.9</v>
      </c>
      <c r="J1550" s="3">
        <v>10000</v>
      </c>
      <c r="K1550" s="7">
        <f t="shared" si="351"/>
        <v>-1</v>
      </c>
      <c r="L1550" s="6">
        <f t="shared" si="352"/>
        <v>-4.5999999999999996</v>
      </c>
      <c r="M1550">
        <v>1</v>
      </c>
      <c r="N1550" s="9">
        <f t="shared" si="353"/>
        <v>0</v>
      </c>
      <c r="O1550" s="9">
        <f t="shared" si="354"/>
        <v>-1</v>
      </c>
      <c r="P1550" s="9">
        <f t="shared" si="355"/>
        <v>0</v>
      </c>
      <c r="Q1550" s="8">
        <f t="shared" si="356"/>
        <v>0</v>
      </c>
      <c r="R1550" s="8">
        <f t="shared" si="357"/>
        <v>-4.5999999999999996</v>
      </c>
      <c r="S1550" t="str">
        <f t="shared" si="358"/>
        <v>21.00.00</v>
      </c>
      <c r="T1550" t="str">
        <f t="shared" si="359"/>
        <v>10.00.00</v>
      </c>
      <c r="U1550" t="str">
        <f t="shared" si="360"/>
        <v>19-lug-2013</v>
      </c>
      <c r="V1550">
        <f t="shared" si="361"/>
        <v>7</v>
      </c>
      <c r="W1550">
        <f t="shared" si="362"/>
        <v>2013</v>
      </c>
      <c r="X1550">
        <f t="shared" si="363"/>
        <v>19</v>
      </c>
      <c r="Y1550" s="25">
        <f t="shared" si="364"/>
        <v>7093.6999999999498</v>
      </c>
    </row>
    <row r="1551" spans="1:25">
      <c r="A1551" t="s">
        <v>5363</v>
      </c>
      <c r="B1551" t="s">
        <v>5364</v>
      </c>
      <c r="C1551" t="s">
        <v>55</v>
      </c>
      <c r="D1551">
        <v>7</v>
      </c>
      <c r="E1551" s="36">
        <v>-33.200000000000003</v>
      </c>
      <c r="F1551" s="4">
        <v>-4.0000000000000001E-3</v>
      </c>
      <c r="G1551">
        <v>0</v>
      </c>
      <c r="H1551" s="25">
        <v>5.5</v>
      </c>
      <c r="I1551" s="25">
        <v>-32.799999999999997</v>
      </c>
      <c r="J1551" s="3">
        <v>10000</v>
      </c>
      <c r="K1551" s="7">
        <f t="shared" si="351"/>
        <v>-2</v>
      </c>
      <c r="L1551" s="6">
        <f t="shared" si="352"/>
        <v>-37.800000000000004</v>
      </c>
      <c r="M1551">
        <v>1</v>
      </c>
      <c r="N1551" s="9">
        <f t="shared" si="353"/>
        <v>0</v>
      </c>
      <c r="O1551" s="9">
        <f t="shared" si="354"/>
        <v>-1</v>
      </c>
      <c r="P1551" s="9">
        <f t="shared" si="355"/>
        <v>0</v>
      </c>
      <c r="Q1551" s="8">
        <f t="shared" si="356"/>
        <v>0</v>
      </c>
      <c r="R1551" s="8">
        <f t="shared" si="357"/>
        <v>-33.200000000000003</v>
      </c>
      <c r="S1551" t="str">
        <f t="shared" si="358"/>
        <v>7.00.00</v>
      </c>
      <c r="T1551" t="str">
        <f t="shared" si="359"/>
        <v>14.00.00</v>
      </c>
      <c r="U1551" t="str">
        <f t="shared" si="360"/>
        <v>19-lug-2013</v>
      </c>
      <c r="V1551">
        <f t="shared" si="361"/>
        <v>7</v>
      </c>
      <c r="W1551">
        <f t="shared" si="362"/>
        <v>2013</v>
      </c>
      <c r="X1551">
        <f t="shared" si="363"/>
        <v>19</v>
      </c>
      <c r="Y1551" s="25">
        <f t="shared" si="364"/>
        <v>7060.49999999995</v>
      </c>
    </row>
    <row r="1552" spans="1:25">
      <c r="A1552" t="s">
        <v>5366</v>
      </c>
      <c r="B1552" t="s">
        <v>5367</v>
      </c>
      <c r="C1552" t="s">
        <v>55</v>
      </c>
      <c r="D1552">
        <v>15</v>
      </c>
      <c r="E1552" s="36">
        <v>-5.8</v>
      </c>
      <c r="F1552" s="4">
        <v>-6.9999999999999999E-4</v>
      </c>
      <c r="G1552">
        <v>0</v>
      </c>
      <c r="H1552" s="25">
        <v>9.5</v>
      </c>
      <c r="I1552" s="25">
        <v>-35.799999999999997</v>
      </c>
      <c r="J1552" s="3">
        <v>10000</v>
      </c>
      <c r="K1552" s="7">
        <f t="shared" si="351"/>
        <v>-3</v>
      </c>
      <c r="L1552" s="6">
        <f t="shared" si="352"/>
        <v>-43.6</v>
      </c>
      <c r="M1552">
        <v>1</v>
      </c>
      <c r="N1552" s="9">
        <f t="shared" si="353"/>
        <v>0</v>
      </c>
      <c r="O1552" s="9">
        <f t="shared" si="354"/>
        <v>-1</v>
      </c>
      <c r="P1552" s="9">
        <f t="shared" si="355"/>
        <v>0</v>
      </c>
      <c r="Q1552" s="8">
        <f t="shared" si="356"/>
        <v>0</v>
      </c>
      <c r="R1552" s="8">
        <f t="shared" si="357"/>
        <v>-5.8</v>
      </c>
      <c r="S1552" t="str">
        <f t="shared" si="358"/>
        <v>10.00.00</v>
      </c>
      <c r="T1552" t="str">
        <f t="shared" si="359"/>
        <v>1.00.00</v>
      </c>
      <c r="U1552" t="str">
        <f t="shared" si="360"/>
        <v>22-lug-2013</v>
      </c>
      <c r="V1552">
        <f t="shared" si="361"/>
        <v>7</v>
      </c>
      <c r="W1552">
        <f t="shared" si="362"/>
        <v>2013</v>
      </c>
      <c r="X1552">
        <f t="shared" si="363"/>
        <v>22</v>
      </c>
      <c r="Y1552" s="25">
        <f t="shared" si="364"/>
        <v>7054.6999999999498</v>
      </c>
    </row>
    <row r="1553" spans="1:25">
      <c r="A1553" t="s">
        <v>5368</v>
      </c>
      <c r="B1553" t="s">
        <v>5369</v>
      </c>
      <c r="C1553" t="s">
        <v>55</v>
      </c>
      <c r="D1553">
        <v>10</v>
      </c>
      <c r="E1553" s="36">
        <v>19.399999999999999</v>
      </c>
      <c r="F1553" s="4">
        <v>2.3E-3</v>
      </c>
      <c r="G1553">
        <v>0</v>
      </c>
      <c r="H1553" s="25">
        <v>66.2</v>
      </c>
      <c r="I1553" s="25">
        <v>-8.3000000000000007</v>
      </c>
      <c r="J1553" s="3">
        <v>10000</v>
      </c>
      <c r="K1553" s="7">
        <f t="shared" si="351"/>
        <v>1</v>
      </c>
      <c r="L1553" s="6">
        <f t="shared" si="352"/>
        <v>19.399999999999999</v>
      </c>
      <c r="M1553">
        <v>1</v>
      </c>
      <c r="N1553" s="9">
        <f t="shared" si="353"/>
        <v>1</v>
      </c>
      <c r="O1553" s="9">
        <f t="shared" si="354"/>
        <v>0</v>
      </c>
      <c r="P1553" s="9">
        <f t="shared" si="355"/>
        <v>0</v>
      </c>
      <c r="Q1553" s="8">
        <f t="shared" si="356"/>
        <v>19.399999999999999</v>
      </c>
      <c r="R1553" s="8">
        <f t="shared" si="357"/>
        <v>0</v>
      </c>
      <c r="S1553" t="str">
        <f t="shared" si="358"/>
        <v>10.00.00</v>
      </c>
      <c r="T1553" t="str">
        <f t="shared" si="359"/>
        <v>20.00.00</v>
      </c>
      <c r="U1553" t="str">
        <f t="shared" si="360"/>
        <v>26-lug-2013</v>
      </c>
      <c r="V1553">
        <f t="shared" si="361"/>
        <v>7</v>
      </c>
      <c r="W1553">
        <f t="shared" si="362"/>
        <v>2013</v>
      </c>
      <c r="X1553">
        <f t="shared" si="363"/>
        <v>26</v>
      </c>
      <c r="Y1553" s="25">
        <f t="shared" si="364"/>
        <v>7074.0999999999494</v>
      </c>
    </row>
    <row r="1554" spans="1:25">
      <c r="A1554" t="s">
        <v>7357</v>
      </c>
      <c r="B1554" t="s">
        <v>7358</v>
      </c>
      <c r="C1554" t="s">
        <v>55</v>
      </c>
      <c r="D1554">
        <v>19</v>
      </c>
      <c r="E1554" s="36">
        <v>33</v>
      </c>
      <c r="F1554" s="4">
        <v>4.0000000000000001E-3</v>
      </c>
      <c r="G1554">
        <v>0</v>
      </c>
      <c r="H1554" s="25">
        <v>54</v>
      </c>
      <c r="I1554" s="25">
        <v>-3.5</v>
      </c>
      <c r="J1554" s="3">
        <v>10000</v>
      </c>
      <c r="K1554" s="7">
        <f t="shared" si="351"/>
        <v>2</v>
      </c>
      <c r="L1554" s="6">
        <f t="shared" si="352"/>
        <v>52.4</v>
      </c>
      <c r="M1554">
        <v>1</v>
      </c>
      <c r="N1554" s="9">
        <f t="shared" si="353"/>
        <v>1</v>
      </c>
      <c r="O1554" s="9">
        <f t="shared" si="354"/>
        <v>0</v>
      </c>
      <c r="P1554" s="9">
        <f t="shared" si="355"/>
        <v>0</v>
      </c>
      <c r="Q1554" s="8">
        <f t="shared" si="356"/>
        <v>33</v>
      </c>
      <c r="R1554" s="8">
        <f t="shared" si="357"/>
        <v>0</v>
      </c>
      <c r="S1554" t="str">
        <f t="shared" si="358"/>
        <v>11.00.00</v>
      </c>
      <c r="T1554" t="str">
        <f t="shared" si="359"/>
        <v>15.45.00</v>
      </c>
      <c r="U1554" t="str">
        <f t="shared" si="360"/>
        <v>26-lug-2013</v>
      </c>
      <c r="V1554">
        <f t="shared" si="361"/>
        <v>7</v>
      </c>
      <c r="W1554">
        <f t="shared" si="362"/>
        <v>2013</v>
      </c>
      <c r="X1554">
        <f t="shared" si="363"/>
        <v>26</v>
      </c>
      <c r="Y1554" s="25">
        <f t="shared" si="364"/>
        <v>7107.0999999999494</v>
      </c>
    </row>
    <row r="1555" spans="1:25">
      <c r="A1555" t="s">
        <v>5370</v>
      </c>
      <c r="B1555" t="s">
        <v>5371</v>
      </c>
      <c r="C1555" t="s">
        <v>25</v>
      </c>
      <c r="D1555">
        <v>4</v>
      </c>
      <c r="E1555" s="36">
        <v>-28.8</v>
      </c>
      <c r="F1555" s="4">
        <v>-3.5000000000000001E-3</v>
      </c>
      <c r="G1555">
        <v>0</v>
      </c>
      <c r="H1555" s="25">
        <v>27.8</v>
      </c>
      <c r="I1555" s="25">
        <v>-28.8</v>
      </c>
      <c r="J1555" s="3">
        <v>10000</v>
      </c>
      <c r="K1555" s="7">
        <f t="shared" si="351"/>
        <v>-1</v>
      </c>
      <c r="L1555" s="6">
        <f t="shared" si="352"/>
        <v>-28.8</v>
      </c>
      <c r="M1555">
        <v>1</v>
      </c>
      <c r="N1555" s="9">
        <f t="shared" si="353"/>
        <v>0</v>
      </c>
      <c r="O1555" s="9">
        <f t="shared" si="354"/>
        <v>-1</v>
      </c>
      <c r="P1555" s="9">
        <f t="shared" si="355"/>
        <v>0</v>
      </c>
      <c r="Q1555" s="8">
        <f t="shared" si="356"/>
        <v>0</v>
      </c>
      <c r="R1555" s="8">
        <f t="shared" si="357"/>
        <v>-28.8</v>
      </c>
      <c r="S1555" t="str">
        <f t="shared" si="358"/>
        <v>6.00.00</v>
      </c>
      <c r="T1555" t="str">
        <f t="shared" si="359"/>
        <v>10.00.00</v>
      </c>
      <c r="U1555" t="str">
        <f t="shared" si="360"/>
        <v>30-lug-2013</v>
      </c>
      <c r="V1555">
        <f t="shared" si="361"/>
        <v>7</v>
      </c>
      <c r="W1555">
        <f t="shared" si="362"/>
        <v>2013</v>
      </c>
      <c r="X1555">
        <f t="shared" si="363"/>
        <v>30</v>
      </c>
      <c r="Y1555" s="25">
        <f t="shared" si="364"/>
        <v>7078.2999999999493</v>
      </c>
    </row>
    <row r="1556" spans="1:25">
      <c r="A1556" t="s">
        <v>5372</v>
      </c>
      <c r="B1556" t="s">
        <v>5373</v>
      </c>
      <c r="C1556" t="s">
        <v>55</v>
      </c>
      <c r="D1556">
        <v>18</v>
      </c>
      <c r="E1556" s="36">
        <v>9.6999999999999993</v>
      </c>
      <c r="F1556" s="4">
        <v>1.1999999999999999E-3</v>
      </c>
      <c r="G1556">
        <v>0</v>
      </c>
      <c r="H1556" s="25">
        <v>21.9</v>
      </c>
      <c r="I1556" s="25">
        <v>-10.1</v>
      </c>
      <c r="J1556" s="3">
        <v>10000</v>
      </c>
      <c r="K1556" s="7">
        <f t="shared" si="351"/>
        <v>1</v>
      </c>
      <c r="L1556" s="6">
        <f t="shared" si="352"/>
        <v>9.6999999999999993</v>
      </c>
      <c r="M1556">
        <v>1</v>
      </c>
      <c r="N1556" s="9">
        <f t="shared" si="353"/>
        <v>1</v>
      </c>
      <c r="O1556" s="9">
        <f t="shared" si="354"/>
        <v>0</v>
      </c>
      <c r="P1556" s="9">
        <f t="shared" si="355"/>
        <v>0</v>
      </c>
      <c r="Q1556" s="8">
        <f t="shared" si="356"/>
        <v>9.6999999999999993</v>
      </c>
      <c r="R1556" s="8">
        <f t="shared" si="357"/>
        <v>0</v>
      </c>
      <c r="S1556" t="str">
        <f t="shared" si="358"/>
        <v>13.00.00</v>
      </c>
      <c r="T1556" t="str">
        <f t="shared" si="359"/>
        <v>7.00.00</v>
      </c>
      <c r="U1556" t="str">
        <f t="shared" si="360"/>
        <v xml:space="preserve">5-ago-2013 </v>
      </c>
      <c r="V1556">
        <f t="shared" si="361"/>
        <v>8</v>
      </c>
      <c r="W1556">
        <f t="shared" si="362"/>
        <v>2013</v>
      </c>
      <c r="X1556">
        <f t="shared" si="363"/>
        <v>5</v>
      </c>
      <c r="Y1556" s="25">
        <f t="shared" si="364"/>
        <v>7087.9999999999491</v>
      </c>
    </row>
    <row r="1557" spans="1:25">
      <c r="A1557" t="s">
        <v>5374</v>
      </c>
      <c r="B1557" t="s">
        <v>5375</v>
      </c>
      <c r="C1557" t="s">
        <v>25</v>
      </c>
      <c r="D1557">
        <v>20</v>
      </c>
      <c r="E1557" s="36">
        <v>-18.100000000000001</v>
      </c>
      <c r="F1557" s="4">
        <v>-2.2000000000000001E-3</v>
      </c>
      <c r="G1557">
        <v>0</v>
      </c>
      <c r="H1557" s="25">
        <v>32</v>
      </c>
      <c r="I1557" s="25">
        <v>-24.3</v>
      </c>
      <c r="J1557" s="3">
        <v>10000</v>
      </c>
      <c r="K1557" s="7">
        <f t="shared" si="351"/>
        <v>-1</v>
      </c>
      <c r="L1557" s="6">
        <f t="shared" si="352"/>
        <v>-18.100000000000001</v>
      </c>
      <c r="M1557">
        <v>1</v>
      </c>
      <c r="N1557" s="9">
        <f t="shared" si="353"/>
        <v>0</v>
      </c>
      <c r="O1557" s="9">
        <f t="shared" si="354"/>
        <v>-1</v>
      </c>
      <c r="P1557" s="9">
        <f t="shared" si="355"/>
        <v>0</v>
      </c>
      <c r="Q1557" s="8">
        <f t="shared" si="356"/>
        <v>0</v>
      </c>
      <c r="R1557" s="8">
        <f t="shared" si="357"/>
        <v>-18.100000000000001</v>
      </c>
      <c r="S1557" t="str">
        <f t="shared" si="358"/>
        <v>14.00.00</v>
      </c>
      <c r="T1557" t="str">
        <f t="shared" si="359"/>
        <v>10.00.00</v>
      </c>
      <c r="U1557" t="str">
        <f t="shared" si="360"/>
        <v xml:space="preserve">7-ago-2013 </v>
      </c>
      <c r="V1557">
        <f t="shared" si="361"/>
        <v>8</v>
      </c>
      <c r="W1557">
        <f t="shared" si="362"/>
        <v>2013</v>
      </c>
      <c r="X1557">
        <f t="shared" si="363"/>
        <v>7</v>
      </c>
      <c r="Y1557" s="25">
        <f t="shared" si="364"/>
        <v>7069.8999999999487</v>
      </c>
    </row>
    <row r="1558" spans="1:25">
      <c r="A1558" t="s">
        <v>5376</v>
      </c>
      <c r="B1558" t="s">
        <v>5377</v>
      </c>
      <c r="C1558" t="s">
        <v>25</v>
      </c>
      <c r="D1558">
        <v>21</v>
      </c>
      <c r="E1558" s="36">
        <v>-2.6</v>
      </c>
      <c r="F1558" s="4">
        <v>-2.9999999999999997E-4</v>
      </c>
      <c r="G1558">
        <v>0</v>
      </c>
      <c r="H1558" s="25">
        <v>26.6</v>
      </c>
      <c r="I1558" s="25">
        <v>-36.799999999999997</v>
      </c>
      <c r="J1558" s="3">
        <v>10000</v>
      </c>
      <c r="K1558" s="7">
        <f t="shared" si="351"/>
        <v>-2</v>
      </c>
      <c r="L1558" s="6">
        <f t="shared" si="352"/>
        <v>-20.700000000000003</v>
      </c>
      <c r="M1558">
        <v>1</v>
      </c>
      <c r="N1558" s="9">
        <f t="shared" si="353"/>
        <v>0</v>
      </c>
      <c r="O1558" s="9">
        <f t="shared" si="354"/>
        <v>-1</v>
      </c>
      <c r="P1558" s="9">
        <f t="shared" si="355"/>
        <v>0</v>
      </c>
      <c r="Q1558" s="8">
        <f t="shared" si="356"/>
        <v>0</v>
      </c>
      <c r="R1558" s="8">
        <f t="shared" si="357"/>
        <v>-2.6</v>
      </c>
      <c r="S1558" t="str">
        <f t="shared" si="358"/>
        <v>13.00.00</v>
      </c>
      <c r="T1558" t="str">
        <f t="shared" si="359"/>
        <v>10.00.00</v>
      </c>
      <c r="U1558" t="str">
        <f t="shared" si="360"/>
        <v xml:space="preserve">8-ago-2013 </v>
      </c>
      <c r="V1558">
        <f t="shared" si="361"/>
        <v>8</v>
      </c>
      <c r="W1558">
        <f t="shared" si="362"/>
        <v>2013</v>
      </c>
      <c r="X1558">
        <f t="shared" si="363"/>
        <v>8</v>
      </c>
      <c r="Y1558" s="25">
        <f t="shared" si="364"/>
        <v>7067.2999999999483</v>
      </c>
    </row>
    <row r="1559" spans="1:25">
      <c r="A1559" t="s">
        <v>5377</v>
      </c>
      <c r="B1559" t="s">
        <v>5378</v>
      </c>
      <c r="C1559" t="s">
        <v>55</v>
      </c>
      <c r="D1559">
        <v>5</v>
      </c>
      <c r="E1559" s="36">
        <v>-27.8</v>
      </c>
      <c r="F1559" s="4">
        <v>-3.3E-3</v>
      </c>
      <c r="G1559">
        <v>0</v>
      </c>
      <c r="H1559" s="25">
        <v>29</v>
      </c>
      <c r="I1559" s="25">
        <v>-28.8</v>
      </c>
      <c r="J1559" s="3">
        <v>10000</v>
      </c>
      <c r="K1559" s="7">
        <f t="shared" si="351"/>
        <v>-3</v>
      </c>
      <c r="L1559" s="6">
        <f t="shared" si="352"/>
        <v>-48.5</v>
      </c>
      <c r="M1559">
        <v>1</v>
      </c>
      <c r="N1559" s="9">
        <f t="shared" si="353"/>
        <v>0</v>
      </c>
      <c r="O1559" s="9">
        <f t="shared" si="354"/>
        <v>-1</v>
      </c>
      <c r="P1559" s="9">
        <f t="shared" si="355"/>
        <v>0</v>
      </c>
      <c r="Q1559" s="8">
        <f t="shared" si="356"/>
        <v>0</v>
      </c>
      <c r="R1559" s="8">
        <f t="shared" si="357"/>
        <v>-27.8</v>
      </c>
      <c r="S1559" t="str">
        <f t="shared" si="358"/>
        <v>10.00.00</v>
      </c>
      <c r="T1559" t="str">
        <f t="shared" si="359"/>
        <v>15.00.00</v>
      </c>
      <c r="U1559" t="str">
        <f t="shared" si="360"/>
        <v xml:space="preserve">9-ago-2013 </v>
      </c>
      <c r="V1559">
        <f t="shared" si="361"/>
        <v>8</v>
      </c>
      <c r="W1559">
        <f t="shared" si="362"/>
        <v>2013</v>
      </c>
      <c r="X1559">
        <f t="shared" si="363"/>
        <v>9</v>
      </c>
      <c r="Y1559" s="25">
        <f t="shared" si="364"/>
        <v>7039.4999999999482</v>
      </c>
    </row>
    <row r="1560" spans="1:25">
      <c r="A1560" t="s">
        <v>5379</v>
      </c>
      <c r="B1560" t="s">
        <v>5380</v>
      </c>
      <c r="C1560" t="s">
        <v>55</v>
      </c>
      <c r="D1560">
        <v>2</v>
      </c>
      <c r="E1560" s="36">
        <v>-36.799999999999997</v>
      </c>
      <c r="F1560" s="4">
        <v>-4.4000000000000003E-3</v>
      </c>
      <c r="G1560">
        <v>0</v>
      </c>
      <c r="H1560" s="25">
        <v>16.5</v>
      </c>
      <c r="I1560" s="25">
        <v>-36.799999999999997</v>
      </c>
      <c r="J1560" s="3">
        <v>10000</v>
      </c>
      <c r="K1560" s="7">
        <f t="shared" si="351"/>
        <v>-4</v>
      </c>
      <c r="L1560" s="6">
        <f t="shared" si="352"/>
        <v>-85.3</v>
      </c>
      <c r="M1560">
        <v>1</v>
      </c>
      <c r="N1560" s="9">
        <f t="shared" si="353"/>
        <v>0</v>
      </c>
      <c r="O1560" s="9">
        <f t="shared" si="354"/>
        <v>-1</v>
      </c>
      <c r="P1560" s="9">
        <f t="shared" si="355"/>
        <v>0</v>
      </c>
      <c r="Q1560" s="8">
        <f t="shared" si="356"/>
        <v>0</v>
      </c>
      <c r="R1560" s="8">
        <f t="shared" si="357"/>
        <v>-36.799999999999997</v>
      </c>
      <c r="S1560" t="str">
        <f t="shared" si="358"/>
        <v>11.00.00</v>
      </c>
      <c r="T1560" t="str">
        <f t="shared" si="359"/>
        <v>13.00.00</v>
      </c>
      <c r="U1560" t="str">
        <f t="shared" si="360"/>
        <v>12-ago-2013</v>
      </c>
      <c r="V1560">
        <f t="shared" si="361"/>
        <v>8</v>
      </c>
      <c r="W1560">
        <f t="shared" si="362"/>
        <v>2013</v>
      </c>
      <c r="X1560">
        <f t="shared" si="363"/>
        <v>12</v>
      </c>
      <c r="Y1560" s="25">
        <f t="shared" si="364"/>
        <v>7002.699999999948</v>
      </c>
    </row>
    <row r="1561" spans="1:25">
      <c r="A1561" t="s">
        <v>5381</v>
      </c>
      <c r="B1561" t="s">
        <v>5382</v>
      </c>
      <c r="C1561" t="s">
        <v>25</v>
      </c>
      <c r="D1561">
        <v>23</v>
      </c>
      <c r="E1561" s="36">
        <v>32.200000000000003</v>
      </c>
      <c r="F1561" s="4">
        <v>3.8E-3</v>
      </c>
      <c r="G1561">
        <v>0</v>
      </c>
      <c r="H1561" s="25">
        <v>62.2</v>
      </c>
      <c r="I1561" s="25">
        <v>-20.3</v>
      </c>
      <c r="J1561" s="3">
        <v>10000</v>
      </c>
      <c r="K1561" s="7">
        <f t="shared" si="351"/>
        <v>1</v>
      </c>
      <c r="L1561" s="6">
        <f t="shared" si="352"/>
        <v>32.200000000000003</v>
      </c>
      <c r="M1561">
        <v>1</v>
      </c>
      <c r="N1561" s="9">
        <f t="shared" si="353"/>
        <v>1</v>
      </c>
      <c r="O1561" s="9">
        <f t="shared" si="354"/>
        <v>0</v>
      </c>
      <c r="P1561" s="9">
        <f t="shared" si="355"/>
        <v>0</v>
      </c>
      <c r="Q1561" s="8">
        <f t="shared" si="356"/>
        <v>32.200000000000003</v>
      </c>
      <c r="R1561" s="8">
        <f t="shared" si="357"/>
        <v>0</v>
      </c>
      <c r="S1561" t="str">
        <f t="shared" si="358"/>
        <v>17.00.00</v>
      </c>
      <c r="T1561" t="str">
        <f t="shared" si="359"/>
        <v>16.00.00</v>
      </c>
      <c r="U1561" t="str">
        <f t="shared" si="360"/>
        <v>12-ago-2013</v>
      </c>
      <c r="V1561">
        <f t="shared" si="361"/>
        <v>8</v>
      </c>
      <c r="W1561">
        <f t="shared" si="362"/>
        <v>2013</v>
      </c>
      <c r="X1561">
        <f t="shared" si="363"/>
        <v>12</v>
      </c>
      <c r="Y1561" s="25">
        <f t="shared" si="364"/>
        <v>7034.8999999999478</v>
      </c>
    </row>
    <row r="1562" spans="1:25">
      <c r="A1562" t="s">
        <v>3314</v>
      </c>
      <c r="B1562" t="s">
        <v>3315</v>
      </c>
      <c r="C1562" t="s">
        <v>25</v>
      </c>
      <c r="D1562">
        <v>5</v>
      </c>
      <c r="E1562" s="36">
        <v>21.6</v>
      </c>
      <c r="F1562" s="4">
        <v>2.5999999999999999E-3</v>
      </c>
      <c r="G1562">
        <v>0</v>
      </c>
      <c r="H1562" s="25">
        <v>27.3</v>
      </c>
      <c r="I1562" s="25">
        <v>0</v>
      </c>
      <c r="J1562" s="3">
        <v>10000</v>
      </c>
      <c r="K1562" s="7">
        <f t="shared" si="351"/>
        <v>2</v>
      </c>
      <c r="L1562" s="6">
        <f t="shared" si="352"/>
        <v>53.800000000000004</v>
      </c>
      <c r="M1562">
        <v>1</v>
      </c>
      <c r="N1562" s="9">
        <f t="shared" si="353"/>
        <v>1</v>
      </c>
      <c r="O1562" s="9">
        <f t="shared" si="354"/>
        <v>0</v>
      </c>
      <c r="P1562" s="9">
        <f t="shared" si="355"/>
        <v>0</v>
      </c>
      <c r="Q1562" s="8">
        <f t="shared" si="356"/>
        <v>21.6</v>
      </c>
      <c r="R1562" s="8">
        <f t="shared" si="357"/>
        <v>0</v>
      </c>
      <c r="S1562" t="str">
        <f t="shared" si="358"/>
        <v>18.00.00</v>
      </c>
      <c r="T1562" t="str">
        <f t="shared" si="359"/>
        <v>23.00.00</v>
      </c>
      <c r="U1562" t="str">
        <f t="shared" si="360"/>
        <v>13-ago-2013</v>
      </c>
      <c r="V1562">
        <f t="shared" si="361"/>
        <v>8</v>
      </c>
      <c r="W1562">
        <f t="shared" si="362"/>
        <v>2013</v>
      </c>
      <c r="X1562">
        <f t="shared" si="363"/>
        <v>13</v>
      </c>
      <c r="Y1562" s="25">
        <f t="shared" si="364"/>
        <v>7056.4999999999482</v>
      </c>
    </row>
    <row r="1563" spans="1:25">
      <c r="A1563" t="s">
        <v>5383</v>
      </c>
      <c r="B1563" t="s">
        <v>5384</v>
      </c>
      <c r="C1563" t="s">
        <v>25</v>
      </c>
      <c r="D1563">
        <v>14</v>
      </c>
      <c r="E1563" s="36">
        <v>-23.1</v>
      </c>
      <c r="F1563" s="4">
        <v>-2.7000000000000001E-3</v>
      </c>
      <c r="G1563">
        <v>0</v>
      </c>
      <c r="H1563" s="25">
        <v>6.9</v>
      </c>
      <c r="I1563" s="25">
        <v>-23.1</v>
      </c>
      <c r="J1563" s="3">
        <v>10000</v>
      </c>
      <c r="K1563" s="7">
        <f t="shared" si="351"/>
        <v>-1</v>
      </c>
      <c r="L1563" s="6">
        <f t="shared" si="352"/>
        <v>-23.1</v>
      </c>
      <c r="M1563">
        <v>1</v>
      </c>
      <c r="N1563" s="9">
        <f t="shared" si="353"/>
        <v>0</v>
      </c>
      <c r="O1563" s="9">
        <f t="shared" si="354"/>
        <v>-1</v>
      </c>
      <c r="P1563" s="9">
        <f t="shared" si="355"/>
        <v>0</v>
      </c>
      <c r="Q1563" s="8">
        <f t="shared" si="356"/>
        <v>0</v>
      </c>
      <c r="R1563" s="8">
        <f t="shared" si="357"/>
        <v>-23.1</v>
      </c>
      <c r="S1563" t="str">
        <f t="shared" si="358"/>
        <v>20.00.00</v>
      </c>
      <c r="T1563" t="str">
        <f t="shared" si="359"/>
        <v>10.00.00</v>
      </c>
      <c r="U1563" t="str">
        <f t="shared" si="360"/>
        <v>13-ago-2013</v>
      </c>
      <c r="V1563">
        <f t="shared" si="361"/>
        <v>8</v>
      </c>
      <c r="W1563">
        <f t="shared" si="362"/>
        <v>2013</v>
      </c>
      <c r="X1563">
        <f t="shared" si="363"/>
        <v>13</v>
      </c>
      <c r="Y1563" s="25">
        <f t="shared" si="364"/>
        <v>7033.3999999999478</v>
      </c>
    </row>
    <row r="1564" spans="1:25">
      <c r="A1564" t="s">
        <v>5385</v>
      </c>
      <c r="B1564" t="s">
        <v>5386</v>
      </c>
      <c r="C1564" t="s">
        <v>55</v>
      </c>
      <c r="D1564">
        <v>16</v>
      </c>
      <c r="E1564" s="36">
        <v>36.200000000000003</v>
      </c>
      <c r="F1564" s="4">
        <v>4.3E-3</v>
      </c>
      <c r="G1564">
        <v>0</v>
      </c>
      <c r="H1564" s="25">
        <v>84.6</v>
      </c>
      <c r="I1564" s="25">
        <v>-19</v>
      </c>
      <c r="J1564" s="3">
        <v>10000</v>
      </c>
      <c r="K1564" s="7">
        <f t="shared" si="351"/>
        <v>1</v>
      </c>
      <c r="L1564" s="6">
        <f t="shared" si="352"/>
        <v>36.200000000000003</v>
      </c>
      <c r="M1564">
        <v>1</v>
      </c>
      <c r="N1564" s="9">
        <f t="shared" si="353"/>
        <v>1</v>
      </c>
      <c r="O1564" s="9">
        <f t="shared" si="354"/>
        <v>0</v>
      </c>
      <c r="P1564" s="9">
        <f t="shared" si="355"/>
        <v>0</v>
      </c>
      <c r="Q1564" s="8">
        <f t="shared" si="356"/>
        <v>36.200000000000003</v>
      </c>
      <c r="R1564" s="8">
        <f t="shared" si="357"/>
        <v>0</v>
      </c>
      <c r="S1564" t="str">
        <f t="shared" si="358"/>
        <v>1.00.00</v>
      </c>
      <c r="T1564" t="str">
        <f t="shared" si="359"/>
        <v>17.00.00</v>
      </c>
      <c r="U1564" t="str">
        <f t="shared" si="360"/>
        <v>15-ago-2013</v>
      </c>
      <c r="V1564">
        <f t="shared" si="361"/>
        <v>8</v>
      </c>
      <c r="W1564">
        <f t="shared" si="362"/>
        <v>2013</v>
      </c>
      <c r="X1564">
        <f t="shared" si="363"/>
        <v>15</v>
      </c>
      <c r="Y1564" s="25">
        <f t="shared" si="364"/>
        <v>7069.5999999999476</v>
      </c>
    </row>
    <row r="1565" spans="1:25">
      <c r="A1565" t="s">
        <v>3316</v>
      </c>
      <c r="B1565" t="s">
        <v>3317</v>
      </c>
      <c r="C1565" t="s">
        <v>25</v>
      </c>
      <c r="D1565">
        <v>5</v>
      </c>
      <c r="E1565" s="36">
        <v>-20.7</v>
      </c>
      <c r="F1565" s="4">
        <v>-2.5000000000000001E-3</v>
      </c>
      <c r="G1565">
        <v>0</v>
      </c>
      <c r="H1565" s="25">
        <v>0</v>
      </c>
      <c r="I1565" s="25">
        <v>-21.5</v>
      </c>
      <c r="J1565" s="3">
        <v>10000</v>
      </c>
      <c r="K1565" s="7">
        <f t="shared" si="351"/>
        <v>-1</v>
      </c>
      <c r="L1565" s="6">
        <f t="shared" si="352"/>
        <v>-20.7</v>
      </c>
      <c r="M1565">
        <v>1</v>
      </c>
      <c r="N1565" s="9">
        <f t="shared" si="353"/>
        <v>0</v>
      </c>
      <c r="O1565" s="9">
        <f t="shared" si="354"/>
        <v>-1</v>
      </c>
      <c r="P1565" s="9">
        <f t="shared" si="355"/>
        <v>0</v>
      </c>
      <c r="Q1565" s="8">
        <f t="shared" si="356"/>
        <v>0</v>
      </c>
      <c r="R1565" s="8">
        <f t="shared" si="357"/>
        <v>-20.7</v>
      </c>
      <c r="S1565" t="str">
        <f t="shared" si="358"/>
        <v>18.00.00</v>
      </c>
      <c r="T1565" t="str">
        <f t="shared" si="359"/>
        <v>23.00.00</v>
      </c>
      <c r="U1565" t="str">
        <f t="shared" si="360"/>
        <v>15-ago-2013</v>
      </c>
      <c r="V1565">
        <f t="shared" si="361"/>
        <v>8</v>
      </c>
      <c r="W1565">
        <f t="shared" si="362"/>
        <v>2013</v>
      </c>
      <c r="X1565">
        <f t="shared" si="363"/>
        <v>15</v>
      </c>
      <c r="Y1565" s="25">
        <f t="shared" si="364"/>
        <v>7048.8999999999478</v>
      </c>
    </row>
    <row r="1566" spans="1:25">
      <c r="A1566" t="s">
        <v>5387</v>
      </c>
      <c r="B1566" t="s">
        <v>5388</v>
      </c>
      <c r="C1566" t="s">
        <v>55</v>
      </c>
      <c r="D1566">
        <v>28</v>
      </c>
      <c r="E1566" s="36">
        <v>25.2</v>
      </c>
      <c r="F1566" s="4">
        <v>3.0000000000000001E-3</v>
      </c>
      <c r="G1566">
        <v>0</v>
      </c>
      <c r="H1566" s="25">
        <v>83</v>
      </c>
      <c r="I1566" s="25">
        <v>-36.299999999999997</v>
      </c>
      <c r="J1566" s="3">
        <v>10000</v>
      </c>
      <c r="K1566" s="7">
        <f t="shared" si="351"/>
        <v>1</v>
      </c>
      <c r="L1566" s="6">
        <f t="shared" si="352"/>
        <v>25.2</v>
      </c>
      <c r="M1566">
        <v>1</v>
      </c>
      <c r="N1566" s="9">
        <f t="shared" si="353"/>
        <v>1</v>
      </c>
      <c r="O1566" s="9">
        <f t="shared" si="354"/>
        <v>0</v>
      </c>
      <c r="P1566" s="9">
        <f t="shared" si="355"/>
        <v>0</v>
      </c>
      <c r="Q1566" s="8">
        <f t="shared" si="356"/>
        <v>25.2</v>
      </c>
      <c r="R1566" s="8">
        <f t="shared" si="357"/>
        <v>0</v>
      </c>
      <c r="S1566" t="str">
        <f t="shared" si="358"/>
        <v>10.00.00</v>
      </c>
      <c r="T1566" t="str">
        <f t="shared" si="359"/>
        <v>14.00.00</v>
      </c>
      <c r="U1566" t="str">
        <f t="shared" si="360"/>
        <v>19-ago-2013</v>
      </c>
      <c r="V1566">
        <f t="shared" si="361"/>
        <v>8</v>
      </c>
      <c r="W1566">
        <f t="shared" si="362"/>
        <v>2013</v>
      </c>
      <c r="X1566">
        <f t="shared" si="363"/>
        <v>19</v>
      </c>
      <c r="Y1566" s="25">
        <f t="shared" si="364"/>
        <v>7074.0999999999476</v>
      </c>
    </row>
    <row r="1567" spans="1:25">
      <c r="A1567" t="s">
        <v>5389</v>
      </c>
      <c r="B1567" t="s">
        <v>5390</v>
      </c>
      <c r="C1567" t="s">
        <v>25</v>
      </c>
      <c r="D1567">
        <v>27</v>
      </c>
      <c r="E1567" s="36">
        <v>-25.1</v>
      </c>
      <c r="F1567" s="4">
        <v>-3.0000000000000001E-3</v>
      </c>
      <c r="G1567">
        <v>0</v>
      </c>
      <c r="H1567" s="25">
        <v>13.7</v>
      </c>
      <c r="I1567" s="25">
        <v>-34.6</v>
      </c>
      <c r="J1567" s="3">
        <v>10000</v>
      </c>
      <c r="K1567" s="7">
        <f t="shared" si="351"/>
        <v>-1</v>
      </c>
      <c r="L1567" s="6">
        <f t="shared" si="352"/>
        <v>-25.1</v>
      </c>
      <c r="M1567">
        <v>1</v>
      </c>
      <c r="N1567" s="9">
        <f t="shared" si="353"/>
        <v>0</v>
      </c>
      <c r="O1567" s="9">
        <f t="shared" si="354"/>
        <v>-1</v>
      </c>
      <c r="P1567" s="9">
        <f t="shared" si="355"/>
        <v>0</v>
      </c>
      <c r="Q1567" s="8">
        <f t="shared" si="356"/>
        <v>0</v>
      </c>
      <c r="R1567" s="8">
        <f t="shared" si="357"/>
        <v>-25.1</v>
      </c>
      <c r="S1567" t="str">
        <f t="shared" si="358"/>
        <v>19.00.00</v>
      </c>
      <c r="T1567" t="str">
        <f t="shared" si="359"/>
        <v>22.00.00</v>
      </c>
      <c r="U1567" t="str">
        <f t="shared" si="360"/>
        <v>20-ago-2013</v>
      </c>
      <c r="V1567">
        <f t="shared" si="361"/>
        <v>8</v>
      </c>
      <c r="W1567">
        <f t="shared" si="362"/>
        <v>2013</v>
      </c>
      <c r="X1567">
        <f t="shared" si="363"/>
        <v>20</v>
      </c>
      <c r="Y1567" s="25">
        <f t="shared" si="364"/>
        <v>7048.9999999999472</v>
      </c>
    </row>
    <row r="1568" spans="1:25">
      <c r="A1568" t="s">
        <v>2259</v>
      </c>
      <c r="B1568" t="s">
        <v>2260</v>
      </c>
      <c r="C1568" t="s">
        <v>25</v>
      </c>
      <c r="D1568">
        <v>9</v>
      </c>
      <c r="E1568" s="38">
        <v>63.4</v>
      </c>
      <c r="F1568" s="4">
        <v>3.8E-3</v>
      </c>
      <c r="G1568">
        <v>0</v>
      </c>
      <c r="H1568" s="25">
        <v>77.8</v>
      </c>
      <c r="I1568" s="25">
        <v>-5</v>
      </c>
      <c r="J1568" s="3">
        <v>10000</v>
      </c>
      <c r="K1568" s="7">
        <f t="shared" si="351"/>
        <v>1</v>
      </c>
      <c r="L1568" s="6">
        <f t="shared" si="352"/>
        <v>63.4</v>
      </c>
      <c r="M1568">
        <v>1</v>
      </c>
      <c r="N1568" s="9">
        <f t="shared" si="353"/>
        <v>1</v>
      </c>
      <c r="O1568" s="9">
        <f t="shared" si="354"/>
        <v>0</v>
      </c>
      <c r="P1568" s="9">
        <f t="shared" si="355"/>
        <v>0</v>
      </c>
      <c r="Q1568" s="8">
        <f t="shared" si="356"/>
        <v>63.4</v>
      </c>
      <c r="R1568" s="8">
        <f t="shared" si="357"/>
        <v>0</v>
      </c>
      <c r="S1568" t="str">
        <f t="shared" si="358"/>
        <v>12.00.00</v>
      </c>
      <c r="T1568" t="str">
        <f t="shared" si="359"/>
        <v>21.00.00</v>
      </c>
      <c r="U1568" t="str">
        <f t="shared" si="360"/>
        <v>22-ago-2013</v>
      </c>
      <c r="V1568">
        <f t="shared" si="361"/>
        <v>8</v>
      </c>
      <c r="W1568">
        <f t="shared" si="362"/>
        <v>2013</v>
      </c>
      <c r="X1568">
        <f t="shared" si="363"/>
        <v>22</v>
      </c>
      <c r="Y1568" s="25">
        <f t="shared" si="364"/>
        <v>7112.3999999999469</v>
      </c>
    </row>
    <row r="1569" spans="1:25">
      <c r="A1569" t="s">
        <v>5391</v>
      </c>
      <c r="B1569" t="s">
        <v>5392</v>
      </c>
      <c r="C1569" t="s">
        <v>25</v>
      </c>
      <c r="D1569">
        <v>23</v>
      </c>
      <c r="E1569" s="36">
        <v>128.5</v>
      </c>
      <c r="F1569" s="4">
        <v>1.55E-2</v>
      </c>
      <c r="G1569">
        <v>0</v>
      </c>
      <c r="H1569" s="25">
        <v>150.1</v>
      </c>
      <c r="I1569" s="25">
        <v>0</v>
      </c>
      <c r="J1569" s="3">
        <v>10000</v>
      </c>
      <c r="K1569" s="7">
        <f t="shared" si="351"/>
        <v>2</v>
      </c>
      <c r="L1569" s="6">
        <f t="shared" si="352"/>
        <v>191.9</v>
      </c>
      <c r="M1569">
        <v>1</v>
      </c>
      <c r="N1569" s="9">
        <f t="shared" si="353"/>
        <v>1</v>
      </c>
      <c r="O1569" s="9">
        <f t="shared" si="354"/>
        <v>0</v>
      </c>
      <c r="P1569" s="9">
        <f t="shared" si="355"/>
        <v>0</v>
      </c>
      <c r="Q1569" s="8">
        <f t="shared" si="356"/>
        <v>128.5</v>
      </c>
      <c r="R1569" s="8">
        <f t="shared" si="357"/>
        <v>0</v>
      </c>
      <c r="S1569" t="str">
        <f t="shared" si="358"/>
        <v>9.00.00</v>
      </c>
      <c r="T1569" t="str">
        <f t="shared" si="359"/>
        <v>8.00.00</v>
      </c>
      <c r="U1569" t="str">
        <f t="shared" si="360"/>
        <v>22-ago-2013</v>
      </c>
      <c r="V1569">
        <f t="shared" si="361"/>
        <v>8</v>
      </c>
      <c r="W1569">
        <f t="shared" si="362"/>
        <v>2013</v>
      </c>
      <c r="X1569">
        <f t="shared" si="363"/>
        <v>22</v>
      </c>
      <c r="Y1569" s="25">
        <f t="shared" si="364"/>
        <v>7240.8999999999469</v>
      </c>
    </row>
    <row r="1570" spans="1:25">
      <c r="A1570" t="s">
        <v>5393</v>
      </c>
      <c r="B1570" t="s">
        <v>5394</v>
      </c>
      <c r="C1570" t="s">
        <v>55</v>
      </c>
      <c r="D1570">
        <v>9</v>
      </c>
      <c r="E1570" s="36">
        <v>-40.5</v>
      </c>
      <c r="F1570" s="4">
        <v>-4.7999999999999996E-3</v>
      </c>
      <c r="G1570">
        <v>0</v>
      </c>
      <c r="H1570" s="25">
        <v>7</v>
      </c>
      <c r="I1570" s="25">
        <v>-47.5</v>
      </c>
      <c r="J1570" s="3">
        <v>10000</v>
      </c>
      <c r="K1570" s="7">
        <f t="shared" si="351"/>
        <v>-1</v>
      </c>
      <c r="L1570" s="6">
        <f t="shared" si="352"/>
        <v>-40.5</v>
      </c>
      <c r="M1570">
        <v>1</v>
      </c>
      <c r="N1570" s="9">
        <f t="shared" si="353"/>
        <v>0</v>
      </c>
      <c r="O1570" s="9">
        <f t="shared" si="354"/>
        <v>-1</v>
      </c>
      <c r="P1570" s="9">
        <f t="shared" si="355"/>
        <v>0</v>
      </c>
      <c r="Q1570" s="8">
        <f t="shared" si="356"/>
        <v>0</v>
      </c>
      <c r="R1570" s="8">
        <f t="shared" si="357"/>
        <v>-40.5</v>
      </c>
      <c r="S1570" t="str">
        <f t="shared" si="358"/>
        <v>10.00.00</v>
      </c>
      <c r="T1570" t="str">
        <f t="shared" si="359"/>
        <v>19.00.00</v>
      </c>
      <c r="U1570" t="str">
        <f t="shared" si="360"/>
        <v>26-ago-2013</v>
      </c>
      <c r="V1570">
        <f t="shared" si="361"/>
        <v>8</v>
      </c>
      <c r="W1570">
        <f t="shared" si="362"/>
        <v>2013</v>
      </c>
      <c r="X1570">
        <f t="shared" si="363"/>
        <v>26</v>
      </c>
      <c r="Y1570" s="25">
        <f t="shared" si="364"/>
        <v>7200.3999999999469</v>
      </c>
    </row>
    <row r="1571" spans="1:25">
      <c r="A1571" t="s">
        <v>5394</v>
      </c>
      <c r="B1571" t="s">
        <v>5395</v>
      </c>
      <c r="C1571" t="s">
        <v>25</v>
      </c>
      <c r="D1571">
        <v>12</v>
      </c>
      <c r="E1571" s="36">
        <v>-43.5</v>
      </c>
      <c r="F1571" s="4">
        <v>-5.1999999999999998E-3</v>
      </c>
      <c r="G1571">
        <v>0</v>
      </c>
      <c r="H1571" s="25">
        <v>0</v>
      </c>
      <c r="I1571" s="25">
        <v>-44.7</v>
      </c>
      <c r="J1571" s="3">
        <v>10000</v>
      </c>
      <c r="K1571" s="7">
        <f t="shared" si="351"/>
        <v>-2</v>
      </c>
      <c r="L1571" s="6">
        <f t="shared" si="352"/>
        <v>-84</v>
      </c>
      <c r="M1571">
        <v>1</v>
      </c>
      <c r="N1571" s="9">
        <f t="shared" si="353"/>
        <v>0</v>
      </c>
      <c r="O1571" s="9">
        <f t="shared" si="354"/>
        <v>-1</v>
      </c>
      <c r="P1571" s="9">
        <f t="shared" si="355"/>
        <v>0</v>
      </c>
      <c r="Q1571" s="8">
        <f t="shared" si="356"/>
        <v>0</v>
      </c>
      <c r="R1571" s="8">
        <f t="shared" si="357"/>
        <v>-43.5</v>
      </c>
      <c r="S1571" t="str">
        <f t="shared" si="358"/>
        <v>19.00.00</v>
      </c>
      <c r="T1571" t="str">
        <f t="shared" si="359"/>
        <v>7.00.00</v>
      </c>
      <c r="U1571" t="str">
        <f t="shared" si="360"/>
        <v>26-ago-2013</v>
      </c>
      <c r="V1571">
        <f t="shared" si="361"/>
        <v>8</v>
      </c>
      <c r="W1571">
        <f t="shared" si="362"/>
        <v>2013</v>
      </c>
      <c r="X1571">
        <f t="shared" si="363"/>
        <v>26</v>
      </c>
      <c r="Y1571" s="25">
        <f t="shared" si="364"/>
        <v>7156.8999999999469</v>
      </c>
    </row>
    <row r="1572" spans="1:25">
      <c r="A1572" t="s">
        <v>5395</v>
      </c>
      <c r="B1572" t="s">
        <v>5396</v>
      </c>
      <c r="C1572" t="s">
        <v>55</v>
      </c>
      <c r="D1572">
        <v>21</v>
      </c>
      <c r="E1572" s="36">
        <v>180.8</v>
      </c>
      <c r="F1572" s="4">
        <v>2.1499999999999998E-2</v>
      </c>
      <c r="G1572">
        <v>0</v>
      </c>
      <c r="H1572" s="25">
        <v>198.9</v>
      </c>
      <c r="I1572" s="25">
        <v>0</v>
      </c>
      <c r="J1572" s="3">
        <v>10000</v>
      </c>
      <c r="K1572" s="7">
        <f t="shared" si="351"/>
        <v>1</v>
      </c>
      <c r="L1572" s="6">
        <f t="shared" si="352"/>
        <v>180.8</v>
      </c>
      <c r="M1572">
        <v>1</v>
      </c>
      <c r="N1572" s="9">
        <f t="shared" si="353"/>
        <v>1</v>
      </c>
      <c r="O1572" s="9">
        <f t="shared" si="354"/>
        <v>0</v>
      </c>
      <c r="P1572" s="9">
        <f t="shared" si="355"/>
        <v>0</v>
      </c>
      <c r="Q1572" s="8">
        <f t="shared" si="356"/>
        <v>180.8</v>
      </c>
      <c r="R1572" s="8">
        <f t="shared" si="357"/>
        <v>0</v>
      </c>
      <c r="S1572" t="str">
        <f t="shared" si="358"/>
        <v>7.00.00</v>
      </c>
      <c r="T1572" t="str">
        <f t="shared" si="359"/>
        <v>4.00.00</v>
      </c>
      <c r="U1572" t="str">
        <f t="shared" si="360"/>
        <v>27-ago-2013</v>
      </c>
      <c r="V1572">
        <f t="shared" si="361"/>
        <v>8</v>
      </c>
      <c r="W1572">
        <f t="shared" si="362"/>
        <v>2013</v>
      </c>
      <c r="X1572">
        <f t="shared" si="363"/>
        <v>27</v>
      </c>
      <c r="Y1572" s="25">
        <f t="shared" si="364"/>
        <v>7337.6999999999471</v>
      </c>
    </row>
    <row r="1573" spans="1:25">
      <c r="A1573" t="s">
        <v>2261</v>
      </c>
      <c r="B1573" t="s">
        <v>2262</v>
      </c>
      <c r="C1573" t="s">
        <v>55</v>
      </c>
      <c r="D1573">
        <v>8</v>
      </c>
      <c r="E1573" s="38">
        <v>27</v>
      </c>
      <c r="F1573" s="4">
        <v>1.6999999999999999E-3</v>
      </c>
      <c r="G1573">
        <v>0</v>
      </c>
      <c r="H1573" s="25">
        <v>89.6</v>
      </c>
      <c r="I1573" s="25">
        <v>-25.4</v>
      </c>
      <c r="J1573" s="3">
        <v>10000</v>
      </c>
      <c r="K1573" s="7">
        <f t="shared" si="351"/>
        <v>2</v>
      </c>
      <c r="L1573" s="6">
        <f t="shared" si="352"/>
        <v>207.8</v>
      </c>
      <c r="M1573">
        <v>1</v>
      </c>
      <c r="N1573" s="9">
        <f t="shared" si="353"/>
        <v>1</v>
      </c>
      <c r="O1573" s="9">
        <f t="shared" si="354"/>
        <v>0</v>
      </c>
      <c r="P1573" s="9">
        <f t="shared" si="355"/>
        <v>0</v>
      </c>
      <c r="Q1573" s="8">
        <f t="shared" si="356"/>
        <v>27</v>
      </c>
      <c r="R1573" s="8">
        <f t="shared" si="357"/>
        <v>0</v>
      </c>
      <c r="S1573" t="str">
        <f t="shared" si="358"/>
        <v>13.00.00</v>
      </c>
      <c r="T1573" t="str">
        <f t="shared" si="359"/>
        <v>21.00.00</v>
      </c>
      <c r="U1573" t="str">
        <f t="shared" si="360"/>
        <v>28-ago-2013</v>
      </c>
      <c r="V1573">
        <f t="shared" si="361"/>
        <v>8</v>
      </c>
      <c r="W1573">
        <f t="shared" si="362"/>
        <v>2013</v>
      </c>
      <c r="X1573">
        <f t="shared" si="363"/>
        <v>28</v>
      </c>
      <c r="Y1573" s="25">
        <f t="shared" si="364"/>
        <v>7364.6999999999471</v>
      </c>
    </row>
    <row r="1574" spans="1:25">
      <c r="A1574" t="s">
        <v>5397</v>
      </c>
      <c r="B1574" t="s">
        <v>5398</v>
      </c>
      <c r="C1574" t="s">
        <v>25</v>
      </c>
      <c r="D1574">
        <v>21</v>
      </c>
      <c r="E1574" s="36">
        <v>-14.5</v>
      </c>
      <c r="F1574" s="4">
        <v>-1.8E-3</v>
      </c>
      <c r="G1574">
        <v>0</v>
      </c>
      <c r="H1574" s="25">
        <v>17.5</v>
      </c>
      <c r="I1574" s="25">
        <v>-40.1</v>
      </c>
      <c r="J1574" s="3">
        <v>10000</v>
      </c>
      <c r="K1574" s="7">
        <f t="shared" si="351"/>
        <v>-1</v>
      </c>
      <c r="L1574" s="6">
        <f t="shared" si="352"/>
        <v>-14.5</v>
      </c>
      <c r="M1574">
        <v>1</v>
      </c>
      <c r="N1574" s="9">
        <f t="shared" si="353"/>
        <v>0</v>
      </c>
      <c r="O1574" s="9">
        <f t="shared" si="354"/>
        <v>-1</v>
      </c>
      <c r="P1574" s="9">
        <f t="shared" si="355"/>
        <v>0</v>
      </c>
      <c r="Q1574" s="8">
        <f t="shared" si="356"/>
        <v>0</v>
      </c>
      <c r="R1574" s="8">
        <f t="shared" si="357"/>
        <v>-14.5</v>
      </c>
      <c r="S1574" t="str">
        <f t="shared" si="358"/>
        <v>19.00.00</v>
      </c>
      <c r="T1574" t="str">
        <f t="shared" si="359"/>
        <v>16.00.00</v>
      </c>
      <c r="U1574" t="str">
        <f t="shared" si="360"/>
        <v>28-ago-2013</v>
      </c>
      <c r="V1574">
        <f t="shared" si="361"/>
        <v>8</v>
      </c>
      <c r="W1574">
        <f t="shared" si="362"/>
        <v>2013</v>
      </c>
      <c r="X1574">
        <f t="shared" si="363"/>
        <v>28</v>
      </c>
      <c r="Y1574" s="25">
        <f t="shared" si="364"/>
        <v>7350.1999999999471</v>
      </c>
    </row>
    <row r="1575" spans="1:25">
      <c r="A1575" t="s">
        <v>3318</v>
      </c>
      <c r="B1575" t="s">
        <v>3319</v>
      </c>
      <c r="C1575" t="s">
        <v>25</v>
      </c>
      <c r="D1575">
        <v>6</v>
      </c>
      <c r="E1575" s="36">
        <v>-12.1</v>
      </c>
      <c r="F1575" s="4">
        <v>-1.5E-3</v>
      </c>
      <c r="G1575">
        <v>0</v>
      </c>
      <c r="H1575" s="25">
        <v>1.5</v>
      </c>
      <c r="I1575" s="25">
        <v>-21.2</v>
      </c>
      <c r="J1575" s="3">
        <v>10000</v>
      </c>
      <c r="K1575" s="7">
        <f t="shared" si="351"/>
        <v>-2</v>
      </c>
      <c r="L1575" s="6">
        <f t="shared" si="352"/>
        <v>-26.6</v>
      </c>
      <c r="M1575">
        <v>1</v>
      </c>
      <c r="N1575" s="9">
        <f t="shared" si="353"/>
        <v>0</v>
      </c>
      <c r="O1575" s="9">
        <f t="shared" si="354"/>
        <v>-1</v>
      </c>
      <c r="P1575" s="9">
        <f t="shared" si="355"/>
        <v>0</v>
      </c>
      <c r="Q1575" s="8">
        <f t="shared" si="356"/>
        <v>0</v>
      </c>
      <c r="R1575" s="8">
        <f t="shared" si="357"/>
        <v>-12.1</v>
      </c>
      <c r="S1575" t="str">
        <f t="shared" si="358"/>
        <v>17.00.00</v>
      </c>
      <c r="T1575" t="str">
        <f t="shared" si="359"/>
        <v>23.00.00</v>
      </c>
      <c r="U1575" t="str">
        <f t="shared" si="360"/>
        <v>29-ago-2013</v>
      </c>
      <c r="V1575">
        <f t="shared" si="361"/>
        <v>8</v>
      </c>
      <c r="W1575">
        <f t="shared" si="362"/>
        <v>2013</v>
      </c>
      <c r="X1575">
        <f t="shared" si="363"/>
        <v>29</v>
      </c>
      <c r="Y1575" s="25">
        <f t="shared" si="364"/>
        <v>7338.0999999999467</v>
      </c>
    </row>
    <row r="1576" spans="1:25">
      <c r="A1576" t="s">
        <v>5399</v>
      </c>
      <c r="B1576" t="s">
        <v>5400</v>
      </c>
      <c r="C1576" t="s">
        <v>25</v>
      </c>
      <c r="D1576">
        <v>22</v>
      </c>
      <c r="E1576" s="36">
        <v>78</v>
      </c>
      <c r="F1576" s="4">
        <v>9.5999999999999992E-3</v>
      </c>
      <c r="G1576">
        <v>0</v>
      </c>
      <c r="H1576" s="25">
        <v>104</v>
      </c>
      <c r="I1576" s="25">
        <v>-6.4</v>
      </c>
      <c r="J1576" s="3">
        <v>10000</v>
      </c>
      <c r="K1576" s="7">
        <f t="shared" si="351"/>
        <v>1</v>
      </c>
      <c r="L1576" s="6">
        <f t="shared" si="352"/>
        <v>78</v>
      </c>
      <c r="M1576">
        <v>1</v>
      </c>
      <c r="N1576" s="9">
        <f t="shared" si="353"/>
        <v>1</v>
      </c>
      <c r="O1576" s="9">
        <f t="shared" si="354"/>
        <v>0</v>
      </c>
      <c r="P1576" s="9">
        <f t="shared" si="355"/>
        <v>0</v>
      </c>
      <c r="Q1576" s="8">
        <f t="shared" si="356"/>
        <v>78</v>
      </c>
      <c r="R1576" s="8">
        <f t="shared" si="357"/>
        <v>0</v>
      </c>
      <c r="S1576" t="str">
        <f t="shared" si="358"/>
        <v>1.00.00</v>
      </c>
      <c r="T1576" t="str">
        <f t="shared" si="359"/>
        <v>0.00.00</v>
      </c>
      <c r="U1576" t="str">
        <f t="shared" si="360"/>
        <v xml:space="preserve">2-set-2013 </v>
      </c>
      <c r="V1576">
        <f t="shared" si="361"/>
        <v>9</v>
      </c>
      <c r="W1576">
        <f t="shared" si="362"/>
        <v>2013</v>
      </c>
      <c r="X1576">
        <f t="shared" si="363"/>
        <v>2</v>
      </c>
      <c r="Y1576" s="25">
        <f t="shared" si="364"/>
        <v>7416.0999999999467</v>
      </c>
    </row>
    <row r="1577" spans="1:25">
      <c r="A1577" t="s">
        <v>5400</v>
      </c>
      <c r="B1577" t="s">
        <v>5401</v>
      </c>
      <c r="C1577" t="s">
        <v>55</v>
      </c>
      <c r="D1577">
        <v>8</v>
      </c>
      <c r="E1577" s="36">
        <v>-21.8</v>
      </c>
      <c r="F1577" s="4">
        <v>-2.5999999999999999E-3</v>
      </c>
      <c r="G1577">
        <v>0</v>
      </c>
      <c r="H1577" s="25">
        <v>2.4</v>
      </c>
      <c r="I1577" s="25">
        <v>-27.1</v>
      </c>
      <c r="J1577" s="3">
        <v>10000</v>
      </c>
      <c r="K1577" s="7">
        <f t="shared" si="351"/>
        <v>-1</v>
      </c>
      <c r="L1577" s="6">
        <f t="shared" si="352"/>
        <v>-21.8</v>
      </c>
      <c r="M1577">
        <v>1</v>
      </c>
      <c r="N1577" s="9">
        <f t="shared" si="353"/>
        <v>0</v>
      </c>
      <c r="O1577" s="9">
        <f t="shared" si="354"/>
        <v>-1</v>
      </c>
      <c r="P1577" s="9">
        <f t="shared" si="355"/>
        <v>0</v>
      </c>
      <c r="Q1577" s="8">
        <f t="shared" si="356"/>
        <v>0</v>
      </c>
      <c r="R1577" s="8">
        <f t="shared" si="357"/>
        <v>-21.8</v>
      </c>
      <c r="S1577" t="str">
        <f t="shared" si="358"/>
        <v>0.00.00</v>
      </c>
      <c r="T1577" t="str">
        <f t="shared" si="359"/>
        <v>8.00.00</v>
      </c>
      <c r="U1577" t="str">
        <f t="shared" si="360"/>
        <v xml:space="preserve">3-set-2013 </v>
      </c>
      <c r="V1577">
        <f t="shared" si="361"/>
        <v>9</v>
      </c>
      <c r="W1577">
        <f t="shared" si="362"/>
        <v>2013</v>
      </c>
      <c r="X1577">
        <f t="shared" si="363"/>
        <v>3</v>
      </c>
      <c r="Y1577" s="25">
        <f t="shared" si="364"/>
        <v>7394.2999999999465</v>
      </c>
    </row>
    <row r="1578" spans="1:25">
      <c r="A1578" t="s">
        <v>3320</v>
      </c>
      <c r="B1578" t="s">
        <v>3321</v>
      </c>
      <c r="C1578" t="s">
        <v>25</v>
      </c>
      <c r="D1578">
        <v>2</v>
      </c>
      <c r="E1578" s="36">
        <v>11.6</v>
      </c>
      <c r="F1578" s="4">
        <v>1.4E-3</v>
      </c>
      <c r="G1578">
        <v>0</v>
      </c>
      <c r="H1578" s="25">
        <v>11.6</v>
      </c>
      <c r="I1578" s="25">
        <v>0</v>
      </c>
      <c r="J1578" s="3">
        <v>10000</v>
      </c>
      <c r="K1578" s="7">
        <f t="shared" si="351"/>
        <v>1</v>
      </c>
      <c r="L1578" s="6">
        <f t="shared" si="352"/>
        <v>11.6</v>
      </c>
      <c r="M1578">
        <v>1</v>
      </c>
      <c r="N1578" s="9">
        <f t="shared" si="353"/>
        <v>1</v>
      </c>
      <c r="O1578" s="9">
        <f t="shared" si="354"/>
        <v>0</v>
      </c>
      <c r="P1578" s="9">
        <f t="shared" si="355"/>
        <v>0</v>
      </c>
      <c r="Q1578" s="8">
        <f t="shared" si="356"/>
        <v>11.6</v>
      </c>
      <c r="R1578" s="8">
        <f t="shared" si="357"/>
        <v>0</v>
      </c>
      <c r="S1578" t="str">
        <f t="shared" si="358"/>
        <v>21.00.00</v>
      </c>
      <c r="T1578" t="str">
        <f t="shared" si="359"/>
        <v>23.00.00</v>
      </c>
      <c r="U1578" t="str">
        <f t="shared" si="360"/>
        <v xml:space="preserve">3-set-2013 </v>
      </c>
      <c r="V1578">
        <f t="shared" si="361"/>
        <v>9</v>
      </c>
      <c r="W1578">
        <f t="shared" si="362"/>
        <v>2013</v>
      </c>
      <c r="X1578">
        <f t="shared" si="363"/>
        <v>3</v>
      </c>
      <c r="Y1578" s="25">
        <f t="shared" si="364"/>
        <v>7405.8999999999469</v>
      </c>
    </row>
    <row r="1579" spans="1:25">
      <c r="A1579" t="s">
        <v>5402</v>
      </c>
      <c r="B1579" t="s">
        <v>5403</v>
      </c>
      <c r="C1579" t="s">
        <v>25</v>
      </c>
      <c r="D1579">
        <v>16</v>
      </c>
      <c r="E1579" s="36">
        <v>-7.8</v>
      </c>
      <c r="F1579" s="4">
        <v>-8.9999999999999998E-4</v>
      </c>
      <c r="G1579">
        <v>0</v>
      </c>
      <c r="H1579" s="25">
        <v>52.8</v>
      </c>
      <c r="I1579" s="25">
        <v>-21.7</v>
      </c>
      <c r="J1579" s="3">
        <v>10000</v>
      </c>
      <c r="K1579" s="7">
        <f t="shared" si="351"/>
        <v>-1</v>
      </c>
      <c r="L1579" s="6">
        <f t="shared" si="352"/>
        <v>-7.8</v>
      </c>
      <c r="M1579">
        <v>1</v>
      </c>
      <c r="N1579" s="9">
        <f t="shared" si="353"/>
        <v>0</v>
      </c>
      <c r="O1579" s="9">
        <f t="shared" si="354"/>
        <v>-1</v>
      </c>
      <c r="P1579" s="9">
        <f t="shared" si="355"/>
        <v>0</v>
      </c>
      <c r="Q1579" s="8">
        <f t="shared" si="356"/>
        <v>0</v>
      </c>
      <c r="R1579" s="8">
        <f t="shared" si="357"/>
        <v>-7.8</v>
      </c>
      <c r="S1579" t="str">
        <f t="shared" si="358"/>
        <v>23.00.00</v>
      </c>
      <c r="T1579" t="str">
        <f t="shared" si="359"/>
        <v>15.00.00</v>
      </c>
      <c r="U1579" t="str">
        <f t="shared" si="360"/>
        <v xml:space="preserve">5-set-2013 </v>
      </c>
      <c r="V1579">
        <f t="shared" si="361"/>
        <v>9</v>
      </c>
      <c r="W1579">
        <f t="shared" si="362"/>
        <v>2013</v>
      </c>
      <c r="X1579">
        <f t="shared" si="363"/>
        <v>5</v>
      </c>
      <c r="Y1579" s="25">
        <f t="shared" si="364"/>
        <v>7398.0999999999467</v>
      </c>
    </row>
    <row r="1580" spans="1:25">
      <c r="A1580" t="s">
        <v>5404</v>
      </c>
      <c r="B1580" t="s">
        <v>5405</v>
      </c>
      <c r="C1580" t="s">
        <v>25</v>
      </c>
      <c r="D1580">
        <v>50</v>
      </c>
      <c r="E1580" s="36">
        <v>197.8</v>
      </c>
      <c r="F1580" s="4">
        <v>2.3900000000000001E-2</v>
      </c>
      <c r="G1580">
        <v>0</v>
      </c>
      <c r="H1580" s="25">
        <v>212.4</v>
      </c>
      <c r="I1580" s="25">
        <v>-13.7</v>
      </c>
      <c r="J1580" s="3">
        <v>10000</v>
      </c>
      <c r="K1580" s="7">
        <f t="shared" si="351"/>
        <v>1</v>
      </c>
      <c r="L1580" s="6">
        <f t="shared" si="352"/>
        <v>197.8</v>
      </c>
      <c r="M1580">
        <v>1</v>
      </c>
      <c r="N1580" s="9">
        <f t="shared" si="353"/>
        <v>1</v>
      </c>
      <c r="O1580" s="9">
        <f t="shared" si="354"/>
        <v>0</v>
      </c>
      <c r="P1580" s="9">
        <f t="shared" si="355"/>
        <v>0</v>
      </c>
      <c r="Q1580" s="8">
        <f t="shared" si="356"/>
        <v>197.8</v>
      </c>
      <c r="R1580" s="8">
        <f t="shared" si="357"/>
        <v>0</v>
      </c>
      <c r="S1580" t="str">
        <f t="shared" si="358"/>
        <v>1.00.00</v>
      </c>
      <c r="T1580" t="str">
        <f t="shared" si="359"/>
        <v>3.00.00</v>
      </c>
      <c r="U1580" t="str">
        <f t="shared" si="360"/>
        <v xml:space="preserve">9-set-2013 </v>
      </c>
      <c r="V1580">
        <f t="shared" si="361"/>
        <v>9</v>
      </c>
      <c r="W1580">
        <f t="shared" si="362"/>
        <v>2013</v>
      </c>
      <c r="X1580">
        <f t="shared" si="363"/>
        <v>9</v>
      </c>
      <c r="Y1580" s="25">
        <f t="shared" si="364"/>
        <v>7595.8999999999469</v>
      </c>
    </row>
    <row r="1581" spans="1:25">
      <c r="A1581" t="s">
        <v>2263</v>
      </c>
      <c r="B1581" t="s">
        <v>2264</v>
      </c>
      <c r="C1581" t="s">
        <v>25</v>
      </c>
      <c r="D1581">
        <v>9</v>
      </c>
      <c r="E1581" s="38">
        <v>70</v>
      </c>
      <c r="F1581" s="4">
        <v>4.1999999999999997E-3</v>
      </c>
      <c r="G1581">
        <v>0</v>
      </c>
      <c r="H1581" s="25">
        <v>74</v>
      </c>
      <c r="I1581" s="25">
        <v>0</v>
      </c>
      <c r="J1581" s="3">
        <v>10000</v>
      </c>
      <c r="K1581" s="7">
        <f t="shared" si="351"/>
        <v>2</v>
      </c>
      <c r="L1581" s="6">
        <f t="shared" si="352"/>
        <v>267.8</v>
      </c>
      <c r="M1581">
        <v>1</v>
      </c>
      <c r="N1581" s="9">
        <f t="shared" si="353"/>
        <v>1</v>
      </c>
      <c r="O1581" s="9">
        <f t="shared" si="354"/>
        <v>0</v>
      </c>
      <c r="P1581" s="9">
        <f t="shared" si="355"/>
        <v>0</v>
      </c>
      <c r="Q1581" s="8">
        <f t="shared" si="356"/>
        <v>70</v>
      </c>
      <c r="R1581" s="8">
        <f t="shared" si="357"/>
        <v>0</v>
      </c>
      <c r="S1581" t="str">
        <f t="shared" si="358"/>
        <v>12.00.00</v>
      </c>
      <c r="T1581" t="str">
        <f t="shared" si="359"/>
        <v>21.00.00</v>
      </c>
      <c r="U1581" t="str">
        <f t="shared" si="360"/>
        <v>10-set-2013</v>
      </c>
      <c r="V1581">
        <f t="shared" si="361"/>
        <v>9</v>
      </c>
      <c r="W1581">
        <f t="shared" si="362"/>
        <v>2013</v>
      </c>
      <c r="X1581">
        <f t="shared" si="363"/>
        <v>10</v>
      </c>
      <c r="Y1581" s="25">
        <f t="shared" si="364"/>
        <v>7665.8999999999469</v>
      </c>
    </row>
    <row r="1582" spans="1:25">
      <c r="A1582" t="s">
        <v>7359</v>
      </c>
      <c r="B1582" t="s">
        <v>2264</v>
      </c>
      <c r="C1582" t="s">
        <v>25</v>
      </c>
      <c r="D1582">
        <v>21</v>
      </c>
      <c r="E1582" s="36">
        <v>10.5</v>
      </c>
      <c r="F1582" s="4">
        <v>1.1999999999999999E-3</v>
      </c>
      <c r="G1582">
        <v>0</v>
      </c>
      <c r="H1582" s="25">
        <v>12.5</v>
      </c>
      <c r="I1582" s="25">
        <v>-4</v>
      </c>
      <c r="J1582" s="3">
        <v>10000</v>
      </c>
      <c r="K1582" s="7">
        <f t="shared" si="351"/>
        <v>3</v>
      </c>
      <c r="L1582" s="6">
        <f t="shared" si="352"/>
        <v>278.3</v>
      </c>
      <c r="M1582">
        <v>1</v>
      </c>
      <c r="N1582" s="9">
        <f t="shared" si="353"/>
        <v>1</v>
      </c>
      <c r="O1582" s="9">
        <f t="shared" si="354"/>
        <v>0</v>
      </c>
      <c r="P1582" s="9">
        <f t="shared" si="355"/>
        <v>0</v>
      </c>
      <c r="Q1582" s="8">
        <f t="shared" si="356"/>
        <v>10.5</v>
      </c>
      <c r="R1582" s="8">
        <f t="shared" si="357"/>
        <v>0</v>
      </c>
      <c r="S1582" t="str">
        <f t="shared" si="358"/>
        <v>15.45.00</v>
      </c>
      <c r="T1582" t="str">
        <f t="shared" si="359"/>
        <v>21.00.00</v>
      </c>
      <c r="U1582" t="str">
        <f t="shared" si="360"/>
        <v>10-set-2013</v>
      </c>
      <c r="V1582">
        <f t="shared" si="361"/>
        <v>9</v>
      </c>
      <c r="W1582">
        <f t="shared" si="362"/>
        <v>2013</v>
      </c>
      <c r="X1582">
        <f t="shared" si="363"/>
        <v>10</v>
      </c>
      <c r="Y1582" s="25">
        <f t="shared" si="364"/>
        <v>7676.3999999999469</v>
      </c>
    </row>
    <row r="1583" spans="1:25">
      <c r="A1583" t="s">
        <v>5406</v>
      </c>
      <c r="B1583" t="s">
        <v>5407</v>
      </c>
      <c r="C1583" t="s">
        <v>55</v>
      </c>
      <c r="D1583">
        <v>1</v>
      </c>
      <c r="E1583" s="36">
        <v>-12.6</v>
      </c>
      <c r="F1583" s="4">
        <v>-1.5E-3</v>
      </c>
      <c r="G1583">
        <v>0</v>
      </c>
      <c r="H1583" s="25">
        <v>0</v>
      </c>
      <c r="I1583" s="25">
        <v>-12.6</v>
      </c>
      <c r="J1583" s="3">
        <v>10000</v>
      </c>
      <c r="K1583" s="7">
        <f t="shared" si="351"/>
        <v>-1</v>
      </c>
      <c r="L1583" s="6">
        <f t="shared" si="352"/>
        <v>-12.6</v>
      </c>
      <c r="M1583">
        <v>1</v>
      </c>
      <c r="N1583" s="9">
        <f t="shared" si="353"/>
        <v>0</v>
      </c>
      <c r="O1583" s="9">
        <f t="shared" si="354"/>
        <v>-1</v>
      </c>
      <c r="P1583" s="9">
        <f t="shared" si="355"/>
        <v>0</v>
      </c>
      <c r="Q1583" s="8">
        <f t="shared" si="356"/>
        <v>0</v>
      </c>
      <c r="R1583" s="8">
        <f t="shared" si="357"/>
        <v>-12.6</v>
      </c>
      <c r="S1583" t="str">
        <f t="shared" si="358"/>
        <v>9.00.00</v>
      </c>
      <c r="T1583" t="str">
        <f t="shared" si="359"/>
        <v>10.00.00</v>
      </c>
      <c r="U1583" t="str">
        <f t="shared" si="360"/>
        <v>11-set-2013</v>
      </c>
      <c r="V1583">
        <f t="shared" si="361"/>
        <v>9</v>
      </c>
      <c r="W1583">
        <f t="shared" si="362"/>
        <v>2013</v>
      </c>
      <c r="X1583">
        <f t="shared" si="363"/>
        <v>11</v>
      </c>
      <c r="Y1583" s="25">
        <f t="shared" si="364"/>
        <v>7663.7999999999465</v>
      </c>
    </row>
    <row r="1584" spans="1:25">
      <c r="A1584" t="s">
        <v>5408</v>
      </c>
      <c r="B1584" t="s">
        <v>5409</v>
      </c>
      <c r="C1584" t="s">
        <v>55</v>
      </c>
      <c r="D1584">
        <v>7</v>
      </c>
      <c r="E1584" s="36">
        <v>3</v>
      </c>
      <c r="F1584" s="4">
        <v>4.0000000000000002E-4</v>
      </c>
      <c r="G1584">
        <v>0</v>
      </c>
      <c r="H1584" s="25">
        <v>41.8</v>
      </c>
      <c r="I1584" s="25">
        <v>0</v>
      </c>
      <c r="J1584" s="3">
        <v>10000</v>
      </c>
      <c r="K1584" s="7">
        <f t="shared" si="351"/>
        <v>1</v>
      </c>
      <c r="L1584" s="6">
        <f t="shared" si="352"/>
        <v>3</v>
      </c>
      <c r="M1584">
        <v>1</v>
      </c>
      <c r="N1584" s="9">
        <f t="shared" si="353"/>
        <v>1</v>
      </c>
      <c r="O1584" s="9">
        <f t="shared" si="354"/>
        <v>0</v>
      </c>
      <c r="P1584" s="9">
        <f t="shared" si="355"/>
        <v>0</v>
      </c>
      <c r="Q1584" s="8">
        <f t="shared" si="356"/>
        <v>3</v>
      </c>
      <c r="R1584" s="8">
        <f t="shared" si="357"/>
        <v>0</v>
      </c>
      <c r="S1584" t="str">
        <f t="shared" si="358"/>
        <v>7.00.00</v>
      </c>
      <c r="T1584" t="str">
        <f t="shared" si="359"/>
        <v>14.00.00</v>
      </c>
      <c r="U1584" t="str">
        <f t="shared" si="360"/>
        <v>12-set-2013</v>
      </c>
      <c r="V1584">
        <f t="shared" si="361"/>
        <v>9</v>
      </c>
      <c r="W1584">
        <f t="shared" si="362"/>
        <v>2013</v>
      </c>
      <c r="X1584">
        <f t="shared" si="363"/>
        <v>12</v>
      </c>
      <c r="Y1584" s="25">
        <f t="shared" si="364"/>
        <v>7666.7999999999465</v>
      </c>
    </row>
    <row r="1585" spans="1:25">
      <c r="A1585" t="s">
        <v>3322</v>
      </c>
      <c r="B1585" t="s">
        <v>3323</v>
      </c>
      <c r="C1585" t="s">
        <v>25</v>
      </c>
      <c r="D1585">
        <v>11</v>
      </c>
      <c r="E1585" s="36">
        <v>39.200000000000003</v>
      </c>
      <c r="F1585" s="4">
        <v>4.5999999999999999E-3</v>
      </c>
      <c r="G1585">
        <v>0</v>
      </c>
      <c r="H1585" s="25">
        <v>40.9</v>
      </c>
      <c r="I1585" s="25">
        <v>0</v>
      </c>
      <c r="J1585" s="3">
        <v>10000</v>
      </c>
      <c r="K1585" s="7">
        <f t="shared" si="351"/>
        <v>2</v>
      </c>
      <c r="L1585" s="6">
        <f t="shared" si="352"/>
        <v>42.2</v>
      </c>
      <c r="M1585">
        <v>1</v>
      </c>
      <c r="N1585" s="9">
        <f t="shared" si="353"/>
        <v>1</v>
      </c>
      <c r="O1585" s="9">
        <f t="shared" si="354"/>
        <v>0</v>
      </c>
      <c r="P1585" s="9">
        <f t="shared" si="355"/>
        <v>0</v>
      </c>
      <c r="Q1585" s="8">
        <f t="shared" si="356"/>
        <v>39.200000000000003</v>
      </c>
      <c r="R1585" s="8">
        <f t="shared" si="357"/>
        <v>0</v>
      </c>
      <c r="S1585" t="str">
        <f t="shared" si="358"/>
        <v>12.00.00</v>
      </c>
      <c r="T1585" t="str">
        <f t="shared" si="359"/>
        <v>23.00.00</v>
      </c>
      <c r="U1585" t="str">
        <f t="shared" si="360"/>
        <v>13-set-2013</v>
      </c>
      <c r="V1585">
        <f t="shared" si="361"/>
        <v>9</v>
      </c>
      <c r="W1585">
        <f t="shared" si="362"/>
        <v>2013</v>
      </c>
      <c r="X1585">
        <f t="shared" si="363"/>
        <v>13</v>
      </c>
      <c r="Y1585" s="25">
        <f t="shared" si="364"/>
        <v>7705.9999999999463</v>
      </c>
    </row>
    <row r="1586" spans="1:25">
      <c r="A1586" t="s">
        <v>5411</v>
      </c>
      <c r="B1586" t="s">
        <v>5412</v>
      </c>
      <c r="C1586" t="s">
        <v>25</v>
      </c>
      <c r="D1586">
        <v>19</v>
      </c>
      <c r="E1586" s="36">
        <v>99.2</v>
      </c>
      <c r="F1586" s="4">
        <v>1.17E-2</v>
      </c>
      <c r="G1586">
        <v>0</v>
      </c>
      <c r="H1586" s="25">
        <v>149</v>
      </c>
      <c r="I1586" s="25">
        <v>-7.3</v>
      </c>
      <c r="J1586" s="3">
        <v>10000</v>
      </c>
      <c r="K1586" s="7">
        <f t="shared" si="351"/>
        <v>3</v>
      </c>
      <c r="L1586" s="6">
        <f t="shared" si="352"/>
        <v>141.4</v>
      </c>
      <c r="M1586">
        <v>1</v>
      </c>
      <c r="N1586" s="9">
        <f t="shared" si="353"/>
        <v>1</v>
      </c>
      <c r="O1586" s="9">
        <f t="shared" si="354"/>
        <v>0</v>
      </c>
      <c r="P1586" s="9">
        <f t="shared" si="355"/>
        <v>0</v>
      </c>
      <c r="Q1586" s="8">
        <f t="shared" si="356"/>
        <v>99.2</v>
      </c>
      <c r="R1586" s="8">
        <f t="shared" si="357"/>
        <v>0</v>
      </c>
      <c r="S1586" t="str">
        <f t="shared" si="358"/>
        <v>14.00.00</v>
      </c>
      <c r="T1586" t="str">
        <f t="shared" si="359"/>
        <v>9.00.00</v>
      </c>
      <c r="U1586" t="str">
        <f t="shared" si="360"/>
        <v>13-set-2013</v>
      </c>
      <c r="V1586">
        <f t="shared" si="361"/>
        <v>9</v>
      </c>
      <c r="W1586">
        <f t="shared" si="362"/>
        <v>2013</v>
      </c>
      <c r="X1586">
        <f t="shared" si="363"/>
        <v>13</v>
      </c>
      <c r="Y1586" s="25">
        <f t="shared" si="364"/>
        <v>7805.1999999999462</v>
      </c>
    </row>
    <row r="1587" spans="1:25">
      <c r="A1587" t="s">
        <v>5410</v>
      </c>
      <c r="B1587" t="s">
        <v>5411</v>
      </c>
      <c r="C1587" t="s">
        <v>55</v>
      </c>
      <c r="D1587">
        <v>6</v>
      </c>
      <c r="E1587" s="36">
        <v>-23</v>
      </c>
      <c r="F1587" s="4">
        <v>-2.7000000000000001E-3</v>
      </c>
      <c r="G1587">
        <v>0</v>
      </c>
      <c r="H1587" s="25">
        <v>5.3</v>
      </c>
      <c r="I1587" s="25">
        <v>-22.5</v>
      </c>
      <c r="J1587" s="3">
        <v>10000</v>
      </c>
      <c r="K1587" s="7">
        <f t="shared" si="351"/>
        <v>-1</v>
      </c>
      <c r="L1587" s="6">
        <f t="shared" si="352"/>
        <v>-23</v>
      </c>
      <c r="M1587">
        <v>1</v>
      </c>
      <c r="N1587" s="9">
        <f t="shared" si="353"/>
        <v>0</v>
      </c>
      <c r="O1587" s="9">
        <f t="shared" si="354"/>
        <v>-1</v>
      </c>
      <c r="P1587" s="9">
        <f t="shared" si="355"/>
        <v>0</v>
      </c>
      <c r="Q1587" s="8">
        <f t="shared" si="356"/>
        <v>0</v>
      </c>
      <c r="R1587" s="8">
        <f t="shared" si="357"/>
        <v>-23</v>
      </c>
      <c r="S1587" t="str">
        <f t="shared" si="358"/>
        <v>8.00.00</v>
      </c>
      <c r="T1587" t="str">
        <f t="shared" si="359"/>
        <v>14.00.00</v>
      </c>
      <c r="U1587" t="str">
        <f t="shared" si="360"/>
        <v>13-set-2013</v>
      </c>
      <c r="V1587">
        <f t="shared" si="361"/>
        <v>9</v>
      </c>
      <c r="W1587">
        <f t="shared" si="362"/>
        <v>2013</v>
      </c>
      <c r="X1587">
        <f t="shared" si="363"/>
        <v>13</v>
      </c>
      <c r="Y1587" s="25">
        <f t="shared" si="364"/>
        <v>7782.1999999999462</v>
      </c>
    </row>
    <row r="1588" spans="1:25">
      <c r="A1588" t="s">
        <v>5413</v>
      </c>
      <c r="B1588" t="s">
        <v>5414</v>
      </c>
      <c r="C1588" t="s">
        <v>25</v>
      </c>
      <c r="D1588">
        <v>18</v>
      </c>
      <c r="E1588" s="36">
        <v>-13</v>
      </c>
      <c r="F1588" s="4">
        <v>-1.5E-3</v>
      </c>
      <c r="G1588">
        <v>0</v>
      </c>
      <c r="H1588" s="25">
        <v>10.8</v>
      </c>
      <c r="I1588" s="25">
        <v>-25.3</v>
      </c>
      <c r="J1588" s="3">
        <v>10000</v>
      </c>
      <c r="K1588" s="7">
        <f t="shared" si="351"/>
        <v>-2</v>
      </c>
      <c r="L1588" s="6">
        <f t="shared" si="352"/>
        <v>-36</v>
      </c>
      <c r="M1588">
        <v>1</v>
      </c>
      <c r="N1588" s="9">
        <f t="shared" si="353"/>
        <v>0</v>
      </c>
      <c r="O1588" s="9">
        <f t="shared" si="354"/>
        <v>-1</v>
      </c>
      <c r="P1588" s="9">
        <f t="shared" si="355"/>
        <v>0</v>
      </c>
      <c r="Q1588" s="8">
        <f t="shared" si="356"/>
        <v>0</v>
      </c>
      <c r="R1588" s="8">
        <f t="shared" si="357"/>
        <v>-13</v>
      </c>
      <c r="S1588" t="str">
        <f t="shared" si="358"/>
        <v>23.00.00</v>
      </c>
      <c r="T1588" t="str">
        <f t="shared" si="359"/>
        <v>17.00.00</v>
      </c>
      <c r="U1588" t="str">
        <f t="shared" si="360"/>
        <v>17-set-2013</v>
      </c>
      <c r="V1588">
        <f t="shared" si="361"/>
        <v>9</v>
      </c>
      <c r="W1588">
        <f t="shared" si="362"/>
        <v>2013</v>
      </c>
      <c r="X1588">
        <f t="shared" si="363"/>
        <v>17</v>
      </c>
      <c r="Y1588" s="25">
        <f t="shared" si="364"/>
        <v>7769.1999999999462</v>
      </c>
    </row>
    <row r="1589" spans="1:25">
      <c r="A1589" t="s">
        <v>5414</v>
      </c>
      <c r="B1589" t="s">
        <v>5415</v>
      </c>
      <c r="C1589" t="s">
        <v>55</v>
      </c>
      <c r="D1589">
        <v>3</v>
      </c>
      <c r="E1589" s="36">
        <v>-75.8</v>
      </c>
      <c r="F1589" s="4">
        <v>-8.8000000000000005E-3</v>
      </c>
      <c r="G1589">
        <v>0</v>
      </c>
      <c r="H1589" s="25">
        <v>0</v>
      </c>
      <c r="I1589" s="25">
        <v>-76.3</v>
      </c>
      <c r="J1589" s="3">
        <v>10000</v>
      </c>
      <c r="K1589" s="7">
        <f t="shared" si="351"/>
        <v>-3</v>
      </c>
      <c r="L1589" s="6">
        <f t="shared" si="352"/>
        <v>-111.8</v>
      </c>
      <c r="M1589">
        <v>1</v>
      </c>
      <c r="N1589" s="9">
        <f t="shared" si="353"/>
        <v>0</v>
      </c>
      <c r="O1589" s="9">
        <f t="shared" si="354"/>
        <v>-1</v>
      </c>
      <c r="P1589" s="9">
        <f t="shared" si="355"/>
        <v>0</v>
      </c>
      <c r="Q1589" s="8">
        <f t="shared" si="356"/>
        <v>0</v>
      </c>
      <c r="R1589" s="8">
        <f t="shared" si="357"/>
        <v>-75.8</v>
      </c>
      <c r="S1589" t="str">
        <f t="shared" si="358"/>
        <v>17.00.00</v>
      </c>
      <c r="T1589" t="str">
        <f t="shared" si="359"/>
        <v>20.00.00</v>
      </c>
      <c r="U1589" t="str">
        <f t="shared" si="360"/>
        <v>18-set-2013</v>
      </c>
      <c r="V1589">
        <f t="shared" si="361"/>
        <v>9</v>
      </c>
      <c r="W1589">
        <f t="shared" si="362"/>
        <v>2013</v>
      </c>
      <c r="X1589">
        <f t="shared" si="363"/>
        <v>18</v>
      </c>
      <c r="Y1589" s="25">
        <f t="shared" si="364"/>
        <v>7693.399999999946</v>
      </c>
    </row>
    <row r="1590" spans="1:25">
      <c r="A1590" t="s">
        <v>5416</v>
      </c>
      <c r="B1590" t="s">
        <v>5417</v>
      </c>
      <c r="C1590" t="s">
        <v>25</v>
      </c>
      <c r="D1590">
        <v>18</v>
      </c>
      <c r="E1590" s="36">
        <v>-50.8</v>
      </c>
      <c r="F1590" s="4">
        <v>-5.7999999999999996E-3</v>
      </c>
      <c r="G1590">
        <v>0</v>
      </c>
      <c r="H1590" s="25">
        <v>6.7</v>
      </c>
      <c r="I1590" s="25">
        <v>-50.8</v>
      </c>
      <c r="J1590" s="3">
        <v>10000</v>
      </c>
      <c r="K1590" s="7">
        <f t="shared" si="351"/>
        <v>-4</v>
      </c>
      <c r="L1590" s="6">
        <f t="shared" si="352"/>
        <v>-162.6</v>
      </c>
      <c r="M1590">
        <v>1</v>
      </c>
      <c r="N1590" s="9">
        <f t="shared" si="353"/>
        <v>0</v>
      </c>
      <c r="O1590" s="9">
        <f t="shared" si="354"/>
        <v>-1</v>
      </c>
      <c r="P1590" s="9">
        <f t="shared" si="355"/>
        <v>0</v>
      </c>
      <c r="Q1590" s="8">
        <f t="shared" si="356"/>
        <v>0</v>
      </c>
      <c r="R1590" s="8">
        <f t="shared" si="357"/>
        <v>-50.8</v>
      </c>
      <c r="S1590" t="str">
        <f t="shared" si="358"/>
        <v>21.00.00</v>
      </c>
      <c r="T1590" t="str">
        <f t="shared" si="359"/>
        <v>15.00.00</v>
      </c>
      <c r="U1590" t="str">
        <f t="shared" si="360"/>
        <v>18-set-2013</v>
      </c>
      <c r="V1590">
        <f t="shared" si="361"/>
        <v>9</v>
      </c>
      <c r="W1590">
        <f t="shared" si="362"/>
        <v>2013</v>
      </c>
      <c r="X1590">
        <f t="shared" si="363"/>
        <v>18</v>
      </c>
      <c r="Y1590" s="25">
        <f t="shared" si="364"/>
        <v>7642.5999999999458</v>
      </c>
    </row>
    <row r="1591" spans="1:25">
      <c r="A1591" t="s">
        <v>5418</v>
      </c>
      <c r="B1591" t="s">
        <v>5419</v>
      </c>
      <c r="C1591" t="s">
        <v>55</v>
      </c>
      <c r="D1591">
        <v>22</v>
      </c>
      <c r="E1591" s="36">
        <v>-4.0999999999999996</v>
      </c>
      <c r="F1591" s="4">
        <v>-5.0000000000000001E-4</v>
      </c>
      <c r="G1591">
        <v>0</v>
      </c>
      <c r="H1591" s="25">
        <v>13.5</v>
      </c>
      <c r="I1591" s="25">
        <v>-19.3</v>
      </c>
      <c r="J1591" s="3">
        <v>10000</v>
      </c>
      <c r="K1591" s="7">
        <f t="shared" si="351"/>
        <v>-5</v>
      </c>
      <c r="L1591" s="6">
        <f t="shared" si="352"/>
        <v>-166.7</v>
      </c>
      <c r="M1591">
        <v>1</v>
      </c>
      <c r="N1591" s="9">
        <f t="shared" si="353"/>
        <v>0</v>
      </c>
      <c r="O1591" s="9">
        <f t="shared" si="354"/>
        <v>-1</v>
      </c>
      <c r="P1591" s="9">
        <f t="shared" si="355"/>
        <v>0</v>
      </c>
      <c r="Q1591" s="8">
        <f t="shared" si="356"/>
        <v>0</v>
      </c>
      <c r="R1591" s="8">
        <f t="shared" si="357"/>
        <v>-4.0999999999999996</v>
      </c>
      <c r="S1591" t="str">
        <f t="shared" si="358"/>
        <v>16.00.00</v>
      </c>
      <c r="T1591" t="str">
        <f t="shared" si="359"/>
        <v>14.00.00</v>
      </c>
      <c r="U1591" t="str">
        <f t="shared" si="360"/>
        <v>19-set-2013</v>
      </c>
      <c r="V1591">
        <f t="shared" si="361"/>
        <v>9</v>
      </c>
      <c r="W1591">
        <f t="shared" si="362"/>
        <v>2013</v>
      </c>
      <c r="X1591">
        <f t="shared" si="363"/>
        <v>19</v>
      </c>
      <c r="Y1591" s="25">
        <f t="shared" si="364"/>
        <v>7638.4999999999454</v>
      </c>
    </row>
    <row r="1592" spans="1:25">
      <c r="A1592" t="s">
        <v>3324</v>
      </c>
      <c r="B1592" t="s">
        <v>3325</v>
      </c>
      <c r="C1592" t="s">
        <v>25</v>
      </c>
      <c r="D1592">
        <v>5</v>
      </c>
      <c r="E1592" s="36">
        <v>-13.9</v>
      </c>
      <c r="F1592" s="4">
        <v>-1.6000000000000001E-3</v>
      </c>
      <c r="G1592">
        <v>0</v>
      </c>
      <c r="H1592" s="25">
        <v>0</v>
      </c>
      <c r="I1592" s="25">
        <v>-17.8</v>
      </c>
      <c r="J1592" s="3">
        <v>10000</v>
      </c>
      <c r="K1592" s="7">
        <f t="shared" si="351"/>
        <v>-6</v>
      </c>
      <c r="L1592" s="6">
        <f t="shared" si="352"/>
        <v>-180.6</v>
      </c>
      <c r="M1592">
        <v>1</v>
      </c>
      <c r="N1592" s="9">
        <f t="shared" si="353"/>
        <v>0</v>
      </c>
      <c r="O1592" s="9">
        <f t="shared" si="354"/>
        <v>-1</v>
      </c>
      <c r="P1592" s="9">
        <f t="shared" si="355"/>
        <v>0</v>
      </c>
      <c r="Q1592" s="8">
        <f t="shared" si="356"/>
        <v>0</v>
      </c>
      <c r="R1592" s="8">
        <f t="shared" si="357"/>
        <v>-13.9</v>
      </c>
      <c r="S1592" t="str">
        <f t="shared" si="358"/>
        <v>18.00.00</v>
      </c>
      <c r="T1592" t="str">
        <f t="shared" si="359"/>
        <v>23.00.00</v>
      </c>
      <c r="U1592" t="str">
        <f t="shared" si="360"/>
        <v>19-set-2013</v>
      </c>
      <c r="V1592">
        <f t="shared" si="361"/>
        <v>9</v>
      </c>
      <c r="W1592">
        <f t="shared" si="362"/>
        <v>2013</v>
      </c>
      <c r="X1592">
        <f t="shared" si="363"/>
        <v>19</v>
      </c>
      <c r="Y1592" s="25">
        <f t="shared" si="364"/>
        <v>7624.5999999999458</v>
      </c>
    </row>
    <row r="1593" spans="1:25">
      <c r="A1593" t="s">
        <v>5419</v>
      </c>
      <c r="B1593" t="s">
        <v>5420</v>
      </c>
      <c r="C1593" t="s">
        <v>25</v>
      </c>
      <c r="D1593">
        <v>2</v>
      </c>
      <c r="E1593" s="36">
        <v>-14.1</v>
      </c>
      <c r="F1593" s="4">
        <v>-1.6000000000000001E-3</v>
      </c>
      <c r="G1593">
        <v>0</v>
      </c>
      <c r="H1593" s="25">
        <v>0</v>
      </c>
      <c r="I1593" s="25">
        <v>-15.1</v>
      </c>
      <c r="J1593" s="3">
        <v>10000</v>
      </c>
      <c r="K1593" s="7">
        <f t="shared" si="351"/>
        <v>-7</v>
      </c>
      <c r="L1593" s="6">
        <f t="shared" si="352"/>
        <v>-194.7</v>
      </c>
      <c r="M1593">
        <v>1</v>
      </c>
      <c r="N1593" s="9">
        <f t="shared" si="353"/>
        <v>0</v>
      </c>
      <c r="O1593" s="9">
        <f t="shared" si="354"/>
        <v>-1</v>
      </c>
      <c r="P1593" s="9">
        <f t="shared" si="355"/>
        <v>0</v>
      </c>
      <c r="Q1593" s="8">
        <f t="shared" si="356"/>
        <v>0</v>
      </c>
      <c r="R1593" s="8">
        <f t="shared" si="357"/>
        <v>-14.1</v>
      </c>
      <c r="S1593" t="str">
        <f t="shared" si="358"/>
        <v>14.00.00</v>
      </c>
      <c r="T1593" t="str">
        <f t="shared" si="359"/>
        <v>16.00.00</v>
      </c>
      <c r="U1593" t="str">
        <f t="shared" si="360"/>
        <v>20-set-2013</v>
      </c>
      <c r="V1593">
        <f t="shared" si="361"/>
        <v>9</v>
      </c>
      <c r="W1593">
        <f t="shared" si="362"/>
        <v>2013</v>
      </c>
      <c r="X1593">
        <f t="shared" si="363"/>
        <v>20</v>
      </c>
      <c r="Y1593" s="25">
        <f t="shared" si="364"/>
        <v>7610.4999999999454</v>
      </c>
    </row>
    <row r="1594" spans="1:25">
      <c r="A1594" t="s">
        <v>5421</v>
      </c>
      <c r="B1594" t="s">
        <v>5422</v>
      </c>
      <c r="C1594" t="s">
        <v>25</v>
      </c>
      <c r="D1594">
        <v>3</v>
      </c>
      <c r="E1594" s="36">
        <v>-54.7</v>
      </c>
      <c r="F1594" s="4">
        <v>-6.3E-3</v>
      </c>
      <c r="G1594">
        <v>0</v>
      </c>
      <c r="H1594" s="25">
        <v>0</v>
      </c>
      <c r="I1594" s="25">
        <v>-65.7</v>
      </c>
      <c r="J1594" s="3">
        <v>10000</v>
      </c>
      <c r="K1594" s="7">
        <f t="shared" si="351"/>
        <v>-8</v>
      </c>
      <c r="L1594" s="6">
        <f t="shared" si="352"/>
        <v>-249.39999999999998</v>
      </c>
      <c r="M1594">
        <v>1</v>
      </c>
      <c r="N1594" s="9">
        <f t="shared" si="353"/>
        <v>0</v>
      </c>
      <c r="O1594" s="9">
        <f t="shared" si="354"/>
        <v>-1</v>
      </c>
      <c r="P1594" s="9">
        <f t="shared" si="355"/>
        <v>0</v>
      </c>
      <c r="Q1594" s="8">
        <f t="shared" si="356"/>
        <v>0</v>
      </c>
      <c r="R1594" s="8">
        <f t="shared" si="357"/>
        <v>-54.7</v>
      </c>
      <c r="S1594" t="str">
        <f t="shared" si="358"/>
        <v>11.00.00</v>
      </c>
      <c r="T1594" t="str">
        <f t="shared" si="359"/>
        <v>14.00.00</v>
      </c>
      <c r="U1594" t="str">
        <f t="shared" si="360"/>
        <v>23-set-2013</v>
      </c>
      <c r="V1594">
        <f t="shared" si="361"/>
        <v>9</v>
      </c>
      <c r="W1594">
        <f t="shared" si="362"/>
        <v>2013</v>
      </c>
      <c r="X1594">
        <f t="shared" si="363"/>
        <v>23</v>
      </c>
      <c r="Y1594" s="25">
        <f t="shared" si="364"/>
        <v>7555.7999999999456</v>
      </c>
    </row>
    <row r="1595" spans="1:25">
      <c r="A1595" t="s">
        <v>5422</v>
      </c>
      <c r="B1595" t="s">
        <v>5423</v>
      </c>
      <c r="C1595" t="s">
        <v>55</v>
      </c>
      <c r="D1595">
        <v>19</v>
      </c>
      <c r="E1595" s="36">
        <v>-13.6</v>
      </c>
      <c r="F1595" s="4">
        <v>-1.6000000000000001E-3</v>
      </c>
      <c r="G1595">
        <v>0</v>
      </c>
      <c r="H1595" s="25">
        <v>15.2</v>
      </c>
      <c r="I1595" s="25">
        <v>-22.3</v>
      </c>
      <c r="J1595" s="3">
        <v>10000</v>
      </c>
      <c r="K1595" s="7">
        <f t="shared" si="351"/>
        <v>-9</v>
      </c>
      <c r="L1595" s="6">
        <f t="shared" si="352"/>
        <v>-263</v>
      </c>
      <c r="M1595">
        <v>1</v>
      </c>
      <c r="N1595" s="9">
        <f t="shared" si="353"/>
        <v>0</v>
      </c>
      <c r="O1595" s="9">
        <f t="shared" si="354"/>
        <v>-1</v>
      </c>
      <c r="P1595" s="9">
        <f t="shared" si="355"/>
        <v>0</v>
      </c>
      <c r="Q1595" s="8">
        <f t="shared" si="356"/>
        <v>0</v>
      </c>
      <c r="R1595" s="8">
        <f t="shared" si="357"/>
        <v>-13.6</v>
      </c>
      <c r="S1595" t="str">
        <f t="shared" si="358"/>
        <v>14.00.00</v>
      </c>
      <c r="T1595" t="str">
        <f t="shared" si="359"/>
        <v>9.00.00</v>
      </c>
      <c r="U1595" t="str">
        <f t="shared" si="360"/>
        <v>23-set-2013</v>
      </c>
      <c r="V1595">
        <f t="shared" si="361"/>
        <v>9</v>
      </c>
      <c r="W1595">
        <f t="shared" si="362"/>
        <v>2013</v>
      </c>
      <c r="X1595">
        <f t="shared" si="363"/>
        <v>23</v>
      </c>
      <c r="Y1595" s="25">
        <f t="shared" si="364"/>
        <v>7542.1999999999452</v>
      </c>
    </row>
    <row r="1596" spans="1:25">
      <c r="A1596" t="s">
        <v>5424</v>
      </c>
      <c r="B1596" t="s">
        <v>5425</v>
      </c>
      <c r="C1596" t="s">
        <v>55</v>
      </c>
      <c r="D1596">
        <v>10</v>
      </c>
      <c r="E1596" s="36">
        <v>-6</v>
      </c>
      <c r="F1596" s="4">
        <v>-6.9999999999999999E-4</v>
      </c>
      <c r="G1596">
        <v>0</v>
      </c>
      <c r="H1596" s="25">
        <v>34.299999999999997</v>
      </c>
      <c r="I1596" s="25">
        <v>-9.8000000000000007</v>
      </c>
      <c r="J1596" s="3">
        <v>10000</v>
      </c>
      <c r="K1596" s="7">
        <f t="shared" si="351"/>
        <v>-10</v>
      </c>
      <c r="L1596" s="6">
        <f t="shared" si="352"/>
        <v>-269</v>
      </c>
      <c r="M1596">
        <v>1</v>
      </c>
      <c r="N1596" s="9">
        <f t="shared" si="353"/>
        <v>0</v>
      </c>
      <c r="O1596" s="9">
        <f t="shared" si="354"/>
        <v>-1</v>
      </c>
      <c r="P1596" s="9">
        <f t="shared" si="355"/>
        <v>0</v>
      </c>
      <c r="Q1596" s="8">
        <f t="shared" si="356"/>
        <v>0</v>
      </c>
      <c r="R1596" s="8">
        <f t="shared" si="357"/>
        <v>-6</v>
      </c>
      <c r="S1596" t="str">
        <f t="shared" si="358"/>
        <v>2.00.00</v>
      </c>
      <c r="T1596" t="str">
        <f t="shared" si="359"/>
        <v>12.00.00</v>
      </c>
      <c r="U1596" t="str">
        <f t="shared" si="360"/>
        <v>25-set-2013</v>
      </c>
      <c r="V1596">
        <f t="shared" si="361"/>
        <v>9</v>
      </c>
      <c r="W1596">
        <f t="shared" si="362"/>
        <v>2013</v>
      </c>
      <c r="X1596">
        <f t="shared" si="363"/>
        <v>25</v>
      </c>
      <c r="Y1596" s="25">
        <f t="shared" si="364"/>
        <v>7536.1999999999452</v>
      </c>
    </row>
    <row r="1597" spans="1:25">
      <c r="A1597" t="s">
        <v>5426</v>
      </c>
      <c r="B1597" t="s">
        <v>5427</v>
      </c>
      <c r="C1597" t="s">
        <v>55</v>
      </c>
      <c r="D1597">
        <v>8</v>
      </c>
      <c r="E1597" s="36">
        <v>-22.3</v>
      </c>
      <c r="F1597" s="4">
        <v>-2.5999999999999999E-3</v>
      </c>
      <c r="G1597">
        <v>0</v>
      </c>
      <c r="H1597" s="25">
        <v>22.2</v>
      </c>
      <c r="I1597" s="25">
        <v>-22.3</v>
      </c>
      <c r="J1597" s="3">
        <v>10000</v>
      </c>
      <c r="K1597" s="7">
        <f t="shared" si="351"/>
        <v>-11</v>
      </c>
      <c r="L1597" s="6">
        <f t="shared" si="352"/>
        <v>-291.3</v>
      </c>
      <c r="M1597">
        <v>1</v>
      </c>
      <c r="N1597" s="9">
        <f t="shared" si="353"/>
        <v>0</v>
      </c>
      <c r="O1597" s="9">
        <f t="shared" si="354"/>
        <v>-1</v>
      </c>
      <c r="P1597" s="9">
        <f t="shared" si="355"/>
        <v>0</v>
      </c>
      <c r="Q1597" s="8">
        <f t="shared" si="356"/>
        <v>0</v>
      </c>
      <c r="R1597" s="8">
        <f t="shared" si="357"/>
        <v>-22.3</v>
      </c>
      <c r="S1597" t="str">
        <f t="shared" si="358"/>
        <v>10.00.00</v>
      </c>
      <c r="T1597" t="str">
        <f t="shared" si="359"/>
        <v>18.00.00</v>
      </c>
      <c r="U1597" t="str">
        <f t="shared" si="360"/>
        <v>27-set-2013</v>
      </c>
      <c r="V1597">
        <f t="shared" si="361"/>
        <v>9</v>
      </c>
      <c r="W1597">
        <f t="shared" si="362"/>
        <v>2013</v>
      </c>
      <c r="X1597">
        <f t="shared" si="363"/>
        <v>27</v>
      </c>
      <c r="Y1597" s="25">
        <f t="shared" si="364"/>
        <v>7513.8999999999451</v>
      </c>
    </row>
    <row r="1598" spans="1:25">
      <c r="A1598" t="s">
        <v>3326</v>
      </c>
      <c r="B1598" t="s">
        <v>3327</v>
      </c>
      <c r="C1598" t="s">
        <v>25</v>
      </c>
      <c r="D1598">
        <v>6</v>
      </c>
      <c r="E1598" s="36">
        <v>37.5</v>
      </c>
      <c r="F1598" s="4">
        <v>4.4000000000000003E-3</v>
      </c>
      <c r="G1598">
        <v>0</v>
      </c>
      <c r="H1598" s="25">
        <v>37.5</v>
      </c>
      <c r="I1598" s="25">
        <v>0</v>
      </c>
      <c r="J1598" s="3">
        <v>10000</v>
      </c>
      <c r="K1598" s="7">
        <f t="shared" si="351"/>
        <v>1</v>
      </c>
      <c r="L1598" s="6">
        <f t="shared" si="352"/>
        <v>37.5</v>
      </c>
      <c r="M1598">
        <v>1</v>
      </c>
      <c r="N1598" s="9">
        <f t="shared" si="353"/>
        <v>1</v>
      </c>
      <c r="O1598" s="9">
        <f t="shared" si="354"/>
        <v>0</v>
      </c>
      <c r="P1598" s="9">
        <f t="shared" si="355"/>
        <v>0</v>
      </c>
      <c r="Q1598" s="8">
        <f t="shared" si="356"/>
        <v>37.5</v>
      </c>
      <c r="R1598" s="8">
        <f t="shared" si="357"/>
        <v>0</v>
      </c>
      <c r="S1598" t="str">
        <f t="shared" si="358"/>
        <v>17.00.00</v>
      </c>
      <c r="T1598" t="str">
        <f t="shared" si="359"/>
        <v>23.00.00</v>
      </c>
      <c r="U1598" t="str">
        <f t="shared" si="360"/>
        <v>30-set-2013</v>
      </c>
      <c r="V1598">
        <f t="shared" si="361"/>
        <v>9</v>
      </c>
      <c r="W1598">
        <f t="shared" si="362"/>
        <v>2013</v>
      </c>
      <c r="X1598">
        <f t="shared" si="363"/>
        <v>30</v>
      </c>
      <c r="Y1598" s="25">
        <f t="shared" si="364"/>
        <v>7551.3999999999451</v>
      </c>
    </row>
    <row r="1599" spans="1:25">
      <c r="A1599" t="s">
        <v>5428</v>
      </c>
      <c r="B1599" t="s">
        <v>5429</v>
      </c>
      <c r="C1599" t="s">
        <v>55</v>
      </c>
      <c r="D1599">
        <v>13</v>
      </c>
      <c r="E1599" s="36">
        <v>12.2</v>
      </c>
      <c r="F1599" s="4">
        <v>1.4E-3</v>
      </c>
      <c r="G1599">
        <v>0</v>
      </c>
      <c r="H1599" s="25">
        <v>48.4</v>
      </c>
      <c r="I1599" s="25">
        <v>0</v>
      </c>
      <c r="J1599" s="3">
        <v>10000</v>
      </c>
      <c r="K1599" s="7">
        <f t="shared" si="351"/>
        <v>2</v>
      </c>
      <c r="L1599" s="6">
        <f t="shared" si="352"/>
        <v>49.7</v>
      </c>
      <c r="M1599">
        <v>1</v>
      </c>
      <c r="N1599" s="9">
        <f t="shared" si="353"/>
        <v>1</v>
      </c>
      <c r="O1599" s="9">
        <f t="shared" si="354"/>
        <v>0</v>
      </c>
      <c r="P1599" s="9">
        <f t="shared" si="355"/>
        <v>0</v>
      </c>
      <c r="Q1599" s="8">
        <f t="shared" si="356"/>
        <v>12.2</v>
      </c>
      <c r="R1599" s="8">
        <f t="shared" si="357"/>
        <v>0</v>
      </c>
      <c r="S1599" t="str">
        <f t="shared" si="358"/>
        <v>9.00.00</v>
      </c>
      <c r="T1599" t="str">
        <f t="shared" si="359"/>
        <v>22.00.00</v>
      </c>
      <c r="U1599" t="str">
        <f t="shared" si="360"/>
        <v xml:space="preserve">2-ott-2013 </v>
      </c>
      <c r="V1599">
        <f t="shared" si="361"/>
        <v>10</v>
      </c>
      <c r="W1599">
        <f t="shared" si="362"/>
        <v>2013</v>
      </c>
      <c r="X1599">
        <f t="shared" si="363"/>
        <v>2</v>
      </c>
      <c r="Y1599" s="25">
        <f t="shared" si="364"/>
        <v>7563.5999999999449</v>
      </c>
    </row>
    <row r="1600" spans="1:25">
      <c r="A1600" t="s">
        <v>5431</v>
      </c>
      <c r="B1600" t="s">
        <v>5432</v>
      </c>
      <c r="C1600" t="s">
        <v>25</v>
      </c>
      <c r="D1600">
        <v>7</v>
      </c>
      <c r="E1600" s="36">
        <v>-36.4</v>
      </c>
      <c r="F1600" s="4">
        <v>-4.1999999999999997E-3</v>
      </c>
      <c r="G1600">
        <v>0</v>
      </c>
      <c r="H1600" s="25">
        <v>2.6</v>
      </c>
      <c r="I1600" s="25">
        <v>-37</v>
      </c>
      <c r="J1600" s="3">
        <v>10000</v>
      </c>
      <c r="K1600" s="7">
        <f t="shared" si="351"/>
        <v>-1</v>
      </c>
      <c r="L1600" s="6">
        <f t="shared" si="352"/>
        <v>-36.4</v>
      </c>
      <c r="M1600">
        <v>1</v>
      </c>
      <c r="N1600" s="9">
        <f t="shared" si="353"/>
        <v>0</v>
      </c>
      <c r="O1600" s="9">
        <f t="shared" si="354"/>
        <v>-1</v>
      </c>
      <c r="P1600" s="9">
        <f t="shared" si="355"/>
        <v>0</v>
      </c>
      <c r="Q1600" s="8">
        <f t="shared" si="356"/>
        <v>0</v>
      </c>
      <c r="R1600" s="8">
        <f t="shared" si="357"/>
        <v>-36.4</v>
      </c>
      <c r="S1600" t="str">
        <f t="shared" si="358"/>
        <v>10.00.00</v>
      </c>
      <c r="T1600" t="str">
        <f t="shared" si="359"/>
        <v>17.00.00</v>
      </c>
      <c r="U1600" t="str">
        <f t="shared" si="360"/>
        <v xml:space="preserve">3-ott-2013 </v>
      </c>
      <c r="V1600">
        <f t="shared" si="361"/>
        <v>10</v>
      </c>
      <c r="W1600">
        <f t="shared" si="362"/>
        <v>2013</v>
      </c>
      <c r="X1600">
        <f t="shared" si="363"/>
        <v>3</v>
      </c>
      <c r="Y1600" s="25">
        <f t="shared" si="364"/>
        <v>7527.1999999999452</v>
      </c>
    </row>
    <row r="1601" spans="1:25">
      <c r="A1601" t="s">
        <v>5430</v>
      </c>
      <c r="B1601" t="s">
        <v>5431</v>
      </c>
      <c r="C1601" t="s">
        <v>55</v>
      </c>
      <c r="D1601">
        <v>8</v>
      </c>
      <c r="E1601" s="36">
        <v>-41.3</v>
      </c>
      <c r="F1601" s="4">
        <v>-4.7999999999999996E-3</v>
      </c>
      <c r="G1601">
        <v>0</v>
      </c>
      <c r="H1601" s="25">
        <v>0.4</v>
      </c>
      <c r="I1601" s="25">
        <v>-53.1</v>
      </c>
      <c r="J1601" s="3">
        <v>10000</v>
      </c>
      <c r="K1601" s="7">
        <f t="shared" si="351"/>
        <v>-2</v>
      </c>
      <c r="L1601" s="6">
        <f t="shared" si="352"/>
        <v>-77.699999999999989</v>
      </c>
      <c r="M1601">
        <v>1</v>
      </c>
      <c r="N1601" s="9">
        <f t="shared" si="353"/>
        <v>0</v>
      </c>
      <c r="O1601" s="9">
        <f t="shared" si="354"/>
        <v>-1</v>
      </c>
      <c r="P1601" s="9">
        <f t="shared" si="355"/>
        <v>0</v>
      </c>
      <c r="Q1601" s="8">
        <f t="shared" si="356"/>
        <v>0</v>
      </c>
      <c r="R1601" s="8">
        <f t="shared" si="357"/>
        <v>-41.3</v>
      </c>
      <c r="S1601" t="str">
        <f t="shared" si="358"/>
        <v>2.00.00</v>
      </c>
      <c r="T1601" t="str">
        <f t="shared" si="359"/>
        <v>10.00.00</v>
      </c>
      <c r="U1601" t="str">
        <f t="shared" si="360"/>
        <v xml:space="preserve">3-ott-2013 </v>
      </c>
      <c r="V1601">
        <f t="shared" si="361"/>
        <v>10</v>
      </c>
      <c r="W1601">
        <f t="shared" si="362"/>
        <v>2013</v>
      </c>
      <c r="X1601">
        <f t="shared" si="363"/>
        <v>3</v>
      </c>
      <c r="Y1601" s="25">
        <f t="shared" si="364"/>
        <v>7485.8999999999451</v>
      </c>
    </row>
    <row r="1602" spans="1:25">
      <c r="A1602" t="s">
        <v>5433</v>
      </c>
      <c r="B1602" t="s">
        <v>5434</v>
      </c>
      <c r="C1602" t="s">
        <v>25</v>
      </c>
      <c r="D1602">
        <v>14</v>
      </c>
      <c r="E1602" s="36">
        <v>-5.7</v>
      </c>
      <c r="F1602" s="4">
        <v>-6.9999999999999999E-4</v>
      </c>
      <c r="G1602">
        <v>0</v>
      </c>
      <c r="H1602" s="25">
        <v>35.1</v>
      </c>
      <c r="I1602" s="25">
        <v>-6.9</v>
      </c>
      <c r="J1602" s="3">
        <v>10000</v>
      </c>
      <c r="K1602" s="7">
        <f t="shared" si="351"/>
        <v>-3</v>
      </c>
      <c r="L1602" s="6">
        <f t="shared" si="352"/>
        <v>-83.399999999999991</v>
      </c>
      <c r="M1602">
        <v>1</v>
      </c>
      <c r="N1602" s="9">
        <f t="shared" si="353"/>
        <v>0</v>
      </c>
      <c r="O1602" s="9">
        <f t="shared" si="354"/>
        <v>-1</v>
      </c>
      <c r="P1602" s="9">
        <f t="shared" si="355"/>
        <v>0</v>
      </c>
      <c r="Q1602" s="8">
        <f t="shared" si="356"/>
        <v>0</v>
      </c>
      <c r="R1602" s="8">
        <f t="shared" si="357"/>
        <v>-5.7</v>
      </c>
      <c r="S1602" t="str">
        <f t="shared" si="358"/>
        <v>11.00.00</v>
      </c>
      <c r="T1602" t="str">
        <f t="shared" si="359"/>
        <v>1.00.00</v>
      </c>
      <c r="U1602" t="str">
        <f t="shared" si="360"/>
        <v xml:space="preserve">4-ott-2013 </v>
      </c>
      <c r="V1602">
        <f t="shared" si="361"/>
        <v>10</v>
      </c>
      <c r="W1602">
        <f t="shared" si="362"/>
        <v>2013</v>
      </c>
      <c r="X1602">
        <f t="shared" si="363"/>
        <v>4</v>
      </c>
      <c r="Y1602" s="25">
        <f t="shared" si="364"/>
        <v>7480.1999999999452</v>
      </c>
    </row>
    <row r="1603" spans="1:25">
      <c r="A1603" t="s">
        <v>5435</v>
      </c>
      <c r="B1603" t="s">
        <v>5436</v>
      </c>
      <c r="C1603" t="s">
        <v>25</v>
      </c>
      <c r="D1603">
        <v>24</v>
      </c>
      <c r="E1603" s="36">
        <v>-30.9</v>
      </c>
      <c r="F1603" s="4">
        <v>-3.5999999999999999E-3</v>
      </c>
      <c r="G1603">
        <v>0</v>
      </c>
      <c r="H1603" s="25">
        <v>5.7</v>
      </c>
      <c r="I1603" s="25">
        <v>-35.200000000000003</v>
      </c>
      <c r="J1603" s="3">
        <v>10000</v>
      </c>
      <c r="K1603" s="7">
        <f t="shared" si="351"/>
        <v>-4</v>
      </c>
      <c r="L1603" s="6">
        <f t="shared" si="352"/>
        <v>-114.29999999999998</v>
      </c>
      <c r="M1603">
        <v>1</v>
      </c>
      <c r="N1603" s="9">
        <f t="shared" si="353"/>
        <v>0</v>
      </c>
      <c r="O1603" s="9">
        <f t="shared" si="354"/>
        <v>-1</v>
      </c>
      <c r="P1603" s="9">
        <f t="shared" si="355"/>
        <v>0</v>
      </c>
      <c r="Q1603" s="8">
        <f t="shared" si="356"/>
        <v>0</v>
      </c>
      <c r="R1603" s="8">
        <f t="shared" si="357"/>
        <v>-30.9</v>
      </c>
      <c r="S1603" t="str">
        <f t="shared" si="358"/>
        <v>17.00.00</v>
      </c>
      <c r="T1603" t="str">
        <f t="shared" si="359"/>
        <v>17.00.00</v>
      </c>
      <c r="U1603" t="str">
        <f t="shared" si="360"/>
        <v xml:space="preserve">7-ott-2013 </v>
      </c>
      <c r="V1603">
        <f t="shared" si="361"/>
        <v>10</v>
      </c>
      <c r="W1603">
        <f t="shared" si="362"/>
        <v>2013</v>
      </c>
      <c r="X1603">
        <f t="shared" si="363"/>
        <v>7</v>
      </c>
      <c r="Y1603" s="25">
        <f t="shared" si="364"/>
        <v>7449.2999999999456</v>
      </c>
    </row>
    <row r="1604" spans="1:25">
      <c r="A1604" t="s">
        <v>5437</v>
      </c>
      <c r="B1604" t="s">
        <v>5438</v>
      </c>
      <c r="C1604" t="s">
        <v>25</v>
      </c>
      <c r="D1604">
        <v>9</v>
      </c>
      <c r="E1604" s="36">
        <v>8.6999999999999993</v>
      </c>
      <c r="F1604" s="4">
        <v>1E-3</v>
      </c>
      <c r="G1604">
        <v>0</v>
      </c>
      <c r="H1604" s="25">
        <v>33</v>
      </c>
      <c r="I1604" s="25">
        <v>0</v>
      </c>
      <c r="J1604" s="3">
        <v>10000</v>
      </c>
      <c r="K1604" s="7">
        <f t="shared" si="351"/>
        <v>1</v>
      </c>
      <c r="L1604" s="6">
        <f t="shared" si="352"/>
        <v>8.6999999999999993</v>
      </c>
      <c r="M1604">
        <v>1</v>
      </c>
      <c r="N1604" s="9">
        <f t="shared" si="353"/>
        <v>1</v>
      </c>
      <c r="O1604" s="9">
        <f t="shared" si="354"/>
        <v>0</v>
      </c>
      <c r="P1604" s="9">
        <f t="shared" si="355"/>
        <v>0</v>
      </c>
      <c r="Q1604" s="8">
        <f t="shared" si="356"/>
        <v>8.6999999999999993</v>
      </c>
      <c r="R1604" s="8">
        <f t="shared" si="357"/>
        <v>0</v>
      </c>
      <c r="S1604" t="str">
        <f t="shared" si="358"/>
        <v>7.00.00</v>
      </c>
      <c r="T1604" t="str">
        <f t="shared" si="359"/>
        <v>16.00.00</v>
      </c>
      <c r="U1604" t="str">
        <f t="shared" si="360"/>
        <v xml:space="preserve">9-ott-2013 </v>
      </c>
      <c r="V1604">
        <f t="shared" si="361"/>
        <v>10</v>
      </c>
      <c r="W1604">
        <f t="shared" si="362"/>
        <v>2013</v>
      </c>
      <c r="X1604">
        <f t="shared" si="363"/>
        <v>9</v>
      </c>
      <c r="Y1604" s="25">
        <f t="shared" si="364"/>
        <v>7457.9999999999454</v>
      </c>
    </row>
    <row r="1605" spans="1:25">
      <c r="A1605" t="s">
        <v>2265</v>
      </c>
      <c r="B1605" t="s">
        <v>2266</v>
      </c>
      <c r="C1605" t="s">
        <v>25</v>
      </c>
      <c r="D1605">
        <v>9</v>
      </c>
      <c r="E1605" s="38">
        <v>136.6</v>
      </c>
      <c r="F1605" s="4">
        <v>7.9000000000000008E-3</v>
      </c>
      <c r="G1605">
        <v>0</v>
      </c>
      <c r="H1605" s="25">
        <v>146.6</v>
      </c>
      <c r="I1605" s="25">
        <v>0</v>
      </c>
      <c r="J1605" s="3">
        <v>10000</v>
      </c>
      <c r="K1605" s="7">
        <f t="shared" si="351"/>
        <v>2</v>
      </c>
      <c r="L1605" s="6">
        <f t="shared" si="352"/>
        <v>145.29999999999998</v>
      </c>
      <c r="M1605">
        <v>1</v>
      </c>
      <c r="N1605" s="9">
        <f t="shared" si="353"/>
        <v>1</v>
      </c>
      <c r="O1605" s="9">
        <f t="shared" si="354"/>
        <v>0</v>
      </c>
      <c r="P1605" s="9">
        <f t="shared" si="355"/>
        <v>0</v>
      </c>
      <c r="Q1605" s="8">
        <f t="shared" si="356"/>
        <v>136.6</v>
      </c>
      <c r="R1605" s="8">
        <f t="shared" si="357"/>
        <v>0</v>
      </c>
      <c r="S1605" t="str">
        <f t="shared" si="358"/>
        <v>12.00.00</v>
      </c>
      <c r="T1605" t="str">
        <f t="shared" si="359"/>
        <v>21.00.00</v>
      </c>
      <c r="U1605" t="str">
        <f t="shared" si="360"/>
        <v>10-ott-2013</v>
      </c>
      <c r="V1605">
        <f t="shared" si="361"/>
        <v>10</v>
      </c>
      <c r="W1605">
        <f t="shared" si="362"/>
        <v>2013</v>
      </c>
      <c r="X1605">
        <f t="shared" si="363"/>
        <v>10</v>
      </c>
      <c r="Y1605" s="25">
        <f t="shared" si="364"/>
        <v>7594.5999999999458</v>
      </c>
    </row>
    <row r="1606" spans="1:25">
      <c r="A1606" t="s">
        <v>5439</v>
      </c>
      <c r="B1606" t="s">
        <v>5440</v>
      </c>
      <c r="C1606" t="s">
        <v>25</v>
      </c>
      <c r="D1606">
        <v>12</v>
      </c>
      <c r="E1606" s="36">
        <v>-27.9</v>
      </c>
      <c r="F1606" s="4">
        <v>-3.2000000000000002E-3</v>
      </c>
      <c r="G1606">
        <v>0</v>
      </c>
      <c r="H1606" s="25">
        <v>22</v>
      </c>
      <c r="I1606" s="25">
        <v>-27.9</v>
      </c>
      <c r="J1606" s="3">
        <v>10000</v>
      </c>
      <c r="K1606" s="7">
        <f t="shared" si="351"/>
        <v>-1</v>
      </c>
      <c r="L1606" s="6">
        <f t="shared" si="352"/>
        <v>-27.9</v>
      </c>
      <c r="M1606">
        <v>1</v>
      </c>
      <c r="N1606" s="9">
        <f t="shared" si="353"/>
        <v>0</v>
      </c>
      <c r="O1606" s="9">
        <f t="shared" si="354"/>
        <v>-1</v>
      </c>
      <c r="P1606" s="9">
        <f t="shared" si="355"/>
        <v>0</v>
      </c>
      <c r="Q1606" s="8">
        <f t="shared" si="356"/>
        <v>0</v>
      </c>
      <c r="R1606" s="8">
        <f t="shared" si="357"/>
        <v>-27.9</v>
      </c>
      <c r="S1606" t="str">
        <f t="shared" si="358"/>
        <v>3.00.00</v>
      </c>
      <c r="T1606" t="str">
        <f t="shared" si="359"/>
        <v>15.00.00</v>
      </c>
      <c r="U1606" t="str">
        <f t="shared" si="360"/>
        <v>11-ott-2013</v>
      </c>
      <c r="V1606">
        <f t="shared" si="361"/>
        <v>10</v>
      </c>
      <c r="W1606">
        <f t="shared" si="362"/>
        <v>2013</v>
      </c>
      <c r="X1606">
        <f t="shared" si="363"/>
        <v>11</v>
      </c>
      <c r="Y1606" s="25">
        <f t="shared" si="364"/>
        <v>7566.6999999999462</v>
      </c>
    </row>
    <row r="1607" spans="1:25">
      <c r="A1607" t="s">
        <v>5441</v>
      </c>
      <c r="B1607" t="s">
        <v>5442</v>
      </c>
      <c r="C1607" t="s">
        <v>25</v>
      </c>
      <c r="D1607">
        <v>15</v>
      </c>
      <c r="E1607" s="36">
        <v>27.2</v>
      </c>
      <c r="F1607" s="4">
        <v>3.0999999999999999E-3</v>
      </c>
      <c r="G1607">
        <v>0</v>
      </c>
      <c r="H1607" s="25">
        <v>43</v>
      </c>
      <c r="I1607" s="25">
        <v>-3.8</v>
      </c>
      <c r="J1607" s="3">
        <v>10000</v>
      </c>
      <c r="K1607" s="7">
        <f t="shared" ref="K1607:K1670" si="365">+IF(AND(E1607&gt;=0,E1606&gt;=0),K1606+1,IF(AND(E1607&lt;0,E1606&lt;0),K1606-1,IF(AND(E1607&gt;=0,E1606&lt;0),1,-1)))</f>
        <v>1</v>
      </c>
      <c r="L1607" s="6">
        <f t="shared" ref="L1607:L1670" si="366">+IF(AND(E1607&gt;=0,E1606&gt;=0),L1606+E1607,IF(AND(E1607&lt;0,E1606&lt;0),L1606+E1607,E1607))</f>
        <v>27.2</v>
      </c>
      <c r="M1607">
        <v>1</v>
      </c>
      <c r="N1607" s="9">
        <f t="shared" ref="N1607:N1670" si="367">+IF(E1607&gt;0,1,0)</f>
        <v>1</v>
      </c>
      <c r="O1607" s="9">
        <f t="shared" ref="O1607:O1670" si="368">+IF(E1607&lt;0,-1,0)</f>
        <v>0</v>
      </c>
      <c r="P1607" s="9">
        <f t="shared" ref="P1607:P1670" si="369">+IF(E1607=0,1,0)</f>
        <v>0</v>
      </c>
      <c r="Q1607" s="8">
        <f t="shared" ref="Q1607:Q1670" si="370">IF(E1607&gt;=0,E1607,0)</f>
        <v>27.2</v>
      </c>
      <c r="R1607" s="8">
        <f t="shared" ref="R1607:R1670" si="371">IF(E1607&lt;0,E1607,0)</f>
        <v>0</v>
      </c>
      <c r="S1607" t="str">
        <f t="shared" ref="S1607:S1670" si="372">REPLACE(A1607,1,SEARCH(" ",A1607),"")</f>
        <v>18.00.00</v>
      </c>
      <c r="T1607" t="str">
        <f t="shared" ref="T1607:T1670" si="373">REPLACE(B1607,1,SEARCH(" ",B1607),"")</f>
        <v>9.00.00</v>
      </c>
      <c r="U1607" t="str">
        <f t="shared" ref="U1607:U1670" si="374">LEFT(A1607,11)</f>
        <v>14-ott-2013</v>
      </c>
      <c r="V1607">
        <f t="shared" ref="V1607:V1670" si="375">MONTH(U1607)</f>
        <v>10</v>
      </c>
      <c r="W1607">
        <f t="shared" ref="W1607:W1670" si="376">YEAR(U1607)</f>
        <v>2013</v>
      </c>
      <c r="X1607">
        <f t="shared" ref="X1607:X1670" si="377">DAY(U1607)</f>
        <v>14</v>
      </c>
      <c r="Y1607" s="25">
        <f t="shared" ref="Y1607:Y1670" si="378">Y1606+E1607</f>
        <v>7593.899999999946</v>
      </c>
    </row>
    <row r="1608" spans="1:25">
      <c r="A1608" t="s">
        <v>5442</v>
      </c>
      <c r="B1608" t="s">
        <v>5443</v>
      </c>
      <c r="C1608" t="s">
        <v>55</v>
      </c>
      <c r="D1608">
        <v>1</v>
      </c>
      <c r="E1608" s="36">
        <v>-6.3</v>
      </c>
      <c r="F1608" s="4">
        <v>-6.9999999999999999E-4</v>
      </c>
      <c r="G1608">
        <v>0</v>
      </c>
      <c r="H1608" s="25">
        <v>0</v>
      </c>
      <c r="I1608" s="25">
        <v>-6.8</v>
      </c>
      <c r="J1608" s="3">
        <v>10000</v>
      </c>
      <c r="K1608" s="7">
        <f t="shared" si="365"/>
        <v>-1</v>
      </c>
      <c r="L1608" s="6">
        <f t="shared" si="366"/>
        <v>-6.3</v>
      </c>
      <c r="M1608">
        <v>1</v>
      </c>
      <c r="N1608" s="9">
        <f t="shared" si="367"/>
        <v>0</v>
      </c>
      <c r="O1608" s="9">
        <f t="shared" si="368"/>
        <v>-1</v>
      </c>
      <c r="P1608" s="9">
        <f t="shared" si="369"/>
        <v>0</v>
      </c>
      <c r="Q1608" s="8">
        <f t="shared" si="370"/>
        <v>0</v>
      </c>
      <c r="R1608" s="8">
        <f t="shared" si="371"/>
        <v>-6.3</v>
      </c>
      <c r="S1608" t="str">
        <f t="shared" si="372"/>
        <v>9.00.00</v>
      </c>
      <c r="T1608" t="str">
        <f t="shared" si="373"/>
        <v>10.00.00</v>
      </c>
      <c r="U1608" t="str">
        <f t="shared" si="374"/>
        <v>15-ott-2013</v>
      </c>
      <c r="V1608">
        <f t="shared" si="375"/>
        <v>10</v>
      </c>
      <c r="W1608">
        <f t="shared" si="376"/>
        <v>2013</v>
      </c>
      <c r="X1608">
        <f t="shared" si="377"/>
        <v>15</v>
      </c>
      <c r="Y1608" s="25">
        <f t="shared" si="378"/>
        <v>7587.5999999999458</v>
      </c>
    </row>
    <row r="1609" spans="1:25">
      <c r="A1609" t="s">
        <v>5444</v>
      </c>
      <c r="B1609" t="s">
        <v>5445</v>
      </c>
      <c r="C1609" t="s">
        <v>55</v>
      </c>
      <c r="D1609">
        <v>7</v>
      </c>
      <c r="E1609" s="36">
        <v>-56.3</v>
      </c>
      <c r="F1609" s="4">
        <v>-6.4000000000000003E-3</v>
      </c>
      <c r="G1609">
        <v>0</v>
      </c>
      <c r="H1609" s="25">
        <v>7.5</v>
      </c>
      <c r="I1609" s="25">
        <v>-56.3</v>
      </c>
      <c r="J1609" s="3">
        <v>10000</v>
      </c>
      <c r="K1609" s="7">
        <f t="shared" si="365"/>
        <v>-2</v>
      </c>
      <c r="L1609" s="6">
        <f t="shared" si="366"/>
        <v>-62.599999999999994</v>
      </c>
      <c r="M1609">
        <v>1</v>
      </c>
      <c r="N1609" s="9">
        <f t="shared" si="367"/>
        <v>0</v>
      </c>
      <c r="O1609" s="9">
        <f t="shared" si="368"/>
        <v>-1</v>
      </c>
      <c r="P1609" s="9">
        <f t="shared" si="369"/>
        <v>0</v>
      </c>
      <c r="Q1609" s="8">
        <f t="shared" si="370"/>
        <v>0</v>
      </c>
      <c r="R1609" s="8">
        <f t="shared" si="371"/>
        <v>-56.3</v>
      </c>
      <c r="S1609" t="str">
        <f t="shared" si="372"/>
        <v>9.00.00</v>
      </c>
      <c r="T1609" t="str">
        <f t="shared" si="373"/>
        <v>16.00.00</v>
      </c>
      <c r="U1609" t="str">
        <f t="shared" si="374"/>
        <v>16-ott-2013</v>
      </c>
      <c r="V1609">
        <f t="shared" si="375"/>
        <v>10</v>
      </c>
      <c r="W1609">
        <f t="shared" si="376"/>
        <v>2013</v>
      </c>
      <c r="X1609">
        <f t="shared" si="377"/>
        <v>16</v>
      </c>
      <c r="Y1609" s="25">
        <f t="shared" si="378"/>
        <v>7531.2999999999456</v>
      </c>
    </row>
    <row r="1610" spans="1:25">
      <c r="A1610" t="s">
        <v>5447</v>
      </c>
      <c r="B1610" t="s">
        <v>5448</v>
      </c>
      <c r="C1610" t="s">
        <v>25</v>
      </c>
      <c r="D1610">
        <v>35</v>
      </c>
      <c r="E1610" s="36">
        <v>26.5</v>
      </c>
      <c r="F1610" s="4">
        <v>3.0000000000000001E-3</v>
      </c>
      <c r="G1610">
        <v>0</v>
      </c>
      <c r="H1610" s="25">
        <v>39</v>
      </c>
      <c r="I1610" s="25">
        <v>-16.399999999999999</v>
      </c>
      <c r="J1610" s="3">
        <v>10000</v>
      </c>
      <c r="K1610" s="7">
        <f t="shared" si="365"/>
        <v>1</v>
      </c>
      <c r="L1610" s="6">
        <f t="shared" si="366"/>
        <v>26.5</v>
      </c>
      <c r="M1610">
        <v>1</v>
      </c>
      <c r="N1610" s="9">
        <f t="shared" si="367"/>
        <v>1</v>
      </c>
      <c r="O1610" s="9">
        <f t="shared" si="368"/>
        <v>0</v>
      </c>
      <c r="P1610" s="9">
        <f t="shared" si="369"/>
        <v>0</v>
      </c>
      <c r="Q1610" s="8">
        <f t="shared" si="370"/>
        <v>26.5</v>
      </c>
      <c r="R1610" s="8">
        <f t="shared" si="371"/>
        <v>0</v>
      </c>
      <c r="S1610" t="str">
        <f t="shared" si="372"/>
        <v>22.00.00</v>
      </c>
      <c r="T1610" t="str">
        <f t="shared" si="373"/>
        <v>9.00.00</v>
      </c>
      <c r="U1610" t="str">
        <f t="shared" si="374"/>
        <v>17-ott-2013</v>
      </c>
      <c r="V1610">
        <f t="shared" si="375"/>
        <v>10</v>
      </c>
      <c r="W1610">
        <f t="shared" si="376"/>
        <v>2013</v>
      </c>
      <c r="X1610">
        <f t="shared" si="377"/>
        <v>17</v>
      </c>
      <c r="Y1610" s="25">
        <f t="shared" si="378"/>
        <v>7557.7999999999456</v>
      </c>
    </row>
    <row r="1611" spans="1:25">
      <c r="A1611" t="s">
        <v>5446</v>
      </c>
      <c r="B1611" t="s">
        <v>5447</v>
      </c>
      <c r="C1611" t="s">
        <v>55</v>
      </c>
      <c r="D1611">
        <v>13</v>
      </c>
      <c r="E1611" s="36">
        <v>-5.5</v>
      </c>
      <c r="F1611" s="4">
        <v>-5.9999999999999995E-4</v>
      </c>
      <c r="G1611">
        <v>0</v>
      </c>
      <c r="H1611" s="25">
        <v>43.2</v>
      </c>
      <c r="I1611" s="25">
        <v>-11.7</v>
      </c>
      <c r="J1611" s="3">
        <v>10000</v>
      </c>
      <c r="K1611" s="7">
        <f t="shared" si="365"/>
        <v>-1</v>
      </c>
      <c r="L1611" s="6">
        <f t="shared" si="366"/>
        <v>-5.5</v>
      </c>
      <c r="M1611">
        <v>1</v>
      </c>
      <c r="N1611" s="9">
        <f t="shared" si="367"/>
        <v>0</v>
      </c>
      <c r="O1611" s="9">
        <f t="shared" si="368"/>
        <v>-1</v>
      </c>
      <c r="P1611" s="9">
        <f t="shared" si="369"/>
        <v>0</v>
      </c>
      <c r="Q1611" s="8">
        <f t="shared" si="370"/>
        <v>0</v>
      </c>
      <c r="R1611" s="8">
        <f t="shared" si="371"/>
        <v>-5.5</v>
      </c>
      <c r="S1611" t="str">
        <f t="shared" si="372"/>
        <v>9.00.00</v>
      </c>
      <c r="T1611" t="str">
        <f t="shared" si="373"/>
        <v>22.00.00</v>
      </c>
      <c r="U1611" t="str">
        <f t="shared" si="374"/>
        <v>17-ott-2013</v>
      </c>
      <c r="V1611">
        <f t="shared" si="375"/>
        <v>10</v>
      </c>
      <c r="W1611">
        <f t="shared" si="376"/>
        <v>2013</v>
      </c>
      <c r="X1611">
        <f t="shared" si="377"/>
        <v>17</v>
      </c>
      <c r="Y1611" s="25">
        <f t="shared" si="378"/>
        <v>7552.2999999999456</v>
      </c>
    </row>
    <row r="1612" spans="1:25">
      <c r="A1612" t="s">
        <v>3328</v>
      </c>
      <c r="B1612" t="s">
        <v>3329</v>
      </c>
      <c r="C1612" t="s">
        <v>25</v>
      </c>
      <c r="D1612">
        <v>3</v>
      </c>
      <c r="E1612" s="36">
        <v>26.8</v>
      </c>
      <c r="F1612" s="4">
        <v>3.0000000000000001E-3</v>
      </c>
      <c r="G1612">
        <v>0</v>
      </c>
      <c r="H1612" s="25">
        <v>26.8</v>
      </c>
      <c r="I1612" s="25">
        <v>0</v>
      </c>
      <c r="J1612" s="3">
        <v>10000</v>
      </c>
      <c r="K1612" s="7">
        <f t="shared" si="365"/>
        <v>1</v>
      </c>
      <c r="L1612" s="6">
        <f t="shared" si="366"/>
        <v>26.8</v>
      </c>
      <c r="M1612">
        <v>1</v>
      </c>
      <c r="N1612" s="9">
        <f t="shared" si="367"/>
        <v>1</v>
      </c>
      <c r="O1612" s="9">
        <f t="shared" si="368"/>
        <v>0</v>
      </c>
      <c r="P1612" s="9">
        <f t="shared" si="369"/>
        <v>0</v>
      </c>
      <c r="Q1612" s="8">
        <f t="shared" si="370"/>
        <v>26.8</v>
      </c>
      <c r="R1612" s="8">
        <f t="shared" si="371"/>
        <v>0</v>
      </c>
      <c r="S1612" t="str">
        <f t="shared" si="372"/>
        <v>11.00.00</v>
      </c>
      <c r="T1612" t="str">
        <f t="shared" si="373"/>
        <v>14.00.00</v>
      </c>
      <c r="U1612" t="str">
        <f t="shared" si="374"/>
        <v>22-ott-2013</v>
      </c>
      <c r="V1612">
        <f t="shared" si="375"/>
        <v>10</v>
      </c>
      <c r="W1612">
        <f t="shared" si="376"/>
        <v>2013</v>
      </c>
      <c r="X1612">
        <f t="shared" si="377"/>
        <v>22</v>
      </c>
      <c r="Y1612" s="25">
        <f t="shared" si="378"/>
        <v>7579.0999999999458</v>
      </c>
    </row>
    <row r="1613" spans="1:25">
      <c r="A1613" t="s">
        <v>3330</v>
      </c>
      <c r="B1613" t="s">
        <v>3331</v>
      </c>
      <c r="C1613" t="s">
        <v>25</v>
      </c>
      <c r="D1613">
        <v>13</v>
      </c>
      <c r="E1613" s="36">
        <v>28.4</v>
      </c>
      <c r="F1613" s="4">
        <v>3.2000000000000002E-3</v>
      </c>
      <c r="G1613">
        <v>0</v>
      </c>
      <c r="H1613" s="25">
        <v>35.299999999999997</v>
      </c>
      <c r="I1613" s="25">
        <v>0</v>
      </c>
      <c r="J1613" s="3">
        <v>10000</v>
      </c>
      <c r="K1613" s="7">
        <f t="shared" si="365"/>
        <v>2</v>
      </c>
      <c r="L1613" s="6">
        <f t="shared" si="366"/>
        <v>55.2</v>
      </c>
      <c r="M1613">
        <v>1</v>
      </c>
      <c r="N1613" s="9">
        <f t="shared" si="367"/>
        <v>1</v>
      </c>
      <c r="O1613" s="9">
        <f t="shared" si="368"/>
        <v>0</v>
      </c>
      <c r="P1613" s="9">
        <f t="shared" si="369"/>
        <v>0</v>
      </c>
      <c r="Q1613" s="8">
        <f t="shared" si="370"/>
        <v>28.4</v>
      </c>
      <c r="R1613" s="8">
        <f t="shared" si="371"/>
        <v>0</v>
      </c>
      <c r="S1613" t="str">
        <f t="shared" si="372"/>
        <v>10.00.00</v>
      </c>
      <c r="T1613" t="str">
        <f t="shared" si="373"/>
        <v>23.00.00</v>
      </c>
      <c r="U1613" t="str">
        <f t="shared" si="374"/>
        <v>25-ott-2013</v>
      </c>
      <c r="V1613">
        <f t="shared" si="375"/>
        <v>10</v>
      </c>
      <c r="W1613">
        <f t="shared" si="376"/>
        <v>2013</v>
      </c>
      <c r="X1613">
        <f t="shared" si="377"/>
        <v>25</v>
      </c>
      <c r="Y1613" s="25">
        <f t="shared" si="378"/>
        <v>7607.4999999999454</v>
      </c>
    </row>
    <row r="1614" spans="1:25">
      <c r="A1614" t="s">
        <v>5449</v>
      </c>
      <c r="B1614" t="s">
        <v>5450</v>
      </c>
      <c r="C1614" t="s">
        <v>55</v>
      </c>
      <c r="D1614">
        <v>6</v>
      </c>
      <c r="E1614" s="36">
        <v>-38.9</v>
      </c>
      <c r="F1614" s="4">
        <v>-4.3E-3</v>
      </c>
      <c r="G1614">
        <v>0</v>
      </c>
      <c r="H1614" s="25">
        <v>0</v>
      </c>
      <c r="I1614" s="25">
        <v>-38.9</v>
      </c>
      <c r="J1614" s="3">
        <v>10000</v>
      </c>
      <c r="K1614" s="7">
        <f t="shared" si="365"/>
        <v>-1</v>
      </c>
      <c r="L1614" s="6">
        <f t="shared" si="366"/>
        <v>-38.9</v>
      </c>
      <c r="M1614">
        <v>1</v>
      </c>
      <c r="N1614" s="9">
        <f t="shared" si="367"/>
        <v>0</v>
      </c>
      <c r="O1614" s="9">
        <f t="shared" si="368"/>
        <v>-1</v>
      </c>
      <c r="P1614" s="9">
        <f t="shared" si="369"/>
        <v>0</v>
      </c>
      <c r="Q1614" s="8">
        <f t="shared" si="370"/>
        <v>0</v>
      </c>
      <c r="R1614" s="8">
        <f t="shared" si="371"/>
        <v>-38.9</v>
      </c>
      <c r="S1614" t="str">
        <f t="shared" si="372"/>
        <v>7.00.00</v>
      </c>
      <c r="T1614" t="str">
        <f t="shared" si="373"/>
        <v>13.00.00</v>
      </c>
      <c r="U1614" t="str">
        <f t="shared" si="374"/>
        <v>25-ott-2013</v>
      </c>
      <c r="V1614">
        <f t="shared" si="375"/>
        <v>10</v>
      </c>
      <c r="W1614">
        <f t="shared" si="376"/>
        <v>2013</v>
      </c>
      <c r="X1614">
        <f t="shared" si="377"/>
        <v>25</v>
      </c>
      <c r="Y1614" s="25">
        <f t="shared" si="378"/>
        <v>7568.5999999999458</v>
      </c>
    </row>
    <row r="1615" spans="1:25">
      <c r="A1615" t="s">
        <v>5451</v>
      </c>
      <c r="B1615" t="s">
        <v>5452</v>
      </c>
      <c r="C1615" t="s">
        <v>55</v>
      </c>
      <c r="D1615">
        <v>13</v>
      </c>
      <c r="E1615" s="36">
        <v>1.5</v>
      </c>
      <c r="F1615" s="4">
        <v>2.0000000000000001E-4</v>
      </c>
      <c r="G1615">
        <v>0</v>
      </c>
      <c r="H1615" s="25">
        <v>36.700000000000003</v>
      </c>
      <c r="I1615" s="25">
        <v>-4.3</v>
      </c>
      <c r="J1615" s="3">
        <v>10000</v>
      </c>
      <c r="K1615" s="7">
        <f t="shared" si="365"/>
        <v>1</v>
      </c>
      <c r="L1615" s="6">
        <f t="shared" si="366"/>
        <v>1.5</v>
      </c>
      <c r="M1615">
        <v>1</v>
      </c>
      <c r="N1615" s="9">
        <f t="shared" si="367"/>
        <v>1</v>
      </c>
      <c r="O1615" s="9">
        <f t="shared" si="368"/>
        <v>0</v>
      </c>
      <c r="P1615" s="9">
        <f t="shared" si="369"/>
        <v>0</v>
      </c>
      <c r="Q1615" s="8">
        <f t="shared" si="370"/>
        <v>1.5</v>
      </c>
      <c r="R1615" s="8">
        <f t="shared" si="371"/>
        <v>0</v>
      </c>
      <c r="S1615" t="str">
        <f t="shared" si="372"/>
        <v>10.00.00</v>
      </c>
      <c r="T1615" t="str">
        <f t="shared" si="373"/>
        <v>23.00.00</v>
      </c>
      <c r="U1615" t="str">
        <f t="shared" si="374"/>
        <v>28-ott-2013</v>
      </c>
      <c r="V1615">
        <f t="shared" si="375"/>
        <v>10</v>
      </c>
      <c r="W1615">
        <f t="shared" si="376"/>
        <v>2013</v>
      </c>
      <c r="X1615">
        <f t="shared" si="377"/>
        <v>28</v>
      </c>
      <c r="Y1615" s="25">
        <f t="shared" si="378"/>
        <v>7570.0999999999458</v>
      </c>
    </row>
    <row r="1616" spans="1:25">
      <c r="A1616" t="s">
        <v>5453</v>
      </c>
      <c r="B1616" t="s">
        <v>5454</v>
      </c>
      <c r="C1616" t="s">
        <v>25</v>
      </c>
      <c r="D1616">
        <v>28</v>
      </c>
      <c r="E1616" s="36">
        <v>38.9</v>
      </c>
      <c r="F1616" s="4">
        <v>4.3E-3</v>
      </c>
      <c r="G1616">
        <v>0</v>
      </c>
      <c r="H1616" s="25">
        <v>66.400000000000006</v>
      </c>
      <c r="I1616" s="25">
        <v>-8.8000000000000007</v>
      </c>
      <c r="J1616" s="3">
        <v>10000</v>
      </c>
      <c r="K1616" s="7">
        <f t="shared" si="365"/>
        <v>2</v>
      </c>
      <c r="L1616" s="6">
        <f t="shared" si="366"/>
        <v>40.4</v>
      </c>
      <c r="M1616">
        <v>1</v>
      </c>
      <c r="N1616" s="9">
        <f t="shared" si="367"/>
        <v>1</v>
      </c>
      <c r="O1616" s="9">
        <f t="shared" si="368"/>
        <v>0</v>
      </c>
      <c r="P1616" s="9">
        <f t="shared" si="369"/>
        <v>0</v>
      </c>
      <c r="Q1616" s="8">
        <f t="shared" si="370"/>
        <v>38.9</v>
      </c>
      <c r="R1616" s="8">
        <f t="shared" si="371"/>
        <v>0</v>
      </c>
      <c r="S1616" t="str">
        <f t="shared" si="372"/>
        <v>10.00.00</v>
      </c>
      <c r="T1616" t="str">
        <f t="shared" si="373"/>
        <v>14.00.00</v>
      </c>
      <c r="U1616" t="str">
        <f t="shared" si="374"/>
        <v>29-ott-2013</v>
      </c>
      <c r="V1616">
        <f t="shared" si="375"/>
        <v>10</v>
      </c>
      <c r="W1616">
        <f t="shared" si="376"/>
        <v>2013</v>
      </c>
      <c r="X1616">
        <f t="shared" si="377"/>
        <v>29</v>
      </c>
      <c r="Y1616" s="25">
        <f t="shared" si="378"/>
        <v>7608.9999999999454</v>
      </c>
    </row>
    <row r="1617" spans="1:25">
      <c r="A1617" t="s">
        <v>5457</v>
      </c>
      <c r="B1617" t="s">
        <v>5458</v>
      </c>
      <c r="C1617" t="s">
        <v>55</v>
      </c>
      <c r="D1617">
        <v>8</v>
      </c>
      <c r="E1617" s="36">
        <v>-42.1</v>
      </c>
      <c r="F1617" s="4">
        <v>-4.7000000000000002E-3</v>
      </c>
      <c r="G1617">
        <v>0</v>
      </c>
      <c r="H1617" s="25">
        <v>0</v>
      </c>
      <c r="I1617" s="25">
        <v>-51.1</v>
      </c>
      <c r="J1617" s="3">
        <v>10000</v>
      </c>
      <c r="K1617" s="7">
        <f t="shared" si="365"/>
        <v>-1</v>
      </c>
      <c r="L1617" s="6">
        <f t="shared" si="366"/>
        <v>-42.1</v>
      </c>
      <c r="M1617">
        <v>1</v>
      </c>
      <c r="N1617" s="9">
        <f t="shared" si="367"/>
        <v>0</v>
      </c>
      <c r="O1617" s="9">
        <f t="shared" si="368"/>
        <v>-1</v>
      </c>
      <c r="P1617" s="9">
        <f t="shared" si="369"/>
        <v>0</v>
      </c>
      <c r="Q1617" s="8">
        <f t="shared" si="370"/>
        <v>0</v>
      </c>
      <c r="R1617" s="8">
        <f t="shared" si="371"/>
        <v>-42.1</v>
      </c>
      <c r="S1617" t="str">
        <f t="shared" si="372"/>
        <v>18.00.00</v>
      </c>
      <c r="T1617" t="str">
        <f t="shared" si="373"/>
        <v>3.00.00</v>
      </c>
      <c r="U1617" t="str">
        <f t="shared" si="374"/>
        <v xml:space="preserve">1-nov-2013 </v>
      </c>
      <c r="V1617">
        <f t="shared" si="375"/>
        <v>11</v>
      </c>
      <c r="W1617">
        <f t="shared" si="376"/>
        <v>2013</v>
      </c>
      <c r="X1617">
        <f t="shared" si="377"/>
        <v>1</v>
      </c>
      <c r="Y1617" s="25">
        <f t="shared" si="378"/>
        <v>7566.8999999999451</v>
      </c>
    </row>
    <row r="1618" spans="1:25">
      <c r="A1618" t="s">
        <v>5455</v>
      </c>
      <c r="B1618" t="s">
        <v>5456</v>
      </c>
      <c r="C1618" t="s">
        <v>25</v>
      </c>
      <c r="D1618">
        <v>1</v>
      </c>
      <c r="E1618" s="36">
        <v>-31.6</v>
      </c>
      <c r="F1618" s="4">
        <v>-3.5000000000000001E-3</v>
      </c>
      <c r="G1618">
        <v>0</v>
      </c>
      <c r="H1618" s="25">
        <v>0</v>
      </c>
      <c r="I1618" s="25">
        <v>-31.6</v>
      </c>
      <c r="J1618" s="3">
        <v>10000</v>
      </c>
      <c r="K1618" s="7">
        <f t="shared" si="365"/>
        <v>-2</v>
      </c>
      <c r="L1618" s="6">
        <f t="shared" si="366"/>
        <v>-73.7</v>
      </c>
      <c r="M1618">
        <v>1</v>
      </c>
      <c r="N1618" s="9">
        <f t="shared" si="367"/>
        <v>0</v>
      </c>
      <c r="O1618" s="9">
        <f t="shared" si="368"/>
        <v>-1</v>
      </c>
      <c r="P1618" s="9">
        <f t="shared" si="369"/>
        <v>0</v>
      </c>
      <c r="Q1618" s="8">
        <f t="shared" si="370"/>
        <v>0</v>
      </c>
      <c r="R1618" s="8">
        <f t="shared" si="371"/>
        <v>-31.6</v>
      </c>
      <c r="S1618" t="str">
        <f t="shared" si="372"/>
        <v>9.00.00</v>
      </c>
      <c r="T1618" t="str">
        <f t="shared" si="373"/>
        <v>10.00.00</v>
      </c>
      <c r="U1618" t="str">
        <f t="shared" si="374"/>
        <v xml:space="preserve">1-nov-2013 </v>
      </c>
      <c r="V1618">
        <f t="shared" si="375"/>
        <v>11</v>
      </c>
      <c r="W1618">
        <f t="shared" si="376"/>
        <v>2013</v>
      </c>
      <c r="X1618">
        <f t="shared" si="377"/>
        <v>1</v>
      </c>
      <c r="Y1618" s="25">
        <f t="shared" si="378"/>
        <v>7535.2999999999447</v>
      </c>
    </row>
    <row r="1619" spans="1:25">
      <c r="A1619" t="s">
        <v>5458</v>
      </c>
      <c r="B1619" t="s">
        <v>5459</v>
      </c>
      <c r="C1619" t="s">
        <v>25</v>
      </c>
      <c r="D1619">
        <v>31</v>
      </c>
      <c r="E1619" s="36">
        <v>-24.3</v>
      </c>
      <c r="F1619" s="4">
        <v>-2.7000000000000001E-3</v>
      </c>
      <c r="G1619">
        <v>0</v>
      </c>
      <c r="H1619" s="25">
        <v>2.1</v>
      </c>
      <c r="I1619" s="25">
        <v>-26.9</v>
      </c>
      <c r="J1619" s="3">
        <v>10000</v>
      </c>
      <c r="K1619" s="7">
        <f t="shared" si="365"/>
        <v>-3</v>
      </c>
      <c r="L1619" s="6">
        <f t="shared" si="366"/>
        <v>-98</v>
      </c>
      <c r="M1619">
        <v>1</v>
      </c>
      <c r="N1619" s="9">
        <f t="shared" si="367"/>
        <v>0</v>
      </c>
      <c r="O1619" s="9">
        <f t="shared" si="368"/>
        <v>-1</v>
      </c>
      <c r="P1619" s="9">
        <f t="shared" si="369"/>
        <v>0</v>
      </c>
      <c r="Q1619" s="8">
        <f t="shared" si="370"/>
        <v>0</v>
      </c>
      <c r="R1619" s="8">
        <f t="shared" si="371"/>
        <v>-24.3</v>
      </c>
      <c r="S1619" t="str">
        <f t="shared" si="372"/>
        <v>3.00.00</v>
      </c>
      <c r="T1619" t="str">
        <f t="shared" si="373"/>
        <v>10.00.00</v>
      </c>
      <c r="U1619" t="str">
        <f t="shared" si="374"/>
        <v xml:space="preserve">4-nov-2013 </v>
      </c>
      <c r="V1619">
        <f t="shared" si="375"/>
        <v>11</v>
      </c>
      <c r="W1619">
        <f t="shared" si="376"/>
        <v>2013</v>
      </c>
      <c r="X1619">
        <f t="shared" si="377"/>
        <v>4</v>
      </c>
      <c r="Y1619" s="25">
        <f t="shared" si="378"/>
        <v>7510.9999999999445</v>
      </c>
    </row>
    <row r="1620" spans="1:25">
      <c r="A1620" t="s">
        <v>3332</v>
      </c>
      <c r="B1620" t="s">
        <v>3333</v>
      </c>
      <c r="C1620" t="s">
        <v>25</v>
      </c>
      <c r="D1620">
        <v>4</v>
      </c>
      <c r="E1620" s="36">
        <v>-4.5999999999999996</v>
      </c>
      <c r="F1620" s="4">
        <v>-5.0000000000000001E-4</v>
      </c>
      <c r="G1620">
        <v>0</v>
      </c>
      <c r="H1620" s="25">
        <v>2.5</v>
      </c>
      <c r="I1620" s="25">
        <v>-4.5999999999999996</v>
      </c>
      <c r="J1620" s="3">
        <v>10000</v>
      </c>
      <c r="K1620" s="7">
        <f t="shared" si="365"/>
        <v>-4</v>
      </c>
      <c r="L1620" s="6">
        <f t="shared" si="366"/>
        <v>-102.6</v>
      </c>
      <c r="M1620">
        <v>1</v>
      </c>
      <c r="N1620" s="9">
        <f t="shared" si="367"/>
        <v>0</v>
      </c>
      <c r="O1620" s="9">
        <f t="shared" si="368"/>
        <v>-1</v>
      </c>
      <c r="P1620" s="9">
        <f t="shared" si="369"/>
        <v>0</v>
      </c>
      <c r="Q1620" s="8">
        <f t="shared" si="370"/>
        <v>0</v>
      </c>
      <c r="R1620" s="8">
        <f t="shared" si="371"/>
        <v>-4.5999999999999996</v>
      </c>
      <c r="S1620" t="str">
        <f t="shared" si="372"/>
        <v>19.00.00</v>
      </c>
      <c r="T1620" t="str">
        <f t="shared" si="373"/>
        <v>23.00.00</v>
      </c>
      <c r="U1620" t="str">
        <f t="shared" si="374"/>
        <v xml:space="preserve">6-nov-2013 </v>
      </c>
      <c r="V1620">
        <f t="shared" si="375"/>
        <v>11</v>
      </c>
      <c r="W1620">
        <f t="shared" si="376"/>
        <v>2013</v>
      </c>
      <c r="X1620">
        <f t="shared" si="377"/>
        <v>6</v>
      </c>
      <c r="Y1620" s="25">
        <f t="shared" si="378"/>
        <v>7506.3999999999442</v>
      </c>
    </row>
    <row r="1621" spans="1:25">
      <c r="A1621" t="s">
        <v>5460</v>
      </c>
      <c r="B1621" t="s">
        <v>5461</v>
      </c>
      <c r="C1621" t="s">
        <v>25</v>
      </c>
      <c r="D1621">
        <v>5</v>
      </c>
      <c r="E1621" s="36">
        <v>74.2</v>
      </c>
      <c r="F1621" s="4">
        <v>8.2000000000000007E-3</v>
      </c>
      <c r="G1621">
        <v>0</v>
      </c>
      <c r="H1621" s="25">
        <v>117</v>
      </c>
      <c r="I1621" s="25">
        <v>-5.5</v>
      </c>
      <c r="J1621" s="3">
        <v>10000</v>
      </c>
      <c r="K1621" s="7">
        <f t="shared" si="365"/>
        <v>1</v>
      </c>
      <c r="L1621" s="6">
        <f t="shared" si="366"/>
        <v>74.2</v>
      </c>
      <c r="M1621">
        <v>1</v>
      </c>
      <c r="N1621" s="9">
        <f t="shared" si="367"/>
        <v>1</v>
      </c>
      <c r="O1621" s="9">
        <f t="shared" si="368"/>
        <v>0</v>
      </c>
      <c r="P1621" s="9">
        <f t="shared" si="369"/>
        <v>0</v>
      </c>
      <c r="Q1621" s="8">
        <f t="shared" si="370"/>
        <v>74.2</v>
      </c>
      <c r="R1621" s="8">
        <f t="shared" si="371"/>
        <v>0</v>
      </c>
      <c r="S1621" t="str">
        <f t="shared" si="372"/>
        <v>10.00.00</v>
      </c>
      <c r="T1621" t="str">
        <f t="shared" si="373"/>
        <v>15.00.00</v>
      </c>
      <c r="U1621" t="str">
        <f t="shared" si="374"/>
        <v xml:space="preserve">7-nov-2013 </v>
      </c>
      <c r="V1621">
        <f t="shared" si="375"/>
        <v>11</v>
      </c>
      <c r="W1621">
        <f t="shared" si="376"/>
        <v>2013</v>
      </c>
      <c r="X1621">
        <f t="shared" si="377"/>
        <v>7</v>
      </c>
      <c r="Y1621" s="25">
        <f t="shared" si="378"/>
        <v>7580.599999999944</v>
      </c>
    </row>
    <row r="1622" spans="1:25">
      <c r="A1622" t="s">
        <v>3334</v>
      </c>
      <c r="B1622" t="s">
        <v>3335</v>
      </c>
      <c r="C1622" t="s">
        <v>25</v>
      </c>
      <c r="D1622">
        <v>7</v>
      </c>
      <c r="E1622" s="36">
        <v>41.1</v>
      </c>
      <c r="F1622" s="4">
        <v>4.4999999999999997E-3</v>
      </c>
      <c r="G1622">
        <v>0</v>
      </c>
      <c r="H1622" s="25">
        <v>53.5</v>
      </c>
      <c r="I1622" s="25">
        <v>0</v>
      </c>
      <c r="J1622" s="3">
        <v>10000</v>
      </c>
      <c r="K1622" s="7">
        <f t="shared" si="365"/>
        <v>2</v>
      </c>
      <c r="L1622" s="6">
        <f t="shared" si="366"/>
        <v>115.30000000000001</v>
      </c>
      <c r="M1622">
        <v>1</v>
      </c>
      <c r="N1622" s="9">
        <f t="shared" si="367"/>
        <v>1</v>
      </c>
      <c r="O1622" s="9">
        <f t="shared" si="368"/>
        <v>0</v>
      </c>
      <c r="P1622" s="9">
        <f t="shared" si="369"/>
        <v>0</v>
      </c>
      <c r="Q1622" s="8">
        <f t="shared" si="370"/>
        <v>41.1</v>
      </c>
      <c r="R1622" s="8">
        <f t="shared" si="371"/>
        <v>0</v>
      </c>
      <c r="S1622" t="str">
        <f t="shared" si="372"/>
        <v>16.00.00</v>
      </c>
      <c r="T1622" t="str">
        <f t="shared" si="373"/>
        <v>23.00.00</v>
      </c>
      <c r="U1622" t="str">
        <f t="shared" si="374"/>
        <v xml:space="preserve">8-nov-2013 </v>
      </c>
      <c r="V1622">
        <f t="shared" si="375"/>
        <v>11</v>
      </c>
      <c r="W1622">
        <f t="shared" si="376"/>
        <v>2013</v>
      </c>
      <c r="X1622">
        <f t="shared" si="377"/>
        <v>8</v>
      </c>
      <c r="Y1622" s="25">
        <f t="shared" si="378"/>
        <v>7621.6999999999443</v>
      </c>
    </row>
    <row r="1623" spans="1:25">
      <c r="A1623" t="s">
        <v>5464</v>
      </c>
      <c r="B1623" t="s">
        <v>5465</v>
      </c>
      <c r="C1623" t="s">
        <v>25</v>
      </c>
      <c r="D1623">
        <v>19</v>
      </c>
      <c r="E1623" s="36">
        <v>2.4</v>
      </c>
      <c r="F1623" s="4">
        <v>2.9999999999999997E-4</v>
      </c>
      <c r="G1623">
        <v>0</v>
      </c>
      <c r="H1623" s="25">
        <v>22.5</v>
      </c>
      <c r="I1623" s="25">
        <v>-7.1</v>
      </c>
      <c r="J1623" s="3">
        <v>10000</v>
      </c>
      <c r="K1623" s="7">
        <f t="shared" si="365"/>
        <v>3</v>
      </c>
      <c r="L1623" s="6">
        <f t="shared" si="366"/>
        <v>117.70000000000002</v>
      </c>
      <c r="M1623">
        <v>1</v>
      </c>
      <c r="N1623" s="9">
        <f t="shared" si="367"/>
        <v>1</v>
      </c>
      <c r="O1623" s="9">
        <f t="shared" si="368"/>
        <v>0</v>
      </c>
      <c r="P1623" s="9">
        <f t="shared" si="369"/>
        <v>0</v>
      </c>
      <c r="Q1623" s="8">
        <f t="shared" si="370"/>
        <v>2.4</v>
      </c>
      <c r="R1623" s="8">
        <f t="shared" si="371"/>
        <v>0</v>
      </c>
      <c r="S1623" t="str">
        <f t="shared" si="372"/>
        <v>14.00.00</v>
      </c>
      <c r="T1623" t="str">
        <f t="shared" si="373"/>
        <v>9.00.00</v>
      </c>
      <c r="U1623" t="str">
        <f t="shared" si="374"/>
        <v>11-nov-2013</v>
      </c>
      <c r="V1623">
        <f t="shared" si="375"/>
        <v>11</v>
      </c>
      <c r="W1623">
        <f t="shared" si="376"/>
        <v>2013</v>
      </c>
      <c r="X1623">
        <f t="shared" si="377"/>
        <v>11</v>
      </c>
      <c r="Y1623" s="25">
        <f t="shared" si="378"/>
        <v>7624.099999999944</v>
      </c>
    </row>
    <row r="1624" spans="1:25">
      <c r="A1624" t="s">
        <v>5462</v>
      </c>
      <c r="B1624" t="s">
        <v>5463</v>
      </c>
      <c r="C1624" t="s">
        <v>55</v>
      </c>
      <c r="D1624">
        <v>3</v>
      </c>
      <c r="E1624" s="36">
        <v>-15.3</v>
      </c>
      <c r="F1624" s="4">
        <v>-1.6999999999999999E-3</v>
      </c>
      <c r="G1624">
        <v>0</v>
      </c>
      <c r="H1624" s="25">
        <v>0</v>
      </c>
      <c r="I1624" s="25">
        <v>-15.3</v>
      </c>
      <c r="J1624" s="3">
        <v>10000</v>
      </c>
      <c r="K1624" s="7">
        <f t="shared" si="365"/>
        <v>-1</v>
      </c>
      <c r="L1624" s="6">
        <f t="shared" si="366"/>
        <v>-15.3</v>
      </c>
      <c r="M1624">
        <v>1</v>
      </c>
      <c r="N1624" s="9">
        <f t="shared" si="367"/>
        <v>0</v>
      </c>
      <c r="O1624" s="9">
        <f t="shared" si="368"/>
        <v>-1</v>
      </c>
      <c r="P1624" s="9">
        <f t="shared" si="369"/>
        <v>0</v>
      </c>
      <c r="Q1624" s="8">
        <f t="shared" si="370"/>
        <v>0</v>
      </c>
      <c r="R1624" s="8">
        <f t="shared" si="371"/>
        <v>-15.3</v>
      </c>
      <c r="S1624" t="str">
        <f t="shared" si="372"/>
        <v>6.00.00</v>
      </c>
      <c r="T1624" t="str">
        <f t="shared" si="373"/>
        <v>9.00.00</v>
      </c>
      <c r="U1624" t="str">
        <f t="shared" si="374"/>
        <v>11-nov-2013</v>
      </c>
      <c r="V1624">
        <f t="shared" si="375"/>
        <v>11</v>
      </c>
      <c r="W1624">
        <f t="shared" si="376"/>
        <v>2013</v>
      </c>
      <c r="X1624">
        <f t="shared" si="377"/>
        <v>11</v>
      </c>
      <c r="Y1624" s="25">
        <f t="shared" si="378"/>
        <v>7608.7999999999438</v>
      </c>
    </row>
    <row r="1625" spans="1:25">
      <c r="A1625" t="s">
        <v>5466</v>
      </c>
      <c r="B1625" t="s">
        <v>5467</v>
      </c>
      <c r="C1625" t="s">
        <v>55</v>
      </c>
      <c r="D1625">
        <v>5</v>
      </c>
      <c r="E1625" s="36">
        <v>-12.8</v>
      </c>
      <c r="F1625" s="4">
        <v>-1.4E-3</v>
      </c>
      <c r="G1625">
        <v>0</v>
      </c>
      <c r="H1625" s="25">
        <v>56.4</v>
      </c>
      <c r="I1625" s="25">
        <v>-12.8</v>
      </c>
      <c r="J1625" s="3">
        <v>10000</v>
      </c>
      <c r="K1625" s="7">
        <f t="shared" si="365"/>
        <v>-2</v>
      </c>
      <c r="L1625" s="6">
        <f t="shared" si="366"/>
        <v>-28.1</v>
      </c>
      <c r="M1625">
        <v>1</v>
      </c>
      <c r="N1625" s="9">
        <f t="shared" si="367"/>
        <v>0</v>
      </c>
      <c r="O1625" s="9">
        <f t="shared" si="368"/>
        <v>-1</v>
      </c>
      <c r="P1625" s="9">
        <f t="shared" si="369"/>
        <v>0</v>
      </c>
      <c r="Q1625" s="8">
        <f t="shared" si="370"/>
        <v>0</v>
      </c>
      <c r="R1625" s="8">
        <f t="shared" si="371"/>
        <v>-12.8</v>
      </c>
      <c r="S1625" t="str">
        <f t="shared" si="372"/>
        <v>11.00.00</v>
      </c>
      <c r="T1625" t="str">
        <f t="shared" si="373"/>
        <v>16.00.00</v>
      </c>
      <c r="U1625" t="str">
        <f t="shared" si="374"/>
        <v>13-nov-2013</v>
      </c>
      <c r="V1625">
        <f t="shared" si="375"/>
        <v>11</v>
      </c>
      <c r="W1625">
        <f t="shared" si="376"/>
        <v>2013</v>
      </c>
      <c r="X1625">
        <f t="shared" si="377"/>
        <v>13</v>
      </c>
      <c r="Y1625" s="25">
        <f t="shared" si="378"/>
        <v>7595.9999999999436</v>
      </c>
    </row>
    <row r="1626" spans="1:25">
      <c r="A1626" t="s">
        <v>5468</v>
      </c>
      <c r="B1626" t="s">
        <v>5469</v>
      </c>
      <c r="C1626" t="s">
        <v>25</v>
      </c>
      <c r="D1626">
        <v>20</v>
      </c>
      <c r="E1626" s="36">
        <v>34</v>
      </c>
      <c r="F1626" s="4">
        <v>3.7000000000000002E-3</v>
      </c>
      <c r="G1626">
        <v>0</v>
      </c>
      <c r="H1626" s="25">
        <v>60.1</v>
      </c>
      <c r="I1626" s="25">
        <v>0</v>
      </c>
      <c r="J1626" s="3">
        <v>10000</v>
      </c>
      <c r="K1626" s="7">
        <f t="shared" si="365"/>
        <v>1</v>
      </c>
      <c r="L1626" s="6">
        <f t="shared" si="366"/>
        <v>34</v>
      </c>
      <c r="M1626">
        <v>1</v>
      </c>
      <c r="N1626" s="9">
        <f t="shared" si="367"/>
        <v>1</v>
      </c>
      <c r="O1626" s="9">
        <f t="shared" si="368"/>
        <v>0</v>
      </c>
      <c r="P1626" s="9">
        <f t="shared" si="369"/>
        <v>0</v>
      </c>
      <c r="Q1626" s="8">
        <f t="shared" si="370"/>
        <v>34</v>
      </c>
      <c r="R1626" s="8">
        <f t="shared" si="371"/>
        <v>0</v>
      </c>
      <c r="S1626" t="str">
        <f t="shared" si="372"/>
        <v>19.00.00</v>
      </c>
      <c r="T1626" t="str">
        <f t="shared" si="373"/>
        <v>15.00.00</v>
      </c>
      <c r="U1626" t="str">
        <f t="shared" si="374"/>
        <v>13-nov-2013</v>
      </c>
      <c r="V1626">
        <f t="shared" si="375"/>
        <v>11</v>
      </c>
      <c r="W1626">
        <f t="shared" si="376"/>
        <v>2013</v>
      </c>
      <c r="X1626">
        <f t="shared" si="377"/>
        <v>13</v>
      </c>
      <c r="Y1626" s="25">
        <f t="shared" si="378"/>
        <v>7629.9999999999436</v>
      </c>
    </row>
    <row r="1627" spans="1:25">
      <c r="A1627" t="s">
        <v>5469</v>
      </c>
      <c r="B1627" t="s">
        <v>5470</v>
      </c>
      <c r="C1627" t="s">
        <v>55</v>
      </c>
      <c r="D1627">
        <v>3</v>
      </c>
      <c r="E1627" s="36">
        <v>-21.6</v>
      </c>
      <c r="F1627" s="4">
        <v>-2.3999999999999998E-3</v>
      </c>
      <c r="G1627">
        <v>0</v>
      </c>
      <c r="H1627" s="25">
        <v>0</v>
      </c>
      <c r="I1627" s="25">
        <v>-22.7</v>
      </c>
      <c r="J1627" s="3">
        <v>10000</v>
      </c>
      <c r="K1627" s="7">
        <f t="shared" si="365"/>
        <v>-1</v>
      </c>
      <c r="L1627" s="6">
        <f t="shared" si="366"/>
        <v>-21.6</v>
      </c>
      <c r="M1627">
        <v>1</v>
      </c>
      <c r="N1627" s="9">
        <f t="shared" si="367"/>
        <v>0</v>
      </c>
      <c r="O1627" s="9">
        <f t="shared" si="368"/>
        <v>-1</v>
      </c>
      <c r="P1627" s="9">
        <f t="shared" si="369"/>
        <v>0</v>
      </c>
      <c r="Q1627" s="8">
        <f t="shared" si="370"/>
        <v>0</v>
      </c>
      <c r="R1627" s="8">
        <f t="shared" si="371"/>
        <v>-21.6</v>
      </c>
      <c r="S1627" t="str">
        <f t="shared" si="372"/>
        <v>15.00.00</v>
      </c>
      <c r="T1627" t="str">
        <f t="shared" si="373"/>
        <v>18.00.00</v>
      </c>
      <c r="U1627" t="str">
        <f t="shared" si="374"/>
        <v>14-nov-2013</v>
      </c>
      <c r="V1627">
        <f t="shared" si="375"/>
        <v>11</v>
      </c>
      <c r="W1627">
        <f t="shared" si="376"/>
        <v>2013</v>
      </c>
      <c r="X1627">
        <f t="shared" si="377"/>
        <v>14</v>
      </c>
      <c r="Y1627" s="25">
        <f t="shared" si="378"/>
        <v>7608.3999999999432</v>
      </c>
    </row>
    <row r="1628" spans="1:25">
      <c r="A1628" t="s">
        <v>3336</v>
      </c>
      <c r="B1628" t="s">
        <v>3337</v>
      </c>
      <c r="C1628" t="s">
        <v>25</v>
      </c>
      <c r="D1628">
        <v>6</v>
      </c>
      <c r="E1628" s="36">
        <v>10.8</v>
      </c>
      <c r="F1628" s="4">
        <v>1.1999999999999999E-3</v>
      </c>
      <c r="G1628">
        <v>0</v>
      </c>
      <c r="H1628" s="25">
        <v>16</v>
      </c>
      <c r="I1628" s="25">
        <v>0</v>
      </c>
      <c r="J1628" s="3">
        <v>10000</v>
      </c>
      <c r="K1628" s="7">
        <f t="shared" si="365"/>
        <v>1</v>
      </c>
      <c r="L1628" s="6">
        <f t="shared" si="366"/>
        <v>10.8</v>
      </c>
      <c r="M1628">
        <v>1</v>
      </c>
      <c r="N1628" s="9">
        <f t="shared" si="367"/>
        <v>1</v>
      </c>
      <c r="O1628" s="9">
        <f t="shared" si="368"/>
        <v>0</v>
      </c>
      <c r="P1628" s="9">
        <f t="shared" si="369"/>
        <v>0</v>
      </c>
      <c r="Q1628" s="8">
        <f t="shared" si="370"/>
        <v>10.8</v>
      </c>
      <c r="R1628" s="8">
        <f t="shared" si="371"/>
        <v>0</v>
      </c>
      <c r="S1628" t="str">
        <f t="shared" si="372"/>
        <v>17.00.00</v>
      </c>
      <c r="T1628" t="str">
        <f t="shared" si="373"/>
        <v>23.00.00</v>
      </c>
      <c r="U1628" t="str">
        <f t="shared" si="374"/>
        <v>14-nov-2013</v>
      </c>
      <c r="V1628">
        <f t="shared" si="375"/>
        <v>11</v>
      </c>
      <c r="W1628">
        <f t="shared" si="376"/>
        <v>2013</v>
      </c>
      <c r="X1628">
        <f t="shared" si="377"/>
        <v>14</v>
      </c>
      <c r="Y1628" s="25">
        <f t="shared" si="378"/>
        <v>7619.1999999999434</v>
      </c>
    </row>
    <row r="1629" spans="1:25">
      <c r="A1629" t="s">
        <v>5471</v>
      </c>
      <c r="B1629" t="s">
        <v>5472</v>
      </c>
      <c r="C1629" t="s">
        <v>55</v>
      </c>
      <c r="D1629">
        <v>1</v>
      </c>
      <c r="E1629" s="36">
        <v>-34.4</v>
      </c>
      <c r="F1629" s="4">
        <v>-3.8E-3</v>
      </c>
      <c r="G1629">
        <v>0</v>
      </c>
      <c r="H1629" s="25">
        <v>0</v>
      </c>
      <c r="I1629" s="25">
        <v>-34.4</v>
      </c>
      <c r="J1629" s="3">
        <v>10000</v>
      </c>
      <c r="K1629" s="7">
        <f t="shared" si="365"/>
        <v>-1</v>
      </c>
      <c r="L1629" s="6">
        <f t="shared" si="366"/>
        <v>-34.4</v>
      </c>
      <c r="M1629">
        <v>1</v>
      </c>
      <c r="N1629" s="9">
        <f t="shared" si="367"/>
        <v>0</v>
      </c>
      <c r="O1629" s="9">
        <f t="shared" si="368"/>
        <v>-1</v>
      </c>
      <c r="P1629" s="9">
        <f t="shared" si="369"/>
        <v>0</v>
      </c>
      <c r="Q1629" s="8">
        <f t="shared" si="370"/>
        <v>0</v>
      </c>
      <c r="R1629" s="8">
        <f t="shared" si="371"/>
        <v>-34.4</v>
      </c>
      <c r="S1629" t="str">
        <f t="shared" si="372"/>
        <v>10.00.00</v>
      </c>
      <c r="T1629" t="str">
        <f t="shared" si="373"/>
        <v>11.00.00</v>
      </c>
      <c r="U1629" t="str">
        <f t="shared" si="374"/>
        <v>18-nov-2013</v>
      </c>
      <c r="V1629">
        <f t="shared" si="375"/>
        <v>11</v>
      </c>
      <c r="W1629">
        <f t="shared" si="376"/>
        <v>2013</v>
      </c>
      <c r="X1629">
        <f t="shared" si="377"/>
        <v>18</v>
      </c>
      <c r="Y1629" s="25">
        <f t="shared" si="378"/>
        <v>7584.7999999999438</v>
      </c>
    </row>
    <row r="1630" spans="1:25">
      <c r="A1630" t="s">
        <v>5473</v>
      </c>
      <c r="B1630" t="s">
        <v>5474</v>
      </c>
      <c r="C1630" t="s">
        <v>55</v>
      </c>
      <c r="D1630">
        <v>18</v>
      </c>
      <c r="E1630" s="36">
        <v>2.8</v>
      </c>
      <c r="F1630" s="4">
        <v>2.9999999999999997E-4</v>
      </c>
      <c r="G1630">
        <v>0</v>
      </c>
      <c r="H1630" s="25">
        <v>21.8</v>
      </c>
      <c r="I1630" s="25">
        <v>-8.5</v>
      </c>
      <c r="J1630" s="3">
        <v>10000</v>
      </c>
      <c r="K1630" s="7">
        <f t="shared" si="365"/>
        <v>1</v>
      </c>
      <c r="L1630" s="6">
        <f t="shared" si="366"/>
        <v>2.8</v>
      </c>
      <c r="M1630">
        <v>1</v>
      </c>
      <c r="N1630" s="9">
        <f t="shared" si="367"/>
        <v>1</v>
      </c>
      <c r="O1630" s="9">
        <f t="shared" si="368"/>
        <v>0</v>
      </c>
      <c r="P1630" s="9">
        <f t="shared" si="369"/>
        <v>0</v>
      </c>
      <c r="Q1630" s="8">
        <f t="shared" si="370"/>
        <v>2.8</v>
      </c>
      <c r="R1630" s="8">
        <f t="shared" si="371"/>
        <v>0</v>
      </c>
      <c r="S1630" t="str">
        <f t="shared" si="372"/>
        <v>22.00.00</v>
      </c>
      <c r="T1630" t="str">
        <f t="shared" si="373"/>
        <v>16.00.00</v>
      </c>
      <c r="U1630" t="str">
        <f t="shared" si="374"/>
        <v>18-nov-2013</v>
      </c>
      <c r="V1630">
        <f t="shared" si="375"/>
        <v>11</v>
      </c>
      <c r="W1630">
        <f t="shared" si="376"/>
        <v>2013</v>
      </c>
      <c r="X1630">
        <f t="shared" si="377"/>
        <v>18</v>
      </c>
      <c r="Y1630" s="25">
        <f t="shared" si="378"/>
        <v>7587.599999999944</v>
      </c>
    </row>
    <row r="1631" spans="1:25">
      <c r="A1631" t="s">
        <v>5475</v>
      </c>
      <c r="B1631" t="s">
        <v>5476</v>
      </c>
      <c r="C1631" t="s">
        <v>25</v>
      </c>
      <c r="D1631">
        <v>5</v>
      </c>
      <c r="E1631" s="36">
        <v>-36.1</v>
      </c>
      <c r="F1631" s="4">
        <v>-3.8999999999999998E-3</v>
      </c>
      <c r="G1631">
        <v>0</v>
      </c>
      <c r="H1631" s="25">
        <v>16</v>
      </c>
      <c r="I1631" s="25">
        <v>-44.4</v>
      </c>
      <c r="J1631" s="3">
        <v>10000</v>
      </c>
      <c r="K1631" s="7">
        <f t="shared" si="365"/>
        <v>-1</v>
      </c>
      <c r="L1631" s="6">
        <f t="shared" si="366"/>
        <v>-36.1</v>
      </c>
      <c r="M1631">
        <v>1</v>
      </c>
      <c r="N1631" s="9">
        <f t="shared" si="367"/>
        <v>0</v>
      </c>
      <c r="O1631" s="9">
        <f t="shared" si="368"/>
        <v>-1</v>
      </c>
      <c r="P1631" s="9">
        <f t="shared" si="369"/>
        <v>0</v>
      </c>
      <c r="Q1631" s="8">
        <f t="shared" si="370"/>
        <v>0</v>
      </c>
      <c r="R1631" s="8">
        <f t="shared" si="371"/>
        <v>-36.1</v>
      </c>
      <c r="S1631" t="str">
        <f t="shared" si="372"/>
        <v>17.00.00</v>
      </c>
      <c r="T1631" t="str">
        <f t="shared" si="373"/>
        <v>22.00.00</v>
      </c>
      <c r="U1631" t="str">
        <f t="shared" si="374"/>
        <v>20-nov-2013</v>
      </c>
      <c r="V1631">
        <f t="shared" si="375"/>
        <v>11</v>
      </c>
      <c r="W1631">
        <f t="shared" si="376"/>
        <v>2013</v>
      </c>
      <c r="X1631">
        <f t="shared" si="377"/>
        <v>20</v>
      </c>
      <c r="Y1631" s="25">
        <f t="shared" si="378"/>
        <v>7551.4999999999436</v>
      </c>
    </row>
    <row r="1632" spans="1:25">
      <c r="A1632" t="s">
        <v>5476</v>
      </c>
      <c r="B1632" t="s">
        <v>5477</v>
      </c>
      <c r="C1632" t="s">
        <v>55</v>
      </c>
      <c r="D1632">
        <v>16</v>
      </c>
      <c r="E1632" s="36">
        <v>-33.799999999999997</v>
      </c>
      <c r="F1632" s="4">
        <v>-3.7000000000000002E-3</v>
      </c>
      <c r="G1632">
        <v>0</v>
      </c>
      <c r="H1632" s="25">
        <v>13.3</v>
      </c>
      <c r="I1632" s="25">
        <v>-35.9</v>
      </c>
      <c r="J1632" s="3">
        <v>10000</v>
      </c>
      <c r="K1632" s="7">
        <f t="shared" si="365"/>
        <v>-2</v>
      </c>
      <c r="L1632" s="6">
        <f t="shared" si="366"/>
        <v>-69.900000000000006</v>
      </c>
      <c r="M1632">
        <v>1</v>
      </c>
      <c r="N1632" s="9">
        <f t="shared" si="367"/>
        <v>0</v>
      </c>
      <c r="O1632" s="9">
        <f t="shared" si="368"/>
        <v>-1</v>
      </c>
      <c r="P1632" s="9">
        <f t="shared" si="369"/>
        <v>0</v>
      </c>
      <c r="Q1632" s="8">
        <f t="shared" si="370"/>
        <v>0</v>
      </c>
      <c r="R1632" s="8">
        <f t="shared" si="371"/>
        <v>-33.799999999999997</v>
      </c>
      <c r="S1632" t="str">
        <f t="shared" si="372"/>
        <v>22.00.00</v>
      </c>
      <c r="T1632" t="str">
        <f t="shared" si="373"/>
        <v>14.00.00</v>
      </c>
      <c r="U1632" t="str">
        <f t="shared" si="374"/>
        <v>20-nov-2013</v>
      </c>
      <c r="V1632">
        <f t="shared" si="375"/>
        <v>11</v>
      </c>
      <c r="W1632">
        <f t="shared" si="376"/>
        <v>2013</v>
      </c>
      <c r="X1632">
        <f t="shared" si="377"/>
        <v>20</v>
      </c>
      <c r="Y1632" s="25">
        <f t="shared" si="378"/>
        <v>7517.6999999999434</v>
      </c>
    </row>
    <row r="1633" spans="1:25">
      <c r="A1633" t="s">
        <v>3338</v>
      </c>
      <c r="B1633" t="s">
        <v>3339</v>
      </c>
      <c r="C1633" t="s">
        <v>25</v>
      </c>
      <c r="D1633">
        <v>12</v>
      </c>
      <c r="E1633" s="36">
        <v>52.8</v>
      </c>
      <c r="F1633" s="4">
        <v>5.7999999999999996E-3</v>
      </c>
      <c r="G1633">
        <v>0</v>
      </c>
      <c r="H1633" s="25">
        <v>54.6</v>
      </c>
      <c r="I1633" s="25">
        <v>0</v>
      </c>
      <c r="J1633" s="3">
        <v>10000</v>
      </c>
      <c r="K1633" s="7">
        <f t="shared" si="365"/>
        <v>1</v>
      </c>
      <c r="L1633" s="6">
        <f t="shared" si="366"/>
        <v>52.8</v>
      </c>
      <c r="M1633">
        <v>1</v>
      </c>
      <c r="N1633" s="9">
        <f t="shared" si="367"/>
        <v>1</v>
      </c>
      <c r="O1633" s="9">
        <f t="shared" si="368"/>
        <v>0</v>
      </c>
      <c r="P1633" s="9">
        <f t="shared" si="369"/>
        <v>0</v>
      </c>
      <c r="Q1633" s="8">
        <f t="shared" si="370"/>
        <v>52.8</v>
      </c>
      <c r="R1633" s="8">
        <f t="shared" si="371"/>
        <v>0</v>
      </c>
      <c r="S1633" t="str">
        <f t="shared" si="372"/>
        <v>11.00.00</v>
      </c>
      <c r="T1633" t="str">
        <f t="shared" si="373"/>
        <v>23.00.00</v>
      </c>
      <c r="U1633" t="str">
        <f t="shared" si="374"/>
        <v>21-nov-2013</v>
      </c>
      <c r="V1633">
        <f t="shared" si="375"/>
        <v>11</v>
      </c>
      <c r="W1633">
        <f t="shared" si="376"/>
        <v>2013</v>
      </c>
      <c r="X1633">
        <f t="shared" si="377"/>
        <v>21</v>
      </c>
      <c r="Y1633" s="25">
        <f t="shared" si="378"/>
        <v>7570.4999999999436</v>
      </c>
    </row>
    <row r="1634" spans="1:25">
      <c r="A1634" t="s">
        <v>5478</v>
      </c>
      <c r="B1634" t="s">
        <v>5479</v>
      </c>
      <c r="C1634" t="s">
        <v>25</v>
      </c>
      <c r="D1634">
        <v>19</v>
      </c>
      <c r="E1634" s="36">
        <v>20.7</v>
      </c>
      <c r="F1634" s="4">
        <v>2.3E-3</v>
      </c>
      <c r="G1634">
        <v>0</v>
      </c>
      <c r="H1634" s="25">
        <v>40.9</v>
      </c>
      <c r="I1634" s="25">
        <v>0</v>
      </c>
      <c r="J1634" s="3">
        <v>10000</v>
      </c>
      <c r="K1634" s="7">
        <f t="shared" si="365"/>
        <v>2</v>
      </c>
      <c r="L1634" s="6">
        <f t="shared" si="366"/>
        <v>73.5</v>
      </c>
      <c r="M1634">
        <v>1</v>
      </c>
      <c r="N1634" s="9">
        <f t="shared" si="367"/>
        <v>1</v>
      </c>
      <c r="O1634" s="9">
        <f t="shared" si="368"/>
        <v>0</v>
      </c>
      <c r="P1634" s="9">
        <f t="shared" si="369"/>
        <v>0</v>
      </c>
      <c r="Q1634" s="8">
        <f t="shared" si="370"/>
        <v>20.7</v>
      </c>
      <c r="R1634" s="8">
        <f t="shared" si="371"/>
        <v>0</v>
      </c>
      <c r="S1634" t="str">
        <f t="shared" si="372"/>
        <v>15.00.00</v>
      </c>
      <c r="T1634" t="str">
        <f t="shared" si="373"/>
        <v>10.00.00</v>
      </c>
      <c r="U1634" t="str">
        <f t="shared" si="374"/>
        <v>21-nov-2013</v>
      </c>
      <c r="V1634">
        <f t="shared" si="375"/>
        <v>11</v>
      </c>
      <c r="W1634">
        <f t="shared" si="376"/>
        <v>2013</v>
      </c>
      <c r="X1634">
        <f t="shared" si="377"/>
        <v>21</v>
      </c>
      <c r="Y1634" s="25">
        <f t="shared" si="378"/>
        <v>7591.1999999999434</v>
      </c>
    </row>
    <row r="1635" spans="1:25">
      <c r="A1635" t="s">
        <v>5479</v>
      </c>
      <c r="B1635" t="s">
        <v>5480</v>
      </c>
      <c r="C1635" t="s">
        <v>55</v>
      </c>
      <c r="D1635">
        <v>5</v>
      </c>
      <c r="E1635" s="36">
        <v>-3.3</v>
      </c>
      <c r="F1635" s="4">
        <v>-4.0000000000000002E-4</v>
      </c>
      <c r="G1635">
        <v>0</v>
      </c>
      <c r="H1635" s="25">
        <v>33</v>
      </c>
      <c r="I1635" s="25">
        <v>-4.3</v>
      </c>
      <c r="J1635" s="3">
        <v>10000</v>
      </c>
      <c r="K1635" s="7">
        <f t="shared" si="365"/>
        <v>-1</v>
      </c>
      <c r="L1635" s="6">
        <f t="shared" si="366"/>
        <v>-3.3</v>
      </c>
      <c r="M1635">
        <v>1</v>
      </c>
      <c r="N1635" s="9">
        <f t="shared" si="367"/>
        <v>0</v>
      </c>
      <c r="O1635" s="9">
        <f t="shared" si="368"/>
        <v>-1</v>
      </c>
      <c r="P1635" s="9">
        <f t="shared" si="369"/>
        <v>0</v>
      </c>
      <c r="Q1635" s="8">
        <f t="shared" si="370"/>
        <v>0</v>
      </c>
      <c r="R1635" s="8">
        <f t="shared" si="371"/>
        <v>-3.3</v>
      </c>
      <c r="S1635" t="str">
        <f t="shared" si="372"/>
        <v>10.00.00</v>
      </c>
      <c r="T1635" t="str">
        <f t="shared" si="373"/>
        <v>15.00.00</v>
      </c>
      <c r="U1635" t="str">
        <f t="shared" si="374"/>
        <v>22-nov-2013</v>
      </c>
      <c r="V1635">
        <f t="shared" si="375"/>
        <v>11</v>
      </c>
      <c r="W1635">
        <f t="shared" si="376"/>
        <v>2013</v>
      </c>
      <c r="X1635">
        <f t="shared" si="377"/>
        <v>22</v>
      </c>
      <c r="Y1635" s="25">
        <f t="shared" si="378"/>
        <v>7587.8999999999432</v>
      </c>
    </row>
    <row r="1636" spans="1:25">
      <c r="A1636" t="s">
        <v>2267</v>
      </c>
      <c r="B1636" t="s">
        <v>2268</v>
      </c>
      <c r="C1636" t="s">
        <v>25</v>
      </c>
      <c r="D1636">
        <v>9</v>
      </c>
      <c r="E1636" s="38">
        <v>-29.4</v>
      </c>
      <c r="F1636" s="4">
        <v>-1.6000000000000001E-3</v>
      </c>
      <c r="G1636">
        <v>0</v>
      </c>
      <c r="H1636" s="25">
        <v>17.600000000000001</v>
      </c>
      <c r="I1636" s="25">
        <v>-29.4</v>
      </c>
      <c r="J1636" s="3">
        <v>10000</v>
      </c>
      <c r="K1636" s="7">
        <f t="shared" si="365"/>
        <v>-2</v>
      </c>
      <c r="L1636" s="6">
        <f t="shared" si="366"/>
        <v>-32.699999999999996</v>
      </c>
      <c r="M1636">
        <v>1</v>
      </c>
      <c r="N1636" s="9">
        <f t="shared" si="367"/>
        <v>0</v>
      </c>
      <c r="O1636" s="9">
        <f t="shared" si="368"/>
        <v>-1</v>
      </c>
      <c r="P1636" s="9">
        <f t="shared" si="369"/>
        <v>0</v>
      </c>
      <c r="Q1636" s="8">
        <f t="shared" si="370"/>
        <v>0</v>
      </c>
      <c r="R1636" s="8">
        <f t="shared" si="371"/>
        <v>-29.4</v>
      </c>
      <c r="S1636" t="str">
        <f t="shared" si="372"/>
        <v>12.00.00</v>
      </c>
      <c r="T1636" t="str">
        <f t="shared" si="373"/>
        <v>21.00.00</v>
      </c>
      <c r="U1636" t="str">
        <f t="shared" si="374"/>
        <v>25-nov-2013</v>
      </c>
      <c r="V1636">
        <f t="shared" si="375"/>
        <v>11</v>
      </c>
      <c r="W1636">
        <f t="shared" si="376"/>
        <v>2013</v>
      </c>
      <c r="X1636">
        <f t="shared" si="377"/>
        <v>25</v>
      </c>
      <c r="Y1636" s="25">
        <f t="shared" si="378"/>
        <v>7558.4999999999436</v>
      </c>
    </row>
    <row r="1637" spans="1:25">
      <c r="A1637" t="s">
        <v>5481</v>
      </c>
      <c r="B1637" t="s">
        <v>5482</v>
      </c>
      <c r="C1637" t="s">
        <v>55</v>
      </c>
      <c r="D1637">
        <v>12</v>
      </c>
      <c r="E1637" s="36">
        <v>-15.3</v>
      </c>
      <c r="F1637" s="4">
        <v>-1.6000000000000001E-3</v>
      </c>
      <c r="G1637">
        <v>0</v>
      </c>
      <c r="H1637" s="25">
        <v>2.9</v>
      </c>
      <c r="I1637" s="25">
        <v>-15.3</v>
      </c>
      <c r="J1637" s="3">
        <v>10000</v>
      </c>
      <c r="K1637" s="7">
        <f t="shared" si="365"/>
        <v>-3</v>
      </c>
      <c r="L1637" s="6">
        <f t="shared" si="366"/>
        <v>-48</v>
      </c>
      <c r="M1637">
        <v>1</v>
      </c>
      <c r="N1637" s="9">
        <f t="shared" si="367"/>
        <v>0</v>
      </c>
      <c r="O1637" s="9">
        <f t="shared" si="368"/>
        <v>-1</v>
      </c>
      <c r="P1637" s="9">
        <f t="shared" si="369"/>
        <v>0</v>
      </c>
      <c r="Q1637" s="8">
        <f t="shared" si="370"/>
        <v>0</v>
      </c>
      <c r="R1637" s="8">
        <f t="shared" si="371"/>
        <v>-15.3</v>
      </c>
      <c r="S1637" t="str">
        <f t="shared" si="372"/>
        <v>17.00.00</v>
      </c>
      <c r="T1637" t="str">
        <f t="shared" si="373"/>
        <v>5.00.00</v>
      </c>
      <c r="U1637" t="str">
        <f t="shared" si="374"/>
        <v>26-nov-2013</v>
      </c>
      <c r="V1637">
        <f t="shared" si="375"/>
        <v>11</v>
      </c>
      <c r="W1637">
        <f t="shared" si="376"/>
        <v>2013</v>
      </c>
      <c r="X1637">
        <f t="shared" si="377"/>
        <v>26</v>
      </c>
      <c r="Y1637" s="25">
        <f t="shared" si="378"/>
        <v>7543.1999999999434</v>
      </c>
    </row>
    <row r="1638" spans="1:25">
      <c r="A1638" t="s">
        <v>5483</v>
      </c>
      <c r="B1638" t="s">
        <v>5484</v>
      </c>
      <c r="C1638" t="s">
        <v>55</v>
      </c>
      <c r="D1638">
        <v>1</v>
      </c>
      <c r="E1638" s="36">
        <v>-15.8</v>
      </c>
      <c r="F1638" s="4">
        <v>-1.6999999999999999E-3</v>
      </c>
      <c r="G1638">
        <v>0</v>
      </c>
      <c r="H1638" s="25">
        <v>0</v>
      </c>
      <c r="I1638" s="25">
        <v>-15.8</v>
      </c>
      <c r="J1638" s="3">
        <v>10000</v>
      </c>
      <c r="K1638" s="7">
        <f t="shared" si="365"/>
        <v>-4</v>
      </c>
      <c r="L1638" s="6">
        <f t="shared" si="366"/>
        <v>-63.8</v>
      </c>
      <c r="M1638">
        <v>1</v>
      </c>
      <c r="N1638" s="9">
        <f t="shared" si="367"/>
        <v>0</v>
      </c>
      <c r="O1638" s="9">
        <f t="shared" si="368"/>
        <v>-1</v>
      </c>
      <c r="P1638" s="9">
        <f t="shared" si="369"/>
        <v>0</v>
      </c>
      <c r="Q1638" s="8">
        <f t="shared" si="370"/>
        <v>0</v>
      </c>
      <c r="R1638" s="8">
        <f t="shared" si="371"/>
        <v>-15.8</v>
      </c>
      <c r="S1638" t="str">
        <f t="shared" si="372"/>
        <v>9.00.00</v>
      </c>
      <c r="T1638" t="str">
        <f t="shared" si="373"/>
        <v>10.00.00</v>
      </c>
      <c r="U1638" t="str">
        <f t="shared" si="374"/>
        <v>28-nov-2013</v>
      </c>
      <c r="V1638">
        <f t="shared" si="375"/>
        <v>11</v>
      </c>
      <c r="W1638">
        <f t="shared" si="376"/>
        <v>2013</v>
      </c>
      <c r="X1638">
        <f t="shared" si="377"/>
        <v>28</v>
      </c>
      <c r="Y1638" s="25">
        <f t="shared" si="378"/>
        <v>7527.3999999999432</v>
      </c>
    </row>
    <row r="1639" spans="1:25">
      <c r="A1639" t="s">
        <v>5485</v>
      </c>
      <c r="B1639" t="s">
        <v>5486</v>
      </c>
      <c r="C1639" t="s">
        <v>55</v>
      </c>
      <c r="D1639">
        <v>5</v>
      </c>
      <c r="E1639" s="36">
        <v>-15.1</v>
      </c>
      <c r="F1639" s="4">
        <v>-1.6000000000000001E-3</v>
      </c>
      <c r="G1639">
        <v>0</v>
      </c>
      <c r="H1639" s="25">
        <v>0</v>
      </c>
      <c r="I1639" s="25">
        <v>-15.3</v>
      </c>
      <c r="J1639" s="3">
        <v>10000</v>
      </c>
      <c r="K1639" s="7">
        <f t="shared" si="365"/>
        <v>-5</v>
      </c>
      <c r="L1639" s="6">
        <f t="shared" si="366"/>
        <v>-78.899999999999991</v>
      </c>
      <c r="M1639">
        <v>1</v>
      </c>
      <c r="N1639" s="9">
        <f t="shared" si="367"/>
        <v>0</v>
      </c>
      <c r="O1639" s="9">
        <f t="shared" si="368"/>
        <v>-1</v>
      </c>
      <c r="P1639" s="9">
        <f t="shared" si="369"/>
        <v>0</v>
      </c>
      <c r="Q1639" s="8">
        <f t="shared" si="370"/>
        <v>0</v>
      </c>
      <c r="R1639" s="8">
        <f t="shared" si="371"/>
        <v>-15.1</v>
      </c>
      <c r="S1639" t="str">
        <f t="shared" si="372"/>
        <v>9.00.00</v>
      </c>
      <c r="T1639" t="str">
        <f t="shared" si="373"/>
        <v>14.00.00</v>
      </c>
      <c r="U1639" t="str">
        <f t="shared" si="374"/>
        <v>29-nov-2013</v>
      </c>
      <c r="V1639">
        <f t="shared" si="375"/>
        <v>11</v>
      </c>
      <c r="W1639">
        <f t="shared" si="376"/>
        <v>2013</v>
      </c>
      <c r="X1639">
        <f t="shared" si="377"/>
        <v>29</v>
      </c>
      <c r="Y1639" s="25">
        <f t="shared" si="378"/>
        <v>7512.2999999999429</v>
      </c>
    </row>
    <row r="1640" spans="1:25">
      <c r="A1640" t="s">
        <v>5487</v>
      </c>
      <c r="B1640" t="s">
        <v>5488</v>
      </c>
      <c r="C1640" t="s">
        <v>55</v>
      </c>
      <c r="D1640">
        <v>4</v>
      </c>
      <c r="E1640" s="36">
        <v>-13</v>
      </c>
      <c r="F1640" s="4">
        <v>-1.4E-3</v>
      </c>
      <c r="G1640">
        <v>0</v>
      </c>
      <c r="H1640" s="25">
        <v>0</v>
      </c>
      <c r="I1640" s="25">
        <v>-16.7</v>
      </c>
      <c r="J1640" s="3">
        <v>10000</v>
      </c>
      <c r="K1640" s="7">
        <f t="shared" si="365"/>
        <v>-6</v>
      </c>
      <c r="L1640" s="6">
        <f t="shared" si="366"/>
        <v>-91.899999999999991</v>
      </c>
      <c r="M1640">
        <v>1</v>
      </c>
      <c r="N1640" s="9">
        <f t="shared" si="367"/>
        <v>0</v>
      </c>
      <c r="O1640" s="9">
        <f t="shared" si="368"/>
        <v>-1</v>
      </c>
      <c r="P1640" s="9">
        <f t="shared" si="369"/>
        <v>0</v>
      </c>
      <c r="Q1640" s="8">
        <f t="shared" si="370"/>
        <v>0</v>
      </c>
      <c r="R1640" s="8">
        <f t="shared" si="371"/>
        <v>-13</v>
      </c>
      <c r="S1640" t="str">
        <f t="shared" si="372"/>
        <v>6.00.00</v>
      </c>
      <c r="T1640" t="str">
        <f t="shared" si="373"/>
        <v>10.00.00</v>
      </c>
      <c r="U1640" t="str">
        <f t="shared" si="374"/>
        <v xml:space="preserve">2-dic-2013 </v>
      </c>
      <c r="V1640">
        <f t="shared" si="375"/>
        <v>12</v>
      </c>
      <c r="W1640">
        <f t="shared" si="376"/>
        <v>2013</v>
      </c>
      <c r="X1640">
        <f t="shared" si="377"/>
        <v>2</v>
      </c>
      <c r="Y1640" s="25">
        <f t="shared" si="378"/>
        <v>7499.2999999999429</v>
      </c>
    </row>
    <row r="1641" spans="1:25">
      <c r="A1641" t="s">
        <v>2269</v>
      </c>
      <c r="B1641" t="s">
        <v>2270</v>
      </c>
      <c r="C1641" t="s">
        <v>55</v>
      </c>
      <c r="D1641">
        <v>8</v>
      </c>
      <c r="E1641" s="38">
        <v>154.6</v>
      </c>
      <c r="F1641" s="4">
        <v>8.3000000000000001E-3</v>
      </c>
      <c r="G1641">
        <v>0</v>
      </c>
      <c r="H1641" s="25">
        <v>179</v>
      </c>
      <c r="I1641" s="25">
        <v>-10.4</v>
      </c>
      <c r="J1641" s="3">
        <v>10000</v>
      </c>
      <c r="K1641" s="7">
        <f t="shared" si="365"/>
        <v>1</v>
      </c>
      <c r="L1641" s="6">
        <f t="shared" si="366"/>
        <v>154.6</v>
      </c>
      <c r="M1641">
        <v>1</v>
      </c>
      <c r="N1641" s="9">
        <f t="shared" si="367"/>
        <v>1</v>
      </c>
      <c r="O1641" s="9">
        <f t="shared" si="368"/>
        <v>0</v>
      </c>
      <c r="P1641" s="9">
        <f t="shared" si="369"/>
        <v>0</v>
      </c>
      <c r="Q1641" s="8">
        <f t="shared" si="370"/>
        <v>154.6</v>
      </c>
      <c r="R1641" s="8">
        <f t="shared" si="371"/>
        <v>0</v>
      </c>
      <c r="S1641" t="str">
        <f t="shared" si="372"/>
        <v>13.00.00</v>
      </c>
      <c r="T1641" t="str">
        <f t="shared" si="373"/>
        <v>21.00.00</v>
      </c>
      <c r="U1641" t="str">
        <f t="shared" si="374"/>
        <v xml:space="preserve">3-dic-2013 </v>
      </c>
      <c r="V1641">
        <f t="shared" si="375"/>
        <v>12</v>
      </c>
      <c r="W1641">
        <f t="shared" si="376"/>
        <v>2013</v>
      </c>
      <c r="X1641">
        <f t="shared" si="377"/>
        <v>3</v>
      </c>
      <c r="Y1641" s="25">
        <f t="shared" si="378"/>
        <v>7653.8999999999432</v>
      </c>
    </row>
    <row r="1642" spans="1:25">
      <c r="A1642" t="s">
        <v>5489</v>
      </c>
      <c r="B1642" t="s">
        <v>5490</v>
      </c>
      <c r="C1642" t="s">
        <v>25</v>
      </c>
      <c r="D1642">
        <v>28</v>
      </c>
      <c r="E1642" s="36">
        <v>68</v>
      </c>
      <c r="F1642" s="4">
        <v>7.4999999999999997E-3</v>
      </c>
      <c r="G1642">
        <v>0</v>
      </c>
      <c r="H1642" s="25">
        <v>120</v>
      </c>
      <c r="I1642" s="25">
        <v>0</v>
      </c>
      <c r="J1642" s="3">
        <v>10000</v>
      </c>
      <c r="K1642" s="7">
        <f t="shared" si="365"/>
        <v>2</v>
      </c>
      <c r="L1642" s="6">
        <f t="shared" si="366"/>
        <v>222.6</v>
      </c>
      <c r="M1642">
        <v>1</v>
      </c>
      <c r="N1642" s="9">
        <f t="shared" si="367"/>
        <v>1</v>
      </c>
      <c r="O1642" s="9">
        <f t="shared" si="368"/>
        <v>0</v>
      </c>
      <c r="P1642" s="9">
        <f t="shared" si="369"/>
        <v>0</v>
      </c>
      <c r="Q1642" s="8">
        <f t="shared" si="370"/>
        <v>68</v>
      </c>
      <c r="R1642" s="8">
        <f t="shared" si="371"/>
        <v>0</v>
      </c>
      <c r="S1642" t="str">
        <f t="shared" si="372"/>
        <v>8.00.00</v>
      </c>
      <c r="T1642" t="str">
        <f t="shared" si="373"/>
        <v>12.00.00</v>
      </c>
      <c r="U1642" t="str">
        <f t="shared" si="374"/>
        <v xml:space="preserve">6-dic-2013 </v>
      </c>
      <c r="V1642">
        <f t="shared" si="375"/>
        <v>12</v>
      </c>
      <c r="W1642">
        <f t="shared" si="376"/>
        <v>2013</v>
      </c>
      <c r="X1642">
        <f t="shared" si="377"/>
        <v>6</v>
      </c>
      <c r="Y1642" s="25">
        <f t="shared" si="378"/>
        <v>7721.8999999999432</v>
      </c>
    </row>
    <row r="1643" spans="1:25">
      <c r="A1643" t="s">
        <v>5490</v>
      </c>
      <c r="B1643" t="s">
        <v>5491</v>
      </c>
      <c r="C1643" t="s">
        <v>55</v>
      </c>
      <c r="D1643">
        <v>22</v>
      </c>
      <c r="E1643" s="36">
        <v>-32.1</v>
      </c>
      <c r="F1643" s="4">
        <v>-3.5000000000000001E-3</v>
      </c>
      <c r="G1643">
        <v>0</v>
      </c>
      <c r="H1643" s="25">
        <v>1.2</v>
      </c>
      <c r="I1643" s="25">
        <v>-35.299999999999997</v>
      </c>
      <c r="J1643" s="3">
        <v>10000</v>
      </c>
      <c r="K1643" s="7">
        <f t="shared" si="365"/>
        <v>-1</v>
      </c>
      <c r="L1643" s="6">
        <f t="shared" si="366"/>
        <v>-32.1</v>
      </c>
      <c r="M1643">
        <v>1</v>
      </c>
      <c r="N1643" s="9">
        <f t="shared" si="367"/>
        <v>0</v>
      </c>
      <c r="O1643" s="9">
        <f t="shared" si="368"/>
        <v>-1</v>
      </c>
      <c r="P1643" s="9">
        <f t="shared" si="369"/>
        <v>0</v>
      </c>
      <c r="Q1643" s="8">
        <f t="shared" si="370"/>
        <v>0</v>
      </c>
      <c r="R1643" s="8">
        <f t="shared" si="371"/>
        <v>-32.1</v>
      </c>
      <c r="S1643" t="str">
        <f t="shared" si="372"/>
        <v>12.00.00</v>
      </c>
      <c r="T1643" t="str">
        <f t="shared" si="373"/>
        <v>10.00.00</v>
      </c>
      <c r="U1643" t="str">
        <f t="shared" si="374"/>
        <v xml:space="preserve">9-dic-2013 </v>
      </c>
      <c r="V1643">
        <f t="shared" si="375"/>
        <v>12</v>
      </c>
      <c r="W1643">
        <f t="shared" si="376"/>
        <v>2013</v>
      </c>
      <c r="X1643">
        <f t="shared" si="377"/>
        <v>9</v>
      </c>
      <c r="Y1643" s="25">
        <f t="shared" si="378"/>
        <v>7689.7999999999429</v>
      </c>
    </row>
    <row r="1644" spans="1:25">
      <c r="A1644" t="s">
        <v>3340</v>
      </c>
      <c r="B1644" t="s">
        <v>3341</v>
      </c>
      <c r="C1644" t="s">
        <v>25</v>
      </c>
      <c r="D1644">
        <v>8</v>
      </c>
      <c r="E1644" s="36">
        <v>-41.7</v>
      </c>
      <c r="F1644" s="4">
        <v>-4.5999999999999999E-3</v>
      </c>
      <c r="G1644">
        <v>0</v>
      </c>
      <c r="H1644" s="25">
        <v>0</v>
      </c>
      <c r="I1644" s="25">
        <v>-41.7</v>
      </c>
      <c r="J1644" s="3">
        <v>10000</v>
      </c>
      <c r="K1644" s="7">
        <f t="shared" si="365"/>
        <v>-2</v>
      </c>
      <c r="L1644" s="6">
        <f t="shared" si="366"/>
        <v>-73.800000000000011</v>
      </c>
      <c r="M1644">
        <v>1</v>
      </c>
      <c r="N1644" s="9">
        <f t="shared" si="367"/>
        <v>0</v>
      </c>
      <c r="O1644" s="9">
        <f t="shared" si="368"/>
        <v>-1</v>
      </c>
      <c r="P1644" s="9">
        <f t="shared" si="369"/>
        <v>0</v>
      </c>
      <c r="Q1644" s="8">
        <f t="shared" si="370"/>
        <v>0</v>
      </c>
      <c r="R1644" s="8">
        <f t="shared" si="371"/>
        <v>-41.7</v>
      </c>
      <c r="S1644" t="str">
        <f t="shared" si="372"/>
        <v>15.00.00</v>
      </c>
      <c r="T1644" t="str">
        <f t="shared" si="373"/>
        <v>23.00.00</v>
      </c>
      <c r="U1644" t="str">
        <f t="shared" si="374"/>
        <v>12-dic-2013</v>
      </c>
      <c r="V1644">
        <f t="shared" si="375"/>
        <v>12</v>
      </c>
      <c r="W1644">
        <f t="shared" si="376"/>
        <v>2013</v>
      </c>
      <c r="X1644">
        <f t="shared" si="377"/>
        <v>12</v>
      </c>
      <c r="Y1644" s="25">
        <f t="shared" si="378"/>
        <v>7648.0999999999431</v>
      </c>
    </row>
    <row r="1645" spans="1:25">
      <c r="A1645" t="s">
        <v>5492</v>
      </c>
      <c r="B1645" t="s">
        <v>5493</v>
      </c>
      <c r="C1645" t="s">
        <v>25</v>
      </c>
      <c r="D1645">
        <v>5</v>
      </c>
      <c r="E1645" s="36">
        <v>-65.8</v>
      </c>
      <c r="F1645" s="4">
        <v>-7.3000000000000001E-3</v>
      </c>
      <c r="G1645">
        <v>0</v>
      </c>
      <c r="H1645" s="25">
        <v>6</v>
      </c>
      <c r="I1645" s="25">
        <v>-65.8</v>
      </c>
      <c r="J1645" s="3">
        <v>10000</v>
      </c>
      <c r="K1645" s="7">
        <f t="shared" si="365"/>
        <v>-3</v>
      </c>
      <c r="L1645" s="6">
        <f t="shared" si="366"/>
        <v>-139.60000000000002</v>
      </c>
      <c r="M1645">
        <v>1</v>
      </c>
      <c r="N1645" s="9">
        <f t="shared" si="367"/>
        <v>0</v>
      </c>
      <c r="O1645" s="9">
        <f t="shared" si="368"/>
        <v>-1</v>
      </c>
      <c r="P1645" s="9">
        <f t="shared" si="369"/>
        <v>0</v>
      </c>
      <c r="Q1645" s="8">
        <f t="shared" si="370"/>
        <v>0</v>
      </c>
      <c r="R1645" s="8">
        <f t="shared" si="371"/>
        <v>-65.8</v>
      </c>
      <c r="S1645" t="str">
        <f t="shared" si="372"/>
        <v>23.00.00</v>
      </c>
      <c r="T1645" t="str">
        <f t="shared" si="373"/>
        <v>4.00.00</v>
      </c>
      <c r="U1645" t="str">
        <f t="shared" si="374"/>
        <v>13-dic-2013</v>
      </c>
      <c r="V1645">
        <f t="shared" si="375"/>
        <v>12</v>
      </c>
      <c r="W1645">
        <f t="shared" si="376"/>
        <v>2013</v>
      </c>
      <c r="X1645">
        <f t="shared" si="377"/>
        <v>13</v>
      </c>
      <c r="Y1645" s="25">
        <f t="shared" si="378"/>
        <v>7582.2999999999429</v>
      </c>
    </row>
    <row r="1646" spans="1:25">
      <c r="A1646" t="s">
        <v>2271</v>
      </c>
      <c r="B1646" t="s">
        <v>2272</v>
      </c>
      <c r="C1646" t="s">
        <v>25</v>
      </c>
      <c r="D1646">
        <v>9</v>
      </c>
      <c r="E1646" s="38">
        <v>63.4</v>
      </c>
      <c r="F1646" s="4">
        <v>3.5000000000000001E-3</v>
      </c>
      <c r="G1646">
        <v>0</v>
      </c>
      <c r="H1646" s="25">
        <v>110.4</v>
      </c>
      <c r="I1646" s="25">
        <v>-3</v>
      </c>
      <c r="J1646" s="3">
        <v>10000</v>
      </c>
      <c r="K1646" s="7">
        <f t="shared" si="365"/>
        <v>1</v>
      </c>
      <c r="L1646" s="6">
        <f t="shared" si="366"/>
        <v>63.4</v>
      </c>
      <c r="M1646">
        <v>1</v>
      </c>
      <c r="N1646" s="9">
        <f t="shared" si="367"/>
        <v>1</v>
      </c>
      <c r="O1646" s="9">
        <f t="shared" si="368"/>
        <v>0</v>
      </c>
      <c r="P1646" s="9">
        <f t="shared" si="369"/>
        <v>0</v>
      </c>
      <c r="Q1646" s="8">
        <f t="shared" si="370"/>
        <v>63.4</v>
      </c>
      <c r="R1646" s="8">
        <f t="shared" si="371"/>
        <v>0</v>
      </c>
      <c r="S1646" t="str">
        <f t="shared" si="372"/>
        <v>12.00.00</v>
      </c>
      <c r="T1646" t="str">
        <f t="shared" si="373"/>
        <v>21.00.00</v>
      </c>
      <c r="U1646" t="str">
        <f t="shared" si="374"/>
        <v>16-dic-2013</v>
      </c>
      <c r="V1646">
        <f t="shared" si="375"/>
        <v>12</v>
      </c>
      <c r="W1646">
        <f t="shared" si="376"/>
        <v>2013</v>
      </c>
      <c r="X1646">
        <f t="shared" si="377"/>
        <v>16</v>
      </c>
      <c r="Y1646" s="25">
        <f t="shared" si="378"/>
        <v>7645.6999999999425</v>
      </c>
    </row>
    <row r="1647" spans="1:25">
      <c r="A1647" t="s">
        <v>5494</v>
      </c>
      <c r="B1647" t="s">
        <v>5495</v>
      </c>
      <c r="C1647" t="s">
        <v>55</v>
      </c>
      <c r="D1647">
        <v>5</v>
      </c>
      <c r="E1647" s="36">
        <v>-67.7</v>
      </c>
      <c r="F1647" s="4">
        <v>-7.4999999999999997E-3</v>
      </c>
      <c r="G1647">
        <v>0</v>
      </c>
      <c r="H1647" s="25">
        <v>0</v>
      </c>
      <c r="I1647" s="25">
        <v>-67.7</v>
      </c>
      <c r="J1647" s="3">
        <v>10000</v>
      </c>
      <c r="K1647" s="7">
        <f t="shared" si="365"/>
        <v>-1</v>
      </c>
      <c r="L1647" s="6">
        <f t="shared" si="366"/>
        <v>-67.7</v>
      </c>
      <c r="M1647">
        <v>1</v>
      </c>
      <c r="N1647" s="9">
        <f t="shared" si="367"/>
        <v>0</v>
      </c>
      <c r="O1647" s="9">
        <f t="shared" si="368"/>
        <v>-1</v>
      </c>
      <c r="P1647" s="9">
        <f t="shared" si="369"/>
        <v>0</v>
      </c>
      <c r="Q1647" s="8">
        <f t="shared" si="370"/>
        <v>0</v>
      </c>
      <c r="R1647" s="8">
        <f t="shared" si="371"/>
        <v>-67.7</v>
      </c>
      <c r="S1647" t="str">
        <f t="shared" si="372"/>
        <v>5.00.00</v>
      </c>
      <c r="T1647" t="str">
        <f t="shared" si="373"/>
        <v>10.00.00</v>
      </c>
      <c r="U1647" t="str">
        <f t="shared" si="374"/>
        <v>16-dic-2013</v>
      </c>
      <c r="V1647">
        <f t="shared" si="375"/>
        <v>12</v>
      </c>
      <c r="W1647">
        <f t="shared" si="376"/>
        <v>2013</v>
      </c>
      <c r="X1647">
        <f t="shared" si="377"/>
        <v>16</v>
      </c>
      <c r="Y1647" s="25">
        <f t="shared" si="378"/>
        <v>7577.9999999999427</v>
      </c>
    </row>
    <row r="1648" spans="1:25">
      <c r="A1648" t="s">
        <v>3342</v>
      </c>
      <c r="B1648" t="s">
        <v>3343</v>
      </c>
      <c r="C1648" t="s">
        <v>25</v>
      </c>
      <c r="D1648">
        <v>1</v>
      </c>
      <c r="E1648" s="36">
        <v>-5.2</v>
      </c>
      <c r="F1648" s="4">
        <v>-5.9999999999999995E-4</v>
      </c>
      <c r="G1648">
        <v>0</v>
      </c>
      <c r="H1648" s="25">
        <v>0</v>
      </c>
      <c r="I1648" s="25">
        <v>-5.8</v>
      </c>
      <c r="J1648" s="3">
        <v>10000</v>
      </c>
      <c r="K1648" s="7">
        <f t="shared" si="365"/>
        <v>-2</v>
      </c>
      <c r="L1648" s="6">
        <f t="shared" si="366"/>
        <v>-72.900000000000006</v>
      </c>
      <c r="M1648">
        <v>1</v>
      </c>
      <c r="N1648" s="9">
        <f t="shared" si="367"/>
        <v>0</v>
      </c>
      <c r="O1648" s="9">
        <f t="shared" si="368"/>
        <v>-1</v>
      </c>
      <c r="P1648" s="9">
        <f t="shared" si="369"/>
        <v>0</v>
      </c>
      <c r="Q1648" s="8">
        <f t="shared" si="370"/>
        <v>0</v>
      </c>
      <c r="R1648" s="8">
        <f t="shared" si="371"/>
        <v>-5.2</v>
      </c>
      <c r="S1648" t="str">
        <f t="shared" si="372"/>
        <v>22.00.00</v>
      </c>
      <c r="T1648" t="str">
        <f t="shared" si="373"/>
        <v>23.00.00</v>
      </c>
      <c r="U1648" t="str">
        <f t="shared" si="374"/>
        <v>18-dic-2013</v>
      </c>
      <c r="V1648">
        <f t="shared" si="375"/>
        <v>12</v>
      </c>
      <c r="W1648">
        <f t="shared" si="376"/>
        <v>2013</v>
      </c>
      <c r="X1648">
        <f t="shared" si="377"/>
        <v>18</v>
      </c>
      <c r="Y1648" s="25">
        <f t="shared" si="378"/>
        <v>7572.7999999999429</v>
      </c>
    </row>
    <row r="1649" spans="1:25">
      <c r="A1649" t="s">
        <v>5496</v>
      </c>
      <c r="B1649" t="s">
        <v>5497</v>
      </c>
      <c r="C1649" t="s">
        <v>25</v>
      </c>
      <c r="D1649">
        <v>11</v>
      </c>
      <c r="E1649" s="36">
        <v>44.2</v>
      </c>
      <c r="F1649" s="4">
        <v>4.7999999999999996E-3</v>
      </c>
      <c r="G1649">
        <v>0</v>
      </c>
      <c r="H1649" s="25">
        <v>77.7</v>
      </c>
      <c r="I1649" s="25">
        <v>0</v>
      </c>
      <c r="J1649" s="3">
        <v>10000</v>
      </c>
      <c r="K1649" s="7">
        <f t="shared" si="365"/>
        <v>1</v>
      </c>
      <c r="L1649" s="6">
        <f t="shared" si="366"/>
        <v>44.2</v>
      </c>
      <c r="M1649">
        <v>1</v>
      </c>
      <c r="N1649" s="9">
        <f t="shared" si="367"/>
        <v>1</v>
      </c>
      <c r="O1649" s="9">
        <f t="shared" si="368"/>
        <v>0</v>
      </c>
      <c r="P1649" s="9">
        <f t="shared" si="369"/>
        <v>0</v>
      </c>
      <c r="Q1649" s="8">
        <f t="shared" si="370"/>
        <v>44.2</v>
      </c>
      <c r="R1649" s="8">
        <f t="shared" si="371"/>
        <v>0</v>
      </c>
      <c r="S1649" t="str">
        <f t="shared" si="372"/>
        <v>9.00.00</v>
      </c>
      <c r="T1649" t="str">
        <f t="shared" si="373"/>
        <v>20.00.00</v>
      </c>
      <c r="U1649" t="str">
        <f t="shared" si="374"/>
        <v>18-dic-2013</v>
      </c>
      <c r="V1649">
        <f t="shared" si="375"/>
        <v>12</v>
      </c>
      <c r="W1649">
        <f t="shared" si="376"/>
        <v>2013</v>
      </c>
      <c r="X1649">
        <f t="shared" si="377"/>
        <v>18</v>
      </c>
      <c r="Y1649" s="25">
        <f t="shared" si="378"/>
        <v>7616.9999999999427</v>
      </c>
    </row>
    <row r="1650" spans="1:25">
      <c r="A1650" t="s">
        <v>7360</v>
      </c>
      <c r="B1650" t="s">
        <v>7361</v>
      </c>
      <c r="C1650" t="s">
        <v>55</v>
      </c>
      <c r="D1650">
        <v>25</v>
      </c>
      <c r="E1650" s="36">
        <v>-62</v>
      </c>
      <c r="F1650" s="4">
        <v>-6.7000000000000002E-3</v>
      </c>
      <c r="G1650">
        <v>0</v>
      </c>
      <c r="H1650" s="25">
        <v>12.8</v>
      </c>
      <c r="I1650" s="25">
        <v>-67.5</v>
      </c>
      <c r="J1650" s="3">
        <v>10000</v>
      </c>
      <c r="K1650" s="7">
        <f t="shared" si="365"/>
        <v>-1</v>
      </c>
      <c r="L1650" s="6">
        <f t="shared" si="366"/>
        <v>-62</v>
      </c>
      <c r="M1650">
        <v>1</v>
      </c>
      <c r="N1650" s="9">
        <f t="shared" si="367"/>
        <v>0</v>
      </c>
      <c r="O1650" s="9">
        <f t="shared" si="368"/>
        <v>-1</v>
      </c>
      <c r="P1650" s="9">
        <f t="shared" si="369"/>
        <v>0</v>
      </c>
      <c r="Q1650" s="8">
        <f t="shared" si="370"/>
        <v>0</v>
      </c>
      <c r="R1650" s="8">
        <f t="shared" si="371"/>
        <v>-62</v>
      </c>
      <c r="S1650" t="str">
        <f t="shared" si="372"/>
        <v>14.45.00</v>
      </c>
      <c r="T1650" t="str">
        <f t="shared" si="373"/>
        <v>21.00.00</v>
      </c>
      <c r="U1650" t="str">
        <f t="shared" si="374"/>
        <v>19-dic-2013</v>
      </c>
      <c r="V1650">
        <f t="shared" si="375"/>
        <v>12</v>
      </c>
      <c r="W1650">
        <f t="shared" si="376"/>
        <v>2013</v>
      </c>
      <c r="X1650">
        <f t="shared" si="377"/>
        <v>19</v>
      </c>
      <c r="Y1650" s="25">
        <f t="shared" si="378"/>
        <v>7554.9999999999427</v>
      </c>
    </row>
    <row r="1651" spans="1:25">
      <c r="A1651" t="s">
        <v>5498</v>
      </c>
      <c r="B1651" t="s">
        <v>5499</v>
      </c>
      <c r="C1651" t="s">
        <v>55</v>
      </c>
      <c r="D1651">
        <v>4</v>
      </c>
      <c r="E1651" s="36">
        <v>-58.1</v>
      </c>
      <c r="F1651" s="4">
        <v>-6.3E-3</v>
      </c>
      <c r="G1651">
        <v>0</v>
      </c>
      <c r="H1651" s="25">
        <v>0</v>
      </c>
      <c r="I1651" s="25">
        <v>-63.2</v>
      </c>
      <c r="J1651" s="3">
        <v>10000</v>
      </c>
      <c r="K1651" s="7">
        <f t="shared" si="365"/>
        <v>-2</v>
      </c>
      <c r="L1651" s="6">
        <f t="shared" si="366"/>
        <v>-120.1</v>
      </c>
      <c r="M1651">
        <v>1</v>
      </c>
      <c r="N1651" s="9">
        <f t="shared" si="367"/>
        <v>0</v>
      </c>
      <c r="O1651" s="9">
        <f t="shared" si="368"/>
        <v>-1</v>
      </c>
      <c r="P1651" s="9">
        <f t="shared" si="369"/>
        <v>0</v>
      </c>
      <c r="Q1651" s="8">
        <f t="shared" si="370"/>
        <v>0</v>
      </c>
      <c r="R1651" s="8">
        <f t="shared" si="371"/>
        <v>-58.1</v>
      </c>
      <c r="S1651" t="str">
        <f t="shared" si="372"/>
        <v>16.00.00</v>
      </c>
      <c r="T1651" t="str">
        <f t="shared" si="373"/>
        <v>20.00.00</v>
      </c>
      <c r="U1651" t="str">
        <f t="shared" si="374"/>
        <v>19-dic-2013</v>
      </c>
      <c r="V1651">
        <f t="shared" si="375"/>
        <v>12</v>
      </c>
      <c r="W1651">
        <f t="shared" si="376"/>
        <v>2013</v>
      </c>
      <c r="X1651">
        <f t="shared" si="377"/>
        <v>19</v>
      </c>
      <c r="Y1651" s="25">
        <f t="shared" si="378"/>
        <v>7496.8999999999423</v>
      </c>
    </row>
    <row r="1652" spans="1:25">
      <c r="A1652" t="s">
        <v>5499</v>
      </c>
      <c r="B1652" t="s">
        <v>5500</v>
      </c>
      <c r="C1652" t="s">
        <v>25</v>
      </c>
      <c r="D1652">
        <v>27</v>
      </c>
      <c r="E1652" s="36">
        <v>60</v>
      </c>
      <c r="F1652" s="4">
        <v>6.4000000000000003E-3</v>
      </c>
      <c r="G1652">
        <v>0</v>
      </c>
      <c r="H1652" s="25">
        <v>64.3</v>
      </c>
      <c r="I1652" s="25">
        <v>-5.7</v>
      </c>
      <c r="J1652" s="3">
        <v>10000</v>
      </c>
      <c r="K1652" s="7">
        <f t="shared" si="365"/>
        <v>1</v>
      </c>
      <c r="L1652" s="6">
        <f t="shared" si="366"/>
        <v>60</v>
      </c>
      <c r="M1652">
        <v>1</v>
      </c>
      <c r="N1652" s="9">
        <f t="shared" si="367"/>
        <v>1</v>
      </c>
      <c r="O1652" s="9">
        <f t="shared" si="368"/>
        <v>0</v>
      </c>
      <c r="P1652" s="9">
        <f t="shared" si="369"/>
        <v>0</v>
      </c>
      <c r="Q1652" s="8">
        <f t="shared" si="370"/>
        <v>60</v>
      </c>
      <c r="R1652" s="8">
        <f t="shared" si="371"/>
        <v>0</v>
      </c>
      <c r="S1652" t="str">
        <f t="shared" si="372"/>
        <v>20.00.00</v>
      </c>
      <c r="T1652" t="str">
        <f t="shared" si="373"/>
        <v>23.00.00</v>
      </c>
      <c r="U1652" t="str">
        <f t="shared" si="374"/>
        <v>19-dic-2013</v>
      </c>
      <c r="V1652">
        <f t="shared" si="375"/>
        <v>12</v>
      </c>
      <c r="W1652">
        <f t="shared" si="376"/>
        <v>2013</v>
      </c>
      <c r="X1652">
        <f t="shared" si="377"/>
        <v>19</v>
      </c>
      <c r="Y1652" s="25">
        <f t="shared" si="378"/>
        <v>7556.8999999999423</v>
      </c>
    </row>
    <row r="1653" spans="1:25">
      <c r="A1653" t="s">
        <v>5501</v>
      </c>
      <c r="B1653" t="s">
        <v>5502</v>
      </c>
      <c r="C1653" t="s">
        <v>55</v>
      </c>
      <c r="D1653">
        <v>1</v>
      </c>
      <c r="E1653" s="36">
        <v>-8.6999999999999993</v>
      </c>
      <c r="F1653" s="4">
        <v>-8.9999999999999998E-4</v>
      </c>
      <c r="G1653">
        <v>0</v>
      </c>
      <c r="H1653" s="25">
        <v>0</v>
      </c>
      <c r="I1653" s="25">
        <v>-8.6999999999999993</v>
      </c>
      <c r="J1653" s="3">
        <v>10000</v>
      </c>
      <c r="K1653" s="7">
        <f t="shared" si="365"/>
        <v>-1</v>
      </c>
      <c r="L1653" s="6">
        <f t="shared" si="366"/>
        <v>-8.6999999999999993</v>
      </c>
      <c r="M1653">
        <v>1</v>
      </c>
      <c r="N1653" s="9">
        <f t="shared" si="367"/>
        <v>0</v>
      </c>
      <c r="O1653" s="9">
        <f t="shared" si="368"/>
        <v>-1</v>
      </c>
      <c r="P1653" s="9">
        <f t="shared" si="369"/>
        <v>0</v>
      </c>
      <c r="Q1653" s="8">
        <f t="shared" si="370"/>
        <v>0</v>
      </c>
      <c r="R1653" s="8">
        <f t="shared" si="371"/>
        <v>-8.6999999999999993</v>
      </c>
      <c r="S1653" t="str">
        <f t="shared" si="372"/>
        <v>9.00.00</v>
      </c>
      <c r="T1653" t="str">
        <f t="shared" si="373"/>
        <v>10.00.00</v>
      </c>
      <c r="U1653" t="str">
        <f t="shared" si="374"/>
        <v>24-dic-2013</v>
      </c>
      <c r="V1653">
        <f t="shared" si="375"/>
        <v>12</v>
      </c>
      <c r="W1653">
        <f t="shared" si="376"/>
        <v>2013</v>
      </c>
      <c r="X1653">
        <f t="shared" si="377"/>
        <v>24</v>
      </c>
      <c r="Y1653" s="25">
        <f t="shared" si="378"/>
        <v>7548.1999999999425</v>
      </c>
    </row>
    <row r="1654" spans="1:25">
      <c r="A1654" t="s">
        <v>3344</v>
      </c>
      <c r="B1654" t="s">
        <v>3345</v>
      </c>
      <c r="C1654" t="s">
        <v>25</v>
      </c>
      <c r="D1654">
        <v>13</v>
      </c>
      <c r="E1654" s="36">
        <v>21.4</v>
      </c>
      <c r="F1654" s="4">
        <v>2.2000000000000001E-3</v>
      </c>
      <c r="G1654">
        <v>0</v>
      </c>
      <c r="H1654" s="25">
        <v>25.7</v>
      </c>
      <c r="I1654" s="25">
        <v>-11</v>
      </c>
      <c r="J1654" s="3">
        <v>10000</v>
      </c>
      <c r="K1654" s="7">
        <f t="shared" si="365"/>
        <v>1</v>
      </c>
      <c r="L1654" s="6">
        <f t="shared" si="366"/>
        <v>21.4</v>
      </c>
      <c r="M1654">
        <v>1</v>
      </c>
      <c r="N1654" s="9">
        <f t="shared" si="367"/>
        <v>1</v>
      </c>
      <c r="O1654" s="9">
        <f t="shared" si="368"/>
        <v>0</v>
      </c>
      <c r="P1654" s="9">
        <f t="shared" si="369"/>
        <v>0</v>
      </c>
      <c r="Q1654" s="8">
        <f t="shared" si="370"/>
        <v>21.4</v>
      </c>
      <c r="R1654" s="8">
        <f t="shared" si="371"/>
        <v>0</v>
      </c>
      <c r="S1654" t="str">
        <f t="shared" si="372"/>
        <v>10.00.00</v>
      </c>
      <c r="T1654" t="str">
        <f t="shared" si="373"/>
        <v>23.00.00</v>
      </c>
      <c r="U1654" t="str">
        <f t="shared" si="374"/>
        <v>27-dic-2013</v>
      </c>
      <c r="V1654">
        <f t="shared" si="375"/>
        <v>12</v>
      </c>
      <c r="W1654">
        <f t="shared" si="376"/>
        <v>2013</v>
      </c>
      <c r="X1654">
        <f t="shared" si="377"/>
        <v>27</v>
      </c>
      <c r="Y1654" s="25">
        <f t="shared" si="378"/>
        <v>7569.5999999999422</v>
      </c>
    </row>
    <row r="1655" spans="1:25">
      <c r="A1655" t="s">
        <v>7362</v>
      </c>
      <c r="B1655" t="s">
        <v>7363</v>
      </c>
      <c r="C1655" t="s">
        <v>55</v>
      </c>
      <c r="D1655">
        <v>10</v>
      </c>
      <c r="E1655" s="36">
        <v>7.5</v>
      </c>
      <c r="F1655" s="4">
        <v>8.0000000000000004E-4</v>
      </c>
      <c r="G1655">
        <v>0</v>
      </c>
      <c r="H1655" s="25">
        <v>28.5</v>
      </c>
      <c r="I1655" s="25">
        <v>-3</v>
      </c>
      <c r="J1655" s="3">
        <v>10000</v>
      </c>
      <c r="K1655" s="7">
        <f t="shared" si="365"/>
        <v>2</v>
      </c>
      <c r="L1655" s="6">
        <f t="shared" si="366"/>
        <v>28.9</v>
      </c>
      <c r="M1655">
        <v>1</v>
      </c>
      <c r="N1655" s="9">
        <f t="shared" si="367"/>
        <v>1</v>
      </c>
      <c r="O1655" s="9">
        <f t="shared" si="368"/>
        <v>0</v>
      </c>
      <c r="P1655" s="9">
        <f t="shared" si="369"/>
        <v>0</v>
      </c>
      <c r="Q1655" s="8">
        <f t="shared" si="370"/>
        <v>7.5</v>
      </c>
      <c r="R1655" s="8">
        <f t="shared" si="371"/>
        <v>0</v>
      </c>
      <c r="S1655" t="str">
        <f t="shared" si="372"/>
        <v>10.00.00</v>
      </c>
      <c r="T1655" t="str">
        <f t="shared" si="373"/>
        <v>12.30.00</v>
      </c>
      <c r="U1655" t="str">
        <f t="shared" si="374"/>
        <v xml:space="preserve">2-gen-2014 </v>
      </c>
      <c r="V1655">
        <f t="shared" si="375"/>
        <v>1</v>
      </c>
      <c r="W1655">
        <f t="shared" si="376"/>
        <v>2014</v>
      </c>
      <c r="X1655">
        <f t="shared" si="377"/>
        <v>2</v>
      </c>
      <c r="Y1655" s="25">
        <f t="shared" si="378"/>
        <v>7577.0999999999422</v>
      </c>
    </row>
    <row r="1656" spans="1:25">
      <c r="A1656" t="s">
        <v>3346</v>
      </c>
      <c r="B1656" t="s">
        <v>3347</v>
      </c>
      <c r="C1656" t="s">
        <v>25</v>
      </c>
      <c r="D1656">
        <v>1</v>
      </c>
      <c r="E1656" s="36">
        <v>3.3</v>
      </c>
      <c r="F1656" s="4">
        <v>4.0000000000000002E-4</v>
      </c>
      <c r="G1656">
        <v>0</v>
      </c>
      <c r="H1656" s="25">
        <v>3.3</v>
      </c>
      <c r="I1656" s="25">
        <v>0</v>
      </c>
      <c r="J1656" s="3">
        <v>10000</v>
      </c>
      <c r="K1656" s="7">
        <f t="shared" si="365"/>
        <v>3</v>
      </c>
      <c r="L1656" s="6">
        <f t="shared" si="366"/>
        <v>32.199999999999996</v>
      </c>
      <c r="M1656">
        <v>1</v>
      </c>
      <c r="N1656" s="9">
        <f t="shared" si="367"/>
        <v>1</v>
      </c>
      <c r="O1656" s="9">
        <f t="shared" si="368"/>
        <v>0</v>
      </c>
      <c r="P1656" s="9">
        <f t="shared" si="369"/>
        <v>0</v>
      </c>
      <c r="Q1656" s="8">
        <f t="shared" si="370"/>
        <v>3.3</v>
      </c>
      <c r="R1656" s="8">
        <f t="shared" si="371"/>
        <v>0</v>
      </c>
      <c r="S1656" t="str">
        <f t="shared" si="372"/>
        <v>22.00.00</v>
      </c>
      <c r="T1656" t="str">
        <f t="shared" si="373"/>
        <v>23.00.00</v>
      </c>
      <c r="U1656" t="str">
        <f t="shared" si="374"/>
        <v xml:space="preserve">2-gen-2014 </v>
      </c>
      <c r="V1656">
        <f t="shared" si="375"/>
        <v>1</v>
      </c>
      <c r="W1656">
        <f t="shared" si="376"/>
        <v>2014</v>
      </c>
      <c r="X1656">
        <f t="shared" si="377"/>
        <v>2</v>
      </c>
      <c r="Y1656" s="25">
        <f t="shared" si="378"/>
        <v>7580.3999999999423</v>
      </c>
    </row>
    <row r="1657" spans="1:25">
      <c r="A1657" t="s">
        <v>3348</v>
      </c>
      <c r="B1657" t="s">
        <v>3349</v>
      </c>
      <c r="C1657" t="s">
        <v>25</v>
      </c>
      <c r="D1657">
        <v>14</v>
      </c>
      <c r="E1657" s="36">
        <v>17.7</v>
      </c>
      <c r="F1657" s="4">
        <v>1.9E-3</v>
      </c>
      <c r="G1657">
        <v>0</v>
      </c>
      <c r="H1657" s="25">
        <v>40.5</v>
      </c>
      <c r="I1657" s="25">
        <v>0</v>
      </c>
      <c r="J1657" s="3">
        <v>10000</v>
      </c>
      <c r="K1657" s="7">
        <f t="shared" si="365"/>
        <v>4</v>
      </c>
      <c r="L1657" s="6">
        <f t="shared" si="366"/>
        <v>49.899999999999991</v>
      </c>
      <c r="M1657">
        <v>1</v>
      </c>
      <c r="N1657" s="9">
        <f t="shared" si="367"/>
        <v>1</v>
      </c>
      <c r="O1657" s="9">
        <f t="shared" si="368"/>
        <v>0</v>
      </c>
      <c r="P1657" s="9">
        <f t="shared" si="369"/>
        <v>0</v>
      </c>
      <c r="Q1657" s="8">
        <f t="shared" si="370"/>
        <v>17.7</v>
      </c>
      <c r="R1657" s="8">
        <f t="shared" si="371"/>
        <v>0</v>
      </c>
      <c r="S1657" t="str">
        <f t="shared" si="372"/>
        <v>9.00.00</v>
      </c>
      <c r="T1657" t="str">
        <f t="shared" si="373"/>
        <v>23.00.00</v>
      </c>
      <c r="U1657" t="str">
        <f t="shared" si="374"/>
        <v xml:space="preserve">3-gen-2014 </v>
      </c>
      <c r="V1657">
        <f t="shared" si="375"/>
        <v>1</v>
      </c>
      <c r="W1657">
        <f t="shared" si="376"/>
        <v>2014</v>
      </c>
      <c r="X1657">
        <f t="shared" si="377"/>
        <v>3</v>
      </c>
      <c r="Y1657" s="25">
        <f t="shared" si="378"/>
        <v>7598.0999999999422</v>
      </c>
    </row>
    <row r="1658" spans="1:25">
      <c r="A1658" t="s">
        <v>5503</v>
      </c>
      <c r="B1658" t="s">
        <v>5504</v>
      </c>
      <c r="C1658" t="s">
        <v>25</v>
      </c>
      <c r="D1658">
        <v>24</v>
      </c>
      <c r="E1658" s="36">
        <v>33.200000000000003</v>
      </c>
      <c r="F1658" s="4">
        <v>3.5000000000000001E-3</v>
      </c>
      <c r="G1658">
        <v>0</v>
      </c>
      <c r="H1658" s="25">
        <v>44.5</v>
      </c>
      <c r="I1658" s="25">
        <v>0</v>
      </c>
      <c r="J1658" s="3">
        <v>10000</v>
      </c>
      <c r="K1658" s="7">
        <f t="shared" si="365"/>
        <v>5</v>
      </c>
      <c r="L1658" s="6">
        <f t="shared" si="366"/>
        <v>83.1</v>
      </c>
      <c r="M1658">
        <v>1</v>
      </c>
      <c r="N1658" s="9">
        <f t="shared" si="367"/>
        <v>1</v>
      </c>
      <c r="O1658" s="9">
        <f t="shared" si="368"/>
        <v>0</v>
      </c>
      <c r="P1658" s="9">
        <f t="shared" si="369"/>
        <v>0</v>
      </c>
      <c r="Q1658" s="8">
        <f t="shared" si="370"/>
        <v>33.200000000000003</v>
      </c>
      <c r="R1658" s="8">
        <f t="shared" si="371"/>
        <v>0</v>
      </c>
      <c r="S1658" t="str">
        <f t="shared" si="372"/>
        <v>10.00.00</v>
      </c>
      <c r="T1658" t="str">
        <f t="shared" si="373"/>
        <v>10.00.00</v>
      </c>
      <c r="U1658" t="str">
        <f t="shared" si="374"/>
        <v xml:space="preserve">6-gen-2014 </v>
      </c>
      <c r="V1658">
        <f t="shared" si="375"/>
        <v>1</v>
      </c>
      <c r="W1658">
        <f t="shared" si="376"/>
        <v>2014</v>
      </c>
      <c r="X1658">
        <f t="shared" si="377"/>
        <v>6</v>
      </c>
      <c r="Y1658" s="25">
        <f t="shared" si="378"/>
        <v>7631.299999999942</v>
      </c>
    </row>
    <row r="1659" spans="1:25">
      <c r="A1659" t="s">
        <v>5504</v>
      </c>
      <c r="B1659" t="s">
        <v>5505</v>
      </c>
      <c r="C1659" t="s">
        <v>55</v>
      </c>
      <c r="D1659">
        <v>2</v>
      </c>
      <c r="E1659" s="36">
        <v>-30.3</v>
      </c>
      <c r="F1659" s="4">
        <v>-3.2000000000000002E-3</v>
      </c>
      <c r="G1659">
        <v>0</v>
      </c>
      <c r="H1659" s="25">
        <v>0</v>
      </c>
      <c r="I1659" s="25">
        <v>-30.8</v>
      </c>
      <c r="J1659" s="3">
        <v>10000</v>
      </c>
      <c r="K1659" s="7">
        <f t="shared" si="365"/>
        <v>-1</v>
      </c>
      <c r="L1659" s="6">
        <f t="shared" si="366"/>
        <v>-30.3</v>
      </c>
      <c r="M1659">
        <v>1</v>
      </c>
      <c r="N1659" s="9">
        <f t="shared" si="367"/>
        <v>0</v>
      </c>
      <c r="O1659" s="9">
        <f t="shared" si="368"/>
        <v>-1</v>
      </c>
      <c r="P1659" s="9">
        <f t="shared" si="369"/>
        <v>0</v>
      </c>
      <c r="Q1659" s="8">
        <f t="shared" si="370"/>
        <v>0</v>
      </c>
      <c r="R1659" s="8">
        <f t="shared" si="371"/>
        <v>-30.3</v>
      </c>
      <c r="S1659" t="str">
        <f t="shared" si="372"/>
        <v>10.00.00</v>
      </c>
      <c r="T1659" t="str">
        <f t="shared" si="373"/>
        <v>12.00.00</v>
      </c>
      <c r="U1659" t="str">
        <f t="shared" si="374"/>
        <v xml:space="preserve">7-gen-2014 </v>
      </c>
      <c r="V1659">
        <f t="shared" si="375"/>
        <v>1</v>
      </c>
      <c r="W1659">
        <f t="shared" si="376"/>
        <v>2014</v>
      </c>
      <c r="X1659">
        <f t="shared" si="377"/>
        <v>7</v>
      </c>
      <c r="Y1659" s="25">
        <f t="shared" si="378"/>
        <v>7600.9999999999418</v>
      </c>
    </row>
    <row r="1660" spans="1:25">
      <c r="A1660" t="s">
        <v>5505</v>
      </c>
      <c r="B1660" t="s">
        <v>5506</v>
      </c>
      <c r="C1660" t="s">
        <v>25</v>
      </c>
      <c r="D1660">
        <v>22</v>
      </c>
      <c r="E1660" s="36">
        <v>26.7</v>
      </c>
      <c r="F1660" s="4">
        <v>2.8E-3</v>
      </c>
      <c r="G1660">
        <v>0</v>
      </c>
      <c r="H1660" s="25">
        <v>39</v>
      </c>
      <c r="I1660" s="25">
        <v>-1</v>
      </c>
      <c r="J1660" s="3">
        <v>10000</v>
      </c>
      <c r="K1660" s="7">
        <f t="shared" si="365"/>
        <v>1</v>
      </c>
      <c r="L1660" s="6">
        <f t="shared" si="366"/>
        <v>26.7</v>
      </c>
      <c r="M1660">
        <v>1</v>
      </c>
      <c r="N1660" s="9">
        <f t="shared" si="367"/>
        <v>1</v>
      </c>
      <c r="O1660" s="9">
        <f t="shared" si="368"/>
        <v>0</v>
      </c>
      <c r="P1660" s="9">
        <f t="shared" si="369"/>
        <v>0</v>
      </c>
      <c r="Q1660" s="8">
        <f t="shared" si="370"/>
        <v>26.7</v>
      </c>
      <c r="R1660" s="8">
        <f t="shared" si="371"/>
        <v>0</v>
      </c>
      <c r="S1660" t="str">
        <f t="shared" si="372"/>
        <v>12.00.00</v>
      </c>
      <c r="T1660" t="str">
        <f t="shared" si="373"/>
        <v>10.00.00</v>
      </c>
      <c r="U1660" t="str">
        <f t="shared" si="374"/>
        <v xml:space="preserve">7-gen-2014 </v>
      </c>
      <c r="V1660">
        <f t="shared" si="375"/>
        <v>1</v>
      </c>
      <c r="W1660">
        <f t="shared" si="376"/>
        <v>2014</v>
      </c>
      <c r="X1660">
        <f t="shared" si="377"/>
        <v>7</v>
      </c>
      <c r="Y1660" s="25">
        <f t="shared" si="378"/>
        <v>7627.6999999999416</v>
      </c>
    </row>
    <row r="1661" spans="1:25">
      <c r="A1661" t="s">
        <v>3350</v>
      </c>
      <c r="B1661" t="s">
        <v>3351</v>
      </c>
      <c r="C1661" t="s">
        <v>25</v>
      </c>
      <c r="D1661">
        <v>10</v>
      </c>
      <c r="E1661" s="36">
        <v>7.5</v>
      </c>
      <c r="F1661" s="4">
        <v>8.0000000000000004E-4</v>
      </c>
      <c r="G1661">
        <v>0</v>
      </c>
      <c r="H1661" s="25">
        <v>24.3</v>
      </c>
      <c r="I1661" s="25">
        <v>-2.5</v>
      </c>
      <c r="J1661" s="3">
        <v>10000</v>
      </c>
      <c r="K1661" s="7">
        <f t="shared" si="365"/>
        <v>2</v>
      </c>
      <c r="L1661" s="6">
        <f t="shared" si="366"/>
        <v>34.200000000000003</v>
      </c>
      <c r="M1661">
        <v>1</v>
      </c>
      <c r="N1661" s="9">
        <f t="shared" si="367"/>
        <v>1</v>
      </c>
      <c r="O1661" s="9">
        <f t="shared" si="368"/>
        <v>0</v>
      </c>
      <c r="P1661" s="9">
        <f t="shared" si="369"/>
        <v>0</v>
      </c>
      <c r="Q1661" s="8">
        <f t="shared" si="370"/>
        <v>7.5</v>
      </c>
      <c r="R1661" s="8">
        <f t="shared" si="371"/>
        <v>0</v>
      </c>
      <c r="S1661" t="str">
        <f t="shared" si="372"/>
        <v>13.00.00</v>
      </c>
      <c r="T1661" t="str">
        <f t="shared" si="373"/>
        <v>23.00.00</v>
      </c>
      <c r="U1661" t="str">
        <f t="shared" si="374"/>
        <v xml:space="preserve">8-gen-2014 </v>
      </c>
      <c r="V1661">
        <f t="shared" si="375"/>
        <v>1</v>
      </c>
      <c r="W1661">
        <f t="shared" si="376"/>
        <v>2014</v>
      </c>
      <c r="X1661">
        <f t="shared" si="377"/>
        <v>8</v>
      </c>
      <c r="Y1661" s="25">
        <f t="shared" si="378"/>
        <v>7635.1999999999416</v>
      </c>
    </row>
    <row r="1662" spans="1:25">
      <c r="A1662" t="s">
        <v>5507</v>
      </c>
      <c r="B1662" t="s">
        <v>5508</v>
      </c>
      <c r="C1662" t="s">
        <v>55</v>
      </c>
      <c r="D1662">
        <v>15</v>
      </c>
      <c r="E1662" s="36">
        <v>-19.8</v>
      </c>
      <c r="F1662" s="4">
        <v>-2.0999999999999999E-3</v>
      </c>
      <c r="G1662">
        <v>0</v>
      </c>
      <c r="H1662" s="25">
        <v>23.7</v>
      </c>
      <c r="I1662" s="25">
        <v>-19.8</v>
      </c>
      <c r="J1662" s="3">
        <v>10000</v>
      </c>
      <c r="K1662" s="7">
        <f t="shared" si="365"/>
        <v>-1</v>
      </c>
      <c r="L1662" s="6">
        <f t="shared" si="366"/>
        <v>-19.8</v>
      </c>
      <c r="M1662">
        <v>1</v>
      </c>
      <c r="N1662" s="9">
        <f t="shared" si="367"/>
        <v>0</v>
      </c>
      <c r="O1662" s="9">
        <f t="shared" si="368"/>
        <v>-1</v>
      </c>
      <c r="P1662" s="9">
        <f t="shared" si="369"/>
        <v>0</v>
      </c>
      <c r="Q1662" s="8">
        <f t="shared" si="370"/>
        <v>0</v>
      </c>
      <c r="R1662" s="8">
        <f t="shared" si="371"/>
        <v>-19.8</v>
      </c>
      <c r="S1662" t="str">
        <f t="shared" si="372"/>
        <v>17.00.00</v>
      </c>
      <c r="T1662" t="str">
        <f t="shared" si="373"/>
        <v>8.00.00</v>
      </c>
      <c r="U1662" t="str">
        <f t="shared" si="374"/>
        <v xml:space="preserve">9-gen-2014 </v>
      </c>
      <c r="V1662">
        <f t="shared" si="375"/>
        <v>1</v>
      </c>
      <c r="W1662">
        <f t="shared" si="376"/>
        <v>2014</v>
      </c>
      <c r="X1662">
        <f t="shared" si="377"/>
        <v>9</v>
      </c>
      <c r="Y1662" s="25">
        <f t="shared" si="378"/>
        <v>7615.3999999999414</v>
      </c>
    </row>
    <row r="1663" spans="1:25">
      <c r="A1663" t="s">
        <v>5509</v>
      </c>
      <c r="B1663" t="s">
        <v>5510</v>
      </c>
      <c r="C1663" t="s">
        <v>25</v>
      </c>
      <c r="D1663">
        <v>4</v>
      </c>
      <c r="E1663" s="36">
        <v>-19.8</v>
      </c>
      <c r="F1663" s="4">
        <v>-2.0999999999999999E-3</v>
      </c>
      <c r="G1663">
        <v>0</v>
      </c>
      <c r="H1663" s="25">
        <v>40.9</v>
      </c>
      <c r="I1663" s="25">
        <v>-19.8</v>
      </c>
      <c r="J1663" s="3">
        <v>10000</v>
      </c>
      <c r="K1663" s="7">
        <f t="shared" si="365"/>
        <v>-2</v>
      </c>
      <c r="L1663" s="6">
        <f t="shared" si="366"/>
        <v>-39.6</v>
      </c>
      <c r="M1663">
        <v>1</v>
      </c>
      <c r="N1663" s="9">
        <f t="shared" si="367"/>
        <v>0</v>
      </c>
      <c r="O1663" s="9">
        <f t="shared" si="368"/>
        <v>-1</v>
      </c>
      <c r="P1663" s="9">
        <f t="shared" si="369"/>
        <v>0</v>
      </c>
      <c r="Q1663" s="8">
        <f t="shared" si="370"/>
        <v>0</v>
      </c>
      <c r="R1663" s="8">
        <f t="shared" si="371"/>
        <v>-19.8</v>
      </c>
      <c r="S1663" t="str">
        <f t="shared" si="372"/>
        <v>10.00.00</v>
      </c>
      <c r="T1663" t="str">
        <f t="shared" si="373"/>
        <v>14.00.00</v>
      </c>
      <c r="U1663" t="str">
        <f t="shared" si="374"/>
        <v>10-gen-2014</v>
      </c>
      <c r="V1663">
        <f t="shared" si="375"/>
        <v>1</v>
      </c>
      <c r="W1663">
        <f t="shared" si="376"/>
        <v>2014</v>
      </c>
      <c r="X1663">
        <f t="shared" si="377"/>
        <v>10</v>
      </c>
      <c r="Y1663" s="25">
        <f t="shared" si="378"/>
        <v>7595.5999999999412</v>
      </c>
    </row>
    <row r="1664" spans="1:25">
      <c r="A1664" t="s">
        <v>5511</v>
      </c>
      <c r="B1664" t="s">
        <v>5512</v>
      </c>
      <c r="C1664" t="s">
        <v>55</v>
      </c>
      <c r="D1664">
        <v>13</v>
      </c>
      <c r="E1664" s="36">
        <v>-5.8</v>
      </c>
      <c r="F1664" s="4">
        <v>-5.9999999999999995E-4</v>
      </c>
      <c r="G1664">
        <v>0</v>
      </c>
      <c r="H1664" s="25">
        <v>38.700000000000003</v>
      </c>
      <c r="I1664" s="25">
        <v>-5.8</v>
      </c>
      <c r="J1664" s="3">
        <v>10000</v>
      </c>
      <c r="K1664" s="7">
        <f t="shared" si="365"/>
        <v>-3</v>
      </c>
      <c r="L1664" s="6">
        <f t="shared" si="366"/>
        <v>-45.4</v>
      </c>
      <c r="M1664">
        <v>1</v>
      </c>
      <c r="N1664" s="9">
        <f t="shared" si="367"/>
        <v>0</v>
      </c>
      <c r="O1664" s="9">
        <f t="shared" si="368"/>
        <v>-1</v>
      </c>
      <c r="P1664" s="9">
        <f t="shared" si="369"/>
        <v>0</v>
      </c>
      <c r="Q1664" s="8">
        <f t="shared" si="370"/>
        <v>0</v>
      </c>
      <c r="R1664" s="8">
        <f t="shared" si="371"/>
        <v>-5.8</v>
      </c>
      <c r="S1664" t="str">
        <f t="shared" si="372"/>
        <v>21.00.00</v>
      </c>
      <c r="T1664" t="str">
        <f t="shared" si="373"/>
        <v>10.00.00</v>
      </c>
      <c r="U1664" t="str">
        <f t="shared" si="374"/>
        <v>13-gen-2014</v>
      </c>
      <c r="V1664">
        <f t="shared" si="375"/>
        <v>1</v>
      </c>
      <c r="W1664">
        <f t="shared" si="376"/>
        <v>2014</v>
      </c>
      <c r="X1664">
        <f t="shared" si="377"/>
        <v>13</v>
      </c>
      <c r="Y1664" s="25">
        <f t="shared" si="378"/>
        <v>7589.7999999999411</v>
      </c>
    </row>
    <row r="1665" spans="1:25">
      <c r="A1665" t="s">
        <v>7364</v>
      </c>
      <c r="B1665" t="s">
        <v>7365</v>
      </c>
      <c r="C1665" t="s">
        <v>25</v>
      </c>
      <c r="D1665">
        <v>17</v>
      </c>
      <c r="E1665" s="36">
        <v>17.5</v>
      </c>
      <c r="F1665" s="4">
        <v>1.9E-3</v>
      </c>
      <c r="G1665">
        <v>0</v>
      </c>
      <c r="H1665" s="25">
        <v>39.5</v>
      </c>
      <c r="I1665" s="25">
        <v>-2.8</v>
      </c>
      <c r="J1665" s="3">
        <v>10000</v>
      </c>
      <c r="K1665" s="7">
        <f t="shared" si="365"/>
        <v>1</v>
      </c>
      <c r="L1665" s="6">
        <f t="shared" si="366"/>
        <v>17.5</v>
      </c>
      <c r="M1665">
        <v>1</v>
      </c>
      <c r="N1665" s="9">
        <f t="shared" si="367"/>
        <v>1</v>
      </c>
      <c r="O1665" s="9">
        <f t="shared" si="368"/>
        <v>0</v>
      </c>
      <c r="P1665" s="9">
        <f t="shared" si="369"/>
        <v>0</v>
      </c>
      <c r="Q1665" s="8">
        <f t="shared" si="370"/>
        <v>17.5</v>
      </c>
      <c r="R1665" s="8">
        <f t="shared" si="371"/>
        <v>0</v>
      </c>
      <c r="S1665" t="str">
        <f t="shared" si="372"/>
        <v>11.30.00</v>
      </c>
      <c r="T1665" t="str">
        <f t="shared" si="373"/>
        <v>15.45.00</v>
      </c>
      <c r="U1665" t="str">
        <f t="shared" si="374"/>
        <v>14-gen-2014</v>
      </c>
      <c r="V1665">
        <f t="shared" si="375"/>
        <v>1</v>
      </c>
      <c r="W1665">
        <f t="shared" si="376"/>
        <v>2014</v>
      </c>
      <c r="X1665">
        <f t="shared" si="377"/>
        <v>14</v>
      </c>
      <c r="Y1665" s="25">
        <f t="shared" si="378"/>
        <v>7607.2999999999411</v>
      </c>
    </row>
    <row r="1666" spans="1:25">
      <c r="A1666" t="s">
        <v>5513</v>
      </c>
      <c r="B1666" t="s">
        <v>5514</v>
      </c>
      <c r="C1666" t="s">
        <v>25</v>
      </c>
      <c r="D1666">
        <v>42</v>
      </c>
      <c r="E1666" s="36">
        <v>301.5</v>
      </c>
      <c r="F1666" s="4">
        <v>3.1899999999999998E-2</v>
      </c>
      <c r="G1666">
        <v>0</v>
      </c>
      <c r="H1666" s="25">
        <v>306.7</v>
      </c>
      <c r="I1666" s="25">
        <v>0</v>
      </c>
      <c r="J1666" s="3">
        <v>10000</v>
      </c>
      <c r="K1666" s="7">
        <f t="shared" si="365"/>
        <v>2</v>
      </c>
      <c r="L1666" s="6">
        <f t="shared" si="366"/>
        <v>319</v>
      </c>
      <c r="M1666">
        <v>1</v>
      </c>
      <c r="N1666" s="9">
        <f t="shared" si="367"/>
        <v>1</v>
      </c>
      <c r="O1666" s="9">
        <f t="shared" si="368"/>
        <v>0</v>
      </c>
      <c r="P1666" s="9">
        <f t="shared" si="369"/>
        <v>0</v>
      </c>
      <c r="Q1666" s="8">
        <f t="shared" si="370"/>
        <v>301.5</v>
      </c>
      <c r="R1666" s="8">
        <f t="shared" si="371"/>
        <v>0</v>
      </c>
      <c r="S1666" t="str">
        <f t="shared" si="372"/>
        <v>13.00.00</v>
      </c>
      <c r="T1666" t="str">
        <f t="shared" si="373"/>
        <v>7.00.00</v>
      </c>
      <c r="U1666" t="str">
        <f t="shared" si="374"/>
        <v>14-gen-2014</v>
      </c>
      <c r="V1666">
        <f t="shared" si="375"/>
        <v>1</v>
      </c>
      <c r="W1666">
        <f t="shared" si="376"/>
        <v>2014</v>
      </c>
      <c r="X1666">
        <f t="shared" si="377"/>
        <v>14</v>
      </c>
      <c r="Y1666" s="25">
        <f t="shared" si="378"/>
        <v>7908.7999999999411</v>
      </c>
    </row>
    <row r="1667" spans="1:25">
      <c r="A1667" t="s">
        <v>2273</v>
      </c>
      <c r="B1667" t="s">
        <v>2274</v>
      </c>
      <c r="C1667" t="s">
        <v>25</v>
      </c>
      <c r="D1667">
        <v>9</v>
      </c>
      <c r="E1667" s="38">
        <v>-97</v>
      </c>
      <c r="F1667" s="4">
        <v>-5.0000000000000001E-3</v>
      </c>
      <c r="G1667">
        <v>0</v>
      </c>
      <c r="H1667" s="25">
        <v>41</v>
      </c>
      <c r="I1667" s="25">
        <v>-97</v>
      </c>
      <c r="J1667" s="3">
        <v>10000</v>
      </c>
      <c r="K1667" s="7">
        <f t="shared" si="365"/>
        <v>-1</v>
      </c>
      <c r="L1667" s="6">
        <f t="shared" si="366"/>
        <v>-97</v>
      </c>
      <c r="M1667">
        <v>1</v>
      </c>
      <c r="N1667" s="9">
        <f t="shared" si="367"/>
        <v>0</v>
      </c>
      <c r="O1667" s="9">
        <f t="shared" si="368"/>
        <v>-1</v>
      </c>
      <c r="P1667" s="9">
        <f t="shared" si="369"/>
        <v>0</v>
      </c>
      <c r="Q1667" s="8">
        <f t="shared" si="370"/>
        <v>0</v>
      </c>
      <c r="R1667" s="8">
        <f t="shared" si="371"/>
        <v>-97</v>
      </c>
      <c r="S1667" t="str">
        <f t="shared" si="372"/>
        <v>12.00.00</v>
      </c>
      <c r="T1667" t="str">
        <f t="shared" si="373"/>
        <v>21.00.00</v>
      </c>
      <c r="U1667" t="str">
        <f t="shared" si="374"/>
        <v>17-gen-2014</v>
      </c>
      <c r="V1667">
        <f t="shared" si="375"/>
        <v>1</v>
      </c>
      <c r="W1667">
        <f t="shared" si="376"/>
        <v>2014</v>
      </c>
      <c r="X1667">
        <f t="shared" si="377"/>
        <v>17</v>
      </c>
      <c r="Y1667" s="25">
        <f t="shared" si="378"/>
        <v>7811.7999999999411</v>
      </c>
    </row>
    <row r="1668" spans="1:25">
      <c r="A1668" t="s">
        <v>5515</v>
      </c>
      <c r="B1668" t="s">
        <v>5516</v>
      </c>
      <c r="C1668" t="s">
        <v>25</v>
      </c>
      <c r="D1668">
        <v>20</v>
      </c>
      <c r="E1668" s="36">
        <v>6.4</v>
      </c>
      <c r="F1668" s="4">
        <v>6.9999999999999999E-4</v>
      </c>
      <c r="G1668">
        <v>0</v>
      </c>
      <c r="H1668" s="25">
        <v>43.1</v>
      </c>
      <c r="I1668" s="25">
        <v>-21.5</v>
      </c>
      <c r="J1668" s="3">
        <v>10000</v>
      </c>
      <c r="K1668" s="7">
        <f t="shared" si="365"/>
        <v>1</v>
      </c>
      <c r="L1668" s="6">
        <f t="shared" si="366"/>
        <v>6.4</v>
      </c>
      <c r="M1668">
        <v>1</v>
      </c>
      <c r="N1668" s="9">
        <f t="shared" si="367"/>
        <v>1</v>
      </c>
      <c r="O1668" s="9">
        <f t="shared" si="368"/>
        <v>0</v>
      </c>
      <c r="P1668" s="9">
        <f t="shared" si="369"/>
        <v>0</v>
      </c>
      <c r="Q1668" s="8">
        <f t="shared" si="370"/>
        <v>6.4</v>
      </c>
      <c r="R1668" s="8">
        <f t="shared" si="371"/>
        <v>0</v>
      </c>
      <c r="S1668" t="str">
        <f t="shared" si="372"/>
        <v>12.00.00</v>
      </c>
      <c r="T1668" t="str">
        <f t="shared" si="373"/>
        <v>9.00.00</v>
      </c>
      <c r="U1668" t="str">
        <f t="shared" si="374"/>
        <v>20-gen-2014</v>
      </c>
      <c r="V1668">
        <f t="shared" si="375"/>
        <v>1</v>
      </c>
      <c r="W1668">
        <f t="shared" si="376"/>
        <v>2014</v>
      </c>
      <c r="X1668">
        <f t="shared" si="377"/>
        <v>20</v>
      </c>
      <c r="Y1668" s="25">
        <f t="shared" si="378"/>
        <v>7818.1999999999407</v>
      </c>
    </row>
    <row r="1669" spans="1:25">
      <c r="A1669" t="s">
        <v>5517</v>
      </c>
      <c r="B1669" t="s">
        <v>5518</v>
      </c>
      <c r="C1669" t="s">
        <v>25</v>
      </c>
      <c r="D1669">
        <v>2</v>
      </c>
      <c r="E1669" s="36">
        <v>-43.8</v>
      </c>
      <c r="F1669" s="4">
        <v>-4.4999999999999997E-3</v>
      </c>
      <c r="G1669">
        <v>0</v>
      </c>
      <c r="H1669" s="25">
        <v>10.5</v>
      </c>
      <c r="I1669" s="25">
        <v>-43.8</v>
      </c>
      <c r="J1669" s="3">
        <v>10000</v>
      </c>
      <c r="K1669" s="7">
        <f t="shared" si="365"/>
        <v>-1</v>
      </c>
      <c r="L1669" s="6">
        <f t="shared" si="366"/>
        <v>-43.8</v>
      </c>
      <c r="M1669">
        <v>1</v>
      </c>
      <c r="N1669" s="9">
        <f t="shared" si="367"/>
        <v>0</v>
      </c>
      <c r="O1669" s="9">
        <f t="shared" si="368"/>
        <v>-1</v>
      </c>
      <c r="P1669" s="9">
        <f t="shared" si="369"/>
        <v>0</v>
      </c>
      <c r="Q1669" s="8">
        <f t="shared" si="370"/>
        <v>0</v>
      </c>
      <c r="R1669" s="8">
        <f t="shared" si="371"/>
        <v>-43.8</v>
      </c>
      <c r="S1669" t="str">
        <f t="shared" si="372"/>
        <v>14.00.00</v>
      </c>
      <c r="T1669" t="str">
        <f t="shared" si="373"/>
        <v>16.00.00</v>
      </c>
      <c r="U1669" t="str">
        <f t="shared" si="374"/>
        <v>21-gen-2014</v>
      </c>
      <c r="V1669">
        <f t="shared" si="375"/>
        <v>1</v>
      </c>
      <c r="W1669">
        <f t="shared" si="376"/>
        <v>2014</v>
      </c>
      <c r="X1669">
        <f t="shared" si="377"/>
        <v>21</v>
      </c>
      <c r="Y1669" s="25">
        <f t="shared" si="378"/>
        <v>7774.3999999999405</v>
      </c>
    </row>
    <row r="1670" spans="1:25">
      <c r="A1670" t="s">
        <v>5519</v>
      </c>
      <c r="B1670" t="s">
        <v>5520</v>
      </c>
      <c r="C1670" t="s">
        <v>55</v>
      </c>
      <c r="D1670">
        <v>21</v>
      </c>
      <c r="E1670" s="36">
        <v>39.9</v>
      </c>
      <c r="F1670" s="4">
        <v>4.1000000000000003E-3</v>
      </c>
      <c r="G1670">
        <v>0</v>
      </c>
      <c r="H1670" s="25">
        <v>80.7</v>
      </c>
      <c r="I1670" s="25">
        <v>-27.5</v>
      </c>
      <c r="J1670" s="3">
        <v>10000</v>
      </c>
      <c r="K1670" s="7">
        <f t="shared" si="365"/>
        <v>1</v>
      </c>
      <c r="L1670" s="6">
        <f t="shared" si="366"/>
        <v>39.9</v>
      </c>
      <c r="M1670">
        <v>1</v>
      </c>
      <c r="N1670" s="9">
        <f t="shared" si="367"/>
        <v>1</v>
      </c>
      <c r="O1670" s="9">
        <f t="shared" si="368"/>
        <v>0</v>
      </c>
      <c r="P1670" s="9">
        <f t="shared" si="369"/>
        <v>0</v>
      </c>
      <c r="Q1670" s="8">
        <f t="shared" si="370"/>
        <v>39.9</v>
      </c>
      <c r="R1670" s="8">
        <f t="shared" si="371"/>
        <v>0</v>
      </c>
      <c r="S1670" t="str">
        <f t="shared" si="372"/>
        <v>5.00.00</v>
      </c>
      <c r="T1670" t="str">
        <f t="shared" si="373"/>
        <v>2.00.00</v>
      </c>
      <c r="U1670" t="str">
        <f t="shared" si="374"/>
        <v>23-gen-2014</v>
      </c>
      <c r="V1670">
        <f t="shared" si="375"/>
        <v>1</v>
      </c>
      <c r="W1670">
        <f t="shared" si="376"/>
        <v>2014</v>
      </c>
      <c r="X1670">
        <f t="shared" si="377"/>
        <v>23</v>
      </c>
      <c r="Y1670" s="25">
        <f t="shared" si="378"/>
        <v>7814.2999999999402</v>
      </c>
    </row>
    <row r="1671" spans="1:25">
      <c r="A1671" t="s">
        <v>7366</v>
      </c>
      <c r="B1671" t="s">
        <v>7367</v>
      </c>
      <c r="C1671" t="s">
        <v>55</v>
      </c>
      <c r="D1671">
        <v>11</v>
      </c>
      <c r="E1671" s="36">
        <v>64.3</v>
      </c>
      <c r="F1671" s="4">
        <v>6.7000000000000002E-3</v>
      </c>
      <c r="G1671">
        <v>0</v>
      </c>
      <c r="H1671" s="25">
        <v>85.3</v>
      </c>
      <c r="I1671" s="25">
        <v>0</v>
      </c>
      <c r="J1671" s="3">
        <v>10000</v>
      </c>
      <c r="K1671" s="7">
        <f t="shared" ref="K1671:K1734" si="379">+IF(AND(E1671&gt;=0,E1670&gt;=0),K1670+1,IF(AND(E1671&lt;0,E1670&lt;0),K1670-1,IF(AND(E1671&gt;=0,E1670&lt;0),1,-1)))</f>
        <v>2</v>
      </c>
      <c r="L1671" s="6">
        <f t="shared" ref="L1671:L1734" si="380">+IF(AND(E1671&gt;=0,E1670&gt;=0),L1670+E1671,IF(AND(E1671&lt;0,E1670&lt;0),L1670+E1671,E1671))</f>
        <v>104.19999999999999</v>
      </c>
      <c r="M1671">
        <v>1</v>
      </c>
      <c r="N1671" s="9">
        <f t="shared" ref="N1671:N1734" si="381">+IF(E1671&gt;0,1,0)</f>
        <v>1</v>
      </c>
      <c r="O1671" s="9">
        <f t="shared" ref="O1671:O1734" si="382">+IF(E1671&lt;0,-1,0)</f>
        <v>0</v>
      </c>
      <c r="P1671" s="9">
        <f t="shared" ref="P1671:P1734" si="383">+IF(E1671=0,1,0)</f>
        <v>0</v>
      </c>
      <c r="Q1671" s="8">
        <f t="shared" ref="Q1671:Q1734" si="384">IF(E1671&gt;=0,E1671,0)</f>
        <v>64.3</v>
      </c>
      <c r="R1671" s="8">
        <f t="shared" ref="R1671:R1734" si="385">IF(E1671&lt;0,E1671,0)</f>
        <v>0</v>
      </c>
      <c r="S1671" t="str">
        <f t="shared" ref="S1671:S1734" si="386">REPLACE(A1671,1,SEARCH(" ",A1671),"")</f>
        <v>11.15.00</v>
      </c>
      <c r="T1671" t="str">
        <f t="shared" ref="T1671:T1734" si="387">REPLACE(B1671,1,SEARCH(" ",B1671),"")</f>
        <v>14.00.00</v>
      </c>
      <c r="U1671" t="str">
        <f t="shared" ref="U1671:U1734" si="388">LEFT(A1671,11)</f>
        <v>24-gen-2014</v>
      </c>
      <c r="V1671">
        <f t="shared" ref="V1671:V1734" si="389">MONTH(U1671)</f>
        <v>1</v>
      </c>
      <c r="W1671">
        <f t="shared" ref="W1671:W1734" si="390">YEAR(U1671)</f>
        <v>2014</v>
      </c>
      <c r="X1671">
        <f t="shared" ref="X1671:X1734" si="391">DAY(U1671)</f>
        <v>24</v>
      </c>
      <c r="Y1671" s="25">
        <f t="shared" ref="Y1671:Y1734" si="392">Y1670+E1671</f>
        <v>7878.5999999999403</v>
      </c>
    </row>
    <row r="1672" spans="1:25">
      <c r="A1672" t="s">
        <v>5520</v>
      </c>
      <c r="B1672" t="s">
        <v>5521</v>
      </c>
      <c r="C1672" t="s">
        <v>25</v>
      </c>
      <c r="D1672">
        <v>7</v>
      </c>
      <c r="E1672" s="36">
        <v>-58.8</v>
      </c>
      <c r="F1672" s="4">
        <v>-6.1000000000000004E-3</v>
      </c>
      <c r="G1672">
        <v>0</v>
      </c>
      <c r="H1672" s="25">
        <v>12.8</v>
      </c>
      <c r="I1672" s="25">
        <v>-59</v>
      </c>
      <c r="J1672" s="3">
        <v>10000</v>
      </c>
      <c r="K1672" s="7">
        <f t="shared" si="379"/>
        <v>-1</v>
      </c>
      <c r="L1672" s="6">
        <f t="shared" si="380"/>
        <v>-58.8</v>
      </c>
      <c r="M1672">
        <v>1</v>
      </c>
      <c r="N1672" s="9">
        <f t="shared" si="381"/>
        <v>0</v>
      </c>
      <c r="O1672" s="9">
        <f t="shared" si="382"/>
        <v>-1</v>
      </c>
      <c r="P1672" s="9">
        <f t="shared" si="383"/>
        <v>0</v>
      </c>
      <c r="Q1672" s="8">
        <f t="shared" si="384"/>
        <v>0</v>
      </c>
      <c r="R1672" s="8">
        <f t="shared" si="385"/>
        <v>-58.8</v>
      </c>
      <c r="S1672" t="str">
        <f t="shared" si="386"/>
        <v>2.00.00</v>
      </c>
      <c r="T1672" t="str">
        <f t="shared" si="387"/>
        <v>9.00.00</v>
      </c>
      <c r="U1672" t="str">
        <f t="shared" si="388"/>
        <v>24-gen-2014</v>
      </c>
      <c r="V1672">
        <f t="shared" si="389"/>
        <v>1</v>
      </c>
      <c r="W1672">
        <f t="shared" si="390"/>
        <v>2014</v>
      </c>
      <c r="X1672">
        <f t="shared" si="391"/>
        <v>24</v>
      </c>
      <c r="Y1672" s="25">
        <f t="shared" si="392"/>
        <v>7819.7999999999402</v>
      </c>
    </row>
    <row r="1673" spans="1:25">
      <c r="A1673" t="s">
        <v>5522</v>
      </c>
      <c r="B1673" t="s">
        <v>5523</v>
      </c>
      <c r="C1673" t="s">
        <v>25</v>
      </c>
      <c r="D1673">
        <v>10</v>
      </c>
      <c r="E1673" s="36">
        <v>-4.8</v>
      </c>
      <c r="F1673" s="4">
        <v>-5.0000000000000001E-4</v>
      </c>
      <c r="G1673">
        <v>0</v>
      </c>
      <c r="H1673" s="25">
        <v>53.8</v>
      </c>
      <c r="I1673" s="25">
        <v>-13.3</v>
      </c>
      <c r="J1673" s="3">
        <v>10000</v>
      </c>
      <c r="K1673" s="7">
        <f t="shared" si="379"/>
        <v>-2</v>
      </c>
      <c r="L1673" s="6">
        <f t="shared" si="380"/>
        <v>-63.599999999999994</v>
      </c>
      <c r="M1673">
        <v>1</v>
      </c>
      <c r="N1673" s="9">
        <f t="shared" si="381"/>
        <v>0</v>
      </c>
      <c r="O1673" s="9">
        <f t="shared" si="382"/>
        <v>-1</v>
      </c>
      <c r="P1673" s="9">
        <f t="shared" si="383"/>
        <v>0</v>
      </c>
      <c r="Q1673" s="8">
        <f t="shared" si="384"/>
        <v>0</v>
      </c>
      <c r="R1673" s="8">
        <f t="shared" si="385"/>
        <v>-4.8</v>
      </c>
      <c r="S1673" t="str">
        <f t="shared" si="386"/>
        <v>6.00.00</v>
      </c>
      <c r="T1673" t="str">
        <f t="shared" si="387"/>
        <v>16.00.00</v>
      </c>
      <c r="U1673" t="str">
        <f t="shared" si="388"/>
        <v>27-gen-2014</v>
      </c>
      <c r="V1673">
        <f t="shared" si="389"/>
        <v>1</v>
      </c>
      <c r="W1673">
        <f t="shared" si="390"/>
        <v>2014</v>
      </c>
      <c r="X1673">
        <f t="shared" si="391"/>
        <v>27</v>
      </c>
      <c r="Y1673" s="25">
        <f t="shared" si="392"/>
        <v>7814.99999999994</v>
      </c>
    </row>
    <row r="1674" spans="1:25">
      <c r="A1674" t="s">
        <v>5524</v>
      </c>
      <c r="B1674" t="s">
        <v>5525</v>
      </c>
      <c r="C1674" t="s">
        <v>25</v>
      </c>
      <c r="D1674">
        <v>9</v>
      </c>
      <c r="E1674" s="36">
        <v>-9.8000000000000007</v>
      </c>
      <c r="F1674" s="4">
        <v>-1E-3</v>
      </c>
      <c r="G1674">
        <v>0</v>
      </c>
      <c r="H1674" s="25">
        <v>57.8</v>
      </c>
      <c r="I1674" s="25">
        <v>-11.6</v>
      </c>
      <c r="J1674" s="3">
        <v>10000</v>
      </c>
      <c r="K1674" s="7">
        <f t="shared" si="379"/>
        <v>-3</v>
      </c>
      <c r="L1674" s="6">
        <f t="shared" si="380"/>
        <v>-73.399999999999991</v>
      </c>
      <c r="M1674">
        <v>1</v>
      </c>
      <c r="N1674" s="9">
        <f t="shared" si="381"/>
        <v>0</v>
      </c>
      <c r="O1674" s="9">
        <f t="shared" si="382"/>
        <v>-1</v>
      </c>
      <c r="P1674" s="9">
        <f t="shared" si="383"/>
        <v>0</v>
      </c>
      <c r="Q1674" s="8">
        <f t="shared" si="384"/>
        <v>0</v>
      </c>
      <c r="R1674" s="8">
        <f t="shared" si="385"/>
        <v>-9.8000000000000007</v>
      </c>
      <c r="S1674" t="str">
        <f t="shared" si="386"/>
        <v>5.00.00</v>
      </c>
      <c r="T1674" t="str">
        <f t="shared" si="387"/>
        <v>14.00.00</v>
      </c>
      <c r="U1674" t="str">
        <f t="shared" si="388"/>
        <v>28-gen-2014</v>
      </c>
      <c r="V1674">
        <f t="shared" si="389"/>
        <v>1</v>
      </c>
      <c r="W1674">
        <f t="shared" si="390"/>
        <v>2014</v>
      </c>
      <c r="X1674">
        <f t="shared" si="391"/>
        <v>28</v>
      </c>
      <c r="Y1674" s="25">
        <f t="shared" si="392"/>
        <v>7805.1999999999398</v>
      </c>
    </row>
    <row r="1675" spans="1:25">
      <c r="A1675" t="s">
        <v>2275</v>
      </c>
      <c r="B1675" t="s">
        <v>2276</v>
      </c>
      <c r="C1675" t="s">
        <v>55</v>
      </c>
      <c r="D1675">
        <v>2</v>
      </c>
      <c r="E1675" s="38">
        <v>400</v>
      </c>
      <c r="F1675" s="4">
        <v>2.12E-2</v>
      </c>
      <c r="G1675">
        <v>0</v>
      </c>
      <c r="H1675" s="25">
        <v>400</v>
      </c>
      <c r="I1675" s="25">
        <v>0</v>
      </c>
      <c r="J1675" s="3">
        <v>10000</v>
      </c>
      <c r="K1675" s="7">
        <f t="shared" si="379"/>
        <v>1</v>
      </c>
      <c r="L1675" s="6">
        <f t="shared" si="380"/>
        <v>400</v>
      </c>
      <c r="M1675">
        <v>1</v>
      </c>
      <c r="N1675" s="9">
        <f t="shared" si="381"/>
        <v>1</v>
      </c>
      <c r="O1675" s="9">
        <f t="shared" si="382"/>
        <v>0</v>
      </c>
      <c r="P1675" s="9">
        <f t="shared" si="383"/>
        <v>0</v>
      </c>
      <c r="Q1675" s="8">
        <f t="shared" si="384"/>
        <v>400</v>
      </c>
      <c r="R1675" s="8">
        <f t="shared" si="385"/>
        <v>0</v>
      </c>
      <c r="S1675" t="str">
        <f t="shared" si="386"/>
        <v>13.00.00</v>
      </c>
      <c r="T1675" t="str">
        <f t="shared" si="387"/>
        <v>15.00.00</v>
      </c>
      <c r="U1675" t="str">
        <f t="shared" si="388"/>
        <v>29-gen-2014</v>
      </c>
      <c r="V1675">
        <f t="shared" si="389"/>
        <v>1</v>
      </c>
      <c r="W1675">
        <f t="shared" si="390"/>
        <v>2014</v>
      </c>
      <c r="X1675">
        <f t="shared" si="391"/>
        <v>29</v>
      </c>
      <c r="Y1675" s="25">
        <f t="shared" si="392"/>
        <v>8205.1999999999389</v>
      </c>
    </row>
    <row r="1676" spans="1:25">
      <c r="A1676" t="s">
        <v>3352</v>
      </c>
      <c r="B1676" t="s">
        <v>3353</v>
      </c>
      <c r="C1676" t="s">
        <v>25</v>
      </c>
      <c r="D1676">
        <v>6</v>
      </c>
      <c r="E1676" s="36">
        <v>-16.899999999999999</v>
      </c>
      <c r="F1676" s="4">
        <v>-1.8E-3</v>
      </c>
      <c r="G1676">
        <v>0</v>
      </c>
      <c r="H1676" s="25">
        <v>13.8</v>
      </c>
      <c r="I1676" s="25">
        <v>-25.7</v>
      </c>
      <c r="J1676" s="3">
        <v>10000</v>
      </c>
      <c r="K1676" s="7">
        <f t="shared" si="379"/>
        <v>-1</v>
      </c>
      <c r="L1676" s="6">
        <f t="shared" si="380"/>
        <v>-16.899999999999999</v>
      </c>
      <c r="M1676">
        <v>1</v>
      </c>
      <c r="N1676" s="9">
        <f t="shared" si="381"/>
        <v>0</v>
      </c>
      <c r="O1676" s="9">
        <f t="shared" si="382"/>
        <v>-1</v>
      </c>
      <c r="P1676" s="9">
        <f t="shared" si="383"/>
        <v>0</v>
      </c>
      <c r="Q1676" s="8">
        <f t="shared" si="384"/>
        <v>0</v>
      </c>
      <c r="R1676" s="8">
        <f t="shared" si="385"/>
        <v>-16.899999999999999</v>
      </c>
      <c r="S1676" t="str">
        <f t="shared" si="386"/>
        <v>17.00.00</v>
      </c>
      <c r="T1676" t="str">
        <f t="shared" si="387"/>
        <v>23.00.00</v>
      </c>
      <c r="U1676" t="str">
        <f t="shared" si="388"/>
        <v>29-gen-2014</v>
      </c>
      <c r="V1676">
        <f t="shared" si="389"/>
        <v>1</v>
      </c>
      <c r="W1676">
        <f t="shared" si="390"/>
        <v>2014</v>
      </c>
      <c r="X1676">
        <f t="shared" si="391"/>
        <v>29</v>
      </c>
      <c r="Y1676" s="25">
        <f t="shared" si="392"/>
        <v>8188.2999999999392</v>
      </c>
    </row>
    <row r="1677" spans="1:25">
      <c r="A1677" t="s">
        <v>5526</v>
      </c>
      <c r="B1677" t="s">
        <v>5527</v>
      </c>
      <c r="C1677" t="s">
        <v>25</v>
      </c>
      <c r="D1677">
        <v>2</v>
      </c>
      <c r="E1677" s="36">
        <v>-17.8</v>
      </c>
      <c r="F1677" s="4">
        <v>-1.9E-3</v>
      </c>
      <c r="G1677">
        <v>0</v>
      </c>
      <c r="H1677" s="25">
        <v>4.7</v>
      </c>
      <c r="I1677" s="25">
        <v>-17.8</v>
      </c>
      <c r="J1677" s="3">
        <v>10000</v>
      </c>
      <c r="K1677" s="7">
        <f t="shared" si="379"/>
        <v>-2</v>
      </c>
      <c r="L1677" s="6">
        <f t="shared" si="380"/>
        <v>-34.700000000000003</v>
      </c>
      <c r="M1677">
        <v>1</v>
      </c>
      <c r="N1677" s="9">
        <f t="shared" si="381"/>
        <v>0</v>
      </c>
      <c r="O1677" s="9">
        <f t="shared" si="382"/>
        <v>-1</v>
      </c>
      <c r="P1677" s="9">
        <f t="shared" si="383"/>
        <v>0</v>
      </c>
      <c r="Q1677" s="8">
        <f t="shared" si="384"/>
        <v>0</v>
      </c>
      <c r="R1677" s="8">
        <f t="shared" si="385"/>
        <v>-17.8</v>
      </c>
      <c r="S1677" t="str">
        <f t="shared" si="386"/>
        <v>9.00.00</v>
      </c>
      <c r="T1677" t="str">
        <f t="shared" si="387"/>
        <v>11.00.00</v>
      </c>
      <c r="U1677" t="str">
        <f t="shared" si="388"/>
        <v>29-gen-2014</v>
      </c>
      <c r="V1677">
        <f t="shared" si="389"/>
        <v>1</v>
      </c>
      <c r="W1677">
        <f t="shared" si="390"/>
        <v>2014</v>
      </c>
      <c r="X1677">
        <f t="shared" si="391"/>
        <v>29</v>
      </c>
      <c r="Y1677" s="25">
        <f t="shared" si="392"/>
        <v>8170.4999999999391</v>
      </c>
    </row>
    <row r="1678" spans="1:25">
      <c r="A1678" t="s">
        <v>3354</v>
      </c>
      <c r="B1678" t="s">
        <v>3355</v>
      </c>
      <c r="C1678" t="s">
        <v>25</v>
      </c>
      <c r="D1678">
        <v>3</v>
      </c>
      <c r="E1678" s="36">
        <v>85.1</v>
      </c>
      <c r="F1678" s="4">
        <v>9.1000000000000004E-3</v>
      </c>
      <c r="G1678">
        <v>0</v>
      </c>
      <c r="H1678" s="25">
        <v>85.1</v>
      </c>
      <c r="I1678" s="25">
        <v>0</v>
      </c>
      <c r="J1678" s="3">
        <v>10000</v>
      </c>
      <c r="K1678" s="7">
        <f t="shared" si="379"/>
        <v>1</v>
      </c>
      <c r="L1678" s="6">
        <f t="shared" si="380"/>
        <v>85.1</v>
      </c>
      <c r="M1678">
        <v>1</v>
      </c>
      <c r="N1678" s="9">
        <f t="shared" si="381"/>
        <v>1</v>
      </c>
      <c r="O1678" s="9">
        <f t="shared" si="382"/>
        <v>0</v>
      </c>
      <c r="P1678" s="9">
        <f t="shared" si="383"/>
        <v>0</v>
      </c>
      <c r="Q1678" s="8">
        <f t="shared" si="384"/>
        <v>85.1</v>
      </c>
      <c r="R1678" s="8">
        <f t="shared" si="385"/>
        <v>0</v>
      </c>
      <c r="S1678" t="str">
        <f t="shared" si="386"/>
        <v>12.00.00</v>
      </c>
      <c r="T1678" t="str">
        <f t="shared" si="387"/>
        <v>15.00.00</v>
      </c>
      <c r="U1678" t="str">
        <f t="shared" si="388"/>
        <v>30-gen-2014</v>
      </c>
      <c r="V1678">
        <f t="shared" si="389"/>
        <v>1</v>
      </c>
      <c r="W1678">
        <f t="shared" si="390"/>
        <v>2014</v>
      </c>
      <c r="X1678">
        <f t="shared" si="391"/>
        <v>30</v>
      </c>
      <c r="Y1678" s="25">
        <f t="shared" si="392"/>
        <v>8255.5999999999385</v>
      </c>
    </row>
    <row r="1679" spans="1:25">
      <c r="A1679" t="s">
        <v>7368</v>
      </c>
      <c r="B1679" t="s">
        <v>7369</v>
      </c>
      <c r="C1679" t="s">
        <v>55</v>
      </c>
      <c r="D1679">
        <v>12</v>
      </c>
      <c r="E1679" s="36">
        <v>80.2</v>
      </c>
      <c r="F1679" s="4">
        <v>8.6E-3</v>
      </c>
      <c r="G1679">
        <v>0</v>
      </c>
      <c r="H1679" s="25">
        <v>101.7</v>
      </c>
      <c r="I1679" s="25">
        <v>0</v>
      </c>
      <c r="J1679" s="3">
        <v>10000</v>
      </c>
      <c r="K1679" s="7">
        <f t="shared" si="379"/>
        <v>2</v>
      </c>
      <c r="L1679" s="6">
        <f t="shared" si="380"/>
        <v>165.3</v>
      </c>
      <c r="M1679">
        <v>1</v>
      </c>
      <c r="N1679" s="9">
        <f t="shared" si="381"/>
        <v>1</v>
      </c>
      <c r="O1679" s="9">
        <f t="shared" si="382"/>
        <v>0</v>
      </c>
      <c r="P1679" s="9">
        <f t="shared" si="383"/>
        <v>0</v>
      </c>
      <c r="Q1679" s="8">
        <f t="shared" si="384"/>
        <v>80.2</v>
      </c>
      <c r="R1679" s="8">
        <f t="shared" si="385"/>
        <v>0</v>
      </c>
      <c r="S1679" t="str">
        <f t="shared" si="386"/>
        <v>10.15.00</v>
      </c>
      <c r="T1679" t="str">
        <f t="shared" si="387"/>
        <v>13.15.00</v>
      </c>
      <c r="U1679" t="str">
        <f t="shared" si="388"/>
        <v>31-gen-2014</v>
      </c>
      <c r="V1679">
        <f t="shared" si="389"/>
        <v>1</v>
      </c>
      <c r="W1679">
        <f t="shared" si="390"/>
        <v>2014</v>
      </c>
      <c r="X1679">
        <f t="shared" si="391"/>
        <v>31</v>
      </c>
      <c r="Y1679" s="25">
        <f t="shared" si="392"/>
        <v>8335.7999999999392</v>
      </c>
    </row>
    <row r="1680" spans="1:25">
      <c r="A1680" t="s">
        <v>2277</v>
      </c>
      <c r="B1680" t="s">
        <v>2278</v>
      </c>
      <c r="C1680" t="s">
        <v>55</v>
      </c>
      <c r="D1680">
        <v>4</v>
      </c>
      <c r="E1680" s="38">
        <v>-200</v>
      </c>
      <c r="F1680" s="4">
        <v>-1.09E-2</v>
      </c>
      <c r="G1680">
        <v>0</v>
      </c>
      <c r="H1680" s="25">
        <v>18.399999999999999</v>
      </c>
      <c r="I1680" s="25">
        <v>-200</v>
      </c>
      <c r="J1680" s="3">
        <v>10000</v>
      </c>
      <c r="K1680" s="7">
        <f t="shared" si="379"/>
        <v>-1</v>
      </c>
      <c r="L1680" s="6">
        <f t="shared" si="380"/>
        <v>-200</v>
      </c>
      <c r="M1680">
        <v>1</v>
      </c>
      <c r="N1680" s="9">
        <f t="shared" si="381"/>
        <v>0</v>
      </c>
      <c r="O1680" s="9">
        <f t="shared" si="382"/>
        <v>-1</v>
      </c>
      <c r="P1680" s="9">
        <f t="shared" si="383"/>
        <v>0</v>
      </c>
      <c r="Q1680" s="8">
        <f t="shared" si="384"/>
        <v>0</v>
      </c>
      <c r="R1680" s="8">
        <f t="shared" si="385"/>
        <v>-200</v>
      </c>
      <c r="S1680" t="str">
        <f t="shared" si="386"/>
        <v>13.00.00</v>
      </c>
      <c r="T1680" t="str">
        <f t="shared" si="387"/>
        <v>17.00.00</v>
      </c>
      <c r="U1680" t="str">
        <f t="shared" si="388"/>
        <v>31-gen-2014</v>
      </c>
      <c r="V1680">
        <f t="shared" si="389"/>
        <v>1</v>
      </c>
      <c r="W1680">
        <f t="shared" si="390"/>
        <v>2014</v>
      </c>
      <c r="X1680">
        <f t="shared" si="391"/>
        <v>31</v>
      </c>
      <c r="Y1680" s="25">
        <f t="shared" si="392"/>
        <v>8135.7999999999392</v>
      </c>
    </row>
    <row r="1681" spans="1:25">
      <c r="A1681" t="s">
        <v>5528</v>
      </c>
      <c r="B1681" t="s">
        <v>5529</v>
      </c>
      <c r="C1681" t="s">
        <v>25</v>
      </c>
      <c r="D1681">
        <v>3</v>
      </c>
      <c r="E1681" s="36">
        <v>-31.9</v>
      </c>
      <c r="F1681" s="4">
        <v>-3.5000000000000001E-3</v>
      </c>
      <c r="G1681">
        <v>0</v>
      </c>
      <c r="H1681" s="25">
        <v>0</v>
      </c>
      <c r="I1681" s="25">
        <v>-31.9</v>
      </c>
      <c r="J1681" s="3">
        <v>10000</v>
      </c>
      <c r="K1681" s="7">
        <f t="shared" si="379"/>
        <v>-2</v>
      </c>
      <c r="L1681" s="6">
        <f t="shared" si="380"/>
        <v>-231.9</v>
      </c>
      <c r="M1681">
        <v>1</v>
      </c>
      <c r="N1681" s="9">
        <f t="shared" si="381"/>
        <v>0</v>
      </c>
      <c r="O1681" s="9">
        <f t="shared" si="382"/>
        <v>-1</v>
      </c>
      <c r="P1681" s="9">
        <f t="shared" si="383"/>
        <v>0</v>
      </c>
      <c r="Q1681" s="8">
        <f t="shared" si="384"/>
        <v>0</v>
      </c>
      <c r="R1681" s="8">
        <f t="shared" si="385"/>
        <v>-31.9</v>
      </c>
      <c r="S1681" t="str">
        <f t="shared" si="386"/>
        <v>10.00.00</v>
      </c>
      <c r="T1681" t="str">
        <f t="shared" si="387"/>
        <v>13.00.00</v>
      </c>
      <c r="U1681" t="str">
        <f t="shared" si="388"/>
        <v xml:space="preserve">4-feb-2014 </v>
      </c>
      <c r="V1681">
        <f t="shared" si="389"/>
        <v>2</v>
      </c>
      <c r="W1681">
        <f t="shared" si="390"/>
        <v>2014</v>
      </c>
      <c r="X1681">
        <f t="shared" si="391"/>
        <v>4</v>
      </c>
      <c r="Y1681" s="25">
        <f t="shared" si="392"/>
        <v>8103.8999999999396</v>
      </c>
    </row>
    <row r="1682" spans="1:25">
      <c r="A1682" t="s">
        <v>3356</v>
      </c>
      <c r="B1682" t="s">
        <v>3357</v>
      </c>
      <c r="C1682" t="s">
        <v>25</v>
      </c>
      <c r="D1682">
        <v>14</v>
      </c>
      <c r="E1682" s="36">
        <v>-6.2</v>
      </c>
      <c r="F1682" s="4">
        <v>-6.9999999999999999E-4</v>
      </c>
      <c r="G1682">
        <v>0</v>
      </c>
      <c r="H1682" s="25">
        <v>33.700000000000003</v>
      </c>
      <c r="I1682" s="25">
        <v>-33.5</v>
      </c>
      <c r="J1682" s="3">
        <v>10000</v>
      </c>
      <c r="K1682" s="7">
        <f t="shared" si="379"/>
        <v>-3</v>
      </c>
      <c r="L1682" s="6">
        <f t="shared" si="380"/>
        <v>-238.1</v>
      </c>
      <c r="M1682">
        <v>1</v>
      </c>
      <c r="N1682" s="9">
        <f t="shared" si="381"/>
        <v>0</v>
      </c>
      <c r="O1682" s="9">
        <f t="shared" si="382"/>
        <v>-1</v>
      </c>
      <c r="P1682" s="9">
        <f t="shared" si="383"/>
        <v>0</v>
      </c>
      <c r="Q1682" s="8">
        <f t="shared" si="384"/>
        <v>0</v>
      </c>
      <c r="R1682" s="8">
        <f t="shared" si="385"/>
        <v>-6.2</v>
      </c>
      <c r="S1682" t="str">
        <f t="shared" si="386"/>
        <v>9.00.00</v>
      </c>
      <c r="T1682" t="str">
        <f t="shared" si="387"/>
        <v>23.00.00</v>
      </c>
      <c r="U1682" t="str">
        <f t="shared" si="388"/>
        <v xml:space="preserve">4-feb-2014 </v>
      </c>
      <c r="V1682">
        <f t="shared" si="389"/>
        <v>2</v>
      </c>
      <c r="W1682">
        <f t="shared" si="390"/>
        <v>2014</v>
      </c>
      <c r="X1682">
        <f t="shared" si="391"/>
        <v>4</v>
      </c>
      <c r="Y1682" s="25">
        <f t="shared" si="392"/>
        <v>8097.6999999999398</v>
      </c>
    </row>
    <row r="1683" spans="1:25">
      <c r="A1683" t="s">
        <v>5530</v>
      </c>
      <c r="B1683" t="s">
        <v>5531</v>
      </c>
      <c r="C1683" t="s">
        <v>25</v>
      </c>
      <c r="D1683">
        <v>4</v>
      </c>
      <c r="E1683" s="36">
        <v>-6.9</v>
      </c>
      <c r="F1683" s="4">
        <v>-8.0000000000000004E-4</v>
      </c>
      <c r="G1683">
        <v>0</v>
      </c>
      <c r="H1683" s="25">
        <v>0</v>
      </c>
      <c r="I1683" s="25">
        <v>-19.600000000000001</v>
      </c>
      <c r="J1683" s="3">
        <v>10000</v>
      </c>
      <c r="K1683" s="7">
        <f t="shared" si="379"/>
        <v>-4</v>
      </c>
      <c r="L1683" s="6">
        <f t="shared" si="380"/>
        <v>-245</v>
      </c>
      <c r="M1683">
        <v>1</v>
      </c>
      <c r="N1683" s="9">
        <f t="shared" si="381"/>
        <v>0</v>
      </c>
      <c r="O1683" s="9">
        <f t="shared" si="382"/>
        <v>-1</v>
      </c>
      <c r="P1683" s="9">
        <f t="shared" si="383"/>
        <v>0</v>
      </c>
      <c r="Q1683" s="8">
        <f t="shared" si="384"/>
        <v>0</v>
      </c>
      <c r="R1683" s="8">
        <f t="shared" si="385"/>
        <v>-6.9</v>
      </c>
      <c r="S1683" t="str">
        <f t="shared" si="386"/>
        <v>11.00.00</v>
      </c>
      <c r="T1683" t="str">
        <f t="shared" si="387"/>
        <v>15.00.00</v>
      </c>
      <c r="U1683" t="str">
        <f t="shared" si="388"/>
        <v xml:space="preserve">5-feb-2014 </v>
      </c>
      <c r="V1683">
        <f t="shared" si="389"/>
        <v>2</v>
      </c>
      <c r="W1683">
        <f t="shared" si="390"/>
        <v>2014</v>
      </c>
      <c r="X1683">
        <f t="shared" si="391"/>
        <v>5</v>
      </c>
      <c r="Y1683" s="25">
        <f t="shared" si="392"/>
        <v>8090.7999999999402</v>
      </c>
    </row>
    <row r="1684" spans="1:25">
      <c r="A1684" t="s">
        <v>5532</v>
      </c>
      <c r="B1684" t="s">
        <v>5533</v>
      </c>
      <c r="C1684" t="s">
        <v>25</v>
      </c>
      <c r="D1684">
        <v>20</v>
      </c>
      <c r="E1684" s="36">
        <v>42.2</v>
      </c>
      <c r="F1684" s="4">
        <v>4.5999999999999999E-3</v>
      </c>
      <c r="G1684">
        <v>0</v>
      </c>
      <c r="H1684" s="25">
        <v>106.4</v>
      </c>
      <c r="I1684" s="25">
        <v>0</v>
      </c>
      <c r="J1684" s="3">
        <v>10000</v>
      </c>
      <c r="K1684" s="7">
        <f t="shared" si="379"/>
        <v>1</v>
      </c>
      <c r="L1684" s="6">
        <f t="shared" si="380"/>
        <v>42.2</v>
      </c>
      <c r="M1684">
        <v>1</v>
      </c>
      <c r="N1684" s="9">
        <f t="shared" si="381"/>
        <v>1</v>
      </c>
      <c r="O1684" s="9">
        <f t="shared" si="382"/>
        <v>0</v>
      </c>
      <c r="P1684" s="9">
        <f t="shared" si="383"/>
        <v>0</v>
      </c>
      <c r="Q1684" s="8">
        <f t="shared" si="384"/>
        <v>42.2</v>
      </c>
      <c r="R1684" s="8">
        <f t="shared" si="385"/>
        <v>0</v>
      </c>
      <c r="S1684" t="str">
        <f t="shared" si="386"/>
        <v>17.00.00</v>
      </c>
      <c r="T1684" t="str">
        <f t="shared" si="387"/>
        <v>13.00.00</v>
      </c>
      <c r="U1684" t="str">
        <f t="shared" si="388"/>
        <v xml:space="preserve">5-feb-2014 </v>
      </c>
      <c r="V1684">
        <f t="shared" si="389"/>
        <v>2</v>
      </c>
      <c r="W1684">
        <f t="shared" si="390"/>
        <v>2014</v>
      </c>
      <c r="X1684">
        <f t="shared" si="391"/>
        <v>5</v>
      </c>
      <c r="Y1684" s="25">
        <f t="shared" si="392"/>
        <v>8132.99999999994</v>
      </c>
    </row>
    <row r="1685" spans="1:25">
      <c r="A1685" t="s">
        <v>5534</v>
      </c>
      <c r="B1685" t="s">
        <v>5535</v>
      </c>
      <c r="C1685" t="s">
        <v>25</v>
      </c>
      <c r="D1685">
        <v>16</v>
      </c>
      <c r="E1685" s="36">
        <v>-25.8</v>
      </c>
      <c r="F1685" s="4">
        <v>-2.8E-3</v>
      </c>
      <c r="G1685">
        <v>0</v>
      </c>
      <c r="H1685" s="25">
        <v>25.3</v>
      </c>
      <c r="I1685" s="25">
        <v>-25.8</v>
      </c>
      <c r="J1685" s="3">
        <v>10000</v>
      </c>
      <c r="K1685" s="7">
        <f t="shared" si="379"/>
        <v>-1</v>
      </c>
      <c r="L1685" s="6">
        <f t="shared" si="380"/>
        <v>-25.8</v>
      </c>
      <c r="M1685">
        <v>1</v>
      </c>
      <c r="N1685" s="9">
        <f t="shared" si="381"/>
        <v>0</v>
      </c>
      <c r="O1685" s="9">
        <f t="shared" si="382"/>
        <v>-1</v>
      </c>
      <c r="P1685" s="9">
        <f t="shared" si="383"/>
        <v>0</v>
      </c>
      <c r="Q1685" s="8">
        <f t="shared" si="384"/>
        <v>0</v>
      </c>
      <c r="R1685" s="8">
        <f t="shared" si="385"/>
        <v>-25.8</v>
      </c>
      <c r="S1685" t="str">
        <f t="shared" si="386"/>
        <v>17.00.00</v>
      </c>
      <c r="T1685" t="str">
        <f t="shared" si="387"/>
        <v>9.00.00</v>
      </c>
      <c r="U1685" t="str">
        <f t="shared" si="388"/>
        <v xml:space="preserve">6-feb-2014 </v>
      </c>
      <c r="V1685">
        <f t="shared" si="389"/>
        <v>2</v>
      </c>
      <c r="W1685">
        <f t="shared" si="390"/>
        <v>2014</v>
      </c>
      <c r="X1685">
        <f t="shared" si="391"/>
        <v>6</v>
      </c>
      <c r="Y1685" s="25">
        <f t="shared" si="392"/>
        <v>8107.1999999999398</v>
      </c>
    </row>
    <row r="1686" spans="1:25">
      <c r="A1686" t="s">
        <v>2279</v>
      </c>
      <c r="B1686" t="s">
        <v>2280</v>
      </c>
      <c r="C1686" t="s">
        <v>25</v>
      </c>
      <c r="D1686">
        <v>9</v>
      </c>
      <c r="E1686" s="38">
        <v>188.4</v>
      </c>
      <c r="F1686" s="4">
        <v>0.01</v>
      </c>
      <c r="G1686">
        <v>0</v>
      </c>
      <c r="H1686" s="25">
        <v>189</v>
      </c>
      <c r="I1686" s="25">
        <v>-13</v>
      </c>
      <c r="J1686" s="3">
        <v>10000</v>
      </c>
      <c r="K1686" s="7">
        <f t="shared" si="379"/>
        <v>1</v>
      </c>
      <c r="L1686" s="6">
        <f t="shared" si="380"/>
        <v>188.4</v>
      </c>
      <c r="M1686">
        <v>1</v>
      </c>
      <c r="N1686" s="9">
        <f t="shared" si="381"/>
        <v>1</v>
      </c>
      <c r="O1686" s="9">
        <f t="shared" si="382"/>
        <v>0</v>
      </c>
      <c r="P1686" s="9">
        <f t="shared" si="383"/>
        <v>0</v>
      </c>
      <c r="Q1686" s="8">
        <f t="shared" si="384"/>
        <v>188.4</v>
      </c>
      <c r="R1686" s="8">
        <f t="shared" si="385"/>
        <v>0</v>
      </c>
      <c r="S1686" t="str">
        <f t="shared" si="386"/>
        <v>12.00.00</v>
      </c>
      <c r="T1686" t="str">
        <f t="shared" si="387"/>
        <v>21.00.00</v>
      </c>
      <c r="U1686" t="str">
        <f t="shared" si="388"/>
        <v>11-feb-2014</v>
      </c>
      <c r="V1686">
        <f t="shared" si="389"/>
        <v>2</v>
      </c>
      <c r="W1686">
        <f t="shared" si="390"/>
        <v>2014</v>
      </c>
      <c r="X1686">
        <f t="shared" si="391"/>
        <v>11</v>
      </c>
      <c r="Y1686" s="25">
        <f t="shared" si="392"/>
        <v>8295.5999999999403</v>
      </c>
    </row>
    <row r="1687" spans="1:25">
      <c r="A1687" t="s">
        <v>7370</v>
      </c>
      <c r="B1687" t="s">
        <v>2280</v>
      </c>
      <c r="C1687" t="s">
        <v>25</v>
      </c>
      <c r="D1687">
        <v>21</v>
      </c>
      <c r="E1687" s="36">
        <v>71.5</v>
      </c>
      <c r="F1687" s="4">
        <v>7.6E-3</v>
      </c>
      <c r="G1687">
        <v>0</v>
      </c>
      <c r="H1687" s="25">
        <v>72.8</v>
      </c>
      <c r="I1687" s="25">
        <v>-12.2</v>
      </c>
      <c r="J1687" s="3">
        <v>10000</v>
      </c>
      <c r="K1687" s="7">
        <f t="shared" si="379"/>
        <v>2</v>
      </c>
      <c r="L1687" s="6">
        <f t="shared" si="380"/>
        <v>259.89999999999998</v>
      </c>
      <c r="M1687">
        <v>1</v>
      </c>
      <c r="N1687" s="9">
        <f t="shared" si="381"/>
        <v>1</v>
      </c>
      <c r="O1687" s="9">
        <f t="shared" si="382"/>
        <v>0</v>
      </c>
      <c r="P1687" s="9">
        <f t="shared" si="383"/>
        <v>0</v>
      </c>
      <c r="Q1687" s="8">
        <f t="shared" si="384"/>
        <v>71.5</v>
      </c>
      <c r="R1687" s="8">
        <f t="shared" si="385"/>
        <v>0</v>
      </c>
      <c r="S1687" t="str">
        <f t="shared" si="386"/>
        <v>15.45.00</v>
      </c>
      <c r="T1687" t="str">
        <f t="shared" si="387"/>
        <v>21.00.00</v>
      </c>
      <c r="U1687" t="str">
        <f t="shared" si="388"/>
        <v>11-feb-2014</v>
      </c>
      <c r="V1687">
        <f t="shared" si="389"/>
        <v>2</v>
      </c>
      <c r="W1687">
        <f t="shared" si="390"/>
        <v>2014</v>
      </c>
      <c r="X1687">
        <f t="shared" si="391"/>
        <v>11</v>
      </c>
      <c r="Y1687" s="25">
        <f t="shared" si="392"/>
        <v>8367.0999999999403</v>
      </c>
    </row>
    <row r="1688" spans="1:25">
      <c r="A1688" t="s">
        <v>5536</v>
      </c>
      <c r="B1688" t="s">
        <v>5537</v>
      </c>
      <c r="C1688" t="s">
        <v>25</v>
      </c>
      <c r="D1688">
        <v>24</v>
      </c>
      <c r="E1688" s="36">
        <v>107.7</v>
      </c>
      <c r="F1688" s="4">
        <v>1.14E-2</v>
      </c>
      <c r="G1688">
        <v>0</v>
      </c>
      <c r="H1688" s="25">
        <v>154.5</v>
      </c>
      <c r="I1688" s="25">
        <v>0</v>
      </c>
      <c r="J1688" s="3">
        <v>10000</v>
      </c>
      <c r="K1688" s="7">
        <f t="shared" si="379"/>
        <v>3</v>
      </c>
      <c r="L1688" s="6">
        <f t="shared" si="380"/>
        <v>367.59999999999997</v>
      </c>
      <c r="M1688">
        <v>1</v>
      </c>
      <c r="N1688" s="9">
        <f t="shared" si="381"/>
        <v>1</v>
      </c>
      <c r="O1688" s="9">
        <f t="shared" si="382"/>
        <v>0</v>
      </c>
      <c r="P1688" s="9">
        <f t="shared" si="383"/>
        <v>0</v>
      </c>
      <c r="Q1688" s="8">
        <f t="shared" si="384"/>
        <v>107.7</v>
      </c>
      <c r="R1688" s="8">
        <f t="shared" si="385"/>
        <v>0</v>
      </c>
      <c r="S1688" t="str">
        <f t="shared" si="386"/>
        <v>17.00.00</v>
      </c>
      <c r="T1688" t="str">
        <f t="shared" si="387"/>
        <v>17.00.00</v>
      </c>
      <c r="U1688" t="str">
        <f t="shared" si="388"/>
        <v>11-feb-2014</v>
      </c>
      <c r="V1688">
        <f t="shared" si="389"/>
        <v>2</v>
      </c>
      <c r="W1688">
        <f t="shared" si="390"/>
        <v>2014</v>
      </c>
      <c r="X1688">
        <f t="shared" si="391"/>
        <v>11</v>
      </c>
      <c r="Y1688" s="25">
        <f t="shared" si="392"/>
        <v>8474.7999999999411</v>
      </c>
    </row>
    <row r="1689" spans="1:25">
      <c r="A1689" t="s">
        <v>5538</v>
      </c>
      <c r="B1689" t="s">
        <v>5539</v>
      </c>
      <c r="C1689" t="s">
        <v>55</v>
      </c>
      <c r="D1689">
        <v>4</v>
      </c>
      <c r="E1689" s="36">
        <v>-59.8</v>
      </c>
      <c r="F1689" s="4">
        <v>-6.1999999999999998E-3</v>
      </c>
      <c r="G1689">
        <v>0</v>
      </c>
      <c r="H1689" s="25">
        <v>0.8</v>
      </c>
      <c r="I1689" s="25">
        <v>-59.8</v>
      </c>
      <c r="J1689" s="3">
        <v>10000</v>
      </c>
      <c r="K1689" s="7">
        <f t="shared" si="379"/>
        <v>-1</v>
      </c>
      <c r="L1689" s="6">
        <f t="shared" si="380"/>
        <v>-59.8</v>
      </c>
      <c r="M1689">
        <v>1</v>
      </c>
      <c r="N1689" s="9">
        <f t="shared" si="381"/>
        <v>0</v>
      </c>
      <c r="O1689" s="9">
        <f t="shared" si="382"/>
        <v>-1</v>
      </c>
      <c r="P1689" s="9">
        <f t="shared" si="383"/>
        <v>0</v>
      </c>
      <c r="Q1689" s="8">
        <f t="shared" si="384"/>
        <v>0</v>
      </c>
      <c r="R1689" s="8">
        <f t="shared" si="385"/>
        <v>-59.8</v>
      </c>
      <c r="S1689" t="str">
        <f t="shared" si="386"/>
        <v>6.00.00</v>
      </c>
      <c r="T1689" t="str">
        <f t="shared" si="387"/>
        <v>10.00.00</v>
      </c>
      <c r="U1689" t="str">
        <f t="shared" si="388"/>
        <v>14-feb-2014</v>
      </c>
      <c r="V1689">
        <f t="shared" si="389"/>
        <v>2</v>
      </c>
      <c r="W1689">
        <f t="shared" si="390"/>
        <v>2014</v>
      </c>
      <c r="X1689">
        <f t="shared" si="391"/>
        <v>14</v>
      </c>
      <c r="Y1689" s="25">
        <f t="shared" si="392"/>
        <v>8414.9999999999418</v>
      </c>
    </row>
    <row r="1690" spans="1:25">
      <c r="A1690" t="s">
        <v>5540</v>
      </c>
      <c r="B1690" t="s">
        <v>5541</v>
      </c>
      <c r="C1690" t="s">
        <v>55</v>
      </c>
      <c r="D1690">
        <v>17</v>
      </c>
      <c r="E1690" s="36">
        <v>1.4</v>
      </c>
      <c r="F1690" s="4">
        <v>1E-4</v>
      </c>
      <c r="G1690">
        <v>0</v>
      </c>
      <c r="H1690" s="25">
        <v>10.1</v>
      </c>
      <c r="I1690" s="25">
        <v>-9.3000000000000007</v>
      </c>
      <c r="J1690" s="3">
        <v>10000</v>
      </c>
      <c r="K1690" s="7">
        <f t="shared" si="379"/>
        <v>1</v>
      </c>
      <c r="L1690" s="6">
        <f t="shared" si="380"/>
        <v>1.4</v>
      </c>
      <c r="M1690">
        <v>1</v>
      </c>
      <c r="N1690" s="9">
        <f t="shared" si="381"/>
        <v>1</v>
      </c>
      <c r="O1690" s="9">
        <f t="shared" si="382"/>
        <v>0</v>
      </c>
      <c r="P1690" s="9">
        <f t="shared" si="383"/>
        <v>0</v>
      </c>
      <c r="Q1690" s="8">
        <f t="shared" si="384"/>
        <v>1.4</v>
      </c>
      <c r="R1690" s="8">
        <f t="shared" si="385"/>
        <v>0</v>
      </c>
      <c r="S1690" t="str">
        <f t="shared" si="386"/>
        <v>17.00.00</v>
      </c>
      <c r="T1690" t="str">
        <f t="shared" si="387"/>
        <v>10.00.00</v>
      </c>
      <c r="U1690" t="str">
        <f t="shared" si="388"/>
        <v>18-feb-2014</v>
      </c>
      <c r="V1690">
        <f t="shared" si="389"/>
        <v>2</v>
      </c>
      <c r="W1690">
        <f t="shared" si="390"/>
        <v>2014</v>
      </c>
      <c r="X1690">
        <f t="shared" si="391"/>
        <v>18</v>
      </c>
      <c r="Y1690" s="25">
        <f t="shared" si="392"/>
        <v>8416.3999999999414</v>
      </c>
    </row>
    <row r="1691" spans="1:25">
      <c r="A1691" t="s">
        <v>3358</v>
      </c>
      <c r="B1691" t="s">
        <v>3359</v>
      </c>
      <c r="C1691" t="s">
        <v>25</v>
      </c>
      <c r="D1691">
        <v>5</v>
      </c>
      <c r="E1691" s="36">
        <v>-1.8</v>
      </c>
      <c r="F1691" s="4">
        <v>-2.0000000000000001E-4</v>
      </c>
      <c r="G1691">
        <v>0</v>
      </c>
      <c r="H1691" s="25">
        <v>1.7</v>
      </c>
      <c r="I1691" s="25">
        <v>-4.8</v>
      </c>
      <c r="J1691" s="3">
        <v>10000</v>
      </c>
      <c r="K1691" s="7">
        <f t="shared" si="379"/>
        <v>-1</v>
      </c>
      <c r="L1691" s="6">
        <f t="shared" si="380"/>
        <v>-1.8</v>
      </c>
      <c r="M1691">
        <v>1</v>
      </c>
      <c r="N1691" s="9">
        <f t="shared" si="381"/>
        <v>0</v>
      </c>
      <c r="O1691" s="9">
        <f t="shared" si="382"/>
        <v>-1</v>
      </c>
      <c r="P1691" s="9">
        <f t="shared" si="383"/>
        <v>0</v>
      </c>
      <c r="Q1691" s="8">
        <f t="shared" si="384"/>
        <v>0</v>
      </c>
      <c r="R1691" s="8">
        <f t="shared" si="385"/>
        <v>-1.8</v>
      </c>
      <c r="S1691" t="str">
        <f t="shared" si="386"/>
        <v>18.00.00</v>
      </c>
      <c r="T1691" t="str">
        <f t="shared" si="387"/>
        <v>23.00.00</v>
      </c>
      <c r="U1691" t="str">
        <f t="shared" si="388"/>
        <v>18-feb-2014</v>
      </c>
      <c r="V1691">
        <f t="shared" si="389"/>
        <v>2</v>
      </c>
      <c r="W1691">
        <f t="shared" si="390"/>
        <v>2014</v>
      </c>
      <c r="X1691">
        <f t="shared" si="391"/>
        <v>18</v>
      </c>
      <c r="Y1691" s="25">
        <f t="shared" si="392"/>
        <v>8414.5999999999422</v>
      </c>
    </row>
    <row r="1692" spans="1:25">
      <c r="A1692" t="s">
        <v>5541</v>
      </c>
      <c r="B1692" t="s">
        <v>5542</v>
      </c>
      <c r="C1692" t="s">
        <v>25</v>
      </c>
      <c r="D1692">
        <v>3</v>
      </c>
      <c r="E1692" s="36">
        <v>-35.1</v>
      </c>
      <c r="F1692" s="4">
        <v>-3.5999999999999999E-3</v>
      </c>
      <c r="G1692">
        <v>0</v>
      </c>
      <c r="H1692" s="25">
        <v>1</v>
      </c>
      <c r="I1692" s="25">
        <v>-41.1</v>
      </c>
      <c r="J1692" s="3">
        <v>10000</v>
      </c>
      <c r="K1692" s="7">
        <f t="shared" si="379"/>
        <v>-2</v>
      </c>
      <c r="L1692" s="6">
        <f t="shared" si="380"/>
        <v>-36.9</v>
      </c>
      <c r="M1692">
        <v>1</v>
      </c>
      <c r="N1692" s="9">
        <f t="shared" si="381"/>
        <v>0</v>
      </c>
      <c r="O1692" s="9">
        <f t="shared" si="382"/>
        <v>-1</v>
      </c>
      <c r="P1692" s="9">
        <f t="shared" si="383"/>
        <v>0</v>
      </c>
      <c r="Q1692" s="8">
        <f t="shared" si="384"/>
        <v>0</v>
      </c>
      <c r="R1692" s="8">
        <f t="shared" si="385"/>
        <v>-35.1</v>
      </c>
      <c r="S1692" t="str">
        <f t="shared" si="386"/>
        <v>10.00.00</v>
      </c>
      <c r="T1692" t="str">
        <f t="shared" si="387"/>
        <v>13.00.00</v>
      </c>
      <c r="U1692" t="str">
        <f t="shared" si="388"/>
        <v>19-feb-2014</v>
      </c>
      <c r="V1692">
        <f t="shared" si="389"/>
        <v>2</v>
      </c>
      <c r="W1692">
        <f t="shared" si="390"/>
        <v>2014</v>
      </c>
      <c r="X1692">
        <f t="shared" si="391"/>
        <v>19</v>
      </c>
      <c r="Y1692" s="25">
        <f t="shared" si="392"/>
        <v>8379.4999999999418</v>
      </c>
    </row>
    <row r="1693" spans="1:25">
      <c r="A1693" t="s">
        <v>5542</v>
      </c>
      <c r="B1693" t="s">
        <v>5543</v>
      </c>
      <c r="C1693" t="s">
        <v>55</v>
      </c>
      <c r="D1693">
        <v>3</v>
      </c>
      <c r="E1693" s="36">
        <v>-63.8</v>
      </c>
      <c r="F1693" s="4">
        <v>-6.6E-3</v>
      </c>
      <c r="G1693">
        <v>0</v>
      </c>
      <c r="H1693" s="25">
        <v>0</v>
      </c>
      <c r="I1693" s="25">
        <v>-64.8</v>
      </c>
      <c r="J1693" s="3">
        <v>10000</v>
      </c>
      <c r="K1693" s="7">
        <f t="shared" si="379"/>
        <v>-3</v>
      </c>
      <c r="L1693" s="6">
        <f t="shared" si="380"/>
        <v>-100.69999999999999</v>
      </c>
      <c r="M1693">
        <v>1</v>
      </c>
      <c r="N1693" s="9">
        <f t="shared" si="381"/>
        <v>0</v>
      </c>
      <c r="O1693" s="9">
        <f t="shared" si="382"/>
        <v>-1</v>
      </c>
      <c r="P1693" s="9">
        <f t="shared" si="383"/>
        <v>0</v>
      </c>
      <c r="Q1693" s="8">
        <f t="shared" si="384"/>
        <v>0</v>
      </c>
      <c r="R1693" s="8">
        <f t="shared" si="385"/>
        <v>-63.8</v>
      </c>
      <c r="S1693" t="str">
        <f t="shared" si="386"/>
        <v>13.00.00</v>
      </c>
      <c r="T1693" t="str">
        <f t="shared" si="387"/>
        <v>16.00.00</v>
      </c>
      <c r="U1693" t="str">
        <f t="shared" si="388"/>
        <v>19-feb-2014</v>
      </c>
      <c r="V1693">
        <f t="shared" si="389"/>
        <v>2</v>
      </c>
      <c r="W1693">
        <f t="shared" si="390"/>
        <v>2014</v>
      </c>
      <c r="X1693">
        <f t="shared" si="391"/>
        <v>19</v>
      </c>
      <c r="Y1693" s="25">
        <f t="shared" si="392"/>
        <v>8315.6999999999425</v>
      </c>
    </row>
    <row r="1694" spans="1:25">
      <c r="A1694" t="s">
        <v>3360</v>
      </c>
      <c r="B1694" t="s">
        <v>3361</v>
      </c>
      <c r="C1694" t="s">
        <v>25</v>
      </c>
      <c r="D1694">
        <v>8</v>
      </c>
      <c r="E1694" s="36">
        <v>-51.9</v>
      </c>
      <c r="F1694" s="4">
        <v>-5.4000000000000003E-3</v>
      </c>
      <c r="G1694">
        <v>0</v>
      </c>
      <c r="H1694" s="25">
        <v>29.5</v>
      </c>
      <c r="I1694" s="25">
        <v>-56.3</v>
      </c>
      <c r="J1694" s="3">
        <v>10000</v>
      </c>
      <c r="K1694" s="7">
        <f t="shared" si="379"/>
        <v>-4</v>
      </c>
      <c r="L1694" s="6">
        <f t="shared" si="380"/>
        <v>-152.6</v>
      </c>
      <c r="M1694">
        <v>1</v>
      </c>
      <c r="N1694" s="9">
        <f t="shared" si="381"/>
        <v>0</v>
      </c>
      <c r="O1694" s="9">
        <f t="shared" si="382"/>
        <v>-1</v>
      </c>
      <c r="P1694" s="9">
        <f t="shared" si="383"/>
        <v>0</v>
      </c>
      <c r="Q1694" s="8">
        <f t="shared" si="384"/>
        <v>0</v>
      </c>
      <c r="R1694" s="8">
        <f t="shared" si="385"/>
        <v>-51.9</v>
      </c>
      <c r="S1694" t="str">
        <f t="shared" si="386"/>
        <v>15.00.00</v>
      </c>
      <c r="T1694" t="str">
        <f t="shared" si="387"/>
        <v>23.00.00</v>
      </c>
      <c r="U1694" t="str">
        <f t="shared" si="388"/>
        <v>19-feb-2014</v>
      </c>
      <c r="V1694">
        <f t="shared" si="389"/>
        <v>2</v>
      </c>
      <c r="W1694">
        <f t="shared" si="390"/>
        <v>2014</v>
      </c>
      <c r="X1694">
        <f t="shared" si="391"/>
        <v>19</v>
      </c>
      <c r="Y1694" s="25">
        <f t="shared" si="392"/>
        <v>8263.7999999999429</v>
      </c>
    </row>
    <row r="1695" spans="1:25">
      <c r="A1695" t="s">
        <v>5544</v>
      </c>
      <c r="B1695" t="s">
        <v>5545</v>
      </c>
      <c r="C1695" t="s">
        <v>25</v>
      </c>
      <c r="D1695">
        <v>4</v>
      </c>
      <c r="E1695" s="36">
        <v>-75.8</v>
      </c>
      <c r="F1695" s="4">
        <v>-7.7999999999999996E-3</v>
      </c>
      <c r="G1695">
        <v>0</v>
      </c>
      <c r="H1695" s="25">
        <v>0</v>
      </c>
      <c r="I1695" s="25">
        <v>-75.8</v>
      </c>
      <c r="J1695" s="3">
        <v>10000</v>
      </c>
      <c r="K1695" s="7">
        <f t="shared" si="379"/>
        <v>-5</v>
      </c>
      <c r="L1695" s="6">
        <f t="shared" si="380"/>
        <v>-228.39999999999998</v>
      </c>
      <c r="M1695">
        <v>1</v>
      </c>
      <c r="N1695" s="9">
        <f t="shared" si="381"/>
        <v>0</v>
      </c>
      <c r="O1695" s="9">
        <f t="shared" si="382"/>
        <v>-1</v>
      </c>
      <c r="P1695" s="9">
        <f t="shared" si="383"/>
        <v>0</v>
      </c>
      <c r="Q1695" s="8">
        <f t="shared" si="384"/>
        <v>0</v>
      </c>
      <c r="R1695" s="8">
        <f t="shared" si="385"/>
        <v>-75.8</v>
      </c>
      <c r="S1695" t="str">
        <f t="shared" si="386"/>
        <v>17.00.00</v>
      </c>
      <c r="T1695" t="str">
        <f t="shared" si="387"/>
        <v>21.00.00</v>
      </c>
      <c r="U1695" t="str">
        <f t="shared" si="388"/>
        <v>19-feb-2014</v>
      </c>
      <c r="V1695">
        <f t="shared" si="389"/>
        <v>2</v>
      </c>
      <c r="W1695">
        <f t="shared" si="390"/>
        <v>2014</v>
      </c>
      <c r="X1695">
        <f t="shared" si="391"/>
        <v>19</v>
      </c>
      <c r="Y1695" s="25">
        <f t="shared" si="392"/>
        <v>8187.9999999999427</v>
      </c>
    </row>
    <row r="1696" spans="1:25">
      <c r="A1696" t="s">
        <v>5546</v>
      </c>
      <c r="B1696" t="s">
        <v>5547</v>
      </c>
      <c r="C1696" t="s">
        <v>55</v>
      </c>
      <c r="D1696">
        <v>17</v>
      </c>
      <c r="E1696" s="36">
        <v>4.2</v>
      </c>
      <c r="F1696" s="4">
        <v>4.0000000000000002E-4</v>
      </c>
      <c r="G1696">
        <v>0</v>
      </c>
      <c r="H1696" s="25">
        <v>56.5</v>
      </c>
      <c r="I1696" s="25">
        <v>-13.8</v>
      </c>
      <c r="J1696" s="3">
        <v>10000</v>
      </c>
      <c r="K1696" s="7">
        <f t="shared" si="379"/>
        <v>1</v>
      </c>
      <c r="L1696" s="6">
        <f t="shared" si="380"/>
        <v>4.2</v>
      </c>
      <c r="M1696">
        <v>1</v>
      </c>
      <c r="N1696" s="9">
        <f t="shared" si="381"/>
        <v>1</v>
      </c>
      <c r="O1696" s="9">
        <f t="shared" si="382"/>
        <v>0</v>
      </c>
      <c r="P1696" s="9">
        <f t="shared" si="383"/>
        <v>0</v>
      </c>
      <c r="Q1696" s="8">
        <f t="shared" si="384"/>
        <v>4.2</v>
      </c>
      <c r="R1696" s="8">
        <f t="shared" si="385"/>
        <v>0</v>
      </c>
      <c r="S1696" t="str">
        <f t="shared" si="386"/>
        <v>22.00.00</v>
      </c>
      <c r="T1696" t="str">
        <f t="shared" si="387"/>
        <v>15.00.00</v>
      </c>
      <c r="U1696" t="str">
        <f t="shared" si="388"/>
        <v>19-feb-2014</v>
      </c>
      <c r="V1696">
        <f t="shared" si="389"/>
        <v>2</v>
      </c>
      <c r="W1696">
        <f t="shared" si="390"/>
        <v>2014</v>
      </c>
      <c r="X1696">
        <f t="shared" si="391"/>
        <v>19</v>
      </c>
      <c r="Y1696" s="25">
        <f t="shared" si="392"/>
        <v>8192.1999999999425</v>
      </c>
    </row>
    <row r="1697" spans="1:25">
      <c r="A1697" t="s">
        <v>5548</v>
      </c>
      <c r="B1697" t="s">
        <v>5549</v>
      </c>
      <c r="C1697" t="s">
        <v>25</v>
      </c>
      <c r="D1697">
        <v>18</v>
      </c>
      <c r="E1697" s="36">
        <v>65.2</v>
      </c>
      <c r="F1697" s="4">
        <v>6.7999999999999996E-3</v>
      </c>
      <c r="G1697">
        <v>0</v>
      </c>
      <c r="H1697" s="25">
        <v>109.2</v>
      </c>
      <c r="I1697" s="25">
        <v>0</v>
      </c>
      <c r="J1697" s="3">
        <v>10000</v>
      </c>
      <c r="K1697" s="7">
        <f t="shared" si="379"/>
        <v>2</v>
      </c>
      <c r="L1697" s="6">
        <f t="shared" si="380"/>
        <v>69.400000000000006</v>
      </c>
      <c r="M1697">
        <v>1</v>
      </c>
      <c r="N1697" s="9">
        <f t="shared" si="381"/>
        <v>1</v>
      </c>
      <c r="O1697" s="9">
        <f t="shared" si="382"/>
        <v>0</v>
      </c>
      <c r="P1697" s="9">
        <f t="shared" si="383"/>
        <v>0</v>
      </c>
      <c r="Q1697" s="8">
        <f t="shared" si="384"/>
        <v>65.2</v>
      </c>
      <c r="R1697" s="8">
        <f t="shared" si="385"/>
        <v>0</v>
      </c>
      <c r="S1697" t="str">
        <f t="shared" si="386"/>
        <v>16.00.00</v>
      </c>
      <c r="T1697" t="str">
        <f t="shared" si="387"/>
        <v>10.00.00</v>
      </c>
      <c r="U1697" t="str">
        <f t="shared" si="388"/>
        <v>20-feb-2014</v>
      </c>
      <c r="V1697">
        <f t="shared" si="389"/>
        <v>2</v>
      </c>
      <c r="W1697">
        <f t="shared" si="390"/>
        <v>2014</v>
      </c>
      <c r="X1697">
        <f t="shared" si="391"/>
        <v>20</v>
      </c>
      <c r="Y1697" s="25">
        <f t="shared" si="392"/>
        <v>8257.3999999999432</v>
      </c>
    </row>
    <row r="1698" spans="1:25">
      <c r="A1698" t="s">
        <v>5550</v>
      </c>
      <c r="B1698" t="s">
        <v>5551</v>
      </c>
      <c r="C1698" t="s">
        <v>55</v>
      </c>
      <c r="D1698">
        <v>6</v>
      </c>
      <c r="E1698" s="36">
        <v>-30.4</v>
      </c>
      <c r="F1698" s="4">
        <v>-3.2000000000000002E-3</v>
      </c>
      <c r="G1698">
        <v>0</v>
      </c>
      <c r="H1698" s="25">
        <v>6.4</v>
      </c>
      <c r="I1698" s="25">
        <v>-30.4</v>
      </c>
      <c r="J1698" s="3">
        <v>10000</v>
      </c>
      <c r="K1698" s="7">
        <f t="shared" si="379"/>
        <v>-1</v>
      </c>
      <c r="L1698" s="6">
        <f t="shared" si="380"/>
        <v>-30.4</v>
      </c>
      <c r="M1698">
        <v>1</v>
      </c>
      <c r="N1698" s="9">
        <f t="shared" si="381"/>
        <v>0</v>
      </c>
      <c r="O1698" s="9">
        <f t="shared" si="382"/>
        <v>-1</v>
      </c>
      <c r="P1698" s="9">
        <f t="shared" si="383"/>
        <v>0</v>
      </c>
      <c r="Q1698" s="8">
        <f t="shared" si="384"/>
        <v>0</v>
      </c>
      <c r="R1698" s="8">
        <f t="shared" si="385"/>
        <v>-30.4</v>
      </c>
      <c r="S1698" t="str">
        <f t="shared" si="386"/>
        <v>4.00.00</v>
      </c>
      <c r="T1698" t="str">
        <f t="shared" si="387"/>
        <v>10.00.00</v>
      </c>
      <c r="U1698" t="str">
        <f t="shared" si="388"/>
        <v>24-feb-2014</v>
      </c>
      <c r="V1698">
        <f t="shared" si="389"/>
        <v>2</v>
      </c>
      <c r="W1698">
        <f t="shared" si="390"/>
        <v>2014</v>
      </c>
      <c r="X1698">
        <f t="shared" si="391"/>
        <v>24</v>
      </c>
      <c r="Y1698" s="25">
        <f t="shared" si="392"/>
        <v>8226.9999999999436</v>
      </c>
    </row>
    <row r="1699" spans="1:25">
      <c r="A1699" t="s">
        <v>5552</v>
      </c>
      <c r="B1699" t="s">
        <v>5553</v>
      </c>
      <c r="C1699" t="s">
        <v>55</v>
      </c>
      <c r="D1699">
        <v>10</v>
      </c>
      <c r="E1699" s="36">
        <v>-9.8000000000000007</v>
      </c>
      <c r="F1699" s="4">
        <v>-1E-3</v>
      </c>
      <c r="G1699">
        <v>0</v>
      </c>
      <c r="H1699" s="25">
        <v>47.2</v>
      </c>
      <c r="I1699" s="25">
        <v>-9.8000000000000007</v>
      </c>
      <c r="J1699" s="3">
        <v>10000</v>
      </c>
      <c r="K1699" s="7">
        <f t="shared" si="379"/>
        <v>-2</v>
      </c>
      <c r="L1699" s="6">
        <f t="shared" si="380"/>
        <v>-40.200000000000003</v>
      </c>
      <c r="M1699">
        <v>1</v>
      </c>
      <c r="N1699" s="9">
        <f t="shared" si="381"/>
        <v>0</v>
      </c>
      <c r="O1699" s="9">
        <f t="shared" si="382"/>
        <v>-1</v>
      </c>
      <c r="P1699" s="9">
        <f t="shared" si="383"/>
        <v>0</v>
      </c>
      <c r="Q1699" s="8">
        <f t="shared" si="384"/>
        <v>0</v>
      </c>
      <c r="R1699" s="8">
        <f t="shared" si="385"/>
        <v>-9.8000000000000007</v>
      </c>
      <c r="S1699" t="str">
        <f t="shared" si="386"/>
        <v>7.00.00</v>
      </c>
      <c r="T1699" t="str">
        <f t="shared" si="387"/>
        <v>17.00.00</v>
      </c>
      <c r="U1699" t="str">
        <f t="shared" si="388"/>
        <v>25-feb-2014</v>
      </c>
      <c r="V1699">
        <f t="shared" si="389"/>
        <v>2</v>
      </c>
      <c r="W1699">
        <f t="shared" si="390"/>
        <v>2014</v>
      </c>
      <c r="X1699">
        <f t="shared" si="391"/>
        <v>25</v>
      </c>
      <c r="Y1699" s="25">
        <f t="shared" si="392"/>
        <v>8217.1999999999443</v>
      </c>
    </row>
    <row r="1700" spans="1:25">
      <c r="A1700" t="s">
        <v>5554</v>
      </c>
      <c r="B1700" t="s">
        <v>5555</v>
      </c>
      <c r="C1700" t="s">
        <v>55</v>
      </c>
      <c r="D1700">
        <v>19</v>
      </c>
      <c r="E1700" s="36">
        <v>-3.1</v>
      </c>
      <c r="F1700" s="4">
        <v>-2.9999999999999997E-4</v>
      </c>
      <c r="G1700">
        <v>0</v>
      </c>
      <c r="H1700" s="25">
        <v>39</v>
      </c>
      <c r="I1700" s="25">
        <v>-20.9</v>
      </c>
      <c r="J1700" s="3">
        <v>10000</v>
      </c>
      <c r="K1700" s="7">
        <f t="shared" si="379"/>
        <v>-3</v>
      </c>
      <c r="L1700" s="6">
        <f t="shared" si="380"/>
        <v>-43.300000000000004</v>
      </c>
      <c r="M1700">
        <v>1</v>
      </c>
      <c r="N1700" s="9">
        <f t="shared" si="381"/>
        <v>0</v>
      </c>
      <c r="O1700" s="9">
        <f t="shared" si="382"/>
        <v>-1</v>
      </c>
      <c r="P1700" s="9">
        <f t="shared" si="383"/>
        <v>0</v>
      </c>
      <c r="Q1700" s="8">
        <f t="shared" si="384"/>
        <v>0</v>
      </c>
      <c r="R1700" s="8">
        <f t="shared" si="385"/>
        <v>-3.1</v>
      </c>
      <c r="S1700" t="str">
        <f t="shared" si="386"/>
        <v>14.00.00</v>
      </c>
      <c r="T1700" t="str">
        <f t="shared" si="387"/>
        <v>9.00.00</v>
      </c>
      <c r="U1700" t="str">
        <f t="shared" si="388"/>
        <v>26-feb-2014</v>
      </c>
      <c r="V1700">
        <f t="shared" si="389"/>
        <v>2</v>
      </c>
      <c r="W1700">
        <f t="shared" si="390"/>
        <v>2014</v>
      </c>
      <c r="X1700">
        <f t="shared" si="391"/>
        <v>26</v>
      </c>
      <c r="Y1700" s="25">
        <f t="shared" si="392"/>
        <v>8214.099999999944</v>
      </c>
    </row>
    <row r="1701" spans="1:25">
      <c r="A1701" t="s">
        <v>2281</v>
      </c>
      <c r="B1701" t="s">
        <v>2282</v>
      </c>
      <c r="C1701" t="s">
        <v>55</v>
      </c>
      <c r="D1701">
        <v>8</v>
      </c>
      <c r="E1701" s="38">
        <v>-161</v>
      </c>
      <c r="F1701" s="4">
        <v>-8.5000000000000006E-3</v>
      </c>
      <c r="G1701">
        <v>0</v>
      </c>
      <c r="H1701" s="25">
        <v>0</v>
      </c>
      <c r="I1701" s="25">
        <v>-184.4</v>
      </c>
      <c r="J1701" s="3">
        <v>10000</v>
      </c>
      <c r="K1701" s="7">
        <f t="shared" si="379"/>
        <v>-4</v>
      </c>
      <c r="L1701" s="6">
        <f t="shared" si="380"/>
        <v>-204.3</v>
      </c>
      <c r="M1701">
        <v>1</v>
      </c>
      <c r="N1701" s="9">
        <f t="shared" si="381"/>
        <v>0</v>
      </c>
      <c r="O1701" s="9">
        <f t="shared" si="382"/>
        <v>-1</v>
      </c>
      <c r="P1701" s="9">
        <f t="shared" si="383"/>
        <v>0</v>
      </c>
      <c r="Q1701" s="8">
        <f t="shared" si="384"/>
        <v>0</v>
      </c>
      <c r="R1701" s="8">
        <f t="shared" si="385"/>
        <v>-161</v>
      </c>
      <c r="S1701" t="str">
        <f t="shared" si="386"/>
        <v>13.00.00</v>
      </c>
      <c r="T1701" t="str">
        <f t="shared" si="387"/>
        <v>21.00.00</v>
      </c>
      <c r="U1701" t="str">
        <f t="shared" si="388"/>
        <v>27-feb-2014</v>
      </c>
      <c r="V1701">
        <f t="shared" si="389"/>
        <v>2</v>
      </c>
      <c r="W1701">
        <f t="shared" si="390"/>
        <v>2014</v>
      </c>
      <c r="X1701">
        <f t="shared" si="391"/>
        <v>27</v>
      </c>
      <c r="Y1701" s="25">
        <f t="shared" si="392"/>
        <v>8053.099999999944</v>
      </c>
    </row>
    <row r="1702" spans="1:25">
      <c r="A1702" t="s">
        <v>5557</v>
      </c>
      <c r="B1702" t="s">
        <v>2283</v>
      </c>
      <c r="C1702" t="s">
        <v>25</v>
      </c>
      <c r="D1702">
        <v>17</v>
      </c>
      <c r="E1702" s="36">
        <v>-27.6</v>
      </c>
      <c r="F1702" s="4">
        <v>-2.8999999999999998E-3</v>
      </c>
      <c r="G1702">
        <v>0</v>
      </c>
      <c r="H1702" s="25">
        <v>13.7</v>
      </c>
      <c r="I1702" s="25">
        <v>-27.6</v>
      </c>
      <c r="J1702" s="3">
        <v>10000</v>
      </c>
      <c r="K1702" s="7">
        <f t="shared" si="379"/>
        <v>-5</v>
      </c>
      <c r="L1702" s="6">
        <f t="shared" si="380"/>
        <v>-231.9</v>
      </c>
      <c r="M1702">
        <v>1</v>
      </c>
      <c r="N1702" s="9">
        <f t="shared" si="381"/>
        <v>0</v>
      </c>
      <c r="O1702" s="9">
        <f t="shared" si="382"/>
        <v>-1</v>
      </c>
      <c r="P1702" s="9">
        <f t="shared" si="383"/>
        <v>0</v>
      </c>
      <c r="Q1702" s="8">
        <f t="shared" si="384"/>
        <v>0</v>
      </c>
      <c r="R1702" s="8">
        <f t="shared" si="385"/>
        <v>-27.6</v>
      </c>
      <c r="S1702" t="str">
        <f t="shared" si="386"/>
        <v>20.00.00</v>
      </c>
      <c r="T1702" t="str">
        <f t="shared" si="387"/>
        <v>13.00.00</v>
      </c>
      <c r="U1702" t="str">
        <f t="shared" si="388"/>
        <v>27-feb-2014</v>
      </c>
      <c r="V1702">
        <f t="shared" si="389"/>
        <v>2</v>
      </c>
      <c r="W1702">
        <f t="shared" si="390"/>
        <v>2014</v>
      </c>
      <c r="X1702">
        <f t="shared" si="391"/>
        <v>27</v>
      </c>
      <c r="Y1702" s="25">
        <f t="shared" si="392"/>
        <v>8025.4999999999436</v>
      </c>
    </row>
    <row r="1703" spans="1:25">
      <c r="A1703" t="s">
        <v>5555</v>
      </c>
      <c r="B1703" t="s">
        <v>5556</v>
      </c>
      <c r="C1703" t="s">
        <v>25</v>
      </c>
      <c r="D1703">
        <v>1</v>
      </c>
      <c r="E1703" s="36">
        <v>-66.8</v>
      </c>
      <c r="F1703" s="4">
        <v>-6.8999999999999999E-3</v>
      </c>
      <c r="G1703">
        <v>0</v>
      </c>
      <c r="H1703" s="25">
        <v>0</v>
      </c>
      <c r="I1703" s="25">
        <v>-67.599999999999994</v>
      </c>
      <c r="J1703" s="3">
        <v>10000</v>
      </c>
      <c r="K1703" s="7">
        <f t="shared" si="379"/>
        <v>-6</v>
      </c>
      <c r="L1703" s="6">
        <f t="shared" si="380"/>
        <v>-298.7</v>
      </c>
      <c r="M1703">
        <v>1</v>
      </c>
      <c r="N1703" s="9">
        <f t="shared" si="381"/>
        <v>0</v>
      </c>
      <c r="O1703" s="9">
        <f t="shared" si="382"/>
        <v>-1</v>
      </c>
      <c r="P1703" s="9">
        <f t="shared" si="383"/>
        <v>0</v>
      </c>
      <c r="Q1703" s="8">
        <f t="shared" si="384"/>
        <v>0</v>
      </c>
      <c r="R1703" s="8">
        <f t="shared" si="385"/>
        <v>-66.8</v>
      </c>
      <c r="S1703" t="str">
        <f t="shared" si="386"/>
        <v>9.00.00</v>
      </c>
      <c r="T1703" t="str">
        <f t="shared" si="387"/>
        <v>10.00.00</v>
      </c>
      <c r="U1703" t="str">
        <f t="shared" si="388"/>
        <v>27-feb-2014</v>
      </c>
      <c r="V1703">
        <f t="shared" si="389"/>
        <v>2</v>
      </c>
      <c r="W1703">
        <f t="shared" si="390"/>
        <v>2014</v>
      </c>
      <c r="X1703">
        <f t="shared" si="391"/>
        <v>27</v>
      </c>
      <c r="Y1703" s="25">
        <f t="shared" si="392"/>
        <v>7958.6999999999434</v>
      </c>
    </row>
    <row r="1704" spans="1:25">
      <c r="A1704" t="s">
        <v>2283</v>
      </c>
      <c r="B1704" t="s">
        <v>2284</v>
      </c>
      <c r="C1704" t="s">
        <v>55</v>
      </c>
      <c r="D1704">
        <v>3</v>
      </c>
      <c r="E1704" s="38">
        <v>-200</v>
      </c>
      <c r="F1704" s="4">
        <v>-1.04E-2</v>
      </c>
      <c r="G1704">
        <v>0</v>
      </c>
      <c r="H1704" s="25">
        <v>0</v>
      </c>
      <c r="I1704" s="25">
        <v>-200</v>
      </c>
      <c r="J1704" s="3">
        <v>10000</v>
      </c>
      <c r="K1704" s="7">
        <f t="shared" si="379"/>
        <v>-7</v>
      </c>
      <c r="L1704" s="6">
        <f t="shared" si="380"/>
        <v>-498.7</v>
      </c>
      <c r="M1704">
        <v>1</v>
      </c>
      <c r="N1704" s="9">
        <f t="shared" si="381"/>
        <v>0</v>
      </c>
      <c r="O1704" s="9">
        <f t="shared" si="382"/>
        <v>-1</v>
      </c>
      <c r="P1704" s="9">
        <f t="shared" si="383"/>
        <v>0</v>
      </c>
      <c r="Q1704" s="8">
        <f t="shared" si="384"/>
        <v>0</v>
      </c>
      <c r="R1704" s="8">
        <f t="shared" si="385"/>
        <v>-200</v>
      </c>
      <c r="S1704" t="str">
        <f t="shared" si="386"/>
        <v>13.00.00</v>
      </c>
      <c r="T1704" t="str">
        <f t="shared" si="387"/>
        <v>16.00.00</v>
      </c>
      <c r="U1704" t="str">
        <f t="shared" si="388"/>
        <v>28-feb-2014</v>
      </c>
      <c r="V1704">
        <f t="shared" si="389"/>
        <v>2</v>
      </c>
      <c r="W1704">
        <f t="shared" si="390"/>
        <v>2014</v>
      </c>
      <c r="X1704">
        <f t="shared" si="391"/>
        <v>28</v>
      </c>
      <c r="Y1704" s="25">
        <f t="shared" si="392"/>
        <v>7758.6999999999434</v>
      </c>
    </row>
    <row r="1705" spans="1:25">
      <c r="A1705" t="s">
        <v>2284</v>
      </c>
      <c r="B1705" t="s">
        <v>5558</v>
      </c>
      <c r="C1705" t="s">
        <v>25</v>
      </c>
      <c r="D1705">
        <v>5</v>
      </c>
      <c r="E1705" s="36">
        <v>-35.799999999999997</v>
      </c>
      <c r="F1705" s="4">
        <v>-3.7000000000000002E-3</v>
      </c>
      <c r="G1705">
        <v>0</v>
      </c>
      <c r="H1705" s="25">
        <v>34</v>
      </c>
      <c r="I1705" s="25">
        <v>-35.799999999999997</v>
      </c>
      <c r="J1705" s="3">
        <v>10000</v>
      </c>
      <c r="K1705" s="7">
        <f t="shared" si="379"/>
        <v>-8</v>
      </c>
      <c r="L1705" s="6">
        <f t="shared" si="380"/>
        <v>-534.5</v>
      </c>
      <c r="M1705">
        <v>1</v>
      </c>
      <c r="N1705" s="9">
        <f t="shared" si="381"/>
        <v>0</v>
      </c>
      <c r="O1705" s="9">
        <f t="shared" si="382"/>
        <v>-1</v>
      </c>
      <c r="P1705" s="9">
        <f t="shared" si="383"/>
        <v>0</v>
      </c>
      <c r="Q1705" s="8">
        <f t="shared" si="384"/>
        <v>0</v>
      </c>
      <c r="R1705" s="8">
        <f t="shared" si="385"/>
        <v>-35.799999999999997</v>
      </c>
      <c r="S1705" t="str">
        <f t="shared" si="386"/>
        <v>16.00.00</v>
      </c>
      <c r="T1705" t="str">
        <f t="shared" si="387"/>
        <v>21.00.00</v>
      </c>
      <c r="U1705" t="str">
        <f t="shared" si="388"/>
        <v>28-feb-2014</v>
      </c>
      <c r="V1705">
        <f t="shared" si="389"/>
        <v>2</v>
      </c>
      <c r="W1705">
        <f t="shared" si="390"/>
        <v>2014</v>
      </c>
      <c r="X1705">
        <f t="shared" si="391"/>
        <v>28</v>
      </c>
      <c r="Y1705" s="25">
        <f t="shared" si="392"/>
        <v>7722.8999999999432</v>
      </c>
    </row>
    <row r="1706" spans="1:25">
      <c r="A1706" t="s">
        <v>2285</v>
      </c>
      <c r="B1706" t="s">
        <v>2286</v>
      </c>
      <c r="C1706" t="s">
        <v>55</v>
      </c>
      <c r="D1706">
        <v>8</v>
      </c>
      <c r="E1706" s="38">
        <v>71.400000000000006</v>
      </c>
      <c r="F1706" s="4">
        <v>3.8E-3</v>
      </c>
      <c r="G1706">
        <v>0</v>
      </c>
      <c r="H1706" s="25">
        <v>111.4</v>
      </c>
      <c r="I1706" s="25">
        <v>-56.6</v>
      </c>
      <c r="J1706" s="3">
        <v>10000</v>
      </c>
      <c r="K1706" s="7">
        <f t="shared" si="379"/>
        <v>1</v>
      </c>
      <c r="L1706" s="6">
        <f t="shared" si="380"/>
        <v>71.400000000000006</v>
      </c>
      <c r="M1706">
        <v>1</v>
      </c>
      <c r="N1706" s="9">
        <f t="shared" si="381"/>
        <v>1</v>
      </c>
      <c r="O1706" s="9">
        <f t="shared" si="382"/>
        <v>0</v>
      </c>
      <c r="P1706" s="9">
        <f t="shared" si="383"/>
        <v>0</v>
      </c>
      <c r="Q1706" s="8">
        <f t="shared" si="384"/>
        <v>71.400000000000006</v>
      </c>
      <c r="R1706" s="8">
        <f t="shared" si="385"/>
        <v>0</v>
      </c>
      <c r="S1706" t="str">
        <f t="shared" si="386"/>
        <v>13.00.00</v>
      </c>
      <c r="T1706" t="str">
        <f t="shared" si="387"/>
        <v>21.00.00</v>
      </c>
      <c r="U1706" t="str">
        <f t="shared" si="388"/>
        <v xml:space="preserve">3-mar-2014 </v>
      </c>
      <c r="V1706">
        <f t="shared" si="389"/>
        <v>3</v>
      </c>
      <c r="W1706">
        <f t="shared" si="390"/>
        <v>2014</v>
      </c>
      <c r="X1706">
        <f t="shared" si="391"/>
        <v>3</v>
      </c>
      <c r="Y1706" s="25">
        <f t="shared" si="392"/>
        <v>7794.2999999999429</v>
      </c>
    </row>
    <row r="1707" spans="1:25">
      <c r="A1707" t="s">
        <v>5559</v>
      </c>
      <c r="B1707" t="s">
        <v>5560</v>
      </c>
      <c r="C1707" t="s">
        <v>25</v>
      </c>
      <c r="D1707">
        <v>19</v>
      </c>
      <c r="E1707" s="36">
        <v>201.8</v>
      </c>
      <c r="F1707" s="4">
        <v>2.1600000000000001E-2</v>
      </c>
      <c r="G1707">
        <v>0</v>
      </c>
      <c r="H1707" s="25">
        <v>216.4</v>
      </c>
      <c r="I1707" s="25">
        <v>-3</v>
      </c>
      <c r="J1707" s="3">
        <v>10000</v>
      </c>
      <c r="K1707" s="7">
        <f t="shared" si="379"/>
        <v>2</v>
      </c>
      <c r="L1707" s="6">
        <f t="shared" si="380"/>
        <v>273.20000000000005</v>
      </c>
      <c r="M1707">
        <v>1</v>
      </c>
      <c r="N1707" s="9">
        <f t="shared" si="381"/>
        <v>1</v>
      </c>
      <c r="O1707" s="9">
        <f t="shared" si="382"/>
        <v>0</v>
      </c>
      <c r="P1707" s="9">
        <f t="shared" si="383"/>
        <v>0</v>
      </c>
      <c r="Q1707" s="8">
        <f t="shared" si="384"/>
        <v>201.8</v>
      </c>
      <c r="R1707" s="8">
        <f t="shared" si="385"/>
        <v>0</v>
      </c>
      <c r="S1707" t="str">
        <f t="shared" si="386"/>
        <v>2.00.00</v>
      </c>
      <c r="T1707" t="str">
        <f t="shared" si="387"/>
        <v>21.00.00</v>
      </c>
      <c r="U1707" t="str">
        <f t="shared" si="388"/>
        <v xml:space="preserve">4-mar-2014 </v>
      </c>
      <c r="V1707">
        <f t="shared" si="389"/>
        <v>3</v>
      </c>
      <c r="W1707">
        <f t="shared" si="390"/>
        <v>2014</v>
      </c>
      <c r="X1707">
        <f t="shared" si="391"/>
        <v>4</v>
      </c>
      <c r="Y1707" s="25">
        <f t="shared" si="392"/>
        <v>7996.0999999999431</v>
      </c>
    </row>
    <row r="1708" spans="1:25">
      <c r="A1708" t="s">
        <v>5561</v>
      </c>
      <c r="B1708" t="s">
        <v>5562</v>
      </c>
      <c r="C1708" t="s">
        <v>55</v>
      </c>
      <c r="D1708">
        <v>12</v>
      </c>
      <c r="E1708" s="36">
        <v>-6</v>
      </c>
      <c r="F1708" s="4">
        <v>-5.9999999999999995E-4</v>
      </c>
      <c r="G1708">
        <v>0</v>
      </c>
      <c r="H1708" s="25">
        <v>23.4</v>
      </c>
      <c r="I1708" s="25">
        <v>-6</v>
      </c>
      <c r="J1708" s="3">
        <v>10000</v>
      </c>
      <c r="K1708" s="7">
        <f t="shared" si="379"/>
        <v>-1</v>
      </c>
      <c r="L1708" s="6">
        <f t="shared" si="380"/>
        <v>-6</v>
      </c>
      <c r="M1708">
        <v>1</v>
      </c>
      <c r="N1708" s="9">
        <f t="shared" si="381"/>
        <v>0</v>
      </c>
      <c r="O1708" s="9">
        <f t="shared" si="382"/>
        <v>-1</v>
      </c>
      <c r="P1708" s="9">
        <f t="shared" si="383"/>
        <v>0</v>
      </c>
      <c r="Q1708" s="8">
        <f t="shared" si="384"/>
        <v>0</v>
      </c>
      <c r="R1708" s="8">
        <f t="shared" si="385"/>
        <v>-6</v>
      </c>
      <c r="S1708" t="str">
        <f t="shared" si="386"/>
        <v>17.00.00</v>
      </c>
      <c r="T1708" t="str">
        <f t="shared" si="387"/>
        <v>5.00.00</v>
      </c>
      <c r="U1708" t="str">
        <f t="shared" si="388"/>
        <v xml:space="preserve">5-mar-2014 </v>
      </c>
      <c r="V1708">
        <f t="shared" si="389"/>
        <v>3</v>
      </c>
      <c r="W1708">
        <f t="shared" si="390"/>
        <v>2014</v>
      </c>
      <c r="X1708">
        <f t="shared" si="391"/>
        <v>5</v>
      </c>
      <c r="Y1708" s="25">
        <f t="shared" si="392"/>
        <v>7990.0999999999431</v>
      </c>
    </row>
    <row r="1709" spans="1:25">
      <c r="A1709" t="s">
        <v>5563</v>
      </c>
      <c r="B1709" t="s">
        <v>5564</v>
      </c>
      <c r="C1709" t="s">
        <v>55</v>
      </c>
      <c r="D1709">
        <v>23</v>
      </c>
      <c r="E1709" s="36">
        <v>10.199999999999999</v>
      </c>
      <c r="F1709" s="4">
        <v>1.1000000000000001E-3</v>
      </c>
      <c r="G1709">
        <v>0</v>
      </c>
      <c r="H1709" s="25">
        <v>58</v>
      </c>
      <c r="I1709" s="25">
        <v>-27.8</v>
      </c>
      <c r="J1709" s="3">
        <v>10000</v>
      </c>
      <c r="K1709" s="7">
        <f t="shared" si="379"/>
        <v>1</v>
      </c>
      <c r="L1709" s="6">
        <f t="shared" si="380"/>
        <v>10.199999999999999</v>
      </c>
      <c r="M1709">
        <v>1</v>
      </c>
      <c r="N1709" s="9">
        <f t="shared" si="381"/>
        <v>1</v>
      </c>
      <c r="O1709" s="9">
        <f t="shared" si="382"/>
        <v>0</v>
      </c>
      <c r="P1709" s="9">
        <f t="shared" si="383"/>
        <v>0</v>
      </c>
      <c r="Q1709" s="8">
        <f t="shared" si="384"/>
        <v>10.199999999999999</v>
      </c>
      <c r="R1709" s="8">
        <f t="shared" si="385"/>
        <v>0</v>
      </c>
      <c r="S1709" t="str">
        <f t="shared" si="386"/>
        <v>15.00.00</v>
      </c>
      <c r="T1709" t="str">
        <f t="shared" si="387"/>
        <v>14.00.00</v>
      </c>
      <c r="U1709" t="str">
        <f t="shared" si="388"/>
        <v xml:space="preserve">6-mar-2014 </v>
      </c>
      <c r="V1709">
        <f t="shared" si="389"/>
        <v>3</v>
      </c>
      <c r="W1709">
        <f t="shared" si="390"/>
        <v>2014</v>
      </c>
      <c r="X1709">
        <f t="shared" si="391"/>
        <v>6</v>
      </c>
      <c r="Y1709" s="25">
        <f t="shared" si="392"/>
        <v>8000.2999999999429</v>
      </c>
    </row>
    <row r="1710" spans="1:25">
      <c r="A1710" t="s">
        <v>7371</v>
      </c>
      <c r="B1710" t="s">
        <v>7372</v>
      </c>
      <c r="C1710" t="s">
        <v>55</v>
      </c>
      <c r="D1710">
        <v>17</v>
      </c>
      <c r="E1710" s="36">
        <v>-83.5</v>
      </c>
      <c r="F1710" s="4">
        <v>-8.8000000000000005E-3</v>
      </c>
      <c r="G1710">
        <v>0</v>
      </c>
      <c r="H1710" s="25">
        <v>1.2</v>
      </c>
      <c r="I1710" s="25">
        <v>-101</v>
      </c>
      <c r="J1710" s="3">
        <v>10000</v>
      </c>
      <c r="K1710" s="7">
        <f t="shared" si="379"/>
        <v>-1</v>
      </c>
      <c r="L1710" s="6">
        <f t="shared" si="380"/>
        <v>-83.5</v>
      </c>
      <c r="M1710">
        <v>1</v>
      </c>
      <c r="N1710" s="9">
        <f t="shared" si="381"/>
        <v>0</v>
      </c>
      <c r="O1710" s="9">
        <f t="shared" si="382"/>
        <v>-1</v>
      </c>
      <c r="P1710" s="9">
        <f t="shared" si="383"/>
        <v>0</v>
      </c>
      <c r="Q1710" s="8">
        <f t="shared" si="384"/>
        <v>0</v>
      </c>
      <c r="R1710" s="8">
        <f t="shared" si="385"/>
        <v>-83.5</v>
      </c>
      <c r="S1710" t="str">
        <f t="shared" si="386"/>
        <v>10.15.00</v>
      </c>
      <c r="T1710" t="str">
        <f t="shared" si="387"/>
        <v>14.30.00</v>
      </c>
      <c r="U1710" t="str">
        <f t="shared" si="388"/>
        <v xml:space="preserve">7-mar-2014 </v>
      </c>
      <c r="V1710">
        <f t="shared" si="389"/>
        <v>3</v>
      </c>
      <c r="W1710">
        <f t="shared" si="390"/>
        <v>2014</v>
      </c>
      <c r="X1710">
        <f t="shared" si="391"/>
        <v>7</v>
      </c>
      <c r="Y1710" s="25">
        <f t="shared" si="392"/>
        <v>7916.7999999999429</v>
      </c>
    </row>
    <row r="1711" spans="1:25">
      <c r="A1711" t="s">
        <v>7372</v>
      </c>
      <c r="B1711" t="s">
        <v>7373</v>
      </c>
      <c r="C1711" t="s">
        <v>25</v>
      </c>
      <c r="D1711">
        <v>26</v>
      </c>
      <c r="E1711" s="36">
        <v>-154.69999999999999</v>
      </c>
      <c r="F1711" s="4">
        <v>-1.6199999999999999E-2</v>
      </c>
      <c r="G1711">
        <v>0</v>
      </c>
      <c r="H1711" s="25">
        <v>0</v>
      </c>
      <c r="I1711" s="25">
        <v>-228.7</v>
      </c>
      <c r="J1711" s="3">
        <v>10000</v>
      </c>
      <c r="K1711" s="7">
        <f t="shared" si="379"/>
        <v>-2</v>
      </c>
      <c r="L1711" s="6">
        <f t="shared" si="380"/>
        <v>-238.2</v>
      </c>
      <c r="M1711">
        <v>1</v>
      </c>
      <c r="N1711" s="9">
        <f t="shared" si="381"/>
        <v>0</v>
      </c>
      <c r="O1711" s="9">
        <f t="shared" si="382"/>
        <v>-1</v>
      </c>
      <c r="P1711" s="9">
        <f t="shared" si="383"/>
        <v>0</v>
      </c>
      <c r="Q1711" s="8">
        <f t="shared" si="384"/>
        <v>0</v>
      </c>
      <c r="R1711" s="8">
        <f t="shared" si="385"/>
        <v>-154.69999999999999</v>
      </c>
      <c r="S1711" t="str">
        <f t="shared" si="386"/>
        <v>14.30.00</v>
      </c>
      <c r="T1711" t="str">
        <f t="shared" si="387"/>
        <v>21.00.00</v>
      </c>
      <c r="U1711" t="str">
        <f t="shared" si="388"/>
        <v xml:space="preserve">7-mar-2014 </v>
      </c>
      <c r="V1711">
        <f t="shared" si="389"/>
        <v>3</v>
      </c>
      <c r="W1711">
        <f t="shared" si="390"/>
        <v>2014</v>
      </c>
      <c r="X1711">
        <f t="shared" si="391"/>
        <v>7</v>
      </c>
      <c r="Y1711" s="25">
        <f t="shared" si="392"/>
        <v>7762.0999999999431</v>
      </c>
    </row>
    <row r="1712" spans="1:25">
      <c r="A1712" t="s">
        <v>5565</v>
      </c>
      <c r="B1712" t="s">
        <v>5566</v>
      </c>
      <c r="C1712" t="s">
        <v>55</v>
      </c>
      <c r="D1712">
        <v>18</v>
      </c>
      <c r="E1712" s="36">
        <v>81.2</v>
      </c>
      <c r="F1712" s="4">
        <v>8.6E-3</v>
      </c>
      <c r="G1712">
        <v>0</v>
      </c>
      <c r="H1712" s="25">
        <v>117.7</v>
      </c>
      <c r="I1712" s="25">
        <v>0</v>
      </c>
      <c r="J1712" s="3">
        <v>10000</v>
      </c>
      <c r="K1712" s="7">
        <f t="shared" si="379"/>
        <v>1</v>
      </c>
      <c r="L1712" s="6">
        <f t="shared" si="380"/>
        <v>81.2</v>
      </c>
      <c r="M1712">
        <v>1</v>
      </c>
      <c r="N1712" s="9">
        <f t="shared" si="381"/>
        <v>1</v>
      </c>
      <c r="O1712" s="9">
        <f t="shared" si="382"/>
        <v>0</v>
      </c>
      <c r="P1712" s="9">
        <f t="shared" si="383"/>
        <v>0</v>
      </c>
      <c r="Q1712" s="8">
        <f t="shared" si="384"/>
        <v>81.2</v>
      </c>
      <c r="R1712" s="8">
        <f t="shared" si="385"/>
        <v>0</v>
      </c>
      <c r="S1712" t="str">
        <f t="shared" si="386"/>
        <v>16.00.00</v>
      </c>
      <c r="T1712" t="str">
        <f t="shared" si="387"/>
        <v>9.00.00</v>
      </c>
      <c r="U1712" t="str">
        <f t="shared" si="388"/>
        <v xml:space="preserve">7-mar-2014 </v>
      </c>
      <c r="V1712">
        <f t="shared" si="389"/>
        <v>3</v>
      </c>
      <c r="W1712">
        <f t="shared" si="390"/>
        <v>2014</v>
      </c>
      <c r="X1712">
        <f t="shared" si="391"/>
        <v>7</v>
      </c>
      <c r="Y1712" s="25">
        <f t="shared" si="392"/>
        <v>7843.2999999999429</v>
      </c>
    </row>
    <row r="1713" spans="1:25">
      <c r="A1713" t="s">
        <v>5567</v>
      </c>
      <c r="B1713" t="s">
        <v>5568</v>
      </c>
      <c r="C1713" t="s">
        <v>25</v>
      </c>
      <c r="D1713">
        <v>13</v>
      </c>
      <c r="E1713" s="36">
        <v>-5.6</v>
      </c>
      <c r="F1713" s="4">
        <v>-5.9999999999999995E-4</v>
      </c>
      <c r="G1713">
        <v>0</v>
      </c>
      <c r="H1713" s="25">
        <v>17.5</v>
      </c>
      <c r="I1713" s="25">
        <v>-5.6</v>
      </c>
      <c r="J1713" s="3">
        <v>10000</v>
      </c>
      <c r="K1713" s="7">
        <f t="shared" si="379"/>
        <v>-1</v>
      </c>
      <c r="L1713" s="6">
        <f t="shared" si="380"/>
        <v>-5.6</v>
      </c>
      <c r="M1713">
        <v>1</v>
      </c>
      <c r="N1713" s="9">
        <f t="shared" si="381"/>
        <v>0</v>
      </c>
      <c r="O1713" s="9">
        <f t="shared" si="382"/>
        <v>-1</v>
      </c>
      <c r="P1713" s="9">
        <f t="shared" si="383"/>
        <v>0</v>
      </c>
      <c r="Q1713" s="8">
        <f t="shared" si="384"/>
        <v>0</v>
      </c>
      <c r="R1713" s="8">
        <f t="shared" si="385"/>
        <v>-5.6</v>
      </c>
      <c r="S1713" t="str">
        <f t="shared" si="386"/>
        <v>21.00.00</v>
      </c>
      <c r="T1713" t="str">
        <f t="shared" si="387"/>
        <v>10.00.00</v>
      </c>
      <c r="U1713" t="str">
        <f t="shared" si="388"/>
        <v>10-mar-2014</v>
      </c>
      <c r="V1713">
        <f t="shared" si="389"/>
        <v>3</v>
      </c>
      <c r="W1713">
        <f t="shared" si="390"/>
        <v>2014</v>
      </c>
      <c r="X1713">
        <f t="shared" si="391"/>
        <v>10</v>
      </c>
      <c r="Y1713" s="25">
        <f t="shared" si="392"/>
        <v>7837.6999999999425</v>
      </c>
    </row>
    <row r="1714" spans="1:25">
      <c r="A1714" t="s">
        <v>3362</v>
      </c>
      <c r="B1714" t="s">
        <v>3363</v>
      </c>
      <c r="C1714" t="s">
        <v>25</v>
      </c>
      <c r="D1714">
        <v>3</v>
      </c>
      <c r="E1714" s="36">
        <v>75.900000000000006</v>
      </c>
      <c r="F1714" s="4">
        <v>8.2000000000000007E-3</v>
      </c>
      <c r="G1714">
        <v>0</v>
      </c>
      <c r="H1714" s="25">
        <v>75.900000000000006</v>
      </c>
      <c r="I1714" s="25">
        <v>-2.8</v>
      </c>
      <c r="J1714" s="3">
        <v>10000</v>
      </c>
      <c r="K1714" s="7">
        <f t="shared" si="379"/>
        <v>1</v>
      </c>
      <c r="L1714" s="6">
        <f t="shared" si="380"/>
        <v>75.900000000000006</v>
      </c>
      <c r="M1714">
        <v>1</v>
      </c>
      <c r="N1714" s="9">
        <f t="shared" si="381"/>
        <v>1</v>
      </c>
      <c r="O1714" s="9">
        <f t="shared" si="382"/>
        <v>0</v>
      </c>
      <c r="P1714" s="9">
        <f t="shared" si="383"/>
        <v>0</v>
      </c>
      <c r="Q1714" s="8">
        <f t="shared" si="384"/>
        <v>75.900000000000006</v>
      </c>
      <c r="R1714" s="8">
        <f t="shared" si="385"/>
        <v>0</v>
      </c>
      <c r="S1714" t="str">
        <f t="shared" si="386"/>
        <v>12.00.00</v>
      </c>
      <c r="T1714" t="str">
        <f t="shared" si="387"/>
        <v>15.00.00</v>
      </c>
      <c r="U1714" t="str">
        <f t="shared" si="388"/>
        <v>11-mar-2014</v>
      </c>
      <c r="V1714">
        <f t="shared" si="389"/>
        <v>3</v>
      </c>
      <c r="W1714">
        <f t="shared" si="390"/>
        <v>2014</v>
      </c>
      <c r="X1714">
        <f t="shared" si="391"/>
        <v>11</v>
      </c>
      <c r="Y1714" s="25">
        <f t="shared" si="392"/>
        <v>7913.5999999999422</v>
      </c>
    </row>
    <row r="1715" spans="1:25">
      <c r="A1715" t="s">
        <v>5569</v>
      </c>
      <c r="B1715" t="s">
        <v>5570</v>
      </c>
      <c r="C1715" t="s">
        <v>25</v>
      </c>
      <c r="D1715">
        <v>3</v>
      </c>
      <c r="E1715" s="36">
        <v>-2.8</v>
      </c>
      <c r="F1715" s="4">
        <v>-2.9999999999999997E-4</v>
      </c>
      <c r="G1715">
        <v>0</v>
      </c>
      <c r="H1715" s="25">
        <v>68.2</v>
      </c>
      <c r="I1715" s="25">
        <v>-2.8</v>
      </c>
      <c r="J1715" s="3">
        <v>10000</v>
      </c>
      <c r="K1715" s="7">
        <f t="shared" si="379"/>
        <v>-1</v>
      </c>
      <c r="L1715" s="6">
        <f t="shared" si="380"/>
        <v>-2.8</v>
      </c>
      <c r="M1715">
        <v>1</v>
      </c>
      <c r="N1715" s="9">
        <f t="shared" si="381"/>
        <v>0</v>
      </c>
      <c r="O1715" s="9">
        <f t="shared" si="382"/>
        <v>-1</v>
      </c>
      <c r="P1715" s="9">
        <f t="shared" si="383"/>
        <v>0</v>
      </c>
      <c r="Q1715" s="8">
        <f t="shared" si="384"/>
        <v>0</v>
      </c>
      <c r="R1715" s="8">
        <f t="shared" si="385"/>
        <v>-2.8</v>
      </c>
      <c r="S1715" t="str">
        <f t="shared" si="386"/>
        <v>14.00.00</v>
      </c>
      <c r="T1715" t="str">
        <f t="shared" si="387"/>
        <v>17.00.00</v>
      </c>
      <c r="U1715" t="str">
        <f t="shared" si="388"/>
        <v>11-mar-2014</v>
      </c>
      <c r="V1715">
        <f t="shared" si="389"/>
        <v>3</v>
      </c>
      <c r="W1715">
        <f t="shared" si="390"/>
        <v>2014</v>
      </c>
      <c r="X1715">
        <f t="shared" si="391"/>
        <v>11</v>
      </c>
      <c r="Y1715" s="25">
        <f t="shared" si="392"/>
        <v>7910.799999999942</v>
      </c>
    </row>
    <row r="1716" spans="1:25">
      <c r="A1716" t="s">
        <v>2287</v>
      </c>
      <c r="B1716" t="s">
        <v>2288</v>
      </c>
      <c r="C1716" t="s">
        <v>25</v>
      </c>
      <c r="D1716">
        <v>9</v>
      </c>
      <c r="E1716" s="38">
        <v>89</v>
      </c>
      <c r="F1716" s="4">
        <v>4.8999999999999998E-3</v>
      </c>
      <c r="G1716">
        <v>0</v>
      </c>
      <c r="H1716" s="25">
        <v>147</v>
      </c>
      <c r="I1716" s="25">
        <v>-80.400000000000006</v>
      </c>
      <c r="J1716" s="3">
        <v>10000</v>
      </c>
      <c r="K1716" s="7">
        <f t="shared" si="379"/>
        <v>1</v>
      </c>
      <c r="L1716" s="6">
        <f t="shared" si="380"/>
        <v>89</v>
      </c>
      <c r="M1716">
        <v>1</v>
      </c>
      <c r="N1716" s="9">
        <f t="shared" si="381"/>
        <v>1</v>
      </c>
      <c r="O1716" s="9">
        <f t="shared" si="382"/>
        <v>0</v>
      </c>
      <c r="P1716" s="9">
        <f t="shared" si="383"/>
        <v>0</v>
      </c>
      <c r="Q1716" s="8">
        <f t="shared" si="384"/>
        <v>89</v>
      </c>
      <c r="R1716" s="8">
        <f t="shared" si="385"/>
        <v>0</v>
      </c>
      <c r="S1716" t="str">
        <f t="shared" si="386"/>
        <v>12.00.00</v>
      </c>
      <c r="T1716" t="str">
        <f t="shared" si="387"/>
        <v>21.00.00</v>
      </c>
      <c r="U1716" t="str">
        <f t="shared" si="388"/>
        <v>14-mar-2014</v>
      </c>
      <c r="V1716">
        <f t="shared" si="389"/>
        <v>3</v>
      </c>
      <c r="W1716">
        <f t="shared" si="390"/>
        <v>2014</v>
      </c>
      <c r="X1716">
        <f t="shared" si="391"/>
        <v>14</v>
      </c>
      <c r="Y1716" s="25">
        <f t="shared" si="392"/>
        <v>7999.799999999942</v>
      </c>
    </row>
    <row r="1717" spans="1:25">
      <c r="A1717" t="s">
        <v>5571</v>
      </c>
      <c r="B1717" t="s">
        <v>5572</v>
      </c>
      <c r="C1717" t="s">
        <v>25</v>
      </c>
      <c r="D1717">
        <v>8</v>
      </c>
      <c r="E1717" s="36">
        <v>18.2</v>
      </c>
      <c r="F1717" s="4">
        <v>2E-3</v>
      </c>
      <c r="G1717">
        <v>0</v>
      </c>
      <c r="H1717" s="25">
        <v>66.2</v>
      </c>
      <c r="I1717" s="25">
        <v>0</v>
      </c>
      <c r="J1717" s="3">
        <v>10000</v>
      </c>
      <c r="K1717" s="7">
        <f t="shared" si="379"/>
        <v>2</v>
      </c>
      <c r="L1717" s="6">
        <f t="shared" si="380"/>
        <v>107.2</v>
      </c>
      <c r="M1717">
        <v>1</v>
      </c>
      <c r="N1717" s="9">
        <f t="shared" si="381"/>
        <v>1</v>
      </c>
      <c r="O1717" s="9">
        <f t="shared" si="382"/>
        <v>0</v>
      </c>
      <c r="P1717" s="9">
        <f t="shared" si="383"/>
        <v>0</v>
      </c>
      <c r="Q1717" s="8">
        <f t="shared" si="384"/>
        <v>18.2</v>
      </c>
      <c r="R1717" s="8">
        <f t="shared" si="385"/>
        <v>0</v>
      </c>
      <c r="S1717" t="str">
        <f t="shared" si="386"/>
        <v>15.00.00</v>
      </c>
      <c r="T1717" t="str">
        <f t="shared" si="387"/>
        <v>23.00.00</v>
      </c>
      <c r="U1717" t="str">
        <f t="shared" si="388"/>
        <v>14-mar-2014</v>
      </c>
      <c r="V1717">
        <f t="shared" si="389"/>
        <v>3</v>
      </c>
      <c r="W1717">
        <f t="shared" si="390"/>
        <v>2014</v>
      </c>
      <c r="X1717">
        <f t="shared" si="391"/>
        <v>14</v>
      </c>
      <c r="Y1717" s="25">
        <f t="shared" si="392"/>
        <v>8017.9999999999418</v>
      </c>
    </row>
    <row r="1718" spans="1:25">
      <c r="A1718" t="s">
        <v>7374</v>
      </c>
      <c r="B1718" t="s">
        <v>7375</v>
      </c>
      <c r="C1718" t="s">
        <v>55</v>
      </c>
      <c r="D1718">
        <v>6</v>
      </c>
      <c r="E1718" s="36">
        <v>-60.5</v>
      </c>
      <c r="F1718" s="4">
        <v>-6.6E-3</v>
      </c>
      <c r="G1718">
        <v>0</v>
      </c>
      <c r="H1718" s="25">
        <v>8.5</v>
      </c>
      <c r="I1718" s="25">
        <v>-48.3</v>
      </c>
      <c r="J1718" s="3">
        <v>10000</v>
      </c>
      <c r="K1718" s="7">
        <f t="shared" si="379"/>
        <v>-1</v>
      </c>
      <c r="L1718" s="6">
        <f t="shared" si="380"/>
        <v>-60.5</v>
      </c>
      <c r="M1718">
        <v>1</v>
      </c>
      <c r="N1718" s="9">
        <f t="shared" si="381"/>
        <v>0</v>
      </c>
      <c r="O1718" s="9">
        <f t="shared" si="382"/>
        <v>-1</v>
      </c>
      <c r="P1718" s="9">
        <f t="shared" si="383"/>
        <v>0</v>
      </c>
      <c r="Q1718" s="8">
        <f t="shared" si="384"/>
        <v>0</v>
      </c>
      <c r="R1718" s="8">
        <f t="shared" si="385"/>
        <v>-60.5</v>
      </c>
      <c r="S1718" t="str">
        <f t="shared" si="386"/>
        <v>11.00.00</v>
      </c>
      <c r="T1718" t="str">
        <f t="shared" si="387"/>
        <v>12.30.00</v>
      </c>
      <c r="U1718" t="str">
        <f t="shared" si="388"/>
        <v>18-mar-2014</v>
      </c>
      <c r="V1718">
        <f t="shared" si="389"/>
        <v>3</v>
      </c>
      <c r="W1718">
        <f t="shared" si="390"/>
        <v>2014</v>
      </c>
      <c r="X1718">
        <f t="shared" si="391"/>
        <v>18</v>
      </c>
      <c r="Y1718" s="25">
        <f t="shared" si="392"/>
        <v>7957.4999999999418</v>
      </c>
    </row>
    <row r="1719" spans="1:25">
      <c r="A1719" t="s">
        <v>7375</v>
      </c>
      <c r="B1719" t="s">
        <v>7376</v>
      </c>
      <c r="C1719" t="s">
        <v>25</v>
      </c>
      <c r="D1719">
        <v>7</v>
      </c>
      <c r="E1719" s="36">
        <v>51.3</v>
      </c>
      <c r="F1719" s="4">
        <v>5.5999999999999999E-3</v>
      </c>
      <c r="G1719">
        <v>0</v>
      </c>
      <c r="H1719" s="25">
        <v>61.1</v>
      </c>
      <c r="I1719" s="25">
        <v>0</v>
      </c>
      <c r="J1719" s="3">
        <v>10000</v>
      </c>
      <c r="K1719" s="7">
        <f t="shared" si="379"/>
        <v>1</v>
      </c>
      <c r="L1719" s="6">
        <f t="shared" si="380"/>
        <v>51.3</v>
      </c>
      <c r="M1719">
        <v>1</v>
      </c>
      <c r="N1719" s="9">
        <f t="shared" si="381"/>
        <v>1</v>
      </c>
      <c r="O1719" s="9">
        <f t="shared" si="382"/>
        <v>0</v>
      </c>
      <c r="P1719" s="9">
        <f t="shared" si="383"/>
        <v>0</v>
      </c>
      <c r="Q1719" s="8">
        <f t="shared" si="384"/>
        <v>51.3</v>
      </c>
      <c r="R1719" s="8">
        <f t="shared" si="385"/>
        <v>0</v>
      </c>
      <c r="S1719" t="str">
        <f t="shared" si="386"/>
        <v>12.30.00</v>
      </c>
      <c r="T1719" t="str">
        <f t="shared" si="387"/>
        <v>14.15.00</v>
      </c>
      <c r="U1719" t="str">
        <f t="shared" si="388"/>
        <v>18-mar-2014</v>
      </c>
      <c r="V1719">
        <f t="shared" si="389"/>
        <v>3</v>
      </c>
      <c r="W1719">
        <f t="shared" si="390"/>
        <v>2014</v>
      </c>
      <c r="X1719">
        <f t="shared" si="391"/>
        <v>18</v>
      </c>
      <c r="Y1719" s="25">
        <f t="shared" si="392"/>
        <v>8008.799999999942</v>
      </c>
    </row>
    <row r="1720" spans="1:25">
      <c r="A1720" t="s">
        <v>3364</v>
      </c>
      <c r="B1720" t="s">
        <v>3365</v>
      </c>
      <c r="C1720" t="s">
        <v>25</v>
      </c>
      <c r="D1720">
        <v>9</v>
      </c>
      <c r="E1720" s="36">
        <v>-77.400000000000006</v>
      </c>
      <c r="F1720" s="4">
        <v>-8.3999999999999995E-3</v>
      </c>
      <c r="G1720">
        <v>0</v>
      </c>
      <c r="H1720" s="25">
        <v>44.5</v>
      </c>
      <c r="I1720" s="25">
        <v>-77.400000000000006</v>
      </c>
      <c r="J1720" s="3">
        <v>10000</v>
      </c>
      <c r="K1720" s="7">
        <f t="shared" si="379"/>
        <v>-1</v>
      </c>
      <c r="L1720" s="6">
        <f t="shared" si="380"/>
        <v>-77.400000000000006</v>
      </c>
      <c r="M1720">
        <v>1</v>
      </c>
      <c r="N1720" s="9">
        <f t="shared" si="381"/>
        <v>0</v>
      </c>
      <c r="O1720" s="9">
        <f t="shared" si="382"/>
        <v>-1</v>
      </c>
      <c r="P1720" s="9">
        <f t="shared" si="383"/>
        <v>0</v>
      </c>
      <c r="Q1720" s="8">
        <f t="shared" si="384"/>
        <v>0</v>
      </c>
      <c r="R1720" s="8">
        <f t="shared" si="385"/>
        <v>-77.400000000000006</v>
      </c>
      <c r="S1720" t="str">
        <f t="shared" si="386"/>
        <v>11.00.00</v>
      </c>
      <c r="T1720" t="str">
        <f t="shared" si="387"/>
        <v>20.00.00</v>
      </c>
      <c r="U1720" t="str">
        <f t="shared" si="388"/>
        <v>19-mar-2014</v>
      </c>
      <c r="V1720">
        <f t="shared" si="389"/>
        <v>3</v>
      </c>
      <c r="W1720">
        <f t="shared" si="390"/>
        <v>2014</v>
      </c>
      <c r="X1720">
        <f t="shared" si="391"/>
        <v>19</v>
      </c>
      <c r="Y1720" s="25">
        <f t="shared" si="392"/>
        <v>7931.3999999999423</v>
      </c>
    </row>
    <row r="1721" spans="1:25">
      <c r="A1721" t="s">
        <v>3365</v>
      </c>
      <c r="B1721" t="s">
        <v>5573</v>
      </c>
      <c r="C1721" t="s">
        <v>55</v>
      </c>
      <c r="D1721">
        <v>13</v>
      </c>
      <c r="E1721" s="36">
        <v>-1.8</v>
      </c>
      <c r="F1721" s="4">
        <v>-2.0000000000000001E-4</v>
      </c>
      <c r="G1721">
        <v>0</v>
      </c>
      <c r="H1721" s="25">
        <v>49</v>
      </c>
      <c r="I1721" s="25">
        <v>-1.8</v>
      </c>
      <c r="J1721" s="3">
        <v>10000</v>
      </c>
      <c r="K1721" s="7">
        <f t="shared" si="379"/>
        <v>-2</v>
      </c>
      <c r="L1721" s="6">
        <f t="shared" si="380"/>
        <v>-79.2</v>
      </c>
      <c r="M1721">
        <v>1</v>
      </c>
      <c r="N1721" s="9">
        <f t="shared" si="381"/>
        <v>0</v>
      </c>
      <c r="O1721" s="9">
        <f t="shared" si="382"/>
        <v>-1</v>
      </c>
      <c r="P1721" s="9">
        <f t="shared" si="383"/>
        <v>0</v>
      </c>
      <c r="Q1721" s="8">
        <f t="shared" si="384"/>
        <v>0</v>
      </c>
      <c r="R1721" s="8">
        <f t="shared" si="385"/>
        <v>-1.8</v>
      </c>
      <c r="S1721" t="str">
        <f t="shared" si="386"/>
        <v>20.00.00</v>
      </c>
      <c r="T1721" t="str">
        <f t="shared" si="387"/>
        <v>9.00.00</v>
      </c>
      <c r="U1721" t="str">
        <f t="shared" si="388"/>
        <v>19-mar-2014</v>
      </c>
      <c r="V1721">
        <f t="shared" si="389"/>
        <v>3</v>
      </c>
      <c r="W1721">
        <f t="shared" si="390"/>
        <v>2014</v>
      </c>
      <c r="X1721">
        <f t="shared" si="391"/>
        <v>19</v>
      </c>
      <c r="Y1721" s="25">
        <f t="shared" si="392"/>
        <v>7929.5999999999422</v>
      </c>
    </row>
    <row r="1722" spans="1:25">
      <c r="A1722" t="s">
        <v>5574</v>
      </c>
      <c r="B1722" t="s">
        <v>5575</v>
      </c>
      <c r="C1722" t="s">
        <v>25</v>
      </c>
      <c r="D1722">
        <v>37</v>
      </c>
      <c r="E1722" s="36">
        <v>196.7</v>
      </c>
      <c r="F1722" s="4">
        <v>2.1299999999999999E-2</v>
      </c>
      <c r="G1722">
        <v>0</v>
      </c>
      <c r="H1722" s="25">
        <v>241.8</v>
      </c>
      <c r="I1722" s="25">
        <v>-17.399999999999999</v>
      </c>
      <c r="J1722" s="3">
        <v>10000</v>
      </c>
      <c r="K1722" s="7">
        <f t="shared" si="379"/>
        <v>1</v>
      </c>
      <c r="L1722" s="6">
        <f t="shared" si="380"/>
        <v>196.7</v>
      </c>
      <c r="M1722">
        <v>1</v>
      </c>
      <c r="N1722" s="9">
        <f t="shared" si="381"/>
        <v>1</v>
      </c>
      <c r="O1722" s="9">
        <f t="shared" si="382"/>
        <v>0</v>
      </c>
      <c r="P1722" s="9">
        <f t="shared" si="383"/>
        <v>0</v>
      </c>
      <c r="Q1722" s="8">
        <f t="shared" si="384"/>
        <v>196.7</v>
      </c>
      <c r="R1722" s="8">
        <f t="shared" si="385"/>
        <v>0</v>
      </c>
      <c r="S1722" t="str">
        <f t="shared" si="386"/>
        <v>6.00.00</v>
      </c>
      <c r="T1722" t="str">
        <f t="shared" si="387"/>
        <v>19.00.00</v>
      </c>
      <c r="U1722" t="str">
        <f t="shared" si="388"/>
        <v>25-mar-2014</v>
      </c>
      <c r="V1722">
        <f t="shared" si="389"/>
        <v>3</v>
      </c>
      <c r="W1722">
        <f t="shared" si="390"/>
        <v>2014</v>
      </c>
      <c r="X1722">
        <f t="shared" si="391"/>
        <v>25</v>
      </c>
      <c r="Y1722" s="25">
        <f t="shared" si="392"/>
        <v>8126.299999999942</v>
      </c>
    </row>
    <row r="1723" spans="1:25">
      <c r="A1723" t="s">
        <v>2289</v>
      </c>
      <c r="B1723" t="s">
        <v>2290</v>
      </c>
      <c r="C1723" t="s">
        <v>25</v>
      </c>
      <c r="D1723">
        <v>9</v>
      </c>
      <c r="E1723" s="38">
        <v>-99.6</v>
      </c>
      <c r="F1723" s="4">
        <v>-5.3E-3</v>
      </c>
      <c r="G1723">
        <v>0</v>
      </c>
      <c r="H1723" s="25">
        <v>24</v>
      </c>
      <c r="I1723" s="25">
        <v>-99.6</v>
      </c>
      <c r="J1723" s="3">
        <v>10000</v>
      </c>
      <c r="K1723" s="7">
        <f t="shared" si="379"/>
        <v>-1</v>
      </c>
      <c r="L1723" s="6">
        <f t="shared" si="380"/>
        <v>-99.6</v>
      </c>
      <c r="M1723">
        <v>1</v>
      </c>
      <c r="N1723" s="9">
        <f t="shared" si="381"/>
        <v>0</v>
      </c>
      <c r="O1723" s="9">
        <f t="shared" si="382"/>
        <v>-1</v>
      </c>
      <c r="P1723" s="9">
        <f t="shared" si="383"/>
        <v>0</v>
      </c>
      <c r="Q1723" s="8">
        <f t="shared" si="384"/>
        <v>0</v>
      </c>
      <c r="R1723" s="8">
        <f t="shared" si="385"/>
        <v>-99.6</v>
      </c>
      <c r="S1723" t="str">
        <f t="shared" si="386"/>
        <v>12.00.00</v>
      </c>
      <c r="T1723" t="str">
        <f t="shared" si="387"/>
        <v>21.00.00</v>
      </c>
      <c r="U1723" t="str">
        <f t="shared" si="388"/>
        <v>26-mar-2014</v>
      </c>
      <c r="V1723">
        <f t="shared" si="389"/>
        <v>3</v>
      </c>
      <c r="W1723">
        <f t="shared" si="390"/>
        <v>2014</v>
      </c>
      <c r="X1723">
        <f t="shared" si="391"/>
        <v>26</v>
      </c>
      <c r="Y1723" s="25">
        <f t="shared" si="392"/>
        <v>8026.6999999999416</v>
      </c>
    </row>
    <row r="1724" spans="1:25">
      <c r="A1724" t="s">
        <v>5575</v>
      </c>
      <c r="B1724" t="s">
        <v>5576</v>
      </c>
      <c r="C1724" t="s">
        <v>55</v>
      </c>
      <c r="D1724">
        <v>14</v>
      </c>
      <c r="E1724" s="36">
        <v>-2.4</v>
      </c>
      <c r="F1724" s="4">
        <v>-2.9999999999999997E-4</v>
      </c>
      <c r="G1724">
        <v>0</v>
      </c>
      <c r="H1724" s="25">
        <v>34.6</v>
      </c>
      <c r="I1724" s="25">
        <v>-13.7</v>
      </c>
      <c r="J1724" s="3">
        <v>10000</v>
      </c>
      <c r="K1724" s="7">
        <f t="shared" si="379"/>
        <v>-2</v>
      </c>
      <c r="L1724" s="6">
        <f t="shared" si="380"/>
        <v>-102</v>
      </c>
      <c r="M1724">
        <v>1</v>
      </c>
      <c r="N1724" s="9">
        <f t="shared" si="381"/>
        <v>0</v>
      </c>
      <c r="O1724" s="9">
        <f t="shared" si="382"/>
        <v>-1</v>
      </c>
      <c r="P1724" s="9">
        <f t="shared" si="383"/>
        <v>0</v>
      </c>
      <c r="Q1724" s="8">
        <f t="shared" si="384"/>
        <v>0</v>
      </c>
      <c r="R1724" s="8">
        <f t="shared" si="385"/>
        <v>-2.4</v>
      </c>
      <c r="S1724" t="str">
        <f t="shared" si="386"/>
        <v>19.00.00</v>
      </c>
      <c r="T1724" t="str">
        <f t="shared" si="387"/>
        <v>9.00.00</v>
      </c>
      <c r="U1724" t="str">
        <f t="shared" si="388"/>
        <v>26-mar-2014</v>
      </c>
      <c r="V1724">
        <f t="shared" si="389"/>
        <v>3</v>
      </c>
      <c r="W1724">
        <f t="shared" si="390"/>
        <v>2014</v>
      </c>
      <c r="X1724">
        <f t="shared" si="391"/>
        <v>26</v>
      </c>
      <c r="Y1724" s="25">
        <f t="shared" si="392"/>
        <v>8024.299999999942</v>
      </c>
    </row>
    <row r="1725" spans="1:25">
      <c r="A1725" t="s">
        <v>3366</v>
      </c>
      <c r="B1725" t="s">
        <v>3367</v>
      </c>
      <c r="C1725" t="s">
        <v>25</v>
      </c>
      <c r="D1725">
        <v>8</v>
      </c>
      <c r="E1725" s="36">
        <v>26.9</v>
      </c>
      <c r="F1725" s="4">
        <v>2.8999999999999998E-3</v>
      </c>
      <c r="G1725">
        <v>0</v>
      </c>
      <c r="H1725" s="25">
        <v>26.9</v>
      </c>
      <c r="I1725" s="25">
        <v>0</v>
      </c>
      <c r="J1725" s="3">
        <v>10000</v>
      </c>
      <c r="K1725" s="7">
        <f t="shared" si="379"/>
        <v>1</v>
      </c>
      <c r="L1725" s="6">
        <f t="shared" si="380"/>
        <v>26.9</v>
      </c>
      <c r="M1725">
        <v>1</v>
      </c>
      <c r="N1725" s="9">
        <f t="shared" si="381"/>
        <v>1</v>
      </c>
      <c r="O1725" s="9">
        <f t="shared" si="382"/>
        <v>0</v>
      </c>
      <c r="P1725" s="9">
        <f t="shared" si="383"/>
        <v>0</v>
      </c>
      <c r="Q1725" s="8">
        <f t="shared" si="384"/>
        <v>26.9</v>
      </c>
      <c r="R1725" s="8">
        <f t="shared" si="385"/>
        <v>0</v>
      </c>
      <c r="S1725" t="str">
        <f t="shared" si="386"/>
        <v>15.00.00</v>
      </c>
      <c r="T1725" t="str">
        <f t="shared" si="387"/>
        <v>23.00.00</v>
      </c>
      <c r="U1725" t="str">
        <f t="shared" si="388"/>
        <v>27-mar-2014</v>
      </c>
      <c r="V1725">
        <f t="shared" si="389"/>
        <v>3</v>
      </c>
      <c r="W1725">
        <f t="shared" si="390"/>
        <v>2014</v>
      </c>
      <c r="X1725">
        <f t="shared" si="391"/>
        <v>27</v>
      </c>
      <c r="Y1725" s="25">
        <f t="shared" si="392"/>
        <v>8051.1999999999416</v>
      </c>
    </row>
    <row r="1726" spans="1:25">
      <c r="A1726" t="s">
        <v>5577</v>
      </c>
      <c r="B1726" t="s">
        <v>5578</v>
      </c>
      <c r="C1726" t="s">
        <v>55</v>
      </c>
      <c r="D1726">
        <v>7</v>
      </c>
      <c r="E1726" s="36">
        <v>13.2</v>
      </c>
      <c r="F1726" s="4">
        <v>1.4E-3</v>
      </c>
      <c r="G1726">
        <v>0</v>
      </c>
      <c r="H1726" s="25">
        <v>37.5</v>
      </c>
      <c r="I1726" s="25">
        <v>0</v>
      </c>
      <c r="J1726" s="3">
        <v>10000</v>
      </c>
      <c r="K1726" s="7">
        <f t="shared" si="379"/>
        <v>2</v>
      </c>
      <c r="L1726" s="6">
        <f t="shared" si="380"/>
        <v>40.099999999999994</v>
      </c>
      <c r="M1726">
        <v>1</v>
      </c>
      <c r="N1726" s="9">
        <f t="shared" si="381"/>
        <v>1</v>
      </c>
      <c r="O1726" s="9">
        <f t="shared" si="382"/>
        <v>0</v>
      </c>
      <c r="P1726" s="9">
        <f t="shared" si="383"/>
        <v>0</v>
      </c>
      <c r="Q1726" s="8">
        <f t="shared" si="384"/>
        <v>13.2</v>
      </c>
      <c r="R1726" s="8">
        <f t="shared" si="385"/>
        <v>0</v>
      </c>
      <c r="S1726" t="str">
        <f t="shared" si="386"/>
        <v>8.00.00</v>
      </c>
      <c r="T1726" t="str">
        <f t="shared" si="387"/>
        <v>15.00.00</v>
      </c>
      <c r="U1726" t="str">
        <f t="shared" si="388"/>
        <v>31-mar-2014</v>
      </c>
      <c r="V1726">
        <f t="shared" si="389"/>
        <v>3</v>
      </c>
      <c r="W1726">
        <f t="shared" si="390"/>
        <v>2014</v>
      </c>
      <c r="X1726">
        <f t="shared" si="391"/>
        <v>31</v>
      </c>
      <c r="Y1726" s="25">
        <f t="shared" si="392"/>
        <v>8064.3999999999414</v>
      </c>
    </row>
    <row r="1727" spans="1:25">
      <c r="A1727" t="s">
        <v>5579</v>
      </c>
      <c r="B1727" t="s">
        <v>5580</v>
      </c>
      <c r="C1727" t="s">
        <v>25</v>
      </c>
      <c r="D1727">
        <v>24</v>
      </c>
      <c r="E1727" s="36">
        <v>20.9</v>
      </c>
      <c r="F1727" s="4">
        <v>2.2000000000000001E-3</v>
      </c>
      <c r="G1727">
        <v>0</v>
      </c>
      <c r="H1727" s="25">
        <v>27.1</v>
      </c>
      <c r="I1727" s="25">
        <v>-14.3</v>
      </c>
      <c r="J1727" s="3">
        <v>10000</v>
      </c>
      <c r="K1727" s="7">
        <f t="shared" si="379"/>
        <v>3</v>
      </c>
      <c r="L1727" s="6">
        <f t="shared" si="380"/>
        <v>60.999999999999993</v>
      </c>
      <c r="M1727">
        <v>1</v>
      </c>
      <c r="N1727" s="9">
        <f t="shared" si="381"/>
        <v>1</v>
      </c>
      <c r="O1727" s="9">
        <f t="shared" si="382"/>
        <v>0</v>
      </c>
      <c r="P1727" s="9">
        <f t="shared" si="383"/>
        <v>0</v>
      </c>
      <c r="Q1727" s="8">
        <f t="shared" si="384"/>
        <v>20.9</v>
      </c>
      <c r="R1727" s="8">
        <f t="shared" si="385"/>
        <v>0</v>
      </c>
      <c r="S1727" t="str">
        <f t="shared" si="386"/>
        <v>9.00.00</v>
      </c>
      <c r="T1727" t="str">
        <f t="shared" si="387"/>
        <v>9.00.00</v>
      </c>
      <c r="U1727" t="str">
        <f t="shared" si="388"/>
        <v xml:space="preserve">1-apr-2014 </v>
      </c>
      <c r="V1727">
        <f t="shared" si="389"/>
        <v>4</v>
      </c>
      <c r="W1727">
        <f t="shared" si="390"/>
        <v>2014</v>
      </c>
      <c r="X1727">
        <f t="shared" si="391"/>
        <v>1</v>
      </c>
      <c r="Y1727" s="25">
        <f t="shared" si="392"/>
        <v>8085.2999999999411</v>
      </c>
    </row>
    <row r="1728" spans="1:25">
      <c r="A1728" t="s">
        <v>5581</v>
      </c>
      <c r="B1728" t="s">
        <v>5582</v>
      </c>
      <c r="C1728" t="s">
        <v>55</v>
      </c>
      <c r="D1728">
        <v>8</v>
      </c>
      <c r="E1728" s="36">
        <v>-26.1</v>
      </c>
      <c r="F1728" s="4">
        <v>-2.7000000000000001E-3</v>
      </c>
      <c r="G1728">
        <v>0</v>
      </c>
      <c r="H1728" s="25">
        <v>0</v>
      </c>
      <c r="I1728" s="25">
        <v>-27</v>
      </c>
      <c r="J1728" s="3">
        <v>10000</v>
      </c>
      <c r="K1728" s="7">
        <f t="shared" si="379"/>
        <v>-1</v>
      </c>
      <c r="L1728" s="6">
        <f t="shared" si="380"/>
        <v>-26.1</v>
      </c>
      <c r="M1728">
        <v>1</v>
      </c>
      <c r="N1728" s="9">
        <f t="shared" si="381"/>
        <v>0</v>
      </c>
      <c r="O1728" s="9">
        <f t="shared" si="382"/>
        <v>-1</v>
      </c>
      <c r="P1728" s="9">
        <f t="shared" si="383"/>
        <v>0</v>
      </c>
      <c r="Q1728" s="8">
        <f t="shared" si="384"/>
        <v>0</v>
      </c>
      <c r="R1728" s="8">
        <f t="shared" si="385"/>
        <v>-26.1</v>
      </c>
      <c r="S1728" t="str">
        <f t="shared" si="386"/>
        <v>14.00.00</v>
      </c>
      <c r="T1728" t="str">
        <f t="shared" si="387"/>
        <v>22.00.00</v>
      </c>
      <c r="U1728" t="str">
        <f t="shared" si="388"/>
        <v xml:space="preserve">2-apr-2014 </v>
      </c>
      <c r="V1728">
        <f t="shared" si="389"/>
        <v>4</v>
      </c>
      <c r="W1728">
        <f t="shared" si="390"/>
        <v>2014</v>
      </c>
      <c r="X1728">
        <f t="shared" si="391"/>
        <v>2</v>
      </c>
      <c r="Y1728" s="25">
        <f t="shared" si="392"/>
        <v>8059.1999999999407</v>
      </c>
    </row>
    <row r="1729" spans="1:25">
      <c r="A1729" t="s">
        <v>5583</v>
      </c>
      <c r="B1729" t="s">
        <v>5584</v>
      </c>
      <c r="C1729" t="s">
        <v>55</v>
      </c>
      <c r="D1729">
        <v>5</v>
      </c>
      <c r="E1729" s="36">
        <v>-14.4</v>
      </c>
      <c r="F1729" s="4">
        <v>-1.5E-3</v>
      </c>
      <c r="G1729">
        <v>0</v>
      </c>
      <c r="H1729" s="25">
        <v>14.2</v>
      </c>
      <c r="I1729" s="25">
        <v>-14.4</v>
      </c>
      <c r="J1729" s="3">
        <v>10000</v>
      </c>
      <c r="K1729" s="7">
        <f t="shared" si="379"/>
        <v>-2</v>
      </c>
      <c r="L1729" s="6">
        <f t="shared" si="380"/>
        <v>-40.5</v>
      </c>
      <c r="M1729">
        <v>1</v>
      </c>
      <c r="N1729" s="9">
        <f t="shared" si="381"/>
        <v>0</v>
      </c>
      <c r="O1729" s="9">
        <f t="shared" si="382"/>
        <v>-1</v>
      </c>
      <c r="P1729" s="9">
        <f t="shared" si="383"/>
        <v>0</v>
      </c>
      <c r="Q1729" s="8">
        <f t="shared" si="384"/>
        <v>0</v>
      </c>
      <c r="R1729" s="8">
        <f t="shared" si="385"/>
        <v>-14.4</v>
      </c>
      <c r="S1729" t="str">
        <f t="shared" si="386"/>
        <v>10.00.00</v>
      </c>
      <c r="T1729" t="str">
        <f t="shared" si="387"/>
        <v>15.00.00</v>
      </c>
      <c r="U1729" t="str">
        <f t="shared" si="388"/>
        <v xml:space="preserve">3-apr-2014 </v>
      </c>
      <c r="V1729">
        <f t="shared" si="389"/>
        <v>4</v>
      </c>
      <c r="W1729">
        <f t="shared" si="390"/>
        <v>2014</v>
      </c>
      <c r="X1729">
        <f t="shared" si="391"/>
        <v>3</v>
      </c>
      <c r="Y1729" s="25">
        <f t="shared" si="392"/>
        <v>8044.7999999999411</v>
      </c>
    </row>
    <row r="1730" spans="1:25">
      <c r="A1730" t="s">
        <v>5586</v>
      </c>
      <c r="B1730" t="s">
        <v>5587</v>
      </c>
      <c r="C1730" t="s">
        <v>25</v>
      </c>
      <c r="D1730">
        <v>4</v>
      </c>
      <c r="E1730" s="36">
        <v>-34.799999999999997</v>
      </c>
      <c r="F1730" s="4">
        <v>-3.5999999999999999E-3</v>
      </c>
      <c r="G1730">
        <v>0</v>
      </c>
      <c r="H1730" s="25">
        <v>16.8</v>
      </c>
      <c r="I1730" s="25">
        <v>-35.4</v>
      </c>
      <c r="J1730" s="3">
        <v>10000</v>
      </c>
      <c r="K1730" s="7">
        <f t="shared" si="379"/>
        <v>-3</v>
      </c>
      <c r="L1730" s="6">
        <f t="shared" si="380"/>
        <v>-75.3</v>
      </c>
      <c r="M1730">
        <v>1</v>
      </c>
      <c r="N1730" s="9">
        <f t="shared" si="381"/>
        <v>0</v>
      </c>
      <c r="O1730" s="9">
        <f t="shared" si="382"/>
        <v>-1</v>
      </c>
      <c r="P1730" s="9">
        <f t="shared" si="383"/>
        <v>0</v>
      </c>
      <c r="Q1730" s="8">
        <f t="shared" si="384"/>
        <v>0</v>
      </c>
      <c r="R1730" s="8">
        <f t="shared" si="385"/>
        <v>-34.799999999999997</v>
      </c>
      <c r="S1730" t="str">
        <f t="shared" si="386"/>
        <v>15.00.00</v>
      </c>
      <c r="T1730" t="str">
        <f t="shared" si="387"/>
        <v>19.00.00</v>
      </c>
      <c r="U1730" t="str">
        <f t="shared" si="388"/>
        <v xml:space="preserve">4-apr-2014 </v>
      </c>
      <c r="V1730">
        <f t="shared" si="389"/>
        <v>4</v>
      </c>
      <c r="W1730">
        <f t="shared" si="390"/>
        <v>2014</v>
      </c>
      <c r="X1730">
        <f t="shared" si="391"/>
        <v>4</v>
      </c>
      <c r="Y1730" s="25">
        <f t="shared" si="392"/>
        <v>8009.9999999999409</v>
      </c>
    </row>
    <row r="1731" spans="1:25">
      <c r="A1731" t="s">
        <v>5588</v>
      </c>
      <c r="B1731" t="s">
        <v>5589</v>
      </c>
      <c r="C1731" t="s">
        <v>55</v>
      </c>
      <c r="D1731">
        <v>28</v>
      </c>
      <c r="E1731" s="36">
        <v>127.8</v>
      </c>
      <c r="F1731" s="4">
        <v>1.3299999999999999E-2</v>
      </c>
      <c r="G1731">
        <v>0</v>
      </c>
      <c r="H1731" s="25">
        <v>162.19999999999999</v>
      </c>
      <c r="I1731" s="25">
        <v>-8.1</v>
      </c>
      <c r="J1731" s="3">
        <v>10000</v>
      </c>
      <c r="K1731" s="7">
        <f t="shared" si="379"/>
        <v>1</v>
      </c>
      <c r="L1731" s="6">
        <f t="shared" si="380"/>
        <v>127.8</v>
      </c>
      <c r="M1731">
        <v>1</v>
      </c>
      <c r="N1731" s="9">
        <f t="shared" si="381"/>
        <v>1</v>
      </c>
      <c r="O1731" s="9">
        <f t="shared" si="382"/>
        <v>0</v>
      </c>
      <c r="P1731" s="9">
        <f t="shared" si="383"/>
        <v>0</v>
      </c>
      <c r="Q1731" s="8">
        <f t="shared" si="384"/>
        <v>127.8</v>
      </c>
      <c r="R1731" s="8">
        <f t="shared" si="385"/>
        <v>0</v>
      </c>
      <c r="S1731" t="str">
        <f t="shared" si="386"/>
        <v>21.00.00</v>
      </c>
      <c r="T1731" t="str">
        <f t="shared" si="387"/>
        <v>1.00.00</v>
      </c>
      <c r="U1731" t="str">
        <f t="shared" si="388"/>
        <v xml:space="preserve">4-apr-2014 </v>
      </c>
      <c r="V1731">
        <f t="shared" si="389"/>
        <v>4</v>
      </c>
      <c r="W1731">
        <f t="shared" si="390"/>
        <v>2014</v>
      </c>
      <c r="X1731">
        <f t="shared" si="391"/>
        <v>4</v>
      </c>
      <c r="Y1731" s="25">
        <f t="shared" si="392"/>
        <v>8137.7999999999411</v>
      </c>
    </row>
    <row r="1732" spans="1:25">
      <c r="A1732" t="s">
        <v>5585</v>
      </c>
      <c r="B1732" t="s">
        <v>5586</v>
      </c>
      <c r="C1732" t="s">
        <v>55</v>
      </c>
      <c r="D1732">
        <v>6</v>
      </c>
      <c r="E1732" s="36">
        <v>-46.9</v>
      </c>
      <c r="F1732" s="4">
        <v>-4.8999999999999998E-3</v>
      </c>
      <c r="G1732">
        <v>0</v>
      </c>
      <c r="H1732" s="25">
        <v>0</v>
      </c>
      <c r="I1732" s="25">
        <v>-66.2</v>
      </c>
      <c r="J1732" s="3">
        <v>10000</v>
      </c>
      <c r="K1732" s="7">
        <f t="shared" si="379"/>
        <v>-1</v>
      </c>
      <c r="L1732" s="6">
        <f t="shared" si="380"/>
        <v>-46.9</v>
      </c>
      <c r="M1732">
        <v>1</v>
      </c>
      <c r="N1732" s="9">
        <f t="shared" si="381"/>
        <v>0</v>
      </c>
      <c r="O1732" s="9">
        <f t="shared" si="382"/>
        <v>-1</v>
      </c>
      <c r="P1732" s="9">
        <f t="shared" si="383"/>
        <v>0</v>
      </c>
      <c r="Q1732" s="8">
        <f t="shared" si="384"/>
        <v>0</v>
      </c>
      <c r="R1732" s="8">
        <f t="shared" si="385"/>
        <v>-46.9</v>
      </c>
      <c r="S1732" t="str">
        <f t="shared" si="386"/>
        <v>9.00.00</v>
      </c>
      <c r="T1732" t="str">
        <f t="shared" si="387"/>
        <v>15.00.00</v>
      </c>
      <c r="U1732" t="str">
        <f t="shared" si="388"/>
        <v xml:space="preserve">4-apr-2014 </v>
      </c>
      <c r="V1732">
        <f t="shared" si="389"/>
        <v>4</v>
      </c>
      <c r="W1732">
        <f t="shared" si="390"/>
        <v>2014</v>
      </c>
      <c r="X1732">
        <f t="shared" si="391"/>
        <v>4</v>
      </c>
      <c r="Y1732" s="25">
        <f t="shared" si="392"/>
        <v>8090.8999999999414</v>
      </c>
    </row>
    <row r="1733" spans="1:25">
      <c r="A1733" t="s">
        <v>2291</v>
      </c>
      <c r="B1733" t="s">
        <v>2292</v>
      </c>
      <c r="C1733" t="s">
        <v>55</v>
      </c>
      <c r="D1733">
        <v>8</v>
      </c>
      <c r="E1733" s="38">
        <v>-131</v>
      </c>
      <c r="F1733" s="4">
        <v>-7.0000000000000001E-3</v>
      </c>
      <c r="G1733">
        <v>0</v>
      </c>
      <c r="H1733" s="25">
        <v>0</v>
      </c>
      <c r="I1733" s="25">
        <v>-173</v>
      </c>
      <c r="J1733" s="3">
        <v>10000</v>
      </c>
      <c r="K1733" s="7">
        <f t="shared" si="379"/>
        <v>-2</v>
      </c>
      <c r="L1733" s="6">
        <f t="shared" si="380"/>
        <v>-177.9</v>
      </c>
      <c r="M1733">
        <v>1</v>
      </c>
      <c r="N1733" s="9">
        <f t="shared" si="381"/>
        <v>0</v>
      </c>
      <c r="O1733" s="9">
        <f t="shared" si="382"/>
        <v>-1</v>
      </c>
      <c r="P1733" s="9">
        <f t="shared" si="383"/>
        <v>0</v>
      </c>
      <c r="Q1733" s="8">
        <f t="shared" si="384"/>
        <v>0</v>
      </c>
      <c r="R1733" s="8">
        <f t="shared" si="385"/>
        <v>-131</v>
      </c>
      <c r="S1733" t="str">
        <f t="shared" si="386"/>
        <v>13.00.00</v>
      </c>
      <c r="T1733" t="str">
        <f t="shared" si="387"/>
        <v>21.00.00</v>
      </c>
      <c r="U1733" t="str">
        <f t="shared" si="388"/>
        <v xml:space="preserve">8-apr-2014 </v>
      </c>
      <c r="V1733">
        <f t="shared" si="389"/>
        <v>4</v>
      </c>
      <c r="W1733">
        <f t="shared" si="390"/>
        <v>2014</v>
      </c>
      <c r="X1733">
        <f t="shared" si="391"/>
        <v>8</v>
      </c>
      <c r="Y1733" s="25">
        <f t="shared" si="392"/>
        <v>7959.8999999999414</v>
      </c>
    </row>
    <row r="1734" spans="1:25">
      <c r="A1734" t="s">
        <v>5590</v>
      </c>
      <c r="B1734" t="s">
        <v>5591</v>
      </c>
      <c r="C1734" t="s">
        <v>25</v>
      </c>
      <c r="D1734">
        <v>35</v>
      </c>
      <c r="E1734" s="36">
        <v>46.7</v>
      </c>
      <c r="F1734" s="4">
        <v>4.8999999999999998E-3</v>
      </c>
      <c r="G1734">
        <v>0</v>
      </c>
      <c r="H1734" s="25">
        <v>63.7</v>
      </c>
      <c r="I1734" s="25">
        <v>-21.8</v>
      </c>
      <c r="J1734" s="3">
        <v>10000</v>
      </c>
      <c r="K1734" s="7">
        <f t="shared" si="379"/>
        <v>1</v>
      </c>
      <c r="L1734" s="6">
        <f t="shared" si="380"/>
        <v>46.7</v>
      </c>
      <c r="M1734">
        <v>1</v>
      </c>
      <c r="N1734" s="9">
        <f t="shared" si="381"/>
        <v>1</v>
      </c>
      <c r="O1734" s="9">
        <f t="shared" si="382"/>
        <v>0</v>
      </c>
      <c r="P1734" s="9">
        <f t="shared" si="383"/>
        <v>0</v>
      </c>
      <c r="Q1734" s="8">
        <f t="shared" si="384"/>
        <v>46.7</v>
      </c>
      <c r="R1734" s="8">
        <f t="shared" si="385"/>
        <v>0</v>
      </c>
      <c r="S1734" t="str">
        <f t="shared" si="386"/>
        <v>18.00.00</v>
      </c>
      <c r="T1734" t="str">
        <f t="shared" si="387"/>
        <v>5.00.00</v>
      </c>
      <c r="U1734" t="str">
        <f t="shared" si="388"/>
        <v xml:space="preserve">8-apr-2014 </v>
      </c>
      <c r="V1734">
        <f t="shared" si="389"/>
        <v>4</v>
      </c>
      <c r="W1734">
        <f t="shared" si="390"/>
        <v>2014</v>
      </c>
      <c r="X1734">
        <f t="shared" si="391"/>
        <v>8</v>
      </c>
      <c r="Y1734" s="25">
        <f t="shared" si="392"/>
        <v>8006.5999999999412</v>
      </c>
    </row>
    <row r="1735" spans="1:25">
      <c r="A1735" t="s">
        <v>5592</v>
      </c>
      <c r="B1735" t="s">
        <v>5593</v>
      </c>
      <c r="C1735" t="s">
        <v>25</v>
      </c>
      <c r="D1735">
        <v>23</v>
      </c>
      <c r="E1735" s="36">
        <v>55.4</v>
      </c>
      <c r="F1735" s="4">
        <v>6.0000000000000001E-3</v>
      </c>
      <c r="G1735">
        <v>0</v>
      </c>
      <c r="H1735" s="25">
        <v>90.1</v>
      </c>
      <c r="I1735" s="25">
        <v>-17.3</v>
      </c>
      <c r="J1735" s="3">
        <v>10000</v>
      </c>
      <c r="K1735" s="7">
        <f t="shared" ref="K1735:K1798" si="393">+IF(AND(E1735&gt;=0,E1734&gt;=0),K1734+1,IF(AND(E1735&lt;0,E1734&lt;0),K1734-1,IF(AND(E1735&gt;=0,E1734&lt;0),1,-1)))</f>
        <v>2</v>
      </c>
      <c r="L1735" s="6">
        <f t="shared" ref="L1735:L1798" si="394">+IF(AND(E1735&gt;=0,E1734&gt;=0),L1734+E1735,IF(AND(E1735&lt;0,E1734&lt;0),L1734+E1735,E1735))</f>
        <v>102.1</v>
      </c>
      <c r="M1735">
        <v>1</v>
      </c>
      <c r="N1735" s="9">
        <f t="shared" ref="N1735:N1798" si="395">+IF(E1735&gt;0,1,0)</f>
        <v>1</v>
      </c>
      <c r="O1735" s="9">
        <f t="shared" ref="O1735:O1798" si="396">+IF(E1735&lt;0,-1,0)</f>
        <v>0</v>
      </c>
      <c r="P1735" s="9">
        <f t="shared" ref="P1735:P1798" si="397">+IF(E1735=0,1,0)</f>
        <v>0</v>
      </c>
      <c r="Q1735" s="8">
        <f t="shared" ref="Q1735:Q1798" si="398">IF(E1735&gt;=0,E1735,0)</f>
        <v>55.4</v>
      </c>
      <c r="R1735" s="8">
        <f t="shared" ref="R1735:R1798" si="399">IF(E1735&lt;0,E1735,0)</f>
        <v>0</v>
      </c>
      <c r="S1735" t="str">
        <f t="shared" ref="S1735:S1798" si="400">REPLACE(A1735,1,SEARCH(" ",A1735),"")</f>
        <v>10.00.00</v>
      </c>
      <c r="T1735" t="str">
        <f t="shared" ref="T1735:T1798" si="401">REPLACE(B1735,1,SEARCH(" ",B1735),"")</f>
        <v>9.00.00</v>
      </c>
      <c r="U1735" t="str">
        <f t="shared" ref="U1735:U1798" si="402">LEFT(A1735,11)</f>
        <v>14-apr-2014</v>
      </c>
      <c r="V1735">
        <f t="shared" ref="V1735:V1798" si="403">MONTH(U1735)</f>
        <v>4</v>
      </c>
      <c r="W1735">
        <f t="shared" ref="W1735:W1798" si="404">YEAR(U1735)</f>
        <v>2014</v>
      </c>
      <c r="X1735">
        <f t="shared" ref="X1735:X1798" si="405">DAY(U1735)</f>
        <v>14</v>
      </c>
      <c r="Y1735" s="25">
        <f t="shared" ref="Y1735:Y1798" si="406">Y1734+E1735</f>
        <v>8061.9999999999409</v>
      </c>
    </row>
    <row r="1736" spans="1:25">
      <c r="A1736" t="s">
        <v>5593</v>
      </c>
      <c r="B1736" t="s">
        <v>5594</v>
      </c>
      <c r="C1736" t="s">
        <v>55</v>
      </c>
      <c r="D1736">
        <v>4</v>
      </c>
      <c r="E1736" s="36">
        <v>8.1999999999999993</v>
      </c>
      <c r="F1736" s="4">
        <v>8.9999999999999998E-4</v>
      </c>
      <c r="G1736">
        <v>0</v>
      </c>
      <c r="H1736" s="25">
        <v>57.2</v>
      </c>
      <c r="I1736" s="25">
        <v>0</v>
      </c>
      <c r="J1736" s="3">
        <v>10000</v>
      </c>
      <c r="K1736" s="7">
        <f t="shared" si="393"/>
        <v>3</v>
      </c>
      <c r="L1736" s="6">
        <f t="shared" si="394"/>
        <v>110.3</v>
      </c>
      <c r="M1736">
        <v>1</v>
      </c>
      <c r="N1736" s="9">
        <f t="shared" si="395"/>
        <v>1</v>
      </c>
      <c r="O1736" s="9">
        <f t="shared" si="396"/>
        <v>0</v>
      </c>
      <c r="P1736" s="9">
        <f t="shared" si="397"/>
        <v>0</v>
      </c>
      <c r="Q1736" s="8">
        <f t="shared" si="398"/>
        <v>8.1999999999999993</v>
      </c>
      <c r="R1736" s="8">
        <f t="shared" si="399"/>
        <v>0</v>
      </c>
      <c r="S1736" t="str">
        <f t="shared" si="400"/>
        <v>9.00.00</v>
      </c>
      <c r="T1736" t="str">
        <f t="shared" si="401"/>
        <v>13.00.00</v>
      </c>
      <c r="U1736" t="str">
        <f t="shared" si="402"/>
        <v>15-apr-2014</v>
      </c>
      <c r="V1736">
        <f t="shared" si="403"/>
        <v>4</v>
      </c>
      <c r="W1736">
        <f t="shared" si="404"/>
        <v>2014</v>
      </c>
      <c r="X1736">
        <f t="shared" si="405"/>
        <v>15</v>
      </c>
      <c r="Y1736" s="25">
        <f t="shared" si="406"/>
        <v>8070.1999999999407</v>
      </c>
    </row>
    <row r="1737" spans="1:25">
      <c r="A1737" t="s">
        <v>5595</v>
      </c>
      <c r="B1737" t="s">
        <v>5596</v>
      </c>
      <c r="C1737" t="s">
        <v>25</v>
      </c>
      <c r="D1737">
        <v>22</v>
      </c>
      <c r="E1737" s="36">
        <v>77.400000000000006</v>
      </c>
      <c r="F1737" s="4">
        <v>8.3999999999999995E-3</v>
      </c>
      <c r="G1737">
        <v>0</v>
      </c>
      <c r="H1737" s="25">
        <v>117.3</v>
      </c>
      <c r="I1737" s="25">
        <v>0</v>
      </c>
      <c r="J1737" s="3">
        <v>10000</v>
      </c>
      <c r="K1737" s="7">
        <f t="shared" si="393"/>
        <v>4</v>
      </c>
      <c r="L1737" s="6">
        <f t="shared" si="394"/>
        <v>187.7</v>
      </c>
      <c r="M1737">
        <v>1</v>
      </c>
      <c r="N1737" s="9">
        <f t="shared" si="395"/>
        <v>1</v>
      </c>
      <c r="O1737" s="9">
        <f t="shared" si="396"/>
        <v>0</v>
      </c>
      <c r="P1737" s="9">
        <f t="shared" si="397"/>
        <v>0</v>
      </c>
      <c r="Q1737" s="8">
        <f t="shared" si="398"/>
        <v>77.400000000000006</v>
      </c>
      <c r="R1737" s="8">
        <f t="shared" si="399"/>
        <v>0</v>
      </c>
      <c r="S1737" t="str">
        <f t="shared" si="400"/>
        <v>3.00.00</v>
      </c>
      <c r="T1737" t="str">
        <f t="shared" si="401"/>
        <v>1.00.00</v>
      </c>
      <c r="U1737" t="str">
        <f t="shared" si="402"/>
        <v>16-apr-2014</v>
      </c>
      <c r="V1737">
        <f t="shared" si="403"/>
        <v>4</v>
      </c>
      <c r="W1737">
        <f t="shared" si="404"/>
        <v>2014</v>
      </c>
      <c r="X1737">
        <f t="shared" si="405"/>
        <v>16</v>
      </c>
      <c r="Y1737" s="25">
        <f t="shared" si="406"/>
        <v>8147.5999999999403</v>
      </c>
    </row>
    <row r="1738" spans="1:25">
      <c r="A1738" t="s">
        <v>5597</v>
      </c>
      <c r="B1738" t="s">
        <v>5598</v>
      </c>
      <c r="C1738" t="s">
        <v>25</v>
      </c>
      <c r="D1738">
        <v>24</v>
      </c>
      <c r="E1738" s="36">
        <v>74.7</v>
      </c>
      <c r="F1738" s="4">
        <v>8.0000000000000002E-3</v>
      </c>
      <c r="G1738">
        <v>0</v>
      </c>
      <c r="H1738" s="25">
        <v>88.6</v>
      </c>
      <c r="I1738" s="25">
        <v>-0.5</v>
      </c>
      <c r="J1738" s="3">
        <v>10000</v>
      </c>
      <c r="K1738" s="7">
        <f t="shared" si="393"/>
        <v>5</v>
      </c>
      <c r="L1738" s="6">
        <f t="shared" si="394"/>
        <v>262.39999999999998</v>
      </c>
      <c r="M1738">
        <v>1</v>
      </c>
      <c r="N1738" s="9">
        <f t="shared" si="395"/>
        <v>1</v>
      </c>
      <c r="O1738" s="9">
        <f t="shared" si="396"/>
        <v>0</v>
      </c>
      <c r="P1738" s="9">
        <f t="shared" si="397"/>
        <v>0</v>
      </c>
      <c r="Q1738" s="8">
        <f t="shared" si="398"/>
        <v>74.7</v>
      </c>
      <c r="R1738" s="8">
        <f t="shared" si="399"/>
        <v>0</v>
      </c>
      <c r="S1738" t="str">
        <f t="shared" si="400"/>
        <v>15.00.00</v>
      </c>
      <c r="T1738" t="str">
        <f t="shared" si="401"/>
        <v>15.00.00</v>
      </c>
      <c r="U1738" t="str">
        <f t="shared" si="402"/>
        <v>17-apr-2014</v>
      </c>
      <c r="V1738">
        <f t="shared" si="403"/>
        <v>4</v>
      </c>
      <c r="W1738">
        <f t="shared" si="404"/>
        <v>2014</v>
      </c>
      <c r="X1738">
        <f t="shared" si="405"/>
        <v>17</v>
      </c>
      <c r="Y1738" s="25">
        <f t="shared" si="406"/>
        <v>8222.2999999999411</v>
      </c>
    </row>
    <row r="1739" spans="1:25">
      <c r="A1739" t="s">
        <v>7377</v>
      </c>
      <c r="B1739" t="s">
        <v>2294</v>
      </c>
      <c r="C1739" t="s">
        <v>25</v>
      </c>
      <c r="D1739">
        <v>39</v>
      </c>
      <c r="E1739" s="36">
        <v>87.8</v>
      </c>
      <c r="F1739" s="4">
        <v>9.1999999999999998E-3</v>
      </c>
      <c r="G1739">
        <v>0</v>
      </c>
      <c r="H1739" s="25">
        <v>95.3</v>
      </c>
      <c r="I1739" s="25">
        <v>-8.6999999999999993</v>
      </c>
      <c r="J1739" s="3">
        <v>10000</v>
      </c>
      <c r="K1739" s="7">
        <f t="shared" si="393"/>
        <v>6</v>
      </c>
      <c r="L1739" s="6">
        <f t="shared" si="394"/>
        <v>350.2</v>
      </c>
      <c r="M1739">
        <v>1</v>
      </c>
      <c r="N1739" s="9">
        <f t="shared" si="395"/>
        <v>1</v>
      </c>
      <c r="O1739" s="9">
        <f t="shared" si="396"/>
        <v>0</v>
      </c>
      <c r="P1739" s="9">
        <f t="shared" si="397"/>
        <v>0</v>
      </c>
      <c r="Q1739" s="8">
        <f t="shared" si="398"/>
        <v>87.8</v>
      </c>
      <c r="R1739" s="8">
        <f t="shared" si="399"/>
        <v>0</v>
      </c>
      <c r="S1739" t="str">
        <f t="shared" si="400"/>
        <v>11.15.00</v>
      </c>
      <c r="T1739" t="str">
        <f t="shared" si="401"/>
        <v>21.00.00</v>
      </c>
      <c r="U1739" t="str">
        <f t="shared" si="402"/>
        <v>22-apr-2014</v>
      </c>
      <c r="V1739">
        <f t="shared" si="403"/>
        <v>4</v>
      </c>
      <c r="W1739">
        <f t="shared" si="404"/>
        <v>2014</v>
      </c>
      <c r="X1739">
        <f t="shared" si="405"/>
        <v>22</v>
      </c>
      <c r="Y1739" s="25">
        <f t="shared" si="406"/>
        <v>8310.0999999999403</v>
      </c>
    </row>
    <row r="1740" spans="1:25">
      <c r="A1740" t="s">
        <v>2293</v>
      </c>
      <c r="B1740" t="s">
        <v>2294</v>
      </c>
      <c r="C1740" t="s">
        <v>25</v>
      </c>
      <c r="D1740">
        <v>9</v>
      </c>
      <c r="E1740" s="38">
        <v>180</v>
      </c>
      <c r="F1740" s="4">
        <v>9.4999999999999998E-3</v>
      </c>
      <c r="G1740">
        <v>0</v>
      </c>
      <c r="H1740" s="25">
        <v>187</v>
      </c>
      <c r="I1740" s="25">
        <v>0</v>
      </c>
      <c r="J1740" s="3">
        <v>10000</v>
      </c>
      <c r="K1740" s="7">
        <f t="shared" si="393"/>
        <v>7</v>
      </c>
      <c r="L1740" s="6">
        <f t="shared" si="394"/>
        <v>530.20000000000005</v>
      </c>
      <c r="M1740">
        <v>1</v>
      </c>
      <c r="N1740" s="9">
        <f t="shared" si="395"/>
        <v>1</v>
      </c>
      <c r="O1740" s="9">
        <f t="shared" si="396"/>
        <v>0</v>
      </c>
      <c r="P1740" s="9">
        <f t="shared" si="397"/>
        <v>0</v>
      </c>
      <c r="Q1740" s="8">
        <f t="shared" si="398"/>
        <v>180</v>
      </c>
      <c r="R1740" s="8">
        <f t="shared" si="399"/>
        <v>0</v>
      </c>
      <c r="S1740" t="str">
        <f t="shared" si="400"/>
        <v>12.00.00</v>
      </c>
      <c r="T1740" t="str">
        <f t="shared" si="401"/>
        <v>21.00.00</v>
      </c>
      <c r="U1740" t="str">
        <f t="shared" si="402"/>
        <v>22-apr-2014</v>
      </c>
      <c r="V1740">
        <f t="shared" si="403"/>
        <v>4</v>
      </c>
      <c r="W1740">
        <f t="shared" si="404"/>
        <v>2014</v>
      </c>
      <c r="X1740">
        <f t="shared" si="405"/>
        <v>22</v>
      </c>
      <c r="Y1740" s="25">
        <f t="shared" si="406"/>
        <v>8490.0999999999403</v>
      </c>
    </row>
    <row r="1741" spans="1:25">
      <c r="A1741" t="s">
        <v>3368</v>
      </c>
      <c r="B1741" t="s">
        <v>3368</v>
      </c>
      <c r="C1741" t="s">
        <v>25</v>
      </c>
      <c r="D1741">
        <v>0</v>
      </c>
      <c r="E1741" s="36">
        <v>29.3</v>
      </c>
      <c r="F1741" s="4">
        <v>3.0999999999999999E-3</v>
      </c>
      <c r="G1741">
        <v>0</v>
      </c>
      <c r="H1741" s="25">
        <v>29.3</v>
      </c>
      <c r="I1741" s="25">
        <v>0</v>
      </c>
      <c r="J1741" s="3">
        <v>10000</v>
      </c>
      <c r="K1741" s="7">
        <f t="shared" si="393"/>
        <v>8</v>
      </c>
      <c r="L1741" s="6">
        <f t="shared" si="394"/>
        <v>559.5</v>
      </c>
      <c r="M1741">
        <v>1</v>
      </c>
      <c r="N1741" s="9">
        <f t="shared" si="395"/>
        <v>1</v>
      </c>
      <c r="O1741" s="9">
        <f t="shared" si="396"/>
        <v>0</v>
      </c>
      <c r="P1741" s="9">
        <f t="shared" si="397"/>
        <v>0</v>
      </c>
      <c r="Q1741" s="8">
        <f t="shared" si="398"/>
        <v>29.3</v>
      </c>
      <c r="R1741" s="8">
        <f t="shared" si="399"/>
        <v>0</v>
      </c>
      <c r="S1741" t="str">
        <f t="shared" si="400"/>
        <v>9.00.00</v>
      </c>
      <c r="T1741" t="str">
        <f t="shared" si="401"/>
        <v>9.00.00</v>
      </c>
      <c r="U1741" t="str">
        <f t="shared" si="402"/>
        <v>24-apr-2014</v>
      </c>
      <c r="V1741">
        <f t="shared" si="403"/>
        <v>4</v>
      </c>
      <c r="W1741">
        <f t="shared" si="404"/>
        <v>2014</v>
      </c>
      <c r="X1741">
        <f t="shared" si="405"/>
        <v>24</v>
      </c>
      <c r="Y1741" s="25">
        <f t="shared" si="406"/>
        <v>8519.3999999999396</v>
      </c>
    </row>
    <row r="1742" spans="1:25">
      <c r="A1742" t="s">
        <v>2295</v>
      </c>
      <c r="B1742" t="s">
        <v>2296</v>
      </c>
      <c r="C1742" t="s">
        <v>55</v>
      </c>
      <c r="D1742">
        <v>8</v>
      </c>
      <c r="E1742" s="38">
        <v>78.400000000000006</v>
      </c>
      <c r="F1742" s="4">
        <v>4.1999999999999997E-3</v>
      </c>
      <c r="G1742">
        <v>0</v>
      </c>
      <c r="H1742" s="25">
        <v>87</v>
      </c>
      <c r="I1742" s="25">
        <v>-43</v>
      </c>
      <c r="J1742" s="3">
        <v>10000</v>
      </c>
      <c r="K1742" s="7">
        <f t="shared" si="393"/>
        <v>9</v>
      </c>
      <c r="L1742" s="6">
        <f t="shared" si="394"/>
        <v>637.9</v>
      </c>
      <c r="M1742">
        <v>1</v>
      </c>
      <c r="N1742" s="9">
        <f t="shared" si="395"/>
        <v>1</v>
      </c>
      <c r="O1742" s="9">
        <f t="shared" si="396"/>
        <v>0</v>
      </c>
      <c r="P1742" s="9">
        <f t="shared" si="397"/>
        <v>0</v>
      </c>
      <c r="Q1742" s="8">
        <f t="shared" si="398"/>
        <v>78.400000000000006</v>
      </c>
      <c r="R1742" s="8">
        <f t="shared" si="399"/>
        <v>0</v>
      </c>
      <c r="S1742" t="str">
        <f t="shared" si="400"/>
        <v>13.00.00</v>
      </c>
      <c r="T1742" t="str">
        <f t="shared" si="401"/>
        <v>21.00.00</v>
      </c>
      <c r="U1742" t="str">
        <f t="shared" si="402"/>
        <v>25-apr-2014</v>
      </c>
      <c r="V1742">
        <f t="shared" si="403"/>
        <v>4</v>
      </c>
      <c r="W1742">
        <f t="shared" si="404"/>
        <v>2014</v>
      </c>
      <c r="X1742">
        <f t="shared" si="405"/>
        <v>25</v>
      </c>
      <c r="Y1742" s="25">
        <f t="shared" si="406"/>
        <v>8597.7999999999392</v>
      </c>
    </row>
    <row r="1743" spans="1:25">
      <c r="A1743" t="s">
        <v>5599</v>
      </c>
      <c r="B1743" t="s">
        <v>5600</v>
      </c>
      <c r="C1743" t="s">
        <v>25</v>
      </c>
      <c r="D1743">
        <v>13</v>
      </c>
      <c r="E1743" s="36">
        <v>-0.8</v>
      </c>
      <c r="F1743" s="4">
        <v>-1E-4</v>
      </c>
      <c r="G1743">
        <v>0</v>
      </c>
      <c r="H1743" s="25">
        <v>64.7</v>
      </c>
      <c r="I1743" s="25">
        <v>-27.7</v>
      </c>
      <c r="J1743" s="3">
        <v>10000</v>
      </c>
      <c r="K1743" s="7">
        <f t="shared" si="393"/>
        <v>-1</v>
      </c>
      <c r="L1743" s="6">
        <f t="shared" si="394"/>
        <v>-0.8</v>
      </c>
      <c r="M1743">
        <v>1</v>
      </c>
      <c r="N1743" s="9">
        <f t="shared" si="395"/>
        <v>0</v>
      </c>
      <c r="O1743" s="9">
        <f t="shared" si="396"/>
        <v>-1</v>
      </c>
      <c r="P1743" s="9">
        <f t="shared" si="397"/>
        <v>0</v>
      </c>
      <c r="Q1743" s="8">
        <f t="shared" si="398"/>
        <v>0</v>
      </c>
      <c r="R1743" s="8">
        <f t="shared" si="399"/>
        <v>-0.8</v>
      </c>
      <c r="S1743" t="str">
        <f t="shared" si="400"/>
        <v>1.00.00</v>
      </c>
      <c r="T1743" t="str">
        <f t="shared" si="401"/>
        <v>14.00.00</v>
      </c>
      <c r="U1743" t="str">
        <f t="shared" si="402"/>
        <v>28-apr-2014</v>
      </c>
      <c r="V1743">
        <f t="shared" si="403"/>
        <v>4</v>
      </c>
      <c r="W1743">
        <f t="shared" si="404"/>
        <v>2014</v>
      </c>
      <c r="X1743">
        <f t="shared" si="405"/>
        <v>28</v>
      </c>
      <c r="Y1743" s="25">
        <f t="shared" si="406"/>
        <v>8596.99999999994</v>
      </c>
    </row>
    <row r="1744" spans="1:25">
      <c r="A1744" t="s">
        <v>2297</v>
      </c>
      <c r="B1744" t="s">
        <v>2298</v>
      </c>
      <c r="C1744" t="s">
        <v>25</v>
      </c>
      <c r="D1744">
        <v>7</v>
      </c>
      <c r="E1744" s="38">
        <v>-200</v>
      </c>
      <c r="F1744" s="4">
        <v>-1.0500000000000001E-2</v>
      </c>
      <c r="G1744">
        <v>0</v>
      </c>
      <c r="H1744" s="25">
        <v>0</v>
      </c>
      <c r="I1744" s="25">
        <v>-200</v>
      </c>
      <c r="J1744" s="3">
        <v>10000</v>
      </c>
      <c r="K1744" s="7">
        <f t="shared" si="393"/>
        <v>-2</v>
      </c>
      <c r="L1744" s="6">
        <f t="shared" si="394"/>
        <v>-200.8</v>
      </c>
      <c r="M1744">
        <v>1</v>
      </c>
      <c r="N1744" s="9">
        <f t="shared" si="395"/>
        <v>0</v>
      </c>
      <c r="O1744" s="9">
        <f t="shared" si="396"/>
        <v>-1</v>
      </c>
      <c r="P1744" s="9">
        <f t="shared" si="397"/>
        <v>0</v>
      </c>
      <c r="Q1744" s="8">
        <f t="shared" si="398"/>
        <v>0</v>
      </c>
      <c r="R1744" s="8">
        <f t="shared" si="399"/>
        <v>-200</v>
      </c>
      <c r="S1744" t="str">
        <f t="shared" si="400"/>
        <v>12.00.00</v>
      </c>
      <c r="T1744" t="str">
        <f t="shared" si="401"/>
        <v>19.00.00</v>
      </c>
      <c r="U1744" t="str">
        <f t="shared" si="402"/>
        <v>28-apr-2014</v>
      </c>
      <c r="V1744">
        <f t="shared" si="403"/>
        <v>4</v>
      </c>
      <c r="W1744">
        <f t="shared" si="404"/>
        <v>2014</v>
      </c>
      <c r="X1744">
        <f t="shared" si="405"/>
        <v>28</v>
      </c>
      <c r="Y1744" s="25">
        <f t="shared" si="406"/>
        <v>8396.99999999994</v>
      </c>
    </row>
    <row r="1745" spans="1:25">
      <c r="A1745" t="s">
        <v>5601</v>
      </c>
      <c r="B1745" t="s">
        <v>5602</v>
      </c>
      <c r="C1745" t="s">
        <v>55</v>
      </c>
      <c r="D1745">
        <v>1</v>
      </c>
      <c r="E1745" s="36">
        <v>-64.8</v>
      </c>
      <c r="F1745" s="4">
        <v>-6.8999999999999999E-3</v>
      </c>
      <c r="G1745">
        <v>0</v>
      </c>
      <c r="H1745" s="25">
        <v>0</v>
      </c>
      <c r="I1745" s="25">
        <v>-64.8</v>
      </c>
      <c r="J1745" s="3">
        <v>10000</v>
      </c>
      <c r="K1745" s="7">
        <f t="shared" si="393"/>
        <v>-3</v>
      </c>
      <c r="L1745" s="6">
        <f t="shared" si="394"/>
        <v>-265.60000000000002</v>
      </c>
      <c r="M1745">
        <v>1</v>
      </c>
      <c r="N1745" s="9">
        <f t="shared" si="395"/>
        <v>0</v>
      </c>
      <c r="O1745" s="9">
        <f t="shared" si="396"/>
        <v>-1</v>
      </c>
      <c r="P1745" s="9">
        <f t="shared" si="397"/>
        <v>0</v>
      </c>
      <c r="Q1745" s="8">
        <f t="shared" si="398"/>
        <v>0</v>
      </c>
      <c r="R1745" s="8">
        <f t="shared" si="399"/>
        <v>-64.8</v>
      </c>
      <c r="S1745" t="str">
        <f t="shared" si="400"/>
        <v>20.00.00</v>
      </c>
      <c r="T1745" t="str">
        <f t="shared" si="401"/>
        <v>21.00.00</v>
      </c>
      <c r="U1745" t="str">
        <f t="shared" si="402"/>
        <v>28-apr-2014</v>
      </c>
      <c r="V1745">
        <f t="shared" si="403"/>
        <v>4</v>
      </c>
      <c r="W1745">
        <f t="shared" si="404"/>
        <v>2014</v>
      </c>
      <c r="X1745">
        <f t="shared" si="405"/>
        <v>28</v>
      </c>
      <c r="Y1745" s="25">
        <f t="shared" si="406"/>
        <v>8332.1999999999407</v>
      </c>
    </row>
    <row r="1746" spans="1:25">
      <c r="A1746" t="s">
        <v>5603</v>
      </c>
      <c r="B1746" t="s">
        <v>5604</v>
      </c>
      <c r="C1746" t="s">
        <v>25</v>
      </c>
      <c r="D1746">
        <v>22</v>
      </c>
      <c r="E1746" s="36">
        <v>96.2</v>
      </c>
      <c r="F1746" s="4">
        <v>1.01E-2</v>
      </c>
      <c r="G1746">
        <v>0</v>
      </c>
      <c r="H1746" s="25">
        <v>117.6</v>
      </c>
      <c r="I1746" s="25">
        <v>-11.1</v>
      </c>
      <c r="J1746" s="3">
        <v>10000</v>
      </c>
      <c r="K1746" s="7">
        <f t="shared" si="393"/>
        <v>1</v>
      </c>
      <c r="L1746" s="6">
        <f t="shared" si="394"/>
        <v>96.2</v>
      </c>
      <c r="M1746">
        <v>1</v>
      </c>
      <c r="N1746" s="9">
        <f t="shared" si="395"/>
        <v>1</v>
      </c>
      <c r="O1746" s="9">
        <f t="shared" si="396"/>
        <v>0</v>
      </c>
      <c r="P1746" s="9">
        <f t="shared" si="397"/>
        <v>0</v>
      </c>
      <c r="Q1746" s="8">
        <f t="shared" si="398"/>
        <v>96.2</v>
      </c>
      <c r="R1746" s="8">
        <f t="shared" si="399"/>
        <v>0</v>
      </c>
      <c r="S1746" t="str">
        <f t="shared" si="400"/>
        <v>1.00.00</v>
      </c>
      <c r="T1746" t="str">
        <f t="shared" si="401"/>
        <v>23.00.00</v>
      </c>
      <c r="U1746" t="str">
        <f t="shared" si="402"/>
        <v>29-apr-2014</v>
      </c>
      <c r="V1746">
        <f t="shared" si="403"/>
        <v>4</v>
      </c>
      <c r="W1746">
        <f t="shared" si="404"/>
        <v>2014</v>
      </c>
      <c r="X1746">
        <f t="shared" si="405"/>
        <v>29</v>
      </c>
      <c r="Y1746" s="25">
        <f t="shared" si="406"/>
        <v>8428.3999999999414</v>
      </c>
    </row>
    <row r="1747" spans="1:25">
      <c r="A1747" t="s">
        <v>3369</v>
      </c>
      <c r="B1747" t="s">
        <v>3370</v>
      </c>
      <c r="C1747" t="s">
        <v>25</v>
      </c>
      <c r="D1747">
        <v>12</v>
      </c>
      <c r="E1747" s="36">
        <v>46.6</v>
      </c>
      <c r="F1747" s="4">
        <v>4.8999999999999998E-3</v>
      </c>
      <c r="G1747">
        <v>0</v>
      </c>
      <c r="H1747" s="25">
        <v>46.6</v>
      </c>
      <c r="I1747" s="25">
        <v>0</v>
      </c>
      <c r="J1747" s="3">
        <v>10000</v>
      </c>
      <c r="K1747" s="7">
        <f t="shared" si="393"/>
        <v>2</v>
      </c>
      <c r="L1747" s="6">
        <f t="shared" si="394"/>
        <v>142.80000000000001</v>
      </c>
      <c r="M1747">
        <v>1</v>
      </c>
      <c r="N1747" s="9">
        <f t="shared" si="395"/>
        <v>1</v>
      </c>
      <c r="O1747" s="9">
        <f t="shared" si="396"/>
        <v>0</v>
      </c>
      <c r="P1747" s="9">
        <f t="shared" si="397"/>
        <v>0</v>
      </c>
      <c r="Q1747" s="8">
        <f t="shared" si="398"/>
        <v>46.6</v>
      </c>
      <c r="R1747" s="8">
        <f t="shared" si="399"/>
        <v>0</v>
      </c>
      <c r="S1747" t="str">
        <f t="shared" si="400"/>
        <v>10.00.00</v>
      </c>
      <c r="T1747" t="str">
        <f t="shared" si="401"/>
        <v>22.00.00</v>
      </c>
      <c r="U1747" t="str">
        <f t="shared" si="402"/>
        <v>30-apr-2014</v>
      </c>
      <c r="V1747">
        <f t="shared" si="403"/>
        <v>4</v>
      </c>
      <c r="W1747">
        <f t="shared" si="404"/>
        <v>2014</v>
      </c>
      <c r="X1747">
        <f t="shared" si="405"/>
        <v>30</v>
      </c>
      <c r="Y1747" s="25">
        <f t="shared" si="406"/>
        <v>8474.9999999999418</v>
      </c>
    </row>
    <row r="1748" spans="1:25">
      <c r="A1748" t="s">
        <v>5605</v>
      </c>
      <c r="B1748" t="s">
        <v>5606</v>
      </c>
      <c r="C1748" t="s">
        <v>55</v>
      </c>
      <c r="D1748">
        <v>10</v>
      </c>
      <c r="E1748" s="36">
        <v>-14.5</v>
      </c>
      <c r="F1748" s="4">
        <v>-1.5E-3</v>
      </c>
      <c r="G1748">
        <v>0</v>
      </c>
      <c r="H1748" s="25">
        <v>5.6</v>
      </c>
      <c r="I1748" s="25">
        <v>-14.5</v>
      </c>
      <c r="J1748" s="3">
        <v>10000</v>
      </c>
      <c r="K1748" s="7">
        <f t="shared" si="393"/>
        <v>-1</v>
      </c>
      <c r="L1748" s="6">
        <f t="shared" si="394"/>
        <v>-14.5</v>
      </c>
      <c r="M1748">
        <v>1</v>
      </c>
      <c r="N1748" s="9">
        <f t="shared" si="395"/>
        <v>0</v>
      </c>
      <c r="O1748" s="9">
        <f t="shared" si="396"/>
        <v>-1</v>
      </c>
      <c r="P1748" s="9">
        <f t="shared" si="397"/>
        <v>0</v>
      </c>
      <c r="Q1748" s="8">
        <f t="shared" si="398"/>
        <v>0</v>
      </c>
      <c r="R1748" s="8">
        <f t="shared" si="399"/>
        <v>-14.5</v>
      </c>
      <c r="S1748" t="str">
        <f t="shared" si="400"/>
        <v>7.00.00</v>
      </c>
      <c r="T1748" t="str">
        <f t="shared" si="401"/>
        <v>17.00.00</v>
      </c>
      <c r="U1748" t="str">
        <f t="shared" si="402"/>
        <v xml:space="preserve">1-mag-2014 </v>
      </c>
      <c r="V1748">
        <f t="shared" si="403"/>
        <v>5</v>
      </c>
      <c r="W1748">
        <f t="shared" si="404"/>
        <v>2014</v>
      </c>
      <c r="X1748">
        <f t="shared" si="405"/>
        <v>1</v>
      </c>
      <c r="Y1748" s="25">
        <f t="shared" si="406"/>
        <v>8460.4999999999418</v>
      </c>
    </row>
    <row r="1749" spans="1:25">
      <c r="A1749" t="s">
        <v>5607</v>
      </c>
      <c r="B1749" t="s">
        <v>5608</v>
      </c>
      <c r="C1749" t="s">
        <v>55</v>
      </c>
      <c r="D1749">
        <v>18</v>
      </c>
      <c r="E1749" s="36">
        <v>58.8</v>
      </c>
      <c r="F1749" s="4">
        <v>6.1000000000000004E-3</v>
      </c>
      <c r="G1749">
        <v>0</v>
      </c>
      <c r="H1749" s="25">
        <v>78</v>
      </c>
      <c r="I1749" s="25">
        <v>0</v>
      </c>
      <c r="J1749" s="3">
        <v>10000</v>
      </c>
      <c r="K1749" s="7">
        <f t="shared" si="393"/>
        <v>1</v>
      </c>
      <c r="L1749" s="6">
        <f t="shared" si="394"/>
        <v>58.8</v>
      </c>
      <c r="M1749">
        <v>1</v>
      </c>
      <c r="N1749" s="9">
        <f t="shared" si="395"/>
        <v>1</v>
      </c>
      <c r="O1749" s="9">
        <f t="shared" si="396"/>
        <v>0</v>
      </c>
      <c r="P1749" s="9">
        <f t="shared" si="397"/>
        <v>0</v>
      </c>
      <c r="Q1749" s="8">
        <f t="shared" si="398"/>
        <v>58.8</v>
      </c>
      <c r="R1749" s="8">
        <f t="shared" si="399"/>
        <v>0</v>
      </c>
      <c r="S1749" t="str">
        <f t="shared" si="400"/>
        <v>9.00.00</v>
      </c>
      <c r="T1749" t="str">
        <f t="shared" si="401"/>
        <v>3.00.00</v>
      </c>
      <c r="U1749" t="str">
        <f t="shared" si="402"/>
        <v xml:space="preserve">2-mag-2014 </v>
      </c>
      <c r="V1749">
        <f t="shared" si="403"/>
        <v>5</v>
      </c>
      <c r="W1749">
        <f t="shared" si="404"/>
        <v>2014</v>
      </c>
      <c r="X1749">
        <f t="shared" si="405"/>
        <v>2</v>
      </c>
      <c r="Y1749" s="25">
        <f t="shared" si="406"/>
        <v>8519.2999999999411</v>
      </c>
    </row>
    <row r="1750" spans="1:25">
      <c r="A1750" t="s">
        <v>2299</v>
      </c>
      <c r="B1750" t="s">
        <v>2300</v>
      </c>
      <c r="C1750" t="s">
        <v>55</v>
      </c>
      <c r="D1750">
        <v>3</v>
      </c>
      <c r="E1750" s="38">
        <v>-200</v>
      </c>
      <c r="F1750" s="4">
        <v>-1.06E-2</v>
      </c>
      <c r="G1750">
        <v>0</v>
      </c>
      <c r="H1750" s="25">
        <v>0</v>
      </c>
      <c r="I1750" s="25">
        <v>-200</v>
      </c>
      <c r="J1750" s="3">
        <v>10000</v>
      </c>
      <c r="K1750" s="7">
        <f t="shared" si="393"/>
        <v>-1</v>
      </c>
      <c r="L1750" s="6">
        <f t="shared" si="394"/>
        <v>-200</v>
      </c>
      <c r="M1750">
        <v>1</v>
      </c>
      <c r="N1750" s="9">
        <f t="shared" si="395"/>
        <v>0</v>
      </c>
      <c r="O1750" s="9">
        <f t="shared" si="396"/>
        <v>-1</v>
      </c>
      <c r="P1750" s="9">
        <f t="shared" si="397"/>
        <v>0</v>
      </c>
      <c r="Q1750" s="8">
        <f t="shared" si="398"/>
        <v>0</v>
      </c>
      <c r="R1750" s="8">
        <f t="shared" si="399"/>
        <v>-200</v>
      </c>
      <c r="S1750" t="str">
        <f t="shared" si="400"/>
        <v>13.00.00</v>
      </c>
      <c r="T1750" t="str">
        <f t="shared" si="401"/>
        <v>16.00.00</v>
      </c>
      <c r="U1750" t="str">
        <f t="shared" si="402"/>
        <v xml:space="preserve">5-mag-2014 </v>
      </c>
      <c r="V1750">
        <f t="shared" si="403"/>
        <v>5</v>
      </c>
      <c r="W1750">
        <f t="shared" si="404"/>
        <v>2014</v>
      </c>
      <c r="X1750">
        <f t="shared" si="405"/>
        <v>5</v>
      </c>
      <c r="Y1750" s="25">
        <f t="shared" si="406"/>
        <v>8319.2999999999411</v>
      </c>
    </row>
    <row r="1751" spans="1:25">
      <c r="A1751" t="s">
        <v>3371</v>
      </c>
      <c r="B1751" t="s">
        <v>2300</v>
      </c>
      <c r="C1751" t="s">
        <v>25</v>
      </c>
      <c r="D1751">
        <v>2</v>
      </c>
      <c r="E1751" s="36">
        <v>47.7</v>
      </c>
      <c r="F1751" s="4">
        <v>5.1000000000000004E-3</v>
      </c>
      <c r="G1751">
        <v>0</v>
      </c>
      <c r="H1751" s="25">
        <v>47.7</v>
      </c>
      <c r="I1751" s="25">
        <v>0</v>
      </c>
      <c r="J1751" s="3">
        <v>10000</v>
      </c>
      <c r="K1751" s="7">
        <f t="shared" si="393"/>
        <v>1</v>
      </c>
      <c r="L1751" s="6">
        <f t="shared" si="394"/>
        <v>47.7</v>
      </c>
      <c r="M1751">
        <v>1</v>
      </c>
      <c r="N1751" s="9">
        <f t="shared" si="395"/>
        <v>1</v>
      </c>
      <c r="O1751" s="9">
        <f t="shared" si="396"/>
        <v>0</v>
      </c>
      <c r="P1751" s="9">
        <f t="shared" si="397"/>
        <v>0</v>
      </c>
      <c r="Q1751" s="8">
        <f t="shared" si="398"/>
        <v>47.7</v>
      </c>
      <c r="R1751" s="8">
        <f t="shared" si="399"/>
        <v>0</v>
      </c>
      <c r="S1751" t="str">
        <f t="shared" si="400"/>
        <v>14.00.00</v>
      </c>
      <c r="T1751" t="str">
        <f t="shared" si="401"/>
        <v>16.00.00</v>
      </c>
      <c r="U1751" t="str">
        <f t="shared" si="402"/>
        <v xml:space="preserve">5-mag-2014 </v>
      </c>
      <c r="V1751">
        <f t="shared" si="403"/>
        <v>5</v>
      </c>
      <c r="W1751">
        <f t="shared" si="404"/>
        <v>2014</v>
      </c>
      <c r="X1751">
        <f t="shared" si="405"/>
        <v>5</v>
      </c>
      <c r="Y1751" s="25">
        <f t="shared" si="406"/>
        <v>8366.9999999999418</v>
      </c>
    </row>
    <row r="1752" spans="1:25">
      <c r="A1752" t="s">
        <v>5608</v>
      </c>
      <c r="B1752" t="s">
        <v>5609</v>
      </c>
      <c r="C1752" t="s">
        <v>25</v>
      </c>
      <c r="D1752">
        <v>6</v>
      </c>
      <c r="E1752" s="36">
        <v>-25</v>
      </c>
      <c r="F1752" s="4">
        <v>-2.5999999999999999E-3</v>
      </c>
      <c r="G1752">
        <v>0</v>
      </c>
      <c r="H1752" s="25">
        <v>0</v>
      </c>
      <c r="I1752" s="25">
        <v>-25.1</v>
      </c>
      <c r="J1752" s="3">
        <v>10000</v>
      </c>
      <c r="K1752" s="7">
        <f t="shared" si="393"/>
        <v>-1</v>
      </c>
      <c r="L1752" s="6">
        <f t="shared" si="394"/>
        <v>-25</v>
      </c>
      <c r="M1752">
        <v>1</v>
      </c>
      <c r="N1752" s="9">
        <f t="shared" si="395"/>
        <v>0</v>
      </c>
      <c r="O1752" s="9">
        <f t="shared" si="396"/>
        <v>-1</v>
      </c>
      <c r="P1752" s="9">
        <f t="shared" si="397"/>
        <v>0</v>
      </c>
      <c r="Q1752" s="8">
        <f t="shared" si="398"/>
        <v>0</v>
      </c>
      <c r="R1752" s="8">
        <f t="shared" si="399"/>
        <v>-25</v>
      </c>
      <c r="S1752" t="str">
        <f t="shared" si="400"/>
        <v>3.00.00</v>
      </c>
      <c r="T1752" t="str">
        <f t="shared" si="401"/>
        <v>9.00.00</v>
      </c>
      <c r="U1752" t="str">
        <f t="shared" si="402"/>
        <v xml:space="preserve">5-mag-2014 </v>
      </c>
      <c r="V1752">
        <f t="shared" si="403"/>
        <v>5</v>
      </c>
      <c r="W1752">
        <f t="shared" si="404"/>
        <v>2014</v>
      </c>
      <c r="X1752">
        <f t="shared" si="405"/>
        <v>5</v>
      </c>
      <c r="Y1752" s="25">
        <f t="shared" si="406"/>
        <v>8341.9999999999418</v>
      </c>
    </row>
    <row r="1753" spans="1:25">
      <c r="A1753" t="s">
        <v>5610</v>
      </c>
      <c r="B1753" t="s">
        <v>5611</v>
      </c>
      <c r="C1753" t="s">
        <v>25</v>
      </c>
      <c r="D1753">
        <v>4</v>
      </c>
      <c r="E1753" s="36">
        <v>-36.5</v>
      </c>
      <c r="F1753" s="4">
        <v>-3.8E-3</v>
      </c>
      <c r="G1753">
        <v>0</v>
      </c>
      <c r="H1753" s="25">
        <v>0</v>
      </c>
      <c r="I1753" s="25">
        <v>-36.5</v>
      </c>
      <c r="J1753" s="3">
        <v>10000</v>
      </c>
      <c r="K1753" s="7">
        <f t="shared" si="393"/>
        <v>-2</v>
      </c>
      <c r="L1753" s="6">
        <f t="shared" si="394"/>
        <v>-61.5</v>
      </c>
      <c r="M1753">
        <v>1</v>
      </c>
      <c r="N1753" s="9">
        <f t="shared" si="395"/>
        <v>0</v>
      </c>
      <c r="O1753" s="9">
        <f t="shared" si="396"/>
        <v>-1</v>
      </c>
      <c r="P1753" s="9">
        <f t="shared" si="397"/>
        <v>0</v>
      </c>
      <c r="Q1753" s="8">
        <f t="shared" si="398"/>
        <v>0</v>
      </c>
      <c r="R1753" s="8">
        <f t="shared" si="399"/>
        <v>-36.5</v>
      </c>
      <c r="S1753" t="str">
        <f t="shared" si="400"/>
        <v>10.00.00</v>
      </c>
      <c r="T1753" t="str">
        <f t="shared" si="401"/>
        <v>14.00.00</v>
      </c>
      <c r="U1753" t="str">
        <f t="shared" si="402"/>
        <v xml:space="preserve">8-mag-2014 </v>
      </c>
      <c r="V1753">
        <f t="shared" si="403"/>
        <v>5</v>
      </c>
      <c r="W1753">
        <f t="shared" si="404"/>
        <v>2014</v>
      </c>
      <c r="X1753">
        <f t="shared" si="405"/>
        <v>8</v>
      </c>
      <c r="Y1753" s="25">
        <f t="shared" si="406"/>
        <v>8305.4999999999418</v>
      </c>
    </row>
    <row r="1754" spans="1:25">
      <c r="A1754" t="s">
        <v>5612</v>
      </c>
      <c r="B1754" t="s">
        <v>5613</v>
      </c>
      <c r="C1754" t="s">
        <v>55</v>
      </c>
      <c r="D1754">
        <v>7</v>
      </c>
      <c r="E1754" s="36">
        <v>-39.1</v>
      </c>
      <c r="F1754" s="4">
        <v>-4.1000000000000003E-3</v>
      </c>
      <c r="G1754">
        <v>0</v>
      </c>
      <c r="H1754" s="25">
        <v>7.5</v>
      </c>
      <c r="I1754" s="25">
        <v>-39.1</v>
      </c>
      <c r="J1754" s="3">
        <v>10000</v>
      </c>
      <c r="K1754" s="7">
        <f t="shared" si="393"/>
        <v>-3</v>
      </c>
      <c r="L1754" s="6">
        <f t="shared" si="394"/>
        <v>-100.6</v>
      </c>
      <c r="M1754">
        <v>1</v>
      </c>
      <c r="N1754" s="9">
        <f t="shared" si="395"/>
        <v>0</v>
      </c>
      <c r="O1754" s="9">
        <f t="shared" si="396"/>
        <v>-1</v>
      </c>
      <c r="P1754" s="9">
        <f t="shared" si="397"/>
        <v>0</v>
      </c>
      <c r="Q1754" s="8">
        <f t="shared" si="398"/>
        <v>0</v>
      </c>
      <c r="R1754" s="8">
        <f t="shared" si="399"/>
        <v>-39.1</v>
      </c>
      <c r="S1754" t="str">
        <f t="shared" si="400"/>
        <v>12.00.00</v>
      </c>
      <c r="T1754" t="str">
        <f t="shared" si="401"/>
        <v>19.00.00</v>
      </c>
      <c r="U1754" t="str">
        <f t="shared" si="402"/>
        <v xml:space="preserve">9-mag-2014 </v>
      </c>
      <c r="V1754">
        <f t="shared" si="403"/>
        <v>5</v>
      </c>
      <c r="W1754">
        <f t="shared" si="404"/>
        <v>2014</v>
      </c>
      <c r="X1754">
        <f t="shared" si="405"/>
        <v>9</v>
      </c>
      <c r="Y1754" s="25">
        <f t="shared" si="406"/>
        <v>8266.3999999999414</v>
      </c>
    </row>
    <row r="1755" spans="1:25">
      <c r="A1755" t="s">
        <v>3372</v>
      </c>
      <c r="B1755" t="s">
        <v>3373</v>
      </c>
      <c r="C1755" t="s">
        <v>25</v>
      </c>
      <c r="D1755">
        <v>10</v>
      </c>
      <c r="E1755" s="36">
        <v>20.399999999999999</v>
      </c>
      <c r="F1755" s="4">
        <v>2.0999999999999999E-3</v>
      </c>
      <c r="G1755">
        <v>0</v>
      </c>
      <c r="H1755" s="25">
        <v>30.7</v>
      </c>
      <c r="I1755" s="25">
        <v>-14.8</v>
      </c>
      <c r="J1755" s="3">
        <v>10000</v>
      </c>
      <c r="K1755" s="7">
        <f t="shared" si="393"/>
        <v>1</v>
      </c>
      <c r="L1755" s="6">
        <f t="shared" si="394"/>
        <v>20.399999999999999</v>
      </c>
      <c r="M1755">
        <v>1</v>
      </c>
      <c r="N1755" s="9">
        <f t="shared" si="395"/>
        <v>1</v>
      </c>
      <c r="O1755" s="9">
        <f t="shared" si="396"/>
        <v>0</v>
      </c>
      <c r="P1755" s="9">
        <f t="shared" si="397"/>
        <v>0</v>
      </c>
      <c r="Q1755" s="8">
        <f t="shared" si="398"/>
        <v>20.399999999999999</v>
      </c>
      <c r="R1755" s="8">
        <f t="shared" si="399"/>
        <v>0</v>
      </c>
      <c r="S1755" t="str">
        <f t="shared" si="400"/>
        <v>13.00.00</v>
      </c>
      <c r="T1755" t="str">
        <f t="shared" si="401"/>
        <v>23.00.00</v>
      </c>
      <c r="U1755" t="str">
        <f t="shared" si="402"/>
        <v xml:space="preserve">9-mag-2014 </v>
      </c>
      <c r="V1755">
        <f t="shared" si="403"/>
        <v>5</v>
      </c>
      <c r="W1755">
        <f t="shared" si="404"/>
        <v>2014</v>
      </c>
      <c r="X1755">
        <f t="shared" si="405"/>
        <v>9</v>
      </c>
      <c r="Y1755" s="25">
        <f t="shared" si="406"/>
        <v>8286.7999999999411</v>
      </c>
    </row>
    <row r="1756" spans="1:25">
      <c r="A1756" t="s">
        <v>5614</v>
      </c>
      <c r="B1756" t="s">
        <v>5615</v>
      </c>
      <c r="C1756" t="s">
        <v>55</v>
      </c>
      <c r="D1756">
        <v>17</v>
      </c>
      <c r="E1756" s="36">
        <v>-27.1</v>
      </c>
      <c r="F1756" s="4">
        <v>-2.8E-3</v>
      </c>
      <c r="G1756">
        <v>0</v>
      </c>
      <c r="H1756" s="25">
        <v>0</v>
      </c>
      <c r="I1756" s="25">
        <v>-27.6</v>
      </c>
      <c r="J1756" s="3">
        <v>10000</v>
      </c>
      <c r="K1756" s="7">
        <f t="shared" si="393"/>
        <v>-1</v>
      </c>
      <c r="L1756" s="6">
        <f t="shared" si="394"/>
        <v>-27.1</v>
      </c>
      <c r="M1756">
        <v>1</v>
      </c>
      <c r="N1756" s="9">
        <f t="shared" si="395"/>
        <v>0</v>
      </c>
      <c r="O1756" s="9">
        <f t="shared" si="396"/>
        <v>-1</v>
      </c>
      <c r="P1756" s="9">
        <f t="shared" si="397"/>
        <v>0</v>
      </c>
      <c r="Q1756" s="8">
        <f t="shared" si="398"/>
        <v>0</v>
      </c>
      <c r="R1756" s="8">
        <f t="shared" si="399"/>
        <v>-27.1</v>
      </c>
      <c r="S1756" t="str">
        <f t="shared" si="400"/>
        <v>16.00.00</v>
      </c>
      <c r="T1756" t="str">
        <f t="shared" si="401"/>
        <v>9.00.00</v>
      </c>
      <c r="U1756" t="str">
        <f t="shared" si="402"/>
        <v>13-mag-2014</v>
      </c>
      <c r="V1756">
        <f t="shared" si="403"/>
        <v>5</v>
      </c>
      <c r="W1756">
        <f t="shared" si="404"/>
        <v>2014</v>
      </c>
      <c r="X1756">
        <f t="shared" si="405"/>
        <v>13</v>
      </c>
      <c r="Y1756" s="25">
        <f t="shared" si="406"/>
        <v>8259.6999999999407</v>
      </c>
    </row>
    <row r="1757" spans="1:25">
      <c r="A1757" t="s">
        <v>5616</v>
      </c>
      <c r="B1757" t="s">
        <v>5617</v>
      </c>
      <c r="C1757" t="s">
        <v>55</v>
      </c>
      <c r="D1757">
        <v>21</v>
      </c>
      <c r="E1757" s="36">
        <v>2.4</v>
      </c>
      <c r="F1757" s="4">
        <v>2.0000000000000001E-4</v>
      </c>
      <c r="G1757">
        <v>0</v>
      </c>
      <c r="H1757" s="25">
        <v>17.2</v>
      </c>
      <c r="I1757" s="25">
        <v>-18.3</v>
      </c>
      <c r="J1757" s="3">
        <v>10000</v>
      </c>
      <c r="K1757" s="7">
        <f t="shared" si="393"/>
        <v>1</v>
      </c>
      <c r="L1757" s="6">
        <f t="shared" si="394"/>
        <v>2.4</v>
      </c>
      <c r="M1757">
        <v>1</v>
      </c>
      <c r="N1757" s="9">
        <f t="shared" si="395"/>
        <v>1</v>
      </c>
      <c r="O1757" s="9">
        <f t="shared" si="396"/>
        <v>0</v>
      </c>
      <c r="P1757" s="9">
        <f t="shared" si="397"/>
        <v>0</v>
      </c>
      <c r="Q1757" s="8">
        <f t="shared" si="398"/>
        <v>2.4</v>
      </c>
      <c r="R1757" s="8">
        <f t="shared" si="399"/>
        <v>0</v>
      </c>
      <c r="S1757" t="str">
        <f t="shared" si="400"/>
        <v>12.00.00</v>
      </c>
      <c r="T1757" t="str">
        <f t="shared" si="401"/>
        <v>9.00.00</v>
      </c>
      <c r="U1757" t="str">
        <f t="shared" si="402"/>
        <v>14-mag-2014</v>
      </c>
      <c r="V1757">
        <f t="shared" si="403"/>
        <v>5</v>
      </c>
      <c r="W1757">
        <f t="shared" si="404"/>
        <v>2014</v>
      </c>
      <c r="X1757">
        <f t="shared" si="405"/>
        <v>14</v>
      </c>
      <c r="Y1757" s="25">
        <f t="shared" si="406"/>
        <v>8262.0999999999403</v>
      </c>
    </row>
    <row r="1758" spans="1:25">
      <c r="A1758" t="s">
        <v>7378</v>
      </c>
      <c r="B1758" t="s">
        <v>7379</v>
      </c>
      <c r="C1758" t="s">
        <v>55</v>
      </c>
      <c r="D1758">
        <v>24</v>
      </c>
      <c r="E1758" s="36">
        <v>86.5</v>
      </c>
      <c r="F1758" s="4">
        <v>8.8999999999999999E-3</v>
      </c>
      <c r="G1758">
        <v>0</v>
      </c>
      <c r="H1758" s="25">
        <v>107.5</v>
      </c>
      <c r="I1758" s="25">
        <v>-26.2</v>
      </c>
      <c r="J1758" s="3">
        <v>10000</v>
      </c>
      <c r="K1758" s="7">
        <f t="shared" si="393"/>
        <v>2</v>
      </c>
      <c r="L1758" s="6">
        <f t="shared" si="394"/>
        <v>88.9</v>
      </c>
      <c r="M1758">
        <v>1</v>
      </c>
      <c r="N1758" s="9">
        <f t="shared" si="395"/>
        <v>1</v>
      </c>
      <c r="O1758" s="9">
        <f t="shared" si="396"/>
        <v>0</v>
      </c>
      <c r="P1758" s="9">
        <f t="shared" si="397"/>
        <v>0</v>
      </c>
      <c r="Q1758" s="8">
        <f t="shared" si="398"/>
        <v>86.5</v>
      </c>
      <c r="R1758" s="8">
        <f t="shared" si="399"/>
        <v>0</v>
      </c>
      <c r="S1758" t="str">
        <f t="shared" si="400"/>
        <v>10.15.00</v>
      </c>
      <c r="T1758" t="str">
        <f t="shared" si="401"/>
        <v>16.15.00</v>
      </c>
      <c r="U1758" t="str">
        <f t="shared" si="402"/>
        <v>15-mag-2014</v>
      </c>
      <c r="V1758">
        <f t="shared" si="403"/>
        <v>5</v>
      </c>
      <c r="W1758">
        <f t="shared" si="404"/>
        <v>2014</v>
      </c>
      <c r="X1758">
        <f t="shared" si="405"/>
        <v>15</v>
      </c>
      <c r="Y1758" s="25">
        <f t="shared" si="406"/>
        <v>8348.5999999999403</v>
      </c>
    </row>
    <row r="1759" spans="1:25">
      <c r="A1759" t="s">
        <v>3374</v>
      </c>
      <c r="B1759" t="s">
        <v>3375</v>
      </c>
      <c r="C1759" t="s">
        <v>25</v>
      </c>
      <c r="D1759">
        <v>9</v>
      </c>
      <c r="E1759" s="36">
        <v>14.8</v>
      </c>
      <c r="F1759" s="4">
        <v>1.5E-3</v>
      </c>
      <c r="G1759">
        <v>0</v>
      </c>
      <c r="H1759" s="25">
        <v>16.600000000000001</v>
      </c>
      <c r="I1759" s="25">
        <v>-25.8</v>
      </c>
      <c r="J1759" s="3">
        <v>10000</v>
      </c>
      <c r="K1759" s="7">
        <f t="shared" si="393"/>
        <v>3</v>
      </c>
      <c r="L1759" s="6">
        <f t="shared" si="394"/>
        <v>103.7</v>
      </c>
      <c r="M1759">
        <v>1</v>
      </c>
      <c r="N1759" s="9">
        <f t="shared" si="395"/>
        <v>1</v>
      </c>
      <c r="O1759" s="9">
        <f t="shared" si="396"/>
        <v>0</v>
      </c>
      <c r="P1759" s="9">
        <f t="shared" si="397"/>
        <v>0</v>
      </c>
      <c r="Q1759" s="8">
        <f t="shared" si="398"/>
        <v>14.8</v>
      </c>
      <c r="R1759" s="8">
        <f t="shared" si="399"/>
        <v>0</v>
      </c>
      <c r="S1759" t="str">
        <f t="shared" si="400"/>
        <v>14.00.00</v>
      </c>
      <c r="T1759" t="str">
        <f t="shared" si="401"/>
        <v>23.00.00</v>
      </c>
      <c r="U1759" t="str">
        <f t="shared" si="402"/>
        <v>16-mag-2014</v>
      </c>
      <c r="V1759">
        <f t="shared" si="403"/>
        <v>5</v>
      </c>
      <c r="W1759">
        <f t="shared" si="404"/>
        <v>2014</v>
      </c>
      <c r="X1759">
        <f t="shared" si="405"/>
        <v>16</v>
      </c>
      <c r="Y1759" s="25">
        <f t="shared" si="406"/>
        <v>8363.3999999999396</v>
      </c>
    </row>
    <row r="1760" spans="1:25">
      <c r="A1760" t="s">
        <v>5618</v>
      </c>
      <c r="B1760" t="s">
        <v>5619</v>
      </c>
      <c r="C1760" t="s">
        <v>55</v>
      </c>
      <c r="D1760">
        <v>17</v>
      </c>
      <c r="E1760" s="36">
        <v>4.4000000000000004</v>
      </c>
      <c r="F1760" s="4">
        <v>5.0000000000000001E-4</v>
      </c>
      <c r="G1760">
        <v>0</v>
      </c>
      <c r="H1760" s="25">
        <v>28.8</v>
      </c>
      <c r="I1760" s="25">
        <v>-40.799999999999997</v>
      </c>
      <c r="J1760" s="3">
        <v>10000</v>
      </c>
      <c r="K1760" s="7">
        <f t="shared" si="393"/>
        <v>4</v>
      </c>
      <c r="L1760" s="6">
        <f t="shared" si="394"/>
        <v>108.10000000000001</v>
      </c>
      <c r="M1760">
        <v>1</v>
      </c>
      <c r="N1760" s="9">
        <f t="shared" si="395"/>
        <v>1</v>
      </c>
      <c r="O1760" s="9">
        <f t="shared" si="396"/>
        <v>0</v>
      </c>
      <c r="P1760" s="9">
        <f t="shared" si="397"/>
        <v>0</v>
      </c>
      <c r="Q1760" s="8">
        <f t="shared" si="398"/>
        <v>4.4000000000000004</v>
      </c>
      <c r="R1760" s="8">
        <f t="shared" si="399"/>
        <v>0</v>
      </c>
      <c r="S1760" t="str">
        <f t="shared" si="400"/>
        <v>16.00.00</v>
      </c>
      <c r="T1760" t="str">
        <f t="shared" si="401"/>
        <v>9.00.00</v>
      </c>
      <c r="U1760" t="str">
        <f t="shared" si="402"/>
        <v>20-mag-2014</v>
      </c>
      <c r="V1760">
        <f t="shared" si="403"/>
        <v>5</v>
      </c>
      <c r="W1760">
        <f t="shared" si="404"/>
        <v>2014</v>
      </c>
      <c r="X1760">
        <f t="shared" si="405"/>
        <v>20</v>
      </c>
      <c r="Y1760" s="25">
        <f t="shared" si="406"/>
        <v>8367.7999999999392</v>
      </c>
    </row>
    <row r="1761" spans="1:25">
      <c r="A1761" t="s">
        <v>2301</v>
      </c>
      <c r="B1761" t="s">
        <v>2302</v>
      </c>
      <c r="C1761" t="s">
        <v>25</v>
      </c>
      <c r="D1761">
        <v>9</v>
      </c>
      <c r="E1761" s="38">
        <v>71</v>
      </c>
      <c r="F1761" s="4">
        <v>3.7000000000000002E-3</v>
      </c>
      <c r="G1761">
        <v>0</v>
      </c>
      <c r="H1761" s="25">
        <v>78.599999999999994</v>
      </c>
      <c r="I1761" s="25">
        <v>-41.4</v>
      </c>
      <c r="J1761" s="3">
        <v>10000</v>
      </c>
      <c r="K1761" s="7">
        <f t="shared" si="393"/>
        <v>5</v>
      </c>
      <c r="L1761" s="6">
        <f t="shared" si="394"/>
        <v>179.10000000000002</v>
      </c>
      <c r="M1761">
        <v>1</v>
      </c>
      <c r="N1761" s="9">
        <f t="shared" si="395"/>
        <v>1</v>
      </c>
      <c r="O1761" s="9">
        <f t="shared" si="396"/>
        <v>0</v>
      </c>
      <c r="P1761" s="9">
        <f t="shared" si="397"/>
        <v>0</v>
      </c>
      <c r="Q1761" s="8">
        <f t="shared" si="398"/>
        <v>71</v>
      </c>
      <c r="R1761" s="8">
        <f t="shared" si="399"/>
        <v>0</v>
      </c>
      <c r="S1761" t="str">
        <f t="shared" si="400"/>
        <v>12.00.00</v>
      </c>
      <c r="T1761" t="str">
        <f t="shared" si="401"/>
        <v>21.00.00</v>
      </c>
      <c r="U1761" t="str">
        <f t="shared" si="402"/>
        <v>21-mag-2014</v>
      </c>
      <c r="V1761">
        <f t="shared" si="403"/>
        <v>5</v>
      </c>
      <c r="W1761">
        <f t="shared" si="404"/>
        <v>2014</v>
      </c>
      <c r="X1761">
        <f t="shared" si="405"/>
        <v>21</v>
      </c>
      <c r="Y1761" s="25">
        <f t="shared" si="406"/>
        <v>8438.7999999999392</v>
      </c>
    </row>
    <row r="1762" spans="1:25">
      <c r="A1762" t="s">
        <v>2301</v>
      </c>
      <c r="B1762" t="s">
        <v>5621</v>
      </c>
      <c r="C1762" t="s">
        <v>25</v>
      </c>
      <c r="D1762">
        <v>22</v>
      </c>
      <c r="E1762" s="36">
        <v>54.9</v>
      </c>
      <c r="F1762" s="4">
        <v>5.7000000000000002E-3</v>
      </c>
      <c r="G1762">
        <v>0</v>
      </c>
      <c r="H1762" s="25">
        <v>84.6</v>
      </c>
      <c r="I1762" s="25">
        <v>-21</v>
      </c>
      <c r="J1762" s="3">
        <v>10000</v>
      </c>
      <c r="K1762" s="7">
        <f t="shared" si="393"/>
        <v>6</v>
      </c>
      <c r="L1762" s="6">
        <f t="shared" si="394"/>
        <v>234.00000000000003</v>
      </c>
      <c r="M1762">
        <v>1</v>
      </c>
      <c r="N1762" s="9">
        <f t="shared" si="395"/>
        <v>1</v>
      </c>
      <c r="O1762" s="9">
        <f t="shared" si="396"/>
        <v>0</v>
      </c>
      <c r="P1762" s="9">
        <f t="shared" si="397"/>
        <v>0</v>
      </c>
      <c r="Q1762" s="8">
        <f t="shared" si="398"/>
        <v>54.9</v>
      </c>
      <c r="R1762" s="8">
        <f t="shared" si="399"/>
        <v>0</v>
      </c>
      <c r="S1762" t="str">
        <f t="shared" si="400"/>
        <v>12.00.00</v>
      </c>
      <c r="T1762" t="str">
        <f t="shared" si="401"/>
        <v>10.00.00</v>
      </c>
      <c r="U1762" t="str">
        <f t="shared" si="402"/>
        <v>21-mag-2014</v>
      </c>
      <c r="V1762">
        <f t="shared" si="403"/>
        <v>5</v>
      </c>
      <c r="W1762">
        <f t="shared" si="404"/>
        <v>2014</v>
      </c>
      <c r="X1762">
        <f t="shared" si="405"/>
        <v>21</v>
      </c>
      <c r="Y1762" s="25">
        <f t="shared" si="406"/>
        <v>8493.6999999999389</v>
      </c>
    </row>
    <row r="1763" spans="1:25">
      <c r="A1763" t="s">
        <v>5619</v>
      </c>
      <c r="B1763" t="s">
        <v>5620</v>
      </c>
      <c r="C1763" t="s">
        <v>25</v>
      </c>
      <c r="D1763">
        <v>2</v>
      </c>
      <c r="E1763" s="36">
        <v>30</v>
      </c>
      <c r="F1763" s="4">
        <v>3.0999999999999999E-3</v>
      </c>
      <c r="G1763">
        <v>0</v>
      </c>
      <c r="H1763" s="25">
        <v>29.7</v>
      </c>
      <c r="I1763" s="25">
        <v>0</v>
      </c>
      <c r="J1763" s="3">
        <v>10000</v>
      </c>
      <c r="K1763" s="7">
        <f t="shared" si="393"/>
        <v>7</v>
      </c>
      <c r="L1763" s="6">
        <f t="shared" si="394"/>
        <v>264</v>
      </c>
      <c r="M1763">
        <v>1</v>
      </c>
      <c r="N1763" s="9">
        <f t="shared" si="395"/>
        <v>1</v>
      </c>
      <c r="O1763" s="9">
        <f t="shared" si="396"/>
        <v>0</v>
      </c>
      <c r="P1763" s="9">
        <f t="shared" si="397"/>
        <v>0</v>
      </c>
      <c r="Q1763" s="8">
        <f t="shared" si="398"/>
        <v>30</v>
      </c>
      <c r="R1763" s="8">
        <f t="shared" si="399"/>
        <v>0</v>
      </c>
      <c r="S1763" t="str">
        <f t="shared" si="400"/>
        <v>9.00.00</v>
      </c>
      <c r="T1763" t="str">
        <f t="shared" si="401"/>
        <v>11.00.00</v>
      </c>
      <c r="U1763" t="str">
        <f t="shared" si="402"/>
        <v>21-mag-2014</v>
      </c>
      <c r="V1763">
        <f t="shared" si="403"/>
        <v>5</v>
      </c>
      <c r="W1763">
        <f t="shared" si="404"/>
        <v>2014</v>
      </c>
      <c r="X1763">
        <f t="shared" si="405"/>
        <v>21</v>
      </c>
      <c r="Y1763" s="25">
        <f t="shared" si="406"/>
        <v>8523.6999999999389</v>
      </c>
    </row>
    <row r="1764" spans="1:25">
      <c r="A1764" t="s">
        <v>2303</v>
      </c>
      <c r="B1764" t="s">
        <v>2304</v>
      </c>
      <c r="C1764" t="s">
        <v>25</v>
      </c>
      <c r="D1764">
        <v>9</v>
      </c>
      <c r="E1764" s="38">
        <v>7.4</v>
      </c>
      <c r="F1764" s="4">
        <v>4.0000000000000002E-4</v>
      </c>
      <c r="G1764">
        <v>0</v>
      </c>
      <c r="H1764" s="25">
        <v>23.4</v>
      </c>
      <c r="I1764" s="25">
        <v>-15.6</v>
      </c>
      <c r="J1764" s="3">
        <v>10000</v>
      </c>
      <c r="K1764" s="7">
        <f t="shared" si="393"/>
        <v>8</v>
      </c>
      <c r="L1764" s="6">
        <f t="shared" si="394"/>
        <v>271.39999999999998</v>
      </c>
      <c r="M1764">
        <v>1</v>
      </c>
      <c r="N1764" s="9">
        <f t="shared" si="395"/>
        <v>1</v>
      </c>
      <c r="O1764" s="9">
        <f t="shared" si="396"/>
        <v>0</v>
      </c>
      <c r="P1764" s="9">
        <f t="shared" si="397"/>
        <v>0</v>
      </c>
      <c r="Q1764" s="8">
        <f t="shared" si="398"/>
        <v>7.4</v>
      </c>
      <c r="R1764" s="8">
        <f t="shared" si="399"/>
        <v>0</v>
      </c>
      <c r="S1764" t="str">
        <f t="shared" si="400"/>
        <v>12.00.00</v>
      </c>
      <c r="T1764" t="str">
        <f t="shared" si="401"/>
        <v>21.00.00</v>
      </c>
      <c r="U1764" t="str">
        <f t="shared" si="402"/>
        <v>27-mag-2014</v>
      </c>
      <c r="V1764">
        <f t="shared" si="403"/>
        <v>5</v>
      </c>
      <c r="W1764">
        <f t="shared" si="404"/>
        <v>2014</v>
      </c>
      <c r="X1764">
        <f t="shared" si="405"/>
        <v>27</v>
      </c>
      <c r="Y1764" s="25">
        <f t="shared" si="406"/>
        <v>8531.0999999999385</v>
      </c>
    </row>
    <row r="1765" spans="1:25">
      <c r="A1765" t="s">
        <v>3376</v>
      </c>
      <c r="B1765" t="s">
        <v>3377</v>
      </c>
      <c r="C1765" t="s">
        <v>25</v>
      </c>
      <c r="D1765">
        <v>3</v>
      </c>
      <c r="E1765" s="36">
        <v>-35.5</v>
      </c>
      <c r="F1765" s="4">
        <v>-3.5999999999999999E-3</v>
      </c>
      <c r="G1765">
        <v>0</v>
      </c>
      <c r="H1765" s="25">
        <v>0</v>
      </c>
      <c r="I1765" s="25">
        <v>-35.5</v>
      </c>
      <c r="J1765" s="3">
        <v>10000</v>
      </c>
      <c r="K1765" s="7">
        <f t="shared" si="393"/>
        <v>-1</v>
      </c>
      <c r="L1765" s="6">
        <f t="shared" si="394"/>
        <v>-35.5</v>
      </c>
      <c r="M1765">
        <v>1</v>
      </c>
      <c r="N1765" s="9">
        <f t="shared" si="395"/>
        <v>0</v>
      </c>
      <c r="O1765" s="9">
        <f t="shared" si="396"/>
        <v>-1</v>
      </c>
      <c r="P1765" s="9">
        <f t="shared" si="397"/>
        <v>0</v>
      </c>
      <c r="Q1765" s="8">
        <f t="shared" si="398"/>
        <v>0</v>
      </c>
      <c r="R1765" s="8">
        <f t="shared" si="399"/>
        <v>-35.5</v>
      </c>
      <c r="S1765" t="str">
        <f t="shared" si="400"/>
        <v>13.00.00</v>
      </c>
      <c r="T1765" t="str">
        <f t="shared" si="401"/>
        <v>16.00.00</v>
      </c>
      <c r="U1765" t="str">
        <f t="shared" si="402"/>
        <v>28-mag-2014</v>
      </c>
      <c r="V1765">
        <f t="shared" si="403"/>
        <v>5</v>
      </c>
      <c r="W1765">
        <f t="shared" si="404"/>
        <v>2014</v>
      </c>
      <c r="X1765">
        <f t="shared" si="405"/>
        <v>28</v>
      </c>
      <c r="Y1765" s="25">
        <f t="shared" si="406"/>
        <v>8495.5999999999385</v>
      </c>
    </row>
    <row r="1766" spans="1:25">
      <c r="A1766" t="s">
        <v>3378</v>
      </c>
      <c r="B1766" t="s">
        <v>3379</v>
      </c>
      <c r="C1766" t="s">
        <v>25</v>
      </c>
      <c r="D1766">
        <v>5</v>
      </c>
      <c r="E1766" s="36">
        <v>-3.6</v>
      </c>
      <c r="F1766" s="4">
        <v>-4.0000000000000002E-4</v>
      </c>
      <c r="G1766">
        <v>0</v>
      </c>
      <c r="H1766" s="25">
        <v>0</v>
      </c>
      <c r="I1766" s="25">
        <v>-11</v>
      </c>
      <c r="J1766" s="3">
        <v>10000</v>
      </c>
      <c r="K1766" s="7">
        <f t="shared" si="393"/>
        <v>-2</v>
      </c>
      <c r="L1766" s="6">
        <f t="shared" si="394"/>
        <v>-39.1</v>
      </c>
      <c r="M1766">
        <v>1</v>
      </c>
      <c r="N1766" s="9">
        <f t="shared" si="395"/>
        <v>0</v>
      </c>
      <c r="O1766" s="9">
        <f t="shared" si="396"/>
        <v>-1</v>
      </c>
      <c r="P1766" s="9">
        <f t="shared" si="397"/>
        <v>0</v>
      </c>
      <c r="Q1766" s="8">
        <f t="shared" si="398"/>
        <v>0</v>
      </c>
      <c r="R1766" s="8">
        <f t="shared" si="399"/>
        <v>-3.6</v>
      </c>
      <c r="S1766" t="str">
        <f t="shared" si="400"/>
        <v>18.00.00</v>
      </c>
      <c r="T1766" t="str">
        <f t="shared" si="401"/>
        <v>23.00.00</v>
      </c>
      <c r="U1766" t="str">
        <f t="shared" si="402"/>
        <v>28-mag-2014</v>
      </c>
      <c r="V1766">
        <f t="shared" si="403"/>
        <v>5</v>
      </c>
      <c r="W1766">
        <f t="shared" si="404"/>
        <v>2014</v>
      </c>
      <c r="X1766">
        <f t="shared" si="405"/>
        <v>28</v>
      </c>
      <c r="Y1766" s="25">
        <f t="shared" si="406"/>
        <v>8491.9999999999382</v>
      </c>
    </row>
    <row r="1767" spans="1:25">
      <c r="A1767" t="s">
        <v>5622</v>
      </c>
      <c r="B1767" t="s">
        <v>5623</v>
      </c>
      <c r="C1767" t="s">
        <v>25</v>
      </c>
      <c r="D1767">
        <v>12</v>
      </c>
      <c r="E1767" s="36">
        <v>-20.6</v>
      </c>
      <c r="F1767" s="4">
        <v>-2.0999999999999999E-3</v>
      </c>
      <c r="G1767">
        <v>0</v>
      </c>
      <c r="H1767" s="25">
        <v>0.3</v>
      </c>
      <c r="I1767" s="25">
        <v>-26.4</v>
      </c>
      <c r="J1767" s="3">
        <v>10000</v>
      </c>
      <c r="K1767" s="7">
        <f t="shared" si="393"/>
        <v>-3</v>
      </c>
      <c r="L1767" s="6">
        <f t="shared" si="394"/>
        <v>-59.7</v>
      </c>
      <c r="M1767">
        <v>1</v>
      </c>
      <c r="N1767" s="9">
        <f t="shared" si="395"/>
        <v>0</v>
      </c>
      <c r="O1767" s="9">
        <f t="shared" si="396"/>
        <v>-1</v>
      </c>
      <c r="P1767" s="9">
        <f t="shared" si="397"/>
        <v>0</v>
      </c>
      <c r="Q1767" s="8">
        <f t="shared" si="398"/>
        <v>0</v>
      </c>
      <c r="R1767" s="8">
        <f t="shared" si="399"/>
        <v>-20.6</v>
      </c>
      <c r="S1767" t="str">
        <f t="shared" si="400"/>
        <v>21.00.00</v>
      </c>
      <c r="T1767" t="str">
        <f t="shared" si="401"/>
        <v>9.00.00</v>
      </c>
      <c r="U1767" t="str">
        <f t="shared" si="402"/>
        <v>29-mag-2014</v>
      </c>
      <c r="V1767">
        <f t="shared" si="403"/>
        <v>5</v>
      </c>
      <c r="W1767">
        <f t="shared" si="404"/>
        <v>2014</v>
      </c>
      <c r="X1767">
        <f t="shared" si="405"/>
        <v>29</v>
      </c>
      <c r="Y1767" s="25">
        <f t="shared" si="406"/>
        <v>8471.3999999999378</v>
      </c>
    </row>
    <row r="1768" spans="1:25">
      <c r="A1768" t="s">
        <v>5623</v>
      </c>
      <c r="B1768" t="s">
        <v>5624</v>
      </c>
      <c r="C1768" t="s">
        <v>55</v>
      </c>
      <c r="D1768">
        <v>3</v>
      </c>
      <c r="E1768" s="36">
        <v>-12.1</v>
      </c>
      <c r="F1768" s="4">
        <v>-1.1999999999999999E-3</v>
      </c>
      <c r="G1768">
        <v>0</v>
      </c>
      <c r="H1768" s="25">
        <v>0</v>
      </c>
      <c r="I1768" s="25">
        <v>-16.600000000000001</v>
      </c>
      <c r="J1768" s="3">
        <v>10000</v>
      </c>
      <c r="K1768" s="7">
        <f t="shared" si="393"/>
        <v>-4</v>
      </c>
      <c r="L1768" s="6">
        <f t="shared" si="394"/>
        <v>-71.8</v>
      </c>
      <c r="M1768">
        <v>1</v>
      </c>
      <c r="N1768" s="9">
        <f t="shared" si="395"/>
        <v>0</v>
      </c>
      <c r="O1768" s="9">
        <f t="shared" si="396"/>
        <v>-1</v>
      </c>
      <c r="P1768" s="9">
        <f t="shared" si="397"/>
        <v>0</v>
      </c>
      <c r="Q1768" s="8">
        <f t="shared" si="398"/>
        <v>0</v>
      </c>
      <c r="R1768" s="8">
        <f t="shared" si="399"/>
        <v>-12.1</v>
      </c>
      <c r="S1768" t="str">
        <f t="shared" si="400"/>
        <v>9.00.00</v>
      </c>
      <c r="T1768" t="str">
        <f t="shared" si="401"/>
        <v>12.00.00</v>
      </c>
      <c r="U1768" t="str">
        <f t="shared" si="402"/>
        <v>30-mag-2014</v>
      </c>
      <c r="V1768">
        <f t="shared" si="403"/>
        <v>5</v>
      </c>
      <c r="W1768">
        <f t="shared" si="404"/>
        <v>2014</v>
      </c>
      <c r="X1768">
        <f t="shared" si="405"/>
        <v>30</v>
      </c>
      <c r="Y1768" s="25">
        <f t="shared" si="406"/>
        <v>8459.2999999999374</v>
      </c>
    </row>
    <row r="1769" spans="1:25">
      <c r="A1769" t="s">
        <v>5626</v>
      </c>
      <c r="B1769" t="s">
        <v>3381</v>
      </c>
      <c r="C1769" t="s">
        <v>55</v>
      </c>
      <c r="D1769">
        <v>8</v>
      </c>
      <c r="E1769" s="36">
        <v>-1.6</v>
      </c>
      <c r="F1769" s="4">
        <v>-2.0000000000000001E-4</v>
      </c>
      <c r="G1769">
        <v>0</v>
      </c>
      <c r="H1769" s="25">
        <v>22.5</v>
      </c>
      <c r="I1769" s="25">
        <v>-1.6</v>
      </c>
      <c r="J1769" s="3">
        <v>10000</v>
      </c>
      <c r="K1769" s="7">
        <f t="shared" si="393"/>
        <v>-5</v>
      </c>
      <c r="L1769" s="6">
        <f t="shared" si="394"/>
        <v>-73.399999999999991</v>
      </c>
      <c r="M1769">
        <v>1</v>
      </c>
      <c r="N1769" s="9">
        <f t="shared" si="395"/>
        <v>0</v>
      </c>
      <c r="O1769" s="9">
        <f t="shared" si="396"/>
        <v>-1</v>
      </c>
      <c r="P1769" s="9">
        <f t="shared" si="397"/>
        <v>0</v>
      </c>
      <c r="Q1769" s="8">
        <f t="shared" si="398"/>
        <v>0</v>
      </c>
      <c r="R1769" s="8">
        <f t="shared" si="399"/>
        <v>-1.6</v>
      </c>
      <c r="S1769" t="str">
        <f t="shared" si="400"/>
        <v>15.00.00</v>
      </c>
      <c r="T1769" t="str">
        <f t="shared" si="401"/>
        <v>23.00.00</v>
      </c>
      <c r="U1769" t="str">
        <f t="shared" si="402"/>
        <v xml:space="preserve">2-giu-2014 </v>
      </c>
      <c r="V1769">
        <f t="shared" si="403"/>
        <v>6</v>
      </c>
      <c r="W1769">
        <f t="shared" si="404"/>
        <v>2014</v>
      </c>
      <c r="X1769">
        <f t="shared" si="405"/>
        <v>2</v>
      </c>
      <c r="Y1769" s="25">
        <f t="shared" si="406"/>
        <v>8457.6999999999371</v>
      </c>
    </row>
    <row r="1770" spans="1:25">
      <c r="A1770" t="s">
        <v>3380</v>
      </c>
      <c r="B1770" t="s">
        <v>3381</v>
      </c>
      <c r="C1770" t="s">
        <v>25</v>
      </c>
      <c r="D1770">
        <v>5</v>
      </c>
      <c r="E1770" s="36">
        <v>8</v>
      </c>
      <c r="F1770" s="4">
        <v>8.0000000000000004E-4</v>
      </c>
      <c r="G1770">
        <v>0</v>
      </c>
      <c r="H1770" s="25">
        <v>9.1999999999999993</v>
      </c>
      <c r="I1770" s="25">
        <v>-3.5</v>
      </c>
      <c r="J1770" s="3">
        <v>10000</v>
      </c>
      <c r="K1770" s="7">
        <f t="shared" si="393"/>
        <v>1</v>
      </c>
      <c r="L1770" s="6">
        <f t="shared" si="394"/>
        <v>8</v>
      </c>
      <c r="M1770">
        <v>1</v>
      </c>
      <c r="N1770" s="9">
        <f t="shared" si="395"/>
        <v>1</v>
      </c>
      <c r="O1770" s="9">
        <f t="shared" si="396"/>
        <v>0</v>
      </c>
      <c r="P1770" s="9">
        <f t="shared" si="397"/>
        <v>0</v>
      </c>
      <c r="Q1770" s="8">
        <f t="shared" si="398"/>
        <v>8</v>
      </c>
      <c r="R1770" s="8">
        <f t="shared" si="399"/>
        <v>0</v>
      </c>
      <c r="S1770" t="str">
        <f t="shared" si="400"/>
        <v>18.00.00</v>
      </c>
      <c r="T1770" t="str">
        <f t="shared" si="401"/>
        <v>23.00.00</v>
      </c>
      <c r="U1770" t="str">
        <f t="shared" si="402"/>
        <v xml:space="preserve">2-giu-2014 </v>
      </c>
      <c r="V1770">
        <f t="shared" si="403"/>
        <v>6</v>
      </c>
      <c r="W1770">
        <f t="shared" si="404"/>
        <v>2014</v>
      </c>
      <c r="X1770">
        <f t="shared" si="405"/>
        <v>2</v>
      </c>
      <c r="Y1770" s="25">
        <f t="shared" si="406"/>
        <v>8465.6999999999371</v>
      </c>
    </row>
    <row r="1771" spans="1:25">
      <c r="A1771" t="s">
        <v>5625</v>
      </c>
      <c r="B1771" t="s">
        <v>5626</v>
      </c>
      <c r="C1771" t="s">
        <v>25</v>
      </c>
      <c r="D1771">
        <v>11</v>
      </c>
      <c r="E1771" s="36">
        <v>-7.6</v>
      </c>
      <c r="F1771" s="4">
        <v>-8.0000000000000004E-4</v>
      </c>
      <c r="G1771">
        <v>0</v>
      </c>
      <c r="H1771" s="25">
        <v>12.4</v>
      </c>
      <c r="I1771" s="25">
        <v>-7.6</v>
      </c>
      <c r="J1771" s="3">
        <v>10000</v>
      </c>
      <c r="K1771" s="7">
        <f t="shared" si="393"/>
        <v>-1</v>
      </c>
      <c r="L1771" s="6">
        <f t="shared" si="394"/>
        <v>-7.6</v>
      </c>
      <c r="M1771">
        <v>1</v>
      </c>
      <c r="N1771" s="9">
        <f t="shared" si="395"/>
        <v>0</v>
      </c>
      <c r="O1771" s="9">
        <f t="shared" si="396"/>
        <v>-1</v>
      </c>
      <c r="P1771" s="9">
        <f t="shared" si="397"/>
        <v>0</v>
      </c>
      <c r="Q1771" s="8">
        <f t="shared" si="398"/>
        <v>0</v>
      </c>
      <c r="R1771" s="8">
        <f t="shared" si="399"/>
        <v>-7.6</v>
      </c>
      <c r="S1771" t="str">
        <f t="shared" si="400"/>
        <v>4.00.00</v>
      </c>
      <c r="T1771" t="str">
        <f t="shared" si="401"/>
        <v>15.00.00</v>
      </c>
      <c r="U1771" t="str">
        <f t="shared" si="402"/>
        <v xml:space="preserve">2-giu-2014 </v>
      </c>
      <c r="V1771">
        <f t="shared" si="403"/>
        <v>6</v>
      </c>
      <c r="W1771">
        <f t="shared" si="404"/>
        <v>2014</v>
      </c>
      <c r="X1771">
        <f t="shared" si="405"/>
        <v>2</v>
      </c>
      <c r="Y1771" s="25">
        <f t="shared" si="406"/>
        <v>8458.0999999999367</v>
      </c>
    </row>
    <row r="1772" spans="1:25">
      <c r="A1772" t="s">
        <v>5627</v>
      </c>
      <c r="B1772" t="s">
        <v>5628</v>
      </c>
      <c r="C1772" t="s">
        <v>55</v>
      </c>
      <c r="D1772">
        <v>22</v>
      </c>
      <c r="E1772" s="36">
        <v>1.4</v>
      </c>
      <c r="F1772" s="4">
        <v>1E-4</v>
      </c>
      <c r="G1772">
        <v>0</v>
      </c>
      <c r="H1772" s="25">
        <v>24.1</v>
      </c>
      <c r="I1772" s="25">
        <v>-1.4</v>
      </c>
      <c r="J1772" s="3">
        <v>10000</v>
      </c>
      <c r="K1772" s="7">
        <f t="shared" si="393"/>
        <v>1</v>
      </c>
      <c r="L1772" s="6">
        <f t="shared" si="394"/>
        <v>1.4</v>
      </c>
      <c r="M1772">
        <v>1</v>
      </c>
      <c r="N1772" s="9">
        <f t="shared" si="395"/>
        <v>1</v>
      </c>
      <c r="O1772" s="9">
        <f t="shared" si="396"/>
        <v>0</v>
      </c>
      <c r="P1772" s="9">
        <f t="shared" si="397"/>
        <v>0</v>
      </c>
      <c r="Q1772" s="8">
        <f t="shared" si="398"/>
        <v>1.4</v>
      </c>
      <c r="R1772" s="8">
        <f t="shared" si="399"/>
        <v>0</v>
      </c>
      <c r="S1772" t="str">
        <f t="shared" si="400"/>
        <v>12.00.00</v>
      </c>
      <c r="T1772" t="str">
        <f t="shared" si="401"/>
        <v>10.00.00</v>
      </c>
      <c r="U1772" t="str">
        <f t="shared" si="402"/>
        <v xml:space="preserve">3-giu-2014 </v>
      </c>
      <c r="V1772">
        <f t="shared" si="403"/>
        <v>6</v>
      </c>
      <c r="W1772">
        <f t="shared" si="404"/>
        <v>2014</v>
      </c>
      <c r="X1772">
        <f t="shared" si="405"/>
        <v>3</v>
      </c>
      <c r="Y1772" s="25">
        <f t="shared" si="406"/>
        <v>8459.4999999999363</v>
      </c>
    </row>
    <row r="1773" spans="1:25">
      <c r="A1773" t="s">
        <v>5629</v>
      </c>
      <c r="B1773" t="s">
        <v>5630</v>
      </c>
      <c r="C1773" t="s">
        <v>55</v>
      </c>
      <c r="D1773">
        <v>6</v>
      </c>
      <c r="E1773" s="36">
        <v>-32.299999999999997</v>
      </c>
      <c r="F1773" s="4">
        <v>-3.3E-3</v>
      </c>
      <c r="G1773">
        <v>0</v>
      </c>
      <c r="H1773" s="25">
        <v>12</v>
      </c>
      <c r="I1773" s="25">
        <v>-31.3</v>
      </c>
      <c r="J1773" s="3">
        <v>10000</v>
      </c>
      <c r="K1773" s="7">
        <f t="shared" si="393"/>
        <v>-1</v>
      </c>
      <c r="L1773" s="6">
        <f t="shared" si="394"/>
        <v>-32.299999999999997</v>
      </c>
      <c r="M1773">
        <v>1</v>
      </c>
      <c r="N1773" s="9">
        <f t="shared" si="395"/>
        <v>0</v>
      </c>
      <c r="O1773" s="9">
        <f t="shared" si="396"/>
        <v>-1</v>
      </c>
      <c r="P1773" s="9">
        <f t="shared" si="397"/>
        <v>0</v>
      </c>
      <c r="Q1773" s="8">
        <f t="shared" si="398"/>
        <v>0</v>
      </c>
      <c r="R1773" s="8">
        <f t="shared" si="399"/>
        <v>-32.299999999999997</v>
      </c>
      <c r="S1773" t="str">
        <f t="shared" si="400"/>
        <v>11.00.00</v>
      </c>
      <c r="T1773" t="str">
        <f t="shared" si="401"/>
        <v>17.00.00</v>
      </c>
      <c r="U1773" t="str">
        <f t="shared" si="402"/>
        <v xml:space="preserve">4-giu-2014 </v>
      </c>
      <c r="V1773">
        <f t="shared" si="403"/>
        <v>6</v>
      </c>
      <c r="W1773">
        <f t="shared" si="404"/>
        <v>2014</v>
      </c>
      <c r="X1773">
        <f t="shared" si="405"/>
        <v>4</v>
      </c>
      <c r="Y1773" s="25">
        <f t="shared" si="406"/>
        <v>8427.1999999999371</v>
      </c>
    </row>
    <row r="1774" spans="1:25">
      <c r="A1774" t="s">
        <v>5630</v>
      </c>
      <c r="B1774" t="s">
        <v>5631</v>
      </c>
      <c r="C1774" t="s">
        <v>25</v>
      </c>
      <c r="D1774">
        <v>17</v>
      </c>
      <c r="E1774" s="36">
        <v>3.2</v>
      </c>
      <c r="F1774" s="4">
        <v>2.9999999999999997E-4</v>
      </c>
      <c r="G1774">
        <v>0</v>
      </c>
      <c r="H1774" s="25">
        <v>14.5</v>
      </c>
      <c r="I1774" s="25">
        <v>0</v>
      </c>
      <c r="J1774" s="3">
        <v>10000</v>
      </c>
      <c r="K1774" s="7">
        <f t="shared" si="393"/>
        <v>1</v>
      </c>
      <c r="L1774" s="6">
        <f t="shared" si="394"/>
        <v>3.2</v>
      </c>
      <c r="M1774">
        <v>1</v>
      </c>
      <c r="N1774" s="9">
        <f t="shared" si="395"/>
        <v>1</v>
      </c>
      <c r="O1774" s="9">
        <f t="shared" si="396"/>
        <v>0</v>
      </c>
      <c r="P1774" s="9">
        <f t="shared" si="397"/>
        <v>0</v>
      </c>
      <c r="Q1774" s="8">
        <f t="shared" si="398"/>
        <v>3.2</v>
      </c>
      <c r="R1774" s="8">
        <f t="shared" si="399"/>
        <v>0</v>
      </c>
      <c r="S1774" t="str">
        <f t="shared" si="400"/>
        <v>17.00.00</v>
      </c>
      <c r="T1774" t="str">
        <f t="shared" si="401"/>
        <v>10.00.00</v>
      </c>
      <c r="U1774" t="str">
        <f t="shared" si="402"/>
        <v xml:space="preserve">4-giu-2014 </v>
      </c>
      <c r="V1774">
        <f t="shared" si="403"/>
        <v>6</v>
      </c>
      <c r="W1774">
        <f t="shared" si="404"/>
        <v>2014</v>
      </c>
      <c r="X1774">
        <f t="shared" si="405"/>
        <v>4</v>
      </c>
      <c r="Y1774" s="25">
        <f t="shared" si="406"/>
        <v>8430.3999999999378</v>
      </c>
    </row>
    <row r="1775" spans="1:25">
      <c r="A1775" t="s">
        <v>5631</v>
      </c>
      <c r="B1775" t="s">
        <v>5632</v>
      </c>
      <c r="C1775" t="s">
        <v>55</v>
      </c>
      <c r="D1775">
        <v>3</v>
      </c>
      <c r="E1775" s="36">
        <v>-57.8</v>
      </c>
      <c r="F1775" s="4">
        <v>-5.7999999999999996E-3</v>
      </c>
      <c r="G1775">
        <v>0</v>
      </c>
      <c r="H1775" s="25">
        <v>11.2</v>
      </c>
      <c r="I1775" s="25">
        <v>-58.3</v>
      </c>
      <c r="J1775" s="3">
        <v>10000</v>
      </c>
      <c r="K1775" s="7">
        <f t="shared" si="393"/>
        <v>-1</v>
      </c>
      <c r="L1775" s="6">
        <f t="shared" si="394"/>
        <v>-57.8</v>
      </c>
      <c r="M1775">
        <v>1</v>
      </c>
      <c r="N1775" s="9">
        <f t="shared" si="395"/>
        <v>0</v>
      </c>
      <c r="O1775" s="9">
        <f t="shared" si="396"/>
        <v>-1</v>
      </c>
      <c r="P1775" s="9">
        <f t="shared" si="397"/>
        <v>0</v>
      </c>
      <c r="Q1775" s="8">
        <f t="shared" si="398"/>
        <v>0</v>
      </c>
      <c r="R1775" s="8">
        <f t="shared" si="399"/>
        <v>-57.8</v>
      </c>
      <c r="S1775" t="str">
        <f t="shared" si="400"/>
        <v>10.00.00</v>
      </c>
      <c r="T1775" t="str">
        <f t="shared" si="401"/>
        <v>13.00.00</v>
      </c>
      <c r="U1775" t="str">
        <f t="shared" si="402"/>
        <v xml:space="preserve">5-giu-2014 </v>
      </c>
      <c r="V1775">
        <f t="shared" si="403"/>
        <v>6</v>
      </c>
      <c r="W1775">
        <f t="shared" si="404"/>
        <v>2014</v>
      </c>
      <c r="X1775">
        <f t="shared" si="405"/>
        <v>5</v>
      </c>
      <c r="Y1775" s="25">
        <f t="shared" si="406"/>
        <v>8372.5999999999385</v>
      </c>
    </row>
    <row r="1776" spans="1:25">
      <c r="A1776" t="s">
        <v>5633</v>
      </c>
      <c r="B1776" t="s">
        <v>5634</v>
      </c>
      <c r="C1776" t="s">
        <v>25</v>
      </c>
      <c r="D1776">
        <v>1</v>
      </c>
      <c r="E1776" s="36">
        <v>-12.8</v>
      </c>
      <c r="F1776" s="4">
        <v>-1.2999999999999999E-3</v>
      </c>
      <c r="G1776">
        <v>0</v>
      </c>
      <c r="H1776" s="25">
        <v>34.200000000000003</v>
      </c>
      <c r="I1776" s="25">
        <v>-12.8</v>
      </c>
      <c r="J1776" s="3">
        <v>10000</v>
      </c>
      <c r="K1776" s="7">
        <f t="shared" si="393"/>
        <v>-2</v>
      </c>
      <c r="L1776" s="6">
        <f t="shared" si="394"/>
        <v>-70.599999999999994</v>
      </c>
      <c r="M1776">
        <v>1</v>
      </c>
      <c r="N1776" s="9">
        <f t="shared" si="395"/>
        <v>0</v>
      </c>
      <c r="O1776" s="9">
        <f t="shared" si="396"/>
        <v>-1</v>
      </c>
      <c r="P1776" s="9">
        <f t="shared" si="397"/>
        <v>0</v>
      </c>
      <c r="Q1776" s="8">
        <f t="shared" si="398"/>
        <v>0</v>
      </c>
      <c r="R1776" s="8">
        <f t="shared" si="399"/>
        <v>-12.8</v>
      </c>
      <c r="S1776" t="str">
        <f t="shared" si="400"/>
        <v>14.00.00</v>
      </c>
      <c r="T1776" t="str">
        <f t="shared" si="401"/>
        <v>15.00.00</v>
      </c>
      <c r="U1776" t="str">
        <f t="shared" si="402"/>
        <v xml:space="preserve">5-giu-2014 </v>
      </c>
      <c r="V1776">
        <f t="shared" si="403"/>
        <v>6</v>
      </c>
      <c r="W1776">
        <f t="shared" si="404"/>
        <v>2014</v>
      </c>
      <c r="X1776">
        <f t="shared" si="405"/>
        <v>5</v>
      </c>
      <c r="Y1776" s="25">
        <f t="shared" si="406"/>
        <v>8359.7999999999392</v>
      </c>
    </row>
    <row r="1777" spans="1:25">
      <c r="A1777" t="s">
        <v>5635</v>
      </c>
      <c r="B1777" t="s">
        <v>5636</v>
      </c>
      <c r="C1777" t="s">
        <v>55</v>
      </c>
      <c r="D1777">
        <v>9</v>
      </c>
      <c r="E1777" s="36">
        <v>-47.6</v>
      </c>
      <c r="F1777" s="4">
        <v>-4.7999999999999996E-3</v>
      </c>
      <c r="G1777">
        <v>0</v>
      </c>
      <c r="H1777" s="25">
        <v>0</v>
      </c>
      <c r="I1777" s="25">
        <v>-49.5</v>
      </c>
      <c r="J1777" s="3">
        <v>10000</v>
      </c>
      <c r="K1777" s="7">
        <f t="shared" si="393"/>
        <v>-3</v>
      </c>
      <c r="L1777" s="6">
        <f t="shared" si="394"/>
        <v>-118.19999999999999</v>
      </c>
      <c r="M1777">
        <v>1</v>
      </c>
      <c r="N1777" s="9">
        <f t="shared" si="395"/>
        <v>0</v>
      </c>
      <c r="O1777" s="9">
        <f t="shared" si="396"/>
        <v>-1</v>
      </c>
      <c r="P1777" s="9">
        <f t="shared" si="397"/>
        <v>0</v>
      </c>
      <c r="Q1777" s="8">
        <f t="shared" si="398"/>
        <v>0</v>
      </c>
      <c r="R1777" s="8">
        <f t="shared" si="399"/>
        <v>-47.6</v>
      </c>
      <c r="S1777" t="str">
        <f t="shared" si="400"/>
        <v>10.00.00</v>
      </c>
      <c r="T1777" t="str">
        <f t="shared" si="401"/>
        <v>19.00.00</v>
      </c>
      <c r="U1777" t="str">
        <f t="shared" si="402"/>
        <v xml:space="preserve">6-giu-2014 </v>
      </c>
      <c r="V1777">
        <f t="shared" si="403"/>
        <v>6</v>
      </c>
      <c r="W1777">
        <f t="shared" si="404"/>
        <v>2014</v>
      </c>
      <c r="X1777">
        <f t="shared" si="405"/>
        <v>6</v>
      </c>
      <c r="Y1777" s="25">
        <f t="shared" si="406"/>
        <v>8312.1999999999389</v>
      </c>
    </row>
    <row r="1778" spans="1:25">
      <c r="A1778" t="s">
        <v>5636</v>
      </c>
      <c r="B1778" t="s">
        <v>5637</v>
      </c>
      <c r="C1778" t="s">
        <v>25</v>
      </c>
      <c r="D1778">
        <v>15</v>
      </c>
      <c r="E1778" s="36">
        <v>-1.9</v>
      </c>
      <c r="F1778" s="4">
        <v>-2.0000000000000001E-4</v>
      </c>
      <c r="G1778">
        <v>0</v>
      </c>
      <c r="H1778" s="25">
        <v>26.8</v>
      </c>
      <c r="I1778" s="25">
        <v>-8.1</v>
      </c>
      <c r="J1778" s="3">
        <v>10000</v>
      </c>
      <c r="K1778" s="7">
        <f t="shared" si="393"/>
        <v>-4</v>
      </c>
      <c r="L1778" s="6">
        <f t="shared" si="394"/>
        <v>-120.1</v>
      </c>
      <c r="M1778">
        <v>1</v>
      </c>
      <c r="N1778" s="9">
        <f t="shared" si="395"/>
        <v>0</v>
      </c>
      <c r="O1778" s="9">
        <f t="shared" si="396"/>
        <v>-1</v>
      </c>
      <c r="P1778" s="9">
        <f t="shared" si="397"/>
        <v>0</v>
      </c>
      <c r="Q1778" s="8">
        <f t="shared" si="398"/>
        <v>0</v>
      </c>
      <c r="R1778" s="8">
        <f t="shared" si="399"/>
        <v>-1.9</v>
      </c>
      <c r="S1778" t="str">
        <f t="shared" si="400"/>
        <v>19.00.00</v>
      </c>
      <c r="T1778" t="str">
        <f t="shared" si="401"/>
        <v>10.00.00</v>
      </c>
      <c r="U1778" t="str">
        <f t="shared" si="402"/>
        <v xml:space="preserve">6-giu-2014 </v>
      </c>
      <c r="V1778">
        <f t="shared" si="403"/>
        <v>6</v>
      </c>
      <c r="W1778">
        <f t="shared" si="404"/>
        <v>2014</v>
      </c>
      <c r="X1778">
        <f t="shared" si="405"/>
        <v>6</v>
      </c>
      <c r="Y1778" s="25">
        <f t="shared" si="406"/>
        <v>8310.2999999999392</v>
      </c>
    </row>
    <row r="1779" spans="1:25">
      <c r="A1779" t="s">
        <v>5637</v>
      </c>
      <c r="B1779" t="s">
        <v>5638</v>
      </c>
      <c r="C1779" t="s">
        <v>55</v>
      </c>
      <c r="D1779">
        <v>8</v>
      </c>
      <c r="E1779" s="36">
        <v>-20.9</v>
      </c>
      <c r="F1779" s="4">
        <v>-2.0999999999999999E-3</v>
      </c>
      <c r="G1779">
        <v>0</v>
      </c>
      <c r="H1779" s="25">
        <v>0</v>
      </c>
      <c r="I1779" s="25">
        <v>-22</v>
      </c>
      <c r="J1779" s="3">
        <v>10000</v>
      </c>
      <c r="K1779" s="7">
        <f t="shared" si="393"/>
        <v>-5</v>
      </c>
      <c r="L1779" s="6">
        <f t="shared" si="394"/>
        <v>-141</v>
      </c>
      <c r="M1779">
        <v>1</v>
      </c>
      <c r="N1779" s="9">
        <f t="shared" si="395"/>
        <v>0</v>
      </c>
      <c r="O1779" s="9">
        <f t="shared" si="396"/>
        <v>-1</v>
      </c>
      <c r="P1779" s="9">
        <f t="shared" si="397"/>
        <v>0</v>
      </c>
      <c r="Q1779" s="8">
        <f t="shared" si="398"/>
        <v>0</v>
      </c>
      <c r="R1779" s="8">
        <f t="shared" si="399"/>
        <v>-20.9</v>
      </c>
      <c r="S1779" t="str">
        <f t="shared" si="400"/>
        <v>10.00.00</v>
      </c>
      <c r="T1779" t="str">
        <f t="shared" si="401"/>
        <v>18.00.00</v>
      </c>
      <c r="U1779" t="str">
        <f t="shared" si="402"/>
        <v xml:space="preserve">9-giu-2014 </v>
      </c>
      <c r="V1779">
        <f t="shared" si="403"/>
        <v>6</v>
      </c>
      <c r="W1779">
        <f t="shared" si="404"/>
        <v>2014</v>
      </c>
      <c r="X1779">
        <f t="shared" si="405"/>
        <v>9</v>
      </c>
      <c r="Y1779" s="25">
        <f t="shared" si="406"/>
        <v>8289.3999999999396</v>
      </c>
    </row>
    <row r="1780" spans="1:25">
      <c r="A1780" t="s">
        <v>5639</v>
      </c>
      <c r="B1780" t="s">
        <v>5640</v>
      </c>
      <c r="C1780" t="s">
        <v>55</v>
      </c>
      <c r="D1780">
        <v>4</v>
      </c>
      <c r="E1780" s="36">
        <v>-35.299999999999997</v>
      </c>
      <c r="F1780" s="4">
        <v>-3.5000000000000001E-3</v>
      </c>
      <c r="G1780">
        <v>0</v>
      </c>
      <c r="H1780" s="25">
        <v>0</v>
      </c>
      <c r="I1780" s="25">
        <v>-35.299999999999997</v>
      </c>
      <c r="J1780" s="3">
        <v>10000</v>
      </c>
      <c r="K1780" s="7">
        <f t="shared" si="393"/>
        <v>-6</v>
      </c>
      <c r="L1780" s="6">
        <f t="shared" si="394"/>
        <v>-176.3</v>
      </c>
      <c r="M1780">
        <v>1</v>
      </c>
      <c r="N1780" s="9">
        <f t="shared" si="395"/>
        <v>0</v>
      </c>
      <c r="O1780" s="9">
        <f t="shared" si="396"/>
        <v>-1</v>
      </c>
      <c r="P1780" s="9">
        <f t="shared" si="397"/>
        <v>0</v>
      </c>
      <c r="Q1780" s="8">
        <f t="shared" si="398"/>
        <v>0</v>
      </c>
      <c r="R1780" s="8">
        <f t="shared" si="399"/>
        <v>-35.299999999999997</v>
      </c>
      <c r="S1780" t="str">
        <f t="shared" si="400"/>
        <v>7.00.00</v>
      </c>
      <c r="T1780" t="str">
        <f t="shared" si="401"/>
        <v>11.00.00</v>
      </c>
      <c r="U1780" t="str">
        <f t="shared" si="402"/>
        <v>10-giu-2014</v>
      </c>
      <c r="V1780">
        <f t="shared" si="403"/>
        <v>6</v>
      </c>
      <c r="W1780">
        <f t="shared" si="404"/>
        <v>2014</v>
      </c>
      <c r="X1780">
        <f t="shared" si="405"/>
        <v>10</v>
      </c>
      <c r="Y1780" s="25">
        <f t="shared" si="406"/>
        <v>8254.0999999999403</v>
      </c>
    </row>
    <row r="1781" spans="1:25">
      <c r="A1781" t="s">
        <v>5641</v>
      </c>
      <c r="B1781" t="s">
        <v>5642</v>
      </c>
      <c r="C1781" t="s">
        <v>55</v>
      </c>
      <c r="D1781">
        <v>22</v>
      </c>
      <c r="E1781" s="36">
        <v>26.1</v>
      </c>
      <c r="F1781" s="4">
        <v>2.5999999999999999E-3</v>
      </c>
      <c r="G1781">
        <v>0</v>
      </c>
      <c r="H1781" s="25">
        <v>51.9</v>
      </c>
      <c r="I1781" s="25">
        <v>-7.3</v>
      </c>
      <c r="J1781" s="3">
        <v>10000</v>
      </c>
      <c r="K1781" s="7">
        <f t="shared" si="393"/>
        <v>1</v>
      </c>
      <c r="L1781" s="6">
        <f t="shared" si="394"/>
        <v>26.1</v>
      </c>
      <c r="M1781">
        <v>1</v>
      </c>
      <c r="N1781" s="9">
        <f t="shared" si="395"/>
        <v>1</v>
      </c>
      <c r="O1781" s="9">
        <f t="shared" si="396"/>
        <v>0</v>
      </c>
      <c r="P1781" s="9">
        <f t="shared" si="397"/>
        <v>0</v>
      </c>
      <c r="Q1781" s="8">
        <f t="shared" si="398"/>
        <v>26.1</v>
      </c>
      <c r="R1781" s="8">
        <f t="shared" si="399"/>
        <v>0</v>
      </c>
      <c r="S1781" t="str">
        <f t="shared" si="400"/>
        <v>10.00.00</v>
      </c>
      <c r="T1781" t="str">
        <f t="shared" si="401"/>
        <v>8.00.00</v>
      </c>
      <c r="U1781" t="str">
        <f t="shared" si="402"/>
        <v>11-giu-2014</v>
      </c>
      <c r="V1781">
        <f t="shared" si="403"/>
        <v>6</v>
      </c>
      <c r="W1781">
        <f t="shared" si="404"/>
        <v>2014</v>
      </c>
      <c r="X1781">
        <f t="shared" si="405"/>
        <v>11</v>
      </c>
      <c r="Y1781" s="25">
        <f t="shared" si="406"/>
        <v>8280.1999999999407</v>
      </c>
    </row>
    <row r="1782" spans="1:25">
      <c r="A1782" t="s">
        <v>5642</v>
      </c>
      <c r="B1782" t="s">
        <v>5643</v>
      </c>
      <c r="C1782" t="s">
        <v>25</v>
      </c>
      <c r="D1782">
        <v>8</v>
      </c>
      <c r="E1782" s="36">
        <v>-17.399999999999999</v>
      </c>
      <c r="F1782" s="4">
        <v>-1.6999999999999999E-3</v>
      </c>
      <c r="G1782">
        <v>0</v>
      </c>
      <c r="H1782" s="25">
        <v>9.1999999999999993</v>
      </c>
      <c r="I1782" s="25">
        <v>-17.600000000000001</v>
      </c>
      <c r="J1782" s="3">
        <v>10000</v>
      </c>
      <c r="K1782" s="7">
        <f t="shared" si="393"/>
        <v>-1</v>
      </c>
      <c r="L1782" s="6">
        <f t="shared" si="394"/>
        <v>-17.399999999999999</v>
      </c>
      <c r="M1782">
        <v>1</v>
      </c>
      <c r="N1782" s="9">
        <f t="shared" si="395"/>
        <v>0</v>
      </c>
      <c r="O1782" s="9">
        <f t="shared" si="396"/>
        <v>-1</v>
      </c>
      <c r="P1782" s="9">
        <f t="shared" si="397"/>
        <v>0</v>
      </c>
      <c r="Q1782" s="8">
        <f t="shared" si="398"/>
        <v>0</v>
      </c>
      <c r="R1782" s="8">
        <f t="shared" si="399"/>
        <v>-17.399999999999999</v>
      </c>
      <c r="S1782" t="str">
        <f t="shared" si="400"/>
        <v>8.00.00</v>
      </c>
      <c r="T1782" t="str">
        <f t="shared" si="401"/>
        <v>16.00.00</v>
      </c>
      <c r="U1782" t="str">
        <f t="shared" si="402"/>
        <v>12-giu-2014</v>
      </c>
      <c r="V1782">
        <f t="shared" si="403"/>
        <v>6</v>
      </c>
      <c r="W1782">
        <f t="shared" si="404"/>
        <v>2014</v>
      </c>
      <c r="X1782">
        <f t="shared" si="405"/>
        <v>12</v>
      </c>
      <c r="Y1782" s="25">
        <f t="shared" si="406"/>
        <v>8262.7999999999411</v>
      </c>
    </row>
    <row r="1783" spans="1:25">
      <c r="A1783" t="s">
        <v>5646</v>
      </c>
      <c r="B1783" t="s">
        <v>5647</v>
      </c>
      <c r="C1783" t="s">
        <v>25</v>
      </c>
      <c r="D1783">
        <v>9</v>
      </c>
      <c r="E1783" s="36">
        <v>-44.8</v>
      </c>
      <c r="F1783" s="4">
        <v>-4.4999999999999997E-3</v>
      </c>
      <c r="G1783">
        <v>0</v>
      </c>
      <c r="H1783" s="25">
        <v>0</v>
      </c>
      <c r="I1783" s="25">
        <v>-44.8</v>
      </c>
      <c r="J1783" s="3">
        <v>10000</v>
      </c>
      <c r="K1783" s="7">
        <f t="shared" si="393"/>
        <v>-2</v>
      </c>
      <c r="L1783" s="6">
        <f t="shared" si="394"/>
        <v>-62.199999999999996</v>
      </c>
      <c r="M1783">
        <v>1</v>
      </c>
      <c r="N1783" s="9">
        <f t="shared" si="395"/>
        <v>0</v>
      </c>
      <c r="O1783" s="9">
        <f t="shared" si="396"/>
        <v>-1</v>
      </c>
      <c r="P1783" s="9">
        <f t="shared" si="397"/>
        <v>0</v>
      </c>
      <c r="Q1783" s="8">
        <f t="shared" si="398"/>
        <v>0</v>
      </c>
      <c r="R1783" s="8">
        <f t="shared" si="399"/>
        <v>-44.8</v>
      </c>
      <c r="S1783" t="str">
        <f t="shared" si="400"/>
        <v>17.00.00</v>
      </c>
      <c r="T1783" t="str">
        <f t="shared" si="401"/>
        <v>2.00.00</v>
      </c>
      <c r="U1783" t="str">
        <f t="shared" si="402"/>
        <v>13-giu-2014</v>
      </c>
      <c r="V1783">
        <f t="shared" si="403"/>
        <v>6</v>
      </c>
      <c r="W1783">
        <f t="shared" si="404"/>
        <v>2014</v>
      </c>
      <c r="X1783">
        <f t="shared" si="405"/>
        <v>13</v>
      </c>
      <c r="Y1783" s="25">
        <f t="shared" si="406"/>
        <v>8217.9999999999418</v>
      </c>
    </row>
    <row r="1784" spans="1:25">
      <c r="A1784" t="s">
        <v>5644</v>
      </c>
      <c r="B1784" t="s">
        <v>5645</v>
      </c>
      <c r="C1784" t="s">
        <v>25</v>
      </c>
      <c r="D1784">
        <v>3</v>
      </c>
      <c r="E1784" s="36">
        <v>-46.9</v>
      </c>
      <c r="F1784" s="4">
        <v>-4.7000000000000002E-3</v>
      </c>
      <c r="G1784">
        <v>0</v>
      </c>
      <c r="H1784" s="25">
        <v>11</v>
      </c>
      <c r="I1784" s="25">
        <v>-46.9</v>
      </c>
      <c r="J1784" s="3">
        <v>10000</v>
      </c>
      <c r="K1784" s="7">
        <f t="shared" si="393"/>
        <v>-3</v>
      </c>
      <c r="L1784" s="6">
        <f t="shared" si="394"/>
        <v>-109.1</v>
      </c>
      <c r="M1784">
        <v>1</v>
      </c>
      <c r="N1784" s="9">
        <f t="shared" si="395"/>
        <v>0</v>
      </c>
      <c r="O1784" s="9">
        <f t="shared" si="396"/>
        <v>-1</v>
      </c>
      <c r="P1784" s="9">
        <f t="shared" si="397"/>
        <v>0</v>
      </c>
      <c r="Q1784" s="8">
        <f t="shared" si="398"/>
        <v>0</v>
      </c>
      <c r="R1784" s="8">
        <f t="shared" si="399"/>
        <v>-46.9</v>
      </c>
      <c r="S1784" t="str">
        <f t="shared" si="400"/>
        <v>7.00.00</v>
      </c>
      <c r="T1784" t="str">
        <f t="shared" si="401"/>
        <v>10.00.00</v>
      </c>
      <c r="U1784" t="str">
        <f t="shared" si="402"/>
        <v>13-giu-2014</v>
      </c>
      <c r="V1784">
        <f t="shared" si="403"/>
        <v>6</v>
      </c>
      <c r="W1784">
        <f t="shared" si="404"/>
        <v>2014</v>
      </c>
      <c r="X1784">
        <f t="shared" si="405"/>
        <v>13</v>
      </c>
      <c r="Y1784" s="25">
        <f t="shared" si="406"/>
        <v>8171.0999999999422</v>
      </c>
    </row>
    <row r="1785" spans="1:25">
      <c r="A1785" t="s">
        <v>5648</v>
      </c>
      <c r="B1785" t="s">
        <v>5649</v>
      </c>
      <c r="C1785" t="s">
        <v>25</v>
      </c>
      <c r="D1785">
        <v>19</v>
      </c>
      <c r="E1785" s="36">
        <v>-4.8</v>
      </c>
      <c r="F1785" s="4">
        <v>-5.0000000000000001E-4</v>
      </c>
      <c r="G1785">
        <v>0</v>
      </c>
      <c r="H1785" s="25">
        <v>56.4</v>
      </c>
      <c r="I1785" s="25">
        <v>-18.100000000000001</v>
      </c>
      <c r="J1785" s="3">
        <v>10000</v>
      </c>
      <c r="K1785" s="7">
        <f t="shared" si="393"/>
        <v>-4</v>
      </c>
      <c r="L1785" s="6">
        <f t="shared" si="394"/>
        <v>-113.89999999999999</v>
      </c>
      <c r="M1785">
        <v>1</v>
      </c>
      <c r="N1785" s="9">
        <f t="shared" si="395"/>
        <v>0</v>
      </c>
      <c r="O1785" s="9">
        <f t="shared" si="396"/>
        <v>-1</v>
      </c>
      <c r="P1785" s="9">
        <f t="shared" si="397"/>
        <v>0</v>
      </c>
      <c r="Q1785" s="8">
        <f t="shared" si="398"/>
        <v>0</v>
      </c>
      <c r="R1785" s="8">
        <f t="shared" si="399"/>
        <v>-4.8</v>
      </c>
      <c r="S1785" t="str">
        <f t="shared" si="400"/>
        <v>17.00.00</v>
      </c>
      <c r="T1785" t="str">
        <f t="shared" si="401"/>
        <v>12.00.00</v>
      </c>
      <c r="U1785" t="str">
        <f t="shared" si="402"/>
        <v>16-giu-2014</v>
      </c>
      <c r="V1785">
        <f t="shared" si="403"/>
        <v>6</v>
      </c>
      <c r="W1785">
        <f t="shared" si="404"/>
        <v>2014</v>
      </c>
      <c r="X1785">
        <f t="shared" si="405"/>
        <v>16</v>
      </c>
      <c r="Y1785" s="25">
        <f t="shared" si="406"/>
        <v>8166.299999999942</v>
      </c>
    </row>
    <row r="1786" spans="1:25">
      <c r="A1786" t="s">
        <v>5649</v>
      </c>
      <c r="B1786" t="s">
        <v>7380</v>
      </c>
      <c r="C1786" t="s">
        <v>55</v>
      </c>
      <c r="D1786">
        <v>14</v>
      </c>
      <c r="E1786" s="36">
        <v>19.600000000000001</v>
      </c>
      <c r="F1786" s="4">
        <v>2E-3</v>
      </c>
      <c r="G1786">
        <v>0</v>
      </c>
      <c r="H1786" s="25">
        <v>40.6</v>
      </c>
      <c r="I1786" s="25">
        <v>-6.4</v>
      </c>
      <c r="J1786" s="3">
        <v>10000</v>
      </c>
      <c r="K1786" s="7">
        <f t="shared" si="393"/>
        <v>1</v>
      </c>
      <c r="L1786" s="6">
        <f t="shared" si="394"/>
        <v>19.600000000000001</v>
      </c>
      <c r="M1786">
        <v>1</v>
      </c>
      <c r="N1786" s="9">
        <f t="shared" si="395"/>
        <v>1</v>
      </c>
      <c r="O1786" s="9">
        <f t="shared" si="396"/>
        <v>0</v>
      </c>
      <c r="P1786" s="9">
        <f t="shared" si="397"/>
        <v>0</v>
      </c>
      <c r="Q1786" s="8">
        <f t="shared" si="398"/>
        <v>19.600000000000001</v>
      </c>
      <c r="R1786" s="8">
        <f t="shared" si="399"/>
        <v>0</v>
      </c>
      <c r="S1786" t="str">
        <f t="shared" si="400"/>
        <v>12.00.00</v>
      </c>
      <c r="T1786" t="str">
        <f t="shared" si="401"/>
        <v>15.30.00</v>
      </c>
      <c r="U1786" t="str">
        <f t="shared" si="402"/>
        <v>17-giu-2014</v>
      </c>
      <c r="V1786">
        <f t="shared" si="403"/>
        <v>6</v>
      </c>
      <c r="W1786">
        <f t="shared" si="404"/>
        <v>2014</v>
      </c>
      <c r="X1786">
        <f t="shared" si="405"/>
        <v>17</v>
      </c>
      <c r="Y1786" s="25">
        <f t="shared" si="406"/>
        <v>8185.8999999999423</v>
      </c>
    </row>
    <row r="1787" spans="1:25">
      <c r="A1787" t="s">
        <v>3382</v>
      </c>
      <c r="B1787" t="s">
        <v>3383</v>
      </c>
      <c r="C1787" t="s">
        <v>25</v>
      </c>
      <c r="D1787">
        <v>1</v>
      </c>
      <c r="E1787" s="36">
        <v>35.6</v>
      </c>
      <c r="F1787" s="4">
        <v>3.5999999999999999E-3</v>
      </c>
      <c r="G1787">
        <v>0</v>
      </c>
      <c r="H1787" s="25">
        <v>35.6</v>
      </c>
      <c r="I1787" s="25">
        <v>0</v>
      </c>
      <c r="J1787" s="3">
        <v>10000</v>
      </c>
      <c r="K1787" s="7">
        <f t="shared" si="393"/>
        <v>2</v>
      </c>
      <c r="L1787" s="6">
        <f t="shared" si="394"/>
        <v>55.2</v>
      </c>
      <c r="M1787">
        <v>1</v>
      </c>
      <c r="N1787" s="9">
        <f t="shared" si="395"/>
        <v>1</v>
      </c>
      <c r="O1787" s="9">
        <f t="shared" si="396"/>
        <v>0</v>
      </c>
      <c r="P1787" s="9">
        <f t="shared" si="397"/>
        <v>0</v>
      </c>
      <c r="Q1787" s="8">
        <f t="shared" si="398"/>
        <v>35.6</v>
      </c>
      <c r="R1787" s="8">
        <f t="shared" si="399"/>
        <v>0</v>
      </c>
      <c r="S1787" t="str">
        <f t="shared" si="400"/>
        <v>10.00.00</v>
      </c>
      <c r="T1787" t="str">
        <f t="shared" si="401"/>
        <v>11.00.00</v>
      </c>
      <c r="U1787" t="str">
        <f t="shared" si="402"/>
        <v>20-giu-2014</v>
      </c>
      <c r="V1787">
        <f t="shared" si="403"/>
        <v>6</v>
      </c>
      <c r="W1787">
        <f t="shared" si="404"/>
        <v>2014</v>
      </c>
      <c r="X1787">
        <f t="shared" si="405"/>
        <v>20</v>
      </c>
      <c r="Y1787" s="25">
        <f t="shared" si="406"/>
        <v>8221.4999999999418</v>
      </c>
    </row>
    <row r="1788" spans="1:25">
      <c r="A1788" t="s">
        <v>2305</v>
      </c>
      <c r="B1788" t="s">
        <v>2306</v>
      </c>
      <c r="C1788" t="s">
        <v>25</v>
      </c>
      <c r="D1788">
        <v>9</v>
      </c>
      <c r="E1788" s="38">
        <v>-125</v>
      </c>
      <c r="F1788" s="4">
        <v>-6.1999999999999998E-3</v>
      </c>
      <c r="G1788">
        <v>0</v>
      </c>
      <c r="H1788" s="25">
        <v>0</v>
      </c>
      <c r="I1788" s="25">
        <v>-126</v>
      </c>
      <c r="J1788" s="3">
        <v>10000</v>
      </c>
      <c r="K1788" s="7">
        <f t="shared" si="393"/>
        <v>-1</v>
      </c>
      <c r="L1788" s="6">
        <f t="shared" si="394"/>
        <v>-125</v>
      </c>
      <c r="M1788">
        <v>1</v>
      </c>
      <c r="N1788" s="9">
        <f t="shared" si="395"/>
        <v>0</v>
      </c>
      <c r="O1788" s="9">
        <f t="shared" si="396"/>
        <v>-1</v>
      </c>
      <c r="P1788" s="9">
        <f t="shared" si="397"/>
        <v>0</v>
      </c>
      <c r="Q1788" s="8">
        <f t="shared" si="398"/>
        <v>0</v>
      </c>
      <c r="R1788" s="8">
        <f t="shared" si="399"/>
        <v>-125</v>
      </c>
      <c r="S1788" t="str">
        <f t="shared" si="400"/>
        <v>12.00.00</v>
      </c>
      <c r="T1788" t="str">
        <f t="shared" si="401"/>
        <v>21.00.00</v>
      </c>
      <c r="U1788" t="str">
        <f t="shared" si="402"/>
        <v>20-giu-2014</v>
      </c>
      <c r="V1788">
        <f t="shared" si="403"/>
        <v>6</v>
      </c>
      <c r="W1788">
        <f t="shared" si="404"/>
        <v>2014</v>
      </c>
      <c r="X1788">
        <f t="shared" si="405"/>
        <v>20</v>
      </c>
      <c r="Y1788" s="25">
        <f t="shared" si="406"/>
        <v>8096.4999999999418</v>
      </c>
    </row>
    <row r="1789" spans="1:25">
      <c r="A1789" t="s">
        <v>2305</v>
      </c>
      <c r="B1789" t="s">
        <v>5650</v>
      </c>
      <c r="C1789" t="s">
        <v>25</v>
      </c>
      <c r="D1789">
        <v>6</v>
      </c>
      <c r="E1789" s="36">
        <v>-64.400000000000006</v>
      </c>
      <c r="F1789" s="4">
        <v>-6.4000000000000003E-3</v>
      </c>
      <c r="G1789">
        <v>0</v>
      </c>
      <c r="H1789" s="25">
        <v>0</v>
      </c>
      <c r="I1789" s="25">
        <v>-68</v>
      </c>
      <c r="J1789" s="3">
        <v>10000</v>
      </c>
      <c r="K1789" s="7">
        <f t="shared" si="393"/>
        <v>-2</v>
      </c>
      <c r="L1789" s="6">
        <f t="shared" si="394"/>
        <v>-189.4</v>
      </c>
      <c r="M1789">
        <v>1</v>
      </c>
      <c r="N1789" s="9">
        <f t="shared" si="395"/>
        <v>0</v>
      </c>
      <c r="O1789" s="9">
        <f t="shared" si="396"/>
        <v>-1</v>
      </c>
      <c r="P1789" s="9">
        <f t="shared" si="397"/>
        <v>0</v>
      </c>
      <c r="Q1789" s="8">
        <f t="shared" si="398"/>
        <v>0</v>
      </c>
      <c r="R1789" s="8">
        <f t="shared" si="399"/>
        <v>-64.400000000000006</v>
      </c>
      <c r="S1789" t="str">
        <f t="shared" si="400"/>
        <v>12.00.00</v>
      </c>
      <c r="T1789" t="str">
        <f t="shared" si="401"/>
        <v>18.00.00</v>
      </c>
      <c r="U1789" t="str">
        <f t="shared" si="402"/>
        <v>20-giu-2014</v>
      </c>
      <c r="V1789">
        <f t="shared" si="403"/>
        <v>6</v>
      </c>
      <c r="W1789">
        <f t="shared" si="404"/>
        <v>2014</v>
      </c>
      <c r="X1789">
        <f t="shared" si="405"/>
        <v>20</v>
      </c>
      <c r="Y1789" s="25">
        <f t="shared" si="406"/>
        <v>8032.0999999999422</v>
      </c>
    </row>
    <row r="1790" spans="1:25">
      <c r="A1790" t="s">
        <v>5650</v>
      </c>
      <c r="B1790" t="s">
        <v>5651</v>
      </c>
      <c r="C1790" t="s">
        <v>55</v>
      </c>
      <c r="D1790">
        <v>17</v>
      </c>
      <c r="E1790" s="36">
        <v>29.2</v>
      </c>
      <c r="F1790" s="4">
        <v>2.8999999999999998E-3</v>
      </c>
      <c r="G1790">
        <v>0</v>
      </c>
      <c r="H1790" s="25">
        <v>70.8</v>
      </c>
      <c r="I1790" s="25">
        <v>-24</v>
      </c>
      <c r="J1790" s="3">
        <v>10000</v>
      </c>
      <c r="K1790" s="7">
        <f t="shared" si="393"/>
        <v>1</v>
      </c>
      <c r="L1790" s="6">
        <f t="shared" si="394"/>
        <v>29.2</v>
      </c>
      <c r="M1790">
        <v>1</v>
      </c>
      <c r="N1790" s="9">
        <f t="shared" si="395"/>
        <v>1</v>
      </c>
      <c r="O1790" s="9">
        <f t="shared" si="396"/>
        <v>0</v>
      </c>
      <c r="P1790" s="9">
        <f t="shared" si="397"/>
        <v>0</v>
      </c>
      <c r="Q1790" s="8">
        <f t="shared" si="398"/>
        <v>29.2</v>
      </c>
      <c r="R1790" s="8">
        <f t="shared" si="399"/>
        <v>0</v>
      </c>
      <c r="S1790" t="str">
        <f t="shared" si="400"/>
        <v>18.00.00</v>
      </c>
      <c r="T1790" t="str">
        <f t="shared" si="401"/>
        <v>11.00.00</v>
      </c>
      <c r="U1790" t="str">
        <f t="shared" si="402"/>
        <v>20-giu-2014</v>
      </c>
      <c r="V1790">
        <f t="shared" si="403"/>
        <v>6</v>
      </c>
      <c r="W1790">
        <f t="shared" si="404"/>
        <v>2014</v>
      </c>
      <c r="X1790">
        <f t="shared" si="405"/>
        <v>20</v>
      </c>
      <c r="Y1790" s="25">
        <f t="shared" si="406"/>
        <v>8061.299999999942</v>
      </c>
    </row>
    <row r="1791" spans="1:25">
      <c r="A1791" t="s">
        <v>5652</v>
      </c>
      <c r="B1791" t="s">
        <v>5653</v>
      </c>
      <c r="C1791" t="s">
        <v>25</v>
      </c>
      <c r="D1791">
        <v>12</v>
      </c>
      <c r="E1791" s="36">
        <v>-29</v>
      </c>
      <c r="F1791" s="4">
        <v>-2.8999999999999998E-3</v>
      </c>
      <c r="G1791">
        <v>0</v>
      </c>
      <c r="H1791" s="25">
        <v>4.5</v>
      </c>
      <c r="I1791" s="25">
        <v>-30</v>
      </c>
      <c r="J1791" s="3">
        <v>10000</v>
      </c>
      <c r="K1791" s="7">
        <f t="shared" si="393"/>
        <v>-1</v>
      </c>
      <c r="L1791" s="6">
        <f t="shared" si="394"/>
        <v>-29</v>
      </c>
      <c r="M1791">
        <v>1</v>
      </c>
      <c r="N1791" s="9">
        <f t="shared" si="395"/>
        <v>0</v>
      </c>
      <c r="O1791" s="9">
        <f t="shared" si="396"/>
        <v>-1</v>
      </c>
      <c r="P1791" s="9">
        <f t="shared" si="397"/>
        <v>0</v>
      </c>
      <c r="Q1791" s="8">
        <f t="shared" si="398"/>
        <v>0</v>
      </c>
      <c r="R1791" s="8">
        <f t="shared" si="399"/>
        <v>-29</v>
      </c>
      <c r="S1791" t="str">
        <f t="shared" si="400"/>
        <v>9.00.00</v>
      </c>
      <c r="T1791" t="str">
        <f t="shared" si="401"/>
        <v>21.00.00</v>
      </c>
      <c r="U1791" t="str">
        <f t="shared" si="402"/>
        <v>24-giu-2014</v>
      </c>
      <c r="V1791">
        <f t="shared" si="403"/>
        <v>6</v>
      </c>
      <c r="W1791">
        <f t="shared" si="404"/>
        <v>2014</v>
      </c>
      <c r="X1791">
        <f t="shared" si="405"/>
        <v>24</v>
      </c>
      <c r="Y1791" s="25">
        <f t="shared" si="406"/>
        <v>8032.299999999942</v>
      </c>
    </row>
    <row r="1792" spans="1:25">
      <c r="A1792" t="s">
        <v>5654</v>
      </c>
      <c r="B1792" t="s">
        <v>5655</v>
      </c>
      <c r="C1792" t="s">
        <v>25</v>
      </c>
      <c r="D1792">
        <v>5</v>
      </c>
      <c r="E1792" s="36">
        <v>-38.1</v>
      </c>
      <c r="F1792" s="4">
        <v>-3.8E-3</v>
      </c>
      <c r="G1792">
        <v>0</v>
      </c>
      <c r="H1792" s="25">
        <v>0</v>
      </c>
      <c r="I1792" s="25">
        <v>-38.1</v>
      </c>
      <c r="J1792" s="3">
        <v>10000</v>
      </c>
      <c r="K1792" s="7">
        <f t="shared" si="393"/>
        <v>-2</v>
      </c>
      <c r="L1792" s="6">
        <f t="shared" si="394"/>
        <v>-67.099999999999994</v>
      </c>
      <c r="M1792">
        <v>1</v>
      </c>
      <c r="N1792" s="9">
        <f t="shared" si="395"/>
        <v>0</v>
      </c>
      <c r="O1792" s="9">
        <f t="shared" si="396"/>
        <v>-1</v>
      </c>
      <c r="P1792" s="9">
        <f t="shared" si="397"/>
        <v>0</v>
      </c>
      <c r="Q1792" s="8">
        <f t="shared" si="398"/>
        <v>0</v>
      </c>
      <c r="R1792" s="8">
        <f t="shared" si="399"/>
        <v>-38.1</v>
      </c>
      <c r="S1792" t="str">
        <f t="shared" si="400"/>
        <v>11.00.00</v>
      </c>
      <c r="T1792" t="str">
        <f t="shared" si="401"/>
        <v>16.00.00</v>
      </c>
      <c r="U1792" t="str">
        <f t="shared" si="402"/>
        <v>25-giu-2014</v>
      </c>
      <c r="V1792">
        <f t="shared" si="403"/>
        <v>6</v>
      </c>
      <c r="W1792">
        <f t="shared" si="404"/>
        <v>2014</v>
      </c>
      <c r="X1792">
        <f t="shared" si="405"/>
        <v>25</v>
      </c>
      <c r="Y1792" s="25">
        <f t="shared" si="406"/>
        <v>7994.1999999999416</v>
      </c>
    </row>
    <row r="1793" spans="1:25">
      <c r="A1793" t="s">
        <v>3384</v>
      </c>
      <c r="B1793" t="s">
        <v>3385</v>
      </c>
      <c r="C1793" t="s">
        <v>25</v>
      </c>
      <c r="D1793">
        <v>6</v>
      </c>
      <c r="E1793" s="36">
        <v>-7.4</v>
      </c>
      <c r="F1793" s="4">
        <v>-6.9999999999999999E-4</v>
      </c>
      <c r="G1793">
        <v>0</v>
      </c>
      <c r="H1793" s="25">
        <v>6</v>
      </c>
      <c r="I1793" s="25">
        <v>-28.5</v>
      </c>
      <c r="J1793" s="3">
        <v>10000</v>
      </c>
      <c r="K1793" s="7">
        <f t="shared" si="393"/>
        <v>-3</v>
      </c>
      <c r="L1793" s="6">
        <f t="shared" si="394"/>
        <v>-74.5</v>
      </c>
      <c r="M1793">
        <v>1</v>
      </c>
      <c r="N1793" s="9">
        <f t="shared" si="395"/>
        <v>0</v>
      </c>
      <c r="O1793" s="9">
        <f t="shared" si="396"/>
        <v>-1</v>
      </c>
      <c r="P1793" s="9">
        <f t="shared" si="397"/>
        <v>0</v>
      </c>
      <c r="Q1793" s="8">
        <f t="shared" si="398"/>
        <v>0</v>
      </c>
      <c r="R1793" s="8">
        <f t="shared" si="399"/>
        <v>-7.4</v>
      </c>
      <c r="S1793" t="str">
        <f t="shared" si="400"/>
        <v>17.00.00</v>
      </c>
      <c r="T1793" t="str">
        <f t="shared" si="401"/>
        <v>23.00.00</v>
      </c>
      <c r="U1793" t="str">
        <f t="shared" si="402"/>
        <v>25-giu-2014</v>
      </c>
      <c r="V1793">
        <f t="shared" si="403"/>
        <v>6</v>
      </c>
      <c r="W1793">
        <f t="shared" si="404"/>
        <v>2014</v>
      </c>
      <c r="X1793">
        <f t="shared" si="405"/>
        <v>25</v>
      </c>
      <c r="Y1793" s="25">
        <f t="shared" si="406"/>
        <v>7986.799999999942</v>
      </c>
    </row>
    <row r="1794" spans="1:25">
      <c r="A1794" t="s">
        <v>5658</v>
      </c>
      <c r="B1794" t="s">
        <v>5659</v>
      </c>
      <c r="C1794" t="s">
        <v>55</v>
      </c>
      <c r="D1794">
        <v>5</v>
      </c>
      <c r="E1794" s="36">
        <v>-63.8</v>
      </c>
      <c r="F1794" s="4">
        <v>-6.4999999999999997E-3</v>
      </c>
      <c r="G1794">
        <v>0</v>
      </c>
      <c r="H1794" s="25">
        <v>0</v>
      </c>
      <c r="I1794" s="25">
        <v>-63.8</v>
      </c>
      <c r="J1794" s="3">
        <v>10000</v>
      </c>
      <c r="K1794" s="7">
        <f t="shared" si="393"/>
        <v>-4</v>
      </c>
      <c r="L1794" s="6">
        <f t="shared" si="394"/>
        <v>-138.30000000000001</v>
      </c>
      <c r="M1794">
        <v>1</v>
      </c>
      <c r="N1794" s="9">
        <f t="shared" si="395"/>
        <v>0</v>
      </c>
      <c r="O1794" s="9">
        <f t="shared" si="396"/>
        <v>-1</v>
      </c>
      <c r="P1794" s="9">
        <f t="shared" si="397"/>
        <v>0</v>
      </c>
      <c r="Q1794" s="8">
        <f t="shared" si="398"/>
        <v>0</v>
      </c>
      <c r="R1794" s="8">
        <f t="shared" si="399"/>
        <v>-63.8</v>
      </c>
      <c r="S1794" t="str">
        <f t="shared" si="400"/>
        <v>16.00.00</v>
      </c>
      <c r="T1794" t="str">
        <f t="shared" si="401"/>
        <v>21.00.00</v>
      </c>
      <c r="U1794" t="str">
        <f t="shared" si="402"/>
        <v>26-giu-2014</v>
      </c>
      <c r="V1794">
        <f t="shared" si="403"/>
        <v>6</v>
      </c>
      <c r="W1794">
        <f t="shared" si="404"/>
        <v>2014</v>
      </c>
      <c r="X1794">
        <f t="shared" si="405"/>
        <v>26</v>
      </c>
      <c r="Y1794" s="25">
        <f t="shared" si="406"/>
        <v>7922.9999999999418</v>
      </c>
    </row>
    <row r="1795" spans="1:25">
      <c r="A1795" t="s">
        <v>5656</v>
      </c>
      <c r="B1795" t="s">
        <v>5657</v>
      </c>
      <c r="C1795" t="s">
        <v>25</v>
      </c>
      <c r="D1795">
        <v>7</v>
      </c>
      <c r="E1795" s="36">
        <v>-60.8</v>
      </c>
      <c r="F1795" s="4">
        <v>-6.1000000000000004E-3</v>
      </c>
      <c r="G1795">
        <v>0</v>
      </c>
      <c r="H1795" s="25">
        <v>5.2</v>
      </c>
      <c r="I1795" s="25">
        <v>-60.8</v>
      </c>
      <c r="J1795" s="3">
        <v>10000</v>
      </c>
      <c r="K1795" s="7">
        <f t="shared" si="393"/>
        <v>-5</v>
      </c>
      <c r="L1795" s="6">
        <f t="shared" si="394"/>
        <v>-199.10000000000002</v>
      </c>
      <c r="M1795">
        <v>1</v>
      </c>
      <c r="N1795" s="9">
        <f t="shared" si="395"/>
        <v>0</v>
      </c>
      <c r="O1795" s="9">
        <f t="shared" si="396"/>
        <v>-1</v>
      </c>
      <c r="P1795" s="9">
        <f t="shared" si="397"/>
        <v>0</v>
      </c>
      <c r="Q1795" s="8">
        <f t="shared" si="398"/>
        <v>0</v>
      </c>
      <c r="R1795" s="8">
        <f t="shared" si="399"/>
        <v>-60.8</v>
      </c>
      <c r="S1795" t="str">
        <f t="shared" si="400"/>
        <v>8.00.00</v>
      </c>
      <c r="T1795" t="str">
        <f t="shared" si="401"/>
        <v>15.00.00</v>
      </c>
      <c r="U1795" t="str">
        <f t="shared" si="402"/>
        <v>26-giu-2014</v>
      </c>
      <c r="V1795">
        <f t="shared" si="403"/>
        <v>6</v>
      </c>
      <c r="W1795">
        <f t="shared" si="404"/>
        <v>2014</v>
      </c>
      <c r="X1795">
        <f t="shared" si="405"/>
        <v>26</v>
      </c>
      <c r="Y1795" s="25">
        <f t="shared" si="406"/>
        <v>7862.1999999999416</v>
      </c>
    </row>
    <row r="1796" spans="1:25">
      <c r="A1796" t="s">
        <v>5660</v>
      </c>
      <c r="B1796" t="s">
        <v>2307</v>
      </c>
      <c r="C1796" t="s">
        <v>25</v>
      </c>
      <c r="D1796">
        <v>15</v>
      </c>
      <c r="E1796" s="36">
        <v>-28.8</v>
      </c>
      <c r="F1796" s="4">
        <v>-2.8999999999999998E-3</v>
      </c>
      <c r="G1796">
        <v>0</v>
      </c>
      <c r="H1796" s="25">
        <v>24.7</v>
      </c>
      <c r="I1796" s="25">
        <v>-28.8</v>
      </c>
      <c r="J1796" s="3">
        <v>10000</v>
      </c>
      <c r="K1796" s="7">
        <f t="shared" si="393"/>
        <v>-6</v>
      </c>
      <c r="L1796" s="6">
        <f t="shared" si="394"/>
        <v>-227.90000000000003</v>
      </c>
      <c r="M1796">
        <v>1</v>
      </c>
      <c r="N1796" s="9">
        <f t="shared" si="395"/>
        <v>0</v>
      </c>
      <c r="O1796" s="9">
        <f t="shared" si="396"/>
        <v>-1</v>
      </c>
      <c r="P1796" s="9">
        <f t="shared" si="397"/>
        <v>0</v>
      </c>
      <c r="Q1796" s="8">
        <f t="shared" si="398"/>
        <v>0</v>
      </c>
      <c r="R1796" s="8">
        <f t="shared" si="399"/>
        <v>-28.8</v>
      </c>
      <c r="S1796" t="str">
        <f t="shared" si="400"/>
        <v>22.00.00</v>
      </c>
      <c r="T1796" t="str">
        <f t="shared" si="401"/>
        <v>13.00.00</v>
      </c>
      <c r="U1796" t="str">
        <f t="shared" si="402"/>
        <v>27-giu-2014</v>
      </c>
      <c r="V1796">
        <f t="shared" si="403"/>
        <v>6</v>
      </c>
      <c r="W1796">
        <f t="shared" si="404"/>
        <v>2014</v>
      </c>
      <c r="X1796">
        <f t="shared" si="405"/>
        <v>27</v>
      </c>
      <c r="Y1796" s="25">
        <f t="shared" si="406"/>
        <v>7833.3999999999414</v>
      </c>
    </row>
    <row r="1797" spans="1:25">
      <c r="A1797" t="s">
        <v>2307</v>
      </c>
      <c r="B1797" t="s">
        <v>2308</v>
      </c>
      <c r="C1797" t="s">
        <v>55</v>
      </c>
      <c r="D1797">
        <v>8</v>
      </c>
      <c r="E1797" s="38">
        <v>-18</v>
      </c>
      <c r="F1797" s="4">
        <v>-8.9999999999999998E-4</v>
      </c>
      <c r="G1797">
        <v>0</v>
      </c>
      <c r="H1797" s="25">
        <v>9.6</v>
      </c>
      <c r="I1797" s="25">
        <v>-45.4</v>
      </c>
      <c r="J1797" s="3">
        <v>10000</v>
      </c>
      <c r="K1797" s="7">
        <f t="shared" si="393"/>
        <v>-7</v>
      </c>
      <c r="L1797" s="6">
        <f t="shared" si="394"/>
        <v>-245.90000000000003</v>
      </c>
      <c r="M1797">
        <v>1</v>
      </c>
      <c r="N1797" s="9">
        <f t="shared" si="395"/>
        <v>0</v>
      </c>
      <c r="O1797" s="9">
        <f t="shared" si="396"/>
        <v>-1</v>
      </c>
      <c r="P1797" s="9">
        <f t="shared" si="397"/>
        <v>0</v>
      </c>
      <c r="Q1797" s="8">
        <f t="shared" si="398"/>
        <v>0</v>
      </c>
      <c r="R1797" s="8">
        <f t="shared" si="399"/>
        <v>-18</v>
      </c>
      <c r="S1797" t="str">
        <f t="shared" si="400"/>
        <v>13.00.00</v>
      </c>
      <c r="T1797" t="str">
        <f t="shared" si="401"/>
        <v>21.00.00</v>
      </c>
      <c r="U1797" t="str">
        <f t="shared" si="402"/>
        <v>30-giu-2014</v>
      </c>
      <c r="V1797">
        <f t="shared" si="403"/>
        <v>6</v>
      </c>
      <c r="W1797">
        <f t="shared" si="404"/>
        <v>2014</v>
      </c>
      <c r="X1797">
        <f t="shared" si="405"/>
        <v>30</v>
      </c>
      <c r="Y1797" s="25">
        <f t="shared" si="406"/>
        <v>7815.3999999999414</v>
      </c>
    </row>
    <row r="1798" spans="1:25">
      <c r="A1798" t="s">
        <v>5661</v>
      </c>
      <c r="B1798" t="s">
        <v>5662</v>
      </c>
      <c r="C1798" t="s">
        <v>55</v>
      </c>
      <c r="D1798">
        <v>20</v>
      </c>
      <c r="E1798" s="36">
        <v>-39.6</v>
      </c>
      <c r="F1798" s="4">
        <v>-4.0000000000000001E-3</v>
      </c>
      <c r="G1798">
        <v>0</v>
      </c>
      <c r="H1798" s="25">
        <v>0</v>
      </c>
      <c r="I1798" s="25">
        <v>-38.5</v>
      </c>
      <c r="J1798" s="3">
        <v>10000</v>
      </c>
      <c r="K1798" s="7">
        <f t="shared" si="393"/>
        <v>-8</v>
      </c>
      <c r="L1798" s="6">
        <f t="shared" si="394"/>
        <v>-285.50000000000006</v>
      </c>
      <c r="M1798">
        <v>1</v>
      </c>
      <c r="N1798" s="9">
        <f t="shared" si="395"/>
        <v>0</v>
      </c>
      <c r="O1798" s="9">
        <f t="shared" si="396"/>
        <v>-1</v>
      </c>
      <c r="P1798" s="9">
        <f t="shared" si="397"/>
        <v>0</v>
      </c>
      <c r="Q1798" s="8">
        <f t="shared" si="398"/>
        <v>0</v>
      </c>
      <c r="R1798" s="8">
        <f t="shared" si="399"/>
        <v>-39.6</v>
      </c>
      <c r="S1798" t="str">
        <f t="shared" si="400"/>
        <v>14.00.00</v>
      </c>
      <c r="T1798" t="str">
        <f t="shared" si="401"/>
        <v>10.00.00</v>
      </c>
      <c r="U1798" t="str">
        <f t="shared" si="402"/>
        <v>30-giu-2014</v>
      </c>
      <c r="V1798">
        <f t="shared" si="403"/>
        <v>6</v>
      </c>
      <c r="W1798">
        <f t="shared" si="404"/>
        <v>2014</v>
      </c>
      <c r="X1798">
        <f t="shared" si="405"/>
        <v>30</v>
      </c>
      <c r="Y1798" s="25">
        <f t="shared" si="406"/>
        <v>7775.7999999999411</v>
      </c>
    </row>
    <row r="1799" spans="1:25">
      <c r="A1799" t="s">
        <v>3386</v>
      </c>
      <c r="B1799" t="s">
        <v>3387</v>
      </c>
      <c r="C1799" t="s">
        <v>25</v>
      </c>
      <c r="D1799">
        <v>8</v>
      </c>
      <c r="E1799" s="36">
        <v>2.1</v>
      </c>
      <c r="F1799" s="4">
        <v>2.0000000000000001E-4</v>
      </c>
      <c r="G1799">
        <v>0</v>
      </c>
      <c r="H1799" s="25">
        <v>13.2</v>
      </c>
      <c r="I1799" s="25">
        <v>-6</v>
      </c>
      <c r="J1799" s="3">
        <v>10000</v>
      </c>
      <c r="K1799" s="7">
        <f t="shared" ref="K1799:K1862" si="407">+IF(AND(E1799&gt;=0,E1798&gt;=0),K1798+1,IF(AND(E1799&lt;0,E1798&lt;0),K1798-1,IF(AND(E1799&gt;=0,E1798&lt;0),1,-1)))</f>
        <v>1</v>
      </c>
      <c r="L1799" s="6">
        <f t="shared" ref="L1799:L1862" si="408">+IF(AND(E1799&gt;=0,E1798&gt;=0),L1798+E1799,IF(AND(E1799&lt;0,E1798&lt;0),L1798+E1799,E1799))</f>
        <v>2.1</v>
      </c>
      <c r="M1799">
        <v>1</v>
      </c>
      <c r="N1799" s="9">
        <f t="shared" ref="N1799:N1862" si="409">+IF(E1799&gt;0,1,0)</f>
        <v>1</v>
      </c>
      <c r="O1799" s="9">
        <f t="shared" ref="O1799:O1862" si="410">+IF(E1799&lt;0,-1,0)</f>
        <v>0</v>
      </c>
      <c r="P1799" s="9">
        <f t="shared" ref="P1799:P1862" si="411">+IF(E1799=0,1,0)</f>
        <v>0</v>
      </c>
      <c r="Q1799" s="8">
        <f t="shared" ref="Q1799:Q1862" si="412">IF(E1799&gt;=0,E1799,0)</f>
        <v>2.1</v>
      </c>
      <c r="R1799" s="8">
        <f t="shared" ref="R1799:R1862" si="413">IF(E1799&lt;0,E1799,0)</f>
        <v>0</v>
      </c>
      <c r="S1799" t="str">
        <f t="shared" ref="S1799:S1862" si="414">REPLACE(A1799,1,SEARCH(" ",A1799),"")</f>
        <v>15.00.00</v>
      </c>
      <c r="T1799" t="str">
        <f t="shared" ref="T1799:T1862" si="415">REPLACE(B1799,1,SEARCH(" ",B1799),"")</f>
        <v>23.00.00</v>
      </c>
      <c r="U1799" t="str">
        <f t="shared" ref="U1799:U1862" si="416">LEFT(A1799,11)</f>
        <v>30-giu-2014</v>
      </c>
      <c r="V1799">
        <f t="shared" ref="V1799:V1862" si="417">MONTH(U1799)</f>
        <v>6</v>
      </c>
      <c r="W1799">
        <f t="shared" ref="W1799:W1862" si="418">YEAR(U1799)</f>
        <v>2014</v>
      </c>
      <c r="X1799">
        <f t="shared" ref="X1799:X1862" si="419">DAY(U1799)</f>
        <v>30</v>
      </c>
      <c r="Y1799" s="25">
        <f t="shared" ref="Y1799:Y1862" si="420">Y1798+E1799</f>
        <v>7777.8999999999414</v>
      </c>
    </row>
    <row r="1800" spans="1:25">
      <c r="A1800" t="s">
        <v>5662</v>
      </c>
      <c r="B1800" t="s">
        <v>5663</v>
      </c>
      <c r="C1800" t="s">
        <v>25</v>
      </c>
      <c r="D1800">
        <v>22</v>
      </c>
      <c r="E1800" s="36">
        <v>45.9</v>
      </c>
      <c r="F1800" s="4">
        <v>4.7000000000000002E-3</v>
      </c>
      <c r="G1800">
        <v>0</v>
      </c>
      <c r="H1800" s="25">
        <v>54.9</v>
      </c>
      <c r="I1800" s="25">
        <v>-7.4</v>
      </c>
      <c r="J1800" s="3">
        <v>10000</v>
      </c>
      <c r="K1800" s="7">
        <f t="shared" si="407"/>
        <v>2</v>
      </c>
      <c r="L1800" s="6">
        <f t="shared" si="408"/>
        <v>48</v>
      </c>
      <c r="M1800">
        <v>1</v>
      </c>
      <c r="N1800" s="9">
        <f t="shared" si="409"/>
        <v>1</v>
      </c>
      <c r="O1800" s="9">
        <f t="shared" si="410"/>
        <v>0</v>
      </c>
      <c r="P1800" s="9">
        <f t="shared" si="411"/>
        <v>0</v>
      </c>
      <c r="Q1800" s="8">
        <f t="shared" si="412"/>
        <v>45.9</v>
      </c>
      <c r="R1800" s="8">
        <f t="shared" si="413"/>
        <v>0</v>
      </c>
      <c r="S1800" t="str">
        <f t="shared" si="414"/>
        <v>10.00.00</v>
      </c>
      <c r="T1800" t="str">
        <f t="shared" si="415"/>
        <v>8.00.00</v>
      </c>
      <c r="U1800" t="str">
        <f t="shared" si="416"/>
        <v xml:space="preserve">1-lug-2014 </v>
      </c>
      <c r="V1800">
        <f t="shared" si="417"/>
        <v>7</v>
      </c>
      <c r="W1800">
        <f t="shared" si="418"/>
        <v>2014</v>
      </c>
      <c r="X1800">
        <f t="shared" si="419"/>
        <v>1</v>
      </c>
      <c r="Y1800" s="25">
        <f t="shared" si="420"/>
        <v>7823.7999999999411</v>
      </c>
    </row>
    <row r="1801" spans="1:25">
      <c r="A1801" t="s">
        <v>5664</v>
      </c>
      <c r="B1801" t="s">
        <v>5665</v>
      </c>
      <c r="C1801" t="s">
        <v>25</v>
      </c>
      <c r="D1801">
        <v>23</v>
      </c>
      <c r="E1801" s="36">
        <v>79.900000000000006</v>
      </c>
      <c r="F1801" s="4">
        <v>8.0000000000000002E-3</v>
      </c>
      <c r="G1801">
        <v>0</v>
      </c>
      <c r="H1801" s="25">
        <v>85.2</v>
      </c>
      <c r="I1801" s="25">
        <v>-6.6</v>
      </c>
      <c r="J1801" s="3">
        <v>10000</v>
      </c>
      <c r="K1801" s="7">
        <f t="shared" si="407"/>
        <v>3</v>
      </c>
      <c r="L1801" s="6">
        <f t="shared" si="408"/>
        <v>127.9</v>
      </c>
      <c r="M1801">
        <v>1</v>
      </c>
      <c r="N1801" s="9">
        <f t="shared" si="409"/>
        <v>1</v>
      </c>
      <c r="O1801" s="9">
        <f t="shared" si="410"/>
        <v>0</v>
      </c>
      <c r="P1801" s="9">
        <f t="shared" si="411"/>
        <v>0</v>
      </c>
      <c r="Q1801" s="8">
        <f t="shared" si="412"/>
        <v>79.900000000000006</v>
      </c>
      <c r="R1801" s="8">
        <f t="shared" si="413"/>
        <v>0</v>
      </c>
      <c r="S1801" t="str">
        <f t="shared" si="414"/>
        <v>10.00.00</v>
      </c>
      <c r="T1801" t="str">
        <f t="shared" si="415"/>
        <v>9.00.00</v>
      </c>
      <c r="U1801" t="str">
        <f t="shared" si="416"/>
        <v xml:space="preserve">3-lug-2014 </v>
      </c>
      <c r="V1801">
        <f t="shared" si="417"/>
        <v>7</v>
      </c>
      <c r="W1801">
        <f t="shared" si="418"/>
        <v>2014</v>
      </c>
      <c r="X1801">
        <f t="shared" si="419"/>
        <v>3</v>
      </c>
      <c r="Y1801" s="25">
        <f t="shared" si="420"/>
        <v>7903.6999999999407</v>
      </c>
    </row>
    <row r="1802" spans="1:25">
      <c r="A1802" t="s">
        <v>3388</v>
      </c>
      <c r="B1802" t="s">
        <v>3389</v>
      </c>
      <c r="C1802" t="s">
        <v>25</v>
      </c>
      <c r="D1802">
        <v>9</v>
      </c>
      <c r="E1802" s="36">
        <v>-9.5</v>
      </c>
      <c r="F1802" s="4">
        <v>-8.9999999999999998E-4</v>
      </c>
      <c r="G1802">
        <v>0</v>
      </c>
      <c r="H1802" s="25">
        <v>0</v>
      </c>
      <c r="I1802" s="25">
        <v>-9.8000000000000007</v>
      </c>
      <c r="J1802" s="3">
        <v>10000</v>
      </c>
      <c r="K1802" s="7">
        <f t="shared" si="407"/>
        <v>-1</v>
      </c>
      <c r="L1802" s="6">
        <f t="shared" si="408"/>
        <v>-9.5</v>
      </c>
      <c r="M1802">
        <v>1</v>
      </c>
      <c r="N1802" s="9">
        <f t="shared" si="409"/>
        <v>0</v>
      </c>
      <c r="O1802" s="9">
        <f t="shared" si="410"/>
        <v>-1</v>
      </c>
      <c r="P1802" s="9">
        <f t="shared" si="411"/>
        <v>0</v>
      </c>
      <c r="Q1802" s="8">
        <f t="shared" si="412"/>
        <v>0</v>
      </c>
      <c r="R1802" s="8">
        <f t="shared" si="413"/>
        <v>-9.5</v>
      </c>
      <c r="S1802" t="str">
        <f t="shared" si="414"/>
        <v>14.00.00</v>
      </c>
      <c r="T1802" t="str">
        <f t="shared" si="415"/>
        <v>0.00.00</v>
      </c>
      <c r="U1802" t="str">
        <f t="shared" si="416"/>
        <v xml:space="preserve">4-lug-2014 </v>
      </c>
      <c r="V1802">
        <f t="shared" si="417"/>
        <v>7</v>
      </c>
      <c r="W1802">
        <f t="shared" si="418"/>
        <v>2014</v>
      </c>
      <c r="X1802">
        <f t="shared" si="419"/>
        <v>4</v>
      </c>
      <c r="Y1802" s="25">
        <f t="shared" si="420"/>
        <v>7894.1999999999407</v>
      </c>
    </row>
    <row r="1803" spans="1:25">
      <c r="A1803" t="s">
        <v>5666</v>
      </c>
      <c r="B1803" t="s">
        <v>5667</v>
      </c>
      <c r="C1803" t="s">
        <v>55</v>
      </c>
      <c r="D1803">
        <v>24</v>
      </c>
      <c r="E1803" s="36">
        <v>82.4</v>
      </c>
      <c r="F1803" s="4">
        <v>8.2000000000000007E-3</v>
      </c>
      <c r="G1803">
        <v>0</v>
      </c>
      <c r="H1803" s="25">
        <v>104.9</v>
      </c>
      <c r="I1803" s="25">
        <v>0</v>
      </c>
      <c r="J1803" s="3">
        <v>10000</v>
      </c>
      <c r="K1803" s="7">
        <f t="shared" si="407"/>
        <v>1</v>
      </c>
      <c r="L1803" s="6">
        <f t="shared" si="408"/>
        <v>82.4</v>
      </c>
      <c r="M1803">
        <v>1</v>
      </c>
      <c r="N1803" s="9">
        <f t="shared" si="409"/>
        <v>1</v>
      </c>
      <c r="O1803" s="9">
        <f t="shared" si="410"/>
        <v>0</v>
      </c>
      <c r="P1803" s="9">
        <f t="shared" si="411"/>
        <v>0</v>
      </c>
      <c r="Q1803" s="8">
        <f t="shared" si="412"/>
        <v>82.4</v>
      </c>
      <c r="R1803" s="8">
        <f t="shared" si="413"/>
        <v>0</v>
      </c>
      <c r="S1803" t="str">
        <f t="shared" si="414"/>
        <v>8.00.00</v>
      </c>
      <c r="T1803" t="str">
        <f t="shared" si="415"/>
        <v>8.00.00</v>
      </c>
      <c r="U1803" t="str">
        <f t="shared" si="416"/>
        <v xml:space="preserve">7-lug-2014 </v>
      </c>
      <c r="V1803">
        <f t="shared" si="417"/>
        <v>7</v>
      </c>
      <c r="W1803">
        <f t="shared" si="418"/>
        <v>2014</v>
      </c>
      <c r="X1803">
        <f t="shared" si="419"/>
        <v>7</v>
      </c>
      <c r="Y1803" s="25">
        <f t="shared" si="420"/>
        <v>7976.5999999999403</v>
      </c>
    </row>
    <row r="1804" spans="1:25">
      <c r="A1804" t="s">
        <v>3390</v>
      </c>
      <c r="B1804" t="s">
        <v>3391</v>
      </c>
      <c r="C1804" t="s">
        <v>25</v>
      </c>
      <c r="D1804">
        <v>2</v>
      </c>
      <c r="E1804" s="36">
        <v>-36.4</v>
      </c>
      <c r="F1804" s="4">
        <v>-3.7000000000000002E-3</v>
      </c>
      <c r="G1804">
        <v>0</v>
      </c>
      <c r="H1804" s="25">
        <v>0</v>
      </c>
      <c r="I1804" s="25">
        <v>-36.4</v>
      </c>
      <c r="J1804" s="3">
        <v>10000</v>
      </c>
      <c r="K1804" s="7">
        <f t="shared" si="407"/>
        <v>-1</v>
      </c>
      <c r="L1804" s="6">
        <f t="shared" si="408"/>
        <v>-36.4</v>
      </c>
      <c r="M1804">
        <v>1</v>
      </c>
      <c r="N1804" s="9">
        <f t="shared" si="409"/>
        <v>0</v>
      </c>
      <c r="O1804" s="9">
        <f t="shared" si="410"/>
        <v>-1</v>
      </c>
      <c r="P1804" s="9">
        <f t="shared" si="411"/>
        <v>0</v>
      </c>
      <c r="Q1804" s="8">
        <f t="shared" si="412"/>
        <v>0</v>
      </c>
      <c r="R1804" s="8">
        <f t="shared" si="413"/>
        <v>-36.4</v>
      </c>
      <c r="S1804" t="str">
        <f t="shared" si="414"/>
        <v>13.00.00</v>
      </c>
      <c r="T1804" t="str">
        <f t="shared" si="415"/>
        <v>15.00.00</v>
      </c>
      <c r="U1804" t="str">
        <f t="shared" si="416"/>
        <v xml:space="preserve">8-lug-2014 </v>
      </c>
      <c r="V1804">
        <f t="shared" si="417"/>
        <v>7</v>
      </c>
      <c r="W1804">
        <f t="shared" si="418"/>
        <v>2014</v>
      </c>
      <c r="X1804">
        <f t="shared" si="419"/>
        <v>8</v>
      </c>
      <c r="Y1804" s="25">
        <f t="shared" si="420"/>
        <v>7940.1999999999407</v>
      </c>
    </row>
    <row r="1805" spans="1:25">
      <c r="A1805" t="s">
        <v>5668</v>
      </c>
      <c r="B1805" t="s">
        <v>5669</v>
      </c>
      <c r="C1805" t="s">
        <v>25</v>
      </c>
      <c r="D1805">
        <v>6</v>
      </c>
      <c r="E1805" s="36">
        <v>-34.299999999999997</v>
      </c>
      <c r="F1805" s="4">
        <v>-3.5000000000000001E-3</v>
      </c>
      <c r="G1805">
        <v>0</v>
      </c>
      <c r="H1805" s="25">
        <v>0</v>
      </c>
      <c r="I1805" s="25">
        <v>-34.299999999999997</v>
      </c>
      <c r="J1805" s="3">
        <v>10000</v>
      </c>
      <c r="K1805" s="7">
        <f t="shared" si="407"/>
        <v>-2</v>
      </c>
      <c r="L1805" s="6">
        <f t="shared" si="408"/>
        <v>-70.699999999999989</v>
      </c>
      <c r="M1805">
        <v>1</v>
      </c>
      <c r="N1805" s="9">
        <f t="shared" si="409"/>
        <v>0</v>
      </c>
      <c r="O1805" s="9">
        <f t="shared" si="410"/>
        <v>-1</v>
      </c>
      <c r="P1805" s="9">
        <f t="shared" si="411"/>
        <v>0</v>
      </c>
      <c r="Q1805" s="8">
        <f t="shared" si="412"/>
        <v>0</v>
      </c>
      <c r="R1805" s="8">
        <f t="shared" si="413"/>
        <v>-34.299999999999997</v>
      </c>
      <c r="S1805" t="str">
        <f t="shared" si="414"/>
        <v>5.00.00</v>
      </c>
      <c r="T1805" t="str">
        <f t="shared" si="415"/>
        <v>11.00.00</v>
      </c>
      <c r="U1805" t="str">
        <f t="shared" si="416"/>
        <v xml:space="preserve">9-lug-2014 </v>
      </c>
      <c r="V1805">
        <f t="shared" si="417"/>
        <v>7</v>
      </c>
      <c r="W1805">
        <f t="shared" si="418"/>
        <v>2014</v>
      </c>
      <c r="X1805">
        <f t="shared" si="419"/>
        <v>9</v>
      </c>
      <c r="Y1805" s="25">
        <f t="shared" si="420"/>
        <v>7905.8999999999405</v>
      </c>
    </row>
    <row r="1806" spans="1:25">
      <c r="A1806" t="s">
        <v>2309</v>
      </c>
      <c r="B1806" t="s">
        <v>2310</v>
      </c>
      <c r="C1806" t="s">
        <v>55</v>
      </c>
      <c r="D1806">
        <v>8</v>
      </c>
      <c r="E1806" s="38">
        <v>-59.4</v>
      </c>
      <c r="F1806" s="4">
        <v>-3.0999999999999999E-3</v>
      </c>
      <c r="G1806">
        <v>0</v>
      </c>
      <c r="H1806" s="25">
        <v>52</v>
      </c>
      <c r="I1806" s="25">
        <v>-82</v>
      </c>
      <c r="J1806" s="3">
        <v>10000</v>
      </c>
      <c r="K1806" s="7">
        <f t="shared" si="407"/>
        <v>-3</v>
      </c>
      <c r="L1806" s="6">
        <f t="shared" si="408"/>
        <v>-130.1</v>
      </c>
      <c r="M1806">
        <v>1</v>
      </c>
      <c r="N1806" s="9">
        <f t="shared" si="409"/>
        <v>0</v>
      </c>
      <c r="O1806" s="9">
        <f t="shared" si="410"/>
        <v>-1</v>
      </c>
      <c r="P1806" s="9">
        <f t="shared" si="411"/>
        <v>0</v>
      </c>
      <c r="Q1806" s="8">
        <f t="shared" si="412"/>
        <v>0</v>
      </c>
      <c r="R1806" s="8">
        <f t="shared" si="413"/>
        <v>-59.4</v>
      </c>
      <c r="S1806" t="str">
        <f t="shared" si="414"/>
        <v>13.00.00</v>
      </c>
      <c r="T1806" t="str">
        <f t="shared" si="415"/>
        <v>21.00.00</v>
      </c>
      <c r="U1806" t="str">
        <f t="shared" si="416"/>
        <v>10-lug-2014</v>
      </c>
      <c r="V1806">
        <f t="shared" si="417"/>
        <v>7</v>
      </c>
      <c r="W1806">
        <f t="shared" si="418"/>
        <v>2014</v>
      </c>
      <c r="X1806">
        <f t="shared" si="419"/>
        <v>10</v>
      </c>
      <c r="Y1806" s="25">
        <f t="shared" si="420"/>
        <v>7846.4999999999409</v>
      </c>
    </row>
    <row r="1807" spans="1:25">
      <c r="A1807" t="s">
        <v>3392</v>
      </c>
      <c r="B1807" t="s">
        <v>3393</v>
      </c>
      <c r="C1807" t="s">
        <v>25</v>
      </c>
      <c r="D1807">
        <v>6</v>
      </c>
      <c r="E1807" s="36">
        <v>12.3</v>
      </c>
      <c r="F1807" s="4">
        <v>1.2999999999999999E-3</v>
      </c>
      <c r="G1807">
        <v>0</v>
      </c>
      <c r="H1807" s="25">
        <v>14</v>
      </c>
      <c r="I1807" s="25">
        <v>-6.5</v>
      </c>
      <c r="J1807" s="3">
        <v>10000</v>
      </c>
      <c r="K1807" s="7">
        <f t="shared" si="407"/>
        <v>1</v>
      </c>
      <c r="L1807" s="6">
        <f t="shared" si="408"/>
        <v>12.3</v>
      </c>
      <c r="M1807">
        <v>1</v>
      </c>
      <c r="N1807" s="9">
        <f t="shared" si="409"/>
        <v>1</v>
      </c>
      <c r="O1807" s="9">
        <f t="shared" si="410"/>
        <v>0</v>
      </c>
      <c r="P1807" s="9">
        <f t="shared" si="411"/>
        <v>0</v>
      </c>
      <c r="Q1807" s="8">
        <f t="shared" si="412"/>
        <v>12.3</v>
      </c>
      <c r="R1807" s="8">
        <f t="shared" si="413"/>
        <v>0</v>
      </c>
      <c r="S1807" t="str">
        <f t="shared" si="414"/>
        <v>17.00.00</v>
      </c>
      <c r="T1807" t="str">
        <f t="shared" si="415"/>
        <v>23.00.00</v>
      </c>
      <c r="U1807" t="str">
        <f t="shared" si="416"/>
        <v>11-lug-2014</v>
      </c>
      <c r="V1807">
        <f t="shared" si="417"/>
        <v>7</v>
      </c>
      <c r="W1807">
        <f t="shared" si="418"/>
        <v>2014</v>
      </c>
      <c r="X1807">
        <f t="shared" si="419"/>
        <v>11</v>
      </c>
      <c r="Y1807" s="25">
        <f t="shared" si="420"/>
        <v>7858.7999999999411</v>
      </c>
    </row>
    <row r="1808" spans="1:25">
      <c r="A1808" t="s">
        <v>5670</v>
      </c>
      <c r="B1808" t="s">
        <v>5671</v>
      </c>
      <c r="C1808" t="s">
        <v>25</v>
      </c>
      <c r="D1808">
        <v>21</v>
      </c>
      <c r="E1808" s="36">
        <v>75.400000000000006</v>
      </c>
      <c r="F1808" s="4">
        <v>7.7999999999999996E-3</v>
      </c>
      <c r="G1808">
        <v>0</v>
      </c>
      <c r="H1808" s="25">
        <v>90.7</v>
      </c>
      <c r="I1808" s="25">
        <v>0</v>
      </c>
      <c r="J1808" s="3">
        <v>10000</v>
      </c>
      <c r="K1808" s="7">
        <f t="shared" si="407"/>
        <v>2</v>
      </c>
      <c r="L1808" s="6">
        <f t="shared" si="408"/>
        <v>87.7</v>
      </c>
      <c r="M1808">
        <v>1</v>
      </c>
      <c r="N1808" s="9">
        <f t="shared" si="409"/>
        <v>1</v>
      </c>
      <c r="O1808" s="9">
        <f t="shared" si="410"/>
        <v>0</v>
      </c>
      <c r="P1808" s="9">
        <f t="shared" si="411"/>
        <v>0</v>
      </c>
      <c r="Q1808" s="8">
        <f t="shared" si="412"/>
        <v>75.400000000000006</v>
      </c>
      <c r="R1808" s="8">
        <f t="shared" si="413"/>
        <v>0</v>
      </c>
      <c r="S1808" t="str">
        <f t="shared" si="414"/>
        <v>1.00.00</v>
      </c>
      <c r="T1808" t="str">
        <f t="shared" si="415"/>
        <v>22.00.00</v>
      </c>
      <c r="U1808" t="str">
        <f t="shared" si="416"/>
        <v>14-lug-2014</v>
      </c>
      <c r="V1808">
        <f t="shared" si="417"/>
        <v>7</v>
      </c>
      <c r="W1808">
        <f t="shared" si="418"/>
        <v>2014</v>
      </c>
      <c r="X1808">
        <f t="shared" si="419"/>
        <v>14</v>
      </c>
      <c r="Y1808" s="25">
        <f t="shared" si="420"/>
        <v>7934.1999999999407</v>
      </c>
    </row>
    <row r="1809" spans="1:25">
      <c r="A1809" t="s">
        <v>5672</v>
      </c>
      <c r="B1809" t="s">
        <v>3394</v>
      </c>
      <c r="C1809" t="s">
        <v>55</v>
      </c>
      <c r="D1809">
        <v>3</v>
      </c>
      <c r="E1809" s="36">
        <v>-7.6</v>
      </c>
      <c r="F1809" s="4">
        <v>-8.0000000000000004E-4</v>
      </c>
      <c r="G1809">
        <v>0</v>
      </c>
      <c r="H1809" s="25">
        <v>27.7</v>
      </c>
      <c r="I1809" s="25">
        <v>-7.6</v>
      </c>
      <c r="J1809" s="3">
        <v>10000</v>
      </c>
      <c r="K1809" s="7">
        <f t="shared" si="407"/>
        <v>-1</v>
      </c>
      <c r="L1809" s="6">
        <f t="shared" si="408"/>
        <v>-7.6</v>
      </c>
      <c r="M1809">
        <v>1</v>
      </c>
      <c r="N1809" s="9">
        <f t="shared" si="409"/>
        <v>0</v>
      </c>
      <c r="O1809" s="9">
        <f t="shared" si="410"/>
        <v>-1</v>
      </c>
      <c r="P1809" s="9">
        <f t="shared" si="411"/>
        <v>0</v>
      </c>
      <c r="Q1809" s="8">
        <f t="shared" si="412"/>
        <v>0</v>
      </c>
      <c r="R1809" s="8">
        <f t="shared" si="413"/>
        <v>-7.6</v>
      </c>
      <c r="S1809" t="str">
        <f t="shared" si="414"/>
        <v>11.00.00</v>
      </c>
      <c r="T1809" t="str">
        <f t="shared" si="415"/>
        <v>14.00.00</v>
      </c>
      <c r="U1809" t="str">
        <f t="shared" si="416"/>
        <v>15-lug-2014</v>
      </c>
      <c r="V1809">
        <f t="shared" si="417"/>
        <v>7</v>
      </c>
      <c r="W1809">
        <f t="shared" si="418"/>
        <v>2014</v>
      </c>
      <c r="X1809">
        <f t="shared" si="419"/>
        <v>15</v>
      </c>
      <c r="Y1809" s="25">
        <f t="shared" si="420"/>
        <v>7926.5999999999403</v>
      </c>
    </row>
    <row r="1810" spans="1:25">
      <c r="A1810" t="s">
        <v>3394</v>
      </c>
      <c r="B1810" t="s">
        <v>3395</v>
      </c>
      <c r="C1810" t="s">
        <v>25</v>
      </c>
      <c r="D1810">
        <v>9</v>
      </c>
      <c r="E1810" s="36">
        <v>-26.7</v>
      </c>
      <c r="F1810" s="4">
        <v>-2.7000000000000001E-3</v>
      </c>
      <c r="G1810">
        <v>0</v>
      </c>
      <c r="H1810" s="25">
        <v>18.5</v>
      </c>
      <c r="I1810" s="25">
        <v>-70.5</v>
      </c>
      <c r="J1810" s="3">
        <v>10000</v>
      </c>
      <c r="K1810" s="7">
        <f t="shared" si="407"/>
        <v>-2</v>
      </c>
      <c r="L1810" s="6">
        <f t="shared" si="408"/>
        <v>-34.299999999999997</v>
      </c>
      <c r="M1810">
        <v>1</v>
      </c>
      <c r="N1810" s="9">
        <f t="shared" si="409"/>
        <v>0</v>
      </c>
      <c r="O1810" s="9">
        <f t="shared" si="410"/>
        <v>-1</v>
      </c>
      <c r="P1810" s="9">
        <f t="shared" si="411"/>
        <v>0</v>
      </c>
      <c r="Q1810" s="8">
        <f t="shared" si="412"/>
        <v>0</v>
      </c>
      <c r="R1810" s="8">
        <f t="shared" si="413"/>
        <v>-26.7</v>
      </c>
      <c r="S1810" t="str">
        <f t="shared" si="414"/>
        <v>14.00.00</v>
      </c>
      <c r="T1810" t="str">
        <f t="shared" si="415"/>
        <v>23.00.00</v>
      </c>
      <c r="U1810" t="str">
        <f t="shared" si="416"/>
        <v>15-lug-2014</v>
      </c>
      <c r="V1810">
        <f t="shared" si="417"/>
        <v>7</v>
      </c>
      <c r="W1810">
        <f t="shared" si="418"/>
        <v>2014</v>
      </c>
      <c r="X1810">
        <f t="shared" si="419"/>
        <v>15</v>
      </c>
      <c r="Y1810" s="25">
        <f t="shared" si="420"/>
        <v>7899.8999999999405</v>
      </c>
    </row>
    <row r="1811" spans="1:25">
      <c r="A1811" t="s">
        <v>3396</v>
      </c>
      <c r="B1811" t="s">
        <v>3397</v>
      </c>
      <c r="C1811" t="s">
        <v>25</v>
      </c>
      <c r="D1811">
        <v>6</v>
      </c>
      <c r="E1811" s="36">
        <v>-84.6</v>
      </c>
      <c r="F1811" s="4">
        <v>-8.6E-3</v>
      </c>
      <c r="G1811">
        <v>0</v>
      </c>
      <c r="H1811" s="25">
        <v>47.2</v>
      </c>
      <c r="I1811" s="25">
        <v>-84.6</v>
      </c>
      <c r="J1811" s="3">
        <v>10000</v>
      </c>
      <c r="K1811" s="7">
        <f t="shared" si="407"/>
        <v>-3</v>
      </c>
      <c r="L1811" s="6">
        <f t="shared" si="408"/>
        <v>-118.89999999999999</v>
      </c>
      <c r="M1811">
        <v>1</v>
      </c>
      <c r="N1811" s="9">
        <f t="shared" si="409"/>
        <v>0</v>
      </c>
      <c r="O1811" s="9">
        <f t="shared" si="410"/>
        <v>-1</v>
      </c>
      <c r="P1811" s="9">
        <f t="shared" si="411"/>
        <v>0</v>
      </c>
      <c r="Q1811" s="8">
        <f t="shared" si="412"/>
        <v>0</v>
      </c>
      <c r="R1811" s="8">
        <f t="shared" si="413"/>
        <v>-84.6</v>
      </c>
      <c r="S1811" t="str">
        <f t="shared" si="414"/>
        <v>15.00.00</v>
      </c>
      <c r="T1811" t="str">
        <f t="shared" si="415"/>
        <v>21.00.00</v>
      </c>
      <c r="U1811" t="str">
        <f t="shared" si="416"/>
        <v>17-lug-2014</v>
      </c>
      <c r="V1811">
        <f t="shared" si="417"/>
        <v>7</v>
      </c>
      <c r="W1811">
        <f t="shared" si="418"/>
        <v>2014</v>
      </c>
      <c r="X1811">
        <f t="shared" si="419"/>
        <v>17</v>
      </c>
      <c r="Y1811" s="25">
        <f t="shared" si="420"/>
        <v>7815.2999999999402</v>
      </c>
    </row>
    <row r="1812" spans="1:25">
      <c r="A1812" t="s">
        <v>5673</v>
      </c>
      <c r="B1812" t="s">
        <v>5674</v>
      </c>
      <c r="C1812" t="s">
        <v>25</v>
      </c>
      <c r="D1812">
        <v>23</v>
      </c>
      <c r="E1812" s="36">
        <v>11.7</v>
      </c>
      <c r="F1812" s="4">
        <v>1.1999999999999999E-3</v>
      </c>
      <c r="G1812">
        <v>0</v>
      </c>
      <c r="H1812" s="25">
        <v>24.3</v>
      </c>
      <c r="I1812" s="25">
        <v>-41.8</v>
      </c>
      <c r="J1812" s="3">
        <v>10000</v>
      </c>
      <c r="K1812" s="7">
        <f t="shared" si="407"/>
        <v>1</v>
      </c>
      <c r="L1812" s="6">
        <f t="shared" si="408"/>
        <v>11.7</v>
      </c>
      <c r="M1812">
        <v>1</v>
      </c>
      <c r="N1812" s="9">
        <f t="shared" si="409"/>
        <v>1</v>
      </c>
      <c r="O1812" s="9">
        <f t="shared" si="410"/>
        <v>0</v>
      </c>
      <c r="P1812" s="9">
        <f t="shared" si="411"/>
        <v>0</v>
      </c>
      <c r="Q1812" s="8">
        <f t="shared" si="412"/>
        <v>11.7</v>
      </c>
      <c r="R1812" s="8">
        <f t="shared" si="413"/>
        <v>0</v>
      </c>
      <c r="S1812" t="str">
        <f t="shared" si="414"/>
        <v>9.00.00</v>
      </c>
      <c r="T1812" t="str">
        <f t="shared" si="415"/>
        <v>8.00.00</v>
      </c>
      <c r="U1812" t="str">
        <f t="shared" si="416"/>
        <v>18-lug-2014</v>
      </c>
      <c r="V1812">
        <f t="shared" si="417"/>
        <v>7</v>
      </c>
      <c r="W1812">
        <f t="shared" si="418"/>
        <v>2014</v>
      </c>
      <c r="X1812">
        <f t="shared" si="419"/>
        <v>18</v>
      </c>
      <c r="Y1812" s="25">
        <f t="shared" si="420"/>
        <v>7826.99999999994</v>
      </c>
    </row>
    <row r="1813" spans="1:25">
      <c r="A1813" t="s">
        <v>3398</v>
      </c>
      <c r="B1813" t="s">
        <v>3399</v>
      </c>
      <c r="C1813" t="s">
        <v>25</v>
      </c>
      <c r="D1813">
        <v>11</v>
      </c>
      <c r="E1813" s="36">
        <v>-34.6</v>
      </c>
      <c r="F1813" s="4">
        <v>-3.5999999999999999E-3</v>
      </c>
      <c r="G1813">
        <v>0</v>
      </c>
      <c r="H1813" s="25">
        <v>0</v>
      </c>
      <c r="I1813" s="25">
        <v>-51.4</v>
      </c>
      <c r="J1813" s="3">
        <v>10000</v>
      </c>
      <c r="K1813" s="7">
        <f t="shared" si="407"/>
        <v>-1</v>
      </c>
      <c r="L1813" s="6">
        <f t="shared" si="408"/>
        <v>-34.6</v>
      </c>
      <c r="M1813">
        <v>1</v>
      </c>
      <c r="N1813" s="9">
        <f t="shared" si="409"/>
        <v>0</v>
      </c>
      <c r="O1813" s="9">
        <f t="shared" si="410"/>
        <v>-1</v>
      </c>
      <c r="P1813" s="9">
        <f t="shared" si="411"/>
        <v>0</v>
      </c>
      <c r="Q1813" s="8">
        <f t="shared" si="412"/>
        <v>0</v>
      </c>
      <c r="R1813" s="8">
        <f t="shared" si="413"/>
        <v>-34.6</v>
      </c>
      <c r="S1813" t="str">
        <f t="shared" si="414"/>
        <v>12.00.00</v>
      </c>
      <c r="T1813" t="str">
        <f t="shared" si="415"/>
        <v>23.00.00</v>
      </c>
      <c r="U1813" t="str">
        <f t="shared" si="416"/>
        <v>21-lug-2014</v>
      </c>
      <c r="V1813">
        <f t="shared" si="417"/>
        <v>7</v>
      </c>
      <c r="W1813">
        <f t="shared" si="418"/>
        <v>2014</v>
      </c>
      <c r="X1813">
        <f t="shared" si="419"/>
        <v>21</v>
      </c>
      <c r="Y1813" s="25">
        <f t="shared" si="420"/>
        <v>7792.3999999999396</v>
      </c>
    </row>
    <row r="1814" spans="1:25">
      <c r="A1814" t="s">
        <v>7381</v>
      </c>
      <c r="B1814" t="s">
        <v>7382</v>
      </c>
      <c r="C1814" t="s">
        <v>25</v>
      </c>
      <c r="D1814">
        <v>43</v>
      </c>
      <c r="E1814" s="36">
        <v>-29.2</v>
      </c>
      <c r="F1814" s="4">
        <v>-3.0000000000000001E-3</v>
      </c>
      <c r="G1814">
        <v>0</v>
      </c>
      <c r="H1814" s="25">
        <v>13.3</v>
      </c>
      <c r="I1814" s="25">
        <v>-38.9</v>
      </c>
      <c r="J1814" s="3">
        <v>10000</v>
      </c>
      <c r="K1814" s="7">
        <f t="shared" si="407"/>
        <v>-2</v>
      </c>
      <c r="L1814" s="6">
        <f t="shared" si="408"/>
        <v>-63.8</v>
      </c>
      <c r="M1814">
        <v>1</v>
      </c>
      <c r="N1814" s="9">
        <f t="shared" si="409"/>
        <v>0</v>
      </c>
      <c r="O1814" s="9">
        <f t="shared" si="410"/>
        <v>-1</v>
      </c>
      <c r="P1814" s="9">
        <f t="shared" si="411"/>
        <v>0</v>
      </c>
      <c r="Q1814" s="8">
        <f t="shared" si="412"/>
        <v>0</v>
      </c>
      <c r="R1814" s="8">
        <f t="shared" si="413"/>
        <v>-29.2</v>
      </c>
      <c r="S1814" t="str">
        <f t="shared" si="414"/>
        <v>10.15.00</v>
      </c>
      <c r="T1814" t="str">
        <f t="shared" si="415"/>
        <v>21.00.00</v>
      </c>
      <c r="U1814" t="str">
        <f t="shared" si="416"/>
        <v>23-lug-2014</v>
      </c>
      <c r="V1814">
        <f t="shared" si="417"/>
        <v>7</v>
      </c>
      <c r="W1814">
        <f t="shared" si="418"/>
        <v>2014</v>
      </c>
      <c r="X1814">
        <f t="shared" si="419"/>
        <v>23</v>
      </c>
      <c r="Y1814" s="25">
        <f t="shared" si="420"/>
        <v>7763.1999999999398</v>
      </c>
    </row>
    <row r="1815" spans="1:25">
      <c r="A1815" t="s">
        <v>7383</v>
      </c>
      <c r="B1815" t="s">
        <v>7384</v>
      </c>
      <c r="C1815" t="s">
        <v>25</v>
      </c>
      <c r="D1815">
        <v>22</v>
      </c>
      <c r="E1815" s="36">
        <v>31</v>
      </c>
      <c r="F1815" s="4">
        <v>3.2000000000000002E-3</v>
      </c>
      <c r="G1815">
        <v>0</v>
      </c>
      <c r="H1815" s="25">
        <v>53</v>
      </c>
      <c r="I1815" s="25">
        <v>0</v>
      </c>
      <c r="J1815" s="3">
        <v>10000</v>
      </c>
      <c r="K1815" s="7">
        <f t="shared" si="407"/>
        <v>1</v>
      </c>
      <c r="L1815" s="6">
        <f t="shared" si="408"/>
        <v>31</v>
      </c>
      <c r="M1815">
        <v>1</v>
      </c>
      <c r="N1815" s="9">
        <f t="shared" si="409"/>
        <v>1</v>
      </c>
      <c r="O1815" s="9">
        <f t="shared" si="410"/>
        <v>0</v>
      </c>
      <c r="P1815" s="9">
        <f t="shared" si="411"/>
        <v>0</v>
      </c>
      <c r="Q1815" s="8">
        <f t="shared" si="412"/>
        <v>31</v>
      </c>
      <c r="R1815" s="8">
        <f t="shared" si="413"/>
        <v>0</v>
      </c>
      <c r="S1815" t="str">
        <f t="shared" si="414"/>
        <v>10.00.00</v>
      </c>
      <c r="T1815" t="str">
        <f t="shared" si="415"/>
        <v>15.30.00</v>
      </c>
      <c r="U1815" t="str">
        <f t="shared" si="416"/>
        <v>24-lug-2014</v>
      </c>
      <c r="V1815">
        <f t="shared" si="417"/>
        <v>7</v>
      </c>
      <c r="W1815">
        <f t="shared" si="418"/>
        <v>2014</v>
      </c>
      <c r="X1815">
        <f t="shared" si="419"/>
        <v>24</v>
      </c>
      <c r="Y1815" s="25">
        <f t="shared" si="420"/>
        <v>7794.1999999999398</v>
      </c>
    </row>
    <row r="1816" spans="1:25">
      <c r="A1816" t="s">
        <v>3400</v>
      </c>
      <c r="B1816" t="s">
        <v>3401</v>
      </c>
      <c r="C1816" t="s">
        <v>25</v>
      </c>
      <c r="D1816">
        <v>3</v>
      </c>
      <c r="E1816" s="36">
        <v>-43.4</v>
      </c>
      <c r="F1816" s="4">
        <v>-4.4999999999999997E-3</v>
      </c>
      <c r="G1816">
        <v>0</v>
      </c>
      <c r="H1816" s="25">
        <v>1</v>
      </c>
      <c r="I1816" s="25">
        <v>-43.4</v>
      </c>
      <c r="J1816" s="3">
        <v>10000</v>
      </c>
      <c r="K1816" s="7">
        <f t="shared" si="407"/>
        <v>-1</v>
      </c>
      <c r="L1816" s="6">
        <f t="shared" si="408"/>
        <v>-43.4</v>
      </c>
      <c r="M1816">
        <v>1</v>
      </c>
      <c r="N1816" s="9">
        <f t="shared" si="409"/>
        <v>0</v>
      </c>
      <c r="O1816" s="9">
        <f t="shared" si="410"/>
        <v>-1</v>
      </c>
      <c r="P1816" s="9">
        <f t="shared" si="411"/>
        <v>0</v>
      </c>
      <c r="Q1816" s="8">
        <f t="shared" si="412"/>
        <v>0</v>
      </c>
      <c r="R1816" s="8">
        <f t="shared" si="413"/>
        <v>-43.4</v>
      </c>
      <c r="S1816" t="str">
        <f t="shared" si="414"/>
        <v>12.00.00</v>
      </c>
      <c r="T1816" t="str">
        <f t="shared" si="415"/>
        <v>15.00.00</v>
      </c>
      <c r="U1816" t="str">
        <f t="shared" si="416"/>
        <v>28-lug-2014</v>
      </c>
      <c r="V1816">
        <f t="shared" si="417"/>
        <v>7</v>
      </c>
      <c r="W1816">
        <f t="shared" si="418"/>
        <v>2014</v>
      </c>
      <c r="X1816">
        <f t="shared" si="419"/>
        <v>28</v>
      </c>
      <c r="Y1816" s="25">
        <f t="shared" si="420"/>
        <v>7750.7999999999402</v>
      </c>
    </row>
    <row r="1817" spans="1:25">
      <c r="A1817" t="s">
        <v>5677</v>
      </c>
      <c r="B1817" t="s">
        <v>5678</v>
      </c>
      <c r="C1817" t="s">
        <v>25</v>
      </c>
      <c r="D1817">
        <v>26</v>
      </c>
      <c r="E1817" s="36">
        <v>4.5</v>
      </c>
      <c r="F1817" s="4">
        <v>5.0000000000000001E-4</v>
      </c>
      <c r="G1817">
        <v>0</v>
      </c>
      <c r="H1817" s="25">
        <v>59.8</v>
      </c>
      <c r="I1817" s="25">
        <v>-20.8</v>
      </c>
      <c r="J1817" s="3">
        <v>10000</v>
      </c>
      <c r="K1817" s="7">
        <f t="shared" si="407"/>
        <v>1</v>
      </c>
      <c r="L1817" s="6">
        <f t="shared" si="408"/>
        <v>4.5</v>
      </c>
      <c r="M1817">
        <v>1</v>
      </c>
      <c r="N1817" s="9">
        <f t="shared" si="409"/>
        <v>1</v>
      </c>
      <c r="O1817" s="9">
        <f t="shared" si="410"/>
        <v>0</v>
      </c>
      <c r="P1817" s="9">
        <f t="shared" si="411"/>
        <v>0</v>
      </c>
      <c r="Q1817" s="8">
        <f t="shared" si="412"/>
        <v>4.5</v>
      </c>
      <c r="R1817" s="8">
        <f t="shared" si="413"/>
        <v>0</v>
      </c>
      <c r="S1817" t="str">
        <f t="shared" si="414"/>
        <v>20.00.00</v>
      </c>
      <c r="T1817" t="str">
        <f t="shared" si="415"/>
        <v>22.00.00</v>
      </c>
      <c r="U1817" t="str">
        <f t="shared" si="416"/>
        <v>28-lug-2014</v>
      </c>
      <c r="V1817">
        <f t="shared" si="417"/>
        <v>7</v>
      </c>
      <c r="W1817">
        <f t="shared" si="418"/>
        <v>2014</v>
      </c>
      <c r="X1817">
        <f t="shared" si="419"/>
        <v>28</v>
      </c>
      <c r="Y1817" s="25">
        <f t="shared" si="420"/>
        <v>7755.2999999999402</v>
      </c>
    </row>
    <row r="1818" spans="1:25">
      <c r="A1818" t="s">
        <v>5675</v>
      </c>
      <c r="B1818" t="s">
        <v>5676</v>
      </c>
      <c r="C1818" t="s">
        <v>25</v>
      </c>
      <c r="D1818">
        <v>1</v>
      </c>
      <c r="E1818" s="36">
        <v>-44.4</v>
      </c>
      <c r="F1818" s="4">
        <v>-4.5999999999999999E-3</v>
      </c>
      <c r="G1818">
        <v>0</v>
      </c>
      <c r="H1818" s="25">
        <v>0</v>
      </c>
      <c r="I1818" s="25">
        <v>-44.4</v>
      </c>
      <c r="J1818" s="3">
        <v>10000</v>
      </c>
      <c r="K1818" s="7">
        <f t="shared" si="407"/>
        <v>-1</v>
      </c>
      <c r="L1818" s="6">
        <f t="shared" si="408"/>
        <v>-44.4</v>
      </c>
      <c r="M1818">
        <v>1</v>
      </c>
      <c r="N1818" s="9">
        <f t="shared" si="409"/>
        <v>0</v>
      </c>
      <c r="O1818" s="9">
        <f t="shared" si="410"/>
        <v>-1</v>
      </c>
      <c r="P1818" s="9">
        <f t="shared" si="411"/>
        <v>0</v>
      </c>
      <c r="Q1818" s="8">
        <f t="shared" si="412"/>
        <v>0</v>
      </c>
      <c r="R1818" s="8">
        <f t="shared" si="413"/>
        <v>-44.4</v>
      </c>
      <c r="S1818" t="str">
        <f t="shared" si="414"/>
        <v>9.00.00</v>
      </c>
      <c r="T1818" t="str">
        <f t="shared" si="415"/>
        <v>10.00.00</v>
      </c>
      <c r="U1818" t="str">
        <f t="shared" si="416"/>
        <v>28-lug-2014</v>
      </c>
      <c r="V1818">
        <f t="shared" si="417"/>
        <v>7</v>
      </c>
      <c r="W1818">
        <f t="shared" si="418"/>
        <v>2014</v>
      </c>
      <c r="X1818">
        <f t="shared" si="419"/>
        <v>28</v>
      </c>
      <c r="Y1818" s="25">
        <f t="shared" si="420"/>
        <v>7710.8999999999405</v>
      </c>
    </row>
    <row r="1819" spans="1:25">
      <c r="A1819" t="s">
        <v>5679</v>
      </c>
      <c r="B1819" t="s">
        <v>5680</v>
      </c>
      <c r="C1819" t="s">
        <v>55</v>
      </c>
      <c r="D1819">
        <v>34</v>
      </c>
      <c r="E1819" s="36">
        <v>196.1</v>
      </c>
      <c r="F1819" s="4">
        <v>2.0400000000000001E-2</v>
      </c>
      <c r="G1819">
        <v>0</v>
      </c>
      <c r="H1819" s="25">
        <v>226.7</v>
      </c>
      <c r="I1819" s="25">
        <v>-15.6</v>
      </c>
      <c r="J1819" s="3">
        <v>10000</v>
      </c>
      <c r="K1819" s="7">
        <f t="shared" si="407"/>
        <v>1</v>
      </c>
      <c r="L1819" s="6">
        <f t="shared" si="408"/>
        <v>196.1</v>
      </c>
      <c r="M1819">
        <v>1</v>
      </c>
      <c r="N1819" s="9">
        <f t="shared" si="409"/>
        <v>1</v>
      </c>
      <c r="O1819" s="9">
        <f t="shared" si="410"/>
        <v>0</v>
      </c>
      <c r="P1819" s="9">
        <f t="shared" si="411"/>
        <v>0</v>
      </c>
      <c r="Q1819" s="8">
        <f t="shared" si="412"/>
        <v>196.1</v>
      </c>
      <c r="R1819" s="8">
        <f t="shared" si="413"/>
        <v>0</v>
      </c>
      <c r="S1819" t="str">
        <f t="shared" si="414"/>
        <v>17.00.00</v>
      </c>
      <c r="T1819" t="str">
        <f t="shared" si="415"/>
        <v>3.00.00</v>
      </c>
      <c r="U1819" t="str">
        <f t="shared" si="416"/>
        <v>30-lug-2014</v>
      </c>
      <c r="V1819">
        <f t="shared" si="417"/>
        <v>7</v>
      </c>
      <c r="W1819">
        <f t="shared" si="418"/>
        <v>2014</v>
      </c>
      <c r="X1819">
        <f t="shared" si="419"/>
        <v>30</v>
      </c>
      <c r="Y1819" s="25">
        <f t="shared" si="420"/>
        <v>7906.9999999999409</v>
      </c>
    </row>
    <row r="1820" spans="1:25">
      <c r="A1820" t="s">
        <v>3402</v>
      </c>
      <c r="B1820" t="s">
        <v>3403</v>
      </c>
      <c r="C1820" t="s">
        <v>25</v>
      </c>
      <c r="D1820">
        <v>2</v>
      </c>
      <c r="E1820" s="36">
        <v>-69.7</v>
      </c>
      <c r="F1820" s="4">
        <v>-7.3000000000000001E-3</v>
      </c>
      <c r="G1820">
        <v>0</v>
      </c>
      <c r="H1820" s="25">
        <v>0</v>
      </c>
      <c r="I1820" s="25">
        <v>-69.7</v>
      </c>
      <c r="J1820" s="3">
        <v>10000</v>
      </c>
      <c r="K1820" s="7">
        <f t="shared" si="407"/>
        <v>-1</v>
      </c>
      <c r="L1820" s="6">
        <f t="shared" si="408"/>
        <v>-69.7</v>
      </c>
      <c r="M1820">
        <v>1</v>
      </c>
      <c r="N1820" s="9">
        <f t="shared" si="409"/>
        <v>0</v>
      </c>
      <c r="O1820" s="9">
        <f t="shared" si="410"/>
        <v>-1</v>
      </c>
      <c r="P1820" s="9">
        <f t="shared" si="411"/>
        <v>0</v>
      </c>
      <c r="Q1820" s="8">
        <f t="shared" si="412"/>
        <v>0</v>
      </c>
      <c r="R1820" s="8">
        <f t="shared" si="413"/>
        <v>-69.7</v>
      </c>
      <c r="S1820" t="str">
        <f t="shared" si="414"/>
        <v>13.00.00</v>
      </c>
      <c r="T1820" t="str">
        <f t="shared" si="415"/>
        <v>15.00.00</v>
      </c>
      <c r="U1820" t="str">
        <f t="shared" si="416"/>
        <v>31-lug-2014</v>
      </c>
      <c r="V1820">
        <f t="shared" si="417"/>
        <v>7</v>
      </c>
      <c r="W1820">
        <f t="shared" si="418"/>
        <v>2014</v>
      </c>
      <c r="X1820">
        <f t="shared" si="419"/>
        <v>31</v>
      </c>
      <c r="Y1820" s="25">
        <f t="shared" si="420"/>
        <v>7837.2999999999411</v>
      </c>
    </row>
    <row r="1821" spans="1:25">
      <c r="A1821" t="s">
        <v>7385</v>
      </c>
      <c r="B1821" t="s">
        <v>7386</v>
      </c>
      <c r="C1821" t="s">
        <v>55</v>
      </c>
      <c r="D1821">
        <v>3</v>
      </c>
      <c r="E1821" s="36">
        <v>1.8</v>
      </c>
      <c r="F1821" s="4">
        <v>2.0000000000000001E-4</v>
      </c>
      <c r="G1821">
        <v>0</v>
      </c>
      <c r="H1821" s="25">
        <v>22.8</v>
      </c>
      <c r="I1821" s="25">
        <v>0</v>
      </c>
      <c r="J1821" s="3">
        <v>10000</v>
      </c>
      <c r="K1821" s="7">
        <f t="shared" si="407"/>
        <v>1</v>
      </c>
      <c r="L1821" s="6">
        <f t="shared" si="408"/>
        <v>1.8</v>
      </c>
      <c r="M1821">
        <v>1</v>
      </c>
      <c r="N1821" s="9">
        <f t="shared" si="409"/>
        <v>1</v>
      </c>
      <c r="O1821" s="9">
        <f t="shared" si="410"/>
        <v>0</v>
      </c>
      <c r="P1821" s="9">
        <f t="shared" si="411"/>
        <v>0</v>
      </c>
      <c r="Q1821" s="8">
        <f t="shared" si="412"/>
        <v>1.8</v>
      </c>
      <c r="R1821" s="8">
        <f t="shared" si="413"/>
        <v>0</v>
      </c>
      <c r="S1821" t="str">
        <f t="shared" si="414"/>
        <v>9.45.00</v>
      </c>
      <c r="T1821" t="str">
        <f t="shared" si="415"/>
        <v>10.30.00</v>
      </c>
      <c r="U1821" t="str">
        <f t="shared" si="416"/>
        <v>31-lug-2014</v>
      </c>
      <c r="V1821">
        <f t="shared" si="417"/>
        <v>7</v>
      </c>
      <c r="W1821">
        <f t="shared" si="418"/>
        <v>2014</v>
      </c>
      <c r="X1821">
        <f t="shared" si="419"/>
        <v>31</v>
      </c>
      <c r="Y1821" s="25">
        <f t="shared" si="420"/>
        <v>7839.0999999999412</v>
      </c>
    </row>
    <row r="1822" spans="1:25">
      <c r="A1822" t="s">
        <v>3404</v>
      </c>
      <c r="B1822" t="s">
        <v>3405</v>
      </c>
      <c r="C1822" t="s">
        <v>25</v>
      </c>
      <c r="D1822">
        <v>11</v>
      </c>
      <c r="E1822" s="36">
        <v>1.4</v>
      </c>
      <c r="F1822" s="4">
        <v>2.0000000000000001E-4</v>
      </c>
      <c r="G1822">
        <v>0</v>
      </c>
      <c r="H1822" s="25">
        <v>21.5</v>
      </c>
      <c r="I1822" s="25">
        <v>-66.8</v>
      </c>
      <c r="J1822" s="3">
        <v>10000</v>
      </c>
      <c r="K1822" s="7">
        <f t="shared" si="407"/>
        <v>2</v>
      </c>
      <c r="L1822" s="6">
        <f t="shared" si="408"/>
        <v>3.2</v>
      </c>
      <c r="M1822">
        <v>1</v>
      </c>
      <c r="N1822" s="9">
        <f t="shared" si="409"/>
        <v>1</v>
      </c>
      <c r="O1822" s="9">
        <f t="shared" si="410"/>
        <v>0</v>
      </c>
      <c r="P1822" s="9">
        <f t="shared" si="411"/>
        <v>0</v>
      </c>
      <c r="Q1822" s="8">
        <f t="shared" si="412"/>
        <v>1.4</v>
      </c>
      <c r="R1822" s="8">
        <f t="shared" si="413"/>
        <v>0</v>
      </c>
      <c r="S1822" t="str">
        <f t="shared" si="414"/>
        <v>12.00.00</v>
      </c>
      <c r="T1822" t="str">
        <f t="shared" si="415"/>
        <v>23.00.00</v>
      </c>
      <c r="U1822" t="str">
        <f t="shared" si="416"/>
        <v xml:space="preserve">4-ago-2014 </v>
      </c>
      <c r="V1822">
        <f t="shared" si="417"/>
        <v>8</v>
      </c>
      <c r="W1822">
        <f t="shared" si="418"/>
        <v>2014</v>
      </c>
      <c r="X1822">
        <f t="shared" si="419"/>
        <v>4</v>
      </c>
      <c r="Y1822" s="25">
        <f t="shared" si="420"/>
        <v>7840.4999999999409</v>
      </c>
    </row>
    <row r="1823" spans="1:25">
      <c r="A1823" t="s">
        <v>5683</v>
      </c>
      <c r="B1823" t="s">
        <v>5684</v>
      </c>
      <c r="C1823" t="s">
        <v>25</v>
      </c>
      <c r="D1823">
        <v>17</v>
      </c>
      <c r="E1823" s="36">
        <v>-50.8</v>
      </c>
      <c r="F1823" s="4">
        <v>-5.4999999999999997E-3</v>
      </c>
      <c r="G1823">
        <v>0</v>
      </c>
      <c r="H1823" s="25">
        <v>2.4</v>
      </c>
      <c r="I1823" s="25">
        <v>-50.8</v>
      </c>
      <c r="J1823" s="3">
        <v>10000</v>
      </c>
      <c r="K1823" s="7">
        <f t="shared" si="407"/>
        <v>-1</v>
      </c>
      <c r="L1823" s="6">
        <f t="shared" si="408"/>
        <v>-50.8</v>
      </c>
      <c r="M1823">
        <v>1</v>
      </c>
      <c r="N1823" s="9">
        <f t="shared" si="409"/>
        <v>0</v>
      </c>
      <c r="O1823" s="9">
        <f t="shared" si="410"/>
        <v>-1</v>
      </c>
      <c r="P1823" s="9">
        <f t="shared" si="411"/>
        <v>0</v>
      </c>
      <c r="Q1823" s="8">
        <f t="shared" si="412"/>
        <v>0</v>
      </c>
      <c r="R1823" s="8">
        <f t="shared" si="413"/>
        <v>-50.8</v>
      </c>
      <c r="S1823" t="str">
        <f t="shared" si="414"/>
        <v>22.00.00</v>
      </c>
      <c r="T1823" t="str">
        <f t="shared" si="415"/>
        <v>15.00.00</v>
      </c>
      <c r="U1823" t="str">
        <f t="shared" si="416"/>
        <v xml:space="preserve">4-ago-2014 </v>
      </c>
      <c r="V1823">
        <f t="shared" si="417"/>
        <v>8</v>
      </c>
      <c r="W1823">
        <f t="shared" si="418"/>
        <v>2014</v>
      </c>
      <c r="X1823">
        <f t="shared" si="419"/>
        <v>4</v>
      </c>
      <c r="Y1823" s="25">
        <f t="shared" si="420"/>
        <v>7789.6999999999407</v>
      </c>
    </row>
    <row r="1824" spans="1:25">
      <c r="A1824" t="s">
        <v>5681</v>
      </c>
      <c r="B1824" t="s">
        <v>5682</v>
      </c>
      <c r="C1824" t="s">
        <v>25</v>
      </c>
      <c r="D1824">
        <v>6</v>
      </c>
      <c r="E1824" s="36">
        <v>-39.799999999999997</v>
      </c>
      <c r="F1824" s="4">
        <v>-4.3E-3</v>
      </c>
      <c r="G1824">
        <v>0</v>
      </c>
      <c r="H1824" s="25">
        <v>9.9</v>
      </c>
      <c r="I1824" s="25">
        <v>-39.799999999999997</v>
      </c>
      <c r="J1824" s="3">
        <v>10000</v>
      </c>
      <c r="K1824" s="7">
        <f t="shared" si="407"/>
        <v>-2</v>
      </c>
      <c r="L1824" s="6">
        <f t="shared" si="408"/>
        <v>-90.6</v>
      </c>
      <c r="M1824">
        <v>1</v>
      </c>
      <c r="N1824" s="9">
        <f t="shared" si="409"/>
        <v>0</v>
      </c>
      <c r="O1824" s="9">
        <f t="shared" si="410"/>
        <v>-1</v>
      </c>
      <c r="P1824" s="9">
        <f t="shared" si="411"/>
        <v>0</v>
      </c>
      <c r="Q1824" s="8">
        <f t="shared" si="412"/>
        <v>0</v>
      </c>
      <c r="R1824" s="8">
        <f t="shared" si="413"/>
        <v>-39.799999999999997</v>
      </c>
      <c r="S1824" t="str">
        <f t="shared" si="414"/>
        <v>4.00.00</v>
      </c>
      <c r="T1824" t="str">
        <f t="shared" si="415"/>
        <v>10.00.00</v>
      </c>
      <c r="U1824" t="str">
        <f t="shared" si="416"/>
        <v xml:space="preserve">4-ago-2014 </v>
      </c>
      <c r="V1824">
        <f t="shared" si="417"/>
        <v>8</v>
      </c>
      <c r="W1824">
        <f t="shared" si="418"/>
        <v>2014</v>
      </c>
      <c r="X1824">
        <f t="shared" si="419"/>
        <v>4</v>
      </c>
      <c r="Y1824" s="25">
        <f t="shared" si="420"/>
        <v>7749.8999999999405</v>
      </c>
    </row>
    <row r="1825" spans="1:25">
      <c r="A1825" t="s">
        <v>5685</v>
      </c>
      <c r="B1825" t="s">
        <v>5686</v>
      </c>
      <c r="C1825" t="s">
        <v>55</v>
      </c>
      <c r="D1825">
        <v>23</v>
      </c>
      <c r="E1825" s="36">
        <v>63.2</v>
      </c>
      <c r="F1825" s="4">
        <v>6.8999999999999999E-3</v>
      </c>
      <c r="G1825">
        <v>0</v>
      </c>
      <c r="H1825" s="25">
        <v>112.8</v>
      </c>
      <c r="I1825" s="25">
        <v>-22.6</v>
      </c>
      <c r="J1825" s="3">
        <v>10000</v>
      </c>
      <c r="K1825" s="7">
        <f t="shared" si="407"/>
        <v>1</v>
      </c>
      <c r="L1825" s="6">
        <f t="shared" si="408"/>
        <v>63.2</v>
      </c>
      <c r="M1825">
        <v>1</v>
      </c>
      <c r="N1825" s="9">
        <f t="shared" si="409"/>
        <v>1</v>
      </c>
      <c r="O1825" s="9">
        <f t="shared" si="410"/>
        <v>0</v>
      </c>
      <c r="P1825" s="9">
        <f t="shared" si="411"/>
        <v>0</v>
      </c>
      <c r="Q1825" s="8">
        <f t="shared" si="412"/>
        <v>63.2</v>
      </c>
      <c r="R1825" s="8">
        <f t="shared" si="413"/>
        <v>0</v>
      </c>
      <c r="S1825" t="str">
        <f t="shared" si="414"/>
        <v>16.00.00</v>
      </c>
      <c r="T1825" t="str">
        <f t="shared" si="415"/>
        <v>15.00.00</v>
      </c>
      <c r="U1825" t="str">
        <f t="shared" si="416"/>
        <v xml:space="preserve">5-ago-2014 </v>
      </c>
      <c r="V1825">
        <f t="shared" si="417"/>
        <v>8</v>
      </c>
      <c r="W1825">
        <f t="shared" si="418"/>
        <v>2014</v>
      </c>
      <c r="X1825">
        <f t="shared" si="419"/>
        <v>5</v>
      </c>
      <c r="Y1825" s="25">
        <f t="shared" si="420"/>
        <v>7813.0999999999403</v>
      </c>
    </row>
    <row r="1826" spans="1:25">
      <c r="A1826" t="s">
        <v>2311</v>
      </c>
      <c r="B1826" t="s">
        <v>2312</v>
      </c>
      <c r="C1826" t="s">
        <v>55</v>
      </c>
      <c r="D1826">
        <v>4</v>
      </c>
      <c r="E1826" s="38">
        <v>-200</v>
      </c>
      <c r="F1826" s="4">
        <v>-1.0999999999999999E-2</v>
      </c>
      <c r="G1826">
        <v>0</v>
      </c>
      <c r="H1826" s="25">
        <v>0</v>
      </c>
      <c r="I1826" s="25">
        <v>-200</v>
      </c>
      <c r="J1826" s="3">
        <v>10000</v>
      </c>
      <c r="K1826" s="7">
        <f t="shared" si="407"/>
        <v>-1</v>
      </c>
      <c r="L1826" s="6">
        <f t="shared" si="408"/>
        <v>-200</v>
      </c>
      <c r="M1826">
        <v>1</v>
      </c>
      <c r="N1826" s="9">
        <f t="shared" si="409"/>
        <v>0</v>
      </c>
      <c r="O1826" s="9">
        <f t="shared" si="410"/>
        <v>-1</v>
      </c>
      <c r="P1826" s="9">
        <f t="shared" si="411"/>
        <v>0</v>
      </c>
      <c r="Q1826" s="8">
        <f t="shared" si="412"/>
        <v>0</v>
      </c>
      <c r="R1826" s="8">
        <f t="shared" si="413"/>
        <v>-200</v>
      </c>
      <c r="S1826" t="str">
        <f t="shared" si="414"/>
        <v>13.00.00</v>
      </c>
      <c r="T1826" t="str">
        <f t="shared" si="415"/>
        <v>17.00.00</v>
      </c>
      <c r="U1826" t="str">
        <f t="shared" si="416"/>
        <v xml:space="preserve">6-ago-2014 </v>
      </c>
      <c r="V1826">
        <f t="shared" si="417"/>
        <v>8</v>
      </c>
      <c r="W1826">
        <f t="shared" si="418"/>
        <v>2014</v>
      </c>
      <c r="X1826">
        <f t="shared" si="419"/>
        <v>6</v>
      </c>
      <c r="Y1826" s="25">
        <f t="shared" si="420"/>
        <v>7613.0999999999403</v>
      </c>
    </row>
    <row r="1827" spans="1:25">
      <c r="A1827" t="s">
        <v>3406</v>
      </c>
      <c r="B1827" t="s">
        <v>2312</v>
      </c>
      <c r="C1827" t="s">
        <v>25</v>
      </c>
      <c r="D1827">
        <v>3</v>
      </c>
      <c r="E1827" s="36">
        <v>90.6</v>
      </c>
      <c r="F1827" s="4">
        <v>0.01</v>
      </c>
      <c r="G1827">
        <v>0</v>
      </c>
      <c r="H1827" s="25">
        <v>90.6</v>
      </c>
      <c r="I1827" s="25">
        <v>0</v>
      </c>
      <c r="J1827" s="3">
        <v>10000</v>
      </c>
      <c r="K1827" s="7">
        <f t="shared" si="407"/>
        <v>1</v>
      </c>
      <c r="L1827" s="6">
        <f t="shared" si="408"/>
        <v>90.6</v>
      </c>
      <c r="M1827">
        <v>1</v>
      </c>
      <c r="N1827" s="9">
        <f t="shared" si="409"/>
        <v>1</v>
      </c>
      <c r="O1827" s="9">
        <f t="shared" si="410"/>
        <v>0</v>
      </c>
      <c r="P1827" s="9">
        <f t="shared" si="411"/>
        <v>0</v>
      </c>
      <c r="Q1827" s="8">
        <f t="shared" si="412"/>
        <v>90.6</v>
      </c>
      <c r="R1827" s="8">
        <f t="shared" si="413"/>
        <v>0</v>
      </c>
      <c r="S1827" t="str">
        <f t="shared" si="414"/>
        <v>14.00.00</v>
      </c>
      <c r="T1827" t="str">
        <f t="shared" si="415"/>
        <v>17.00.00</v>
      </c>
      <c r="U1827" t="str">
        <f t="shared" si="416"/>
        <v xml:space="preserve">6-ago-2014 </v>
      </c>
      <c r="V1827">
        <f t="shared" si="417"/>
        <v>8</v>
      </c>
      <c r="W1827">
        <f t="shared" si="418"/>
        <v>2014</v>
      </c>
      <c r="X1827">
        <f t="shared" si="419"/>
        <v>6</v>
      </c>
      <c r="Y1827" s="25">
        <f t="shared" si="420"/>
        <v>7703.6999999999407</v>
      </c>
    </row>
    <row r="1828" spans="1:25">
      <c r="A1828" t="s">
        <v>5687</v>
      </c>
      <c r="B1828" t="s">
        <v>5688</v>
      </c>
      <c r="C1828" t="s">
        <v>25</v>
      </c>
      <c r="D1828">
        <v>1</v>
      </c>
      <c r="E1828" s="36">
        <v>-11.8</v>
      </c>
      <c r="F1828" s="4">
        <v>-1.2999999999999999E-3</v>
      </c>
      <c r="G1828">
        <v>0</v>
      </c>
      <c r="H1828" s="25">
        <v>26.7</v>
      </c>
      <c r="I1828" s="25">
        <v>-11.8</v>
      </c>
      <c r="J1828" s="3">
        <v>10000</v>
      </c>
      <c r="K1828" s="7">
        <f t="shared" si="407"/>
        <v>-1</v>
      </c>
      <c r="L1828" s="6">
        <f t="shared" si="408"/>
        <v>-11.8</v>
      </c>
      <c r="M1828">
        <v>1</v>
      </c>
      <c r="N1828" s="9">
        <f t="shared" si="409"/>
        <v>0</v>
      </c>
      <c r="O1828" s="9">
        <f t="shared" si="410"/>
        <v>-1</v>
      </c>
      <c r="P1828" s="9">
        <f t="shared" si="411"/>
        <v>0</v>
      </c>
      <c r="Q1828" s="8">
        <f t="shared" si="412"/>
        <v>0</v>
      </c>
      <c r="R1828" s="8">
        <f t="shared" si="413"/>
        <v>-11.8</v>
      </c>
      <c r="S1828" t="str">
        <f t="shared" si="414"/>
        <v>15.00.00</v>
      </c>
      <c r="T1828" t="str">
        <f t="shared" si="415"/>
        <v>16.00.00</v>
      </c>
      <c r="U1828" t="str">
        <f t="shared" si="416"/>
        <v xml:space="preserve">7-ago-2014 </v>
      </c>
      <c r="V1828">
        <f t="shared" si="417"/>
        <v>8</v>
      </c>
      <c r="W1828">
        <f t="shared" si="418"/>
        <v>2014</v>
      </c>
      <c r="X1828">
        <f t="shared" si="419"/>
        <v>7</v>
      </c>
      <c r="Y1828" s="25">
        <f t="shared" si="420"/>
        <v>7691.8999999999405</v>
      </c>
    </row>
    <row r="1829" spans="1:25">
      <c r="A1829" t="s">
        <v>5689</v>
      </c>
      <c r="B1829" t="s">
        <v>5690</v>
      </c>
      <c r="C1829" t="s">
        <v>55</v>
      </c>
      <c r="D1829">
        <v>17</v>
      </c>
      <c r="E1829" s="36">
        <v>89.2</v>
      </c>
      <c r="F1829" s="4">
        <v>9.7999999999999997E-3</v>
      </c>
      <c r="G1829">
        <v>0</v>
      </c>
      <c r="H1829" s="25">
        <v>149.19999999999999</v>
      </c>
      <c r="I1829" s="25">
        <v>0</v>
      </c>
      <c r="J1829" s="3">
        <v>10000</v>
      </c>
      <c r="K1829" s="7">
        <f t="shared" si="407"/>
        <v>1</v>
      </c>
      <c r="L1829" s="6">
        <f t="shared" si="408"/>
        <v>89.2</v>
      </c>
      <c r="M1829">
        <v>1</v>
      </c>
      <c r="N1829" s="9">
        <f t="shared" si="409"/>
        <v>1</v>
      </c>
      <c r="O1829" s="9">
        <f t="shared" si="410"/>
        <v>0</v>
      </c>
      <c r="P1829" s="9">
        <f t="shared" si="411"/>
        <v>0</v>
      </c>
      <c r="Q1829" s="8">
        <f t="shared" si="412"/>
        <v>89.2</v>
      </c>
      <c r="R1829" s="8">
        <f t="shared" si="413"/>
        <v>0</v>
      </c>
      <c r="S1829" t="str">
        <f t="shared" si="414"/>
        <v>17.00.00</v>
      </c>
      <c r="T1829" t="str">
        <f t="shared" si="415"/>
        <v>10.00.00</v>
      </c>
      <c r="U1829" t="str">
        <f t="shared" si="416"/>
        <v xml:space="preserve">7-ago-2014 </v>
      </c>
      <c r="V1829">
        <f t="shared" si="417"/>
        <v>8</v>
      </c>
      <c r="W1829">
        <f t="shared" si="418"/>
        <v>2014</v>
      </c>
      <c r="X1829">
        <f t="shared" si="419"/>
        <v>7</v>
      </c>
      <c r="Y1829" s="25">
        <f t="shared" si="420"/>
        <v>7781.0999999999403</v>
      </c>
    </row>
    <row r="1830" spans="1:25">
      <c r="A1830" t="s">
        <v>3407</v>
      </c>
      <c r="B1830" t="s">
        <v>3408</v>
      </c>
      <c r="C1830" t="s">
        <v>25</v>
      </c>
      <c r="D1830">
        <v>9</v>
      </c>
      <c r="E1830" s="36">
        <v>122.5</v>
      </c>
      <c r="F1830" s="4">
        <v>1.37E-2</v>
      </c>
      <c r="G1830">
        <v>0</v>
      </c>
      <c r="H1830" s="25">
        <v>122.5</v>
      </c>
      <c r="I1830" s="25">
        <v>0</v>
      </c>
      <c r="J1830" s="3">
        <v>10000</v>
      </c>
      <c r="K1830" s="7">
        <f t="shared" si="407"/>
        <v>2</v>
      </c>
      <c r="L1830" s="6">
        <f t="shared" si="408"/>
        <v>211.7</v>
      </c>
      <c r="M1830">
        <v>1</v>
      </c>
      <c r="N1830" s="9">
        <f t="shared" si="409"/>
        <v>1</v>
      </c>
      <c r="O1830" s="9">
        <f t="shared" si="410"/>
        <v>0</v>
      </c>
      <c r="P1830" s="9">
        <f t="shared" si="411"/>
        <v>0</v>
      </c>
      <c r="Q1830" s="8">
        <f t="shared" si="412"/>
        <v>122.5</v>
      </c>
      <c r="R1830" s="8">
        <f t="shared" si="413"/>
        <v>0</v>
      </c>
      <c r="S1830" t="str">
        <f t="shared" si="414"/>
        <v>11.00.00</v>
      </c>
      <c r="T1830" t="str">
        <f t="shared" si="415"/>
        <v>20.00.00</v>
      </c>
      <c r="U1830" t="str">
        <f t="shared" si="416"/>
        <v xml:space="preserve">8-ago-2014 </v>
      </c>
      <c r="V1830">
        <f t="shared" si="417"/>
        <v>8</v>
      </c>
      <c r="W1830">
        <f t="shared" si="418"/>
        <v>2014</v>
      </c>
      <c r="X1830">
        <f t="shared" si="419"/>
        <v>8</v>
      </c>
      <c r="Y1830" s="25">
        <f t="shared" si="420"/>
        <v>7903.5999999999403</v>
      </c>
    </row>
    <row r="1831" spans="1:25">
      <c r="A1831" t="s">
        <v>2313</v>
      </c>
      <c r="B1831" t="s">
        <v>2314</v>
      </c>
      <c r="C1831" t="s">
        <v>25</v>
      </c>
      <c r="D1831">
        <v>9</v>
      </c>
      <c r="E1831" s="38">
        <v>212</v>
      </c>
      <c r="F1831" s="4">
        <v>1.18E-2</v>
      </c>
      <c r="G1831">
        <v>0</v>
      </c>
      <c r="H1831" s="25">
        <v>213.4</v>
      </c>
      <c r="I1831" s="25">
        <v>0</v>
      </c>
      <c r="J1831" s="3">
        <v>10000</v>
      </c>
      <c r="K1831" s="7">
        <f t="shared" si="407"/>
        <v>3</v>
      </c>
      <c r="L1831" s="6">
        <f t="shared" si="408"/>
        <v>423.7</v>
      </c>
      <c r="M1831">
        <v>1</v>
      </c>
      <c r="N1831" s="9">
        <f t="shared" si="409"/>
        <v>1</v>
      </c>
      <c r="O1831" s="9">
        <f t="shared" si="410"/>
        <v>0</v>
      </c>
      <c r="P1831" s="9">
        <f t="shared" si="411"/>
        <v>0</v>
      </c>
      <c r="Q1831" s="8">
        <f t="shared" si="412"/>
        <v>212</v>
      </c>
      <c r="R1831" s="8">
        <f t="shared" si="413"/>
        <v>0</v>
      </c>
      <c r="S1831" t="str">
        <f t="shared" si="414"/>
        <v>12.00.00</v>
      </c>
      <c r="T1831" t="str">
        <f t="shared" si="415"/>
        <v>21.00.00</v>
      </c>
      <c r="U1831" t="str">
        <f t="shared" si="416"/>
        <v xml:space="preserve">8-ago-2014 </v>
      </c>
      <c r="V1831">
        <f t="shared" si="417"/>
        <v>8</v>
      </c>
      <c r="W1831">
        <f t="shared" si="418"/>
        <v>2014</v>
      </c>
      <c r="X1831">
        <f t="shared" si="419"/>
        <v>8</v>
      </c>
      <c r="Y1831" s="25">
        <f t="shared" si="420"/>
        <v>8115.5999999999403</v>
      </c>
    </row>
    <row r="1832" spans="1:25">
      <c r="A1832" t="s">
        <v>5691</v>
      </c>
      <c r="B1832" t="s">
        <v>3410</v>
      </c>
      <c r="C1832" t="s">
        <v>55</v>
      </c>
      <c r="D1832">
        <v>26</v>
      </c>
      <c r="E1832" s="36">
        <v>70.900000000000006</v>
      </c>
      <c r="F1832" s="4">
        <v>7.7000000000000002E-3</v>
      </c>
      <c r="G1832">
        <v>0</v>
      </c>
      <c r="H1832" s="25">
        <v>96.1</v>
      </c>
      <c r="I1832" s="25">
        <v>-13.5</v>
      </c>
      <c r="J1832" s="3">
        <v>10000</v>
      </c>
      <c r="K1832" s="7">
        <f t="shared" si="407"/>
        <v>4</v>
      </c>
      <c r="L1832" s="6">
        <f t="shared" si="408"/>
        <v>494.6</v>
      </c>
      <c r="M1832">
        <v>1</v>
      </c>
      <c r="N1832" s="9">
        <f t="shared" si="409"/>
        <v>1</v>
      </c>
      <c r="O1832" s="9">
        <f t="shared" si="410"/>
        <v>0</v>
      </c>
      <c r="P1832" s="9">
        <f t="shared" si="411"/>
        <v>0</v>
      </c>
      <c r="Q1832" s="8">
        <f t="shared" si="412"/>
        <v>70.900000000000006</v>
      </c>
      <c r="R1832" s="8">
        <f t="shared" si="413"/>
        <v>0</v>
      </c>
      <c r="S1832" t="str">
        <f t="shared" si="414"/>
        <v>21.00.00</v>
      </c>
      <c r="T1832" t="str">
        <f t="shared" si="415"/>
        <v>23.00.00</v>
      </c>
      <c r="U1832" t="str">
        <f t="shared" si="416"/>
        <v>11-ago-2014</v>
      </c>
      <c r="V1832">
        <f t="shared" si="417"/>
        <v>8</v>
      </c>
      <c r="W1832">
        <f t="shared" si="418"/>
        <v>2014</v>
      </c>
      <c r="X1832">
        <f t="shared" si="419"/>
        <v>11</v>
      </c>
      <c r="Y1832" s="25">
        <f t="shared" si="420"/>
        <v>8186.49999999994</v>
      </c>
    </row>
    <row r="1833" spans="1:25">
      <c r="A1833" t="s">
        <v>3409</v>
      </c>
      <c r="B1833" t="s">
        <v>3410</v>
      </c>
      <c r="C1833" t="s">
        <v>25</v>
      </c>
      <c r="D1833">
        <v>4</v>
      </c>
      <c r="E1833" s="36">
        <v>2.1</v>
      </c>
      <c r="F1833" s="4">
        <v>2.0000000000000001E-4</v>
      </c>
      <c r="G1833">
        <v>0</v>
      </c>
      <c r="H1833" s="25">
        <v>3.8</v>
      </c>
      <c r="I1833" s="25">
        <v>-21.8</v>
      </c>
      <c r="J1833" s="3">
        <v>10000</v>
      </c>
      <c r="K1833" s="7">
        <f t="shared" si="407"/>
        <v>5</v>
      </c>
      <c r="L1833" s="6">
        <f t="shared" si="408"/>
        <v>496.70000000000005</v>
      </c>
      <c r="M1833">
        <v>1</v>
      </c>
      <c r="N1833" s="9">
        <f t="shared" si="409"/>
        <v>1</v>
      </c>
      <c r="O1833" s="9">
        <f t="shared" si="410"/>
        <v>0</v>
      </c>
      <c r="P1833" s="9">
        <f t="shared" si="411"/>
        <v>0</v>
      </c>
      <c r="Q1833" s="8">
        <f t="shared" si="412"/>
        <v>2.1</v>
      </c>
      <c r="R1833" s="8">
        <f t="shared" si="413"/>
        <v>0</v>
      </c>
      <c r="S1833" t="str">
        <f t="shared" si="414"/>
        <v>19.00.00</v>
      </c>
      <c r="T1833" t="str">
        <f t="shared" si="415"/>
        <v>23.00.00</v>
      </c>
      <c r="U1833" t="str">
        <f t="shared" si="416"/>
        <v>12-ago-2014</v>
      </c>
      <c r="V1833">
        <f t="shared" si="417"/>
        <v>8</v>
      </c>
      <c r="W1833">
        <f t="shared" si="418"/>
        <v>2014</v>
      </c>
      <c r="X1833">
        <f t="shared" si="419"/>
        <v>12</v>
      </c>
      <c r="Y1833" s="25">
        <f t="shared" si="420"/>
        <v>8188.5999999999403</v>
      </c>
    </row>
    <row r="1834" spans="1:25">
      <c r="A1834" t="s">
        <v>3411</v>
      </c>
      <c r="B1834" t="s">
        <v>2316</v>
      </c>
      <c r="C1834" t="s">
        <v>25</v>
      </c>
      <c r="D1834">
        <v>5</v>
      </c>
      <c r="E1834" s="36">
        <v>-104.8</v>
      </c>
      <c r="F1834" s="4">
        <v>-1.1299999999999999E-2</v>
      </c>
      <c r="G1834">
        <v>0</v>
      </c>
      <c r="H1834" s="25">
        <v>30.2</v>
      </c>
      <c r="I1834" s="25">
        <v>-104.8</v>
      </c>
      <c r="J1834" s="3">
        <v>10000</v>
      </c>
      <c r="K1834" s="7">
        <f t="shared" si="407"/>
        <v>-1</v>
      </c>
      <c r="L1834" s="6">
        <f t="shared" si="408"/>
        <v>-104.8</v>
      </c>
      <c r="M1834">
        <v>1</v>
      </c>
      <c r="N1834" s="9">
        <f t="shared" si="409"/>
        <v>0</v>
      </c>
      <c r="O1834" s="9">
        <f t="shared" si="410"/>
        <v>-1</v>
      </c>
      <c r="P1834" s="9">
        <f t="shared" si="411"/>
        <v>0</v>
      </c>
      <c r="Q1834" s="8">
        <f t="shared" si="412"/>
        <v>0</v>
      </c>
      <c r="R1834" s="8">
        <f t="shared" si="413"/>
        <v>-104.8</v>
      </c>
      <c r="S1834" t="str">
        <f t="shared" si="414"/>
        <v>11.00.00</v>
      </c>
      <c r="T1834" t="str">
        <f t="shared" si="415"/>
        <v>16.00.00</v>
      </c>
      <c r="U1834" t="str">
        <f t="shared" si="416"/>
        <v>15-ago-2014</v>
      </c>
      <c r="V1834">
        <f t="shared" si="417"/>
        <v>8</v>
      </c>
      <c r="W1834">
        <f t="shared" si="418"/>
        <v>2014</v>
      </c>
      <c r="X1834">
        <f t="shared" si="419"/>
        <v>15</v>
      </c>
      <c r="Y1834" s="25">
        <f t="shared" si="420"/>
        <v>8083.7999999999402</v>
      </c>
    </row>
    <row r="1835" spans="1:25">
      <c r="A1835" t="s">
        <v>2315</v>
      </c>
      <c r="B1835" t="s">
        <v>2316</v>
      </c>
      <c r="C1835" t="s">
        <v>25</v>
      </c>
      <c r="D1835">
        <v>4</v>
      </c>
      <c r="E1835" s="38">
        <v>-200</v>
      </c>
      <c r="F1835" s="4">
        <v>-1.0699999999999999E-2</v>
      </c>
      <c r="G1835">
        <v>0</v>
      </c>
      <c r="H1835" s="25">
        <v>2.4</v>
      </c>
      <c r="I1835" s="25">
        <v>-200</v>
      </c>
      <c r="J1835" s="3">
        <v>10000</v>
      </c>
      <c r="K1835" s="7">
        <f t="shared" si="407"/>
        <v>-2</v>
      </c>
      <c r="L1835" s="6">
        <f t="shared" si="408"/>
        <v>-304.8</v>
      </c>
      <c r="M1835">
        <v>1</v>
      </c>
      <c r="N1835" s="9">
        <f t="shared" si="409"/>
        <v>0</v>
      </c>
      <c r="O1835" s="9">
        <f t="shared" si="410"/>
        <v>-1</v>
      </c>
      <c r="P1835" s="9">
        <f t="shared" si="411"/>
        <v>0</v>
      </c>
      <c r="Q1835" s="8">
        <f t="shared" si="412"/>
        <v>0</v>
      </c>
      <c r="R1835" s="8">
        <f t="shared" si="413"/>
        <v>-200</v>
      </c>
      <c r="S1835" t="str">
        <f t="shared" si="414"/>
        <v>12.00.00</v>
      </c>
      <c r="T1835" t="str">
        <f t="shared" si="415"/>
        <v>16.00.00</v>
      </c>
      <c r="U1835" t="str">
        <f t="shared" si="416"/>
        <v>15-ago-2014</v>
      </c>
      <c r="V1835">
        <f t="shared" si="417"/>
        <v>8</v>
      </c>
      <c r="W1835">
        <f t="shared" si="418"/>
        <v>2014</v>
      </c>
      <c r="X1835">
        <f t="shared" si="419"/>
        <v>15</v>
      </c>
      <c r="Y1835" s="25">
        <f t="shared" si="420"/>
        <v>7883.7999999999402</v>
      </c>
    </row>
    <row r="1836" spans="1:25">
      <c r="A1836" t="s">
        <v>2317</v>
      </c>
      <c r="B1836" t="s">
        <v>2318</v>
      </c>
      <c r="C1836" t="s">
        <v>55</v>
      </c>
      <c r="D1836">
        <v>8</v>
      </c>
      <c r="E1836" s="38">
        <v>-6</v>
      </c>
      <c r="F1836" s="4">
        <v>-2.9999999999999997E-4</v>
      </c>
      <c r="G1836">
        <v>0</v>
      </c>
      <c r="H1836" s="25">
        <v>24.6</v>
      </c>
      <c r="I1836" s="25">
        <v>-75</v>
      </c>
      <c r="J1836" s="3">
        <v>10000</v>
      </c>
      <c r="K1836" s="7">
        <f t="shared" si="407"/>
        <v>-3</v>
      </c>
      <c r="L1836" s="6">
        <f t="shared" si="408"/>
        <v>-310.8</v>
      </c>
      <c r="M1836">
        <v>1</v>
      </c>
      <c r="N1836" s="9">
        <f t="shared" si="409"/>
        <v>0</v>
      </c>
      <c r="O1836" s="9">
        <f t="shared" si="410"/>
        <v>-1</v>
      </c>
      <c r="P1836" s="9">
        <f t="shared" si="411"/>
        <v>0</v>
      </c>
      <c r="Q1836" s="8">
        <f t="shared" si="412"/>
        <v>0</v>
      </c>
      <c r="R1836" s="8">
        <f t="shared" si="413"/>
        <v>-6</v>
      </c>
      <c r="S1836" t="str">
        <f t="shared" si="414"/>
        <v>13.00.00</v>
      </c>
      <c r="T1836" t="str">
        <f t="shared" si="415"/>
        <v>21.00.00</v>
      </c>
      <c r="U1836" t="str">
        <f t="shared" si="416"/>
        <v>22-ago-2014</v>
      </c>
      <c r="V1836">
        <f t="shared" si="417"/>
        <v>8</v>
      </c>
      <c r="W1836">
        <f t="shared" si="418"/>
        <v>2014</v>
      </c>
      <c r="X1836">
        <f t="shared" si="419"/>
        <v>22</v>
      </c>
      <c r="Y1836" s="25">
        <f t="shared" si="420"/>
        <v>7877.7999999999402</v>
      </c>
    </row>
    <row r="1837" spans="1:25">
      <c r="A1837" t="s">
        <v>3412</v>
      </c>
      <c r="B1837" t="s">
        <v>3413</v>
      </c>
      <c r="C1837" t="s">
        <v>25</v>
      </c>
      <c r="D1837">
        <v>9</v>
      </c>
      <c r="E1837" s="36">
        <v>-12</v>
      </c>
      <c r="F1837" s="4">
        <v>-1.2999999999999999E-3</v>
      </c>
      <c r="G1837">
        <v>0</v>
      </c>
      <c r="H1837" s="25">
        <v>0</v>
      </c>
      <c r="I1837" s="25">
        <v>-50</v>
      </c>
      <c r="J1837" s="3">
        <v>10000</v>
      </c>
      <c r="K1837" s="7">
        <f t="shared" si="407"/>
        <v>-4</v>
      </c>
      <c r="L1837" s="6">
        <f t="shared" si="408"/>
        <v>-322.8</v>
      </c>
      <c r="M1837">
        <v>1</v>
      </c>
      <c r="N1837" s="9">
        <f t="shared" si="409"/>
        <v>0</v>
      </c>
      <c r="O1837" s="9">
        <f t="shared" si="410"/>
        <v>-1</v>
      </c>
      <c r="P1837" s="9">
        <f t="shared" si="411"/>
        <v>0</v>
      </c>
      <c r="Q1837" s="8">
        <f t="shared" si="412"/>
        <v>0</v>
      </c>
      <c r="R1837" s="8">
        <f t="shared" si="413"/>
        <v>-12</v>
      </c>
      <c r="S1837" t="str">
        <f t="shared" si="414"/>
        <v>14.00.00</v>
      </c>
      <c r="T1837" t="str">
        <f t="shared" si="415"/>
        <v>23.00.00</v>
      </c>
      <c r="U1837" t="str">
        <f t="shared" si="416"/>
        <v>22-ago-2014</v>
      </c>
      <c r="V1837">
        <f t="shared" si="417"/>
        <v>8</v>
      </c>
      <c r="W1837">
        <f t="shared" si="418"/>
        <v>2014</v>
      </c>
      <c r="X1837">
        <f t="shared" si="419"/>
        <v>22</v>
      </c>
      <c r="Y1837" s="25">
        <f t="shared" si="420"/>
        <v>7865.7999999999402</v>
      </c>
    </row>
    <row r="1838" spans="1:25">
      <c r="A1838" t="s">
        <v>5692</v>
      </c>
      <c r="B1838" t="s">
        <v>5693</v>
      </c>
      <c r="C1838" t="s">
        <v>25</v>
      </c>
      <c r="D1838">
        <v>20</v>
      </c>
      <c r="E1838" s="36">
        <v>97</v>
      </c>
      <c r="F1838" s="4">
        <v>1.03E-2</v>
      </c>
      <c r="G1838">
        <v>0</v>
      </c>
      <c r="H1838" s="25">
        <v>122.8</v>
      </c>
      <c r="I1838" s="25">
        <v>0</v>
      </c>
      <c r="J1838" s="3">
        <v>10000</v>
      </c>
      <c r="K1838" s="7">
        <f t="shared" si="407"/>
        <v>1</v>
      </c>
      <c r="L1838" s="6">
        <f t="shared" si="408"/>
        <v>97</v>
      </c>
      <c r="M1838">
        <v>1</v>
      </c>
      <c r="N1838" s="9">
        <f t="shared" si="409"/>
        <v>1</v>
      </c>
      <c r="O1838" s="9">
        <f t="shared" si="410"/>
        <v>0</v>
      </c>
      <c r="P1838" s="9">
        <f t="shared" si="411"/>
        <v>0</v>
      </c>
      <c r="Q1838" s="8">
        <f t="shared" si="412"/>
        <v>97</v>
      </c>
      <c r="R1838" s="8">
        <f t="shared" si="413"/>
        <v>0</v>
      </c>
      <c r="S1838" t="str">
        <f t="shared" si="414"/>
        <v>5.00.00</v>
      </c>
      <c r="T1838" t="str">
        <f t="shared" si="415"/>
        <v>1.00.00</v>
      </c>
      <c r="U1838" t="str">
        <f t="shared" si="416"/>
        <v>25-ago-2014</v>
      </c>
      <c r="V1838">
        <f t="shared" si="417"/>
        <v>8</v>
      </c>
      <c r="W1838">
        <f t="shared" si="418"/>
        <v>2014</v>
      </c>
      <c r="X1838">
        <f t="shared" si="419"/>
        <v>25</v>
      </c>
      <c r="Y1838" s="25">
        <f t="shared" si="420"/>
        <v>7962.7999999999402</v>
      </c>
    </row>
    <row r="1839" spans="1:25">
      <c r="A1839" t="s">
        <v>5693</v>
      </c>
      <c r="B1839" t="s">
        <v>5694</v>
      </c>
      <c r="C1839" t="s">
        <v>55</v>
      </c>
      <c r="D1839">
        <v>12</v>
      </c>
      <c r="E1839" s="36">
        <v>-21.1</v>
      </c>
      <c r="F1839" s="4">
        <v>-2.2000000000000001E-3</v>
      </c>
      <c r="G1839">
        <v>0</v>
      </c>
      <c r="H1839" s="25">
        <v>20</v>
      </c>
      <c r="I1839" s="25">
        <v>-23.1</v>
      </c>
      <c r="J1839" s="3">
        <v>10000</v>
      </c>
      <c r="K1839" s="7">
        <f t="shared" si="407"/>
        <v>-1</v>
      </c>
      <c r="L1839" s="6">
        <f t="shared" si="408"/>
        <v>-21.1</v>
      </c>
      <c r="M1839">
        <v>1</v>
      </c>
      <c r="N1839" s="9">
        <f t="shared" si="409"/>
        <v>0</v>
      </c>
      <c r="O1839" s="9">
        <f t="shared" si="410"/>
        <v>-1</v>
      </c>
      <c r="P1839" s="9">
        <f t="shared" si="411"/>
        <v>0</v>
      </c>
      <c r="Q1839" s="8">
        <f t="shared" si="412"/>
        <v>0</v>
      </c>
      <c r="R1839" s="8">
        <f t="shared" si="413"/>
        <v>-21.1</v>
      </c>
      <c r="S1839" t="str">
        <f t="shared" si="414"/>
        <v>1.00.00</v>
      </c>
      <c r="T1839" t="str">
        <f t="shared" si="415"/>
        <v>13.00.00</v>
      </c>
      <c r="U1839" t="str">
        <f t="shared" si="416"/>
        <v>26-ago-2014</v>
      </c>
      <c r="V1839">
        <f t="shared" si="417"/>
        <v>8</v>
      </c>
      <c r="W1839">
        <f t="shared" si="418"/>
        <v>2014</v>
      </c>
      <c r="X1839">
        <f t="shared" si="419"/>
        <v>26</v>
      </c>
      <c r="Y1839" s="25">
        <f t="shared" si="420"/>
        <v>7941.6999999999398</v>
      </c>
    </row>
    <row r="1840" spans="1:25">
      <c r="A1840" t="s">
        <v>3414</v>
      </c>
      <c r="B1840" t="s">
        <v>3415</v>
      </c>
      <c r="C1840" t="s">
        <v>25</v>
      </c>
      <c r="D1840">
        <v>4</v>
      </c>
      <c r="E1840" s="36">
        <v>-27</v>
      </c>
      <c r="F1840" s="4">
        <v>-2.8E-3</v>
      </c>
      <c r="G1840">
        <v>0</v>
      </c>
      <c r="H1840" s="25">
        <v>2</v>
      </c>
      <c r="I1840" s="25">
        <v>-27</v>
      </c>
      <c r="J1840" s="3">
        <v>10000</v>
      </c>
      <c r="K1840" s="7">
        <f t="shared" si="407"/>
        <v>-2</v>
      </c>
      <c r="L1840" s="6">
        <f t="shared" si="408"/>
        <v>-48.1</v>
      </c>
      <c r="M1840">
        <v>1</v>
      </c>
      <c r="N1840" s="9">
        <f t="shared" si="409"/>
        <v>0</v>
      </c>
      <c r="O1840" s="9">
        <f t="shared" si="410"/>
        <v>-1</v>
      </c>
      <c r="P1840" s="9">
        <f t="shared" si="411"/>
        <v>0</v>
      </c>
      <c r="Q1840" s="8">
        <f t="shared" si="412"/>
        <v>0</v>
      </c>
      <c r="R1840" s="8">
        <f t="shared" si="413"/>
        <v>-27</v>
      </c>
      <c r="S1840" t="str">
        <f t="shared" si="414"/>
        <v>12.00.00</v>
      </c>
      <c r="T1840" t="str">
        <f t="shared" si="415"/>
        <v>16.00.00</v>
      </c>
      <c r="U1840" t="str">
        <f t="shared" si="416"/>
        <v>27-ago-2014</v>
      </c>
      <c r="V1840">
        <f t="shared" si="417"/>
        <v>8</v>
      </c>
      <c r="W1840">
        <f t="shared" si="418"/>
        <v>2014</v>
      </c>
      <c r="X1840">
        <f t="shared" si="419"/>
        <v>27</v>
      </c>
      <c r="Y1840" s="25">
        <f t="shared" si="420"/>
        <v>7914.6999999999398</v>
      </c>
    </row>
    <row r="1841" spans="1:25">
      <c r="A1841" t="s">
        <v>5695</v>
      </c>
      <c r="B1841" t="s">
        <v>5696</v>
      </c>
      <c r="C1841" t="s">
        <v>55</v>
      </c>
      <c r="D1841">
        <v>30</v>
      </c>
      <c r="E1841" s="36">
        <v>82.6</v>
      </c>
      <c r="F1841" s="4">
        <v>8.6E-3</v>
      </c>
      <c r="G1841">
        <v>0</v>
      </c>
      <c r="H1841" s="25">
        <v>134.4</v>
      </c>
      <c r="I1841" s="25">
        <v>-1.3</v>
      </c>
      <c r="J1841" s="3">
        <v>10000</v>
      </c>
      <c r="K1841" s="7">
        <f t="shared" si="407"/>
        <v>1</v>
      </c>
      <c r="L1841" s="6">
        <f t="shared" si="408"/>
        <v>82.6</v>
      </c>
      <c r="M1841">
        <v>1</v>
      </c>
      <c r="N1841" s="9">
        <f t="shared" si="409"/>
        <v>1</v>
      </c>
      <c r="O1841" s="9">
        <f t="shared" si="410"/>
        <v>0</v>
      </c>
      <c r="P1841" s="9">
        <f t="shared" si="411"/>
        <v>0</v>
      </c>
      <c r="Q1841" s="8">
        <f t="shared" si="412"/>
        <v>82.6</v>
      </c>
      <c r="R1841" s="8">
        <f t="shared" si="413"/>
        <v>0</v>
      </c>
      <c r="S1841" t="str">
        <f t="shared" si="414"/>
        <v>17.00.00</v>
      </c>
      <c r="T1841" t="str">
        <f t="shared" si="415"/>
        <v>23.00.00</v>
      </c>
      <c r="U1841" t="str">
        <f t="shared" si="416"/>
        <v>27-ago-2014</v>
      </c>
      <c r="V1841">
        <f t="shared" si="417"/>
        <v>8</v>
      </c>
      <c r="W1841">
        <f t="shared" si="418"/>
        <v>2014</v>
      </c>
      <c r="X1841">
        <f t="shared" si="419"/>
        <v>27</v>
      </c>
      <c r="Y1841" s="25">
        <f t="shared" si="420"/>
        <v>7997.2999999999402</v>
      </c>
    </row>
    <row r="1842" spans="1:25">
      <c r="A1842" t="s">
        <v>5696</v>
      </c>
      <c r="B1842" t="s">
        <v>5697</v>
      </c>
      <c r="C1842" t="s">
        <v>25</v>
      </c>
      <c r="D1842">
        <v>15</v>
      </c>
      <c r="E1842" s="36">
        <v>-27.9</v>
      </c>
      <c r="F1842" s="4">
        <v>-2.8999999999999998E-3</v>
      </c>
      <c r="G1842">
        <v>0</v>
      </c>
      <c r="H1842" s="25">
        <v>15.4</v>
      </c>
      <c r="I1842" s="25">
        <v>-29.9</v>
      </c>
      <c r="J1842" s="3">
        <v>10000</v>
      </c>
      <c r="K1842" s="7">
        <f t="shared" si="407"/>
        <v>-1</v>
      </c>
      <c r="L1842" s="6">
        <f t="shared" si="408"/>
        <v>-27.9</v>
      </c>
      <c r="M1842">
        <v>1</v>
      </c>
      <c r="N1842" s="9">
        <f t="shared" si="409"/>
        <v>0</v>
      </c>
      <c r="O1842" s="9">
        <f t="shared" si="410"/>
        <v>-1</v>
      </c>
      <c r="P1842" s="9">
        <f t="shared" si="411"/>
        <v>0</v>
      </c>
      <c r="Q1842" s="8">
        <f t="shared" si="412"/>
        <v>0</v>
      </c>
      <c r="R1842" s="8">
        <f t="shared" si="413"/>
        <v>-27.9</v>
      </c>
      <c r="S1842" t="str">
        <f t="shared" si="414"/>
        <v>23.00.00</v>
      </c>
      <c r="T1842" t="str">
        <f t="shared" si="415"/>
        <v>14.00.00</v>
      </c>
      <c r="U1842" t="str">
        <f t="shared" si="416"/>
        <v>28-ago-2014</v>
      </c>
      <c r="V1842">
        <f t="shared" si="417"/>
        <v>8</v>
      </c>
      <c r="W1842">
        <f t="shared" si="418"/>
        <v>2014</v>
      </c>
      <c r="X1842">
        <f t="shared" si="419"/>
        <v>28</v>
      </c>
      <c r="Y1842" s="25">
        <f t="shared" si="420"/>
        <v>7969.3999999999405</v>
      </c>
    </row>
    <row r="1843" spans="1:25">
      <c r="A1843" t="s">
        <v>3416</v>
      </c>
      <c r="B1843" t="s">
        <v>3417</v>
      </c>
      <c r="C1843" t="s">
        <v>25</v>
      </c>
      <c r="D1843">
        <v>5</v>
      </c>
      <c r="E1843" s="36">
        <v>-10</v>
      </c>
      <c r="F1843" s="4">
        <v>-1.1000000000000001E-3</v>
      </c>
      <c r="G1843">
        <v>0</v>
      </c>
      <c r="H1843" s="25">
        <v>2.5</v>
      </c>
      <c r="I1843" s="25">
        <v>-10.7</v>
      </c>
      <c r="J1843" s="3">
        <v>10000</v>
      </c>
      <c r="K1843" s="7">
        <f t="shared" si="407"/>
        <v>-2</v>
      </c>
      <c r="L1843" s="6">
        <f t="shared" si="408"/>
        <v>-37.9</v>
      </c>
      <c r="M1843">
        <v>1</v>
      </c>
      <c r="N1843" s="9">
        <f t="shared" si="409"/>
        <v>0</v>
      </c>
      <c r="O1843" s="9">
        <f t="shared" si="410"/>
        <v>-1</v>
      </c>
      <c r="P1843" s="9">
        <f t="shared" si="411"/>
        <v>0</v>
      </c>
      <c r="Q1843" s="8">
        <f t="shared" si="412"/>
        <v>0</v>
      </c>
      <c r="R1843" s="8">
        <f t="shared" si="413"/>
        <v>-10</v>
      </c>
      <c r="S1843" t="str">
        <f t="shared" si="414"/>
        <v>18.00.00</v>
      </c>
      <c r="T1843" t="str">
        <f t="shared" si="415"/>
        <v>23.00.00</v>
      </c>
      <c r="U1843" t="str">
        <f t="shared" si="416"/>
        <v>29-ago-2014</v>
      </c>
      <c r="V1843">
        <f t="shared" si="417"/>
        <v>8</v>
      </c>
      <c r="W1843">
        <f t="shared" si="418"/>
        <v>2014</v>
      </c>
      <c r="X1843">
        <f t="shared" si="419"/>
        <v>29</v>
      </c>
      <c r="Y1843" s="25">
        <f t="shared" si="420"/>
        <v>7959.3999999999405</v>
      </c>
    </row>
    <row r="1844" spans="1:25">
      <c r="A1844" t="s">
        <v>5698</v>
      </c>
      <c r="B1844" t="s">
        <v>5699</v>
      </c>
      <c r="C1844" t="s">
        <v>25</v>
      </c>
      <c r="D1844">
        <v>6</v>
      </c>
      <c r="E1844" s="36">
        <v>-37.799999999999997</v>
      </c>
      <c r="F1844" s="4">
        <v>-4.0000000000000001E-3</v>
      </c>
      <c r="G1844">
        <v>0</v>
      </c>
      <c r="H1844" s="25">
        <v>13.4</v>
      </c>
      <c r="I1844" s="25">
        <v>-37.799999999999997</v>
      </c>
      <c r="J1844" s="3">
        <v>10000</v>
      </c>
      <c r="K1844" s="7">
        <f t="shared" si="407"/>
        <v>-3</v>
      </c>
      <c r="L1844" s="6">
        <f t="shared" si="408"/>
        <v>-75.699999999999989</v>
      </c>
      <c r="M1844">
        <v>1</v>
      </c>
      <c r="N1844" s="9">
        <f t="shared" si="409"/>
        <v>0</v>
      </c>
      <c r="O1844" s="9">
        <f t="shared" si="410"/>
        <v>-1</v>
      </c>
      <c r="P1844" s="9">
        <f t="shared" si="411"/>
        <v>0</v>
      </c>
      <c r="Q1844" s="8">
        <f t="shared" si="412"/>
        <v>0</v>
      </c>
      <c r="R1844" s="8">
        <f t="shared" si="413"/>
        <v>-37.799999999999997</v>
      </c>
      <c r="S1844" t="str">
        <f t="shared" si="414"/>
        <v>4.00.00</v>
      </c>
      <c r="T1844" t="str">
        <f t="shared" si="415"/>
        <v>10.00.00</v>
      </c>
      <c r="U1844" t="str">
        <f t="shared" si="416"/>
        <v xml:space="preserve">1-set-2014 </v>
      </c>
      <c r="V1844">
        <f t="shared" si="417"/>
        <v>9</v>
      </c>
      <c r="W1844">
        <f t="shared" si="418"/>
        <v>2014</v>
      </c>
      <c r="X1844">
        <f t="shared" si="419"/>
        <v>1</v>
      </c>
      <c r="Y1844" s="25">
        <f t="shared" si="420"/>
        <v>7921.5999999999403</v>
      </c>
    </row>
    <row r="1845" spans="1:25">
      <c r="A1845" t="s">
        <v>5702</v>
      </c>
      <c r="B1845" t="s">
        <v>5703</v>
      </c>
      <c r="C1845" t="s">
        <v>55</v>
      </c>
      <c r="D1845">
        <v>16</v>
      </c>
      <c r="E1845" s="36">
        <v>-18.2</v>
      </c>
      <c r="F1845" s="4">
        <v>-1.9E-3</v>
      </c>
      <c r="G1845">
        <v>0</v>
      </c>
      <c r="H1845" s="25">
        <v>26.2</v>
      </c>
      <c r="I1845" s="25">
        <v>-26</v>
      </c>
      <c r="J1845" s="3">
        <v>10000</v>
      </c>
      <c r="K1845" s="7">
        <f t="shared" si="407"/>
        <v>-4</v>
      </c>
      <c r="L1845" s="6">
        <f t="shared" si="408"/>
        <v>-93.899999999999991</v>
      </c>
      <c r="M1845">
        <v>1</v>
      </c>
      <c r="N1845" s="9">
        <f t="shared" si="409"/>
        <v>0</v>
      </c>
      <c r="O1845" s="9">
        <f t="shared" si="410"/>
        <v>-1</v>
      </c>
      <c r="P1845" s="9">
        <f t="shared" si="411"/>
        <v>0</v>
      </c>
      <c r="Q1845" s="8">
        <f t="shared" si="412"/>
        <v>0</v>
      </c>
      <c r="R1845" s="8">
        <f t="shared" si="413"/>
        <v>-18.2</v>
      </c>
      <c r="S1845" t="str">
        <f t="shared" si="414"/>
        <v>16.00.00</v>
      </c>
      <c r="T1845" t="str">
        <f t="shared" si="415"/>
        <v>8.00.00</v>
      </c>
      <c r="U1845" t="str">
        <f t="shared" si="416"/>
        <v xml:space="preserve">2-set-2014 </v>
      </c>
      <c r="V1845">
        <f t="shared" si="417"/>
        <v>9</v>
      </c>
      <c r="W1845">
        <f t="shared" si="418"/>
        <v>2014</v>
      </c>
      <c r="X1845">
        <f t="shared" si="419"/>
        <v>2</v>
      </c>
      <c r="Y1845" s="25">
        <f t="shared" si="420"/>
        <v>7903.3999999999405</v>
      </c>
    </row>
    <row r="1846" spans="1:25">
      <c r="A1846" t="s">
        <v>5700</v>
      </c>
      <c r="B1846" t="s">
        <v>5701</v>
      </c>
      <c r="C1846" t="s">
        <v>25</v>
      </c>
      <c r="D1846">
        <v>4</v>
      </c>
      <c r="E1846" s="36">
        <v>-24.8</v>
      </c>
      <c r="F1846" s="4">
        <v>-2.5999999999999999E-3</v>
      </c>
      <c r="G1846">
        <v>0</v>
      </c>
      <c r="H1846" s="25">
        <v>40.799999999999997</v>
      </c>
      <c r="I1846" s="25">
        <v>-24.8</v>
      </c>
      <c r="J1846" s="3">
        <v>10000</v>
      </c>
      <c r="K1846" s="7">
        <f t="shared" si="407"/>
        <v>-5</v>
      </c>
      <c r="L1846" s="6">
        <f t="shared" si="408"/>
        <v>-118.69999999999999</v>
      </c>
      <c r="M1846">
        <v>1</v>
      </c>
      <c r="N1846" s="9">
        <f t="shared" si="409"/>
        <v>0</v>
      </c>
      <c r="O1846" s="9">
        <f t="shared" si="410"/>
        <v>-1</v>
      </c>
      <c r="P1846" s="9">
        <f t="shared" si="411"/>
        <v>0</v>
      </c>
      <c r="Q1846" s="8">
        <f t="shared" si="412"/>
        <v>0</v>
      </c>
      <c r="R1846" s="8">
        <f t="shared" si="413"/>
        <v>-24.8</v>
      </c>
      <c r="S1846" t="str">
        <f t="shared" si="414"/>
        <v>9.00.00</v>
      </c>
      <c r="T1846" t="str">
        <f t="shared" si="415"/>
        <v>13.00.00</v>
      </c>
      <c r="U1846" t="str">
        <f t="shared" si="416"/>
        <v xml:space="preserve">2-set-2014 </v>
      </c>
      <c r="V1846">
        <f t="shared" si="417"/>
        <v>9</v>
      </c>
      <c r="W1846">
        <f t="shared" si="418"/>
        <v>2014</v>
      </c>
      <c r="X1846">
        <f t="shared" si="419"/>
        <v>2</v>
      </c>
      <c r="Y1846" s="25">
        <f t="shared" si="420"/>
        <v>7878.5999999999403</v>
      </c>
    </row>
    <row r="1847" spans="1:25">
      <c r="A1847" t="s">
        <v>5703</v>
      </c>
      <c r="B1847" t="s">
        <v>5704</v>
      </c>
      <c r="C1847" t="s">
        <v>25</v>
      </c>
      <c r="D1847">
        <v>4</v>
      </c>
      <c r="E1847" s="36">
        <v>93.2</v>
      </c>
      <c r="F1847" s="4">
        <v>9.7999999999999997E-3</v>
      </c>
      <c r="G1847">
        <v>0</v>
      </c>
      <c r="H1847" s="25">
        <v>109</v>
      </c>
      <c r="I1847" s="25">
        <v>0</v>
      </c>
      <c r="J1847" s="3">
        <v>10000</v>
      </c>
      <c r="K1847" s="7">
        <f t="shared" si="407"/>
        <v>1</v>
      </c>
      <c r="L1847" s="6">
        <f t="shared" si="408"/>
        <v>93.2</v>
      </c>
      <c r="M1847">
        <v>1</v>
      </c>
      <c r="N1847" s="9">
        <f t="shared" si="409"/>
        <v>1</v>
      </c>
      <c r="O1847" s="9">
        <f t="shared" si="410"/>
        <v>0</v>
      </c>
      <c r="P1847" s="9">
        <f t="shared" si="411"/>
        <v>0</v>
      </c>
      <c r="Q1847" s="8">
        <f t="shared" si="412"/>
        <v>93.2</v>
      </c>
      <c r="R1847" s="8">
        <f t="shared" si="413"/>
        <v>0</v>
      </c>
      <c r="S1847" t="str">
        <f t="shared" si="414"/>
        <v>8.00.00</v>
      </c>
      <c r="T1847" t="str">
        <f t="shared" si="415"/>
        <v>12.00.00</v>
      </c>
      <c r="U1847" t="str">
        <f t="shared" si="416"/>
        <v xml:space="preserve">3-set-2014 </v>
      </c>
      <c r="V1847">
        <f t="shared" si="417"/>
        <v>9</v>
      </c>
      <c r="W1847">
        <f t="shared" si="418"/>
        <v>2014</v>
      </c>
      <c r="X1847">
        <f t="shared" si="419"/>
        <v>3</v>
      </c>
      <c r="Y1847" s="25">
        <f t="shared" si="420"/>
        <v>7971.7999999999402</v>
      </c>
    </row>
    <row r="1848" spans="1:25">
      <c r="A1848" t="s">
        <v>5705</v>
      </c>
      <c r="B1848" t="s">
        <v>5706</v>
      </c>
      <c r="C1848" t="s">
        <v>55</v>
      </c>
      <c r="D1848">
        <v>10</v>
      </c>
      <c r="E1848" s="36">
        <v>-4.8</v>
      </c>
      <c r="F1848" s="4">
        <v>-5.0000000000000001E-4</v>
      </c>
      <c r="G1848">
        <v>0</v>
      </c>
      <c r="H1848" s="25">
        <v>61.9</v>
      </c>
      <c r="I1848" s="25">
        <v>-4.8</v>
      </c>
      <c r="J1848" s="3">
        <v>10000</v>
      </c>
      <c r="K1848" s="7">
        <f t="shared" si="407"/>
        <v>-1</v>
      </c>
      <c r="L1848" s="6">
        <f t="shared" si="408"/>
        <v>-4.8</v>
      </c>
      <c r="M1848">
        <v>1</v>
      </c>
      <c r="N1848" s="9">
        <f t="shared" si="409"/>
        <v>0</v>
      </c>
      <c r="O1848" s="9">
        <f t="shared" si="410"/>
        <v>-1</v>
      </c>
      <c r="P1848" s="9">
        <f t="shared" si="411"/>
        <v>0</v>
      </c>
      <c r="Q1848" s="8">
        <f t="shared" si="412"/>
        <v>0</v>
      </c>
      <c r="R1848" s="8">
        <f t="shared" si="413"/>
        <v>-4.8</v>
      </c>
      <c r="S1848" t="str">
        <f t="shared" si="414"/>
        <v>2.00.00</v>
      </c>
      <c r="T1848" t="str">
        <f t="shared" si="415"/>
        <v>12.00.00</v>
      </c>
      <c r="U1848" t="str">
        <f t="shared" si="416"/>
        <v xml:space="preserve">4-set-2014 </v>
      </c>
      <c r="V1848">
        <f t="shared" si="417"/>
        <v>9</v>
      </c>
      <c r="W1848">
        <f t="shared" si="418"/>
        <v>2014</v>
      </c>
      <c r="X1848">
        <f t="shared" si="419"/>
        <v>4</v>
      </c>
      <c r="Y1848" s="25">
        <f t="shared" si="420"/>
        <v>7966.99999999994</v>
      </c>
    </row>
    <row r="1849" spans="1:25">
      <c r="A1849" t="s">
        <v>5707</v>
      </c>
      <c r="B1849" t="s">
        <v>5708</v>
      </c>
      <c r="C1849" t="s">
        <v>55</v>
      </c>
      <c r="D1849">
        <v>24</v>
      </c>
      <c r="E1849" s="36">
        <v>36</v>
      </c>
      <c r="F1849" s="4">
        <v>3.7000000000000002E-3</v>
      </c>
      <c r="G1849">
        <v>0</v>
      </c>
      <c r="H1849" s="25">
        <v>49.8</v>
      </c>
      <c r="I1849" s="25">
        <v>0</v>
      </c>
      <c r="J1849" s="3">
        <v>10000</v>
      </c>
      <c r="K1849" s="7">
        <f t="shared" si="407"/>
        <v>1</v>
      </c>
      <c r="L1849" s="6">
        <f t="shared" si="408"/>
        <v>36</v>
      </c>
      <c r="M1849">
        <v>1</v>
      </c>
      <c r="N1849" s="9">
        <f t="shared" si="409"/>
        <v>1</v>
      </c>
      <c r="O1849" s="9">
        <f t="shared" si="410"/>
        <v>0</v>
      </c>
      <c r="P1849" s="9">
        <f t="shared" si="411"/>
        <v>0</v>
      </c>
      <c r="Q1849" s="8">
        <f t="shared" si="412"/>
        <v>36</v>
      </c>
      <c r="R1849" s="8">
        <f t="shared" si="413"/>
        <v>0</v>
      </c>
      <c r="S1849" t="str">
        <f t="shared" si="414"/>
        <v>9.00.00</v>
      </c>
      <c r="T1849" t="str">
        <f t="shared" si="415"/>
        <v>9.00.00</v>
      </c>
      <c r="U1849" t="str">
        <f t="shared" si="416"/>
        <v xml:space="preserve">8-set-2014 </v>
      </c>
      <c r="V1849">
        <f t="shared" si="417"/>
        <v>9</v>
      </c>
      <c r="W1849">
        <f t="shared" si="418"/>
        <v>2014</v>
      </c>
      <c r="X1849">
        <f t="shared" si="419"/>
        <v>8</v>
      </c>
      <c r="Y1849" s="25">
        <f t="shared" si="420"/>
        <v>8002.99999999994</v>
      </c>
    </row>
    <row r="1850" spans="1:25">
      <c r="A1850" t="s">
        <v>5709</v>
      </c>
      <c r="B1850" t="s">
        <v>5710</v>
      </c>
      <c r="C1850" t="s">
        <v>25</v>
      </c>
      <c r="D1850">
        <v>19</v>
      </c>
      <c r="E1850" s="36">
        <v>34.700000000000003</v>
      </c>
      <c r="F1850" s="4">
        <v>3.5999999999999999E-3</v>
      </c>
      <c r="G1850">
        <v>0</v>
      </c>
      <c r="H1850" s="25">
        <v>42.3</v>
      </c>
      <c r="I1850" s="25">
        <v>0</v>
      </c>
      <c r="J1850" s="3">
        <v>10000</v>
      </c>
      <c r="K1850" s="7">
        <f t="shared" si="407"/>
        <v>2</v>
      </c>
      <c r="L1850" s="6">
        <f t="shared" si="408"/>
        <v>70.7</v>
      </c>
      <c r="M1850">
        <v>1</v>
      </c>
      <c r="N1850" s="9">
        <f t="shared" si="409"/>
        <v>1</v>
      </c>
      <c r="O1850" s="9">
        <f t="shared" si="410"/>
        <v>0</v>
      </c>
      <c r="P1850" s="9">
        <f t="shared" si="411"/>
        <v>0</v>
      </c>
      <c r="Q1850" s="8">
        <f t="shared" si="412"/>
        <v>34.700000000000003</v>
      </c>
      <c r="R1850" s="8">
        <f t="shared" si="413"/>
        <v>0</v>
      </c>
      <c r="S1850" t="str">
        <f t="shared" si="414"/>
        <v>10.00.00</v>
      </c>
      <c r="T1850" t="str">
        <f t="shared" si="415"/>
        <v>5.00.00</v>
      </c>
      <c r="U1850" t="str">
        <f t="shared" si="416"/>
        <v>15-set-2014</v>
      </c>
      <c r="V1850">
        <f t="shared" si="417"/>
        <v>9</v>
      </c>
      <c r="W1850">
        <f t="shared" si="418"/>
        <v>2014</v>
      </c>
      <c r="X1850">
        <f t="shared" si="419"/>
        <v>15</v>
      </c>
      <c r="Y1850" s="25">
        <f t="shared" si="420"/>
        <v>8037.6999999999398</v>
      </c>
    </row>
    <row r="1851" spans="1:25">
      <c r="A1851" t="s">
        <v>2319</v>
      </c>
      <c r="B1851" t="s">
        <v>2320</v>
      </c>
      <c r="C1851" t="s">
        <v>25</v>
      </c>
      <c r="D1851">
        <v>9</v>
      </c>
      <c r="E1851" s="38">
        <v>62</v>
      </c>
      <c r="F1851" s="4">
        <v>3.2000000000000002E-3</v>
      </c>
      <c r="G1851">
        <v>0</v>
      </c>
      <c r="H1851" s="25">
        <v>74.400000000000006</v>
      </c>
      <c r="I1851" s="25">
        <v>-16</v>
      </c>
      <c r="J1851" s="3">
        <v>10000</v>
      </c>
      <c r="K1851" s="7">
        <f t="shared" si="407"/>
        <v>3</v>
      </c>
      <c r="L1851" s="6">
        <f t="shared" si="408"/>
        <v>132.69999999999999</v>
      </c>
      <c r="M1851">
        <v>1</v>
      </c>
      <c r="N1851" s="9">
        <f t="shared" si="409"/>
        <v>1</v>
      </c>
      <c r="O1851" s="9">
        <f t="shared" si="410"/>
        <v>0</v>
      </c>
      <c r="P1851" s="9">
        <f t="shared" si="411"/>
        <v>0</v>
      </c>
      <c r="Q1851" s="8">
        <f t="shared" si="412"/>
        <v>62</v>
      </c>
      <c r="R1851" s="8">
        <f t="shared" si="413"/>
        <v>0</v>
      </c>
      <c r="S1851" t="str">
        <f t="shared" si="414"/>
        <v>12.00.00</v>
      </c>
      <c r="T1851" t="str">
        <f t="shared" si="415"/>
        <v>21.00.00</v>
      </c>
      <c r="U1851" t="str">
        <f t="shared" si="416"/>
        <v>18-set-2014</v>
      </c>
      <c r="V1851">
        <f t="shared" si="417"/>
        <v>9</v>
      </c>
      <c r="W1851">
        <f t="shared" si="418"/>
        <v>2014</v>
      </c>
      <c r="X1851">
        <f t="shared" si="419"/>
        <v>18</v>
      </c>
      <c r="Y1851" s="25">
        <f t="shared" si="420"/>
        <v>8099.6999999999398</v>
      </c>
    </row>
    <row r="1852" spans="1:25">
      <c r="A1852" t="s">
        <v>3418</v>
      </c>
      <c r="B1852" t="s">
        <v>3419</v>
      </c>
      <c r="C1852" t="s">
        <v>25</v>
      </c>
      <c r="D1852">
        <v>2</v>
      </c>
      <c r="E1852" s="36">
        <v>-13.3</v>
      </c>
      <c r="F1852" s="4">
        <v>-1.4E-3</v>
      </c>
      <c r="G1852">
        <v>0</v>
      </c>
      <c r="H1852" s="25">
        <v>0</v>
      </c>
      <c r="I1852" s="25">
        <v>-13.3</v>
      </c>
      <c r="J1852" s="3">
        <v>10000</v>
      </c>
      <c r="K1852" s="7">
        <f t="shared" si="407"/>
        <v>-1</v>
      </c>
      <c r="L1852" s="6">
        <f t="shared" si="408"/>
        <v>-13.3</v>
      </c>
      <c r="M1852">
        <v>1</v>
      </c>
      <c r="N1852" s="9">
        <f t="shared" si="409"/>
        <v>0</v>
      </c>
      <c r="O1852" s="9">
        <f t="shared" si="410"/>
        <v>-1</v>
      </c>
      <c r="P1852" s="9">
        <f t="shared" si="411"/>
        <v>0</v>
      </c>
      <c r="Q1852" s="8">
        <f t="shared" si="412"/>
        <v>0</v>
      </c>
      <c r="R1852" s="8">
        <f t="shared" si="413"/>
        <v>-13.3</v>
      </c>
      <c r="S1852" t="str">
        <f t="shared" si="414"/>
        <v>21.00.00</v>
      </c>
      <c r="T1852" t="str">
        <f t="shared" si="415"/>
        <v>23.00.00</v>
      </c>
      <c r="U1852" t="str">
        <f t="shared" si="416"/>
        <v>19-set-2014</v>
      </c>
      <c r="V1852">
        <f t="shared" si="417"/>
        <v>9</v>
      </c>
      <c r="W1852">
        <f t="shared" si="418"/>
        <v>2014</v>
      </c>
      <c r="X1852">
        <f t="shared" si="419"/>
        <v>19</v>
      </c>
      <c r="Y1852" s="25">
        <f t="shared" si="420"/>
        <v>8086.3999999999396</v>
      </c>
    </row>
    <row r="1853" spans="1:25">
      <c r="A1853" t="s">
        <v>3420</v>
      </c>
      <c r="B1853" t="s">
        <v>3421</v>
      </c>
      <c r="C1853" t="s">
        <v>25</v>
      </c>
      <c r="D1853">
        <v>1</v>
      </c>
      <c r="E1853" s="36">
        <v>-10.5</v>
      </c>
      <c r="F1853" s="4">
        <v>-1.1000000000000001E-3</v>
      </c>
      <c r="G1853">
        <v>0</v>
      </c>
      <c r="H1853" s="25">
        <v>0</v>
      </c>
      <c r="I1853" s="25">
        <v>-11.2</v>
      </c>
      <c r="J1853" s="3">
        <v>10000</v>
      </c>
      <c r="K1853" s="7">
        <f t="shared" si="407"/>
        <v>-2</v>
      </c>
      <c r="L1853" s="6">
        <f t="shared" si="408"/>
        <v>-23.8</v>
      </c>
      <c r="M1853">
        <v>1</v>
      </c>
      <c r="N1853" s="9">
        <f t="shared" si="409"/>
        <v>0</v>
      </c>
      <c r="O1853" s="9">
        <f t="shared" si="410"/>
        <v>-1</v>
      </c>
      <c r="P1853" s="9">
        <f t="shared" si="411"/>
        <v>0</v>
      </c>
      <c r="Q1853" s="8">
        <f t="shared" si="412"/>
        <v>0</v>
      </c>
      <c r="R1853" s="8">
        <f t="shared" si="413"/>
        <v>-10.5</v>
      </c>
      <c r="S1853" t="str">
        <f t="shared" si="414"/>
        <v>22.00.00</v>
      </c>
      <c r="T1853" t="str">
        <f t="shared" si="415"/>
        <v>23.00.00</v>
      </c>
      <c r="U1853" t="str">
        <f t="shared" si="416"/>
        <v>22-set-2014</v>
      </c>
      <c r="V1853">
        <f t="shared" si="417"/>
        <v>9</v>
      </c>
      <c r="W1853">
        <f t="shared" si="418"/>
        <v>2014</v>
      </c>
      <c r="X1853">
        <f t="shared" si="419"/>
        <v>22</v>
      </c>
      <c r="Y1853" s="25">
        <f t="shared" si="420"/>
        <v>8075.8999999999396</v>
      </c>
    </row>
    <row r="1854" spans="1:25">
      <c r="A1854" t="s">
        <v>3422</v>
      </c>
      <c r="B1854" t="s">
        <v>3423</v>
      </c>
      <c r="C1854" t="s">
        <v>25</v>
      </c>
      <c r="D1854">
        <v>7</v>
      </c>
      <c r="E1854" s="36">
        <v>-108.2</v>
      </c>
      <c r="F1854" s="4">
        <v>-1.12E-2</v>
      </c>
      <c r="G1854">
        <v>0</v>
      </c>
      <c r="H1854" s="25">
        <v>0</v>
      </c>
      <c r="I1854" s="25">
        <v>-108.9</v>
      </c>
      <c r="J1854" s="3">
        <v>10000</v>
      </c>
      <c r="K1854" s="7">
        <f t="shared" si="407"/>
        <v>-3</v>
      </c>
      <c r="L1854" s="6">
        <f t="shared" si="408"/>
        <v>-132</v>
      </c>
      <c r="M1854">
        <v>1</v>
      </c>
      <c r="N1854" s="9">
        <f t="shared" si="409"/>
        <v>0</v>
      </c>
      <c r="O1854" s="9">
        <f t="shared" si="410"/>
        <v>-1</v>
      </c>
      <c r="P1854" s="9">
        <f t="shared" si="411"/>
        <v>0</v>
      </c>
      <c r="Q1854" s="8">
        <f t="shared" si="412"/>
        <v>0</v>
      </c>
      <c r="R1854" s="8">
        <f t="shared" si="413"/>
        <v>-108.2</v>
      </c>
      <c r="S1854" t="str">
        <f t="shared" si="414"/>
        <v>16.00.00</v>
      </c>
      <c r="T1854" t="str">
        <f t="shared" si="415"/>
        <v>23.00.00</v>
      </c>
      <c r="U1854" t="str">
        <f t="shared" si="416"/>
        <v>23-set-2014</v>
      </c>
      <c r="V1854">
        <f t="shared" si="417"/>
        <v>9</v>
      </c>
      <c r="W1854">
        <f t="shared" si="418"/>
        <v>2014</v>
      </c>
      <c r="X1854">
        <f t="shared" si="419"/>
        <v>23</v>
      </c>
      <c r="Y1854" s="25">
        <f t="shared" si="420"/>
        <v>7967.6999999999398</v>
      </c>
    </row>
    <row r="1855" spans="1:25">
      <c r="A1855" t="s">
        <v>5711</v>
      </c>
      <c r="B1855" t="s">
        <v>5712</v>
      </c>
      <c r="C1855" t="s">
        <v>25</v>
      </c>
      <c r="D1855">
        <v>2</v>
      </c>
      <c r="E1855" s="36">
        <v>-74.8</v>
      </c>
      <c r="F1855" s="4">
        <v>-7.7000000000000002E-3</v>
      </c>
      <c r="G1855">
        <v>0</v>
      </c>
      <c r="H1855" s="25">
        <v>0</v>
      </c>
      <c r="I1855" s="25">
        <v>-74.8</v>
      </c>
      <c r="J1855" s="3">
        <v>10000</v>
      </c>
      <c r="K1855" s="7">
        <f t="shared" si="407"/>
        <v>-4</v>
      </c>
      <c r="L1855" s="6">
        <f t="shared" si="408"/>
        <v>-206.8</v>
      </c>
      <c r="M1855">
        <v>1</v>
      </c>
      <c r="N1855" s="9">
        <f t="shared" si="409"/>
        <v>0</v>
      </c>
      <c r="O1855" s="9">
        <f t="shared" si="410"/>
        <v>-1</v>
      </c>
      <c r="P1855" s="9">
        <f t="shared" si="411"/>
        <v>0</v>
      </c>
      <c r="Q1855" s="8">
        <f t="shared" si="412"/>
        <v>0</v>
      </c>
      <c r="R1855" s="8">
        <f t="shared" si="413"/>
        <v>-74.8</v>
      </c>
      <c r="S1855" t="str">
        <f t="shared" si="414"/>
        <v>7.00.00</v>
      </c>
      <c r="T1855" t="str">
        <f t="shared" si="415"/>
        <v>9.00.00</v>
      </c>
      <c r="U1855" t="str">
        <f t="shared" si="416"/>
        <v>23-set-2014</v>
      </c>
      <c r="V1855">
        <f t="shared" si="417"/>
        <v>9</v>
      </c>
      <c r="W1855">
        <f t="shared" si="418"/>
        <v>2014</v>
      </c>
      <c r="X1855">
        <f t="shared" si="419"/>
        <v>23</v>
      </c>
      <c r="Y1855" s="25">
        <f t="shared" si="420"/>
        <v>7892.8999999999396</v>
      </c>
    </row>
    <row r="1856" spans="1:25">
      <c r="A1856" t="s">
        <v>7387</v>
      </c>
      <c r="B1856" t="s">
        <v>7388</v>
      </c>
      <c r="C1856" t="s">
        <v>25</v>
      </c>
      <c r="D1856">
        <v>35</v>
      </c>
      <c r="E1856" s="36">
        <v>70.2</v>
      </c>
      <c r="F1856" s="4">
        <v>7.3000000000000001E-3</v>
      </c>
      <c r="G1856">
        <v>0</v>
      </c>
      <c r="H1856" s="25">
        <v>70.5</v>
      </c>
      <c r="I1856" s="25">
        <v>-12.3</v>
      </c>
      <c r="J1856" s="3">
        <v>10000</v>
      </c>
      <c r="K1856" s="7">
        <f t="shared" si="407"/>
        <v>1</v>
      </c>
      <c r="L1856" s="6">
        <f t="shared" si="408"/>
        <v>70.2</v>
      </c>
      <c r="M1856">
        <v>1</v>
      </c>
      <c r="N1856" s="9">
        <f t="shared" si="409"/>
        <v>1</v>
      </c>
      <c r="O1856" s="9">
        <f t="shared" si="410"/>
        <v>0</v>
      </c>
      <c r="P1856" s="9">
        <f t="shared" si="411"/>
        <v>0</v>
      </c>
      <c r="Q1856" s="8">
        <f t="shared" si="412"/>
        <v>70.2</v>
      </c>
      <c r="R1856" s="8">
        <f t="shared" si="413"/>
        <v>0</v>
      </c>
      <c r="S1856" t="str">
        <f t="shared" si="414"/>
        <v>12.15.00</v>
      </c>
      <c r="T1856" t="str">
        <f t="shared" si="415"/>
        <v>21.00.00</v>
      </c>
      <c r="U1856" t="str">
        <f t="shared" si="416"/>
        <v>24-set-2014</v>
      </c>
      <c r="V1856">
        <f t="shared" si="417"/>
        <v>9</v>
      </c>
      <c r="W1856">
        <f t="shared" si="418"/>
        <v>2014</v>
      </c>
      <c r="X1856">
        <f t="shared" si="419"/>
        <v>24</v>
      </c>
      <c r="Y1856" s="25">
        <f t="shared" si="420"/>
        <v>7963.0999999999394</v>
      </c>
    </row>
    <row r="1857" spans="1:25">
      <c r="A1857" t="s">
        <v>5715</v>
      </c>
      <c r="B1857" t="s">
        <v>5716</v>
      </c>
      <c r="C1857" t="s">
        <v>25</v>
      </c>
      <c r="D1857">
        <v>20</v>
      </c>
      <c r="E1857" s="36">
        <v>58.9</v>
      </c>
      <c r="F1857" s="4">
        <v>6.1000000000000004E-3</v>
      </c>
      <c r="G1857">
        <v>0</v>
      </c>
      <c r="H1857" s="25">
        <v>80</v>
      </c>
      <c r="I1857" s="25">
        <v>-3.3</v>
      </c>
      <c r="J1857" s="3">
        <v>10000</v>
      </c>
      <c r="K1857" s="7">
        <f t="shared" si="407"/>
        <v>2</v>
      </c>
      <c r="L1857" s="6">
        <f t="shared" si="408"/>
        <v>129.1</v>
      </c>
      <c r="M1857">
        <v>1</v>
      </c>
      <c r="N1857" s="9">
        <f t="shared" si="409"/>
        <v>1</v>
      </c>
      <c r="O1857" s="9">
        <f t="shared" si="410"/>
        <v>0</v>
      </c>
      <c r="P1857" s="9">
        <f t="shared" si="411"/>
        <v>0</v>
      </c>
      <c r="Q1857" s="8">
        <f t="shared" si="412"/>
        <v>58.9</v>
      </c>
      <c r="R1857" s="8">
        <f t="shared" si="413"/>
        <v>0</v>
      </c>
      <c r="S1857" t="str">
        <f t="shared" si="414"/>
        <v>13.00.00</v>
      </c>
      <c r="T1857" t="str">
        <f t="shared" si="415"/>
        <v>9.00.00</v>
      </c>
      <c r="U1857" t="str">
        <f t="shared" si="416"/>
        <v>24-set-2014</v>
      </c>
      <c r="V1857">
        <f t="shared" si="417"/>
        <v>9</v>
      </c>
      <c r="W1857">
        <f t="shared" si="418"/>
        <v>2014</v>
      </c>
      <c r="X1857">
        <f t="shared" si="419"/>
        <v>24</v>
      </c>
      <c r="Y1857" s="25">
        <f t="shared" si="420"/>
        <v>8021.9999999999391</v>
      </c>
    </row>
    <row r="1858" spans="1:25">
      <c r="A1858" t="s">
        <v>5713</v>
      </c>
      <c r="B1858" t="s">
        <v>5714</v>
      </c>
      <c r="C1858" t="s">
        <v>25</v>
      </c>
      <c r="D1858">
        <v>4</v>
      </c>
      <c r="E1858" s="36">
        <v>-43.8</v>
      </c>
      <c r="F1858" s="4">
        <v>-4.5999999999999999E-3</v>
      </c>
      <c r="G1858">
        <v>0</v>
      </c>
      <c r="H1858" s="25">
        <v>25.5</v>
      </c>
      <c r="I1858" s="25">
        <v>-43.8</v>
      </c>
      <c r="J1858" s="3">
        <v>10000</v>
      </c>
      <c r="K1858" s="7">
        <f t="shared" si="407"/>
        <v>-1</v>
      </c>
      <c r="L1858" s="6">
        <f t="shared" si="408"/>
        <v>-43.8</v>
      </c>
      <c r="M1858">
        <v>1</v>
      </c>
      <c r="N1858" s="9">
        <f t="shared" si="409"/>
        <v>0</v>
      </c>
      <c r="O1858" s="9">
        <f t="shared" si="410"/>
        <v>-1</v>
      </c>
      <c r="P1858" s="9">
        <f t="shared" si="411"/>
        <v>0</v>
      </c>
      <c r="Q1858" s="8">
        <f t="shared" si="412"/>
        <v>0</v>
      </c>
      <c r="R1858" s="8">
        <f t="shared" si="413"/>
        <v>-43.8</v>
      </c>
      <c r="S1858" t="str">
        <f t="shared" si="414"/>
        <v>5.00.00</v>
      </c>
      <c r="T1858" t="str">
        <f t="shared" si="415"/>
        <v>9.00.00</v>
      </c>
      <c r="U1858" t="str">
        <f t="shared" si="416"/>
        <v>24-set-2014</v>
      </c>
      <c r="V1858">
        <f t="shared" si="417"/>
        <v>9</v>
      </c>
      <c r="W1858">
        <f t="shared" si="418"/>
        <v>2014</v>
      </c>
      <c r="X1858">
        <f t="shared" si="419"/>
        <v>24</v>
      </c>
      <c r="Y1858" s="25">
        <f t="shared" si="420"/>
        <v>7978.1999999999389</v>
      </c>
    </row>
    <row r="1859" spans="1:25">
      <c r="A1859" t="s">
        <v>5716</v>
      </c>
      <c r="B1859" t="s">
        <v>5717</v>
      </c>
      <c r="C1859" t="s">
        <v>55</v>
      </c>
      <c r="D1859">
        <v>1</v>
      </c>
      <c r="E1859" s="36">
        <v>-30.1</v>
      </c>
      <c r="F1859" s="4">
        <v>-3.0999999999999999E-3</v>
      </c>
      <c r="G1859">
        <v>0</v>
      </c>
      <c r="H1859" s="25">
        <v>0</v>
      </c>
      <c r="I1859" s="25">
        <v>-29.7</v>
      </c>
      <c r="J1859" s="3">
        <v>10000</v>
      </c>
      <c r="K1859" s="7">
        <f t="shared" si="407"/>
        <v>-2</v>
      </c>
      <c r="L1859" s="6">
        <f t="shared" si="408"/>
        <v>-73.900000000000006</v>
      </c>
      <c r="M1859">
        <v>1</v>
      </c>
      <c r="N1859" s="9">
        <f t="shared" si="409"/>
        <v>0</v>
      </c>
      <c r="O1859" s="9">
        <f t="shared" si="410"/>
        <v>-1</v>
      </c>
      <c r="P1859" s="9">
        <f t="shared" si="411"/>
        <v>0</v>
      </c>
      <c r="Q1859" s="8">
        <f t="shared" si="412"/>
        <v>0</v>
      </c>
      <c r="R1859" s="8">
        <f t="shared" si="413"/>
        <v>-30.1</v>
      </c>
      <c r="S1859" t="str">
        <f t="shared" si="414"/>
        <v>9.00.00</v>
      </c>
      <c r="T1859" t="str">
        <f t="shared" si="415"/>
        <v>10.00.00</v>
      </c>
      <c r="U1859" t="str">
        <f t="shared" si="416"/>
        <v>25-set-2014</v>
      </c>
      <c r="V1859">
        <f t="shared" si="417"/>
        <v>9</v>
      </c>
      <c r="W1859">
        <f t="shared" si="418"/>
        <v>2014</v>
      </c>
      <c r="X1859">
        <f t="shared" si="419"/>
        <v>25</v>
      </c>
      <c r="Y1859" s="25">
        <f t="shared" si="420"/>
        <v>7948.0999999999385</v>
      </c>
    </row>
    <row r="1860" spans="1:25">
      <c r="A1860" t="s">
        <v>3424</v>
      </c>
      <c r="B1860" t="s">
        <v>3425</v>
      </c>
      <c r="C1860" t="s">
        <v>25</v>
      </c>
      <c r="D1860">
        <v>12</v>
      </c>
      <c r="E1860" s="36">
        <v>52.7</v>
      </c>
      <c r="F1860" s="4">
        <v>5.5999999999999999E-3</v>
      </c>
      <c r="G1860">
        <v>0</v>
      </c>
      <c r="H1860" s="25">
        <v>52.7</v>
      </c>
      <c r="I1860" s="25">
        <v>-12.5</v>
      </c>
      <c r="J1860" s="3">
        <v>10000</v>
      </c>
      <c r="K1860" s="7">
        <f t="shared" si="407"/>
        <v>1</v>
      </c>
      <c r="L1860" s="6">
        <f t="shared" si="408"/>
        <v>52.7</v>
      </c>
      <c r="M1860">
        <v>1</v>
      </c>
      <c r="N1860" s="9">
        <f t="shared" si="409"/>
        <v>1</v>
      </c>
      <c r="O1860" s="9">
        <f t="shared" si="410"/>
        <v>0</v>
      </c>
      <c r="P1860" s="9">
        <f t="shared" si="411"/>
        <v>0</v>
      </c>
      <c r="Q1860" s="8">
        <f t="shared" si="412"/>
        <v>52.7</v>
      </c>
      <c r="R1860" s="8">
        <f t="shared" si="413"/>
        <v>0</v>
      </c>
      <c r="S1860" t="str">
        <f t="shared" si="414"/>
        <v>11.00.00</v>
      </c>
      <c r="T1860" t="str">
        <f t="shared" si="415"/>
        <v>23.00.00</v>
      </c>
      <c r="U1860" t="str">
        <f t="shared" si="416"/>
        <v>26-set-2014</v>
      </c>
      <c r="V1860">
        <f t="shared" si="417"/>
        <v>9</v>
      </c>
      <c r="W1860">
        <f t="shared" si="418"/>
        <v>2014</v>
      </c>
      <c r="X1860">
        <f t="shared" si="419"/>
        <v>26</v>
      </c>
      <c r="Y1860" s="25">
        <f t="shared" si="420"/>
        <v>8000.7999999999383</v>
      </c>
    </row>
    <row r="1861" spans="1:25">
      <c r="A1861" t="s">
        <v>5718</v>
      </c>
      <c r="B1861" t="s">
        <v>5719</v>
      </c>
      <c r="C1861" t="s">
        <v>25</v>
      </c>
      <c r="D1861">
        <v>3</v>
      </c>
      <c r="E1861" s="36">
        <v>-50.8</v>
      </c>
      <c r="F1861" s="4">
        <v>-5.3E-3</v>
      </c>
      <c r="G1861">
        <v>0</v>
      </c>
      <c r="H1861" s="25">
        <v>0</v>
      </c>
      <c r="I1861" s="25">
        <v>-50.8</v>
      </c>
      <c r="J1861" s="3">
        <v>10000</v>
      </c>
      <c r="K1861" s="7">
        <f t="shared" si="407"/>
        <v>-1</v>
      </c>
      <c r="L1861" s="6">
        <f t="shared" si="408"/>
        <v>-50.8</v>
      </c>
      <c r="M1861">
        <v>1</v>
      </c>
      <c r="N1861" s="9">
        <f t="shared" si="409"/>
        <v>0</v>
      </c>
      <c r="O1861" s="9">
        <f t="shared" si="410"/>
        <v>-1</v>
      </c>
      <c r="P1861" s="9">
        <f t="shared" si="411"/>
        <v>0</v>
      </c>
      <c r="Q1861" s="8">
        <f t="shared" si="412"/>
        <v>0</v>
      </c>
      <c r="R1861" s="8">
        <f t="shared" si="413"/>
        <v>-50.8</v>
      </c>
      <c r="S1861" t="str">
        <f t="shared" si="414"/>
        <v>12.00.00</v>
      </c>
      <c r="T1861" t="str">
        <f t="shared" si="415"/>
        <v>15.00.00</v>
      </c>
      <c r="U1861" t="str">
        <f t="shared" si="416"/>
        <v>26-set-2014</v>
      </c>
      <c r="V1861">
        <f t="shared" si="417"/>
        <v>9</v>
      </c>
      <c r="W1861">
        <f t="shared" si="418"/>
        <v>2014</v>
      </c>
      <c r="X1861">
        <f t="shared" si="419"/>
        <v>26</v>
      </c>
      <c r="Y1861" s="25">
        <f t="shared" si="420"/>
        <v>7949.9999999999382</v>
      </c>
    </row>
    <row r="1862" spans="1:25">
      <c r="A1862" t="s">
        <v>5720</v>
      </c>
      <c r="B1862" t="s">
        <v>5721</v>
      </c>
      <c r="C1862" t="s">
        <v>25</v>
      </c>
      <c r="D1862">
        <v>20</v>
      </c>
      <c r="E1862" s="36">
        <v>-24.8</v>
      </c>
      <c r="F1862" s="4">
        <v>-2.5999999999999999E-3</v>
      </c>
      <c r="G1862">
        <v>0</v>
      </c>
      <c r="H1862" s="25">
        <v>19.399999999999999</v>
      </c>
      <c r="I1862" s="25">
        <v>-37.700000000000003</v>
      </c>
      <c r="J1862" s="3">
        <v>10000</v>
      </c>
      <c r="K1862" s="7">
        <f t="shared" si="407"/>
        <v>-2</v>
      </c>
      <c r="L1862" s="6">
        <f t="shared" si="408"/>
        <v>-75.599999999999994</v>
      </c>
      <c r="M1862">
        <v>1</v>
      </c>
      <c r="N1862" s="9">
        <f t="shared" si="409"/>
        <v>0</v>
      </c>
      <c r="O1862" s="9">
        <f t="shared" si="410"/>
        <v>-1</v>
      </c>
      <c r="P1862" s="9">
        <f t="shared" si="411"/>
        <v>0</v>
      </c>
      <c r="Q1862" s="8">
        <f t="shared" si="412"/>
        <v>0</v>
      </c>
      <c r="R1862" s="8">
        <f t="shared" si="413"/>
        <v>-24.8</v>
      </c>
      <c r="S1862" t="str">
        <f t="shared" si="414"/>
        <v>18.00.00</v>
      </c>
      <c r="T1862" t="str">
        <f t="shared" si="415"/>
        <v>14.00.00</v>
      </c>
      <c r="U1862" t="str">
        <f t="shared" si="416"/>
        <v>30-set-2014</v>
      </c>
      <c r="V1862">
        <f t="shared" si="417"/>
        <v>9</v>
      </c>
      <c r="W1862">
        <f t="shared" si="418"/>
        <v>2014</v>
      </c>
      <c r="X1862">
        <f t="shared" si="419"/>
        <v>30</v>
      </c>
      <c r="Y1862" s="25">
        <f t="shared" si="420"/>
        <v>7925.199999999938</v>
      </c>
    </row>
    <row r="1863" spans="1:25">
      <c r="A1863" t="s">
        <v>7389</v>
      </c>
      <c r="B1863" t="s">
        <v>7390</v>
      </c>
      <c r="C1863" t="s">
        <v>55</v>
      </c>
      <c r="D1863">
        <v>12</v>
      </c>
      <c r="E1863" s="36">
        <v>50.8</v>
      </c>
      <c r="F1863" s="4">
        <v>5.4000000000000003E-3</v>
      </c>
      <c r="G1863">
        <v>0</v>
      </c>
      <c r="H1863" s="25">
        <v>71.8</v>
      </c>
      <c r="I1863" s="25">
        <v>0</v>
      </c>
      <c r="J1863" s="3">
        <v>10000</v>
      </c>
      <c r="K1863" s="7">
        <f t="shared" ref="K1863:K1926" si="421">+IF(AND(E1863&gt;=0,E1862&gt;=0),K1862+1,IF(AND(E1863&lt;0,E1862&lt;0),K1862-1,IF(AND(E1863&gt;=0,E1862&lt;0),1,-1)))</f>
        <v>1</v>
      </c>
      <c r="L1863" s="6">
        <f t="shared" ref="L1863:L1926" si="422">+IF(AND(E1863&gt;=0,E1862&gt;=0),L1862+E1863,IF(AND(E1863&lt;0,E1862&lt;0),L1862+E1863,E1863))</f>
        <v>50.8</v>
      </c>
      <c r="M1863">
        <v>1</v>
      </c>
      <c r="N1863" s="9">
        <f t="shared" ref="N1863:N1926" si="423">+IF(E1863&gt;0,1,0)</f>
        <v>1</v>
      </c>
      <c r="O1863" s="9">
        <f t="shared" ref="O1863:O1926" si="424">+IF(E1863&lt;0,-1,0)</f>
        <v>0</v>
      </c>
      <c r="P1863" s="9">
        <f t="shared" ref="P1863:P1926" si="425">+IF(E1863=0,1,0)</f>
        <v>0</v>
      </c>
      <c r="Q1863" s="8">
        <f t="shared" ref="Q1863:Q1926" si="426">IF(E1863&gt;=0,E1863,0)</f>
        <v>50.8</v>
      </c>
      <c r="R1863" s="8">
        <f t="shared" ref="R1863:R1926" si="427">IF(E1863&lt;0,E1863,0)</f>
        <v>0</v>
      </c>
      <c r="S1863" t="str">
        <f t="shared" ref="S1863:S1926" si="428">REPLACE(A1863,1,SEARCH(" ",A1863),"")</f>
        <v>13.45.00</v>
      </c>
      <c r="T1863" t="str">
        <f t="shared" ref="T1863:T1926" si="429">REPLACE(B1863,1,SEARCH(" ",B1863),"")</f>
        <v>16.45.00</v>
      </c>
      <c r="U1863" t="str">
        <f t="shared" ref="U1863:U1926" si="430">LEFT(A1863,11)</f>
        <v xml:space="preserve">1-ott-2014 </v>
      </c>
      <c r="V1863">
        <f t="shared" ref="V1863:V1926" si="431">MONTH(U1863)</f>
        <v>10</v>
      </c>
      <c r="W1863">
        <f t="shared" ref="W1863:W1926" si="432">YEAR(U1863)</f>
        <v>2014</v>
      </c>
      <c r="X1863">
        <f t="shared" ref="X1863:X1926" si="433">DAY(U1863)</f>
        <v>1</v>
      </c>
      <c r="Y1863" s="25">
        <f t="shared" ref="Y1863:Y1926" si="434">Y1862+E1863</f>
        <v>7975.9999999999382</v>
      </c>
    </row>
    <row r="1864" spans="1:25">
      <c r="A1864" t="s">
        <v>3426</v>
      </c>
      <c r="B1864" t="s">
        <v>3427</v>
      </c>
      <c r="C1864" t="s">
        <v>25</v>
      </c>
      <c r="D1864">
        <v>4</v>
      </c>
      <c r="E1864" s="36">
        <v>-93.2</v>
      </c>
      <c r="F1864" s="4">
        <v>-0.01</v>
      </c>
      <c r="G1864">
        <v>0</v>
      </c>
      <c r="H1864" s="25">
        <v>12</v>
      </c>
      <c r="I1864" s="25">
        <v>-93.2</v>
      </c>
      <c r="J1864" s="3">
        <v>10000</v>
      </c>
      <c r="K1864" s="7">
        <f t="shared" si="421"/>
        <v>-1</v>
      </c>
      <c r="L1864" s="6">
        <f t="shared" si="422"/>
        <v>-93.2</v>
      </c>
      <c r="M1864">
        <v>1</v>
      </c>
      <c r="N1864" s="9">
        <f t="shared" si="423"/>
        <v>0</v>
      </c>
      <c r="O1864" s="9">
        <f t="shared" si="424"/>
        <v>-1</v>
      </c>
      <c r="P1864" s="9">
        <f t="shared" si="425"/>
        <v>0</v>
      </c>
      <c r="Q1864" s="8">
        <f t="shared" si="426"/>
        <v>0</v>
      </c>
      <c r="R1864" s="8">
        <f t="shared" si="427"/>
        <v>-93.2</v>
      </c>
      <c r="S1864" t="str">
        <f t="shared" si="428"/>
        <v>12.00.00</v>
      </c>
      <c r="T1864" t="str">
        <f t="shared" si="429"/>
        <v>16.00.00</v>
      </c>
      <c r="U1864" t="str">
        <f t="shared" si="430"/>
        <v xml:space="preserve">2-ott-2014 </v>
      </c>
      <c r="V1864">
        <f t="shared" si="431"/>
        <v>10</v>
      </c>
      <c r="W1864">
        <f t="shared" si="432"/>
        <v>2014</v>
      </c>
      <c r="X1864">
        <f t="shared" si="433"/>
        <v>2</v>
      </c>
      <c r="Y1864" s="25">
        <f t="shared" si="434"/>
        <v>7882.7999999999383</v>
      </c>
    </row>
    <row r="1865" spans="1:25">
      <c r="A1865" t="s">
        <v>3426</v>
      </c>
      <c r="B1865" t="s">
        <v>5724</v>
      </c>
      <c r="C1865" t="s">
        <v>25</v>
      </c>
      <c r="D1865">
        <v>3</v>
      </c>
      <c r="E1865" s="36">
        <v>-28.8</v>
      </c>
      <c r="F1865" s="4">
        <v>-3.0999999999999999E-3</v>
      </c>
      <c r="G1865">
        <v>0</v>
      </c>
      <c r="H1865" s="25">
        <v>11.7</v>
      </c>
      <c r="I1865" s="25">
        <v>-28.8</v>
      </c>
      <c r="J1865" s="3">
        <v>10000</v>
      </c>
      <c r="K1865" s="7">
        <f t="shared" si="421"/>
        <v>-2</v>
      </c>
      <c r="L1865" s="6">
        <f t="shared" si="422"/>
        <v>-122</v>
      </c>
      <c r="M1865">
        <v>1</v>
      </c>
      <c r="N1865" s="9">
        <f t="shared" si="423"/>
        <v>0</v>
      </c>
      <c r="O1865" s="9">
        <f t="shared" si="424"/>
        <v>-1</v>
      </c>
      <c r="P1865" s="9">
        <f t="shared" si="425"/>
        <v>0</v>
      </c>
      <c r="Q1865" s="8">
        <f t="shared" si="426"/>
        <v>0</v>
      </c>
      <c r="R1865" s="8">
        <f t="shared" si="427"/>
        <v>-28.8</v>
      </c>
      <c r="S1865" t="str">
        <f t="shared" si="428"/>
        <v>12.00.00</v>
      </c>
      <c r="T1865" t="str">
        <f t="shared" si="429"/>
        <v>15.00.00</v>
      </c>
      <c r="U1865" t="str">
        <f t="shared" si="430"/>
        <v xml:space="preserve">2-ott-2014 </v>
      </c>
      <c r="V1865">
        <f t="shared" si="431"/>
        <v>10</v>
      </c>
      <c r="W1865">
        <f t="shared" si="432"/>
        <v>2014</v>
      </c>
      <c r="X1865">
        <f t="shared" si="433"/>
        <v>2</v>
      </c>
      <c r="Y1865" s="25">
        <f t="shared" si="434"/>
        <v>7853.9999999999382</v>
      </c>
    </row>
    <row r="1866" spans="1:25">
      <c r="A1866" t="s">
        <v>5722</v>
      </c>
      <c r="B1866" t="s">
        <v>5723</v>
      </c>
      <c r="C1866" t="s">
        <v>25</v>
      </c>
      <c r="D1866">
        <v>1</v>
      </c>
      <c r="E1866" s="36">
        <v>-23.1</v>
      </c>
      <c r="F1866" s="4">
        <v>-2.5000000000000001E-3</v>
      </c>
      <c r="G1866">
        <v>0</v>
      </c>
      <c r="H1866" s="25">
        <v>0</v>
      </c>
      <c r="I1866" s="25">
        <v>-23.1</v>
      </c>
      <c r="J1866" s="3">
        <v>10000</v>
      </c>
      <c r="K1866" s="7">
        <f t="shared" si="421"/>
        <v>-3</v>
      </c>
      <c r="L1866" s="6">
        <f t="shared" si="422"/>
        <v>-145.1</v>
      </c>
      <c r="M1866">
        <v>1</v>
      </c>
      <c r="N1866" s="9">
        <f t="shared" si="423"/>
        <v>0</v>
      </c>
      <c r="O1866" s="9">
        <f t="shared" si="424"/>
        <v>-1</v>
      </c>
      <c r="P1866" s="9">
        <f t="shared" si="425"/>
        <v>0</v>
      </c>
      <c r="Q1866" s="8">
        <f t="shared" si="426"/>
        <v>0</v>
      </c>
      <c r="R1866" s="8">
        <f t="shared" si="427"/>
        <v>-23.1</v>
      </c>
      <c r="S1866" t="str">
        <f t="shared" si="428"/>
        <v>9.00.00</v>
      </c>
      <c r="T1866" t="str">
        <f t="shared" si="429"/>
        <v>10.00.00</v>
      </c>
      <c r="U1866" t="str">
        <f t="shared" si="430"/>
        <v xml:space="preserve">2-ott-2014 </v>
      </c>
      <c r="V1866">
        <f t="shared" si="431"/>
        <v>10</v>
      </c>
      <c r="W1866">
        <f t="shared" si="432"/>
        <v>2014</v>
      </c>
      <c r="X1866">
        <f t="shared" si="433"/>
        <v>2</v>
      </c>
      <c r="Y1866" s="25">
        <f t="shared" si="434"/>
        <v>7830.8999999999378</v>
      </c>
    </row>
    <row r="1867" spans="1:25">
      <c r="A1867" t="s">
        <v>5725</v>
      </c>
      <c r="B1867" t="s">
        <v>5726</v>
      </c>
      <c r="C1867" t="s">
        <v>25</v>
      </c>
      <c r="D1867">
        <v>26</v>
      </c>
      <c r="E1867" s="36">
        <v>43</v>
      </c>
      <c r="F1867" s="4">
        <v>4.5999999999999999E-3</v>
      </c>
      <c r="G1867">
        <v>0</v>
      </c>
      <c r="H1867" s="25">
        <v>80.8</v>
      </c>
      <c r="I1867" s="25">
        <v>-19.100000000000001</v>
      </c>
      <c r="J1867" s="3">
        <v>10000</v>
      </c>
      <c r="K1867" s="7">
        <f t="shared" si="421"/>
        <v>1</v>
      </c>
      <c r="L1867" s="6">
        <f t="shared" si="422"/>
        <v>43</v>
      </c>
      <c r="M1867">
        <v>1</v>
      </c>
      <c r="N1867" s="9">
        <f t="shared" si="423"/>
        <v>1</v>
      </c>
      <c r="O1867" s="9">
        <f t="shared" si="424"/>
        <v>0</v>
      </c>
      <c r="P1867" s="9">
        <f t="shared" si="425"/>
        <v>0</v>
      </c>
      <c r="Q1867" s="8">
        <f t="shared" si="426"/>
        <v>43</v>
      </c>
      <c r="R1867" s="8">
        <f t="shared" si="427"/>
        <v>0</v>
      </c>
      <c r="S1867" t="str">
        <f t="shared" si="428"/>
        <v>8.00.00</v>
      </c>
      <c r="T1867" t="str">
        <f t="shared" si="429"/>
        <v>10.00.00</v>
      </c>
      <c r="U1867" t="str">
        <f t="shared" si="430"/>
        <v xml:space="preserve">3-ott-2014 </v>
      </c>
      <c r="V1867">
        <f t="shared" si="431"/>
        <v>10</v>
      </c>
      <c r="W1867">
        <f t="shared" si="432"/>
        <v>2014</v>
      </c>
      <c r="X1867">
        <f t="shared" si="433"/>
        <v>3</v>
      </c>
      <c r="Y1867" s="25">
        <f t="shared" si="434"/>
        <v>7873.8999999999378</v>
      </c>
    </row>
    <row r="1868" spans="1:25">
      <c r="A1868" t="s">
        <v>5727</v>
      </c>
      <c r="B1868" t="s">
        <v>5727</v>
      </c>
      <c r="C1868" t="s">
        <v>25</v>
      </c>
      <c r="D1868">
        <v>0</v>
      </c>
      <c r="E1868" s="36">
        <v>-72.8</v>
      </c>
      <c r="F1868" s="4">
        <v>-7.9000000000000008E-3</v>
      </c>
      <c r="G1868">
        <v>0</v>
      </c>
      <c r="H1868" s="25">
        <v>0</v>
      </c>
      <c r="I1868" s="25">
        <v>-72.8</v>
      </c>
      <c r="J1868" s="3">
        <v>10000</v>
      </c>
      <c r="K1868" s="7">
        <f t="shared" si="421"/>
        <v>-1</v>
      </c>
      <c r="L1868" s="6">
        <f t="shared" si="422"/>
        <v>-72.8</v>
      </c>
      <c r="M1868">
        <v>1</v>
      </c>
      <c r="N1868" s="9">
        <f t="shared" si="423"/>
        <v>0</v>
      </c>
      <c r="O1868" s="9">
        <f t="shared" si="424"/>
        <v>-1</v>
      </c>
      <c r="P1868" s="9">
        <f t="shared" si="425"/>
        <v>0</v>
      </c>
      <c r="Q1868" s="8">
        <f t="shared" si="426"/>
        <v>0</v>
      </c>
      <c r="R1868" s="8">
        <f t="shared" si="427"/>
        <v>-72.8</v>
      </c>
      <c r="S1868" t="str">
        <f t="shared" si="428"/>
        <v>15.00.00</v>
      </c>
      <c r="T1868" t="str">
        <f t="shared" si="429"/>
        <v>15.00.00</v>
      </c>
      <c r="U1868" t="str">
        <f t="shared" si="430"/>
        <v xml:space="preserve">7-ott-2014 </v>
      </c>
      <c r="V1868">
        <f t="shared" si="431"/>
        <v>10</v>
      </c>
      <c r="W1868">
        <f t="shared" si="432"/>
        <v>2014</v>
      </c>
      <c r="X1868">
        <f t="shared" si="433"/>
        <v>7</v>
      </c>
      <c r="Y1868" s="25">
        <f t="shared" si="434"/>
        <v>7801.0999999999376</v>
      </c>
    </row>
    <row r="1869" spans="1:25">
      <c r="A1869" t="s">
        <v>3428</v>
      </c>
      <c r="B1869" t="s">
        <v>3429</v>
      </c>
      <c r="C1869" t="s">
        <v>25</v>
      </c>
      <c r="D1869">
        <v>10</v>
      </c>
      <c r="E1869" s="36">
        <v>70</v>
      </c>
      <c r="F1869" s="4">
        <v>7.7000000000000002E-3</v>
      </c>
      <c r="G1869">
        <v>0</v>
      </c>
      <c r="H1869" s="25">
        <v>71.7</v>
      </c>
      <c r="I1869" s="25">
        <v>-77.5</v>
      </c>
      <c r="J1869" s="3">
        <v>10000</v>
      </c>
      <c r="K1869" s="7">
        <f t="shared" si="421"/>
        <v>1</v>
      </c>
      <c r="L1869" s="6">
        <f t="shared" si="422"/>
        <v>70</v>
      </c>
      <c r="M1869">
        <v>1</v>
      </c>
      <c r="N1869" s="9">
        <f t="shared" si="423"/>
        <v>1</v>
      </c>
      <c r="O1869" s="9">
        <f t="shared" si="424"/>
        <v>0</v>
      </c>
      <c r="P1869" s="9">
        <f t="shared" si="425"/>
        <v>0</v>
      </c>
      <c r="Q1869" s="8">
        <f t="shared" si="426"/>
        <v>70</v>
      </c>
      <c r="R1869" s="8">
        <f t="shared" si="427"/>
        <v>0</v>
      </c>
      <c r="S1869" t="str">
        <f t="shared" si="428"/>
        <v>13.00.00</v>
      </c>
      <c r="T1869" t="str">
        <f t="shared" si="429"/>
        <v>23.00.00</v>
      </c>
      <c r="U1869" t="str">
        <f t="shared" si="430"/>
        <v xml:space="preserve">8-ott-2014 </v>
      </c>
      <c r="V1869">
        <f t="shared" si="431"/>
        <v>10</v>
      </c>
      <c r="W1869">
        <f t="shared" si="432"/>
        <v>2014</v>
      </c>
      <c r="X1869">
        <f t="shared" si="433"/>
        <v>8</v>
      </c>
      <c r="Y1869" s="25">
        <f t="shared" si="434"/>
        <v>7871.0999999999376</v>
      </c>
    </row>
    <row r="1870" spans="1:25">
      <c r="A1870" t="s">
        <v>5730</v>
      </c>
      <c r="B1870" t="s">
        <v>5731</v>
      </c>
      <c r="C1870" t="s">
        <v>25</v>
      </c>
      <c r="D1870">
        <v>15</v>
      </c>
      <c r="E1870" s="36">
        <v>-9.8000000000000007</v>
      </c>
      <c r="F1870" s="4">
        <v>-1.1000000000000001E-3</v>
      </c>
      <c r="G1870">
        <v>0</v>
      </c>
      <c r="H1870" s="25">
        <v>58</v>
      </c>
      <c r="I1870" s="25">
        <v>-9.8000000000000007</v>
      </c>
      <c r="J1870" s="3">
        <v>10000</v>
      </c>
      <c r="K1870" s="7">
        <f t="shared" si="421"/>
        <v>-1</v>
      </c>
      <c r="L1870" s="6">
        <f t="shared" si="422"/>
        <v>-9.8000000000000007</v>
      </c>
      <c r="M1870">
        <v>1</v>
      </c>
      <c r="N1870" s="9">
        <f t="shared" si="423"/>
        <v>0</v>
      </c>
      <c r="O1870" s="9">
        <f t="shared" si="424"/>
        <v>-1</v>
      </c>
      <c r="P1870" s="9">
        <f t="shared" si="425"/>
        <v>0</v>
      </c>
      <c r="Q1870" s="8">
        <f t="shared" si="426"/>
        <v>0</v>
      </c>
      <c r="R1870" s="8">
        <f t="shared" si="427"/>
        <v>-9.8000000000000007</v>
      </c>
      <c r="S1870" t="str">
        <f t="shared" si="428"/>
        <v>21.00.00</v>
      </c>
      <c r="T1870" t="str">
        <f t="shared" si="429"/>
        <v>12.00.00</v>
      </c>
      <c r="U1870" t="str">
        <f t="shared" si="430"/>
        <v xml:space="preserve">8-ott-2014 </v>
      </c>
      <c r="V1870">
        <f t="shared" si="431"/>
        <v>10</v>
      </c>
      <c r="W1870">
        <f t="shared" si="432"/>
        <v>2014</v>
      </c>
      <c r="X1870">
        <f t="shared" si="433"/>
        <v>8</v>
      </c>
      <c r="Y1870" s="25">
        <f t="shared" si="434"/>
        <v>7861.2999999999374</v>
      </c>
    </row>
    <row r="1871" spans="1:25">
      <c r="A1871" t="s">
        <v>5728</v>
      </c>
      <c r="B1871" t="s">
        <v>5729</v>
      </c>
      <c r="C1871" t="s">
        <v>25</v>
      </c>
      <c r="D1871">
        <v>3</v>
      </c>
      <c r="E1871" s="36">
        <v>-9</v>
      </c>
      <c r="F1871" s="4">
        <v>-1E-3</v>
      </c>
      <c r="G1871">
        <v>0</v>
      </c>
      <c r="H1871" s="25">
        <v>20.8</v>
      </c>
      <c r="I1871" s="25">
        <v>-9</v>
      </c>
      <c r="J1871" s="3">
        <v>10000</v>
      </c>
      <c r="K1871" s="7">
        <f t="shared" si="421"/>
        <v>-2</v>
      </c>
      <c r="L1871" s="6">
        <f t="shared" si="422"/>
        <v>-18.8</v>
      </c>
      <c r="M1871">
        <v>1</v>
      </c>
      <c r="N1871" s="9">
        <f t="shared" si="423"/>
        <v>0</v>
      </c>
      <c r="O1871" s="9">
        <f t="shared" si="424"/>
        <v>-1</v>
      </c>
      <c r="P1871" s="9">
        <f t="shared" si="425"/>
        <v>0</v>
      </c>
      <c r="Q1871" s="8">
        <f t="shared" si="426"/>
        <v>0</v>
      </c>
      <c r="R1871" s="8">
        <f t="shared" si="427"/>
        <v>-9</v>
      </c>
      <c r="S1871" t="str">
        <f t="shared" si="428"/>
        <v>8.00.00</v>
      </c>
      <c r="T1871" t="str">
        <f t="shared" si="429"/>
        <v>11.00.00</v>
      </c>
      <c r="U1871" t="str">
        <f t="shared" si="430"/>
        <v xml:space="preserve">8-ott-2014 </v>
      </c>
      <c r="V1871">
        <f t="shared" si="431"/>
        <v>10</v>
      </c>
      <c r="W1871">
        <f t="shared" si="432"/>
        <v>2014</v>
      </c>
      <c r="X1871">
        <f t="shared" si="433"/>
        <v>8</v>
      </c>
      <c r="Y1871" s="25">
        <f t="shared" si="434"/>
        <v>7852.2999999999374</v>
      </c>
    </row>
    <row r="1872" spans="1:25">
      <c r="A1872" t="s">
        <v>2321</v>
      </c>
      <c r="B1872" t="s">
        <v>2322</v>
      </c>
      <c r="C1872" t="s">
        <v>55</v>
      </c>
      <c r="D1872">
        <v>8</v>
      </c>
      <c r="E1872" s="38">
        <v>306.39999999999998</v>
      </c>
      <c r="F1872" s="4">
        <v>1.6899999999999998E-2</v>
      </c>
      <c r="G1872">
        <v>0</v>
      </c>
      <c r="H1872" s="25">
        <v>307</v>
      </c>
      <c r="I1872" s="25">
        <v>0</v>
      </c>
      <c r="J1872" s="3">
        <v>10000</v>
      </c>
      <c r="K1872" s="7">
        <f t="shared" si="421"/>
        <v>1</v>
      </c>
      <c r="L1872" s="6">
        <f t="shared" si="422"/>
        <v>306.39999999999998</v>
      </c>
      <c r="M1872">
        <v>1</v>
      </c>
      <c r="N1872" s="9">
        <f t="shared" si="423"/>
        <v>1</v>
      </c>
      <c r="O1872" s="9">
        <f t="shared" si="424"/>
        <v>0</v>
      </c>
      <c r="P1872" s="9">
        <f t="shared" si="425"/>
        <v>0</v>
      </c>
      <c r="Q1872" s="8">
        <f t="shared" si="426"/>
        <v>306.39999999999998</v>
      </c>
      <c r="R1872" s="8">
        <f t="shared" si="427"/>
        <v>0</v>
      </c>
      <c r="S1872" t="str">
        <f t="shared" si="428"/>
        <v>13.00.00</v>
      </c>
      <c r="T1872" t="str">
        <f t="shared" si="429"/>
        <v>21.00.00</v>
      </c>
      <c r="U1872" t="str">
        <f t="shared" si="430"/>
        <v xml:space="preserve">9-ott-2014 </v>
      </c>
      <c r="V1872">
        <f t="shared" si="431"/>
        <v>10</v>
      </c>
      <c r="W1872">
        <f t="shared" si="432"/>
        <v>2014</v>
      </c>
      <c r="X1872">
        <f t="shared" si="433"/>
        <v>9</v>
      </c>
      <c r="Y1872" s="25">
        <f t="shared" si="434"/>
        <v>8158.6999999999371</v>
      </c>
    </row>
    <row r="1873" spans="1:25">
      <c r="A1873" t="s">
        <v>5732</v>
      </c>
      <c r="B1873" t="s">
        <v>5733</v>
      </c>
      <c r="C1873" t="s">
        <v>25</v>
      </c>
      <c r="D1873">
        <v>1</v>
      </c>
      <c r="E1873" s="36">
        <v>-52.8</v>
      </c>
      <c r="F1873" s="4">
        <v>-6.0000000000000001E-3</v>
      </c>
      <c r="G1873">
        <v>0</v>
      </c>
      <c r="H1873" s="25">
        <v>0</v>
      </c>
      <c r="I1873" s="25">
        <v>-52.8</v>
      </c>
      <c r="J1873" s="3">
        <v>10000</v>
      </c>
      <c r="K1873" s="7">
        <f t="shared" si="421"/>
        <v>-1</v>
      </c>
      <c r="L1873" s="6">
        <f t="shared" si="422"/>
        <v>-52.8</v>
      </c>
      <c r="M1873">
        <v>1</v>
      </c>
      <c r="N1873" s="9">
        <f t="shared" si="423"/>
        <v>0</v>
      </c>
      <c r="O1873" s="9">
        <f t="shared" si="424"/>
        <v>-1</v>
      </c>
      <c r="P1873" s="9">
        <f t="shared" si="425"/>
        <v>0</v>
      </c>
      <c r="Q1873" s="8">
        <f t="shared" si="426"/>
        <v>0</v>
      </c>
      <c r="R1873" s="8">
        <f t="shared" si="427"/>
        <v>-52.8</v>
      </c>
      <c r="S1873" t="str">
        <f t="shared" si="428"/>
        <v>10.00.00</v>
      </c>
      <c r="T1873" t="str">
        <f t="shared" si="429"/>
        <v>11.00.00</v>
      </c>
      <c r="U1873" t="str">
        <f t="shared" si="430"/>
        <v>14-ott-2014</v>
      </c>
      <c r="V1873">
        <f t="shared" si="431"/>
        <v>10</v>
      </c>
      <c r="W1873">
        <f t="shared" si="432"/>
        <v>2014</v>
      </c>
      <c r="X1873">
        <f t="shared" si="433"/>
        <v>14</v>
      </c>
      <c r="Y1873" s="25">
        <f t="shared" si="434"/>
        <v>8105.8999999999369</v>
      </c>
    </row>
    <row r="1874" spans="1:25">
      <c r="A1874" t="s">
        <v>5734</v>
      </c>
      <c r="B1874" t="s">
        <v>5735</v>
      </c>
      <c r="C1874" t="s">
        <v>25</v>
      </c>
      <c r="D1874">
        <v>5</v>
      </c>
      <c r="E1874" s="36">
        <v>-6.8</v>
      </c>
      <c r="F1874" s="4">
        <v>-8.0000000000000004E-4</v>
      </c>
      <c r="G1874">
        <v>0</v>
      </c>
      <c r="H1874" s="25">
        <v>58.9</v>
      </c>
      <c r="I1874" s="25">
        <v>-6.8</v>
      </c>
      <c r="J1874" s="3">
        <v>10000</v>
      </c>
      <c r="K1874" s="7">
        <f t="shared" si="421"/>
        <v>-2</v>
      </c>
      <c r="L1874" s="6">
        <f t="shared" si="422"/>
        <v>-59.599999999999994</v>
      </c>
      <c r="M1874">
        <v>1</v>
      </c>
      <c r="N1874" s="9">
        <f t="shared" si="423"/>
        <v>0</v>
      </c>
      <c r="O1874" s="9">
        <f t="shared" si="424"/>
        <v>-1</v>
      </c>
      <c r="P1874" s="9">
        <f t="shared" si="425"/>
        <v>0</v>
      </c>
      <c r="Q1874" s="8">
        <f t="shared" si="426"/>
        <v>0</v>
      </c>
      <c r="R1874" s="8">
        <f t="shared" si="427"/>
        <v>-6.8</v>
      </c>
      <c r="S1874" t="str">
        <f t="shared" si="428"/>
        <v>16.00.00</v>
      </c>
      <c r="T1874" t="str">
        <f t="shared" si="429"/>
        <v>21.00.00</v>
      </c>
      <c r="U1874" t="str">
        <f t="shared" si="430"/>
        <v>14-ott-2014</v>
      </c>
      <c r="V1874">
        <f t="shared" si="431"/>
        <v>10</v>
      </c>
      <c r="W1874">
        <f t="shared" si="432"/>
        <v>2014</v>
      </c>
      <c r="X1874">
        <f t="shared" si="433"/>
        <v>14</v>
      </c>
      <c r="Y1874" s="25">
        <f t="shared" si="434"/>
        <v>8099.0999999999367</v>
      </c>
    </row>
    <row r="1875" spans="1:25">
      <c r="A1875" t="s">
        <v>3430</v>
      </c>
      <c r="B1875" t="s">
        <v>3431</v>
      </c>
      <c r="C1875" t="s">
        <v>25</v>
      </c>
      <c r="D1875">
        <v>2</v>
      </c>
      <c r="E1875" s="36">
        <v>9.3000000000000007</v>
      </c>
      <c r="F1875" s="4">
        <v>1.1000000000000001E-3</v>
      </c>
      <c r="G1875">
        <v>0</v>
      </c>
      <c r="H1875" s="25">
        <v>68.3</v>
      </c>
      <c r="I1875" s="25">
        <v>0</v>
      </c>
      <c r="J1875" s="3">
        <v>10000</v>
      </c>
      <c r="K1875" s="7">
        <f t="shared" si="421"/>
        <v>1</v>
      </c>
      <c r="L1875" s="6">
        <f t="shared" si="422"/>
        <v>9.3000000000000007</v>
      </c>
      <c r="M1875">
        <v>1</v>
      </c>
      <c r="N1875" s="9">
        <f t="shared" si="423"/>
        <v>1</v>
      </c>
      <c r="O1875" s="9">
        <f t="shared" si="424"/>
        <v>0</v>
      </c>
      <c r="P1875" s="9">
        <f t="shared" si="425"/>
        <v>0</v>
      </c>
      <c r="Q1875" s="8">
        <f t="shared" si="426"/>
        <v>9.3000000000000007</v>
      </c>
      <c r="R1875" s="8">
        <f t="shared" si="427"/>
        <v>0</v>
      </c>
      <c r="S1875" t="str">
        <f t="shared" si="428"/>
        <v>21.00.00</v>
      </c>
      <c r="T1875" t="str">
        <f t="shared" si="429"/>
        <v>23.00.00</v>
      </c>
      <c r="U1875" t="str">
        <f t="shared" si="430"/>
        <v>15-ott-2014</v>
      </c>
      <c r="V1875">
        <f t="shared" si="431"/>
        <v>10</v>
      </c>
      <c r="W1875">
        <f t="shared" si="432"/>
        <v>2014</v>
      </c>
      <c r="X1875">
        <f t="shared" si="433"/>
        <v>15</v>
      </c>
      <c r="Y1875" s="25">
        <f t="shared" si="434"/>
        <v>8108.3999999999369</v>
      </c>
    </row>
    <row r="1876" spans="1:25">
      <c r="A1876" t="s">
        <v>7391</v>
      </c>
      <c r="B1876" t="s">
        <v>7392</v>
      </c>
      <c r="C1876" t="s">
        <v>55</v>
      </c>
      <c r="D1876">
        <v>7</v>
      </c>
      <c r="E1876" s="36">
        <v>170</v>
      </c>
      <c r="F1876" s="4">
        <v>1.9900000000000001E-2</v>
      </c>
      <c r="G1876">
        <v>0</v>
      </c>
      <c r="H1876" s="25">
        <v>191</v>
      </c>
      <c r="I1876" s="25">
        <v>-69.5</v>
      </c>
      <c r="J1876" s="3">
        <v>10000</v>
      </c>
      <c r="K1876" s="7">
        <f t="shared" si="421"/>
        <v>2</v>
      </c>
      <c r="L1876" s="6">
        <f t="shared" si="422"/>
        <v>179.3</v>
      </c>
      <c r="M1876">
        <v>1</v>
      </c>
      <c r="N1876" s="9">
        <f t="shared" si="423"/>
        <v>1</v>
      </c>
      <c r="O1876" s="9">
        <f t="shared" si="424"/>
        <v>0</v>
      </c>
      <c r="P1876" s="9">
        <f t="shared" si="425"/>
        <v>0</v>
      </c>
      <c r="Q1876" s="8">
        <f t="shared" si="426"/>
        <v>170</v>
      </c>
      <c r="R1876" s="8">
        <f t="shared" si="427"/>
        <v>0</v>
      </c>
      <c r="S1876" t="str">
        <f t="shared" si="428"/>
        <v>10.00.00</v>
      </c>
      <c r="T1876" t="str">
        <f t="shared" si="429"/>
        <v>11.45.00</v>
      </c>
      <c r="U1876" t="str">
        <f t="shared" si="430"/>
        <v>16-ott-2014</v>
      </c>
      <c r="V1876">
        <f t="shared" si="431"/>
        <v>10</v>
      </c>
      <c r="W1876">
        <f t="shared" si="432"/>
        <v>2014</v>
      </c>
      <c r="X1876">
        <f t="shared" si="433"/>
        <v>16</v>
      </c>
      <c r="Y1876" s="25">
        <f t="shared" si="434"/>
        <v>8278.399999999936</v>
      </c>
    </row>
    <row r="1877" spans="1:25">
      <c r="A1877" t="s">
        <v>5736</v>
      </c>
      <c r="B1877" t="s">
        <v>5736</v>
      </c>
      <c r="C1877" t="s">
        <v>55</v>
      </c>
      <c r="D1877">
        <v>0</v>
      </c>
      <c r="E1877" s="36">
        <v>-48.8</v>
      </c>
      <c r="F1877" s="4">
        <v>-5.7999999999999996E-3</v>
      </c>
      <c r="G1877">
        <v>0</v>
      </c>
      <c r="H1877" s="25">
        <v>0</v>
      </c>
      <c r="I1877" s="25">
        <v>-48.8</v>
      </c>
      <c r="J1877" s="3">
        <v>10000</v>
      </c>
      <c r="K1877" s="7">
        <f t="shared" si="421"/>
        <v>-1</v>
      </c>
      <c r="L1877" s="6">
        <f t="shared" si="422"/>
        <v>-48.8</v>
      </c>
      <c r="M1877">
        <v>1</v>
      </c>
      <c r="N1877" s="9">
        <f t="shared" si="423"/>
        <v>0</v>
      </c>
      <c r="O1877" s="9">
        <f t="shared" si="424"/>
        <v>-1</v>
      </c>
      <c r="P1877" s="9">
        <f t="shared" si="425"/>
        <v>0</v>
      </c>
      <c r="Q1877" s="8">
        <f t="shared" si="426"/>
        <v>0</v>
      </c>
      <c r="R1877" s="8">
        <f t="shared" si="427"/>
        <v>-48.8</v>
      </c>
      <c r="S1877" t="str">
        <f t="shared" si="428"/>
        <v>12.00.00</v>
      </c>
      <c r="T1877" t="str">
        <f t="shared" si="429"/>
        <v>12.00.00</v>
      </c>
      <c r="U1877" t="str">
        <f t="shared" si="430"/>
        <v>16-ott-2014</v>
      </c>
      <c r="V1877">
        <f t="shared" si="431"/>
        <v>10</v>
      </c>
      <c r="W1877">
        <f t="shared" si="432"/>
        <v>2014</v>
      </c>
      <c r="X1877">
        <f t="shared" si="433"/>
        <v>16</v>
      </c>
      <c r="Y1877" s="25">
        <f t="shared" si="434"/>
        <v>8229.5999999999367</v>
      </c>
    </row>
    <row r="1878" spans="1:25">
      <c r="A1878" t="s">
        <v>5737</v>
      </c>
      <c r="B1878" t="s">
        <v>5738</v>
      </c>
      <c r="C1878" t="s">
        <v>25</v>
      </c>
      <c r="D1878">
        <v>13</v>
      </c>
      <c r="E1878" s="36">
        <v>29.2</v>
      </c>
      <c r="F1878" s="4">
        <v>3.3999999999999998E-3</v>
      </c>
      <c r="G1878">
        <v>0</v>
      </c>
      <c r="H1878" s="25">
        <v>53.9</v>
      </c>
      <c r="I1878" s="25">
        <v>-30.5</v>
      </c>
      <c r="J1878" s="3">
        <v>10000</v>
      </c>
      <c r="K1878" s="7">
        <f t="shared" si="421"/>
        <v>1</v>
      </c>
      <c r="L1878" s="6">
        <f t="shared" si="422"/>
        <v>29.2</v>
      </c>
      <c r="M1878">
        <v>1</v>
      </c>
      <c r="N1878" s="9">
        <f t="shared" si="423"/>
        <v>1</v>
      </c>
      <c r="O1878" s="9">
        <f t="shared" si="424"/>
        <v>0</v>
      </c>
      <c r="P1878" s="9">
        <f t="shared" si="425"/>
        <v>0</v>
      </c>
      <c r="Q1878" s="8">
        <f t="shared" si="426"/>
        <v>29.2</v>
      </c>
      <c r="R1878" s="8">
        <f t="shared" si="427"/>
        <v>0</v>
      </c>
      <c r="S1878" t="str">
        <f t="shared" si="428"/>
        <v>20.00.00</v>
      </c>
      <c r="T1878" t="str">
        <f t="shared" si="429"/>
        <v>9.00.00</v>
      </c>
      <c r="U1878" t="str">
        <f t="shared" si="430"/>
        <v>16-ott-2014</v>
      </c>
      <c r="V1878">
        <f t="shared" si="431"/>
        <v>10</v>
      </c>
      <c r="W1878">
        <f t="shared" si="432"/>
        <v>2014</v>
      </c>
      <c r="X1878">
        <f t="shared" si="433"/>
        <v>16</v>
      </c>
      <c r="Y1878" s="25">
        <f t="shared" si="434"/>
        <v>8258.7999999999374</v>
      </c>
    </row>
    <row r="1879" spans="1:25">
      <c r="A1879" t="s">
        <v>3432</v>
      </c>
      <c r="B1879" t="s">
        <v>3433</v>
      </c>
      <c r="C1879" t="s">
        <v>25</v>
      </c>
      <c r="D1879">
        <v>8</v>
      </c>
      <c r="E1879" s="36">
        <v>48.4</v>
      </c>
      <c r="F1879" s="4">
        <v>5.4999999999999997E-3</v>
      </c>
      <c r="G1879">
        <v>0</v>
      </c>
      <c r="H1879" s="25">
        <v>50</v>
      </c>
      <c r="I1879" s="25">
        <v>-22.5</v>
      </c>
      <c r="J1879" s="3">
        <v>10000</v>
      </c>
      <c r="K1879" s="7">
        <f t="shared" si="421"/>
        <v>2</v>
      </c>
      <c r="L1879" s="6">
        <f t="shared" si="422"/>
        <v>77.599999999999994</v>
      </c>
      <c r="M1879">
        <v>1</v>
      </c>
      <c r="N1879" s="9">
        <f t="shared" si="423"/>
        <v>1</v>
      </c>
      <c r="O1879" s="9">
        <f t="shared" si="424"/>
        <v>0</v>
      </c>
      <c r="P1879" s="9">
        <f t="shared" si="425"/>
        <v>0</v>
      </c>
      <c r="Q1879" s="8">
        <f t="shared" si="426"/>
        <v>48.4</v>
      </c>
      <c r="R1879" s="8">
        <f t="shared" si="427"/>
        <v>0</v>
      </c>
      <c r="S1879" t="str">
        <f t="shared" si="428"/>
        <v>15.00.00</v>
      </c>
      <c r="T1879" t="str">
        <f t="shared" si="429"/>
        <v>23.00.00</v>
      </c>
      <c r="U1879" t="str">
        <f t="shared" si="430"/>
        <v>20-ott-2014</v>
      </c>
      <c r="V1879">
        <f t="shared" si="431"/>
        <v>10</v>
      </c>
      <c r="W1879">
        <f t="shared" si="432"/>
        <v>2014</v>
      </c>
      <c r="X1879">
        <f t="shared" si="433"/>
        <v>20</v>
      </c>
      <c r="Y1879" s="25">
        <f t="shared" si="434"/>
        <v>8307.1999999999371</v>
      </c>
    </row>
    <row r="1880" spans="1:25">
      <c r="A1880" t="s">
        <v>2323</v>
      </c>
      <c r="B1880" t="s">
        <v>2324</v>
      </c>
      <c r="C1880" t="s">
        <v>25</v>
      </c>
      <c r="D1880">
        <v>9</v>
      </c>
      <c r="E1880" s="38">
        <v>143</v>
      </c>
      <c r="F1880" s="4">
        <v>8.0999999999999996E-3</v>
      </c>
      <c r="G1880">
        <v>0</v>
      </c>
      <c r="H1880" s="25">
        <v>144.4</v>
      </c>
      <c r="I1880" s="25">
        <v>-52.6</v>
      </c>
      <c r="J1880" s="3">
        <v>10000</v>
      </c>
      <c r="K1880" s="7">
        <f t="shared" si="421"/>
        <v>3</v>
      </c>
      <c r="L1880" s="6">
        <f t="shared" si="422"/>
        <v>220.6</v>
      </c>
      <c r="M1880">
        <v>1</v>
      </c>
      <c r="N1880" s="9">
        <f t="shared" si="423"/>
        <v>1</v>
      </c>
      <c r="O1880" s="9">
        <f t="shared" si="424"/>
        <v>0</v>
      </c>
      <c r="P1880" s="9">
        <f t="shared" si="425"/>
        <v>0</v>
      </c>
      <c r="Q1880" s="8">
        <f t="shared" si="426"/>
        <v>143</v>
      </c>
      <c r="R1880" s="8">
        <f t="shared" si="427"/>
        <v>0</v>
      </c>
      <c r="S1880" t="str">
        <f t="shared" si="428"/>
        <v>12.00.00</v>
      </c>
      <c r="T1880" t="str">
        <f t="shared" si="429"/>
        <v>21.00.00</v>
      </c>
      <c r="U1880" t="str">
        <f t="shared" si="430"/>
        <v>21-ott-2014</v>
      </c>
      <c r="V1880">
        <f t="shared" si="431"/>
        <v>10</v>
      </c>
      <c r="W1880">
        <f t="shared" si="432"/>
        <v>2014</v>
      </c>
      <c r="X1880">
        <f t="shared" si="433"/>
        <v>21</v>
      </c>
      <c r="Y1880" s="25">
        <f t="shared" si="434"/>
        <v>8450.1999999999371</v>
      </c>
    </row>
    <row r="1881" spans="1:25">
      <c r="A1881" t="s">
        <v>5739</v>
      </c>
      <c r="B1881" t="s">
        <v>5740</v>
      </c>
      <c r="C1881" t="s">
        <v>55</v>
      </c>
      <c r="D1881">
        <v>1</v>
      </c>
      <c r="E1881" s="36">
        <v>7.2</v>
      </c>
      <c r="F1881" s="4">
        <v>8.0000000000000004E-4</v>
      </c>
      <c r="G1881">
        <v>0</v>
      </c>
      <c r="H1881" s="25">
        <v>50.7</v>
      </c>
      <c r="I1881" s="25">
        <v>0</v>
      </c>
      <c r="J1881" s="3">
        <v>10000</v>
      </c>
      <c r="K1881" s="7">
        <f t="shared" si="421"/>
        <v>4</v>
      </c>
      <c r="L1881" s="6">
        <f t="shared" si="422"/>
        <v>227.79999999999998</v>
      </c>
      <c r="M1881">
        <v>1</v>
      </c>
      <c r="N1881" s="9">
        <f t="shared" si="423"/>
        <v>1</v>
      </c>
      <c r="O1881" s="9">
        <f t="shared" si="424"/>
        <v>0</v>
      </c>
      <c r="P1881" s="9">
        <f t="shared" si="425"/>
        <v>0</v>
      </c>
      <c r="Q1881" s="8">
        <f t="shared" si="426"/>
        <v>7.2</v>
      </c>
      <c r="R1881" s="8">
        <f t="shared" si="427"/>
        <v>0</v>
      </c>
      <c r="S1881" t="str">
        <f t="shared" si="428"/>
        <v>8.00.00</v>
      </c>
      <c r="T1881" t="str">
        <f t="shared" si="429"/>
        <v>9.00.00</v>
      </c>
      <c r="U1881" t="str">
        <f t="shared" si="430"/>
        <v>21-ott-2014</v>
      </c>
      <c r="V1881">
        <f t="shared" si="431"/>
        <v>10</v>
      </c>
      <c r="W1881">
        <f t="shared" si="432"/>
        <v>2014</v>
      </c>
      <c r="X1881">
        <f t="shared" si="433"/>
        <v>21</v>
      </c>
      <c r="Y1881" s="25">
        <f t="shared" si="434"/>
        <v>8457.3999999999378</v>
      </c>
    </row>
    <row r="1882" spans="1:25">
      <c r="A1882" t="s">
        <v>5741</v>
      </c>
      <c r="B1882" t="s">
        <v>5742</v>
      </c>
      <c r="C1882" t="s">
        <v>55</v>
      </c>
      <c r="D1882">
        <v>5</v>
      </c>
      <c r="E1882" s="36">
        <v>4.2</v>
      </c>
      <c r="F1882" s="4">
        <v>5.0000000000000001E-4</v>
      </c>
      <c r="G1882">
        <v>0</v>
      </c>
      <c r="H1882" s="25">
        <v>58.2</v>
      </c>
      <c r="I1882" s="25">
        <v>0</v>
      </c>
      <c r="J1882" s="3">
        <v>10000</v>
      </c>
      <c r="K1882" s="7">
        <f t="shared" si="421"/>
        <v>5</v>
      </c>
      <c r="L1882" s="6">
        <f t="shared" si="422"/>
        <v>231.99999999999997</v>
      </c>
      <c r="M1882">
        <v>1</v>
      </c>
      <c r="N1882" s="9">
        <f t="shared" si="423"/>
        <v>1</v>
      </c>
      <c r="O1882" s="9">
        <f t="shared" si="424"/>
        <v>0</v>
      </c>
      <c r="P1882" s="9">
        <f t="shared" si="425"/>
        <v>0</v>
      </c>
      <c r="Q1882" s="8">
        <f t="shared" si="426"/>
        <v>4.2</v>
      </c>
      <c r="R1882" s="8">
        <f t="shared" si="427"/>
        <v>0</v>
      </c>
      <c r="S1882" t="str">
        <f t="shared" si="428"/>
        <v>9.00.00</v>
      </c>
      <c r="T1882" t="str">
        <f t="shared" si="429"/>
        <v>14.00.00</v>
      </c>
      <c r="U1882" t="str">
        <f t="shared" si="430"/>
        <v>22-ott-2014</v>
      </c>
      <c r="V1882">
        <f t="shared" si="431"/>
        <v>10</v>
      </c>
      <c r="W1882">
        <f t="shared" si="432"/>
        <v>2014</v>
      </c>
      <c r="X1882">
        <f t="shared" si="433"/>
        <v>22</v>
      </c>
      <c r="Y1882" s="25">
        <f t="shared" si="434"/>
        <v>8461.5999999999385</v>
      </c>
    </row>
    <row r="1883" spans="1:25">
      <c r="A1883" t="s">
        <v>5743</v>
      </c>
      <c r="B1883" t="s">
        <v>2325</v>
      </c>
      <c r="C1883" t="s">
        <v>25</v>
      </c>
      <c r="D1883">
        <v>2</v>
      </c>
      <c r="E1883" s="36">
        <v>13.2</v>
      </c>
      <c r="F1883" s="4">
        <v>1.5E-3</v>
      </c>
      <c r="G1883">
        <v>0</v>
      </c>
      <c r="H1883" s="25">
        <v>57.2</v>
      </c>
      <c r="I1883" s="25">
        <v>0</v>
      </c>
      <c r="J1883" s="3">
        <v>10000</v>
      </c>
      <c r="K1883" s="7">
        <f t="shared" si="421"/>
        <v>6</v>
      </c>
      <c r="L1883" s="6">
        <f t="shared" si="422"/>
        <v>245.19999999999996</v>
      </c>
      <c r="M1883">
        <v>1</v>
      </c>
      <c r="N1883" s="9">
        <f t="shared" si="423"/>
        <v>1</v>
      </c>
      <c r="O1883" s="9">
        <f t="shared" si="424"/>
        <v>0</v>
      </c>
      <c r="P1883" s="9">
        <f t="shared" si="425"/>
        <v>0</v>
      </c>
      <c r="Q1883" s="8">
        <f t="shared" si="426"/>
        <v>13.2</v>
      </c>
      <c r="R1883" s="8">
        <f t="shared" si="427"/>
        <v>0</v>
      </c>
      <c r="S1883" t="str">
        <f t="shared" si="428"/>
        <v>10.00.00</v>
      </c>
      <c r="T1883" t="str">
        <f t="shared" si="429"/>
        <v>12.00.00</v>
      </c>
      <c r="U1883" t="str">
        <f t="shared" si="430"/>
        <v>23-ott-2014</v>
      </c>
      <c r="V1883">
        <f t="shared" si="431"/>
        <v>10</v>
      </c>
      <c r="W1883">
        <f t="shared" si="432"/>
        <v>2014</v>
      </c>
      <c r="X1883">
        <f t="shared" si="433"/>
        <v>23</v>
      </c>
      <c r="Y1883" s="25">
        <f t="shared" si="434"/>
        <v>8474.7999999999392</v>
      </c>
    </row>
    <row r="1884" spans="1:25">
      <c r="A1884" t="s">
        <v>2325</v>
      </c>
      <c r="B1884" t="s">
        <v>2326</v>
      </c>
      <c r="C1884" t="s">
        <v>25</v>
      </c>
      <c r="D1884">
        <v>9</v>
      </c>
      <c r="E1884" s="38">
        <v>115</v>
      </c>
      <c r="F1884" s="4">
        <v>6.4000000000000003E-3</v>
      </c>
      <c r="G1884">
        <v>0</v>
      </c>
      <c r="H1884" s="25">
        <v>140.4</v>
      </c>
      <c r="I1884" s="25">
        <v>-132.6</v>
      </c>
      <c r="J1884" s="3">
        <v>10000</v>
      </c>
      <c r="K1884" s="7">
        <f t="shared" si="421"/>
        <v>7</v>
      </c>
      <c r="L1884" s="6">
        <f t="shared" si="422"/>
        <v>360.19999999999993</v>
      </c>
      <c r="M1884">
        <v>1</v>
      </c>
      <c r="N1884" s="9">
        <f t="shared" si="423"/>
        <v>1</v>
      </c>
      <c r="O1884" s="9">
        <f t="shared" si="424"/>
        <v>0</v>
      </c>
      <c r="P1884" s="9">
        <f t="shared" si="425"/>
        <v>0</v>
      </c>
      <c r="Q1884" s="8">
        <f t="shared" si="426"/>
        <v>115</v>
      </c>
      <c r="R1884" s="8">
        <f t="shared" si="427"/>
        <v>0</v>
      </c>
      <c r="S1884" t="str">
        <f t="shared" si="428"/>
        <v>12.00.00</v>
      </c>
      <c r="T1884" t="str">
        <f t="shared" si="429"/>
        <v>21.00.00</v>
      </c>
      <c r="U1884" t="str">
        <f t="shared" si="430"/>
        <v>23-ott-2014</v>
      </c>
      <c r="V1884">
        <f t="shared" si="431"/>
        <v>10</v>
      </c>
      <c r="W1884">
        <f t="shared" si="432"/>
        <v>2014</v>
      </c>
      <c r="X1884">
        <f t="shared" si="433"/>
        <v>23</v>
      </c>
      <c r="Y1884" s="25">
        <f t="shared" si="434"/>
        <v>8589.7999999999392</v>
      </c>
    </row>
    <row r="1885" spans="1:25">
      <c r="A1885" t="s">
        <v>5744</v>
      </c>
      <c r="B1885" t="s">
        <v>5745</v>
      </c>
      <c r="C1885" t="s">
        <v>55</v>
      </c>
      <c r="D1885">
        <v>19</v>
      </c>
      <c r="E1885" s="36">
        <v>-32.1</v>
      </c>
      <c r="F1885" s="4">
        <v>-3.5999999999999999E-3</v>
      </c>
      <c r="G1885">
        <v>0</v>
      </c>
      <c r="H1885" s="25">
        <v>4.8</v>
      </c>
      <c r="I1885" s="25">
        <v>-42.2</v>
      </c>
      <c r="J1885" s="3">
        <v>10000</v>
      </c>
      <c r="K1885" s="7">
        <f t="shared" si="421"/>
        <v>-1</v>
      </c>
      <c r="L1885" s="6">
        <f t="shared" si="422"/>
        <v>-32.1</v>
      </c>
      <c r="M1885">
        <v>1</v>
      </c>
      <c r="N1885" s="9">
        <f t="shared" si="423"/>
        <v>0</v>
      </c>
      <c r="O1885" s="9">
        <f t="shared" si="424"/>
        <v>-1</v>
      </c>
      <c r="P1885" s="9">
        <f t="shared" si="425"/>
        <v>0</v>
      </c>
      <c r="Q1885" s="8">
        <f t="shared" si="426"/>
        <v>0</v>
      </c>
      <c r="R1885" s="8">
        <f t="shared" si="427"/>
        <v>-32.1</v>
      </c>
      <c r="S1885" t="str">
        <f t="shared" si="428"/>
        <v>3.00.00</v>
      </c>
      <c r="T1885" t="str">
        <f t="shared" si="429"/>
        <v>22.00.00</v>
      </c>
      <c r="U1885" t="str">
        <f t="shared" si="430"/>
        <v>24-ott-2014</v>
      </c>
      <c r="V1885">
        <f t="shared" si="431"/>
        <v>10</v>
      </c>
      <c r="W1885">
        <f t="shared" si="432"/>
        <v>2014</v>
      </c>
      <c r="X1885">
        <f t="shared" si="433"/>
        <v>24</v>
      </c>
      <c r="Y1885" s="25">
        <f t="shared" si="434"/>
        <v>8557.6999999999389</v>
      </c>
    </row>
    <row r="1886" spans="1:25">
      <c r="A1886" t="s">
        <v>5746</v>
      </c>
      <c r="B1886" t="s">
        <v>5747</v>
      </c>
      <c r="C1886" t="s">
        <v>25</v>
      </c>
      <c r="D1886">
        <v>29</v>
      </c>
      <c r="E1886" s="36">
        <v>175.6</v>
      </c>
      <c r="F1886" s="4">
        <v>1.9699999999999999E-2</v>
      </c>
      <c r="G1886">
        <v>0</v>
      </c>
      <c r="H1886" s="25">
        <v>188.8</v>
      </c>
      <c r="I1886" s="25">
        <v>0</v>
      </c>
      <c r="J1886" s="3">
        <v>10000</v>
      </c>
      <c r="K1886" s="7">
        <f t="shared" si="421"/>
        <v>1</v>
      </c>
      <c r="L1886" s="6">
        <f t="shared" si="422"/>
        <v>175.6</v>
      </c>
      <c r="M1886">
        <v>1</v>
      </c>
      <c r="N1886" s="9">
        <f t="shared" si="423"/>
        <v>1</v>
      </c>
      <c r="O1886" s="9">
        <f t="shared" si="424"/>
        <v>0</v>
      </c>
      <c r="P1886" s="9">
        <f t="shared" si="425"/>
        <v>0</v>
      </c>
      <c r="Q1886" s="8">
        <f t="shared" si="426"/>
        <v>175.6</v>
      </c>
      <c r="R1886" s="8">
        <f t="shared" si="427"/>
        <v>0</v>
      </c>
      <c r="S1886" t="str">
        <f t="shared" si="428"/>
        <v>0.00.00</v>
      </c>
      <c r="T1886" t="str">
        <f t="shared" si="429"/>
        <v>5.00.00</v>
      </c>
      <c r="U1886" t="str">
        <f t="shared" si="430"/>
        <v>28-ott-2014</v>
      </c>
      <c r="V1886">
        <f t="shared" si="431"/>
        <v>10</v>
      </c>
      <c r="W1886">
        <f t="shared" si="432"/>
        <v>2014</v>
      </c>
      <c r="X1886">
        <f t="shared" si="433"/>
        <v>28</v>
      </c>
      <c r="Y1886" s="25">
        <f t="shared" si="434"/>
        <v>8733.2999999999392</v>
      </c>
    </row>
    <row r="1887" spans="1:25">
      <c r="A1887" t="s">
        <v>7393</v>
      </c>
      <c r="B1887" t="s">
        <v>7394</v>
      </c>
      <c r="C1887" t="s">
        <v>25</v>
      </c>
      <c r="D1887">
        <v>27</v>
      </c>
      <c r="E1887" s="36">
        <v>21.2</v>
      </c>
      <c r="F1887" s="4">
        <v>2.3E-3</v>
      </c>
      <c r="G1887">
        <v>0</v>
      </c>
      <c r="H1887" s="25">
        <v>43.2</v>
      </c>
      <c r="I1887" s="25">
        <v>-11.5</v>
      </c>
      <c r="J1887" s="3">
        <v>10000</v>
      </c>
      <c r="K1887" s="7">
        <f t="shared" si="421"/>
        <v>2</v>
      </c>
      <c r="L1887" s="6">
        <f t="shared" si="422"/>
        <v>196.79999999999998</v>
      </c>
      <c r="M1887">
        <v>1</v>
      </c>
      <c r="N1887" s="9">
        <f t="shared" si="423"/>
        <v>1</v>
      </c>
      <c r="O1887" s="9">
        <f t="shared" si="424"/>
        <v>0</v>
      </c>
      <c r="P1887" s="9">
        <f t="shared" si="425"/>
        <v>0</v>
      </c>
      <c r="Q1887" s="8">
        <f t="shared" si="426"/>
        <v>21.2</v>
      </c>
      <c r="R1887" s="8">
        <f t="shared" si="427"/>
        <v>0</v>
      </c>
      <c r="S1887" t="str">
        <f t="shared" si="428"/>
        <v>10.15.00</v>
      </c>
      <c r="T1887" t="str">
        <f t="shared" si="429"/>
        <v>17.00.00</v>
      </c>
      <c r="U1887" t="str">
        <f t="shared" si="430"/>
        <v>28-ott-2014</v>
      </c>
      <c r="V1887">
        <f t="shared" si="431"/>
        <v>10</v>
      </c>
      <c r="W1887">
        <f t="shared" si="432"/>
        <v>2014</v>
      </c>
      <c r="X1887">
        <f t="shared" si="433"/>
        <v>28</v>
      </c>
      <c r="Y1887" s="25">
        <f t="shared" si="434"/>
        <v>8754.49999999994</v>
      </c>
    </row>
    <row r="1888" spans="1:25">
      <c r="A1888" t="s">
        <v>2327</v>
      </c>
      <c r="B1888" t="s">
        <v>2328</v>
      </c>
      <c r="C1888" t="s">
        <v>55</v>
      </c>
      <c r="D1888">
        <v>1</v>
      </c>
      <c r="E1888" s="38">
        <v>-200</v>
      </c>
      <c r="F1888" s="4">
        <v>-1.12E-2</v>
      </c>
      <c r="G1888">
        <v>0</v>
      </c>
      <c r="H1888" s="25">
        <v>0</v>
      </c>
      <c r="I1888" s="25">
        <v>-200</v>
      </c>
      <c r="J1888" s="3">
        <v>10000</v>
      </c>
      <c r="K1888" s="7">
        <f t="shared" si="421"/>
        <v>-1</v>
      </c>
      <c r="L1888" s="6">
        <f t="shared" si="422"/>
        <v>-200</v>
      </c>
      <c r="M1888">
        <v>1</v>
      </c>
      <c r="N1888" s="9">
        <f t="shared" si="423"/>
        <v>0</v>
      </c>
      <c r="O1888" s="9">
        <f t="shared" si="424"/>
        <v>-1</v>
      </c>
      <c r="P1888" s="9">
        <f t="shared" si="425"/>
        <v>0</v>
      </c>
      <c r="Q1888" s="8">
        <f t="shared" si="426"/>
        <v>0</v>
      </c>
      <c r="R1888" s="8">
        <f t="shared" si="427"/>
        <v>-200</v>
      </c>
      <c r="S1888" t="str">
        <f t="shared" si="428"/>
        <v>13.00.00</v>
      </c>
      <c r="T1888" t="str">
        <f t="shared" si="429"/>
        <v>14.00.00</v>
      </c>
      <c r="U1888" t="str">
        <f t="shared" si="430"/>
        <v>30-ott-2014</v>
      </c>
      <c r="V1888">
        <f t="shared" si="431"/>
        <v>10</v>
      </c>
      <c r="W1888">
        <f t="shared" si="432"/>
        <v>2014</v>
      </c>
      <c r="X1888">
        <f t="shared" si="433"/>
        <v>30</v>
      </c>
      <c r="Y1888" s="25">
        <f t="shared" si="434"/>
        <v>8554.49999999994</v>
      </c>
    </row>
    <row r="1889" spans="1:25">
      <c r="A1889" t="s">
        <v>2328</v>
      </c>
      <c r="B1889" t="s">
        <v>3434</v>
      </c>
      <c r="C1889" t="s">
        <v>25</v>
      </c>
      <c r="D1889">
        <v>9</v>
      </c>
      <c r="E1889" s="36">
        <v>158.30000000000001</v>
      </c>
      <c r="F1889" s="4">
        <v>1.7600000000000001E-2</v>
      </c>
      <c r="G1889">
        <v>0</v>
      </c>
      <c r="H1889" s="25">
        <v>171</v>
      </c>
      <c r="I1889" s="25">
        <v>0</v>
      </c>
      <c r="J1889" s="3">
        <v>10000</v>
      </c>
      <c r="K1889" s="7">
        <f t="shared" si="421"/>
        <v>1</v>
      </c>
      <c r="L1889" s="6">
        <f t="shared" si="422"/>
        <v>158.30000000000001</v>
      </c>
      <c r="M1889">
        <v>1</v>
      </c>
      <c r="N1889" s="9">
        <f t="shared" si="423"/>
        <v>1</v>
      </c>
      <c r="O1889" s="9">
        <f t="shared" si="424"/>
        <v>0</v>
      </c>
      <c r="P1889" s="9">
        <f t="shared" si="425"/>
        <v>0</v>
      </c>
      <c r="Q1889" s="8">
        <f t="shared" si="426"/>
        <v>158.30000000000001</v>
      </c>
      <c r="R1889" s="8">
        <f t="shared" si="427"/>
        <v>0</v>
      </c>
      <c r="S1889" t="str">
        <f t="shared" si="428"/>
        <v>14.00.00</v>
      </c>
      <c r="T1889" t="str">
        <f t="shared" si="429"/>
        <v>23.00.00</v>
      </c>
      <c r="U1889" t="str">
        <f t="shared" si="430"/>
        <v>30-ott-2014</v>
      </c>
      <c r="V1889">
        <f t="shared" si="431"/>
        <v>10</v>
      </c>
      <c r="W1889">
        <f t="shared" si="432"/>
        <v>2014</v>
      </c>
      <c r="X1889">
        <f t="shared" si="433"/>
        <v>30</v>
      </c>
      <c r="Y1889" s="25">
        <f t="shared" si="434"/>
        <v>8712.7999999999392</v>
      </c>
    </row>
    <row r="1890" spans="1:25">
      <c r="A1890" t="s">
        <v>7395</v>
      </c>
      <c r="B1890" t="s">
        <v>7396</v>
      </c>
      <c r="C1890" t="s">
        <v>25</v>
      </c>
      <c r="D1890">
        <v>17</v>
      </c>
      <c r="E1890" s="36">
        <v>9.1</v>
      </c>
      <c r="F1890" s="4">
        <v>1E-3</v>
      </c>
      <c r="G1890">
        <v>0</v>
      </c>
      <c r="H1890" s="25">
        <v>31.1</v>
      </c>
      <c r="I1890" s="25">
        <v>-14.1</v>
      </c>
      <c r="J1890" s="3">
        <v>10000</v>
      </c>
      <c r="K1890" s="7">
        <f t="shared" si="421"/>
        <v>2</v>
      </c>
      <c r="L1890" s="6">
        <f t="shared" si="422"/>
        <v>167.4</v>
      </c>
      <c r="M1890">
        <v>1</v>
      </c>
      <c r="N1890" s="9">
        <f t="shared" si="423"/>
        <v>1</v>
      </c>
      <c r="O1890" s="9">
        <f t="shared" si="424"/>
        <v>0</v>
      </c>
      <c r="P1890" s="9">
        <f t="shared" si="425"/>
        <v>0</v>
      </c>
      <c r="Q1890" s="8">
        <f t="shared" si="426"/>
        <v>9.1</v>
      </c>
      <c r="R1890" s="8">
        <f t="shared" si="427"/>
        <v>0</v>
      </c>
      <c r="S1890" t="str">
        <f t="shared" si="428"/>
        <v>12.45.00</v>
      </c>
      <c r="T1890" t="str">
        <f t="shared" si="429"/>
        <v>17.00.00</v>
      </c>
      <c r="U1890" t="str">
        <f t="shared" si="430"/>
        <v>31-ott-2014</v>
      </c>
      <c r="V1890">
        <f t="shared" si="431"/>
        <v>10</v>
      </c>
      <c r="W1890">
        <f t="shared" si="432"/>
        <v>2014</v>
      </c>
      <c r="X1890">
        <f t="shared" si="433"/>
        <v>31</v>
      </c>
      <c r="Y1890" s="25">
        <f t="shared" si="434"/>
        <v>8721.8999999999396</v>
      </c>
    </row>
    <row r="1891" spans="1:25">
      <c r="A1891" t="s">
        <v>5748</v>
      </c>
      <c r="B1891" t="s">
        <v>5749</v>
      </c>
      <c r="C1891" t="s">
        <v>55</v>
      </c>
      <c r="D1891">
        <v>22</v>
      </c>
      <c r="E1891" s="36">
        <v>-21.8</v>
      </c>
      <c r="F1891" s="4">
        <v>-2.3E-3</v>
      </c>
      <c r="G1891">
        <v>0</v>
      </c>
      <c r="H1891" s="25">
        <v>44.3</v>
      </c>
      <c r="I1891" s="25">
        <v>-21.8</v>
      </c>
      <c r="J1891" s="3">
        <v>10000</v>
      </c>
      <c r="K1891" s="7">
        <f t="shared" si="421"/>
        <v>-1</v>
      </c>
      <c r="L1891" s="6">
        <f t="shared" si="422"/>
        <v>-21.8</v>
      </c>
      <c r="M1891">
        <v>1</v>
      </c>
      <c r="N1891" s="9">
        <f t="shared" si="423"/>
        <v>0</v>
      </c>
      <c r="O1891" s="9">
        <f t="shared" si="424"/>
        <v>-1</v>
      </c>
      <c r="P1891" s="9">
        <f t="shared" si="425"/>
        <v>0</v>
      </c>
      <c r="Q1891" s="8">
        <f t="shared" si="426"/>
        <v>0</v>
      </c>
      <c r="R1891" s="8">
        <f t="shared" si="427"/>
        <v>-21.8</v>
      </c>
      <c r="S1891" t="str">
        <f t="shared" si="428"/>
        <v>11.00.00</v>
      </c>
      <c r="T1891" t="str">
        <f t="shared" si="429"/>
        <v>9.00.00</v>
      </c>
      <c r="U1891" t="str">
        <f t="shared" si="430"/>
        <v xml:space="preserve">3-nov-2014 </v>
      </c>
      <c r="V1891">
        <f t="shared" si="431"/>
        <v>11</v>
      </c>
      <c r="W1891">
        <f t="shared" si="432"/>
        <v>2014</v>
      </c>
      <c r="X1891">
        <f t="shared" si="433"/>
        <v>3</v>
      </c>
      <c r="Y1891" s="25">
        <f t="shared" si="434"/>
        <v>8700.0999999999403</v>
      </c>
    </row>
    <row r="1892" spans="1:25">
      <c r="A1892" t="s">
        <v>5750</v>
      </c>
      <c r="B1892" t="s">
        <v>5751</v>
      </c>
      <c r="C1892" t="s">
        <v>25</v>
      </c>
      <c r="D1892">
        <v>1</v>
      </c>
      <c r="E1892" s="36">
        <v>-72.8</v>
      </c>
      <c r="F1892" s="4">
        <v>-7.7999999999999996E-3</v>
      </c>
      <c r="G1892">
        <v>0</v>
      </c>
      <c r="H1892" s="25">
        <v>0</v>
      </c>
      <c r="I1892" s="25">
        <v>-72.8</v>
      </c>
      <c r="J1892" s="3">
        <v>10000</v>
      </c>
      <c r="K1892" s="7">
        <f t="shared" si="421"/>
        <v>-2</v>
      </c>
      <c r="L1892" s="6">
        <f t="shared" si="422"/>
        <v>-94.6</v>
      </c>
      <c r="M1892">
        <v>1</v>
      </c>
      <c r="N1892" s="9">
        <f t="shared" si="423"/>
        <v>0</v>
      </c>
      <c r="O1892" s="9">
        <f t="shared" si="424"/>
        <v>-1</v>
      </c>
      <c r="P1892" s="9">
        <f t="shared" si="425"/>
        <v>0</v>
      </c>
      <c r="Q1892" s="8">
        <f t="shared" si="426"/>
        <v>0</v>
      </c>
      <c r="R1892" s="8">
        <f t="shared" si="427"/>
        <v>-72.8</v>
      </c>
      <c r="S1892" t="str">
        <f t="shared" si="428"/>
        <v>10.00.00</v>
      </c>
      <c r="T1892" t="str">
        <f t="shared" si="429"/>
        <v>11.00.00</v>
      </c>
      <c r="U1892" t="str">
        <f t="shared" si="430"/>
        <v xml:space="preserve">4-nov-2014 </v>
      </c>
      <c r="V1892">
        <f t="shared" si="431"/>
        <v>11</v>
      </c>
      <c r="W1892">
        <f t="shared" si="432"/>
        <v>2014</v>
      </c>
      <c r="X1892">
        <f t="shared" si="433"/>
        <v>4</v>
      </c>
      <c r="Y1892" s="25">
        <f t="shared" si="434"/>
        <v>8627.2999999999411</v>
      </c>
    </row>
    <row r="1893" spans="1:25">
      <c r="A1893" t="s">
        <v>7397</v>
      </c>
      <c r="B1893" t="s">
        <v>7398</v>
      </c>
      <c r="C1893" t="s">
        <v>55</v>
      </c>
      <c r="D1893">
        <v>26</v>
      </c>
      <c r="E1893" s="36">
        <v>57</v>
      </c>
      <c r="F1893" s="4">
        <v>6.1999999999999998E-3</v>
      </c>
      <c r="G1893">
        <v>0</v>
      </c>
      <c r="H1893" s="25">
        <v>78</v>
      </c>
      <c r="I1893" s="25">
        <v>-46.5</v>
      </c>
      <c r="J1893" s="3">
        <v>10000</v>
      </c>
      <c r="K1893" s="7">
        <f t="shared" si="421"/>
        <v>1</v>
      </c>
      <c r="L1893" s="6">
        <f t="shared" si="422"/>
        <v>57</v>
      </c>
      <c r="M1893">
        <v>1</v>
      </c>
      <c r="N1893" s="9">
        <f t="shared" si="423"/>
        <v>1</v>
      </c>
      <c r="O1893" s="9">
        <f t="shared" si="424"/>
        <v>0</v>
      </c>
      <c r="P1893" s="9">
        <f t="shared" si="425"/>
        <v>0</v>
      </c>
      <c r="Q1893" s="8">
        <f t="shared" si="426"/>
        <v>57</v>
      </c>
      <c r="R1893" s="8">
        <f t="shared" si="427"/>
        <v>0</v>
      </c>
      <c r="S1893" t="str">
        <f t="shared" si="428"/>
        <v>11.30.00</v>
      </c>
      <c r="T1893" t="str">
        <f t="shared" si="429"/>
        <v>18.00.00</v>
      </c>
      <c r="U1893" t="str">
        <f t="shared" si="430"/>
        <v xml:space="preserve">4-nov-2014 </v>
      </c>
      <c r="V1893">
        <f t="shared" si="431"/>
        <v>11</v>
      </c>
      <c r="W1893">
        <f t="shared" si="432"/>
        <v>2014</v>
      </c>
      <c r="X1893">
        <f t="shared" si="433"/>
        <v>4</v>
      </c>
      <c r="Y1893" s="25">
        <f t="shared" si="434"/>
        <v>8684.2999999999411</v>
      </c>
    </row>
    <row r="1894" spans="1:25">
      <c r="A1894" t="s">
        <v>5752</v>
      </c>
      <c r="B1894" t="s">
        <v>5753</v>
      </c>
      <c r="C1894" t="s">
        <v>25</v>
      </c>
      <c r="D1894">
        <v>13</v>
      </c>
      <c r="E1894" s="36">
        <v>70.900000000000006</v>
      </c>
      <c r="F1894" s="4">
        <v>7.7000000000000002E-3</v>
      </c>
      <c r="G1894">
        <v>0</v>
      </c>
      <c r="H1894" s="25">
        <v>92.9</v>
      </c>
      <c r="I1894" s="25">
        <v>0</v>
      </c>
      <c r="J1894" s="3">
        <v>10000</v>
      </c>
      <c r="K1894" s="7">
        <f t="shared" si="421"/>
        <v>2</v>
      </c>
      <c r="L1894" s="6">
        <f t="shared" si="422"/>
        <v>127.9</v>
      </c>
      <c r="M1894">
        <v>1</v>
      </c>
      <c r="N1894" s="9">
        <f t="shared" si="423"/>
        <v>1</v>
      </c>
      <c r="O1894" s="9">
        <f t="shared" si="424"/>
        <v>0</v>
      </c>
      <c r="P1894" s="9">
        <f t="shared" si="425"/>
        <v>0</v>
      </c>
      <c r="Q1894" s="8">
        <f t="shared" si="426"/>
        <v>70.900000000000006</v>
      </c>
      <c r="R1894" s="8">
        <f t="shared" si="427"/>
        <v>0</v>
      </c>
      <c r="S1894" t="str">
        <f t="shared" si="428"/>
        <v>4.00.00</v>
      </c>
      <c r="T1894" t="str">
        <f t="shared" si="429"/>
        <v>17.00.00</v>
      </c>
      <c r="U1894" t="str">
        <f t="shared" si="430"/>
        <v xml:space="preserve">5-nov-2014 </v>
      </c>
      <c r="V1894">
        <f t="shared" si="431"/>
        <v>11</v>
      </c>
      <c r="W1894">
        <f t="shared" si="432"/>
        <v>2014</v>
      </c>
      <c r="X1894">
        <f t="shared" si="433"/>
        <v>5</v>
      </c>
      <c r="Y1894" s="25">
        <f t="shared" si="434"/>
        <v>8755.1999999999407</v>
      </c>
    </row>
    <row r="1895" spans="1:25">
      <c r="A1895" t="s">
        <v>2329</v>
      </c>
      <c r="B1895" t="s">
        <v>2330</v>
      </c>
      <c r="C1895" t="s">
        <v>55</v>
      </c>
      <c r="D1895">
        <v>8</v>
      </c>
      <c r="E1895" s="38">
        <v>157.4</v>
      </c>
      <c r="F1895" s="4">
        <v>8.3999999999999995E-3</v>
      </c>
      <c r="G1895">
        <v>0</v>
      </c>
      <c r="H1895" s="25">
        <v>176</v>
      </c>
      <c r="I1895" s="25">
        <v>0</v>
      </c>
      <c r="J1895" s="3">
        <v>10000</v>
      </c>
      <c r="K1895" s="7">
        <f t="shared" si="421"/>
        <v>3</v>
      </c>
      <c r="L1895" s="6">
        <f t="shared" si="422"/>
        <v>285.3</v>
      </c>
      <c r="M1895">
        <v>1</v>
      </c>
      <c r="N1895" s="9">
        <f t="shared" si="423"/>
        <v>1</v>
      </c>
      <c r="O1895" s="9">
        <f t="shared" si="424"/>
        <v>0</v>
      </c>
      <c r="P1895" s="9">
        <f t="shared" si="425"/>
        <v>0</v>
      </c>
      <c r="Q1895" s="8">
        <f t="shared" si="426"/>
        <v>157.4</v>
      </c>
      <c r="R1895" s="8">
        <f t="shared" si="427"/>
        <v>0</v>
      </c>
      <c r="S1895" t="str">
        <f t="shared" si="428"/>
        <v>13.00.00</v>
      </c>
      <c r="T1895" t="str">
        <f t="shared" si="429"/>
        <v>21.00.00</v>
      </c>
      <c r="U1895" t="str">
        <f t="shared" si="430"/>
        <v xml:space="preserve">7-nov-2014 </v>
      </c>
      <c r="V1895">
        <f t="shared" si="431"/>
        <v>11</v>
      </c>
      <c r="W1895">
        <f t="shared" si="432"/>
        <v>2014</v>
      </c>
      <c r="X1895">
        <f t="shared" si="433"/>
        <v>7</v>
      </c>
      <c r="Y1895" s="25">
        <f t="shared" si="434"/>
        <v>8912.5999999999403</v>
      </c>
    </row>
    <row r="1896" spans="1:25">
      <c r="A1896" t="s">
        <v>5756</v>
      </c>
      <c r="B1896" t="s">
        <v>5757</v>
      </c>
      <c r="C1896" t="s">
        <v>25</v>
      </c>
      <c r="D1896">
        <v>23</v>
      </c>
      <c r="E1896" s="36">
        <v>57.2</v>
      </c>
      <c r="F1896" s="4">
        <v>6.1000000000000004E-3</v>
      </c>
      <c r="G1896">
        <v>0</v>
      </c>
      <c r="H1896" s="25">
        <v>68.599999999999994</v>
      </c>
      <c r="I1896" s="25">
        <v>-9.3000000000000007</v>
      </c>
      <c r="J1896" s="3">
        <v>10000</v>
      </c>
      <c r="K1896" s="7">
        <f t="shared" si="421"/>
        <v>4</v>
      </c>
      <c r="L1896" s="6">
        <f t="shared" si="422"/>
        <v>342.5</v>
      </c>
      <c r="M1896">
        <v>1</v>
      </c>
      <c r="N1896" s="9">
        <f t="shared" si="423"/>
        <v>1</v>
      </c>
      <c r="O1896" s="9">
        <f t="shared" si="424"/>
        <v>0</v>
      </c>
      <c r="P1896" s="9">
        <f t="shared" si="425"/>
        <v>0</v>
      </c>
      <c r="Q1896" s="8">
        <f t="shared" si="426"/>
        <v>57.2</v>
      </c>
      <c r="R1896" s="8">
        <f t="shared" si="427"/>
        <v>0</v>
      </c>
      <c r="S1896" t="str">
        <f t="shared" si="428"/>
        <v>10.00.00</v>
      </c>
      <c r="T1896" t="str">
        <f t="shared" si="429"/>
        <v>9.00.00</v>
      </c>
      <c r="U1896" t="str">
        <f t="shared" si="430"/>
        <v>10-nov-2014</v>
      </c>
      <c r="V1896">
        <f t="shared" si="431"/>
        <v>11</v>
      </c>
      <c r="W1896">
        <f t="shared" si="432"/>
        <v>2014</v>
      </c>
      <c r="X1896">
        <f t="shared" si="433"/>
        <v>10</v>
      </c>
      <c r="Y1896" s="25">
        <f t="shared" si="434"/>
        <v>8969.7999999999411</v>
      </c>
    </row>
    <row r="1897" spans="1:25">
      <c r="A1897" t="s">
        <v>5754</v>
      </c>
      <c r="B1897" t="s">
        <v>5755</v>
      </c>
      <c r="C1897" t="s">
        <v>25</v>
      </c>
      <c r="D1897">
        <v>3</v>
      </c>
      <c r="E1897" s="36">
        <v>-29.9</v>
      </c>
      <c r="F1897" s="4">
        <v>-3.2000000000000002E-3</v>
      </c>
      <c r="G1897">
        <v>0</v>
      </c>
      <c r="H1897" s="25">
        <v>11.8</v>
      </c>
      <c r="I1897" s="25">
        <v>-29.9</v>
      </c>
      <c r="J1897" s="3">
        <v>10000</v>
      </c>
      <c r="K1897" s="7">
        <f t="shared" si="421"/>
        <v>-1</v>
      </c>
      <c r="L1897" s="6">
        <f t="shared" si="422"/>
        <v>-29.9</v>
      </c>
      <c r="M1897">
        <v>1</v>
      </c>
      <c r="N1897" s="9">
        <f t="shared" si="423"/>
        <v>0</v>
      </c>
      <c r="O1897" s="9">
        <f t="shared" si="424"/>
        <v>-1</v>
      </c>
      <c r="P1897" s="9">
        <f t="shared" si="425"/>
        <v>0</v>
      </c>
      <c r="Q1897" s="8">
        <f t="shared" si="426"/>
        <v>0</v>
      </c>
      <c r="R1897" s="8">
        <f t="shared" si="427"/>
        <v>-29.9</v>
      </c>
      <c r="S1897" t="str">
        <f t="shared" si="428"/>
        <v>6.00.00</v>
      </c>
      <c r="T1897" t="str">
        <f t="shared" si="429"/>
        <v>9.00.00</v>
      </c>
      <c r="U1897" t="str">
        <f t="shared" si="430"/>
        <v>10-nov-2014</v>
      </c>
      <c r="V1897">
        <f t="shared" si="431"/>
        <v>11</v>
      </c>
      <c r="W1897">
        <f t="shared" si="432"/>
        <v>2014</v>
      </c>
      <c r="X1897">
        <f t="shared" si="433"/>
        <v>10</v>
      </c>
      <c r="Y1897" s="25">
        <f t="shared" si="434"/>
        <v>8939.8999999999414</v>
      </c>
    </row>
    <row r="1898" spans="1:25">
      <c r="A1898" t="s">
        <v>5758</v>
      </c>
      <c r="B1898" t="s">
        <v>5759</v>
      </c>
      <c r="C1898" t="s">
        <v>25</v>
      </c>
      <c r="D1898">
        <v>6</v>
      </c>
      <c r="E1898" s="36">
        <v>-53.6</v>
      </c>
      <c r="F1898" s="4">
        <v>-5.7000000000000002E-3</v>
      </c>
      <c r="G1898">
        <v>0</v>
      </c>
      <c r="H1898" s="25">
        <v>0</v>
      </c>
      <c r="I1898" s="25">
        <v>-83.9</v>
      </c>
      <c r="J1898" s="3">
        <v>10000</v>
      </c>
      <c r="K1898" s="7">
        <f t="shared" si="421"/>
        <v>-2</v>
      </c>
      <c r="L1898" s="6">
        <f t="shared" si="422"/>
        <v>-83.5</v>
      </c>
      <c r="M1898">
        <v>1</v>
      </c>
      <c r="N1898" s="9">
        <f t="shared" si="423"/>
        <v>0</v>
      </c>
      <c r="O1898" s="9">
        <f t="shared" si="424"/>
        <v>-1</v>
      </c>
      <c r="P1898" s="9">
        <f t="shared" si="425"/>
        <v>0</v>
      </c>
      <c r="Q1898" s="8">
        <f t="shared" si="426"/>
        <v>0</v>
      </c>
      <c r="R1898" s="8">
        <f t="shared" si="427"/>
        <v>-53.6</v>
      </c>
      <c r="S1898" t="str">
        <f t="shared" si="428"/>
        <v>10.00.00</v>
      </c>
      <c r="T1898" t="str">
        <f t="shared" si="429"/>
        <v>16.00.00</v>
      </c>
      <c r="U1898" t="str">
        <f t="shared" si="430"/>
        <v>11-nov-2014</v>
      </c>
      <c r="V1898">
        <f t="shared" si="431"/>
        <v>11</v>
      </c>
      <c r="W1898">
        <f t="shared" si="432"/>
        <v>2014</v>
      </c>
      <c r="X1898">
        <f t="shared" si="433"/>
        <v>11</v>
      </c>
      <c r="Y1898" s="25">
        <f t="shared" si="434"/>
        <v>8886.2999999999411</v>
      </c>
    </row>
    <row r="1899" spans="1:25">
      <c r="A1899" t="s">
        <v>5759</v>
      </c>
      <c r="B1899" t="s">
        <v>5760</v>
      </c>
      <c r="C1899" t="s">
        <v>55</v>
      </c>
      <c r="D1899">
        <v>30</v>
      </c>
      <c r="E1899" s="36">
        <v>90.5</v>
      </c>
      <c r="F1899" s="4">
        <v>9.7000000000000003E-3</v>
      </c>
      <c r="G1899">
        <v>0</v>
      </c>
      <c r="H1899" s="25">
        <v>137</v>
      </c>
      <c r="I1899" s="25">
        <v>-37.1</v>
      </c>
      <c r="J1899" s="3">
        <v>10000</v>
      </c>
      <c r="K1899" s="7">
        <f t="shared" si="421"/>
        <v>1</v>
      </c>
      <c r="L1899" s="6">
        <f t="shared" si="422"/>
        <v>90.5</v>
      </c>
      <c r="M1899">
        <v>1</v>
      </c>
      <c r="N1899" s="9">
        <f t="shared" si="423"/>
        <v>1</v>
      </c>
      <c r="O1899" s="9">
        <f t="shared" si="424"/>
        <v>0</v>
      </c>
      <c r="P1899" s="9">
        <f t="shared" si="425"/>
        <v>0</v>
      </c>
      <c r="Q1899" s="8">
        <f t="shared" si="426"/>
        <v>90.5</v>
      </c>
      <c r="R1899" s="8">
        <f t="shared" si="427"/>
        <v>0</v>
      </c>
      <c r="S1899" t="str">
        <f t="shared" si="428"/>
        <v>16.00.00</v>
      </c>
      <c r="T1899" t="str">
        <f t="shared" si="429"/>
        <v>22.00.00</v>
      </c>
      <c r="U1899" t="str">
        <f t="shared" si="430"/>
        <v>11-nov-2014</v>
      </c>
      <c r="V1899">
        <f t="shared" si="431"/>
        <v>11</v>
      </c>
      <c r="W1899">
        <f t="shared" si="432"/>
        <v>2014</v>
      </c>
      <c r="X1899">
        <f t="shared" si="433"/>
        <v>11</v>
      </c>
      <c r="Y1899" s="25">
        <f t="shared" si="434"/>
        <v>8976.7999999999411</v>
      </c>
    </row>
    <row r="1900" spans="1:25">
      <c r="A1900" t="s">
        <v>7399</v>
      </c>
      <c r="B1900" t="s">
        <v>7400</v>
      </c>
      <c r="C1900" t="s">
        <v>55</v>
      </c>
      <c r="D1900">
        <v>13</v>
      </c>
      <c r="E1900" s="36">
        <v>28</v>
      </c>
      <c r="F1900" s="4">
        <v>3.0000000000000001E-3</v>
      </c>
      <c r="G1900">
        <v>0</v>
      </c>
      <c r="H1900" s="25">
        <v>49</v>
      </c>
      <c r="I1900" s="25">
        <v>-9.5</v>
      </c>
      <c r="J1900" s="3">
        <v>10000</v>
      </c>
      <c r="K1900" s="7">
        <f t="shared" si="421"/>
        <v>2</v>
      </c>
      <c r="L1900" s="6">
        <f t="shared" si="422"/>
        <v>118.5</v>
      </c>
      <c r="M1900">
        <v>1</v>
      </c>
      <c r="N1900" s="9">
        <f t="shared" si="423"/>
        <v>1</v>
      </c>
      <c r="O1900" s="9">
        <f t="shared" si="424"/>
        <v>0</v>
      </c>
      <c r="P1900" s="9">
        <f t="shared" si="425"/>
        <v>0</v>
      </c>
      <c r="Q1900" s="8">
        <f t="shared" si="426"/>
        <v>28</v>
      </c>
      <c r="R1900" s="8">
        <f t="shared" si="427"/>
        <v>0</v>
      </c>
      <c r="S1900" t="str">
        <f t="shared" si="428"/>
        <v>12.30.00</v>
      </c>
      <c r="T1900" t="str">
        <f t="shared" si="429"/>
        <v>15.45.00</v>
      </c>
      <c r="U1900" t="str">
        <f t="shared" si="430"/>
        <v>12-nov-2014</v>
      </c>
      <c r="V1900">
        <f t="shared" si="431"/>
        <v>11</v>
      </c>
      <c r="W1900">
        <f t="shared" si="432"/>
        <v>2014</v>
      </c>
      <c r="X1900">
        <f t="shared" si="433"/>
        <v>12</v>
      </c>
      <c r="Y1900" s="25">
        <f t="shared" si="434"/>
        <v>9004.7999999999411</v>
      </c>
    </row>
    <row r="1901" spans="1:25">
      <c r="A1901" t="s">
        <v>5763</v>
      </c>
      <c r="B1901" t="s">
        <v>5764</v>
      </c>
      <c r="C1901" t="s">
        <v>55</v>
      </c>
      <c r="D1901">
        <v>20</v>
      </c>
      <c r="E1901" s="36">
        <v>-6.8</v>
      </c>
      <c r="F1901" s="4">
        <v>-6.9999999999999999E-4</v>
      </c>
      <c r="G1901">
        <v>0</v>
      </c>
      <c r="H1901" s="25">
        <v>37</v>
      </c>
      <c r="I1901" s="25">
        <v>-52.5</v>
      </c>
      <c r="J1901" s="3">
        <v>10000</v>
      </c>
      <c r="K1901" s="7">
        <f t="shared" si="421"/>
        <v>-1</v>
      </c>
      <c r="L1901" s="6">
        <f t="shared" si="422"/>
        <v>-6.8</v>
      </c>
      <c r="M1901">
        <v>1</v>
      </c>
      <c r="N1901" s="9">
        <f t="shared" si="423"/>
        <v>0</v>
      </c>
      <c r="O1901" s="9">
        <f t="shared" si="424"/>
        <v>-1</v>
      </c>
      <c r="P1901" s="9">
        <f t="shared" si="425"/>
        <v>0</v>
      </c>
      <c r="Q1901" s="8">
        <f t="shared" si="426"/>
        <v>0</v>
      </c>
      <c r="R1901" s="8">
        <f t="shared" si="427"/>
        <v>-6.8</v>
      </c>
      <c r="S1901" t="str">
        <f t="shared" si="428"/>
        <v>13.00.00</v>
      </c>
      <c r="T1901" t="str">
        <f t="shared" si="429"/>
        <v>9.00.00</v>
      </c>
      <c r="U1901" t="str">
        <f t="shared" si="430"/>
        <v>14-nov-2014</v>
      </c>
      <c r="V1901">
        <f t="shared" si="431"/>
        <v>11</v>
      </c>
      <c r="W1901">
        <f t="shared" si="432"/>
        <v>2014</v>
      </c>
      <c r="X1901">
        <f t="shared" si="433"/>
        <v>14</v>
      </c>
      <c r="Y1901" s="25">
        <f t="shared" si="434"/>
        <v>8997.9999999999418</v>
      </c>
    </row>
    <row r="1902" spans="1:25">
      <c r="A1902" t="s">
        <v>5761</v>
      </c>
      <c r="B1902" t="s">
        <v>5762</v>
      </c>
      <c r="C1902" t="s">
        <v>25</v>
      </c>
      <c r="D1902">
        <v>6</v>
      </c>
      <c r="E1902" s="36">
        <v>-34.799999999999997</v>
      </c>
      <c r="F1902" s="4">
        <v>-3.8E-3</v>
      </c>
      <c r="G1902">
        <v>0</v>
      </c>
      <c r="H1902" s="25">
        <v>31.2</v>
      </c>
      <c r="I1902" s="25">
        <v>-34.799999999999997</v>
      </c>
      <c r="J1902" s="3">
        <v>10000</v>
      </c>
      <c r="K1902" s="7">
        <f t="shared" si="421"/>
        <v>-2</v>
      </c>
      <c r="L1902" s="6">
        <f t="shared" si="422"/>
        <v>-41.599999999999994</v>
      </c>
      <c r="M1902">
        <v>1</v>
      </c>
      <c r="N1902" s="9">
        <f t="shared" si="423"/>
        <v>0</v>
      </c>
      <c r="O1902" s="9">
        <f t="shared" si="424"/>
        <v>-1</v>
      </c>
      <c r="P1902" s="9">
        <f t="shared" si="425"/>
        <v>0</v>
      </c>
      <c r="Q1902" s="8">
        <f t="shared" si="426"/>
        <v>0</v>
      </c>
      <c r="R1902" s="8">
        <f t="shared" si="427"/>
        <v>-34.799999999999997</v>
      </c>
      <c r="S1902" t="str">
        <f t="shared" si="428"/>
        <v>5.00.00</v>
      </c>
      <c r="T1902" t="str">
        <f t="shared" si="429"/>
        <v>11.00.00</v>
      </c>
      <c r="U1902" t="str">
        <f t="shared" si="430"/>
        <v>14-nov-2014</v>
      </c>
      <c r="V1902">
        <f t="shared" si="431"/>
        <v>11</v>
      </c>
      <c r="W1902">
        <f t="shared" si="432"/>
        <v>2014</v>
      </c>
      <c r="X1902">
        <f t="shared" si="433"/>
        <v>14</v>
      </c>
      <c r="Y1902" s="25">
        <f t="shared" si="434"/>
        <v>8963.1999999999425</v>
      </c>
    </row>
    <row r="1903" spans="1:25">
      <c r="A1903" t="s">
        <v>3435</v>
      </c>
      <c r="B1903" t="s">
        <v>3436</v>
      </c>
      <c r="C1903" t="s">
        <v>25</v>
      </c>
      <c r="D1903">
        <v>13</v>
      </c>
      <c r="E1903" s="36">
        <v>126.1</v>
      </c>
      <c r="F1903" s="4">
        <v>1.37E-2</v>
      </c>
      <c r="G1903">
        <v>0</v>
      </c>
      <c r="H1903" s="25">
        <v>129.19999999999999</v>
      </c>
      <c r="I1903" s="25">
        <v>0</v>
      </c>
      <c r="J1903" s="3">
        <v>10000</v>
      </c>
      <c r="K1903" s="7">
        <f t="shared" si="421"/>
        <v>1</v>
      </c>
      <c r="L1903" s="6">
        <f t="shared" si="422"/>
        <v>126.1</v>
      </c>
      <c r="M1903">
        <v>1</v>
      </c>
      <c r="N1903" s="9">
        <f t="shared" si="423"/>
        <v>1</v>
      </c>
      <c r="O1903" s="9">
        <f t="shared" si="424"/>
        <v>0</v>
      </c>
      <c r="P1903" s="9">
        <f t="shared" si="425"/>
        <v>0</v>
      </c>
      <c r="Q1903" s="8">
        <f t="shared" si="426"/>
        <v>126.1</v>
      </c>
      <c r="R1903" s="8">
        <f t="shared" si="427"/>
        <v>0</v>
      </c>
      <c r="S1903" t="str">
        <f t="shared" si="428"/>
        <v>10.00.00</v>
      </c>
      <c r="T1903" t="str">
        <f t="shared" si="429"/>
        <v>23.00.00</v>
      </c>
      <c r="U1903" t="str">
        <f t="shared" si="430"/>
        <v>17-nov-2014</v>
      </c>
      <c r="V1903">
        <f t="shared" si="431"/>
        <v>11</v>
      </c>
      <c r="W1903">
        <f t="shared" si="432"/>
        <v>2014</v>
      </c>
      <c r="X1903">
        <f t="shared" si="433"/>
        <v>17</v>
      </c>
      <c r="Y1903" s="25">
        <f t="shared" si="434"/>
        <v>9089.2999999999429</v>
      </c>
    </row>
    <row r="1904" spans="1:25">
      <c r="A1904" t="s">
        <v>2331</v>
      </c>
      <c r="B1904" t="s">
        <v>2332</v>
      </c>
      <c r="C1904" t="s">
        <v>25</v>
      </c>
      <c r="D1904">
        <v>9</v>
      </c>
      <c r="E1904" s="38">
        <v>209</v>
      </c>
      <c r="F1904" s="4">
        <v>1.1299999999999999E-2</v>
      </c>
      <c r="G1904">
        <v>0</v>
      </c>
      <c r="H1904" s="25">
        <v>211</v>
      </c>
      <c r="I1904" s="25">
        <v>0</v>
      </c>
      <c r="J1904" s="3">
        <v>10000</v>
      </c>
      <c r="K1904" s="7">
        <f t="shared" si="421"/>
        <v>2</v>
      </c>
      <c r="L1904" s="6">
        <f t="shared" si="422"/>
        <v>335.1</v>
      </c>
      <c r="M1904">
        <v>1</v>
      </c>
      <c r="N1904" s="9">
        <f t="shared" si="423"/>
        <v>1</v>
      </c>
      <c r="O1904" s="9">
        <f t="shared" si="424"/>
        <v>0</v>
      </c>
      <c r="P1904" s="9">
        <f t="shared" si="425"/>
        <v>0</v>
      </c>
      <c r="Q1904" s="8">
        <f t="shared" si="426"/>
        <v>209</v>
      </c>
      <c r="R1904" s="8">
        <f t="shared" si="427"/>
        <v>0</v>
      </c>
      <c r="S1904" t="str">
        <f t="shared" si="428"/>
        <v>12.00.00</v>
      </c>
      <c r="T1904" t="str">
        <f t="shared" si="429"/>
        <v>21.00.00</v>
      </c>
      <c r="U1904" t="str">
        <f t="shared" si="430"/>
        <v>17-nov-2014</v>
      </c>
      <c r="V1904">
        <f t="shared" si="431"/>
        <v>11</v>
      </c>
      <c r="W1904">
        <f t="shared" si="432"/>
        <v>2014</v>
      </c>
      <c r="X1904">
        <f t="shared" si="433"/>
        <v>17</v>
      </c>
      <c r="Y1904" s="25">
        <f t="shared" si="434"/>
        <v>9298.2999999999429</v>
      </c>
    </row>
    <row r="1905" spans="1:25">
      <c r="A1905" t="s">
        <v>5765</v>
      </c>
      <c r="B1905" t="s">
        <v>5766</v>
      </c>
      <c r="C1905" t="s">
        <v>25</v>
      </c>
      <c r="D1905">
        <v>40</v>
      </c>
      <c r="E1905" s="36">
        <v>240.9</v>
      </c>
      <c r="F1905" s="4">
        <v>2.6100000000000002E-2</v>
      </c>
      <c r="G1905">
        <v>0</v>
      </c>
      <c r="H1905" s="25">
        <v>253</v>
      </c>
      <c r="I1905" s="25">
        <v>0</v>
      </c>
      <c r="J1905" s="3">
        <v>10000</v>
      </c>
      <c r="K1905" s="7">
        <f t="shared" si="421"/>
        <v>3</v>
      </c>
      <c r="L1905" s="6">
        <f t="shared" si="422"/>
        <v>576</v>
      </c>
      <c r="M1905">
        <v>1</v>
      </c>
      <c r="N1905" s="9">
        <f t="shared" si="423"/>
        <v>1</v>
      </c>
      <c r="O1905" s="9">
        <f t="shared" si="424"/>
        <v>0</v>
      </c>
      <c r="P1905" s="9">
        <f t="shared" si="425"/>
        <v>0</v>
      </c>
      <c r="Q1905" s="8">
        <f t="shared" si="426"/>
        <v>240.9</v>
      </c>
      <c r="R1905" s="8">
        <f t="shared" si="427"/>
        <v>0</v>
      </c>
      <c r="S1905" t="str">
        <f t="shared" si="428"/>
        <v>13.00.00</v>
      </c>
      <c r="T1905" t="str">
        <f t="shared" si="429"/>
        <v>5.00.00</v>
      </c>
      <c r="U1905" t="str">
        <f t="shared" si="430"/>
        <v>17-nov-2014</v>
      </c>
      <c r="V1905">
        <f t="shared" si="431"/>
        <v>11</v>
      </c>
      <c r="W1905">
        <f t="shared" si="432"/>
        <v>2014</v>
      </c>
      <c r="X1905">
        <f t="shared" si="433"/>
        <v>17</v>
      </c>
      <c r="Y1905" s="25">
        <f t="shared" si="434"/>
        <v>9539.1999999999425</v>
      </c>
    </row>
    <row r="1906" spans="1:25">
      <c r="A1906" t="s">
        <v>2333</v>
      </c>
      <c r="B1906" t="s">
        <v>2334</v>
      </c>
      <c r="C1906" t="s">
        <v>25</v>
      </c>
      <c r="D1906">
        <v>9</v>
      </c>
      <c r="E1906" s="38">
        <v>133.19999999999999</v>
      </c>
      <c r="F1906" s="4">
        <v>7.1000000000000004E-3</v>
      </c>
      <c r="G1906">
        <v>0</v>
      </c>
      <c r="H1906" s="25">
        <v>133.6</v>
      </c>
      <c r="I1906" s="25">
        <v>0</v>
      </c>
      <c r="J1906" s="3">
        <v>10000</v>
      </c>
      <c r="K1906" s="7">
        <f t="shared" si="421"/>
        <v>4</v>
      </c>
      <c r="L1906" s="6">
        <f t="shared" si="422"/>
        <v>709.2</v>
      </c>
      <c r="M1906">
        <v>1</v>
      </c>
      <c r="N1906" s="9">
        <f t="shared" si="423"/>
        <v>1</v>
      </c>
      <c r="O1906" s="9">
        <f t="shared" si="424"/>
        <v>0</v>
      </c>
      <c r="P1906" s="9">
        <f t="shared" si="425"/>
        <v>0</v>
      </c>
      <c r="Q1906" s="8">
        <f t="shared" si="426"/>
        <v>133.19999999999999</v>
      </c>
      <c r="R1906" s="8">
        <f t="shared" si="427"/>
        <v>0</v>
      </c>
      <c r="S1906" t="str">
        <f t="shared" si="428"/>
        <v>12.00.00</v>
      </c>
      <c r="T1906" t="str">
        <f t="shared" si="429"/>
        <v>21.00.00</v>
      </c>
      <c r="U1906" t="str">
        <f t="shared" si="430"/>
        <v>18-nov-2014</v>
      </c>
      <c r="V1906">
        <f t="shared" si="431"/>
        <v>11</v>
      </c>
      <c r="W1906">
        <f t="shared" si="432"/>
        <v>2014</v>
      </c>
      <c r="X1906">
        <f t="shared" si="433"/>
        <v>18</v>
      </c>
      <c r="Y1906" s="25">
        <f t="shared" si="434"/>
        <v>9672.3999999999432</v>
      </c>
    </row>
    <row r="1907" spans="1:25">
      <c r="A1907" t="s">
        <v>5766</v>
      </c>
      <c r="B1907" t="s">
        <v>5767</v>
      </c>
      <c r="C1907" t="s">
        <v>55</v>
      </c>
      <c r="D1907">
        <v>6</v>
      </c>
      <c r="E1907" s="36">
        <v>-26.3</v>
      </c>
      <c r="F1907" s="4">
        <v>-2.8E-3</v>
      </c>
      <c r="G1907">
        <v>0</v>
      </c>
      <c r="H1907" s="25">
        <v>22</v>
      </c>
      <c r="I1907" s="25">
        <v>-27.7</v>
      </c>
      <c r="J1907" s="3">
        <v>10000</v>
      </c>
      <c r="K1907" s="7">
        <f t="shared" si="421"/>
        <v>-1</v>
      </c>
      <c r="L1907" s="6">
        <f t="shared" si="422"/>
        <v>-26.3</v>
      </c>
      <c r="M1907">
        <v>1</v>
      </c>
      <c r="N1907" s="9">
        <f t="shared" si="423"/>
        <v>0</v>
      </c>
      <c r="O1907" s="9">
        <f t="shared" si="424"/>
        <v>-1</v>
      </c>
      <c r="P1907" s="9">
        <f t="shared" si="425"/>
        <v>0</v>
      </c>
      <c r="Q1907" s="8">
        <f t="shared" si="426"/>
        <v>0</v>
      </c>
      <c r="R1907" s="8">
        <f t="shared" si="427"/>
        <v>-26.3</v>
      </c>
      <c r="S1907" t="str">
        <f t="shared" si="428"/>
        <v>5.00.00</v>
      </c>
      <c r="T1907" t="str">
        <f t="shared" si="429"/>
        <v>11.00.00</v>
      </c>
      <c r="U1907" t="str">
        <f t="shared" si="430"/>
        <v>19-nov-2014</v>
      </c>
      <c r="V1907">
        <f t="shared" si="431"/>
        <v>11</v>
      </c>
      <c r="W1907">
        <f t="shared" si="432"/>
        <v>2014</v>
      </c>
      <c r="X1907">
        <f t="shared" si="433"/>
        <v>19</v>
      </c>
      <c r="Y1907" s="25">
        <f t="shared" si="434"/>
        <v>9646.099999999944</v>
      </c>
    </row>
    <row r="1908" spans="1:25">
      <c r="A1908" t="s">
        <v>5768</v>
      </c>
      <c r="B1908" t="s">
        <v>5769</v>
      </c>
      <c r="C1908" t="s">
        <v>55</v>
      </c>
      <c r="D1908">
        <v>6</v>
      </c>
      <c r="E1908" s="36">
        <v>-39.799999999999997</v>
      </c>
      <c r="F1908" s="4">
        <v>-4.1999999999999997E-3</v>
      </c>
      <c r="G1908">
        <v>0</v>
      </c>
      <c r="H1908" s="25">
        <v>23</v>
      </c>
      <c r="I1908" s="25">
        <v>-39.799999999999997</v>
      </c>
      <c r="J1908" s="3">
        <v>10000</v>
      </c>
      <c r="K1908" s="7">
        <f t="shared" si="421"/>
        <v>-2</v>
      </c>
      <c r="L1908" s="6">
        <f t="shared" si="422"/>
        <v>-66.099999999999994</v>
      </c>
      <c r="M1908">
        <v>1</v>
      </c>
      <c r="N1908" s="9">
        <f t="shared" si="423"/>
        <v>0</v>
      </c>
      <c r="O1908" s="9">
        <f t="shared" si="424"/>
        <v>-1</v>
      </c>
      <c r="P1908" s="9">
        <f t="shared" si="425"/>
        <v>0</v>
      </c>
      <c r="Q1908" s="8">
        <f t="shared" si="426"/>
        <v>0</v>
      </c>
      <c r="R1908" s="8">
        <f t="shared" si="427"/>
        <v>-39.799999999999997</v>
      </c>
      <c r="S1908" t="str">
        <f t="shared" si="428"/>
        <v>10.00.00</v>
      </c>
      <c r="T1908" t="str">
        <f t="shared" si="429"/>
        <v>16.00.00</v>
      </c>
      <c r="U1908" t="str">
        <f t="shared" si="430"/>
        <v>20-nov-2014</v>
      </c>
      <c r="V1908">
        <f t="shared" si="431"/>
        <v>11</v>
      </c>
      <c r="W1908">
        <f t="shared" si="432"/>
        <v>2014</v>
      </c>
      <c r="X1908">
        <f t="shared" si="433"/>
        <v>20</v>
      </c>
      <c r="Y1908" s="25">
        <f t="shared" si="434"/>
        <v>9606.2999999999447</v>
      </c>
    </row>
    <row r="1909" spans="1:25">
      <c r="A1909" t="s">
        <v>5770</v>
      </c>
      <c r="B1909" t="s">
        <v>5771</v>
      </c>
      <c r="C1909" t="s">
        <v>25</v>
      </c>
      <c r="D1909">
        <v>38</v>
      </c>
      <c r="E1909" s="36">
        <v>232</v>
      </c>
      <c r="F1909" s="4">
        <v>2.4500000000000001E-2</v>
      </c>
      <c r="G1909">
        <v>0</v>
      </c>
      <c r="H1909" s="25">
        <v>255</v>
      </c>
      <c r="I1909" s="25">
        <v>0</v>
      </c>
      <c r="J1909" s="3">
        <v>10000</v>
      </c>
      <c r="K1909" s="7">
        <f t="shared" si="421"/>
        <v>1</v>
      </c>
      <c r="L1909" s="6">
        <f t="shared" si="422"/>
        <v>232</v>
      </c>
      <c r="M1909">
        <v>1</v>
      </c>
      <c r="N1909" s="9">
        <f t="shared" si="423"/>
        <v>1</v>
      </c>
      <c r="O1909" s="9">
        <f t="shared" si="424"/>
        <v>0</v>
      </c>
      <c r="P1909" s="9">
        <f t="shared" si="425"/>
        <v>0</v>
      </c>
      <c r="Q1909" s="8">
        <f t="shared" si="426"/>
        <v>232</v>
      </c>
      <c r="R1909" s="8">
        <f t="shared" si="427"/>
        <v>0</v>
      </c>
      <c r="S1909" t="str">
        <f t="shared" si="428"/>
        <v>18.00.00</v>
      </c>
      <c r="T1909" t="str">
        <f t="shared" si="429"/>
        <v>8.00.00</v>
      </c>
      <c r="U1909" t="str">
        <f t="shared" si="430"/>
        <v>20-nov-2014</v>
      </c>
      <c r="V1909">
        <f t="shared" si="431"/>
        <v>11</v>
      </c>
      <c r="W1909">
        <f t="shared" si="432"/>
        <v>2014</v>
      </c>
      <c r="X1909">
        <f t="shared" si="433"/>
        <v>20</v>
      </c>
      <c r="Y1909" s="25">
        <f t="shared" si="434"/>
        <v>9838.2999999999447</v>
      </c>
    </row>
    <row r="1910" spans="1:25">
      <c r="A1910" t="s">
        <v>2335</v>
      </c>
      <c r="B1910" t="s">
        <v>2336</v>
      </c>
      <c r="C1910" t="s">
        <v>25</v>
      </c>
      <c r="D1910">
        <v>9</v>
      </c>
      <c r="E1910" s="38">
        <v>105.6</v>
      </c>
      <c r="F1910" s="4">
        <v>5.4999999999999997E-3</v>
      </c>
      <c r="G1910">
        <v>0</v>
      </c>
      <c r="H1910" s="25">
        <v>146</v>
      </c>
      <c r="I1910" s="25">
        <v>-3</v>
      </c>
      <c r="J1910" s="3">
        <v>10000</v>
      </c>
      <c r="K1910" s="7">
        <f t="shared" si="421"/>
        <v>2</v>
      </c>
      <c r="L1910" s="6">
        <f t="shared" si="422"/>
        <v>337.6</v>
      </c>
      <c r="M1910">
        <v>1</v>
      </c>
      <c r="N1910" s="9">
        <f t="shared" si="423"/>
        <v>1</v>
      </c>
      <c r="O1910" s="9">
        <f t="shared" si="424"/>
        <v>0</v>
      </c>
      <c r="P1910" s="9">
        <f t="shared" si="425"/>
        <v>0</v>
      </c>
      <c r="Q1910" s="8">
        <f t="shared" si="426"/>
        <v>105.6</v>
      </c>
      <c r="R1910" s="8">
        <f t="shared" si="427"/>
        <v>0</v>
      </c>
      <c r="S1910" t="str">
        <f t="shared" si="428"/>
        <v>12.00.00</v>
      </c>
      <c r="T1910" t="str">
        <f t="shared" si="429"/>
        <v>21.00.00</v>
      </c>
      <c r="U1910" t="str">
        <f t="shared" si="430"/>
        <v>21-nov-2014</v>
      </c>
      <c r="V1910">
        <f t="shared" si="431"/>
        <v>11</v>
      </c>
      <c r="W1910">
        <f t="shared" si="432"/>
        <v>2014</v>
      </c>
      <c r="X1910">
        <f t="shared" si="433"/>
        <v>21</v>
      </c>
      <c r="Y1910" s="25">
        <f t="shared" si="434"/>
        <v>9943.8999999999451</v>
      </c>
    </row>
    <row r="1911" spans="1:25">
      <c r="A1911" t="s">
        <v>2337</v>
      </c>
      <c r="B1911" t="s">
        <v>2338</v>
      </c>
      <c r="C1911" t="s">
        <v>25</v>
      </c>
      <c r="D1911">
        <v>9</v>
      </c>
      <c r="E1911" s="38">
        <v>-42.8</v>
      </c>
      <c r="F1911" s="4">
        <v>-2.2000000000000001E-3</v>
      </c>
      <c r="G1911">
        <v>0</v>
      </c>
      <c r="H1911" s="25">
        <v>3.6</v>
      </c>
      <c r="I1911" s="25">
        <v>-54.4</v>
      </c>
      <c r="J1911" s="3">
        <v>10000</v>
      </c>
      <c r="K1911" s="7">
        <f t="shared" si="421"/>
        <v>-1</v>
      </c>
      <c r="L1911" s="6">
        <f t="shared" si="422"/>
        <v>-42.8</v>
      </c>
      <c r="M1911">
        <v>1</v>
      </c>
      <c r="N1911" s="9">
        <f t="shared" si="423"/>
        <v>0</v>
      </c>
      <c r="O1911" s="9">
        <f t="shared" si="424"/>
        <v>-1</v>
      </c>
      <c r="P1911" s="9">
        <f t="shared" si="425"/>
        <v>0</v>
      </c>
      <c r="Q1911" s="8">
        <f t="shared" si="426"/>
        <v>0</v>
      </c>
      <c r="R1911" s="8">
        <f t="shared" si="427"/>
        <v>-42.8</v>
      </c>
      <c r="S1911" t="str">
        <f t="shared" si="428"/>
        <v>12.00.00</v>
      </c>
      <c r="T1911" t="str">
        <f t="shared" si="429"/>
        <v>21.00.00</v>
      </c>
      <c r="U1911" t="str">
        <f t="shared" si="430"/>
        <v>24-nov-2014</v>
      </c>
      <c r="V1911">
        <f t="shared" si="431"/>
        <v>11</v>
      </c>
      <c r="W1911">
        <f t="shared" si="432"/>
        <v>2014</v>
      </c>
      <c r="X1911">
        <f t="shared" si="433"/>
        <v>24</v>
      </c>
      <c r="Y1911" s="25">
        <f t="shared" si="434"/>
        <v>9901.0999999999458</v>
      </c>
    </row>
    <row r="1912" spans="1:25">
      <c r="A1912" t="s">
        <v>2339</v>
      </c>
      <c r="B1912" t="s">
        <v>2340</v>
      </c>
      <c r="C1912" t="s">
        <v>25</v>
      </c>
      <c r="D1912">
        <v>9</v>
      </c>
      <c r="E1912" s="38">
        <v>-3</v>
      </c>
      <c r="F1912" s="4">
        <v>-2.0000000000000001E-4</v>
      </c>
      <c r="G1912">
        <v>0</v>
      </c>
      <c r="H1912" s="25">
        <v>69.400000000000006</v>
      </c>
      <c r="I1912" s="25">
        <v>-41.6</v>
      </c>
      <c r="J1912" s="3">
        <v>10000</v>
      </c>
      <c r="K1912" s="7">
        <f t="shared" si="421"/>
        <v>-2</v>
      </c>
      <c r="L1912" s="6">
        <f t="shared" si="422"/>
        <v>-45.8</v>
      </c>
      <c r="M1912">
        <v>1</v>
      </c>
      <c r="N1912" s="9">
        <f t="shared" si="423"/>
        <v>0</v>
      </c>
      <c r="O1912" s="9">
        <f t="shared" si="424"/>
        <v>-1</v>
      </c>
      <c r="P1912" s="9">
        <f t="shared" si="425"/>
        <v>0</v>
      </c>
      <c r="Q1912" s="8">
        <f t="shared" si="426"/>
        <v>0</v>
      </c>
      <c r="R1912" s="8">
        <f t="shared" si="427"/>
        <v>-3</v>
      </c>
      <c r="S1912" t="str">
        <f t="shared" si="428"/>
        <v>12.00.00</v>
      </c>
      <c r="T1912" t="str">
        <f t="shared" si="429"/>
        <v>21.00.00</v>
      </c>
      <c r="U1912" t="str">
        <f t="shared" si="430"/>
        <v>25-nov-2014</v>
      </c>
      <c r="V1912">
        <f t="shared" si="431"/>
        <v>11</v>
      </c>
      <c r="W1912">
        <f t="shared" si="432"/>
        <v>2014</v>
      </c>
      <c r="X1912">
        <f t="shared" si="433"/>
        <v>25</v>
      </c>
      <c r="Y1912" s="25">
        <f t="shared" si="434"/>
        <v>9898.0999999999458</v>
      </c>
    </row>
    <row r="1913" spans="1:25">
      <c r="A1913" t="s">
        <v>5772</v>
      </c>
      <c r="B1913" t="s">
        <v>5773</v>
      </c>
      <c r="C1913" t="s">
        <v>55</v>
      </c>
      <c r="D1913">
        <v>5</v>
      </c>
      <c r="E1913" s="36">
        <v>-33</v>
      </c>
      <c r="F1913" s="4">
        <v>-3.3999999999999998E-3</v>
      </c>
      <c r="G1913">
        <v>0</v>
      </c>
      <c r="H1913" s="25">
        <v>8.1</v>
      </c>
      <c r="I1913" s="25">
        <v>-33</v>
      </c>
      <c r="J1913" s="3">
        <v>10000</v>
      </c>
      <c r="K1913" s="7">
        <f t="shared" si="421"/>
        <v>-3</v>
      </c>
      <c r="L1913" s="6">
        <f t="shared" si="422"/>
        <v>-78.8</v>
      </c>
      <c r="M1913">
        <v>1</v>
      </c>
      <c r="N1913" s="9">
        <f t="shared" si="423"/>
        <v>0</v>
      </c>
      <c r="O1913" s="9">
        <f t="shared" si="424"/>
        <v>-1</v>
      </c>
      <c r="P1913" s="9">
        <f t="shared" si="425"/>
        <v>0</v>
      </c>
      <c r="Q1913" s="8">
        <f t="shared" si="426"/>
        <v>0</v>
      </c>
      <c r="R1913" s="8">
        <f t="shared" si="427"/>
        <v>-33</v>
      </c>
      <c r="S1913" t="str">
        <f t="shared" si="428"/>
        <v>5.00.00</v>
      </c>
      <c r="T1913" t="str">
        <f t="shared" si="429"/>
        <v>10.00.00</v>
      </c>
      <c r="U1913" t="str">
        <f t="shared" si="430"/>
        <v>25-nov-2014</v>
      </c>
      <c r="V1913">
        <f t="shared" si="431"/>
        <v>11</v>
      </c>
      <c r="W1913">
        <f t="shared" si="432"/>
        <v>2014</v>
      </c>
      <c r="X1913">
        <f t="shared" si="433"/>
        <v>25</v>
      </c>
      <c r="Y1913" s="25">
        <f t="shared" si="434"/>
        <v>9865.0999999999458</v>
      </c>
    </row>
    <row r="1914" spans="1:25">
      <c r="A1914" t="s">
        <v>5774</v>
      </c>
      <c r="B1914" t="s">
        <v>5775</v>
      </c>
      <c r="C1914" t="s">
        <v>25</v>
      </c>
      <c r="D1914">
        <v>24</v>
      </c>
      <c r="E1914" s="36">
        <v>27.6</v>
      </c>
      <c r="F1914" s="4">
        <v>2.8E-3</v>
      </c>
      <c r="G1914">
        <v>0</v>
      </c>
      <c r="H1914" s="25">
        <v>47.9</v>
      </c>
      <c r="I1914" s="25">
        <v>-3.8</v>
      </c>
      <c r="J1914" s="3">
        <v>10000</v>
      </c>
      <c r="K1914" s="7">
        <f t="shared" si="421"/>
        <v>1</v>
      </c>
      <c r="L1914" s="6">
        <f t="shared" si="422"/>
        <v>27.6</v>
      </c>
      <c r="M1914">
        <v>1</v>
      </c>
      <c r="N1914" s="9">
        <f t="shared" si="423"/>
        <v>1</v>
      </c>
      <c r="O1914" s="9">
        <f t="shared" si="424"/>
        <v>0</v>
      </c>
      <c r="P1914" s="9">
        <f t="shared" si="425"/>
        <v>0</v>
      </c>
      <c r="Q1914" s="8">
        <f t="shared" si="426"/>
        <v>27.6</v>
      </c>
      <c r="R1914" s="8">
        <f t="shared" si="427"/>
        <v>0</v>
      </c>
      <c r="S1914" t="str">
        <f t="shared" si="428"/>
        <v>22.00.00</v>
      </c>
      <c r="T1914" t="str">
        <f t="shared" si="429"/>
        <v>22.00.00</v>
      </c>
      <c r="U1914" t="str">
        <f t="shared" si="430"/>
        <v>26-nov-2014</v>
      </c>
      <c r="V1914">
        <f t="shared" si="431"/>
        <v>11</v>
      </c>
      <c r="W1914">
        <f t="shared" si="432"/>
        <v>2014</v>
      </c>
      <c r="X1914">
        <f t="shared" si="433"/>
        <v>26</v>
      </c>
      <c r="Y1914" s="25">
        <f t="shared" si="434"/>
        <v>9892.6999999999462</v>
      </c>
    </row>
    <row r="1915" spans="1:25">
      <c r="A1915" t="s">
        <v>5775</v>
      </c>
      <c r="B1915" t="s">
        <v>5776</v>
      </c>
      <c r="C1915" t="s">
        <v>55</v>
      </c>
      <c r="D1915">
        <v>10</v>
      </c>
      <c r="E1915" s="36">
        <v>-20.8</v>
      </c>
      <c r="F1915" s="4">
        <v>-2.0999999999999999E-3</v>
      </c>
      <c r="G1915">
        <v>0</v>
      </c>
      <c r="H1915" s="25">
        <v>1.7</v>
      </c>
      <c r="I1915" s="25">
        <v>-22.6</v>
      </c>
      <c r="J1915" s="3">
        <v>10000</v>
      </c>
      <c r="K1915" s="7">
        <f t="shared" si="421"/>
        <v>-1</v>
      </c>
      <c r="L1915" s="6">
        <f t="shared" si="422"/>
        <v>-20.8</v>
      </c>
      <c r="M1915">
        <v>1</v>
      </c>
      <c r="N1915" s="9">
        <f t="shared" si="423"/>
        <v>0</v>
      </c>
      <c r="O1915" s="9">
        <f t="shared" si="424"/>
        <v>-1</v>
      </c>
      <c r="P1915" s="9">
        <f t="shared" si="425"/>
        <v>0</v>
      </c>
      <c r="Q1915" s="8">
        <f t="shared" si="426"/>
        <v>0</v>
      </c>
      <c r="R1915" s="8">
        <f t="shared" si="427"/>
        <v>-20.8</v>
      </c>
      <c r="S1915" t="str">
        <f t="shared" si="428"/>
        <v>22.00.00</v>
      </c>
      <c r="T1915" t="str">
        <f t="shared" si="429"/>
        <v>9.00.00</v>
      </c>
      <c r="U1915" t="str">
        <f t="shared" si="430"/>
        <v>27-nov-2014</v>
      </c>
      <c r="V1915">
        <f t="shared" si="431"/>
        <v>11</v>
      </c>
      <c r="W1915">
        <f t="shared" si="432"/>
        <v>2014</v>
      </c>
      <c r="X1915">
        <f t="shared" si="433"/>
        <v>27</v>
      </c>
      <c r="Y1915" s="25">
        <f t="shared" si="434"/>
        <v>9871.8999999999469</v>
      </c>
    </row>
    <row r="1916" spans="1:25">
      <c r="A1916" t="s">
        <v>5777</v>
      </c>
      <c r="B1916" t="s">
        <v>5778</v>
      </c>
      <c r="C1916" t="s">
        <v>55</v>
      </c>
      <c r="D1916">
        <v>8</v>
      </c>
      <c r="E1916" s="36">
        <v>-47.8</v>
      </c>
      <c r="F1916" s="4">
        <v>-4.7999999999999996E-3</v>
      </c>
      <c r="G1916">
        <v>0</v>
      </c>
      <c r="H1916" s="25">
        <v>14</v>
      </c>
      <c r="I1916" s="25">
        <v>-47.8</v>
      </c>
      <c r="J1916" s="3">
        <v>10000</v>
      </c>
      <c r="K1916" s="7">
        <f t="shared" si="421"/>
        <v>-2</v>
      </c>
      <c r="L1916" s="6">
        <f t="shared" si="422"/>
        <v>-68.599999999999994</v>
      </c>
      <c r="M1916">
        <v>1</v>
      </c>
      <c r="N1916" s="9">
        <f t="shared" si="423"/>
        <v>0</v>
      </c>
      <c r="O1916" s="9">
        <f t="shared" si="424"/>
        <v>-1</v>
      </c>
      <c r="P1916" s="9">
        <f t="shared" si="425"/>
        <v>0</v>
      </c>
      <c r="Q1916" s="8">
        <f t="shared" si="426"/>
        <v>0</v>
      </c>
      <c r="R1916" s="8">
        <f t="shared" si="427"/>
        <v>-47.8</v>
      </c>
      <c r="S1916" t="str">
        <f t="shared" si="428"/>
        <v>1.00.00</v>
      </c>
      <c r="T1916" t="str">
        <f t="shared" si="429"/>
        <v>9.00.00</v>
      </c>
      <c r="U1916" t="str">
        <f t="shared" si="430"/>
        <v xml:space="preserve">1-dic-2014 </v>
      </c>
      <c r="V1916">
        <f t="shared" si="431"/>
        <v>12</v>
      </c>
      <c r="W1916">
        <f t="shared" si="432"/>
        <v>2014</v>
      </c>
      <c r="X1916">
        <f t="shared" si="433"/>
        <v>1</v>
      </c>
      <c r="Y1916" s="25">
        <f t="shared" si="434"/>
        <v>9824.0999999999476</v>
      </c>
    </row>
    <row r="1917" spans="1:25">
      <c r="A1917" t="s">
        <v>2341</v>
      </c>
      <c r="B1917" t="s">
        <v>2342</v>
      </c>
      <c r="C1917" t="s">
        <v>25</v>
      </c>
      <c r="D1917">
        <v>9</v>
      </c>
      <c r="E1917" s="38">
        <v>204</v>
      </c>
      <c r="F1917" s="4">
        <v>1.0200000000000001E-2</v>
      </c>
      <c r="G1917">
        <v>0</v>
      </c>
      <c r="H1917" s="25">
        <v>228</v>
      </c>
      <c r="I1917" s="25">
        <v>-3.6</v>
      </c>
      <c r="J1917" s="3">
        <v>10000</v>
      </c>
      <c r="K1917" s="7">
        <f t="shared" si="421"/>
        <v>1</v>
      </c>
      <c r="L1917" s="6">
        <f t="shared" si="422"/>
        <v>204</v>
      </c>
      <c r="M1917">
        <v>1</v>
      </c>
      <c r="N1917" s="9">
        <f t="shared" si="423"/>
        <v>1</v>
      </c>
      <c r="O1917" s="9">
        <f t="shared" si="424"/>
        <v>0</v>
      </c>
      <c r="P1917" s="9">
        <f t="shared" si="425"/>
        <v>0</v>
      </c>
      <c r="Q1917" s="8">
        <f t="shared" si="426"/>
        <v>204</v>
      </c>
      <c r="R1917" s="8">
        <f t="shared" si="427"/>
        <v>0</v>
      </c>
      <c r="S1917" t="str">
        <f t="shared" si="428"/>
        <v>12.00.00</v>
      </c>
      <c r="T1917" t="str">
        <f t="shared" si="429"/>
        <v>21.00.00</v>
      </c>
      <c r="U1917" t="str">
        <f t="shared" si="430"/>
        <v xml:space="preserve">5-dic-2014 </v>
      </c>
      <c r="V1917">
        <f t="shared" si="431"/>
        <v>12</v>
      </c>
      <c r="W1917">
        <f t="shared" si="432"/>
        <v>2014</v>
      </c>
      <c r="X1917">
        <f t="shared" si="433"/>
        <v>5</v>
      </c>
      <c r="Y1917" s="25">
        <f t="shared" si="434"/>
        <v>10028.099999999948</v>
      </c>
    </row>
    <row r="1918" spans="1:25">
      <c r="A1918" t="s">
        <v>3437</v>
      </c>
      <c r="B1918" t="s">
        <v>3438</v>
      </c>
      <c r="C1918" t="s">
        <v>25</v>
      </c>
      <c r="D1918">
        <v>5</v>
      </c>
      <c r="E1918" s="36">
        <v>71.3</v>
      </c>
      <c r="F1918" s="4">
        <v>7.1999999999999998E-3</v>
      </c>
      <c r="G1918">
        <v>0</v>
      </c>
      <c r="H1918" s="25">
        <v>71.3</v>
      </c>
      <c r="I1918" s="25">
        <v>0</v>
      </c>
      <c r="J1918" s="3">
        <v>10000</v>
      </c>
      <c r="K1918" s="7">
        <f t="shared" si="421"/>
        <v>2</v>
      </c>
      <c r="L1918" s="6">
        <f t="shared" si="422"/>
        <v>275.3</v>
      </c>
      <c r="M1918">
        <v>1</v>
      </c>
      <c r="N1918" s="9">
        <f t="shared" si="423"/>
        <v>1</v>
      </c>
      <c r="O1918" s="9">
        <f t="shared" si="424"/>
        <v>0</v>
      </c>
      <c r="P1918" s="9">
        <f t="shared" si="425"/>
        <v>0</v>
      </c>
      <c r="Q1918" s="8">
        <f t="shared" si="426"/>
        <v>71.3</v>
      </c>
      <c r="R1918" s="8">
        <f t="shared" si="427"/>
        <v>0</v>
      </c>
      <c r="S1918" t="str">
        <f t="shared" si="428"/>
        <v>9.00.00</v>
      </c>
      <c r="T1918" t="str">
        <f t="shared" si="429"/>
        <v>14.00.00</v>
      </c>
      <c r="U1918" t="str">
        <f t="shared" si="430"/>
        <v xml:space="preserve">5-dic-2014 </v>
      </c>
      <c r="V1918">
        <f t="shared" si="431"/>
        <v>12</v>
      </c>
      <c r="W1918">
        <f t="shared" si="432"/>
        <v>2014</v>
      </c>
      <c r="X1918">
        <f t="shared" si="433"/>
        <v>5</v>
      </c>
      <c r="Y1918" s="25">
        <f t="shared" si="434"/>
        <v>10099.399999999947</v>
      </c>
    </row>
    <row r="1919" spans="1:25">
      <c r="A1919" t="s">
        <v>3437</v>
      </c>
      <c r="B1919" t="s">
        <v>5779</v>
      </c>
      <c r="C1919" t="s">
        <v>25</v>
      </c>
      <c r="D1919">
        <v>24</v>
      </c>
      <c r="E1919" s="36">
        <v>131.4</v>
      </c>
      <c r="F1919" s="4">
        <v>1.32E-2</v>
      </c>
      <c r="G1919">
        <v>0</v>
      </c>
      <c r="H1919" s="25">
        <v>162.5</v>
      </c>
      <c r="I1919" s="25">
        <v>0</v>
      </c>
      <c r="J1919" s="3">
        <v>10000</v>
      </c>
      <c r="K1919" s="7">
        <f t="shared" si="421"/>
        <v>3</v>
      </c>
      <c r="L1919" s="6">
        <f t="shared" si="422"/>
        <v>406.70000000000005</v>
      </c>
      <c r="M1919">
        <v>1</v>
      </c>
      <c r="N1919" s="9">
        <f t="shared" si="423"/>
        <v>1</v>
      </c>
      <c r="O1919" s="9">
        <f t="shared" si="424"/>
        <v>0</v>
      </c>
      <c r="P1919" s="9">
        <f t="shared" si="425"/>
        <v>0</v>
      </c>
      <c r="Q1919" s="8">
        <f t="shared" si="426"/>
        <v>131.4</v>
      </c>
      <c r="R1919" s="8">
        <f t="shared" si="427"/>
        <v>0</v>
      </c>
      <c r="S1919" t="str">
        <f t="shared" si="428"/>
        <v>9.00.00</v>
      </c>
      <c r="T1919" t="str">
        <f t="shared" si="429"/>
        <v>9.00.00</v>
      </c>
      <c r="U1919" t="str">
        <f t="shared" si="430"/>
        <v xml:space="preserve">5-dic-2014 </v>
      </c>
      <c r="V1919">
        <f t="shared" si="431"/>
        <v>12</v>
      </c>
      <c r="W1919">
        <f t="shared" si="432"/>
        <v>2014</v>
      </c>
      <c r="X1919">
        <f t="shared" si="433"/>
        <v>5</v>
      </c>
      <c r="Y1919" s="25">
        <f t="shared" si="434"/>
        <v>10230.799999999947</v>
      </c>
    </row>
    <row r="1920" spans="1:25">
      <c r="A1920" t="s">
        <v>2343</v>
      </c>
      <c r="B1920" t="s">
        <v>2344</v>
      </c>
      <c r="C1920" t="s">
        <v>55</v>
      </c>
      <c r="D1920">
        <v>8</v>
      </c>
      <c r="E1920" s="38">
        <v>83</v>
      </c>
      <c r="F1920" s="4">
        <v>4.1000000000000003E-3</v>
      </c>
      <c r="G1920">
        <v>0</v>
      </c>
      <c r="H1920" s="25">
        <v>120.6</v>
      </c>
      <c r="I1920" s="25">
        <v>-60.4</v>
      </c>
      <c r="J1920" s="3">
        <v>10000</v>
      </c>
      <c r="K1920" s="7">
        <f t="shared" si="421"/>
        <v>4</v>
      </c>
      <c r="L1920" s="6">
        <f t="shared" si="422"/>
        <v>489.70000000000005</v>
      </c>
      <c r="M1920">
        <v>1</v>
      </c>
      <c r="N1920" s="9">
        <f t="shared" si="423"/>
        <v>1</v>
      </c>
      <c r="O1920" s="9">
        <f t="shared" si="424"/>
        <v>0</v>
      </c>
      <c r="P1920" s="9">
        <f t="shared" si="425"/>
        <v>0</v>
      </c>
      <c r="Q1920" s="8">
        <f t="shared" si="426"/>
        <v>83</v>
      </c>
      <c r="R1920" s="8">
        <f t="shared" si="427"/>
        <v>0</v>
      </c>
      <c r="S1920" t="str">
        <f t="shared" si="428"/>
        <v>13.00.00</v>
      </c>
      <c r="T1920" t="str">
        <f t="shared" si="429"/>
        <v>21.00.00</v>
      </c>
      <c r="U1920" t="str">
        <f t="shared" si="430"/>
        <v xml:space="preserve">8-dic-2014 </v>
      </c>
      <c r="V1920">
        <f t="shared" si="431"/>
        <v>12</v>
      </c>
      <c r="W1920">
        <f t="shared" si="432"/>
        <v>2014</v>
      </c>
      <c r="X1920">
        <f t="shared" si="433"/>
        <v>8</v>
      </c>
      <c r="Y1920" s="25">
        <f t="shared" si="434"/>
        <v>10313.799999999947</v>
      </c>
    </row>
    <row r="1921" spans="1:25">
      <c r="A1921" t="s">
        <v>5779</v>
      </c>
      <c r="B1921" t="s">
        <v>5780</v>
      </c>
      <c r="C1921" t="s">
        <v>55</v>
      </c>
      <c r="D1921">
        <v>16</v>
      </c>
      <c r="E1921" s="36">
        <v>67.2</v>
      </c>
      <c r="F1921" s="4">
        <v>6.7000000000000002E-3</v>
      </c>
      <c r="G1921">
        <v>0</v>
      </c>
      <c r="H1921" s="25">
        <v>95.5</v>
      </c>
      <c r="I1921" s="25">
        <v>-6.6</v>
      </c>
      <c r="J1921" s="3">
        <v>10000</v>
      </c>
      <c r="K1921" s="7">
        <f t="shared" si="421"/>
        <v>5</v>
      </c>
      <c r="L1921" s="6">
        <f t="shared" si="422"/>
        <v>556.90000000000009</v>
      </c>
      <c r="M1921">
        <v>1</v>
      </c>
      <c r="N1921" s="9">
        <f t="shared" si="423"/>
        <v>1</v>
      </c>
      <c r="O1921" s="9">
        <f t="shared" si="424"/>
        <v>0</v>
      </c>
      <c r="P1921" s="9">
        <f t="shared" si="425"/>
        <v>0</v>
      </c>
      <c r="Q1921" s="8">
        <f t="shared" si="426"/>
        <v>67.2</v>
      </c>
      <c r="R1921" s="8">
        <f t="shared" si="427"/>
        <v>0</v>
      </c>
      <c r="S1921" t="str">
        <f t="shared" si="428"/>
        <v>9.00.00</v>
      </c>
      <c r="T1921" t="str">
        <f t="shared" si="429"/>
        <v>1.00.00</v>
      </c>
      <c r="U1921" t="str">
        <f t="shared" si="430"/>
        <v xml:space="preserve">8-dic-2014 </v>
      </c>
      <c r="V1921">
        <f t="shared" si="431"/>
        <v>12</v>
      </c>
      <c r="W1921">
        <f t="shared" si="432"/>
        <v>2014</v>
      </c>
      <c r="X1921">
        <f t="shared" si="433"/>
        <v>8</v>
      </c>
      <c r="Y1921" s="25">
        <f t="shared" si="434"/>
        <v>10380.999999999947</v>
      </c>
    </row>
    <row r="1922" spans="1:25">
      <c r="A1922" t="s">
        <v>5781</v>
      </c>
      <c r="B1922" t="s">
        <v>5782</v>
      </c>
      <c r="C1922" t="s">
        <v>55</v>
      </c>
      <c r="D1922">
        <v>13</v>
      </c>
      <c r="E1922" s="36">
        <v>97.2</v>
      </c>
      <c r="F1922" s="4">
        <v>9.7999999999999997E-3</v>
      </c>
      <c r="G1922">
        <v>0</v>
      </c>
      <c r="H1922" s="25">
        <v>158.69999999999999</v>
      </c>
      <c r="I1922" s="25">
        <v>-5.2</v>
      </c>
      <c r="J1922" s="3">
        <v>10000</v>
      </c>
      <c r="K1922" s="7">
        <f t="shared" si="421"/>
        <v>6</v>
      </c>
      <c r="L1922" s="6">
        <f t="shared" si="422"/>
        <v>654.10000000000014</v>
      </c>
      <c r="M1922">
        <v>1</v>
      </c>
      <c r="N1922" s="9">
        <f t="shared" si="423"/>
        <v>1</v>
      </c>
      <c r="O1922" s="9">
        <f t="shared" si="424"/>
        <v>0</v>
      </c>
      <c r="P1922" s="9">
        <f t="shared" si="425"/>
        <v>0</v>
      </c>
      <c r="Q1922" s="8">
        <f t="shared" si="426"/>
        <v>97.2</v>
      </c>
      <c r="R1922" s="8">
        <f t="shared" si="427"/>
        <v>0</v>
      </c>
      <c r="S1922" t="str">
        <f t="shared" si="428"/>
        <v>6.00.00</v>
      </c>
      <c r="T1922" t="str">
        <f t="shared" si="429"/>
        <v>19.00.00</v>
      </c>
      <c r="U1922" t="str">
        <f t="shared" si="430"/>
        <v xml:space="preserve">9-dic-2014 </v>
      </c>
      <c r="V1922">
        <f t="shared" si="431"/>
        <v>12</v>
      </c>
      <c r="W1922">
        <f t="shared" si="432"/>
        <v>2014</v>
      </c>
      <c r="X1922">
        <f t="shared" si="433"/>
        <v>9</v>
      </c>
      <c r="Y1922" s="25">
        <f t="shared" si="434"/>
        <v>10478.199999999948</v>
      </c>
    </row>
    <row r="1923" spans="1:25">
      <c r="A1923" t="s">
        <v>7401</v>
      </c>
      <c r="B1923" t="s">
        <v>7402</v>
      </c>
      <c r="C1923" t="s">
        <v>25</v>
      </c>
      <c r="D1923">
        <v>6</v>
      </c>
      <c r="E1923" s="36">
        <v>-69</v>
      </c>
      <c r="F1923" s="4">
        <v>-7.0000000000000001E-3</v>
      </c>
      <c r="G1923">
        <v>0</v>
      </c>
      <c r="H1923" s="25">
        <v>2.5</v>
      </c>
      <c r="I1923" s="25">
        <v>-61.5</v>
      </c>
      <c r="J1923" s="3">
        <v>10000</v>
      </c>
      <c r="K1923" s="7">
        <f t="shared" si="421"/>
        <v>-1</v>
      </c>
      <c r="L1923" s="6">
        <f t="shared" si="422"/>
        <v>-69</v>
      </c>
      <c r="M1923">
        <v>1</v>
      </c>
      <c r="N1923" s="9">
        <f t="shared" si="423"/>
        <v>0</v>
      </c>
      <c r="O1923" s="9">
        <f t="shared" si="424"/>
        <v>-1</v>
      </c>
      <c r="P1923" s="9">
        <f t="shared" si="425"/>
        <v>0</v>
      </c>
      <c r="Q1923" s="8">
        <f t="shared" si="426"/>
        <v>0</v>
      </c>
      <c r="R1923" s="8">
        <f t="shared" si="427"/>
        <v>-69</v>
      </c>
      <c r="S1923" t="str">
        <f t="shared" si="428"/>
        <v>11.15.00</v>
      </c>
      <c r="T1923" t="str">
        <f t="shared" si="429"/>
        <v>12.45.00</v>
      </c>
      <c r="U1923" t="str">
        <f t="shared" si="430"/>
        <v>11-dic-2014</v>
      </c>
      <c r="V1923">
        <f t="shared" si="431"/>
        <v>12</v>
      </c>
      <c r="W1923">
        <f t="shared" si="432"/>
        <v>2014</v>
      </c>
      <c r="X1923">
        <f t="shared" si="433"/>
        <v>11</v>
      </c>
      <c r="Y1923" s="25">
        <f t="shared" si="434"/>
        <v>10409.199999999948</v>
      </c>
    </row>
    <row r="1924" spans="1:25">
      <c r="A1924" t="s">
        <v>7402</v>
      </c>
      <c r="B1924" t="s">
        <v>7403</v>
      </c>
      <c r="C1924" t="s">
        <v>55</v>
      </c>
      <c r="D1924">
        <v>33</v>
      </c>
      <c r="E1924" s="36">
        <v>-37.5</v>
      </c>
      <c r="F1924" s="4">
        <v>-3.8E-3</v>
      </c>
      <c r="G1924">
        <v>0</v>
      </c>
      <c r="H1924" s="25">
        <v>0</v>
      </c>
      <c r="I1924" s="25">
        <v>-150.80000000000001</v>
      </c>
      <c r="J1924" s="3">
        <v>10000</v>
      </c>
      <c r="K1924" s="7">
        <f t="shared" si="421"/>
        <v>-2</v>
      </c>
      <c r="L1924" s="6">
        <f t="shared" si="422"/>
        <v>-106.5</v>
      </c>
      <c r="M1924">
        <v>1</v>
      </c>
      <c r="N1924" s="9">
        <f t="shared" si="423"/>
        <v>0</v>
      </c>
      <c r="O1924" s="9">
        <f t="shared" si="424"/>
        <v>-1</v>
      </c>
      <c r="P1924" s="9">
        <f t="shared" si="425"/>
        <v>0</v>
      </c>
      <c r="Q1924" s="8">
        <f t="shared" si="426"/>
        <v>0</v>
      </c>
      <c r="R1924" s="8">
        <f t="shared" si="427"/>
        <v>-37.5</v>
      </c>
      <c r="S1924" t="str">
        <f t="shared" si="428"/>
        <v>12.45.00</v>
      </c>
      <c r="T1924" t="str">
        <f t="shared" si="429"/>
        <v>21.00.00</v>
      </c>
      <c r="U1924" t="str">
        <f t="shared" si="430"/>
        <v>11-dic-2014</v>
      </c>
      <c r="V1924">
        <f t="shared" si="431"/>
        <v>12</v>
      </c>
      <c r="W1924">
        <f t="shared" si="432"/>
        <v>2014</v>
      </c>
      <c r="X1924">
        <f t="shared" si="433"/>
        <v>11</v>
      </c>
      <c r="Y1924" s="25">
        <f t="shared" si="434"/>
        <v>10371.699999999948</v>
      </c>
    </row>
    <row r="1925" spans="1:25">
      <c r="A1925" t="s">
        <v>2345</v>
      </c>
      <c r="B1925" t="s">
        <v>2346</v>
      </c>
      <c r="C1925" t="s">
        <v>55</v>
      </c>
      <c r="D1925">
        <v>3</v>
      </c>
      <c r="E1925" s="38">
        <v>-200</v>
      </c>
      <c r="F1925" s="4">
        <v>-1.0200000000000001E-2</v>
      </c>
      <c r="G1925">
        <v>0</v>
      </c>
      <c r="H1925" s="25">
        <v>0</v>
      </c>
      <c r="I1925" s="25">
        <v>-200</v>
      </c>
      <c r="J1925" s="3">
        <v>10000</v>
      </c>
      <c r="K1925" s="7">
        <f t="shared" si="421"/>
        <v>-3</v>
      </c>
      <c r="L1925" s="6">
        <f t="shared" si="422"/>
        <v>-306.5</v>
      </c>
      <c r="M1925">
        <v>1</v>
      </c>
      <c r="N1925" s="9">
        <f t="shared" si="423"/>
        <v>0</v>
      </c>
      <c r="O1925" s="9">
        <f t="shared" si="424"/>
        <v>-1</v>
      </c>
      <c r="P1925" s="9">
        <f t="shared" si="425"/>
        <v>0</v>
      </c>
      <c r="Q1925" s="8">
        <f t="shared" si="426"/>
        <v>0</v>
      </c>
      <c r="R1925" s="8">
        <f t="shared" si="427"/>
        <v>-200</v>
      </c>
      <c r="S1925" t="str">
        <f t="shared" si="428"/>
        <v>13.00.00</v>
      </c>
      <c r="T1925" t="str">
        <f t="shared" si="429"/>
        <v>16.00.00</v>
      </c>
      <c r="U1925" t="str">
        <f t="shared" si="430"/>
        <v>11-dic-2014</v>
      </c>
      <c r="V1925">
        <f t="shared" si="431"/>
        <v>12</v>
      </c>
      <c r="W1925">
        <f t="shared" si="432"/>
        <v>2014</v>
      </c>
      <c r="X1925">
        <f t="shared" si="433"/>
        <v>11</v>
      </c>
      <c r="Y1925" s="25">
        <f t="shared" si="434"/>
        <v>10171.699999999948</v>
      </c>
    </row>
    <row r="1926" spans="1:25">
      <c r="A1926" t="s">
        <v>5785</v>
      </c>
      <c r="B1926" t="s">
        <v>5786</v>
      </c>
      <c r="C1926" t="s">
        <v>25</v>
      </c>
      <c r="D1926">
        <v>3</v>
      </c>
      <c r="E1926" s="36">
        <v>-67.8</v>
      </c>
      <c r="F1926" s="4">
        <v>-6.8999999999999999E-3</v>
      </c>
      <c r="G1926">
        <v>0</v>
      </c>
      <c r="H1926" s="25">
        <v>0</v>
      </c>
      <c r="I1926" s="25">
        <v>-67.8</v>
      </c>
      <c r="J1926" s="3">
        <v>10000</v>
      </c>
      <c r="K1926" s="7">
        <f t="shared" si="421"/>
        <v>-4</v>
      </c>
      <c r="L1926" s="6">
        <f t="shared" si="422"/>
        <v>-374.3</v>
      </c>
      <c r="M1926">
        <v>1</v>
      </c>
      <c r="N1926" s="9">
        <f t="shared" si="423"/>
        <v>0</v>
      </c>
      <c r="O1926" s="9">
        <f t="shared" si="424"/>
        <v>-1</v>
      </c>
      <c r="P1926" s="9">
        <f t="shared" si="425"/>
        <v>0</v>
      </c>
      <c r="Q1926" s="8">
        <f t="shared" si="426"/>
        <v>0</v>
      </c>
      <c r="R1926" s="8">
        <f t="shared" si="427"/>
        <v>-67.8</v>
      </c>
      <c r="S1926" t="str">
        <f t="shared" si="428"/>
        <v>17.00.00</v>
      </c>
      <c r="T1926" t="str">
        <f t="shared" si="429"/>
        <v>20.00.00</v>
      </c>
      <c r="U1926" t="str">
        <f t="shared" si="430"/>
        <v>11-dic-2014</v>
      </c>
      <c r="V1926">
        <f t="shared" si="431"/>
        <v>12</v>
      </c>
      <c r="W1926">
        <f t="shared" si="432"/>
        <v>2014</v>
      </c>
      <c r="X1926">
        <f t="shared" si="433"/>
        <v>11</v>
      </c>
      <c r="Y1926" s="25">
        <f t="shared" si="434"/>
        <v>10103.899999999949</v>
      </c>
    </row>
    <row r="1927" spans="1:25">
      <c r="A1927" t="s">
        <v>5787</v>
      </c>
      <c r="B1927" t="s">
        <v>5788</v>
      </c>
      <c r="C1927" t="s">
        <v>55</v>
      </c>
      <c r="D1927">
        <v>10</v>
      </c>
      <c r="E1927" s="36">
        <v>-20.8</v>
      </c>
      <c r="F1927" s="4">
        <v>-2.0999999999999999E-3</v>
      </c>
      <c r="G1927">
        <v>0</v>
      </c>
      <c r="H1927" s="25">
        <v>9.5</v>
      </c>
      <c r="I1927" s="25">
        <v>-20.8</v>
      </c>
      <c r="J1927" s="3">
        <v>10000</v>
      </c>
      <c r="K1927" s="7">
        <f t="shared" ref="K1927:K1990" si="435">+IF(AND(E1927&gt;=0,E1926&gt;=0),K1926+1,IF(AND(E1927&lt;0,E1926&lt;0),K1926-1,IF(AND(E1927&gt;=0,E1926&lt;0),1,-1)))</f>
        <v>-5</v>
      </c>
      <c r="L1927" s="6">
        <f t="shared" ref="L1927:L1990" si="436">+IF(AND(E1927&gt;=0,E1926&gt;=0),L1926+E1927,IF(AND(E1927&lt;0,E1926&lt;0),L1926+E1927,E1927))</f>
        <v>-395.1</v>
      </c>
      <c r="M1927">
        <v>1</v>
      </c>
      <c r="N1927" s="9">
        <f t="shared" ref="N1927:N1990" si="437">+IF(E1927&gt;0,1,0)</f>
        <v>0</v>
      </c>
      <c r="O1927" s="9">
        <f t="shared" ref="O1927:O1990" si="438">+IF(E1927&lt;0,-1,0)</f>
        <v>-1</v>
      </c>
      <c r="P1927" s="9">
        <f t="shared" ref="P1927:P1990" si="439">+IF(E1927=0,1,0)</f>
        <v>0</v>
      </c>
      <c r="Q1927" s="8">
        <f t="shared" ref="Q1927:Q1990" si="440">IF(E1927&gt;=0,E1927,0)</f>
        <v>0</v>
      </c>
      <c r="R1927" s="8">
        <f t="shared" ref="R1927:R1990" si="441">IF(E1927&lt;0,E1927,0)</f>
        <v>-20.8</v>
      </c>
      <c r="S1927" t="str">
        <f t="shared" ref="S1927:S1990" si="442">REPLACE(A1927,1,SEARCH(" ",A1927),"")</f>
        <v>23.00.00</v>
      </c>
      <c r="T1927" t="str">
        <f t="shared" ref="T1927:T1990" si="443">REPLACE(B1927,1,SEARCH(" ",B1927),"")</f>
        <v>9.00.00</v>
      </c>
      <c r="U1927" t="str">
        <f t="shared" ref="U1927:U1990" si="444">LEFT(A1927,11)</f>
        <v>11-dic-2014</v>
      </c>
      <c r="V1927">
        <f t="shared" ref="V1927:V1990" si="445">MONTH(U1927)</f>
        <v>12</v>
      </c>
      <c r="W1927">
        <f t="shared" ref="W1927:W1990" si="446">YEAR(U1927)</f>
        <v>2014</v>
      </c>
      <c r="X1927">
        <f t="shared" ref="X1927:X1990" si="447">DAY(U1927)</f>
        <v>11</v>
      </c>
      <c r="Y1927" s="25">
        <f t="shared" ref="Y1927:Y1990" si="448">Y1926+E1927</f>
        <v>10083.099999999949</v>
      </c>
    </row>
    <row r="1928" spans="1:25">
      <c r="A1928" t="s">
        <v>5783</v>
      </c>
      <c r="B1928" t="s">
        <v>5784</v>
      </c>
      <c r="C1928" t="s">
        <v>25</v>
      </c>
      <c r="D1928">
        <v>4</v>
      </c>
      <c r="E1928" s="36">
        <v>27.2</v>
      </c>
      <c r="F1928" s="4">
        <v>2.8E-3</v>
      </c>
      <c r="G1928">
        <v>0</v>
      </c>
      <c r="H1928" s="25">
        <v>76.5</v>
      </c>
      <c r="I1928" s="25">
        <v>0</v>
      </c>
      <c r="J1928" s="3">
        <v>10000</v>
      </c>
      <c r="K1928" s="7">
        <f t="shared" si="435"/>
        <v>1</v>
      </c>
      <c r="L1928" s="6">
        <f t="shared" si="436"/>
        <v>27.2</v>
      </c>
      <c r="M1928">
        <v>1</v>
      </c>
      <c r="N1928" s="9">
        <f t="shared" si="437"/>
        <v>1</v>
      </c>
      <c r="O1928" s="9">
        <f t="shared" si="438"/>
        <v>0</v>
      </c>
      <c r="P1928" s="9">
        <f t="shared" si="439"/>
        <v>0</v>
      </c>
      <c r="Q1928" s="8">
        <f t="shared" si="440"/>
        <v>27.2</v>
      </c>
      <c r="R1928" s="8">
        <f t="shared" si="441"/>
        <v>0</v>
      </c>
      <c r="S1928" t="str">
        <f t="shared" si="442"/>
        <v>8.00.00</v>
      </c>
      <c r="T1928" t="str">
        <f t="shared" si="443"/>
        <v>12.00.00</v>
      </c>
      <c r="U1928" t="str">
        <f t="shared" si="444"/>
        <v>11-dic-2014</v>
      </c>
      <c r="V1928">
        <f t="shared" si="445"/>
        <v>12</v>
      </c>
      <c r="W1928">
        <f t="shared" si="446"/>
        <v>2014</v>
      </c>
      <c r="X1928">
        <f t="shared" si="447"/>
        <v>11</v>
      </c>
      <c r="Y1928" s="25">
        <f t="shared" si="448"/>
        <v>10110.29999999995</v>
      </c>
    </row>
    <row r="1929" spans="1:25">
      <c r="A1929" t="s">
        <v>7404</v>
      </c>
      <c r="B1929" t="s">
        <v>41</v>
      </c>
      <c r="C1929" t="s">
        <v>55</v>
      </c>
      <c r="D1929">
        <v>31</v>
      </c>
      <c r="E1929" s="36">
        <v>114.1</v>
      </c>
      <c r="F1929" s="4">
        <v>1.17E-2</v>
      </c>
      <c r="G1929">
        <v>0</v>
      </c>
      <c r="H1929" s="25">
        <v>135.1</v>
      </c>
      <c r="I1929" s="25">
        <v>-33.9</v>
      </c>
      <c r="J1929" s="3">
        <v>10000</v>
      </c>
      <c r="K1929" s="7">
        <f t="shared" si="435"/>
        <v>2</v>
      </c>
      <c r="L1929" s="6">
        <f t="shared" si="436"/>
        <v>141.29999999999998</v>
      </c>
      <c r="M1929">
        <v>1</v>
      </c>
      <c r="N1929" s="9">
        <f t="shared" si="437"/>
        <v>1</v>
      </c>
      <c r="O1929" s="9">
        <f t="shared" si="438"/>
        <v>0</v>
      </c>
      <c r="P1929" s="9">
        <f t="shared" si="439"/>
        <v>0</v>
      </c>
      <c r="Q1929" s="8">
        <f t="shared" si="440"/>
        <v>114.1</v>
      </c>
      <c r="R1929" s="8">
        <f t="shared" si="441"/>
        <v>0</v>
      </c>
      <c r="S1929" t="str">
        <f t="shared" si="442"/>
        <v>9.45.00</v>
      </c>
      <c r="T1929" t="str">
        <f t="shared" si="443"/>
        <v>17.30.00</v>
      </c>
      <c r="U1929" t="str">
        <f t="shared" si="444"/>
        <v>12-dic-2014</v>
      </c>
      <c r="V1929">
        <f t="shared" si="445"/>
        <v>12</v>
      </c>
      <c r="W1929">
        <f t="shared" si="446"/>
        <v>2014</v>
      </c>
      <c r="X1929">
        <f t="shared" si="447"/>
        <v>12</v>
      </c>
      <c r="Y1929" s="25">
        <f t="shared" si="448"/>
        <v>10224.399999999951</v>
      </c>
    </row>
    <row r="1930" spans="1:25">
      <c r="A1930" t="s">
        <v>5789</v>
      </c>
      <c r="B1930" t="s">
        <v>5789</v>
      </c>
      <c r="C1930" t="s">
        <v>25</v>
      </c>
      <c r="D1930">
        <v>0</v>
      </c>
      <c r="E1930" s="36">
        <v>-42.8</v>
      </c>
      <c r="F1930" s="4">
        <v>-4.5999999999999999E-3</v>
      </c>
      <c r="G1930">
        <v>0</v>
      </c>
      <c r="H1930" s="25">
        <v>0</v>
      </c>
      <c r="I1930" s="25">
        <v>-42.8</v>
      </c>
      <c r="J1930" s="3">
        <v>10000</v>
      </c>
      <c r="K1930" s="7">
        <f t="shared" si="435"/>
        <v>-1</v>
      </c>
      <c r="L1930" s="6">
        <f t="shared" si="436"/>
        <v>-42.8</v>
      </c>
      <c r="M1930">
        <v>1</v>
      </c>
      <c r="N1930" s="9">
        <f t="shared" si="437"/>
        <v>0</v>
      </c>
      <c r="O1930" s="9">
        <f t="shared" si="438"/>
        <v>-1</v>
      </c>
      <c r="P1930" s="9">
        <f t="shared" si="439"/>
        <v>0</v>
      </c>
      <c r="Q1930" s="8">
        <f t="shared" si="440"/>
        <v>0</v>
      </c>
      <c r="R1930" s="8">
        <f t="shared" si="441"/>
        <v>-42.8</v>
      </c>
      <c r="S1930" t="str">
        <f t="shared" si="442"/>
        <v>11.00.00</v>
      </c>
      <c r="T1930" t="str">
        <f t="shared" si="443"/>
        <v>11.00.00</v>
      </c>
      <c r="U1930" t="str">
        <f t="shared" si="444"/>
        <v>16-dic-2014</v>
      </c>
      <c r="V1930">
        <f t="shared" si="445"/>
        <v>12</v>
      </c>
      <c r="W1930">
        <f t="shared" si="446"/>
        <v>2014</v>
      </c>
      <c r="X1930">
        <f t="shared" si="447"/>
        <v>16</v>
      </c>
      <c r="Y1930" s="25">
        <f t="shared" si="448"/>
        <v>10181.599999999951</v>
      </c>
    </row>
    <row r="1931" spans="1:25">
      <c r="A1931" t="s">
        <v>2347</v>
      </c>
      <c r="B1931" t="s">
        <v>2348</v>
      </c>
      <c r="C1931" t="s">
        <v>25</v>
      </c>
      <c r="D1931">
        <v>9</v>
      </c>
      <c r="E1931" s="38">
        <v>176.4</v>
      </c>
      <c r="F1931" s="4">
        <v>9.2999999999999992E-3</v>
      </c>
      <c r="G1931">
        <v>0</v>
      </c>
      <c r="H1931" s="25">
        <v>177</v>
      </c>
      <c r="I1931" s="25">
        <v>-76</v>
      </c>
      <c r="J1931" s="3">
        <v>10000</v>
      </c>
      <c r="K1931" s="7">
        <f t="shared" si="435"/>
        <v>1</v>
      </c>
      <c r="L1931" s="6">
        <f t="shared" si="436"/>
        <v>176.4</v>
      </c>
      <c r="M1931">
        <v>1</v>
      </c>
      <c r="N1931" s="9">
        <f t="shared" si="437"/>
        <v>1</v>
      </c>
      <c r="O1931" s="9">
        <f t="shared" si="438"/>
        <v>0</v>
      </c>
      <c r="P1931" s="9">
        <f t="shared" si="439"/>
        <v>0</v>
      </c>
      <c r="Q1931" s="8">
        <f t="shared" si="440"/>
        <v>176.4</v>
      </c>
      <c r="R1931" s="8">
        <f t="shared" si="441"/>
        <v>0</v>
      </c>
      <c r="S1931" t="str">
        <f t="shared" si="442"/>
        <v>12.00.00</v>
      </c>
      <c r="T1931" t="str">
        <f t="shared" si="443"/>
        <v>21.00.00</v>
      </c>
      <c r="U1931" t="str">
        <f t="shared" si="444"/>
        <v>17-dic-2014</v>
      </c>
      <c r="V1931">
        <f t="shared" si="445"/>
        <v>12</v>
      </c>
      <c r="W1931">
        <f t="shared" si="446"/>
        <v>2014</v>
      </c>
      <c r="X1931">
        <f t="shared" si="447"/>
        <v>17</v>
      </c>
      <c r="Y1931" s="25">
        <f t="shared" si="448"/>
        <v>10357.999999999951</v>
      </c>
    </row>
    <row r="1932" spans="1:25">
      <c r="A1932" t="s">
        <v>3439</v>
      </c>
      <c r="B1932" t="s">
        <v>3440</v>
      </c>
      <c r="C1932" t="s">
        <v>25</v>
      </c>
      <c r="D1932">
        <v>6</v>
      </c>
      <c r="E1932" s="36">
        <v>-52.5</v>
      </c>
      <c r="F1932" s="4">
        <v>-5.3E-3</v>
      </c>
      <c r="G1932">
        <v>0</v>
      </c>
      <c r="H1932" s="25">
        <v>0</v>
      </c>
      <c r="I1932" s="25">
        <v>-68.3</v>
      </c>
      <c r="J1932" s="3">
        <v>10000</v>
      </c>
      <c r="K1932" s="7">
        <f t="shared" si="435"/>
        <v>-1</v>
      </c>
      <c r="L1932" s="6">
        <f t="shared" si="436"/>
        <v>-52.5</v>
      </c>
      <c r="M1932">
        <v>1</v>
      </c>
      <c r="N1932" s="9">
        <f t="shared" si="437"/>
        <v>0</v>
      </c>
      <c r="O1932" s="9">
        <f t="shared" si="438"/>
        <v>-1</v>
      </c>
      <c r="P1932" s="9">
        <f t="shared" si="439"/>
        <v>0</v>
      </c>
      <c r="Q1932" s="8">
        <f t="shared" si="440"/>
        <v>0</v>
      </c>
      <c r="R1932" s="8">
        <f t="shared" si="441"/>
        <v>-52.5</v>
      </c>
      <c r="S1932" t="str">
        <f t="shared" si="442"/>
        <v>17.00.00</v>
      </c>
      <c r="T1932" t="str">
        <f t="shared" si="443"/>
        <v>23.00.00</v>
      </c>
      <c r="U1932" t="str">
        <f t="shared" si="444"/>
        <v>19-dic-2014</v>
      </c>
      <c r="V1932">
        <f t="shared" si="445"/>
        <v>12</v>
      </c>
      <c r="W1932">
        <f t="shared" si="446"/>
        <v>2014</v>
      </c>
      <c r="X1932">
        <f t="shared" si="447"/>
        <v>19</v>
      </c>
      <c r="Y1932" s="25">
        <f t="shared" si="448"/>
        <v>10305.499999999951</v>
      </c>
    </row>
    <row r="1933" spans="1:25">
      <c r="A1933" t="s">
        <v>2349</v>
      </c>
      <c r="B1933" t="s">
        <v>2350</v>
      </c>
      <c r="C1933" t="s">
        <v>25</v>
      </c>
      <c r="D1933">
        <v>9</v>
      </c>
      <c r="E1933" s="38">
        <v>31</v>
      </c>
      <c r="F1933" s="4">
        <v>1.6000000000000001E-3</v>
      </c>
      <c r="G1933">
        <v>0</v>
      </c>
      <c r="H1933" s="25">
        <v>64.400000000000006</v>
      </c>
      <c r="I1933" s="25">
        <v>-51</v>
      </c>
      <c r="J1933" s="3">
        <v>10000</v>
      </c>
      <c r="K1933" s="7">
        <f t="shared" si="435"/>
        <v>1</v>
      </c>
      <c r="L1933" s="6">
        <f t="shared" si="436"/>
        <v>31</v>
      </c>
      <c r="M1933">
        <v>1</v>
      </c>
      <c r="N1933" s="9">
        <f t="shared" si="437"/>
        <v>1</v>
      </c>
      <c r="O1933" s="9">
        <f t="shared" si="438"/>
        <v>0</v>
      </c>
      <c r="P1933" s="9">
        <f t="shared" si="439"/>
        <v>0</v>
      </c>
      <c r="Q1933" s="8">
        <f t="shared" si="440"/>
        <v>31</v>
      </c>
      <c r="R1933" s="8">
        <f t="shared" si="441"/>
        <v>0</v>
      </c>
      <c r="S1933" t="str">
        <f t="shared" si="442"/>
        <v>12.00.00</v>
      </c>
      <c r="T1933" t="str">
        <f t="shared" si="443"/>
        <v>21.00.00</v>
      </c>
      <c r="U1933" t="str">
        <f t="shared" si="444"/>
        <v>22-dic-2014</v>
      </c>
      <c r="V1933">
        <f t="shared" si="445"/>
        <v>12</v>
      </c>
      <c r="W1933">
        <f t="shared" si="446"/>
        <v>2014</v>
      </c>
      <c r="X1933">
        <f t="shared" si="447"/>
        <v>22</v>
      </c>
      <c r="Y1933" s="25">
        <f t="shared" si="448"/>
        <v>10336.499999999951</v>
      </c>
    </row>
    <row r="1934" spans="1:25">
      <c r="A1934" t="s">
        <v>3441</v>
      </c>
      <c r="B1934" t="s">
        <v>3442</v>
      </c>
      <c r="C1934" t="s">
        <v>25</v>
      </c>
      <c r="D1934">
        <v>4</v>
      </c>
      <c r="E1934" s="36">
        <v>2.2999999999999998</v>
      </c>
      <c r="F1934" s="4">
        <v>2.0000000000000001E-4</v>
      </c>
      <c r="G1934">
        <v>0</v>
      </c>
      <c r="H1934" s="25">
        <v>3.8</v>
      </c>
      <c r="I1934" s="25">
        <v>-16.7</v>
      </c>
      <c r="J1934" s="3">
        <v>10000</v>
      </c>
      <c r="K1934" s="7">
        <f t="shared" si="435"/>
        <v>2</v>
      </c>
      <c r="L1934" s="6">
        <f t="shared" si="436"/>
        <v>33.299999999999997</v>
      </c>
      <c r="M1934">
        <v>1</v>
      </c>
      <c r="N1934" s="9">
        <f t="shared" si="437"/>
        <v>1</v>
      </c>
      <c r="O1934" s="9">
        <f t="shared" si="438"/>
        <v>0</v>
      </c>
      <c r="P1934" s="9">
        <f t="shared" si="439"/>
        <v>0</v>
      </c>
      <c r="Q1934" s="8">
        <f t="shared" si="440"/>
        <v>2.2999999999999998</v>
      </c>
      <c r="R1934" s="8">
        <f t="shared" si="441"/>
        <v>0</v>
      </c>
      <c r="S1934" t="str">
        <f t="shared" si="442"/>
        <v>17.00.00</v>
      </c>
      <c r="T1934" t="str">
        <f t="shared" si="443"/>
        <v>1.00.00</v>
      </c>
      <c r="U1934" t="str">
        <f t="shared" si="444"/>
        <v>24-dic-2014</v>
      </c>
      <c r="V1934">
        <f t="shared" si="445"/>
        <v>12</v>
      </c>
      <c r="W1934">
        <f t="shared" si="446"/>
        <v>2014</v>
      </c>
      <c r="X1934">
        <f t="shared" si="447"/>
        <v>24</v>
      </c>
      <c r="Y1934" s="25">
        <f t="shared" si="448"/>
        <v>10338.79999999995</v>
      </c>
    </row>
    <row r="1935" spans="1:25">
      <c r="A1935" t="s">
        <v>5790</v>
      </c>
      <c r="B1935" t="s">
        <v>5791</v>
      </c>
      <c r="C1935" t="s">
        <v>55</v>
      </c>
      <c r="D1935">
        <v>20</v>
      </c>
      <c r="E1935" s="36">
        <v>88.5</v>
      </c>
      <c r="F1935" s="4">
        <v>8.9999999999999993E-3</v>
      </c>
      <c r="G1935">
        <v>0</v>
      </c>
      <c r="H1935" s="25">
        <v>117.7</v>
      </c>
      <c r="I1935" s="25">
        <v>0</v>
      </c>
      <c r="J1935" s="3">
        <v>10000</v>
      </c>
      <c r="K1935" s="7">
        <f t="shared" si="435"/>
        <v>3</v>
      </c>
      <c r="L1935" s="6">
        <f t="shared" si="436"/>
        <v>121.8</v>
      </c>
      <c r="M1935">
        <v>1</v>
      </c>
      <c r="N1935" s="9">
        <f t="shared" si="437"/>
        <v>1</v>
      </c>
      <c r="O1935" s="9">
        <f t="shared" si="438"/>
        <v>0</v>
      </c>
      <c r="P1935" s="9">
        <f t="shared" si="439"/>
        <v>0</v>
      </c>
      <c r="Q1935" s="8">
        <f t="shared" si="440"/>
        <v>88.5</v>
      </c>
      <c r="R1935" s="8">
        <f t="shared" si="441"/>
        <v>0</v>
      </c>
      <c r="S1935" t="str">
        <f t="shared" si="442"/>
        <v>9.00.00</v>
      </c>
      <c r="T1935" t="str">
        <f t="shared" si="443"/>
        <v>5.00.00</v>
      </c>
      <c r="U1935" t="str">
        <f t="shared" si="444"/>
        <v>30-dic-2014</v>
      </c>
      <c r="V1935">
        <f t="shared" si="445"/>
        <v>12</v>
      </c>
      <c r="W1935">
        <f t="shared" si="446"/>
        <v>2014</v>
      </c>
      <c r="X1935">
        <f t="shared" si="447"/>
        <v>30</v>
      </c>
      <c r="Y1935" s="25">
        <f t="shared" si="448"/>
        <v>10427.29999999995</v>
      </c>
    </row>
    <row r="1936" spans="1:25">
      <c r="A1936" t="s">
        <v>5791</v>
      </c>
      <c r="B1936" t="s">
        <v>5792</v>
      </c>
      <c r="C1936" t="s">
        <v>25</v>
      </c>
      <c r="D1936">
        <v>11</v>
      </c>
      <c r="E1936" s="36">
        <v>-12.8</v>
      </c>
      <c r="F1936" s="4">
        <v>-1.2999999999999999E-3</v>
      </c>
      <c r="G1936">
        <v>0</v>
      </c>
      <c r="H1936" s="25">
        <v>12.9</v>
      </c>
      <c r="I1936" s="25">
        <v>-14.7</v>
      </c>
      <c r="J1936" s="3">
        <v>10000</v>
      </c>
      <c r="K1936" s="7">
        <f t="shared" si="435"/>
        <v>-1</v>
      </c>
      <c r="L1936" s="6">
        <f t="shared" si="436"/>
        <v>-12.8</v>
      </c>
      <c r="M1936">
        <v>1</v>
      </c>
      <c r="N1936" s="9">
        <f t="shared" si="437"/>
        <v>0</v>
      </c>
      <c r="O1936" s="9">
        <f t="shared" si="438"/>
        <v>-1</v>
      </c>
      <c r="P1936" s="9">
        <f t="shared" si="439"/>
        <v>0</v>
      </c>
      <c r="Q1936" s="8">
        <f t="shared" si="440"/>
        <v>0</v>
      </c>
      <c r="R1936" s="8">
        <f t="shared" si="441"/>
        <v>-12.8</v>
      </c>
      <c r="S1936" t="str">
        <f t="shared" si="442"/>
        <v>5.00.00</v>
      </c>
      <c r="T1936" t="str">
        <f t="shared" si="443"/>
        <v>16.00.00</v>
      </c>
      <c r="U1936" t="str">
        <f t="shared" si="444"/>
        <v>31-dic-2014</v>
      </c>
      <c r="V1936">
        <f t="shared" si="445"/>
        <v>12</v>
      </c>
      <c r="W1936">
        <f t="shared" si="446"/>
        <v>2014</v>
      </c>
      <c r="X1936">
        <f t="shared" si="447"/>
        <v>31</v>
      </c>
      <c r="Y1936" s="25">
        <f t="shared" si="448"/>
        <v>10414.499999999951</v>
      </c>
    </row>
    <row r="1937" spans="1:25">
      <c r="A1937" t="s">
        <v>5793</v>
      </c>
      <c r="B1937" t="s">
        <v>5794</v>
      </c>
      <c r="C1937" t="s">
        <v>25</v>
      </c>
      <c r="D1937">
        <v>3</v>
      </c>
      <c r="E1937" s="36">
        <v>58.2</v>
      </c>
      <c r="F1937" s="4">
        <v>6.0000000000000001E-3</v>
      </c>
      <c r="G1937">
        <v>0</v>
      </c>
      <c r="H1937" s="25">
        <v>98.2</v>
      </c>
      <c r="I1937" s="25">
        <v>-1</v>
      </c>
      <c r="J1937" s="3">
        <v>10000</v>
      </c>
      <c r="K1937" s="7">
        <f t="shared" si="435"/>
        <v>1</v>
      </c>
      <c r="L1937" s="6">
        <f t="shared" si="436"/>
        <v>58.2</v>
      </c>
      <c r="M1937">
        <v>1</v>
      </c>
      <c r="N1937" s="9">
        <f t="shared" si="437"/>
        <v>1</v>
      </c>
      <c r="O1937" s="9">
        <f t="shared" si="438"/>
        <v>0</v>
      </c>
      <c r="P1937" s="9">
        <f t="shared" si="439"/>
        <v>0</v>
      </c>
      <c r="Q1937" s="8">
        <f t="shared" si="440"/>
        <v>58.2</v>
      </c>
      <c r="R1937" s="8">
        <f t="shared" si="441"/>
        <v>0</v>
      </c>
      <c r="S1937" t="str">
        <f t="shared" si="442"/>
        <v>6.00.00</v>
      </c>
      <c r="T1937" t="str">
        <f t="shared" si="443"/>
        <v>9.00.00</v>
      </c>
      <c r="U1937" t="str">
        <f t="shared" si="444"/>
        <v xml:space="preserve">2-gen-2015 </v>
      </c>
      <c r="V1937">
        <f t="shared" si="445"/>
        <v>1</v>
      </c>
      <c r="W1937">
        <f t="shared" si="446"/>
        <v>2015</v>
      </c>
      <c r="X1937">
        <f t="shared" si="447"/>
        <v>2</v>
      </c>
      <c r="Y1937" s="25">
        <f t="shared" si="448"/>
        <v>10472.699999999952</v>
      </c>
    </row>
    <row r="1938" spans="1:25">
      <c r="A1938" t="s">
        <v>2351</v>
      </c>
      <c r="B1938" t="s">
        <v>2352</v>
      </c>
      <c r="C1938" t="s">
        <v>55</v>
      </c>
      <c r="D1938">
        <v>2</v>
      </c>
      <c r="E1938" s="38">
        <v>400</v>
      </c>
      <c r="F1938" s="4">
        <v>2.06E-2</v>
      </c>
      <c r="G1938">
        <v>0</v>
      </c>
      <c r="H1938" s="25">
        <v>400</v>
      </c>
      <c r="I1938" s="25">
        <v>0</v>
      </c>
      <c r="J1938" s="3">
        <v>10000</v>
      </c>
      <c r="K1938" s="7">
        <f t="shared" si="435"/>
        <v>2</v>
      </c>
      <c r="L1938" s="6">
        <f t="shared" si="436"/>
        <v>458.2</v>
      </c>
      <c r="M1938">
        <v>1</v>
      </c>
      <c r="N1938" s="9">
        <f t="shared" si="437"/>
        <v>1</v>
      </c>
      <c r="O1938" s="9">
        <f t="shared" si="438"/>
        <v>0</v>
      </c>
      <c r="P1938" s="9">
        <f t="shared" si="439"/>
        <v>0</v>
      </c>
      <c r="Q1938" s="8">
        <f t="shared" si="440"/>
        <v>400</v>
      </c>
      <c r="R1938" s="8">
        <f t="shared" si="441"/>
        <v>0</v>
      </c>
      <c r="S1938" t="str">
        <f t="shared" si="442"/>
        <v>13.00.00</v>
      </c>
      <c r="T1938" t="str">
        <f t="shared" si="443"/>
        <v>15.00.00</v>
      </c>
      <c r="U1938" t="str">
        <f t="shared" si="444"/>
        <v xml:space="preserve">5-gen-2015 </v>
      </c>
      <c r="V1938">
        <f t="shared" si="445"/>
        <v>1</v>
      </c>
      <c r="W1938">
        <f t="shared" si="446"/>
        <v>2015</v>
      </c>
      <c r="X1938">
        <f t="shared" si="447"/>
        <v>5</v>
      </c>
      <c r="Y1938" s="25">
        <f t="shared" si="448"/>
        <v>10872.699999999952</v>
      </c>
    </row>
    <row r="1939" spans="1:25">
      <c r="A1939" t="s">
        <v>5795</v>
      </c>
      <c r="B1939" t="s">
        <v>5796</v>
      </c>
      <c r="C1939" t="s">
        <v>25</v>
      </c>
      <c r="D1939">
        <v>3</v>
      </c>
      <c r="E1939" s="36">
        <v>25.2</v>
      </c>
      <c r="F1939" s="4">
        <v>2.5999999999999999E-3</v>
      </c>
      <c r="G1939">
        <v>0</v>
      </c>
      <c r="H1939" s="25">
        <v>41.4</v>
      </c>
      <c r="I1939" s="25">
        <v>0</v>
      </c>
      <c r="J1939" s="3">
        <v>10000</v>
      </c>
      <c r="K1939" s="7">
        <f t="shared" si="435"/>
        <v>3</v>
      </c>
      <c r="L1939" s="6">
        <f t="shared" si="436"/>
        <v>483.4</v>
      </c>
      <c r="M1939">
        <v>1</v>
      </c>
      <c r="N1939" s="9">
        <f t="shared" si="437"/>
        <v>1</v>
      </c>
      <c r="O1939" s="9">
        <f t="shared" si="438"/>
        <v>0</v>
      </c>
      <c r="P1939" s="9">
        <f t="shared" si="439"/>
        <v>0</v>
      </c>
      <c r="Q1939" s="8">
        <f t="shared" si="440"/>
        <v>25.2</v>
      </c>
      <c r="R1939" s="8">
        <f t="shared" si="441"/>
        <v>0</v>
      </c>
      <c r="S1939" t="str">
        <f t="shared" si="442"/>
        <v>13.00.00</v>
      </c>
      <c r="T1939" t="str">
        <f t="shared" si="443"/>
        <v>16.00.00</v>
      </c>
      <c r="U1939" t="str">
        <f t="shared" si="444"/>
        <v xml:space="preserve">6-gen-2015 </v>
      </c>
      <c r="V1939">
        <f t="shared" si="445"/>
        <v>1</v>
      </c>
      <c r="W1939">
        <f t="shared" si="446"/>
        <v>2015</v>
      </c>
      <c r="X1939">
        <f t="shared" si="447"/>
        <v>6</v>
      </c>
      <c r="Y1939" s="25">
        <f t="shared" si="448"/>
        <v>10897.899999999952</v>
      </c>
    </row>
    <row r="1940" spans="1:25">
      <c r="A1940" t="s">
        <v>3443</v>
      </c>
      <c r="B1940" t="s">
        <v>3444</v>
      </c>
      <c r="C1940" t="s">
        <v>25</v>
      </c>
      <c r="D1940">
        <v>11</v>
      </c>
      <c r="E1940" s="36">
        <v>13.1</v>
      </c>
      <c r="F1940" s="4">
        <v>1.4E-3</v>
      </c>
      <c r="G1940">
        <v>0</v>
      </c>
      <c r="H1940" s="25">
        <v>13.1</v>
      </c>
      <c r="I1940" s="25">
        <v>-49.5</v>
      </c>
      <c r="J1940" s="3">
        <v>10000</v>
      </c>
      <c r="K1940" s="7">
        <f t="shared" si="435"/>
        <v>4</v>
      </c>
      <c r="L1940" s="6">
        <f t="shared" si="436"/>
        <v>496.5</v>
      </c>
      <c r="M1940">
        <v>1</v>
      </c>
      <c r="N1940" s="9">
        <f t="shared" si="437"/>
        <v>1</v>
      </c>
      <c r="O1940" s="9">
        <f t="shared" si="438"/>
        <v>0</v>
      </c>
      <c r="P1940" s="9">
        <f t="shared" si="439"/>
        <v>0</v>
      </c>
      <c r="Q1940" s="8">
        <f t="shared" si="440"/>
        <v>13.1</v>
      </c>
      <c r="R1940" s="8">
        <f t="shared" si="441"/>
        <v>0</v>
      </c>
      <c r="S1940" t="str">
        <f t="shared" si="442"/>
        <v>12.00.00</v>
      </c>
      <c r="T1940" t="str">
        <f t="shared" si="443"/>
        <v>23.00.00</v>
      </c>
      <c r="U1940" t="str">
        <f t="shared" si="444"/>
        <v xml:space="preserve">7-gen-2015 </v>
      </c>
      <c r="V1940">
        <f t="shared" si="445"/>
        <v>1</v>
      </c>
      <c r="W1940">
        <f t="shared" si="446"/>
        <v>2015</v>
      </c>
      <c r="X1940">
        <f t="shared" si="447"/>
        <v>7</v>
      </c>
      <c r="Y1940" s="25">
        <f t="shared" si="448"/>
        <v>10910.999999999953</v>
      </c>
    </row>
    <row r="1941" spans="1:25">
      <c r="A1941" t="s">
        <v>3443</v>
      </c>
      <c r="B1941" t="s">
        <v>5797</v>
      </c>
      <c r="C1941" t="s">
        <v>25</v>
      </c>
      <c r="D1941">
        <v>5</v>
      </c>
      <c r="E1941" s="36">
        <v>-70.8</v>
      </c>
      <c r="F1941" s="4">
        <v>-7.4000000000000003E-3</v>
      </c>
      <c r="G1941">
        <v>0</v>
      </c>
      <c r="H1941" s="25">
        <v>0</v>
      </c>
      <c r="I1941" s="25">
        <v>-70.8</v>
      </c>
      <c r="J1941" s="3">
        <v>10000</v>
      </c>
      <c r="K1941" s="7">
        <f t="shared" si="435"/>
        <v>-1</v>
      </c>
      <c r="L1941" s="6">
        <f t="shared" si="436"/>
        <v>-70.8</v>
      </c>
      <c r="M1941">
        <v>1</v>
      </c>
      <c r="N1941" s="9">
        <f t="shared" si="437"/>
        <v>0</v>
      </c>
      <c r="O1941" s="9">
        <f t="shared" si="438"/>
        <v>-1</v>
      </c>
      <c r="P1941" s="9">
        <f t="shared" si="439"/>
        <v>0</v>
      </c>
      <c r="Q1941" s="8">
        <f t="shared" si="440"/>
        <v>0</v>
      </c>
      <c r="R1941" s="8">
        <f t="shared" si="441"/>
        <v>-70.8</v>
      </c>
      <c r="S1941" t="str">
        <f t="shared" si="442"/>
        <v>12.00.00</v>
      </c>
      <c r="T1941" t="str">
        <f t="shared" si="443"/>
        <v>17.00.00</v>
      </c>
      <c r="U1941" t="str">
        <f t="shared" si="444"/>
        <v xml:space="preserve">7-gen-2015 </v>
      </c>
      <c r="V1941">
        <f t="shared" si="445"/>
        <v>1</v>
      </c>
      <c r="W1941">
        <f t="shared" si="446"/>
        <v>2015</v>
      </c>
      <c r="X1941">
        <f t="shared" si="447"/>
        <v>7</v>
      </c>
      <c r="Y1941" s="25">
        <f t="shared" si="448"/>
        <v>10840.199999999953</v>
      </c>
    </row>
    <row r="1942" spans="1:25">
      <c r="A1942" t="s">
        <v>5800</v>
      </c>
      <c r="B1942" t="s">
        <v>5801</v>
      </c>
      <c r="C1942" t="s">
        <v>55</v>
      </c>
      <c r="D1942">
        <v>2</v>
      </c>
      <c r="E1942" s="36">
        <v>-50.8</v>
      </c>
      <c r="F1942" s="4">
        <v>-5.1999999999999998E-3</v>
      </c>
      <c r="G1942">
        <v>0</v>
      </c>
      <c r="H1942" s="25">
        <v>5.2</v>
      </c>
      <c r="I1942" s="25">
        <v>-50.8</v>
      </c>
      <c r="J1942" s="3">
        <v>10000</v>
      </c>
      <c r="K1942" s="7">
        <f t="shared" si="435"/>
        <v>-2</v>
      </c>
      <c r="L1942" s="6">
        <f t="shared" si="436"/>
        <v>-121.6</v>
      </c>
      <c r="M1942">
        <v>1</v>
      </c>
      <c r="N1942" s="9">
        <f t="shared" si="437"/>
        <v>0</v>
      </c>
      <c r="O1942" s="9">
        <f t="shared" si="438"/>
        <v>-1</v>
      </c>
      <c r="P1942" s="9">
        <f t="shared" si="439"/>
        <v>0</v>
      </c>
      <c r="Q1942" s="8">
        <f t="shared" si="440"/>
        <v>0</v>
      </c>
      <c r="R1942" s="8">
        <f t="shared" si="441"/>
        <v>-50.8</v>
      </c>
      <c r="S1942" t="str">
        <f t="shared" si="442"/>
        <v>12.00.00</v>
      </c>
      <c r="T1942" t="str">
        <f t="shared" si="443"/>
        <v>14.00.00</v>
      </c>
      <c r="U1942" t="str">
        <f t="shared" si="444"/>
        <v xml:space="preserve">9-gen-2015 </v>
      </c>
      <c r="V1942">
        <f t="shared" si="445"/>
        <v>1</v>
      </c>
      <c r="W1942">
        <f t="shared" si="446"/>
        <v>2015</v>
      </c>
      <c r="X1942">
        <f t="shared" si="447"/>
        <v>9</v>
      </c>
      <c r="Y1942" s="25">
        <f t="shared" si="448"/>
        <v>10789.399999999954</v>
      </c>
    </row>
    <row r="1943" spans="1:25">
      <c r="A1943" t="s">
        <v>2353</v>
      </c>
      <c r="B1943" t="s">
        <v>2354</v>
      </c>
      <c r="C1943" t="s">
        <v>55</v>
      </c>
      <c r="D1943">
        <v>8</v>
      </c>
      <c r="E1943" s="38">
        <v>204.6</v>
      </c>
      <c r="F1943" s="4">
        <v>1.0500000000000001E-2</v>
      </c>
      <c r="G1943">
        <v>0</v>
      </c>
      <c r="H1943" s="25">
        <v>264.2</v>
      </c>
      <c r="I1943" s="25">
        <v>-106.4</v>
      </c>
      <c r="J1943" s="3">
        <v>10000</v>
      </c>
      <c r="K1943" s="7">
        <f t="shared" si="435"/>
        <v>1</v>
      </c>
      <c r="L1943" s="6">
        <f t="shared" si="436"/>
        <v>204.6</v>
      </c>
      <c r="M1943">
        <v>1</v>
      </c>
      <c r="N1943" s="9">
        <f t="shared" si="437"/>
        <v>1</v>
      </c>
      <c r="O1943" s="9">
        <f t="shared" si="438"/>
        <v>0</v>
      </c>
      <c r="P1943" s="9">
        <f t="shared" si="439"/>
        <v>0</v>
      </c>
      <c r="Q1943" s="8">
        <f t="shared" si="440"/>
        <v>204.6</v>
      </c>
      <c r="R1943" s="8">
        <f t="shared" si="441"/>
        <v>0</v>
      </c>
      <c r="S1943" t="str">
        <f t="shared" si="442"/>
        <v>13.00.00</v>
      </c>
      <c r="T1943" t="str">
        <f t="shared" si="443"/>
        <v>21.00.00</v>
      </c>
      <c r="U1943" t="str">
        <f t="shared" si="444"/>
        <v xml:space="preserve">9-gen-2015 </v>
      </c>
      <c r="V1943">
        <f t="shared" si="445"/>
        <v>1</v>
      </c>
      <c r="W1943">
        <f t="shared" si="446"/>
        <v>2015</v>
      </c>
      <c r="X1943">
        <f t="shared" si="447"/>
        <v>9</v>
      </c>
      <c r="Y1943" s="25">
        <f t="shared" si="448"/>
        <v>10993.999999999955</v>
      </c>
    </row>
    <row r="1944" spans="1:25">
      <c r="A1944" t="s">
        <v>5798</v>
      </c>
      <c r="B1944" t="s">
        <v>5799</v>
      </c>
      <c r="C1944" t="s">
        <v>55</v>
      </c>
      <c r="D1944">
        <v>5</v>
      </c>
      <c r="E1944" s="36">
        <v>-1.5</v>
      </c>
      <c r="F1944" s="4">
        <v>-2.0000000000000001E-4</v>
      </c>
      <c r="G1944">
        <v>0</v>
      </c>
      <c r="H1944" s="25">
        <v>3.3</v>
      </c>
      <c r="I1944" s="25">
        <v>-12.5</v>
      </c>
      <c r="J1944" s="3">
        <v>10000</v>
      </c>
      <c r="K1944" s="7">
        <f t="shared" si="435"/>
        <v>-1</v>
      </c>
      <c r="L1944" s="6">
        <f t="shared" si="436"/>
        <v>-1.5</v>
      </c>
      <c r="M1944">
        <v>1</v>
      </c>
      <c r="N1944" s="9">
        <f t="shared" si="437"/>
        <v>0</v>
      </c>
      <c r="O1944" s="9">
        <f t="shared" si="438"/>
        <v>-1</v>
      </c>
      <c r="P1944" s="9">
        <f t="shared" si="439"/>
        <v>0</v>
      </c>
      <c r="Q1944" s="8">
        <f t="shared" si="440"/>
        <v>0</v>
      </c>
      <c r="R1944" s="8">
        <f t="shared" si="441"/>
        <v>-1.5</v>
      </c>
      <c r="S1944" t="str">
        <f t="shared" si="442"/>
        <v>6.00.00</v>
      </c>
      <c r="T1944" t="str">
        <f t="shared" si="443"/>
        <v>11.00.00</v>
      </c>
      <c r="U1944" t="str">
        <f t="shared" si="444"/>
        <v xml:space="preserve">9-gen-2015 </v>
      </c>
      <c r="V1944">
        <f t="shared" si="445"/>
        <v>1</v>
      </c>
      <c r="W1944">
        <f t="shared" si="446"/>
        <v>2015</v>
      </c>
      <c r="X1944">
        <f t="shared" si="447"/>
        <v>9</v>
      </c>
      <c r="Y1944" s="25">
        <f t="shared" si="448"/>
        <v>10992.499999999955</v>
      </c>
    </row>
    <row r="1945" spans="1:25">
      <c r="A1945" t="s">
        <v>2355</v>
      </c>
      <c r="B1945" t="s">
        <v>2356</v>
      </c>
      <c r="C1945" t="s">
        <v>25</v>
      </c>
      <c r="D1945">
        <v>3</v>
      </c>
      <c r="E1945" s="38">
        <v>-200</v>
      </c>
      <c r="F1945" s="4">
        <v>-1.0200000000000001E-2</v>
      </c>
      <c r="G1945">
        <v>0</v>
      </c>
      <c r="H1945" s="25">
        <v>36</v>
      </c>
      <c r="I1945" s="25">
        <v>-200</v>
      </c>
      <c r="J1945" s="3">
        <v>10000</v>
      </c>
      <c r="K1945" s="7">
        <f t="shared" si="435"/>
        <v>-2</v>
      </c>
      <c r="L1945" s="6">
        <f t="shared" si="436"/>
        <v>-201.5</v>
      </c>
      <c r="M1945">
        <v>1</v>
      </c>
      <c r="N1945" s="9">
        <f t="shared" si="437"/>
        <v>0</v>
      </c>
      <c r="O1945" s="9">
        <f t="shared" si="438"/>
        <v>-1</v>
      </c>
      <c r="P1945" s="9">
        <f t="shared" si="439"/>
        <v>0</v>
      </c>
      <c r="Q1945" s="8">
        <f t="shared" si="440"/>
        <v>0</v>
      </c>
      <c r="R1945" s="8">
        <f t="shared" si="441"/>
        <v>-200</v>
      </c>
      <c r="S1945" t="str">
        <f t="shared" si="442"/>
        <v>12.00.00</v>
      </c>
      <c r="T1945" t="str">
        <f t="shared" si="443"/>
        <v>15.00.00</v>
      </c>
      <c r="U1945" t="str">
        <f t="shared" si="444"/>
        <v>12-gen-2015</v>
      </c>
      <c r="V1945">
        <f t="shared" si="445"/>
        <v>1</v>
      </c>
      <c r="W1945">
        <f t="shared" si="446"/>
        <v>2015</v>
      </c>
      <c r="X1945">
        <f t="shared" si="447"/>
        <v>12</v>
      </c>
      <c r="Y1945" s="25">
        <f t="shared" si="448"/>
        <v>10792.499999999955</v>
      </c>
    </row>
    <row r="1946" spans="1:25">
      <c r="A1946" t="s">
        <v>3445</v>
      </c>
      <c r="B1946" t="s">
        <v>3446</v>
      </c>
      <c r="C1946" t="s">
        <v>25</v>
      </c>
      <c r="D1946">
        <v>1</v>
      </c>
      <c r="E1946" s="36">
        <v>9.1</v>
      </c>
      <c r="F1946" s="4">
        <v>8.9999999999999998E-4</v>
      </c>
      <c r="G1946">
        <v>0</v>
      </c>
      <c r="H1946" s="25">
        <v>10.7</v>
      </c>
      <c r="I1946" s="25">
        <v>0</v>
      </c>
      <c r="J1946" s="3">
        <v>10000</v>
      </c>
      <c r="K1946" s="7">
        <f t="shared" si="435"/>
        <v>1</v>
      </c>
      <c r="L1946" s="6">
        <f t="shared" si="436"/>
        <v>9.1</v>
      </c>
      <c r="M1946">
        <v>1</v>
      </c>
      <c r="N1946" s="9">
        <f t="shared" si="437"/>
        <v>1</v>
      </c>
      <c r="O1946" s="9">
        <f t="shared" si="438"/>
        <v>0</v>
      </c>
      <c r="P1946" s="9">
        <f t="shared" si="439"/>
        <v>0</v>
      </c>
      <c r="Q1946" s="8">
        <f t="shared" si="440"/>
        <v>9.1</v>
      </c>
      <c r="R1946" s="8">
        <f t="shared" si="441"/>
        <v>0</v>
      </c>
      <c r="S1946" t="str">
        <f t="shared" si="442"/>
        <v>22.00.00</v>
      </c>
      <c r="T1946" t="str">
        <f t="shared" si="443"/>
        <v>23.00.00</v>
      </c>
      <c r="U1946" t="str">
        <f t="shared" si="444"/>
        <v>13-gen-2015</v>
      </c>
      <c r="V1946">
        <f t="shared" si="445"/>
        <v>1</v>
      </c>
      <c r="W1946">
        <f t="shared" si="446"/>
        <v>2015</v>
      </c>
      <c r="X1946">
        <f t="shared" si="447"/>
        <v>13</v>
      </c>
      <c r="Y1946" s="25">
        <f t="shared" si="448"/>
        <v>10801.599999999955</v>
      </c>
    </row>
    <row r="1947" spans="1:25">
      <c r="A1947" t="s">
        <v>5804</v>
      </c>
      <c r="B1947" t="s">
        <v>5805</v>
      </c>
      <c r="C1947" t="s">
        <v>25</v>
      </c>
      <c r="D1947">
        <v>3</v>
      </c>
      <c r="E1947" s="36">
        <v>19.2</v>
      </c>
      <c r="F1947" s="4">
        <v>1.9E-3</v>
      </c>
      <c r="G1947">
        <v>0</v>
      </c>
      <c r="H1947" s="25">
        <v>58.4</v>
      </c>
      <c r="I1947" s="25">
        <v>0</v>
      </c>
      <c r="J1947" s="3">
        <v>10000</v>
      </c>
      <c r="K1947" s="7">
        <f t="shared" si="435"/>
        <v>2</v>
      </c>
      <c r="L1947" s="6">
        <f t="shared" si="436"/>
        <v>28.299999999999997</v>
      </c>
      <c r="M1947">
        <v>1</v>
      </c>
      <c r="N1947" s="9">
        <f t="shared" si="437"/>
        <v>1</v>
      </c>
      <c r="O1947" s="9">
        <f t="shared" si="438"/>
        <v>0</v>
      </c>
      <c r="P1947" s="9">
        <f t="shared" si="439"/>
        <v>0</v>
      </c>
      <c r="Q1947" s="8">
        <f t="shared" si="440"/>
        <v>19.2</v>
      </c>
      <c r="R1947" s="8">
        <f t="shared" si="441"/>
        <v>0</v>
      </c>
      <c r="S1947" t="str">
        <f t="shared" si="442"/>
        <v>15.00.00</v>
      </c>
      <c r="T1947" t="str">
        <f t="shared" si="443"/>
        <v>18.00.00</v>
      </c>
      <c r="U1947" t="str">
        <f t="shared" si="444"/>
        <v>15-gen-2015</v>
      </c>
      <c r="V1947">
        <f t="shared" si="445"/>
        <v>1</v>
      </c>
      <c r="W1947">
        <f t="shared" si="446"/>
        <v>2015</v>
      </c>
      <c r="X1947">
        <f t="shared" si="447"/>
        <v>15</v>
      </c>
      <c r="Y1947" s="25">
        <f t="shared" si="448"/>
        <v>10820.799999999956</v>
      </c>
    </row>
    <row r="1948" spans="1:25">
      <c r="A1948" t="s">
        <v>5802</v>
      </c>
      <c r="B1948" t="s">
        <v>5803</v>
      </c>
      <c r="C1948" t="s">
        <v>25</v>
      </c>
      <c r="D1948">
        <v>3</v>
      </c>
      <c r="E1948" s="36">
        <v>-37.799999999999997</v>
      </c>
      <c r="F1948" s="4">
        <v>-3.8E-3</v>
      </c>
      <c r="G1948">
        <v>0</v>
      </c>
      <c r="H1948" s="25">
        <v>18.7</v>
      </c>
      <c r="I1948" s="25">
        <v>-37.799999999999997</v>
      </c>
      <c r="J1948" s="3">
        <v>10000</v>
      </c>
      <c r="K1948" s="7">
        <f t="shared" si="435"/>
        <v>-1</v>
      </c>
      <c r="L1948" s="6">
        <f t="shared" si="436"/>
        <v>-37.799999999999997</v>
      </c>
      <c r="M1948">
        <v>1</v>
      </c>
      <c r="N1948" s="9">
        <f t="shared" si="437"/>
        <v>0</v>
      </c>
      <c r="O1948" s="9">
        <f t="shared" si="438"/>
        <v>-1</v>
      </c>
      <c r="P1948" s="9">
        <f t="shared" si="439"/>
        <v>0</v>
      </c>
      <c r="Q1948" s="8">
        <f t="shared" si="440"/>
        <v>0</v>
      </c>
      <c r="R1948" s="8">
        <f t="shared" si="441"/>
        <v>-37.799999999999997</v>
      </c>
      <c r="S1948" t="str">
        <f t="shared" si="442"/>
        <v>7.00.00</v>
      </c>
      <c r="T1948" t="str">
        <f t="shared" si="443"/>
        <v>10.00.00</v>
      </c>
      <c r="U1948" t="str">
        <f t="shared" si="444"/>
        <v>15-gen-2015</v>
      </c>
      <c r="V1948">
        <f t="shared" si="445"/>
        <v>1</v>
      </c>
      <c r="W1948">
        <f t="shared" si="446"/>
        <v>2015</v>
      </c>
      <c r="X1948">
        <f t="shared" si="447"/>
        <v>15</v>
      </c>
      <c r="Y1948" s="25">
        <f t="shared" si="448"/>
        <v>10782.999999999956</v>
      </c>
    </row>
    <row r="1949" spans="1:25">
      <c r="A1949" t="s">
        <v>7405</v>
      </c>
      <c r="B1949" t="s">
        <v>7406</v>
      </c>
      <c r="C1949" t="s">
        <v>55</v>
      </c>
      <c r="D1949">
        <v>7</v>
      </c>
      <c r="E1949" s="36">
        <v>-69</v>
      </c>
      <c r="F1949" s="4">
        <v>-6.8999999999999999E-3</v>
      </c>
      <c r="G1949">
        <v>0</v>
      </c>
      <c r="H1949" s="25">
        <v>14.4</v>
      </c>
      <c r="I1949" s="25">
        <v>-44.9</v>
      </c>
      <c r="J1949" s="3">
        <v>10000</v>
      </c>
      <c r="K1949" s="7">
        <f t="shared" si="435"/>
        <v>-2</v>
      </c>
      <c r="L1949" s="6">
        <f t="shared" si="436"/>
        <v>-106.8</v>
      </c>
      <c r="M1949">
        <v>1</v>
      </c>
      <c r="N1949" s="9">
        <f t="shared" si="437"/>
        <v>0</v>
      </c>
      <c r="O1949" s="9">
        <f t="shared" si="438"/>
        <v>-1</v>
      </c>
      <c r="P1949" s="9">
        <f t="shared" si="439"/>
        <v>0</v>
      </c>
      <c r="Q1949" s="8">
        <f t="shared" si="440"/>
        <v>0</v>
      </c>
      <c r="R1949" s="8">
        <f t="shared" si="441"/>
        <v>-69</v>
      </c>
      <c r="S1949" t="str">
        <f t="shared" si="442"/>
        <v>10.30.00</v>
      </c>
      <c r="T1949" t="str">
        <f t="shared" si="443"/>
        <v>12.15.00</v>
      </c>
      <c r="U1949" t="str">
        <f t="shared" si="444"/>
        <v>16-gen-2015</v>
      </c>
      <c r="V1949">
        <f t="shared" si="445"/>
        <v>1</v>
      </c>
      <c r="W1949">
        <f t="shared" si="446"/>
        <v>2015</v>
      </c>
      <c r="X1949">
        <f t="shared" si="447"/>
        <v>16</v>
      </c>
      <c r="Y1949" s="25">
        <f t="shared" si="448"/>
        <v>10713.999999999956</v>
      </c>
    </row>
    <row r="1950" spans="1:25">
      <c r="A1950" t="s">
        <v>7406</v>
      </c>
      <c r="B1950" t="s">
        <v>7407</v>
      </c>
      <c r="C1950" t="s">
        <v>25</v>
      </c>
      <c r="D1950">
        <v>3</v>
      </c>
      <c r="E1950" s="36">
        <v>2.1</v>
      </c>
      <c r="F1950" s="4">
        <v>2.0000000000000001E-4</v>
      </c>
      <c r="G1950">
        <v>0</v>
      </c>
      <c r="H1950" s="25">
        <v>0</v>
      </c>
      <c r="I1950" s="25">
        <v>-43.1</v>
      </c>
      <c r="J1950" s="3">
        <v>10000</v>
      </c>
      <c r="K1950" s="7">
        <f t="shared" si="435"/>
        <v>1</v>
      </c>
      <c r="L1950" s="6">
        <f t="shared" si="436"/>
        <v>2.1</v>
      </c>
      <c r="M1950">
        <v>1</v>
      </c>
      <c r="N1950" s="9">
        <f t="shared" si="437"/>
        <v>1</v>
      </c>
      <c r="O1950" s="9">
        <f t="shared" si="438"/>
        <v>0</v>
      </c>
      <c r="P1950" s="9">
        <f t="shared" si="439"/>
        <v>0</v>
      </c>
      <c r="Q1950" s="8">
        <f t="shared" si="440"/>
        <v>2.1</v>
      </c>
      <c r="R1950" s="8">
        <f t="shared" si="441"/>
        <v>0</v>
      </c>
      <c r="S1950" t="str">
        <f t="shared" si="442"/>
        <v>12.15.00</v>
      </c>
      <c r="T1950" t="str">
        <f t="shared" si="443"/>
        <v>13.00.00</v>
      </c>
      <c r="U1950" t="str">
        <f t="shared" si="444"/>
        <v>16-gen-2015</v>
      </c>
      <c r="V1950">
        <f t="shared" si="445"/>
        <v>1</v>
      </c>
      <c r="W1950">
        <f t="shared" si="446"/>
        <v>2015</v>
      </c>
      <c r="X1950">
        <f t="shared" si="447"/>
        <v>16</v>
      </c>
      <c r="Y1950" s="25">
        <f t="shared" si="448"/>
        <v>10716.099999999957</v>
      </c>
    </row>
    <row r="1951" spans="1:25">
      <c r="A1951" t="s">
        <v>3447</v>
      </c>
      <c r="B1951" t="s">
        <v>3448</v>
      </c>
      <c r="C1951" t="s">
        <v>25</v>
      </c>
      <c r="D1951">
        <v>1</v>
      </c>
      <c r="E1951" s="36">
        <v>39.200000000000003</v>
      </c>
      <c r="F1951" s="4">
        <v>3.8E-3</v>
      </c>
      <c r="G1951">
        <v>0</v>
      </c>
      <c r="H1951" s="25">
        <v>39.200000000000003</v>
      </c>
      <c r="I1951" s="25">
        <v>0</v>
      </c>
      <c r="J1951" s="3">
        <v>10000</v>
      </c>
      <c r="K1951" s="7">
        <f t="shared" si="435"/>
        <v>2</v>
      </c>
      <c r="L1951" s="6">
        <f t="shared" si="436"/>
        <v>41.300000000000004</v>
      </c>
      <c r="M1951">
        <v>1</v>
      </c>
      <c r="N1951" s="9">
        <f t="shared" si="437"/>
        <v>1</v>
      </c>
      <c r="O1951" s="9">
        <f t="shared" si="438"/>
        <v>0</v>
      </c>
      <c r="P1951" s="9">
        <f t="shared" si="439"/>
        <v>0</v>
      </c>
      <c r="Q1951" s="8">
        <f t="shared" si="440"/>
        <v>39.200000000000003</v>
      </c>
      <c r="R1951" s="8">
        <f t="shared" si="441"/>
        <v>0</v>
      </c>
      <c r="S1951" t="str">
        <f t="shared" si="442"/>
        <v>13.00.00</v>
      </c>
      <c r="T1951" t="str">
        <f t="shared" si="443"/>
        <v>14.00.00</v>
      </c>
      <c r="U1951" t="str">
        <f t="shared" si="444"/>
        <v>19-gen-2015</v>
      </c>
      <c r="V1951">
        <f t="shared" si="445"/>
        <v>1</v>
      </c>
      <c r="W1951">
        <f t="shared" si="446"/>
        <v>2015</v>
      </c>
      <c r="X1951">
        <f t="shared" si="447"/>
        <v>19</v>
      </c>
      <c r="Y1951" s="25">
        <f t="shared" si="448"/>
        <v>10755.299999999957</v>
      </c>
    </row>
    <row r="1952" spans="1:25">
      <c r="A1952" t="s">
        <v>5806</v>
      </c>
      <c r="B1952" t="s">
        <v>5807</v>
      </c>
      <c r="C1952" t="s">
        <v>55</v>
      </c>
      <c r="D1952">
        <v>9</v>
      </c>
      <c r="E1952" s="36">
        <v>-33.799999999999997</v>
      </c>
      <c r="F1952" s="4">
        <v>-3.3E-3</v>
      </c>
      <c r="G1952">
        <v>0</v>
      </c>
      <c r="H1952" s="25">
        <v>20.2</v>
      </c>
      <c r="I1952" s="25">
        <v>-33.799999999999997</v>
      </c>
      <c r="J1952" s="3">
        <v>10000</v>
      </c>
      <c r="K1952" s="7">
        <f t="shared" si="435"/>
        <v>-1</v>
      </c>
      <c r="L1952" s="6">
        <f t="shared" si="436"/>
        <v>-33.799999999999997</v>
      </c>
      <c r="M1952">
        <v>1</v>
      </c>
      <c r="N1952" s="9">
        <f t="shared" si="437"/>
        <v>0</v>
      </c>
      <c r="O1952" s="9">
        <f t="shared" si="438"/>
        <v>-1</v>
      </c>
      <c r="P1952" s="9">
        <f t="shared" si="439"/>
        <v>0</v>
      </c>
      <c r="Q1952" s="8">
        <f t="shared" si="440"/>
        <v>0</v>
      </c>
      <c r="R1952" s="8">
        <f t="shared" si="441"/>
        <v>-33.799999999999997</v>
      </c>
      <c r="S1952" t="str">
        <f t="shared" si="442"/>
        <v>11.00.00</v>
      </c>
      <c r="T1952" t="str">
        <f t="shared" si="443"/>
        <v>20.00.00</v>
      </c>
      <c r="U1952" t="str">
        <f t="shared" si="444"/>
        <v>20-gen-2015</v>
      </c>
      <c r="V1952">
        <f t="shared" si="445"/>
        <v>1</v>
      </c>
      <c r="W1952">
        <f t="shared" si="446"/>
        <v>2015</v>
      </c>
      <c r="X1952">
        <f t="shared" si="447"/>
        <v>20</v>
      </c>
      <c r="Y1952" s="25">
        <f t="shared" si="448"/>
        <v>10721.499999999958</v>
      </c>
    </row>
    <row r="1953" spans="1:25">
      <c r="A1953" t="s">
        <v>3449</v>
      </c>
      <c r="B1953" t="s">
        <v>3450</v>
      </c>
      <c r="C1953" t="s">
        <v>25</v>
      </c>
      <c r="D1953">
        <v>10</v>
      </c>
      <c r="E1953" s="36">
        <v>-4.4000000000000004</v>
      </c>
      <c r="F1953" s="4">
        <v>-4.0000000000000002E-4</v>
      </c>
      <c r="G1953">
        <v>0</v>
      </c>
      <c r="H1953" s="25">
        <v>16.7</v>
      </c>
      <c r="I1953" s="25">
        <v>-39.799999999999997</v>
      </c>
      <c r="J1953" s="3">
        <v>10000</v>
      </c>
      <c r="K1953" s="7">
        <f t="shared" si="435"/>
        <v>-2</v>
      </c>
      <c r="L1953" s="6">
        <f t="shared" si="436"/>
        <v>-38.199999999999996</v>
      </c>
      <c r="M1953">
        <v>1</v>
      </c>
      <c r="N1953" s="9">
        <f t="shared" si="437"/>
        <v>0</v>
      </c>
      <c r="O1953" s="9">
        <f t="shared" si="438"/>
        <v>-1</v>
      </c>
      <c r="P1953" s="9">
        <f t="shared" si="439"/>
        <v>0</v>
      </c>
      <c r="Q1953" s="8">
        <f t="shared" si="440"/>
        <v>0</v>
      </c>
      <c r="R1953" s="8">
        <f t="shared" si="441"/>
        <v>-4.4000000000000004</v>
      </c>
      <c r="S1953" t="str">
        <f t="shared" si="442"/>
        <v>13.00.00</v>
      </c>
      <c r="T1953" t="str">
        <f t="shared" si="443"/>
        <v>23.00.00</v>
      </c>
      <c r="U1953" t="str">
        <f t="shared" si="444"/>
        <v>20-gen-2015</v>
      </c>
      <c r="V1953">
        <f t="shared" si="445"/>
        <v>1</v>
      </c>
      <c r="W1953">
        <f t="shared" si="446"/>
        <v>2015</v>
      </c>
      <c r="X1953">
        <f t="shared" si="447"/>
        <v>20</v>
      </c>
      <c r="Y1953" s="25">
        <f t="shared" si="448"/>
        <v>10717.099999999959</v>
      </c>
    </row>
    <row r="1954" spans="1:25">
      <c r="A1954" t="s">
        <v>3451</v>
      </c>
      <c r="B1954" t="s">
        <v>3452</v>
      </c>
      <c r="C1954" t="s">
        <v>25</v>
      </c>
      <c r="D1954">
        <v>6</v>
      </c>
      <c r="E1954" s="36">
        <v>213</v>
      </c>
      <c r="F1954" s="4">
        <v>2.06E-2</v>
      </c>
      <c r="G1954">
        <v>0</v>
      </c>
      <c r="H1954" s="25">
        <v>213</v>
      </c>
      <c r="I1954" s="25">
        <v>0</v>
      </c>
      <c r="J1954" s="3">
        <v>10000</v>
      </c>
      <c r="K1954" s="7">
        <f t="shared" si="435"/>
        <v>1</v>
      </c>
      <c r="L1954" s="6">
        <f t="shared" si="436"/>
        <v>213</v>
      </c>
      <c r="M1954">
        <v>1</v>
      </c>
      <c r="N1954" s="9">
        <f t="shared" si="437"/>
        <v>1</v>
      </c>
      <c r="O1954" s="9">
        <f t="shared" si="438"/>
        <v>0</v>
      </c>
      <c r="P1954" s="9">
        <f t="shared" si="439"/>
        <v>0</v>
      </c>
      <c r="Q1954" s="8">
        <f t="shared" si="440"/>
        <v>213</v>
      </c>
      <c r="R1954" s="8">
        <f t="shared" si="441"/>
        <v>0</v>
      </c>
      <c r="S1954" t="str">
        <f t="shared" si="442"/>
        <v>15.00.00</v>
      </c>
      <c r="T1954" t="str">
        <f t="shared" si="443"/>
        <v>21.00.00</v>
      </c>
      <c r="U1954" t="str">
        <f t="shared" si="444"/>
        <v>22-gen-2015</v>
      </c>
      <c r="V1954">
        <f t="shared" si="445"/>
        <v>1</v>
      </c>
      <c r="W1954">
        <f t="shared" si="446"/>
        <v>2015</v>
      </c>
      <c r="X1954">
        <f t="shared" si="447"/>
        <v>22</v>
      </c>
      <c r="Y1954" s="25">
        <f t="shared" si="448"/>
        <v>10930.099999999959</v>
      </c>
    </row>
    <row r="1955" spans="1:25">
      <c r="A1955" t="s">
        <v>7408</v>
      </c>
      <c r="B1955" t="s">
        <v>7409</v>
      </c>
      <c r="C1955" t="s">
        <v>25</v>
      </c>
      <c r="D1955">
        <v>16</v>
      </c>
      <c r="E1955" s="36">
        <v>49.5</v>
      </c>
      <c r="F1955" s="4">
        <v>4.7000000000000002E-3</v>
      </c>
      <c r="G1955">
        <v>0</v>
      </c>
      <c r="H1955" s="25">
        <v>71.5</v>
      </c>
      <c r="I1955" s="25">
        <v>-53.5</v>
      </c>
      <c r="J1955" s="3">
        <v>10000</v>
      </c>
      <c r="K1955" s="7">
        <f t="shared" si="435"/>
        <v>2</v>
      </c>
      <c r="L1955" s="6">
        <f t="shared" si="436"/>
        <v>262.5</v>
      </c>
      <c r="M1955">
        <v>1</v>
      </c>
      <c r="N1955" s="9">
        <f t="shared" si="437"/>
        <v>1</v>
      </c>
      <c r="O1955" s="9">
        <f t="shared" si="438"/>
        <v>0</v>
      </c>
      <c r="P1955" s="9">
        <f t="shared" si="439"/>
        <v>0</v>
      </c>
      <c r="Q1955" s="8">
        <f t="shared" si="440"/>
        <v>49.5</v>
      </c>
      <c r="R1955" s="8">
        <f t="shared" si="441"/>
        <v>0</v>
      </c>
      <c r="S1955" t="str">
        <f t="shared" si="442"/>
        <v>9.45.00</v>
      </c>
      <c r="T1955" t="str">
        <f t="shared" si="443"/>
        <v>13.45.00</v>
      </c>
      <c r="U1955" t="str">
        <f t="shared" si="444"/>
        <v>23-gen-2015</v>
      </c>
      <c r="V1955">
        <f t="shared" si="445"/>
        <v>1</v>
      </c>
      <c r="W1955">
        <f t="shared" si="446"/>
        <v>2015</v>
      </c>
      <c r="X1955">
        <f t="shared" si="447"/>
        <v>23</v>
      </c>
      <c r="Y1955" s="25">
        <f t="shared" si="448"/>
        <v>10979.599999999959</v>
      </c>
    </row>
    <row r="1956" spans="1:25">
      <c r="A1956" t="s">
        <v>2357</v>
      </c>
      <c r="B1956" t="s">
        <v>2358</v>
      </c>
      <c r="C1956" t="s">
        <v>55</v>
      </c>
      <c r="D1956">
        <v>8</v>
      </c>
      <c r="E1956" s="38">
        <v>34.6</v>
      </c>
      <c r="F1956" s="4">
        <v>1.6000000000000001E-3</v>
      </c>
      <c r="G1956">
        <v>0</v>
      </c>
      <c r="H1956" s="25">
        <v>133.6</v>
      </c>
      <c r="I1956" s="25">
        <v>0</v>
      </c>
      <c r="J1956" s="3">
        <v>10000</v>
      </c>
      <c r="K1956" s="7">
        <f t="shared" si="435"/>
        <v>3</v>
      </c>
      <c r="L1956" s="6">
        <f t="shared" si="436"/>
        <v>297.10000000000002</v>
      </c>
      <c r="M1956">
        <v>1</v>
      </c>
      <c r="N1956" s="9">
        <f t="shared" si="437"/>
        <v>1</v>
      </c>
      <c r="O1956" s="9">
        <f t="shared" si="438"/>
        <v>0</v>
      </c>
      <c r="P1956" s="9">
        <f t="shared" si="439"/>
        <v>0</v>
      </c>
      <c r="Q1956" s="8">
        <f t="shared" si="440"/>
        <v>34.6</v>
      </c>
      <c r="R1956" s="8">
        <f t="shared" si="441"/>
        <v>0</v>
      </c>
      <c r="S1956" t="str">
        <f t="shared" si="442"/>
        <v>13.00.00</v>
      </c>
      <c r="T1956" t="str">
        <f t="shared" si="443"/>
        <v>21.00.00</v>
      </c>
      <c r="U1956" t="str">
        <f t="shared" si="444"/>
        <v>27-gen-2015</v>
      </c>
      <c r="V1956">
        <f t="shared" si="445"/>
        <v>1</v>
      </c>
      <c r="W1956">
        <f t="shared" si="446"/>
        <v>2015</v>
      </c>
      <c r="X1956">
        <f t="shared" si="447"/>
        <v>27</v>
      </c>
      <c r="Y1956" s="25">
        <f t="shared" si="448"/>
        <v>11014.199999999959</v>
      </c>
    </row>
    <row r="1957" spans="1:25">
      <c r="A1957" t="s">
        <v>3453</v>
      </c>
      <c r="B1957" t="s">
        <v>3454</v>
      </c>
      <c r="C1957" t="s">
        <v>25</v>
      </c>
      <c r="D1957">
        <v>5</v>
      </c>
      <c r="E1957" s="36">
        <v>59.5</v>
      </c>
      <c r="F1957" s="4">
        <v>5.5999999999999999E-3</v>
      </c>
      <c r="G1957">
        <v>0</v>
      </c>
      <c r="H1957" s="25">
        <v>61.2</v>
      </c>
      <c r="I1957" s="25">
        <v>0</v>
      </c>
      <c r="J1957" s="3">
        <v>10000</v>
      </c>
      <c r="K1957" s="7">
        <f t="shared" si="435"/>
        <v>4</v>
      </c>
      <c r="L1957" s="6">
        <f t="shared" si="436"/>
        <v>356.6</v>
      </c>
      <c r="M1957">
        <v>1</v>
      </c>
      <c r="N1957" s="9">
        <f t="shared" si="437"/>
        <v>1</v>
      </c>
      <c r="O1957" s="9">
        <f t="shared" si="438"/>
        <v>0</v>
      </c>
      <c r="P1957" s="9">
        <f t="shared" si="439"/>
        <v>0</v>
      </c>
      <c r="Q1957" s="8">
        <f t="shared" si="440"/>
        <v>59.5</v>
      </c>
      <c r="R1957" s="8">
        <f t="shared" si="441"/>
        <v>0</v>
      </c>
      <c r="S1957" t="str">
        <f t="shared" si="442"/>
        <v>18.00.00</v>
      </c>
      <c r="T1957" t="str">
        <f t="shared" si="443"/>
        <v>23.00.00</v>
      </c>
      <c r="U1957" t="str">
        <f t="shared" si="444"/>
        <v>27-gen-2015</v>
      </c>
      <c r="V1957">
        <f t="shared" si="445"/>
        <v>1</v>
      </c>
      <c r="W1957">
        <f t="shared" si="446"/>
        <v>2015</v>
      </c>
      <c r="X1957">
        <f t="shared" si="447"/>
        <v>27</v>
      </c>
      <c r="Y1957" s="25">
        <f t="shared" si="448"/>
        <v>11073.699999999959</v>
      </c>
    </row>
    <row r="1958" spans="1:25">
      <c r="A1958" t="s">
        <v>5808</v>
      </c>
      <c r="B1958" t="s">
        <v>3453</v>
      </c>
      <c r="C1958" t="s">
        <v>55</v>
      </c>
      <c r="D1958">
        <v>10</v>
      </c>
      <c r="E1958" s="36">
        <v>152.19999999999999</v>
      </c>
      <c r="F1958" s="4">
        <v>1.41E-2</v>
      </c>
      <c r="G1958">
        <v>0</v>
      </c>
      <c r="H1958" s="25">
        <v>202</v>
      </c>
      <c r="I1958" s="25">
        <v>0</v>
      </c>
      <c r="J1958" s="3">
        <v>10000</v>
      </c>
      <c r="K1958" s="7">
        <f t="shared" si="435"/>
        <v>5</v>
      </c>
      <c r="L1958" s="6">
        <f t="shared" si="436"/>
        <v>508.8</v>
      </c>
      <c r="M1958">
        <v>1</v>
      </c>
      <c r="N1958" s="9">
        <f t="shared" si="437"/>
        <v>1</v>
      </c>
      <c r="O1958" s="9">
        <f t="shared" si="438"/>
        <v>0</v>
      </c>
      <c r="P1958" s="9">
        <f t="shared" si="439"/>
        <v>0</v>
      </c>
      <c r="Q1958" s="8">
        <f t="shared" si="440"/>
        <v>152.19999999999999</v>
      </c>
      <c r="R1958" s="8">
        <f t="shared" si="441"/>
        <v>0</v>
      </c>
      <c r="S1958" t="str">
        <f t="shared" si="442"/>
        <v>8.00.00</v>
      </c>
      <c r="T1958" t="str">
        <f t="shared" si="443"/>
        <v>18.00.00</v>
      </c>
      <c r="U1958" t="str">
        <f t="shared" si="444"/>
        <v>27-gen-2015</v>
      </c>
      <c r="V1958">
        <f t="shared" si="445"/>
        <v>1</v>
      </c>
      <c r="W1958">
        <f t="shared" si="446"/>
        <v>2015</v>
      </c>
      <c r="X1958">
        <f t="shared" si="447"/>
        <v>27</v>
      </c>
      <c r="Y1958" s="25">
        <f t="shared" si="448"/>
        <v>11225.89999999996</v>
      </c>
    </row>
    <row r="1959" spans="1:25">
      <c r="A1959" t="s">
        <v>5809</v>
      </c>
      <c r="B1959" t="s">
        <v>5809</v>
      </c>
      <c r="C1959" t="s">
        <v>25</v>
      </c>
      <c r="D1959">
        <v>0</v>
      </c>
      <c r="E1959" s="36">
        <v>-71.8</v>
      </c>
      <c r="F1959" s="4">
        <v>-6.7000000000000002E-3</v>
      </c>
      <c r="G1959">
        <v>0</v>
      </c>
      <c r="H1959" s="25">
        <v>0</v>
      </c>
      <c r="I1959" s="25">
        <v>-71.8</v>
      </c>
      <c r="J1959" s="3">
        <v>10000</v>
      </c>
      <c r="K1959" s="7">
        <f t="shared" si="435"/>
        <v>-1</v>
      </c>
      <c r="L1959" s="6">
        <f t="shared" si="436"/>
        <v>-71.8</v>
      </c>
      <c r="M1959">
        <v>1</v>
      </c>
      <c r="N1959" s="9">
        <f t="shared" si="437"/>
        <v>0</v>
      </c>
      <c r="O1959" s="9">
        <f t="shared" si="438"/>
        <v>-1</v>
      </c>
      <c r="P1959" s="9">
        <f t="shared" si="439"/>
        <v>0</v>
      </c>
      <c r="Q1959" s="8">
        <f t="shared" si="440"/>
        <v>0</v>
      </c>
      <c r="R1959" s="8">
        <f t="shared" si="441"/>
        <v>-71.8</v>
      </c>
      <c r="S1959" t="str">
        <f t="shared" si="442"/>
        <v>16.00.00</v>
      </c>
      <c r="T1959" t="str">
        <f t="shared" si="443"/>
        <v>16.00.00</v>
      </c>
      <c r="U1959" t="str">
        <f t="shared" si="444"/>
        <v>28-gen-2015</v>
      </c>
      <c r="V1959">
        <f t="shared" si="445"/>
        <v>1</v>
      </c>
      <c r="W1959">
        <f t="shared" si="446"/>
        <v>2015</v>
      </c>
      <c r="X1959">
        <f t="shared" si="447"/>
        <v>28</v>
      </c>
      <c r="Y1959" s="25">
        <f t="shared" si="448"/>
        <v>11154.09999999996</v>
      </c>
    </row>
    <row r="1960" spans="1:25">
      <c r="A1960" t="s">
        <v>5810</v>
      </c>
      <c r="B1960" t="s">
        <v>5811</v>
      </c>
      <c r="C1960" t="s">
        <v>25</v>
      </c>
      <c r="D1960">
        <v>4</v>
      </c>
      <c r="E1960" s="36">
        <v>46.2</v>
      </c>
      <c r="F1960" s="4">
        <v>4.3E-3</v>
      </c>
      <c r="G1960">
        <v>0</v>
      </c>
      <c r="H1960" s="25">
        <v>114.7</v>
      </c>
      <c r="I1960" s="25">
        <v>0</v>
      </c>
      <c r="J1960" s="3">
        <v>10000</v>
      </c>
      <c r="K1960" s="7">
        <f t="shared" si="435"/>
        <v>1</v>
      </c>
      <c r="L1960" s="6">
        <f t="shared" si="436"/>
        <v>46.2</v>
      </c>
      <c r="M1960">
        <v>1</v>
      </c>
      <c r="N1960" s="9">
        <f t="shared" si="437"/>
        <v>1</v>
      </c>
      <c r="O1960" s="9">
        <f t="shared" si="438"/>
        <v>0</v>
      </c>
      <c r="P1960" s="9">
        <f t="shared" si="439"/>
        <v>0</v>
      </c>
      <c r="Q1960" s="8">
        <f t="shared" si="440"/>
        <v>46.2</v>
      </c>
      <c r="R1960" s="8">
        <f t="shared" si="441"/>
        <v>0</v>
      </c>
      <c r="S1960" t="str">
        <f t="shared" si="442"/>
        <v>10.00.00</v>
      </c>
      <c r="T1960" t="str">
        <f t="shared" si="443"/>
        <v>14.00.00</v>
      </c>
      <c r="U1960" t="str">
        <f t="shared" si="444"/>
        <v>29-gen-2015</v>
      </c>
      <c r="V1960">
        <f t="shared" si="445"/>
        <v>1</v>
      </c>
      <c r="W1960">
        <f t="shared" si="446"/>
        <v>2015</v>
      </c>
      <c r="X1960">
        <f t="shared" si="447"/>
        <v>29</v>
      </c>
      <c r="Y1960" s="25">
        <f t="shared" si="448"/>
        <v>11200.299999999961</v>
      </c>
    </row>
    <row r="1961" spans="1:25">
      <c r="A1961" t="s">
        <v>5812</v>
      </c>
      <c r="B1961" t="s">
        <v>5813</v>
      </c>
      <c r="C1961" t="s">
        <v>55</v>
      </c>
      <c r="D1961">
        <v>14</v>
      </c>
      <c r="E1961" s="36">
        <v>0.2</v>
      </c>
      <c r="F1961" s="4">
        <v>0</v>
      </c>
      <c r="G1961">
        <v>0</v>
      </c>
      <c r="H1961" s="25">
        <v>50.2</v>
      </c>
      <c r="I1961" s="25">
        <v>-22</v>
      </c>
      <c r="J1961" s="3">
        <v>10000</v>
      </c>
      <c r="K1961" s="7">
        <f t="shared" si="435"/>
        <v>2</v>
      </c>
      <c r="L1961" s="6">
        <f t="shared" si="436"/>
        <v>46.400000000000006</v>
      </c>
      <c r="M1961">
        <v>1</v>
      </c>
      <c r="N1961" s="9">
        <f t="shared" si="437"/>
        <v>1</v>
      </c>
      <c r="O1961" s="9">
        <f t="shared" si="438"/>
        <v>0</v>
      </c>
      <c r="P1961" s="9">
        <f t="shared" si="439"/>
        <v>0</v>
      </c>
      <c r="Q1961" s="8">
        <f t="shared" si="440"/>
        <v>0.2</v>
      </c>
      <c r="R1961" s="8">
        <f t="shared" si="441"/>
        <v>0</v>
      </c>
      <c r="S1961" t="str">
        <f t="shared" si="442"/>
        <v>18.00.00</v>
      </c>
      <c r="T1961" t="str">
        <f t="shared" si="443"/>
        <v>8.00.00</v>
      </c>
      <c r="U1961" t="str">
        <f t="shared" si="444"/>
        <v>30-gen-2015</v>
      </c>
      <c r="V1961">
        <f t="shared" si="445"/>
        <v>1</v>
      </c>
      <c r="W1961">
        <f t="shared" si="446"/>
        <v>2015</v>
      </c>
      <c r="X1961">
        <f t="shared" si="447"/>
        <v>30</v>
      </c>
      <c r="Y1961" s="25">
        <f t="shared" si="448"/>
        <v>11200.499999999962</v>
      </c>
    </row>
    <row r="1962" spans="1:25">
      <c r="A1962" t="s">
        <v>5814</v>
      </c>
      <c r="B1962" t="s">
        <v>5815</v>
      </c>
      <c r="C1962" t="s">
        <v>25</v>
      </c>
      <c r="D1962">
        <v>2</v>
      </c>
      <c r="E1962" s="36">
        <v>11.2</v>
      </c>
      <c r="F1962" s="4">
        <v>1E-3</v>
      </c>
      <c r="G1962">
        <v>0</v>
      </c>
      <c r="H1962" s="25">
        <v>61.2</v>
      </c>
      <c r="I1962" s="25">
        <v>0</v>
      </c>
      <c r="J1962" s="3">
        <v>10000</v>
      </c>
      <c r="K1962" s="7">
        <f t="shared" si="435"/>
        <v>3</v>
      </c>
      <c r="L1962" s="6">
        <f t="shared" si="436"/>
        <v>57.600000000000009</v>
      </c>
      <c r="M1962">
        <v>1</v>
      </c>
      <c r="N1962" s="9">
        <f t="shared" si="437"/>
        <v>1</v>
      </c>
      <c r="O1962" s="9">
        <f t="shared" si="438"/>
        <v>0</v>
      </c>
      <c r="P1962" s="9">
        <f t="shared" si="439"/>
        <v>0</v>
      </c>
      <c r="Q1962" s="8">
        <f t="shared" si="440"/>
        <v>11.2</v>
      </c>
      <c r="R1962" s="8">
        <f t="shared" si="441"/>
        <v>0</v>
      </c>
      <c r="S1962" t="str">
        <f t="shared" si="442"/>
        <v>9.00.00</v>
      </c>
      <c r="T1962" t="str">
        <f t="shared" si="443"/>
        <v>11.00.00</v>
      </c>
      <c r="U1962" t="str">
        <f t="shared" si="444"/>
        <v xml:space="preserve">2-feb-2015 </v>
      </c>
      <c r="V1962">
        <f t="shared" si="445"/>
        <v>2</v>
      </c>
      <c r="W1962">
        <f t="shared" si="446"/>
        <v>2015</v>
      </c>
      <c r="X1962">
        <f t="shared" si="447"/>
        <v>2</v>
      </c>
      <c r="Y1962" s="25">
        <f t="shared" si="448"/>
        <v>11211.699999999963</v>
      </c>
    </row>
    <row r="1963" spans="1:25">
      <c r="A1963" t="s">
        <v>5816</v>
      </c>
      <c r="B1963" t="s">
        <v>5817</v>
      </c>
      <c r="C1963" t="s">
        <v>55</v>
      </c>
      <c r="D1963">
        <v>10</v>
      </c>
      <c r="E1963" s="36">
        <v>-62.8</v>
      </c>
      <c r="F1963" s="4">
        <v>-5.7999999999999996E-3</v>
      </c>
      <c r="G1963">
        <v>0</v>
      </c>
      <c r="H1963" s="25">
        <v>8.8000000000000007</v>
      </c>
      <c r="I1963" s="25">
        <v>-62.8</v>
      </c>
      <c r="J1963" s="3">
        <v>10000</v>
      </c>
      <c r="K1963" s="7">
        <f t="shared" si="435"/>
        <v>-1</v>
      </c>
      <c r="L1963" s="6">
        <f t="shared" si="436"/>
        <v>-62.8</v>
      </c>
      <c r="M1963">
        <v>1</v>
      </c>
      <c r="N1963" s="9">
        <f t="shared" si="437"/>
        <v>0</v>
      </c>
      <c r="O1963" s="9">
        <f t="shared" si="438"/>
        <v>-1</v>
      </c>
      <c r="P1963" s="9">
        <f t="shared" si="439"/>
        <v>0</v>
      </c>
      <c r="Q1963" s="8">
        <f t="shared" si="440"/>
        <v>0</v>
      </c>
      <c r="R1963" s="8">
        <f t="shared" si="441"/>
        <v>-62.8</v>
      </c>
      <c r="S1963" t="str">
        <f t="shared" si="442"/>
        <v>23.00.00</v>
      </c>
      <c r="T1963" t="str">
        <f t="shared" si="443"/>
        <v>9.00.00</v>
      </c>
      <c r="U1963" t="str">
        <f t="shared" si="444"/>
        <v xml:space="preserve">4-feb-2015 </v>
      </c>
      <c r="V1963">
        <f t="shared" si="445"/>
        <v>2</v>
      </c>
      <c r="W1963">
        <f t="shared" si="446"/>
        <v>2015</v>
      </c>
      <c r="X1963">
        <f t="shared" si="447"/>
        <v>4</v>
      </c>
      <c r="Y1963" s="25">
        <f t="shared" si="448"/>
        <v>11148.899999999963</v>
      </c>
    </row>
    <row r="1964" spans="1:25">
      <c r="A1964" t="s">
        <v>5818</v>
      </c>
      <c r="B1964" t="s">
        <v>5819</v>
      </c>
      <c r="C1964" t="s">
        <v>25</v>
      </c>
      <c r="D1964">
        <v>5</v>
      </c>
      <c r="E1964" s="36">
        <v>-25.8</v>
      </c>
      <c r="F1964" s="4">
        <v>-2.3999999999999998E-3</v>
      </c>
      <c r="G1964">
        <v>0</v>
      </c>
      <c r="H1964" s="25">
        <v>35.4</v>
      </c>
      <c r="I1964" s="25">
        <v>-25.8</v>
      </c>
      <c r="J1964" s="3">
        <v>10000</v>
      </c>
      <c r="K1964" s="7">
        <f t="shared" si="435"/>
        <v>-2</v>
      </c>
      <c r="L1964" s="6">
        <f t="shared" si="436"/>
        <v>-88.6</v>
      </c>
      <c r="M1964">
        <v>1</v>
      </c>
      <c r="N1964" s="9">
        <f t="shared" si="437"/>
        <v>0</v>
      </c>
      <c r="O1964" s="9">
        <f t="shared" si="438"/>
        <v>-1</v>
      </c>
      <c r="P1964" s="9">
        <f t="shared" si="439"/>
        <v>0</v>
      </c>
      <c r="Q1964" s="8">
        <f t="shared" si="440"/>
        <v>0</v>
      </c>
      <c r="R1964" s="8">
        <f t="shared" si="441"/>
        <v>-25.8</v>
      </c>
      <c r="S1964" t="str">
        <f t="shared" si="442"/>
        <v>10.00.00</v>
      </c>
      <c r="T1964" t="str">
        <f t="shared" si="443"/>
        <v>15.00.00</v>
      </c>
      <c r="U1964" t="str">
        <f t="shared" si="444"/>
        <v xml:space="preserve">5-feb-2015 </v>
      </c>
      <c r="V1964">
        <f t="shared" si="445"/>
        <v>2</v>
      </c>
      <c r="W1964">
        <f t="shared" si="446"/>
        <v>2015</v>
      </c>
      <c r="X1964">
        <f t="shared" si="447"/>
        <v>5</v>
      </c>
      <c r="Y1964" s="25">
        <f t="shared" si="448"/>
        <v>11123.099999999964</v>
      </c>
    </row>
    <row r="1965" spans="1:25">
      <c r="A1965" t="s">
        <v>5818</v>
      </c>
      <c r="B1965" t="s">
        <v>7410</v>
      </c>
      <c r="C1965" t="s">
        <v>25</v>
      </c>
      <c r="D1965">
        <v>24</v>
      </c>
      <c r="E1965" s="36">
        <v>-70.8</v>
      </c>
      <c r="F1965" s="4">
        <v>-6.4999999999999997E-3</v>
      </c>
      <c r="G1965">
        <v>0</v>
      </c>
      <c r="H1965" s="25">
        <v>14.2</v>
      </c>
      <c r="I1965" s="25">
        <v>-83.8</v>
      </c>
      <c r="J1965" s="3">
        <v>10000</v>
      </c>
      <c r="K1965" s="7">
        <f t="shared" si="435"/>
        <v>-3</v>
      </c>
      <c r="L1965" s="6">
        <f t="shared" si="436"/>
        <v>-159.39999999999998</v>
      </c>
      <c r="M1965">
        <v>1</v>
      </c>
      <c r="N1965" s="9">
        <f t="shared" si="437"/>
        <v>0</v>
      </c>
      <c r="O1965" s="9">
        <f t="shared" si="438"/>
        <v>-1</v>
      </c>
      <c r="P1965" s="9">
        <f t="shared" si="439"/>
        <v>0</v>
      </c>
      <c r="Q1965" s="8">
        <f t="shared" si="440"/>
        <v>0</v>
      </c>
      <c r="R1965" s="8">
        <f t="shared" si="441"/>
        <v>-70.8</v>
      </c>
      <c r="S1965" t="str">
        <f t="shared" si="442"/>
        <v>10.00.00</v>
      </c>
      <c r="T1965" t="str">
        <f t="shared" si="443"/>
        <v>16.00.00</v>
      </c>
      <c r="U1965" t="str">
        <f t="shared" si="444"/>
        <v xml:space="preserve">5-feb-2015 </v>
      </c>
      <c r="V1965">
        <f t="shared" si="445"/>
        <v>2</v>
      </c>
      <c r="W1965">
        <f t="shared" si="446"/>
        <v>2015</v>
      </c>
      <c r="X1965">
        <f t="shared" si="447"/>
        <v>5</v>
      </c>
      <c r="Y1965" s="25">
        <f t="shared" si="448"/>
        <v>11052.299999999965</v>
      </c>
    </row>
    <row r="1966" spans="1:25">
      <c r="A1966" t="s">
        <v>7410</v>
      </c>
      <c r="B1966" t="s">
        <v>7411</v>
      </c>
      <c r="C1966" t="s">
        <v>55</v>
      </c>
      <c r="D1966">
        <v>20</v>
      </c>
      <c r="E1966" s="36">
        <v>-58</v>
      </c>
      <c r="F1966" s="4">
        <v>-5.4000000000000003E-3</v>
      </c>
      <c r="G1966">
        <v>0</v>
      </c>
      <c r="H1966" s="25">
        <v>0</v>
      </c>
      <c r="I1966" s="25">
        <v>-85.5</v>
      </c>
      <c r="J1966" s="3">
        <v>10000</v>
      </c>
      <c r="K1966" s="7">
        <f t="shared" si="435"/>
        <v>-4</v>
      </c>
      <c r="L1966" s="6">
        <f t="shared" si="436"/>
        <v>-217.39999999999998</v>
      </c>
      <c r="M1966">
        <v>1</v>
      </c>
      <c r="N1966" s="9">
        <f t="shared" si="437"/>
        <v>0</v>
      </c>
      <c r="O1966" s="9">
        <f t="shared" si="438"/>
        <v>-1</v>
      </c>
      <c r="P1966" s="9">
        <f t="shared" si="439"/>
        <v>0</v>
      </c>
      <c r="Q1966" s="8">
        <f t="shared" si="440"/>
        <v>0</v>
      </c>
      <c r="R1966" s="8">
        <f t="shared" si="441"/>
        <v>-58</v>
      </c>
      <c r="S1966" t="str">
        <f t="shared" si="442"/>
        <v>16.00.00</v>
      </c>
      <c r="T1966" t="str">
        <f t="shared" si="443"/>
        <v>21.00.00</v>
      </c>
      <c r="U1966" t="str">
        <f t="shared" si="444"/>
        <v xml:space="preserve">5-feb-2015 </v>
      </c>
      <c r="V1966">
        <f t="shared" si="445"/>
        <v>2</v>
      </c>
      <c r="W1966">
        <f t="shared" si="446"/>
        <v>2015</v>
      </c>
      <c r="X1966">
        <f t="shared" si="447"/>
        <v>5</v>
      </c>
      <c r="Y1966" s="25">
        <f t="shared" si="448"/>
        <v>10994.299999999965</v>
      </c>
    </row>
    <row r="1967" spans="1:25">
      <c r="A1967" t="s">
        <v>5820</v>
      </c>
      <c r="B1967" t="s">
        <v>5821</v>
      </c>
      <c r="C1967" t="s">
        <v>55</v>
      </c>
      <c r="D1967">
        <v>24</v>
      </c>
      <c r="E1967" s="36">
        <v>133.19999999999999</v>
      </c>
      <c r="F1967" s="4">
        <v>1.2200000000000001E-2</v>
      </c>
      <c r="G1967">
        <v>0</v>
      </c>
      <c r="H1967" s="25">
        <v>138.6</v>
      </c>
      <c r="I1967" s="25">
        <v>0</v>
      </c>
      <c r="J1967" s="3">
        <v>10000</v>
      </c>
      <c r="K1967" s="7">
        <f t="shared" si="435"/>
        <v>1</v>
      </c>
      <c r="L1967" s="6">
        <f t="shared" si="436"/>
        <v>133.19999999999999</v>
      </c>
      <c r="M1967">
        <v>1</v>
      </c>
      <c r="N1967" s="9">
        <f t="shared" si="437"/>
        <v>1</v>
      </c>
      <c r="O1967" s="9">
        <f t="shared" si="438"/>
        <v>0</v>
      </c>
      <c r="P1967" s="9">
        <f t="shared" si="439"/>
        <v>0</v>
      </c>
      <c r="Q1967" s="8">
        <f t="shared" si="440"/>
        <v>133.19999999999999</v>
      </c>
      <c r="R1967" s="8">
        <f t="shared" si="441"/>
        <v>0</v>
      </c>
      <c r="S1967" t="str">
        <f t="shared" si="442"/>
        <v>8.00.00</v>
      </c>
      <c r="T1967" t="str">
        <f t="shared" si="443"/>
        <v>8.00.00</v>
      </c>
      <c r="U1967" t="str">
        <f t="shared" si="444"/>
        <v xml:space="preserve">6-feb-2015 </v>
      </c>
      <c r="V1967">
        <f t="shared" si="445"/>
        <v>2</v>
      </c>
      <c r="W1967">
        <f t="shared" si="446"/>
        <v>2015</v>
      </c>
      <c r="X1967">
        <f t="shared" si="447"/>
        <v>6</v>
      </c>
      <c r="Y1967" s="25">
        <f t="shared" si="448"/>
        <v>11127.499999999965</v>
      </c>
    </row>
    <row r="1968" spans="1:25">
      <c r="A1968" t="s">
        <v>5822</v>
      </c>
      <c r="B1968" t="s">
        <v>5823</v>
      </c>
      <c r="C1968" t="s">
        <v>55</v>
      </c>
      <c r="D1968">
        <v>1</v>
      </c>
      <c r="E1968" s="36">
        <v>-57.8</v>
      </c>
      <c r="F1968" s="4">
        <v>-5.4000000000000003E-3</v>
      </c>
      <c r="G1968">
        <v>0</v>
      </c>
      <c r="H1968" s="25">
        <v>0</v>
      </c>
      <c r="I1968" s="25">
        <v>-57.8</v>
      </c>
      <c r="J1968" s="3">
        <v>10000</v>
      </c>
      <c r="K1968" s="7">
        <f t="shared" si="435"/>
        <v>-1</v>
      </c>
      <c r="L1968" s="6">
        <f t="shared" si="436"/>
        <v>-57.8</v>
      </c>
      <c r="M1968">
        <v>1</v>
      </c>
      <c r="N1968" s="9">
        <f t="shared" si="437"/>
        <v>0</v>
      </c>
      <c r="O1968" s="9">
        <f t="shared" si="438"/>
        <v>-1</v>
      </c>
      <c r="P1968" s="9">
        <f t="shared" si="439"/>
        <v>0</v>
      </c>
      <c r="Q1968" s="8">
        <f t="shared" si="440"/>
        <v>0</v>
      </c>
      <c r="R1968" s="8">
        <f t="shared" si="441"/>
        <v>-57.8</v>
      </c>
      <c r="S1968" t="str">
        <f t="shared" si="442"/>
        <v>10.00.00</v>
      </c>
      <c r="T1968" t="str">
        <f t="shared" si="443"/>
        <v>11.00.00</v>
      </c>
      <c r="U1968" t="str">
        <f t="shared" si="444"/>
        <v xml:space="preserve">9-feb-2015 </v>
      </c>
      <c r="V1968">
        <f t="shared" si="445"/>
        <v>2</v>
      </c>
      <c r="W1968">
        <f t="shared" si="446"/>
        <v>2015</v>
      </c>
      <c r="X1968">
        <f t="shared" si="447"/>
        <v>9</v>
      </c>
      <c r="Y1968" s="25">
        <f t="shared" si="448"/>
        <v>11069.699999999966</v>
      </c>
    </row>
    <row r="1969" spans="1:25">
      <c r="A1969" t="s">
        <v>7412</v>
      </c>
      <c r="B1969" t="s">
        <v>7413</v>
      </c>
      <c r="C1969" t="s">
        <v>25</v>
      </c>
      <c r="D1969">
        <v>8</v>
      </c>
      <c r="E1969" s="36">
        <v>80.5</v>
      </c>
      <c r="F1969" s="4">
        <v>7.4999999999999997E-3</v>
      </c>
      <c r="G1969">
        <v>0</v>
      </c>
      <c r="H1969" s="25">
        <v>102.5</v>
      </c>
      <c r="I1969" s="25">
        <v>-8.3000000000000007</v>
      </c>
      <c r="J1969" s="3">
        <v>10000</v>
      </c>
      <c r="K1969" s="7">
        <f t="shared" si="435"/>
        <v>1</v>
      </c>
      <c r="L1969" s="6">
        <f t="shared" si="436"/>
        <v>80.5</v>
      </c>
      <c r="M1969">
        <v>1</v>
      </c>
      <c r="N1969" s="9">
        <f t="shared" si="437"/>
        <v>1</v>
      </c>
      <c r="O1969" s="9">
        <f t="shared" si="438"/>
        <v>0</v>
      </c>
      <c r="P1969" s="9">
        <f t="shared" si="439"/>
        <v>0</v>
      </c>
      <c r="Q1969" s="8">
        <f t="shared" si="440"/>
        <v>80.5</v>
      </c>
      <c r="R1969" s="8">
        <f t="shared" si="441"/>
        <v>0</v>
      </c>
      <c r="S1969" t="str">
        <f t="shared" si="442"/>
        <v>11.15.00</v>
      </c>
      <c r="T1969" t="str">
        <f t="shared" si="443"/>
        <v>13.15.00</v>
      </c>
      <c r="U1969" t="str">
        <f t="shared" si="444"/>
        <v>10-feb-2015</v>
      </c>
      <c r="V1969">
        <f t="shared" si="445"/>
        <v>2</v>
      </c>
      <c r="W1969">
        <f t="shared" si="446"/>
        <v>2015</v>
      </c>
      <c r="X1969">
        <f t="shared" si="447"/>
        <v>10</v>
      </c>
      <c r="Y1969" s="25">
        <f t="shared" si="448"/>
        <v>11150.199999999966</v>
      </c>
    </row>
    <row r="1970" spans="1:25">
      <c r="A1970" t="s">
        <v>5824</v>
      </c>
      <c r="B1970" t="s">
        <v>5825</v>
      </c>
      <c r="C1970" t="s">
        <v>25</v>
      </c>
      <c r="D1970">
        <v>3</v>
      </c>
      <c r="E1970" s="36">
        <v>15.2</v>
      </c>
      <c r="F1970" s="4">
        <v>1.4E-3</v>
      </c>
      <c r="G1970">
        <v>0</v>
      </c>
      <c r="H1970" s="25">
        <v>64.5</v>
      </c>
      <c r="I1970" s="25">
        <v>0</v>
      </c>
      <c r="J1970" s="3">
        <v>10000</v>
      </c>
      <c r="K1970" s="7">
        <f t="shared" si="435"/>
        <v>2</v>
      </c>
      <c r="L1970" s="6">
        <f t="shared" si="436"/>
        <v>95.7</v>
      </c>
      <c r="M1970">
        <v>1</v>
      </c>
      <c r="N1970" s="9">
        <f t="shared" si="437"/>
        <v>1</v>
      </c>
      <c r="O1970" s="9">
        <f t="shared" si="438"/>
        <v>0</v>
      </c>
      <c r="P1970" s="9">
        <f t="shared" si="439"/>
        <v>0</v>
      </c>
      <c r="Q1970" s="8">
        <f t="shared" si="440"/>
        <v>15.2</v>
      </c>
      <c r="R1970" s="8">
        <f t="shared" si="441"/>
        <v>0</v>
      </c>
      <c r="S1970" t="str">
        <f t="shared" si="442"/>
        <v>13.00.00</v>
      </c>
      <c r="T1970" t="str">
        <f t="shared" si="443"/>
        <v>16.00.00</v>
      </c>
      <c r="U1970" t="str">
        <f t="shared" si="444"/>
        <v>10-feb-2015</v>
      </c>
      <c r="V1970">
        <f t="shared" si="445"/>
        <v>2</v>
      </c>
      <c r="W1970">
        <f t="shared" si="446"/>
        <v>2015</v>
      </c>
      <c r="X1970">
        <f t="shared" si="447"/>
        <v>10</v>
      </c>
      <c r="Y1970" s="25">
        <f t="shared" si="448"/>
        <v>11165.399999999967</v>
      </c>
    </row>
    <row r="1971" spans="1:25">
      <c r="A1971" t="s">
        <v>5826</v>
      </c>
      <c r="B1971" t="s">
        <v>5827</v>
      </c>
      <c r="C1971" t="s">
        <v>55</v>
      </c>
      <c r="D1971">
        <v>5</v>
      </c>
      <c r="E1971" s="36">
        <v>-24.8</v>
      </c>
      <c r="F1971" s="4">
        <v>-2.3E-3</v>
      </c>
      <c r="G1971">
        <v>0</v>
      </c>
      <c r="H1971" s="25">
        <v>36.5</v>
      </c>
      <c r="I1971" s="25">
        <v>-24.8</v>
      </c>
      <c r="J1971" s="3">
        <v>10000</v>
      </c>
      <c r="K1971" s="7">
        <f t="shared" si="435"/>
        <v>-1</v>
      </c>
      <c r="L1971" s="6">
        <f t="shared" si="436"/>
        <v>-24.8</v>
      </c>
      <c r="M1971">
        <v>1</v>
      </c>
      <c r="N1971" s="9">
        <f t="shared" si="437"/>
        <v>0</v>
      </c>
      <c r="O1971" s="9">
        <f t="shared" si="438"/>
        <v>-1</v>
      </c>
      <c r="P1971" s="9">
        <f t="shared" si="439"/>
        <v>0</v>
      </c>
      <c r="Q1971" s="8">
        <f t="shared" si="440"/>
        <v>0</v>
      </c>
      <c r="R1971" s="8">
        <f t="shared" si="441"/>
        <v>-24.8</v>
      </c>
      <c r="S1971" t="str">
        <f t="shared" si="442"/>
        <v>10.00.00</v>
      </c>
      <c r="T1971" t="str">
        <f t="shared" si="443"/>
        <v>15.00.00</v>
      </c>
      <c r="U1971" t="str">
        <f t="shared" si="444"/>
        <v>11-feb-2015</v>
      </c>
      <c r="V1971">
        <f t="shared" si="445"/>
        <v>2</v>
      </c>
      <c r="W1971">
        <f t="shared" si="446"/>
        <v>2015</v>
      </c>
      <c r="X1971">
        <f t="shared" si="447"/>
        <v>11</v>
      </c>
      <c r="Y1971" s="25">
        <f t="shared" si="448"/>
        <v>11140.599999999968</v>
      </c>
    </row>
    <row r="1972" spans="1:25">
      <c r="A1972" t="s">
        <v>5828</v>
      </c>
      <c r="B1972" t="s">
        <v>5829</v>
      </c>
      <c r="C1972" t="s">
        <v>25</v>
      </c>
      <c r="D1972">
        <v>23</v>
      </c>
      <c r="E1972" s="36">
        <v>134.1</v>
      </c>
      <c r="F1972" s="4">
        <v>1.24E-2</v>
      </c>
      <c r="G1972">
        <v>0</v>
      </c>
      <c r="H1972" s="25">
        <v>149</v>
      </c>
      <c r="I1972" s="25">
        <v>0</v>
      </c>
      <c r="J1972" s="3">
        <v>10000</v>
      </c>
      <c r="K1972" s="7">
        <f t="shared" si="435"/>
        <v>1</v>
      </c>
      <c r="L1972" s="6">
        <f t="shared" si="436"/>
        <v>134.1</v>
      </c>
      <c r="M1972">
        <v>1</v>
      </c>
      <c r="N1972" s="9">
        <f t="shared" si="437"/>
        <v>1</v>
      </c>
      <c r="O1972" s="9">
        <f t="shared" si="438"/>
        <v>0</v>
      </c>
      <c r="P1972" s="9">
        <f t="shared" si="439"/>
        <v>0</v>
      </c>
      <c r="Q1972" s="8">
        <f t="shared" si="440"/>
        <v>134.1</v>
      </c>
      <c r="R1972" s="8">
        <f t="shared" si="441"/>
        <v>0</v>
      </c>
      <c r="S1972" t="str">
        <f t="shared" si="442"/>
        <v>10.00.00</v>
      </c>
      <c r="T1972" t="str">
        <f t="shared" si="443"/>
        <v>9.00.00</v>
      </c>
      <c r="U1972" t="str">
        <f t="shared" si="444"/>
        <v>12-feb-2015</v>
      </c>
      <c r="V1972">
        <f t="shared" si="445"/>
        <v>2</v>
      </c>
      <c r="W1972">
        <f t="shared" si="446"/>
        <v>2015</v>
      </c>
      <c r="X1972">
        <f t="shared" si="447"/>
        <v>12</v>
      </c>
      <c r="Y1972" s="25">
        <f t="shared" si="448"/>
        <v>11274.699999999968</v>
      </c>
    </row>
    <row r="1973" spans="1:25">
      <c r="A1973" t="s">
        <v>2359</v>
      </c>
      <c r="B1973" t="s">
        <v>2360</v>
      </c>
      <c r="C1973" t="s">
        <v>25</v>
      </c>
      <c r="D1973">
        <v>9</v>
      </c>
      <c r="E1973" s="38">
        <v>54.4</v>
      </c>
      <c r="F1973" s="4">
        <v>2.5000000000000001E-3</v>
      </c>
      <c r="G1973">
        <v>0</v>
      </c>
      <c r="H1973" s="25">
        <v>55</v>
      </c>
      <c r="I1973" s="25">
        <v>-37.6</v>
      </c>
      <c r="J1973" s="3">
        <v>10000</v>
      </c>
      <c r="K1973" s="7">
        <f t="shared" si="435"/>
        <v>2</v>
      </c>
      <c r="L1973" s="6">
        <f t="shared" si="436"/>
        <v>188.5</v>
      </c>
      <c r="M1973">
        <v>1</v>
      </c>
      <c r="N1973" s="9">
        <f t="shared" si="437"/>
        <v>1</v>
      </c>
      <c r="O1973" s="9">
        <f t="shared" si="438"/>
        <v>0</v>
      </c>
      <c r="P1973" s="9">
        <f t="shared" si="439"/>
        <v>0</v>
      </c>
      <c r="Q1973" s="8">
        <f t="shared" si="440"/>
        <v>54.4</v>
      </c>
      <c r="R1973" s="8">
        <f t="shared" si="441"/>
        <v>0</v>
      </c>
      <c r="S1973" t="str">
        <f t="shared" si="442"/>
        <v>12.00.00</v>
      </c>
      <c r="T1973" t="str">
        <f t="shared" si="443"/>
        <v>21.00.00</v>
      </c>
      <c r="U1973" t="str">
        <f t="shared" si="444"/>
        <v>12-feb-2015</v>
      </c>
      <c r="V1973">
        <f t="shared" si="445"/>
        <v>2</v>
      </c>
      <c r="W1973">
        <f t="shared" si="446"/>
        <v>2015</v>
      </c>
      <c r="X1973">
        <f t="shared" si="447"/>
        <v>12</v>
      </c>
      <c r="Y1973" s="25">
        <f t="shared" si="448"/>
        <v>11329.099999999968</v>
      </c>
    </row>
    <row r="1974" spans="1:25">
      <c r="A1974" t="s">
        <v>3455</v>
      </c>
      <c r="B1974" t="s">
        <v>3456</v>
      </c>
      <c r="C1974" t="s">
        <v>25</v>
      </c>
      <c r="D1974">
        <v>13</v>
      </c>
      <c r="E1974" s="36">
        <v>-1.4</v>
      </c>
      <c r="F1974" s="4">
        <v>-1E-4</v>
      </c>
      <c r="G1974">
        <v>0</v>
      </c>
      <c r="H1974" s="25">
        <v>15.5</v>
      </c>
      <c r="I1974" s="25">
        <v>-32</v>
      </c>
      <c r="J1974" s="3">
        <v>10000</v>
      </c>
      <c r="K1974" s="7">
        <f t="shared" si="435"/>
        <v>-1</v>
      </c>
      <c r="L1974" s="6">
        <f t="shared" si="436"/>
        <v>-1.4</v>
      </c>
      <c r="M1974">
        <v>1</v>
      </c>
      <c r="N1974" s="9">
        <f t="shared" si="437"/>
        <v>0</v>
      </c>
      <c r="O1974" s="9">
        <f t="shared" si="438"/>
        <v>-1</v>
      </c>
      <c r="P1974" s="9">
        <f t="shared" si="439"/>
        <v>0</v>
      </c>
      <c r="Q1974" s="8">
        <f t="shared" si="440"/>
        <v>0</v>
      </c>
      <c r="R1974" s="8">
        <f t="shared" si="441"/>
        <v>-1.4</v>
      </c>
      <c r="S1974" t="str">
        <f t="shared" si="442"/>
        <v>10.00.00</v>
      </c>
      <c r="T1974" t="str">
        <f t="shared" si="443"/>
        <v>23.00.00</v>
      </c>
      <c r="U1974" t="str">
        <f t="shared" si="444"/>
        <v>13-feb-2015</v>
      </c>
      <c r="V1974">
        <f t="shared" si="445"/>
        <v>2</v>
      </c>
      <c r="W1974">
        <f t="shared" si="446"/>
        <v>2015</v>
      </c>
      <c r="X1974">
        <f t="shared" si="447"/>
        <v>13</v>
      </c>
      <c r="Y1974" s="25">
        <f t="shared" si="448"/>
        <v>11327.699999999968</v>
      </c>
    </row>
    <row r="1975" spans="1:25">
      <c r="A1975" t="s">
        <v>5830</v>
      </c>
      <c r="B1975" t="s">
        <v>5830</v>
      </c>
      <c r="C1975" t="s">
        <v>55</v>
      </c>
      <c r="D1975">
        <v>0</v>
      </c>
      <c r="E1975" s="36">
        <v>-75.8</v>
      </c>
      <c r="F1975" s="4">
        <v>-7.0000000000000001E-3</v>
      </c>
      <c r="G1975">
        <v>0</v>
      </c>
      <c r="H1975" s="25">
        <v>0</v>
      </c>
      <c r="I1975" s="25">
        <v>-75.8</v>
      </c>
      <c r="J1975" s="3">
        <v>10000</v>
      </c>
      <c r="K1975" s="7">
        <f t="shared" si="435"/>
        <v>-2</v>
      </c>
      <c r="L1975" s="6">
        <f t="shared" si="436"/>
        <v>-77.2</v>
      </c>
      <c r="M1975">
        <v>1</v>
      </c>
      <c r="N1975" s="9">
        <f t="shared" si="437"/>
        <v>0</v>
      </c>
      <c r="O1975" s="9">
        <f t="shared" si="438"/>
        <v>-1</v>
      </c>
      <c r="P1975" s="9">
        <f t="shared" si="439"/>
        <v>0</v>
      </c>
      <c r="Q1975" s="8">
        <f t="shared" si="440"/>
        <v>0</v>
      </c>
      <c r="R1975" s="8">
        <f t="shared" si="441"/>
        <v>-75.8</v>
      </c>
      <c r="S1975" t="str">
        <f t="shared" si="442"/>
        <v>10.00.00</v>
      </c>
      <c r="T1975" t="str">
        <f t="shared" si="443"/>
        <v>10.00.00</v>
      </c>
      <c r="U1975" t="str">
        <f t="shared" si="444"/>
        <v>17-feb-2015</v>
      </c>
      <c r="V1975">
        <f t="shared" si="445"/>
        <v>2</v>
      </c>
      <c r="W1975">
        <f t="shared" si="446"/>
        <v>2015</v>
      </c>
      <c r="X1975">
        <f t="shared" si="447"/>
        <v>17</v>
      </c>
      <c r="Y1975" s="25">
        <f t="shared" si="448"/>
        <v>11251.899999999969</v>
      </c>
    </row>
    <row r="1976" spans="1:25">
      <c r="A1976" t="s">
        <v>7415</v>
      </c>
      <c r="B1976" t="s">
        <v>7416</v>
      </c>
      <c r="C1976" t="s">
        <v>25</v>
      </c>
      <c r="D1976">
        <v>15</v>
      </c>
      <c r="E1976" s="36">
        <v>44.9</v>
      </c>
      <c r="F1976" s="4">
        <v>4.1000000000000003E-3</v>
      </c>
      <c r="G1976">
        <v>0</v>
      </c>
      <c r="H1976" s="25">
        <v>53.3</v>
      </c>
      <c r="I1976" s="25">
        <v>-18.7</v>
      </c>
      <c r="J1976" s="3">
        <v>10000</v>
      </c>
      <c r="K1976" s="7">
        <f t="shared" si="435"/>
        <v>1</v>
      </c>
      <c r="L1976" s="6">
        <f t="shared" si="436"/>
        <v>44.9</v>
      </c>
      <c r="M1976">
        <v>1</v>
      </c>
      <c r="N1976" s="9">
        <f t="shared" si="437"/>
        <v>1</v>
      </c>
      <c r="O1976" s="9">
        <f t="shared" si="438"/>
        <v>0</v>
      </c>
      <c r="P1976" s="9">
        <f t="shared" si="439"/>
        <v>0</v>
      </c>
      <c r="Q1976" s="8">
        <f t="shared" si="440"/>
        <v>44.9</v>
      </c>
      <c r="R1976" s="8">
        <f t="shared" si="441"/>
        <v>0</v>
      </c>
      <c r="S1976" t="str">
        <f t="shared" si="442"/>
        <v>10.30.00</v>
      </c>
      <c r="T1976" t="str">
        <f t="shared" si="443"/>
        <v>14.15.00</v>
      </c>
      <c r="U1976" t="str">
        <f t="shared" si="444"/>
        <v>17-feb-2015</v>
      </c>
      <c r="V1976">
        <f t="shared" si="445"/>
        <v>2</v>
      </c>
      <c r="W1976">
        <f t="shared" si="446"/>
        <v>2015</v>
      </c>
      <c r="X1976">
        <f t="shared" si="447"/>
        <v>17</v>
      </c>
      <c r="Y1976" s="25">
        <f t="shared" si="448"/>
        <v>11296.799999999968</v>
      </c>
    </row>
    <row r="1977" spans="1:25">
      <c r="A1977" t="s">
        <v>7414</v>
      </c>
      <c r="B1977" t="s">
        <v>7415</v>
      </c>
      <c r="C1977" t="s">
        <v>55</v>
      </c>
      <c r="D1977">
        <v>3</v>
      </c>
      <c r="E1977" s="36">
        <v>-78.5</v>
      </c>
      <c r="F1977" s="4">
        <v>-7.3000000000000001E-3</v>
      </c>
      <c r="G1977">
        <v>0</v>
      </c>
      <c r="H1977" s="25">
        <v>0</v>
      </c>
      <c r="I1977" s="25">
        <v>-75.3</v>
      </c>
      <c r="J1977" s="3">
        <v>10000</v>
      </c>
      <c r="K1977" s="7">
        <f t="shared" si="435"/>
        <v>-1</v>
      </c>
      <c r="L1977" s="6">
        <f t="shared" si="436"/>
        <v>-78.5</v>
      </c>
      <c r="M1977">
        <v>1</v>
      </c>
      <c r="N1977" s="9">
        <f t="shared" si="437"/>
        <v>0</v>
      </c>
      <c r="O1977" s="9">
        <f t="shared" si="438"/>
        <v>-1</v>
      </c>
      <c r="P1977" s="9">
        <f t="shared" si="439"/>
        <v>0</v>
      </c>
      <c r="Q1977" s="8">
        <f t="shared" si="440"/>
        <v>0</v>
      </c>
      <c r="R1977" s="8">
        <f t="shared" si="441"/>
        <v>-78.5</v>
      </c>
      <c r="S1977" t="str">
        <f t="shared" si="442"/>
        <v>9.45.00</v>
      </c>
      <c r="T1977" t="str">
        <f t="shared" si="443"/>
        <v>10.30.00</v>
      </c>
      <c r="U1977" t="str">
        <f t="shared" si="444"/>
        <v>17-feb-2015</v>
      </c>
      <c r="V1977">
        <f t="shared" si="445"/>
        <v>2</v>
      </c>
      <c r="W1977">
        <f t="shared" si="446"/>
        <v>2015</v>
      </c>
      <c r="X1977">
        <f t="shared" si="447"/>
        <v>17</v>
      </c>
      <c r="Y1977" s="25">
        <f t="shared" si="448"/>
        <v>11218.299999999968</v>
      </c>
    </row>
    <row r="1978" spans="1:25">
      <c r="A1978" t="s">
        <v>5831</v>
      </c>
      <c r="B1978" t="s">
        <v>5832</v>
      </c>
      <c r="C1978" t="s">
        <v>25</v>
      </c>
      <c r="D1978">
        <v>23</v>
      </c>
      <c r="E1978" s="36">
        <v>-29.1</v>
      </c>
      <c r="F1978" s="4">
        <v>-2.7000000000000001E-3</v>
      </c>
      <c r="G1978">
        <v>0</v>
      </c>
      <c r="H1978" s="25">
        <v>10.4</v>
      </c>
      <c r="I1978" s="25">
        <v>-29.1</v>
      </c>
      <c r="J1978" s="3">
        <v>10000</v>
      </c>
      <c r="K1978" s="7">
        <f t="shared" si="435"/>
        <v>-2</v>
      </c>
      <c r="L1978" s="6">
        <f t="shared" si="436"/>
        <v>-107.6</v>
      </c>
      <c r="M1978">
        <v>1</v>
      </c>
      <c r="N1978" s="9">
        <f t="shared" si="437"/>
        <v>0</v>
      </c>
      <c r="O1978" s="9">
        <f t="shared" si="438"/>
        <v>-1</v>
      </c>
      <c r="P1978" s="9">
        <f t="shared" si="439"/>
        <v>0</v>
      </c>
      <c r="Q1978" s="8">
        <f t="shared" si="440"/>
        <v>0</v>
      </c>
      <c r="R1978" s="8">
        <f t="shared" si="441"/>
        <v>-29.1</v>
      </c>
      <c r="S1978" t="str">
        <f t="shared" si="442"/>
        <v>10.00.00</v>
      </c>
      <c r="T1978" t="str">
        <f t="shared" si="443"/>
        <v>9.00.00</v>
      </c>
      <c r="U1978" t="str">
        <f t="shared" si="444"/>
        <v>18-feb-2015</v>
      </c>
      <c r="V1978">
        <f t="shared" si="445"/>
        <v>2</v>
      </c>
      <c r="W1978">
        <f t="shared" si="446"/>
        <v>2015</v>
      </c>
      <c r="X1978">
        <f t="shared" si="447"/>
        <v>18</v>
      </c>
      <c r="Y1978" s="25">
        <f t="shared" si="448"/>
        <v>11189.199999999968</v>
      </c>
    </row>
    <row r="1979" spans="1:25">
      <c r="A1979" t="s">
        <v>7418</v>
      </c>
      <c r="B1979" t="s">
        <v>7419</v>
      </c>
      <c r="C1979" t="s">
        <v>25</v>
      </c>
      <c r="D1979">
        <v>5</v>
      </c>
      <c r="E1979" s="36">
        <v>9.1999999999999993</v>
      </c>
      <c r="F1979" s="4">
        <v>8.0000000000000004E-4</v>
      </c>
      <c r="G1979">
        <v>0</v>
      </c>
      <c r="H1979" s="25">
        <v>7.9</v>
      </c>
      <c r="I1979" s="25">
        <v>-29.1</v>
      </c>
      <c r="J1979" s="3">
        <v>10000</v>
      </c>
      <c r="K1979" s="7">
        <f t="shared" si="435"/>
        <v>1</v>
      </c>
      <c r="L1979" s="6">
        <f t="shared" si="436"/>
        <v>9.1999999999999993</v>
      </c>
      <c r="M1979">
        <v>1</v>
      </c>
      <c r="N1979" s="9">
        <f t="shared" si="437"/>
        <v>1</v>
      </c>
      <c r="O1979" s="9">
        <f t="shared" si="438"/>
        <v>0</v>
      </c>
      <c r="P1979" s="9">
        <f t="shared" si="439"/>
        <v>0</v>
      </c>
      <c r="Q1979" s="8">
        <f t="shared" si="440"/>
        <v>9.1999999999999993</v>
      </c>
      <c r="R1979" s="8">
        <f t="shared" si="441"/>
        <v>0</v>
      </c>
      <c r="S1979" t="str">
        <f t="shared" si="442"/>
        <v>10.00.00</v>
      </c>
      <c r="T1979" t="str">
        <f t="shared" si="443"/>
        <v>11.15.00</v>
      </c>
      <c r="U1979" t="str">
        <f t="shared" si="444"/>
        <v>19-feb-2015</v>
      </c>
      <c r="V1979">
        <f t="shared" si="445"/>
        <v>2</v>
      </c>
      <c r="W1979">
        <f t="shared" si="446"/>
        <v>2015</v>
      </c>
      <c r="X1979">
        <f t="shared" si="447"/>
        <v>19</v>
      </c>
      <c r="Y1979" s="25">
        <f t="shared" si="448"/>
        <v>11198.399999999969</v>
      </c>
    </row>
    <row r="1980" spans="1:25">
      <c r="A1980" t="s">
        <v>7417</v>
      </c>
      <c r="B1980" t="s">
        <v>7418</v>
      </c>
      <c r="C1980" t="s">
        <v>55</v>
      </c>
      <c r="D1980">
        <v>2</v>
      </c>
      <c r="E1980" s="36">
        <v>-62</v>
      </c>
      <c r="F1980" s="4">
        <v>-5.7000000000000002E-3</v>
      </c>
      <c r="G1980">
        <v>0</v>
      </c>
      <c r="H1980" s="25">
        <v>0</v>
      </c>
      <c r="I1980" s="25">
        <v>-67.8</v>
      </c>
      <c r="J1980" s="3">
        <v>10000</v>
      </c>
      <c r="K1980" s="7">
        <f t="shared" si="435"/>
        <v>-1</v>
      </c>
      <c r="L1980" s="6">
        <f t="shared" si="436"/>
        <v>-62</v>
      </c>
      <c r="M1980">
        <v>1</v>
      </c>
      <c r="N1980" s="9">
        <f t="shared" si="437"/>
        <v>0</v>
      </c>
      <c r="O1980" s="9">
        <f t="shared" si="438"/>
        <v>-1</v>
      </c>
      <c r="P1980" s="9">
        <f t="shared" si="439"/>
        <v>0</v>
      </c>
      <c r="Q1980" s="8">
        <f t="shared" si="440"/>
        <v>0</v>
      </c>
      <c r="R1980" s="8">
        <f t="shared" si="441"/>
        <v>-62</v>
      </c>
      <c r="S1980" t="str">
        <f t="shared" si="442"/>
        <v>9.30.00</v>
      </c>
      <c r="T1980" t="str">
        <f t="shared" si="443"/>
        <v>10.00.00</v>
      </c>
      <c r="U1980" t="str">
        <f t="shared" si="444"/>
        <v>19-feb-2015</v>
      </c>
      <c r="V1980">
        <f t="shared" si="445"/>
        <v>2</v>
      </c>
      <c r="W1980">
        <f t="shared" si="446"/>
        <v>2015</v>
      </c>
      <c r="X1980">
        <f t="shared" si="447"/>
        <v>19</v>
      </c>
      <c r="Y1980" s="25">
        <f t="shared" si="448"/>
        <v>11136.399999999969</v>
      </c>
    </row>
    <row r="1981" spans="1:25">
      <c r="A1981" t="s">
        <v>5835</v>
      </c>
      <c r="B1981" t="s">
        <v>5836</v>
      </c>
      <c r="C1981" t="s">
        <v>25</v>
      </c>
      <c r="D1981">
        <v>20</v>
      </c>
      <c r="E1981" s="36">
        <v>92.2</v>
      </c>
      <c r="F1981" s="4">
        <v>8.3999999999999995E-3</v>
      </c>
      <c r="G1981">
        <v>0</v>
      </c>
      <c r="H1981" s="25">
        <v>144.4</v>
      </c>
      <c r="I1981" s="25">
        <v>-19.100000000000001</v>
      </c>
      <c r="J1981" s="3">
        <v>10000</v>
      </c>
      <c r="K1981" s="7">
        <f t="shared" si="435"/>
        <v>1</v>
      </c>
      <c r="L1981" s="6">
        <f t="shared" si="436"/>
        <v>92.2</v>
      </c>
      <c r="M1981">
        <v>1</v>
      </c>
      <c r="N1981" s="9">
        <f t="shared" si="437"/>
        <v>1</v>
      </c>
      <c r="O1981" s="9">
        <f t="shared" si="438"/>
        <v>0</v>
      </c>
      <c r="P1981" s="9">
        <f t="shared" si="439"/>
        <v>0</v>
      </c>
      <c r="Q1981" s="8">
        <f t="shared" si="440"/>
        <v>92.2</v>
      </c>
      <c r="R1981" s="8">
        <f t="shared" si="441"/>
        <v>0</v>
      </c>
      <c r="S1981" t="str">
        <f t="shared" si="442"/>
        <v>14.00.00</v>
      </c>
      <c r="T1981" t="str">
        <f t="shared" si="443"/>
        <v>10.00.00</v>
      </c>
      <c r="U1981" t="str">
        <f t="shared" si="444"/>
        <v>20-feb-2015</v>
      </c>
      <c r="V1981">
        <f t="shared" si="445"/>
        <v>2</v>
      </c>
      <c r="W1981">
        <f t="shared" si="446"/>
        <v>2015</v>
      </c>
      <c r="X1981">
        <f t="shared" si="447"/>
        <v>20</v>
      </c>
      <c r="Y1981" s="25">
        <f t="shared" si="448"/>
        <v>11228.599999999969</v>
      </c>
    </row>
    <row r="1982" spans="1:25">
      <c r="A1982" t="s">
        <v>5833</v>
      </c>
      <c r="B1982" t="s">
        <v>5834</v>
      </c>
      <c r="C1982" t="s">
        <v>55</v>
      </c>
      <c r="D1982">
        <v>6</v>
      </c>
      <c r="E1982" s="36">
        <v>-48.8</v>
      </c>
      <c r="F1982" s="4">
        <v>-4.4000000000000003E-3</v>
      </c>
      <c r="G1982">
        <v>0</v>
      </c>
      <c r="H1982" s="25">
        <v>0</v>
      </c>
      <c r="I1982" s="25">
        <v>-48.8</v>
      </c>
      <c r="J1982" s="3">
        <v>10000</v>
      </c>
      <c r="K1982" s="7">
        <f t="shared" si="435"/>
        <v>-1</v>
      </c>
      <c r="L1982" s="6">
        <f t="shared" si="436"/>
        <v>-48.8</v>
      </c>
      <c r="M1982">
        <v>1</v>
      </c>
      <c r="N1982" s="9">
        <f t="shared" si="437"/>
        <v>0</v>
      </c>
      <c r="O1982" s="9">
        <f t="shared" si="438"/>
        <v>-1</v>
      </c>
      <c r="P1982" s="9">
        <f t="shared" si="439"/>
        <v>0</v>
      </c>
      <c r="Q1982" s="8">
        <f t="shared" si="440"/>
        <v>0</v>
      </c>
      <c r="R1982" s="8">
        <f t="shared" si="441"/>
        <v>-48.8</v>
      </c>
      <c r="S1982" t="str">
        <f t="shared" si="442"/>
        <v>7.00.00</v>
      </c>
      <c r="T1982" t="str">
        <f t="shared" si="443"/>
        <v>13.00.00</v>
      </c>
      <c r="U1982" t="str">
        <f t="shared" si="444"/>
        <v>20-feb-2015</v>
      </c>
      <c r="V1982">
        <f t="shared" si="445"/>
        <v>2</v>
      </c>
      <c r="W1982">
        <f t="shared" si="446"/>
        <v>2015</v>
      </c>
      <c r="X1982">
        <f t="shared" si="447"/>
        <v>20</v>
      </c>
      <c r="Y1982" s="25">
        <f t="shared" si="448"/>
        <v>11179.79999999997</v>
      </c>
    </row>
    <row r="1983" spans="1:25">
      <c r="A1983" t="s">
        <v>3457</v>
      </c>
      <c r="B1983" t="s">
        <v>3458</v>
      </c>
      <c r="C1983" t="s">
        <v>25</v>
      </c>
      <c r="D1983">
        <v>5</v>
      </c>
      <c r="E1983" s="36">
        <v>82.1</v>
      </c>
      <c r="F1983" s="4">
        <v>7.4000000000000003E-3</v>
      </c>
      <c r="G1983">
        <v>0</v>
      </c>
      <c r="H1983" s="25">
        <v>82.1</v>
      </c>
      <c r="I1983" s="25">
        <v>-2.7</v>
      </c>
      <c r="J1983" s="3">
        <v>10000</v>
      </c>
      <c r="K1983" s="7">
        <f t="shared" si="435"/>
        <v>1</v>
      </c>
      <c r="L1983" s="6">
        <f t="shared" si="436"/>
        <v>82.1</v>
      </c>
      <c r="M1983">
        <v>1</v>
      </c>
      <c r="N1983" s="9">
        <f t="shared" si="437"/>
        <v>1</v>
      </c>
      <c r="O1983" s="9">
        <f t="shared" si="438"/>
        <v>0</v>
      </c>
      <c r="P1983" s="9">
        <f t="shared" si="439"/>
        <v>0</v>
      </c>
      <c r="Q1983" s="8">
        <f t="shared" si="440"/>
        <v>82.1</v>
      </c>
      <c r="R1983" s="8">
        <f t="shared" si="441"/>
        <v>0</v>
      </c>
      <c r="S1983" t="str">
        <f t="shared" si="442"/>
        <v>12.00.00</v>
      </c>
      <c r="T1983" t="str">
        <f t="shared" si="443"/>
        <v>17.00.00</v>
      </c>
      <c r="U1983" t="str">
        <f t="shared" si="444"/>
        <v>24-feb-2015</v>
      </c>
      <c r="V1983">
        <f t="shared" si="445"/>
        <v>2</v>
      </c>
      <c r="W1983">
        <f t="shared" si="446"/>
        <v>2015</v>
      </c>
      <c r="X1983">
        <f t="shared" si="447"/>
        <v>24</v>
      </c>
      <c r="Y1983" s="25">
        <f t="shared" si="448"/>
        <v>11261.899999999971</v>
      </c>
    </row>
    <row r="1984" spans="1:25">
      <c r="A1984" t="s">
        <v>3458</v>
      </c>
      <c r="B1984" t="s">
        <v>5837</v>
      </c>
      <c r="C1984" t="s">
        <v>25</v>
      </c>
      <c r="D1984">
        <v>23</v>
      </c>
      <c r="E1984" s="36">
        <v>-14.3</v>
      </c>
      <c r="F1984" s="4">
        <v>-1.2999999999999999E-3</v>
      </c>
      <c r="G1984">
        <v>0</v>
      </c>
      <c r="H1984" s="25">
        <v>25.7</v>
      </c>
      <c r="I1984" s="25">
        <v>-21.3</v>
      </c>
      <c r="J1984" s="3">
        <v>10000</v>
      </c>
      <c r="K1984" s="7">
        <f t="shared" si="435"/>
        <v>-1</v>
      </c>
      <c r="L1984" s="6">
        <f t="shared" si="436"/>
        <v>-14.3</v>
      </c>
      <c r="M1984">
        <v>1</v>
      </c>
      <c r="N1984" s="9">
        <f t="shared" si="437"/>
        <v>0</v>
      </c>
      <c r="O1984" s="9">
        <f t="shared" si="438"/>
        <v>-1</v>
      </c>
      <c r="P1984" s="9">
        <f t="shared" si="439"/>
        <v>0</v>
      </c>
      <c r="Q1984" s="8">
        <f t="shared" si="440"/>
        <v>0</v>
      </c>
      <c r="R1984" s="8">
        <f t="shared" si="441"/>
        <v>-14.3</v>
      </c>
      <c r="S1984" t="str">
        <f t="shared" si="442"/>
        <v>17.00.00</v>
      </c>
      <c r="T1984" t="str">
        <f t="shared" si="443"/>
        <v>16.00.00</v>
      </c>
      <c r="U1984" t="str">
        <f t="shared" si="444"/>
        <v>24-feb-2015</v>
      </c>
      <c r="V1984">
        <f t="shared" si="445"/>
        <v>2</v>
      </c>
      <c r="W1984">
        <f t="shared" si="446"/>
        <v>2015</v>
      </c>
      <c r="X1984">
        <f t="shared" si="447"/>
        <v>24</v>
      </c>
      <c r="Y1984" s="25">
        <f t="shared" si="448"/>
        <v>11247.599999999971</v>
      </c>
    </row>
    <row r="1985" spans="1:25">
      <c r="A1985" t="s">
        <v>5837</v>
      </c>
      <c r="B1985" t="s">
        <v>5838</v>
      </c>
      <c r="C1985" t="s">
        <v>55</v>
      </c>
      <c r="D1985">
        <v>4</v>
      </c>
      <c r="E1985" s="36">
        <v>-32.799999999999997</v>
      </c>
      <c r="F1985" s="4">
        <v>-2.8999999999999998E-3</v>
      </c>
      <c r="G1985">
        <v>0</v>
      </c>
      <c r="H1985" s="25">
        <v>0</v>
      </c>
      <c r="I1985" s="25">
        <v>-33.799999999999997</v>
      </c>
      <c r="J1985" s="3">
        <v>10000</v>
      </c>
      <c r="K1985" s="7">
        <f t="shared" si="435"/>
        <v>-2</v>
      </c>
      <c r="L1985" s="6">
        <f t="shared" si="436"/>
        <v>-47.099999999999994</v>
      </c>
      <c r="M1985">
        <v>1</v>
      </c>
      <c r="N1985" s="9">
        <f t="shared" si="437"/>
        <v>0</v>
      </c>
      <c r="O1985" s="9">
        <f t="shared" si="438"/>
        <v>-1</v>
      </c>
      <c r="P1985" s="9">
        <f t="shared" si="439"/>
        <v>0</v>
      </c>
      <c r="Q1985" s="8">
        <f t="shared" si="440"/>
        <v>0</v>
      </c>
      <c r="R1985" s="8">
        <f t="shared" si="441"/>
        <v>-32.799999999999997</v>
      </c>
      <c r="S1985" t="str">
        <f t="shared" si="442"/>
        <v>16.00.00</v>
      </c>
      <c r="T1985" t="str">
        <f t="shared" si="443"/>
        <v>20.00.00</v>
      </c>
      <c r="U1985" t="str">
        <f t="shared" si="444"/>
        <v>25-feb-2015</v>
      </c>
      <c r="V1985">
        <f t="shared" si="445"/>
        <v>2</v>
      </c>
      <c r="W1985">
        <f t="shared" si="446"/>
        <v>2015</v>
      </c>
      <c r="X1985">
        <f t="shared" si="447"/>
        <v>25</v>
      </c>
      <c r="Y1985" s="25">
        <f t="shared" si="448"/>
        <v>11214.799999999972</v>
      </c>
    </row>
    <row r="1986" spans="1:25">
      <c r="A1986" t="s">
        <v>3459</v>
      </c>
      <c r="B1986" t="s">
        <v>3460</v>
      </c>
      <c r="C1986" t="s">
        <v>25</v>
      </c>
      <c r="D1986">
        <v>5</v>
      </c>
      <c r="E1986" s="36">
        <v>-1.6</v>
      </c>
      <c r="F1986" s="4">
        <v>-1E-4</v>
      </c>
      <c r="G1986">
        <v>0</v>
      </c>
      <c r="H1986" s="25">
        <v>14.5</v>
      </c>
      <c r="I1986" s="25">
        <v>-1.6</v>
      </c>
      <c r="J1986" s="3">
        <v>10000</v>
      </c>
      <c r="K1986" s="7">
        <f t="shared" si="435"/>
        <v>-3</v>
      </c>
      <c r="L1986" s="6">
        <f t="shared" si="436"/>
        <v>-48.699999999999996</v>
      </c>
      <c r="M1986">
        <v>1</v>
      </c>
      <c r="N1986" s="9">
        <f t="shared" si="437"/>
        <v>0</v>
      </c>
      <c r="O1986" s="9">
        <f t="shared" si="438"/>
        <v>-1</v>
      </c>
      <c r="P1986" s="9">
        <f t="shared" si="439"/>
        <v>0</v>
      </c>
      <c r="Q1986" s="8">
        <f t="shared" si="440"/>
        <v>0</v>
      </c>
      <c r="R1986" s="8">
        <f t="shared" si="441"/>
        <v>-1.6</v>
      </c>
      <c r="S1986" t="str">
        <f t="shared" si="442"/>
        <v>18.00.00</v>
      </c>
      <c r="T1986" t="str">
        <f t="shared" si="443"/>
        <v>23.00.00</v>
      </c>
      <c r="U1986" t="str">
        <f t="shared" si="444"/>
        <v>25-feb-2015</v>
      </c>
      <c r="V1986">
        <f t="shared" si="445"/>
        <v>2</v>
      </c>
      <c r="W1986">
        <f t="shared" si="446"/>
        <v>2015</v>
      </c>
      <c r="X1986">
        <f t="shared" si="447"/>
        <v>25</v>
      </c>
      <c r="Y1986" s="25">
        <f t="shared" si="448"/>
        <v>11213.199999999972</v>
      </c>
    </row>
    <row r="1987" spans="1:25">
      <c r="A1987" t="s">
        <v>5839</v>
      </c>
      <c r="B1987" t="s">
        <v>5840</v>
      </c>
      <c r="C1987" t="s">
        <v>25</v>
      </c>
      <c r="D1987">
        <v>20</v>
      </c>
      <c r="E1987" s="36">
        <v>87.1</v>
      </c>
      <c r="F1987" s="4">
        <v>7.7999999999999996E-3</v>
      </c>
      <c r="G1987">
        <v>0</v>
      </c>
      <c r="H1987" s="25">
        <v>101.4</v>
      </c>
      <c r="I1987" s="25">
        <v>0</v>
      </c>
      <c r="J1987" s="3">
        <v>10000</v>
      </c>
      <c r="K1987" s="7">
        <f t="shared" si="435"/>
        <v>1</v>
      </c>
      <c r="L1987" s="6">
        <f t="shared" si="436"/>
        <v>87.1</v>
      </c>
      <c r="M1987">
        <v>1</v>
      </c>
      <c r="N1987" s="9">
        <f t="shared" si="437"/>
        <v>1</v>
      </c>
      <c r="O1987" s="9">
        <f t="shared" si="438"/>
        <v>0</v>
      </c>
      <c r="P1987" s="9">
        <f t="shared" si="439"/>
        <v>0</v>
      </c>
      <c r="Q1987" s="8">
        <f t="shared" si="440"/>
        <v>87.1</v>
      </c>
      <c r="R1987" s="8">
        <f t="shared" si="441"/>
        <v>0</v>
      </c>
      <c r="S1987" t="str">
        <f t="shared" si="442"/>
        <v>11.00.00</v>
      </c>
      <c r="T1987" t="str">
        <f t="shared" si="443"/>
        <v>8.00.00</v>
      </c>
      <c r="U1987" t="str">
        <f t="shared" si="444"/>
        <v>26-feb-2015</v>
      </c>
      <c r="V1987">
        <f t="shared" si="445"/>
        <v>2</v>
      </c>
      <c r="W1987">
        <f t="shared" si="446"/>
        <v>2015</v>
      </c>
      <c r="X1987">
        <f t="shared" si="447"/>
        <v>26</v>
      </c>
      <c r="Y1987" s="25">
        <f t="shared" si="448"/>
        <v>11300.299999999972</v>
      </c>
    </row>
    <row r="1988" spans="1:25">
      <c r="A1988" t="s">
        <v>5841</v>
      </c>
      <c r="B1988" t="s">
        <v>5842</v>
      </c>
      <c r="C1988" t="s">
        <v>55</v>
      </c>
      <c r="D1988">
        <v>5</v>
      </c>
      <c r="E1988" s="36">
        <v>-22.9</v>
      </c>
      <c r="F1988" s="4">
        <v>-2E-3</v>
      </c>
      <c r="G1988">
        <v>0</v>
      </c>
      <c r="H1988" s="25">
        <v>0</v>
      </c>
      <c r="I1988" s="25">
        <v>-29.8</v>
      </c>
      <c r="J1988" s="3">
        <v>10000</v>
      </c>
      <c r="K1988" s="7">
        <f t="shared" si="435"/>
        <v>-1</v>
      </c>
      <c r="L1988" s="6">
        <f t="shared" si="436"/>
        <v>-22.9</v>
      </c>
      <c r="M1988">
        <v>1</v>
      </c>
      <c r="N1988" s="9">
        <f t="shared" si="437"/>
        <v>0</v>
      </c>
      <c r="O1988" s="9">
        <f t="shared" si="438"/>
        <v>-1</v>
      </c>
      <c r="P1988" s="9">
        <f t="shared" si="439"/>
        <v>0</v>
      </c>
      <c r="Q1988" s="8">
        <f t="shared" si="440"/>
        <v>0</v>
      </c>
      <c r="R1988" s="8">
        <f t="shared" si="441"/>
        <v>-22.9</v>
      </c>
      <c r="S1988" t="str">
        <f t="shared" si="442"/>
        <v>11.00.00</v>
      </c>
      <c r="T1988" t="str">
        <f t="shared" si="443"/>
        <v>16.00.00</v>
      </c>
      <c r="U1988" t="str">
        <f t="shared" si="444"/>
        <v>27-feb-2015</v>
      </c>
      <c r="V1988">
        <f t="shared" si="445"/>
        <v>2</v>
      </c>
      <c r="W1988">
        <f t="shared" si="446"/>
        <v>2015</v>
      </c>
      <c r="X1988">
        <f t="shared" si="447"/>
        <v>27</v>
      </c>
      <c r="Y1988" s="25">
        <f t="shared" si="448"/>
        <v>11277.399999999972</v>
      </c>
    </row>
    <row r="1989" spans="1:25">
      <c r="A1989" t="s">
        <v>3461</v>
      </c>
      <c r="B1989" t="s">
        <v>3462</v>
      </c>
      <c r="C1989" t="s">
        <v>25</v>
      </c>
      <c r="D1989">
        <v>10</v>
      </c>
      <c r="E1989" s="36">
        <v>52.6</v>
      </c>
      <c r="F1989" s="4">
        <v>4.5999999999999999E-3</v>
      </c>
      <c r="G1989">
        <v>0</v>
      </c>
      <c r="H1989" s="25">
        <v>55.3</v>
      </c>
      <c r="I1989" s="25">
        <v>-18</v>
      </c>
      <c r="J1989" s="3">
        <v>10000</v>
      </c>
      <c r="K1989" s="7">
        <f t="shared" si="435"/>
        <v>1</v>
      </c>
      <c r="L1989" s="6">
        <f t="shared" si="436"/>
        <v>52.6</v>
      </c>
      <c r="M1989">
        <v>1</v>
      </c>
      <c r="N1989" s="9">
        <f t="shared" si="437"/>
        <v>1</v>
      </c>
      <c r="O1989" s="9">
        <f t="shared" si="438"/>
        <v>0</v>
      </c>
      <c r="P1989" s="9">
        <f t="shared" si="439"/>
        <v>0</v>
      </c>
      <c r="Q1989" s="8">
        <f t="shared" si="440"/>
        <v>52.6</v>
      </c>
      <c r="R1989" s="8">
        <f t="shared" si="441"/>
        <v>0</v>
      </c>
      <c r="S1989" t="str">
        <f t="shared" si="442"/>
        <v>13.00.00</v>
      </c>
      <c r="T1989" t="str">
        <f t="shared" si="443"/>
        <v>23.00.00</v>
      </c>
      <c r="U1989" t="str">
        <f t="shared" si="444"/>
        <v>27-feb-2015</v>
      </c>
      <c r="V1989">
        <f t="shared" si="445"/>
        <v>2</v>
      </c>
      <c r="W1989">
        <f t="shared" si="446"/>
        <v>2015</v>
      </c>
      <c r="X1989">
        <f t="shared" si="447"/>
        <v>27</v>
      </c>
      <c r="Y1989" s="25">
        <f t="shared" si="448"/>
        <v>11329.999999999973</v>
      </c>
    </row>
    <row r="1990" spans="1:25">
      <c r="A1990" t="s">
        <v>5843</v>
      </c>
      <c r="B1990" t="s">
        <v>5844</v>
      </c>
      <c r="C1990" t="s">
        <v>55</v>
      </c>
      <c r="D1990">
        <v>17</v>
      </c>
      <c r="E1990" s="36">
        <v>106.9</v>
      </c>
      <c r="F1990" s="4">
        <v>9.4000000000000004E-3</v>
      </c>
      <c r="G1990">
        <v>0</v>
      </c>
      <c r="H1990" s="25">
        <v>144.69999999999999</v>
      </c>
      <c r="I1990" s="25">
        <v>0</v>
      </c>
      <c r="J1990" s="3">
        <v>10000</v>
      </c>
      <c r="K1990" s="7">
        <f t="shared" si="435"/>
        <v>2</v>
      </c>
      <c r="L1990" s="6">
        <f t="shared" si="436"/>
        <v>159.5</v>
      </c>
      <c r="M1990">
        <v>1</v>
      </c>
      <c r="N1990" s="9">
        <f t="shared" si="437"/>
        <v>1</v>
      </c>
      <c r="O1990" s="9">
        <f t="shared" si="438"/>
        <v>0</v>
      </c>
      <c r="P1990" s="9">
        <f t="shared" si="439"/>
        <v>0</v>
      </c>
      <c r="Q1990" s="8">
        <f t="shared" si="440"/>
        <v>106.9</v>
      </c>
      <c r="R1990" s="8">
        <f t="shared" si="441"/>
        <v>0</v>
      </c>
      <c r="S1990" t="str">
        <f t="shared" si="442"/>
        <v>13.00.00</v>
      </c>
      <c r="T1990" t="str">
        <f t="shared" si="443"/>
        <v>6.00.00</v>
      </c>
      <c r="U1990" t="str">
        <f t="shared" si="444"/>
        <v xml:space="preserve">3-mar-2015 </v>
      </c>
      <c r="V1990">
        <f t="shared" si="445"/>
        <v>3</v>
      </c>
      <c r="W1990">
        <f t="shared" si="446"/>
        <v>2015</v>
      </c>
      <c r="X1990">
        <f t="shared" si="447"/>
        <v>3</v>
      </c>
      <c r="Y1990" s="25">
        <f t="shared" si="448"/>
        <v>11436.899999999972</v>
      </c>
    </row>
    <row r="1991" spans="1:25">
      <c r="A1991" t="s">
        <v>5845</v>
      </c>
      <c r="B1991" t="s">
        <v>5845</v>
      </c>
      <c r="C1991" t="s">
        <v>25</v>
      </c>
      <c r="D1991">
        <v>0</v>
      </c>
      <c r="E1991" s="36">
        <v>-65.8</v>
      </c>
      <c r="F1991" s="4">
        <v>-5.7999999999999996E-3</v>
      </c>
      <c r="G1991">
        <v>0</v>
      </c>
      <c r="H1991" s="25">
        <v>0</v>
      </c>
      <c r="I1991" s="25">
        <v>-65.8</v>
      </c>
      <c r="J1991" s="3">
        <v>10000</v>
      </c>
      <c r="K1991" s="7">
        <f t="shared" ref="K1991:K2054" si="449">+IF(AND(E1991&gt;=0,E1990&gt;=0),K1990+1,IF(AND(E1991&lt;0,E1990&lt;0),K1990-1,IF(AND(E1991&gt;=0,E1990&lt;0),1,-1)))</f>
        <v>-1</v>
      </c>
      <c r="L1991" s="6">
        <f t="shared" ref="L1991:L2054" si="450">+IF(AND(E1991&gt;=0,E1990&gt;=0),L1990+E1991,IF(AND(E1991&lt;0,E1990&lt;0),L1990+E1991,E1991))</f>
        <v>-65.8</v>
      </c>
      <c r="M1991">
        <v>1</v>
      </c>
      <c r="N1991" s="9">
        <f t="shared" ref="N1991:N2054" si="451">+IF(E1991&gt;0,1,0)</f>
        <v>0</v>
      </c>
      <c r="O1991" s="9">
        <f t="shared" ref="O1991:O2054" si="452">+IF(E1991&lt;0,-1,0)</f>
        <v>-1</v>
      </c>
      <c r="P1991" s="9">
        <f t="shared" ref="P1991:P2054" si="453">+IF(E1991=0,1,0)</f>
        <v>0</v>
      </c>
      <c r="Q1991" s="8">
        <f t="shared" ref="Q1991:Q2054" si="454">IF(E1991&gt;=0,E1991,0)</f>
        <v>0</v>
      </c>
      <c r="R1991" s="8">
        <f t="shared" ref="R1991:R2054" si="455">IF(E1991&lt;0,E1991,0)</f>
        <v>-65.8</v>
      </c>
      <c r="S1991" t="str">
        <f t="shared" ref="S1991:S2054" si="456">REPLACE(A1991,1,SEARCH(" ",A1991),"")</f>
        <v>15.00.00</v>
      </c>
      <c r="T1991" t="str">
        <f t="shared" ref="T1991:T2054" si="457">REPLACE(B1991,1,SEARCH(" ",B1991),"")</f>
        <v>15.00.00</v>
      </c>
      <c r="U1991" t="str">
        <f t="shared" ref="U1991:U2054" si="458">LEFT(A1991,11)</f>
        <v xml:space="preserve">4-mar-2015 </v>
      </c>
      <c r="V1991">
        <f t="shared" ref="V1991:V2054" si="459">MONTH(U1991)</f>
        <v>3</v>
      </c>
      <c r="W1991">
        <f t="shared" ref="W1991:W2054" si="460">YEAR(U1991)</f>
        <v>2015</v>
      </c>
      <c r="X1991">
        <f t="shared" ref="X1991:X2054" si="461">DAY(U1991)</f>
        <v>4</v>
      </c>
      <c r="Y1991" s="25">
        <f t="shared" ref="Y1991:Y2054" si="462">Y1990+E1991</f>
        <v>11371.099999999973</v>
      </c>
    </row>
    <row r="1992" spans="1:25">
      <c r="A1992" t="s">
        <v>2361</v>
      </c>
      <c r="B1992" t="s">
        <v>2362</v>
      </c>
      <c r="C1992" t="s">
        <v>55</v>
      </c>
      <c r="D1992">
        <v>8</v>
      </c>
      <c r="E1992" s="38">
        <v>-74.599999999999994</v>
      </c>
      <c r="F1992" s="4">
        <v>-3.3E-3</v>
      </c>
      <c r="G1992">
        <v>0</v>
      </c>
      <c r="H1992" s="25">
        <v>75</v>
      </c>
      <c r="I1992" s="25">
        <v>-101</v>
      </c>
      <c r="J1992" s="3">
        <v>10000</v>
      </c>
      <c r="K1992" s="7">
        <f t="shared" si="449"/>
        <v>-2</v>
      </c>
      <c r="L1992" s="6">
        <f t="shared" si="450"/>
        <v>-140.39999999999998</v>
      </c>
      <c r="M1992">
        <v>1</v>
      </c>
      <c r="N1992" s="9">
        <f t="shared" si="451"/>
        <v>0</v>
      </c>
      <c r="O1992" s="9">
        <f t="shared" si="452"/>
        <v>-1</v>
      </c>
      <c r="P1992" s="9">
        <f t="shared" si="453"/>
        <v>0</v>
      </c>
      <c r="Q1992" s="8">
        <f t="shared" si="454"/>
        <v>0</v>
      </c>
      <c r="R1992" s="8">
        <f t="shared" si="455"/>
        <v>-74.599999999999994</v>
      </c>
      <c r="S1992" t="str">
        <f t="shared" si="456"/>
        <v>13.00.00</v>
      </c>
      <c r="T1992" t="str">
        <f t="shared" si="457"/>
        <v>21.00.00</v>
      </c>
      <c r="U1992" t="str">
        <f t="shared" si="458"/>
        <v>10-mar-2015</v>
      </c>
      <c r="V1992">
        <f t="shared" si="459"/>
        <v>3</v>
      </c>
      <c r="W1992">
        <f t="shared" si="460"/>
        <v>2015</v>
      </c>
      <c r="X1992">
        <f t="shared" si="461"/>
        <v>10</v>
      </c>
      <c r="Y1992" s="25">
        <f t="shared" si="462"/>
        <v>11296.499999999973</v>
      </c>
    </row>
    <row r="1993" spans="1:25">
      <c r="A1993" t="s">
        <v>5846</v>
      </c>
      <c r="B1993" t="s">
        <v>5847</v>
      </c>
      <c r="C1993" t="s">
        <v>55</v>
      </c>
      <c r="D1993">
        <v>8</v>
      </c>
      <c r="E1993" s="36">
        <v>84.2</v>
      </c>
      <c r="F1993" s="4">
        <v>7.3000000000000001E-3</v>
      </c>
      <c r="G1993">
        <v>0</v>
      </c>
      <c r="H1993" s="25">
        <v>124.1</v>
      </c>
      <c r="I1993" s="25">
        <v>-9.8000000000000007</v>
      </c>
      <c r="J1993" s="3">
        <v>10000</v>
      </c>
      <c r="K1993" s="7">
        <f t="shared" si="449"/>
        <v>1</v>
      </c>
      <c r="L1993" s="6">
        <f t="shared" si="450"/>
        <v>84.2</v>
      </c>
      <c r="M1993">
        <v>1</v>
      </c>
      <c r="N1993" s="9">
        <f t="shared" si="451"/>
        <v>1</v>
      </c>
      <c r="O1993" s="9">
        <f t="shared" si="452"/>
        <v>0</v>
      </c>
      <c r="P1993" s="9">
        <f t="shared" si="453"/>
        <v>0</v>
      </c>
      <c r="Q1993" s="8">
        <f t="shared" si="454"/>
        <v>84.2</v>
      </c>
      <c r="R1993" s="8">
        <f t="shared" si="455"/>
        <v>0</v>
      </c>
      <c r="S1993" t="str">
        <f t="shared" si="456"/>
        <v>6.00.00</v>
      </c>
      <c r="T1993" t="str">
        <f t="shared" si="457"/>
        <v>14.00.00</v>
      </c>
      <c r="U1993" t="str">
        <f t="shared" si="458"/>
        <v>10-mar-2015</v>
      </c>
      <c r="V1993">
        <f t="shared" si="459"/>
        <v>3</v>
      </c>
      <c r="W1993">
        <f t="shared" si="460"/>
        <v>2015</v>
      </c>
      <c r="X1993">
        <f t="shared" si="461"/>
        <v>10</v>
      </c>
      <c r="Y1993" s="25">
        <f t="shared" si="462"/>
        <v>11380.699999999973</v>
      </c>
    </row>
    <row r="1994" spans="1:25">
      <c r="A1994" t="s">
        <v>2363</v>
      </c>
      <c r="B1994" t="s">
        <v>2364</v>
      </c>
      <c r="C1994" t="s">
        <v>25</v>
      </c>
      <c r="D1994">
        <v>9</v>
      </c>
      <c r="E1994" s="38">
        <v>249.6</v>
      </c>
      <c r="F1994" s="4">
        <v>1.0699999999999999E-2</v>
      </c>
      <c r="G1994">
        <v>0</v>
      </c>
      <c r="H1994" s="25">
        <v>283</v>
      </c>
      <c r="I1994" s="25">
        <v>-50</v>
      </c>
      <c r="J1994" s="3">
        <v>10000</v>
      </c>
      <c r="K1994" s="7">
        <f t="shared" si="449"/>
        <v>2</v>
      </c>
      <c r="L1994" s="6">
        <f t="shared" si="450"/>
        <v>333.8</v>
      </c>
      <c r="M1994">
        <v>1</v>
      </c>
      <c r="N1994" s="9">
        <f t="shared" si="451"/>
        <v>1</v>
      </c>
      <c r="O1994" s="9">
        <f t="shared" si="452"/>
        <v>0</v>
      </c>
      <c r="P1994" s="9">
        <f t="shared" si="453"/>
        <v>0</v>
      </c>
      <c r="Q1994" s="8">
        <f t="shared" si="454"/>
        <v>249.6</v>
      </c>
      <c r="R1994" s="8">
        <f t="shared" si="455"/>
        <v>0</v>
      </c>
      <c r="S1994" t="str">
        <f t="shared" si="456"/>
        <v>12.00.00</v>
      </c>
      <c r="T1994" t="str">
        <f t="shared" si="457"/>
        <v>21.00.00</v>
      </c>
      <c r="U1994" t="str">
        <f t="shared" si="458"/>
        <v>11-mar-2015</v>
      </c>
      <c r="V1994">
        <f t="shared" si="459"/>
        <v>3</v>
      </c>
      <c r="W1994">
        <f t="shared" si="460"/>
        <v>2015</v>
      </c>
      <c r="X1994">
        <f t="shared" si="461"/>
        <v>11</v>
      </c>
      <c r="Y1994" s="25">
        <f t="shared" si="462"/>
        <v>11630.299999999974</v>
      </c>
    </row>
    <row r="1995" spans="1:25">
      <c r="A1995" t="s">
        <v>3463</v>
      </c>
      <c r="B1995" t="s">
        <v>3464</v>
      </c>
      <c r="C1995" t="s">
        <v>25</v>
      </c>
      <c r="D1995">
        <v>11</v>
      </c>
      <c r="E1995" s="36">
        <v>18.5</v>
      </c>
      <c r="F1995" s="4">
        <v>1.6000000000000001E-3</v>
      </c>
      <c r="G1995">
        <v>0</v>
      </c>
      <c r="H1995" s="25">
        <v>40.700000000000003</v>
      </c>
      <c r="I1995" s="25">
        <v>-23.5</v>
      </c>
      <c r="J1995" s="3">
        <v>10000</v>
      </c>
      <c r="K1995" s="7">
        <f t="shared" si="449"/>
        <v>3</v>
      </c>
      <c r="L1995" s="6">
        <f t="shared" si="450"/>
        <v>352.3</v>
      </c>
      <c r="M1995">
        <v>1</v>
      </c>
      <c r="N1995" s="9">
        <f t="shared" si="451"/>
        <v>1</v>
      </c>
      <c r="O1995" s="9">
        <f t="shared" si="452"/>
        <v>0</v>
      </c>
      <c r="P1995" s="9">
        <f t="shared" si="453"/>
        <v>0</v>
      </c>
      <c r="Q1995" s="8">
        <f t="shared" si="454"/>
        <v>18.5</v>
      </c>
      <c r="R1995" s="8">
        <f t="shared" si="455"/>
        <v>0</v>
      </c>
      <c r="S1995" t="str">
        <f t="shared" si="456"/>
        <v>12.00.00</v>
      </c>
      <c r="T1995" t="str">
        <f t="shared" si="457"/>
        <v>23.00.00</v>
      </c>
      <c r="U1995" t="str">
        <f t="shared" si="458"/>
        <v>12-mar-2015</v>
      </c>
      <c r="V1995">
        <f t="shared" si="459"/>
        <v>3</v>
      </c>
      <c r="W1995">
        <f t="shared" si="460"/>
        <v>2015</v>
      </c>
      <c r="X1995">
        <f t="shared" si="461"/>
        <v>12</v>
      </c>
      <c r="Y1995" s="25">
        <f t="shared" si="462"/>
        <v>11648.799999999974</v>
      </c>
    </row>
    <row r="1996" spans="1:25">
      <c r="A1996" t="s">
        <v>2365</v>
      </c>
      <c r="B1996" t="s">
        <v>2366</v>
      </c>
      <c r="C1996" t="s">
        <v>25</v>
      </c>
      <c r="D1996">
        <v>9</v>
      </c>
      <c r="E1996" s="38">
        <v>264</v>
      </c>
      <c r="F1996" s="4">
        <v>1.0999999999999999E-2</v>
      </c>
      <c r="G1996">
        <v>0</v>
      </c>
      <c r="H1996" s="25">
        <v>348.4</v>
      </c>
      <c r="I1996" s="25">
        <v>-14</v>
      </c>
      <c r="J1996" s="3">
        <v>10000</v>
      </c>
      <c r="K1996" s="7">
        <f t="shared" si="449"/>
        <v>4</v>
      </c>
      <c r="L1996" s="6">
        <f t="shared" si="450"/>
        <v>616.29999999999995</v>
      </c>
      <c r="M1996">
        <v>1</v>
      </c>
      <c r="N1996" s="9">
        <f t="shared" si="451"/>
        <v>1</v>
      </c>
      <c r="O1996" s="9">
        <f t="shared" si="452"/>
        <v>0</v>
      </c>
      <c r="P1996" s="9">
        <f t="shared" si="453"/>
        <v>0</v>
      </c>
      <c r="Q1996" s="8">
        <f t="shared" si="454"/>
        <v>264</v>
      </c>
      <c r="R1996" s="8">
        <f t="shared" si="455"/>
        <v>0</v>
      </c>
      <c r="S1996" t="str">
        <f t="shared" si="456"/>
        <v>12.00.00</v>
      </c>
      <c r="T1996" t="str">
        <f t="shared" si="457"/>
        <v>21.00.00</v>
      </c>
      <c r="U1996" t="str">
        <f t="shared" si="458"/>
        <v>16-mar-2015</v>
      </c>
      <c r="V1996">
        <f t="shared" si="459"/>
        <v>3</v>
      </c>
      <c r="W1996">
        <f t="shared" si="460"/>
        <v>2015</v>
      </c>
      <c r="X1996">
        <f t="shared" si="461"/>
        <v>16</v>
      </c>
      <c r="Y1996" s="25">
        <f t="shared" si="462"/>
        <v>11912.799999999974</v>
      </c>
    </row>
    <row r="1997" spans="1:25">
      <c r="A1997" t="s">
        <v>7420</v>
      </c>
      <c r="B1997" t="s">
        <v>7421</v>
      </c>
      <c r="C1997" t="s">
        <v>55</v>
      </c>
      <c r="D1997">
        <v>10</v>
      </c>
      <c r="E1997" s="36">
        <v>131.9</v>
      </c>
      <c r="F1997" s="4">
        <v>1.09E-2</v>
      </c>
      <c r="G1997">
        <v>0</v>
      </c>
      <c r="H1997" s="25">
        <v>152.9</v>
      </c>
      <c r="I1997" s="25">
        <v>-10.1</v>
      </c>
      <c r="J1997" s="3">
        <v>10000</v>
      </c>
      <c r="K1997" s="7">
        <f t="shared" si="449"/>
        <v>5</v>
      </c>
      <c r="L1997" s="6">
        <f t="shared" si="450"/>
        <v>748.19999999999993</v>
      </c>
      <c r="M1997">
        <v>1</v>
      </c>
      <c r="N1997" s="9">
        <f t="shared" si="451"/>
        <v>1</v>
      </c>
      <c r="O1997" s="9">
        <f t="shared" si="452"/>
        <v>0</v>
      </c>
      <c r="P1997" s="9">
        <f t="shared" si="453"/>
        <v>0</v>
      </c>
      <c r="Q1997" s="8">
        <f t="shared" si="454"/>
        <v>131.9</v>
      </c>
      <c r="R1997" s="8">
        <f t="shared" si="455"/>
        <v>0</v>
      </c>
      <c r="S1997" t="str">
        <f t="shared" si="456"/>
        <v>10.00.00</v>
      </c>
      <c r="T1997" t="str">
        <f t="shared" si="457"/>
        <v>12.30.00</v>
      </c>
      <c r="U1997" t="str">
        <f t="shared" si="458"/>
        <v>17-mar-2015</v>
      </c>
      <c r="V1997">
        <f t="shared" si="459"/>
        <v>3</v>
      </c>
      <c r="W1997">
        <f t="shared" si="460"/>
        <v>2015</v>
      </c>
      <c r="X1997">
        <f t="shared" si="461"/>
        <v>17</v>
      </c>
      <c r="Y1997" s="25">
        <f t="shared" si="462"/>
        <v>12044.699999999973</v>
      </c>
    </row>
    <row r="1998" spans="1:25">
      <c r="A1998" t="s">
        <v>2367</v>
      </c>
      <c r="B1998" t="s">
        <v>2368</v>
      </c>
      <c r="C1998" t="s">
        <v>55</v>
      </c>
      <c r="D1998">
        <v>8</v>
      </c>
      <c r="E1998" s="38">
        <v>-21.6</v>
      </c>
      <c r="F1998" s="4">
        <v>-8.9999999999999998E-4</v>
      </c>
      <c r="G1998">
        <v>0</v>
      </c>
      <c r="H1998" s="25">
        <v>58</v>
      </c>
      <c r="I1998" s="25">
        <v>-47</v>
      </c>
      <c r="J1998" s="3">
        <v>10000</v>
      </c>
      <c r="K1998" s="7">
        <f t="shared" si="449"/>
        <v>-1</v>
      </c>
      <c r="L1998" s="6">
        <f t="shared" si="450"/>
        <v>-21.6</v>
      </c>
      <c r="M1998">
        <v>1</v>
      </c>
      <c r="N1998" s="9">
        <f t="shared" si="451"/>
        <v>0</v>
      </c>
      <c r="O1998" s="9">
        <f t="shared" si="452"/>
        <v>-1</v>
      </c>
      <c r="P1998" s="9">
        <f t="shared" si="453"/>
        <v>0</v>
      </c>
      <c r="Q1998" s="8">
        <f t="shared" si="454"/>
        <v>0</v>
      </c>
      <c r="R1998" s="8">
        <f t="shared" si="455"/>
        <v>-21.6</v>
      </c>
      <c r="S1998" t="str">
        <f t="shared" si="456"/>
        <v>13.00.00</v>
      </c>
      <c r="T1998" t="str">
        <f t="shared" si="457"/>
        <v>21.00.00</v>
      </c>
      <c r="U1998" t="str">
        <f t="shared" si="458"/>
        <v>17-mar-2015</v>
      </c>
      <c r="V1998">
        <f t="shared" si="459"/>
        <v>3</v>
      </c>
      <c r="W1998">
        <f t="shared" si="460"/>
        <v>2015</v>
      </c>
      <c r="X1998">
        <f t="shared" si="461"/>
        <v>17</v>
      </c>
      <c r="Y1998" s="25">
        <f t="shared" si="462"/>
        <v>12023.099999999973</v>
      </c>
    </row>
    <row r="1999" spans="1:25">
      <c r="A1999" t="s">
        <v>5850</v>
      </c>
      <c r="B1999" t="s">
        <v>5851</v>
      </c>
      <c r="C1999" t="s">
        <v>55</v>
      </c>
      <c r="D1999">
        <v>2</v>
      </c>
      <c r="E1999" s="36">
        <v>82.2</v>
      </c>
      <c r="F1999" s="4">
        <v>6.8999999999999999E-3</v>
      </c>
      <c r="G1999">
        <v>0</v>
      </c>
      <c r="H1999" s="25">
        <v>152.9</v>
      </c>
      <c r="I1999" s="25">
        <v>0</v>
      </c>
      <c r="J1999" s="3">
        <v>10000</v>
      </c>
      <c r="K1999" s="7">
        <f t="shared" si="449"/>
        <v>1</v>
      </c>
      <c r="L1999" s="6">
        <f t="shared" si="450"/>
        <v>82.2</v>
      </c>
      <c r="M1999">
        <v>1</v>
      </c>
      <c r="N1999" s="9">
        <f t="shared" si="451"/>
        <v>1</v>
      </c>
      <c r="O1999" s="9">
        <f t="shared" si="452"/>
        <v>0</v>
      </c>
      <c r="P1999" s="9">
        <f t="shared" si="453"/>
        <v>0</v>
      </c>
      <c r="Q1999" s="8">
        <f t="shared" si="454"/>
        <v>82.2</v>
      </c>
      <c r="R1999" s="8">
        <f t="shared" si="455"/>
        <v>0</v>
      </c>
      <c r="S1999" t="str">
        <f t="shared" si="456"/>
        <v>10.00.00</v>
      </c>
      <c r="T1999" t="str">
        <f t="shared" si="457"/>
        <v>12.00.00</v>
      </c>
      <c r="U1999" t="str">
        <f t="shared" si="458"/>
        <v>18-mar-2015</v>
      </c>
      <c r="V1999">
        <f t="shared" si="459"/>
        <v>3</v>
      </c>
      <c r="W1999">
        <f t="shared" si="460"/>
        <v>2015</v>
      </c>
      <c r="X1999">
        <f t="shared" si="461"/>
        <v>18</v>
      </c>
      <c r="Y1999" s="25">
        <f t="shared" si="462"/>
        <v>12105.299999999974</v>
      </c>
    </row>
    <row r="2000" spans="1:25">
      <c r="A2000" t="s">
        <v>5850</v>
      </c>
      <c r="B2000" t="s">
        <v>5851</v>
      </c>
      <c r="C2000" t="s">
        <v>55</v>
      </c>
      <c r="D2000">
        <v>8</v>
      </c>
      <c r="E2000" s="36">
        <v>96.2</v>
      </c>
      <c r="F2000" s="4">
        <v>8.0999999999999996E-3</v>
      </c>
      <c r="G2000">
        <v>0</v>
      </c>
      <c r="H2000" s="25">
        <v>117.2</v>
      </c>
      <c r="I2000" s="25">
        <v>-17</v>
      </c>
      <c r="J2000" s="3">
        <v>10000</v>
      </c>
      <c r="K2000" s="7">
        <f t="shared" si="449"/>
        <v>2</v>
      </c>
      <c r="L2000" s="6">
        <f t="shared" si="450"/>
        <v>178.4</v>
      </c>
      <c r="M2000">
        <v>1</v>
      </c>
      <c r="N2000" s="9">
        <f t="shared" si="451"/>
        <v>1</v>
      </c>
      <c r="O2000" s="9">
        <f t="shared" si="452"/>
        <v>0</v>
      </c>
      <c r="P2000" s="9">
        <f t="shared" si="453"/>
        <v>0</v>
      </c>
      <c r="Q2000" s="8">
        <f t="shared" si="454"/>
        <v>96.2</v>
      </c>
      <c r="R2000" s="8">
        <f t="shared" si="455"/>
        <v>0</v>
      </c>
      <c r="S2000" t="str">
        <f t="shared" si="456"/>
        <v>10.00.00</v>
      </c>
      <c r="T2000" t="str">
        <f t="shared" si="457"/>
        <v>12.00.00</v>
      </c>
      <c r="U2000" t="str">
        <f t="shared" si="458"/>
        <v>18-mar-2015</v>
      </c>
      <c r="V2000">
        <f t="shared" si="459"/>
        <v>3</v>
      </c>
      <c r="W2000">
        <f t="shared" si="460"/>
        <v>2015</v>
      </c>
      <c r="X2000">
        <f t="shared" si="461"/>
        <v>18</v>
      </c>
      <c r="Y2000" s="25">
        <f t="shared" si="462"/>
        <v>12201.499999999975</v>
      </c>
    </row>
    <row r="2001" spans="1:25">
      <c r="A2001" t="s">
        <v>5848</v>
      </c>
      <c r="B2001" t="s">
        <v>5849</v>
      </c>
      <c r="C2001" t="s">
        <v>25</v>
      </c>
      <c r="D2001">
        <v>3</v>
      </c>
      <c r="E2001" s="36">
        <v>-65.8</v>
      </c>
      <c r="F2001" s="4">
        <v>-5.4999999999999997E-3</v>
      </c>
      <c r="G2001">
        <v>0</v>
      </c>
      <c r="H2001" s="25">
        <v>4.4000000000000004</v>
      </c>
      <c r="I2001" s="25">
        <v>-65.8</v>
      </c>
      <c r="J2001" s="3">
        <v>10000</v>
      </c>
      <c r="K2001" s="7">
        <f t="shared" si="449"/>
        <v>-1</v>
      </c>
      <c r="L2001" s="6">
        <f t="shared" si="450"/>
        <v>-65.8</v>
      </c>
      <c r="M2001">
        <v>1</v>
      </c>
      <c r="N2001" s="9">
        <f t="shared" si="451"/>
        <v>0</v>
      </c>
      <c r="O2001" s="9">
        <f t="shared" si="452"/>
        <v>-1</v>
      </c>
      <c r="P2001" s="9">
        <f t="shared" si="453"/>
        <v>0</v>
      </c>
      <c r="Q2001" s="8">
        <f t="shared" si="454"/>
        <v>0</v>
      </c>
      <c r="R2001" s="8">
        <f t="shared" si="455"/>
        <v>-65.8</v>
      </c>
      <c r="S2001" t="str">
        <f t="shared" si="456"/>
        <v>6.00.00</v>
      </c>
      <c r="T2001" t="str">
        <f t="shared" si="457"/>
        <v>9.00.00</v>
      </c>
      <c r="U2001" t="str">
        <f t="shared" si="458"/>
        <v>18-mar-2015</v>
      </c>
      <c r="V2001">
        <f t="shared" si="459"/>
        <v>3</v>
      </c>
      <c r="W2001">
        <f t="shared" si="460"/>
        <v>2015</v>
      </c>
      <c r="X2001">
        <f t="shared" si="461"/>
        <v>18</v>
      </c>
      <c r="Y2001" s="25">
        <f t="shared" si="462"/>
        <v>12135.699999999975</v>
      </c>
    </row>
    <row r="2002" spans="1:25">
      <c r="A2002" t="s">
        <v>5852</v>
      </c>
      <c r="B2002" t="s">
        <v>5853</v>
      </c>
      <c r="C2002" t="s">
        <v>25</v>
      </c>
      <c r="D2002">
        <v>3</v>
      </c>
      <c r="E2002" s="36">
        <v>-24.8</v>
      </c>
      <c r="F2002" s="4">
        <v>-2.0999999999999999E-3</v>
      </c>
      <c r="G2002">
        <v>0</v>
      </c>
      <c r="H2002" s="25">
        <v>30</v>
      </c>
      <c r="I2002" s="25">
        <v>-24.8</v>
      </c>
      <c r="J2002" s="3">
        <v>10000</v>
      </c>
      <c r="K2002" s="7">
        <f t="shared" si="449"/>
        <v>-2</v>
      </c>
      <c r="L2002" s="6">
        <f t="shared" si="450"/>
        <v>-90.6</v>
      </c>
      <c r="M2002">
        <v>1</v>
      </c>
      <c r="N2002" s="9">
        <f t="shared" si="451"/>
        <v>0</v>
      </c>
      <c r="O2002" s="9">
        <f t="shared" si="452"/>
        <v>-1</v>
      </c>
      <c r="P2002" s="9">
        <f t="shared" si="453"/>
        <v>0</v>
      </c>
      <c r="Q2002" s="8">
        <f t="shared" si="454"/>
        <v>0</v>
      </c>
      <c r="R2002" s="8">
        <f t="shared" si="455"/>
        <v>-24.8</v>
      </c>
      <c r="S2002" t="str">
        <f t="shared" si="456"/>
        <v>10.00.00</v>
      </c>
      <c r="T2002" t="str">
        <f t="shared" si="457"/>
        <v>13.00.00</v>
      </c>
      <c r="U2002" t="str">
        <f t="shared" si="458"/>
        <v>19-mar-2015</v>
      </c>
      <c r="V2002">
        <f t="shared" si="459"/>
        <v>3</v>
      </c>
      <c r="W2002">
        <f t="shared" si="460"/>
        <v>2015</v>
      </c>
      <c r="X2002">
        <f t="shared" si="461"/>
        <v>19</v>
      </c>
      <c r="Y2002" s="25">
        <f t="shared" si="462"/>
        <v>12110.899999999976</v>
      </c>
    </row>
    <row r="2003" spans="1:25">
      <c r="A2003" t="s">
        <v>2369</v>
      </c>
      <c r="B2003" t="s">
        <v>2370</v>
      </c>
      <c r="C2003" t="s">
        <v>25</v>
      </c>
      <c r="D2003">
        <v>9</v>
      </c>
      <c r="E2003" s="38">
        <v>86</v>
      </c>
      <c r="F2003" s="4">
        <v>3.5999999999999999E-3</v>
      </c>
      <c r="G2003">
        <v>0</v>
      </c>
      <c r="H2003" s="25">
        <v>147</v>
      </c>
      <c r="I2003" s="25">
        <v>0</v>
      </c>
      <c r="J2003" s="3">
        <v>10000</v>
      </c>
      <c r="K2003" s="7">
        <f t="shared" si="449"/>
        <v>1</v>
      </c>
      <c r="L2003" s="6">
        <f t="shared" si="450"/>
        <v>86</v>
      </c>
      <c r="M2003">
        <v>1</v>
      </c>
      <c r="N2003" s="9">
        <f t="shared" si="451"/>
        <v>1</v>
      </c>
      <c r="O2003" s="9">
        <f t="shared" si="452"/>
        <v>0</v>
      </c>
      <c r="P2003" s="9">
        <f t="shared" si="453"/>
        <v>0</v>
      </c>
      <c r="Q2003" s="8">
        <f t="shared" si="454"/>
        <v>86</v>
      </c>
      <c r="R2003" s="8">
        <f t="shared" si="455"/>
        <v>0</v>
      </c>
      <c r="S2003" t="str">
        <f t="shared" si="456"/>
        <v>12.00.00</v>
      </c>
      <c r="T2003" t="str">
        <f t="shared" si="457"/>
        <v>21.00.00</v>
      </c>
      <c r="U2003" t="str">
        <f t="shared" si="458"/>
        <v>20-mar-2015</v>
      </c>
      <c r="V2003">
        <f t="shared" si="459"/>
        <v>3</v>
      </c>
      <c r="W2003">
        <f t="shared" si="460"/>
        <v>2015</v>
      </c>
      <c r="X2003">
        <f t="shared" si="461"/>
        <v>20</v>
      </c>
      <c r="Y2003" s="25">
        <f t="shared" si="462"/>
        <v>12196.899999999976</v>
      </c>
    </row>
    <row r="2004" spans="1:25">
      <c r="A2004" t="s">
        <v>5854</v>
      </c>
      <c r="B2004" t="s">
        <v>5855</v>
      </c>
      <c r="C2004" t="s">
        <v>25</v>
      </c>
      <c r="D2004">
        <v>19</v>
      </c>
      <c r="E2004" s="36">
        <v>114</v>
      </c>
      <c r="F2004" s="4">
        <v>9.5999999999999992E-3</v>
      </c>
      <c r="G2004">
        <v>0</v>
      </c>
      <c r="H2004" s="25">
        <v>150.30000000000001</v>
      </c>
      <c r="I2004" s="25">
        <v>-3.3</v>
      </c>
      <c r="J2004" s="3">
        <v>10000</v>
      </c>
      <c r="K2004" s="7">
        <f t="shared" si="449"/>
        <v>2</v>
      </c>
      <c r="L2004" s="6">
        <f t="shared" si="450"/>
        <v>200</v>
      </c>
      <c r="M2004">
        <v>1</v>
      </c>
      <c r="N2004" s="9">
        <f t="shared" si="451"/>
        <v>1</v>
      </c>
      <c r="O2004" s="9">
        <f t="shared" si="452"/>
        <v>0</v>
      </c>
      <c r="P2004" s="9">
        <f t="shared" si="453"/>
        <v>0</v>
      </c>
      <c r="Q2004" s="8">
        <f t="shared" si="454"/>
        <v>114</v>
      </c>
      <c r="R2004" s="8">
        <f t="shared" si="455"/>
        <v>0</v>
      </c>
      <c r="S2004" t="str">
        <f t="shared" si="456"/>
        <v>4.00.00</v>
      </c>
      <c r="T2004" t="str">
        <f t="shared" si="457"/>
        <v>23.00.00</v>
      </c>
      <c r="U2004" t="str">
        <f t="shared" si="458"/>
        <v>20-mar-2015</v>
      </c>
      <c r="V2004">
        <f t="shared" si="459"/>
        <v>3</v>
      </c>
      <c r="W2004">
        <f t="shared" si="460"/>
        <v>2015</v>
      </c>
      <c r="X2004">
        <f t="shared" si="461"/>
        <v>20</v>
      </c>
      <c r="Y2004" s="25">
        <f t="shared" si="462"/>
        <v>12310.899999999976</v>
      </c>
    </row>
    <row r="2005" spans="1:25">
      <c r="A2005" t="s">
        <v>5855</v>
      </c>
      <c r="B2005" t="s">
        <v>5856</v>
      </c>
      <c r="C2005" t="s">
        <v>55</v>
      </c>
      <c r="D2005">
        <v>28</v>
      </c>
      <c r="E2005" s="36">
        <v>169.6</v>
      </c>
      <c r="F2005" s="4">
        <v>1.41E-2</v>
      </c>
      <c r="G2005">
        <v>0</v>
      </c>
      <c r="H2005" s="25">
        <v>207.4</v>
      </c>
      <c r="I2005" s="25">
        <v>0</v>
      </c>
      <c r="J2005" s="3">
        <v>10000</v>
      </c>
      <c r="K2005" s="7">
        <f t="shared" si="449"/>
        <v>3</v>
      </c>
      <c r="L2005" s="6">
        <f t="shared" si="450"/>
        <v>369.6</v>
      </c>
      <c r="M2005">
        <v>1</v>
      </c>
      <c r="N2005" s="9">
        <f t="shared" si="451"/>
        <v>1</v>
      </c>
      <c r="O2005" s="9">
        <f t="shared" si="452"/>
        <v>0</v>
      </c>
      <c r="P2005" s="9">
        <f t="shared" si="453"/>
        <v>0</v>
      </c>
      <c r="Q2005" s="8">
        <f t="shared" si="454"/>
        <v>169.6</v>
      </c>
      <c r="R2005" s="8">
        <f t="shared" si="455"/>
        <v>0</v>
      </c>
      <c r="S2005" t="str">
        <f t="shared" si="456"/>
        <v>23.00.00</v>
      </c>
      <c r="T2005" t="str">
        <f t="shared" si="457"/>
        <v>3.00.00</v>
      </c>
      <c r="U2005" t="str">
        <f t="shared" si="458"/>
        <v>22-mar-2015</v>
      </c>
      <c r="V2005">
        <f t="shared" si="459"/>
        <v>3</v>
      </c>
      <c r="W2005">
        <f t="shared" si="460"/>
        <v>2015</v>
      </c>
      <c r="X2005">
        <f t="shared" si="461"/>
        <v>22</v>
      </c>
      <c r="Y2005" s="25">
        <f t="shared" si="462"/>
        <v>12480.499999999976</v>
      </c>
    </row>
    <row r="2006" spans="1:25">
      <c r="A2006" t="s">
        <v>5857</v>
      </c>
      <c r="B2006" t="s">
        <v>5858</v>
      </c>
      <c r="C2006" t="s">
        <v>25</v>
      </c>
      <c r="D2006">
        <v>20</v>
      </c>
      <c r="E2006" s="36">
        <v>44.2</v>
      </c>
      <c r="F2006" s="4">
        <v>3.7000000000000002E-3</v>
      </c>
      <c r="G2006">
        <v>0</v>
      </c>
      <c r="H2006" s="25">
        <v>101.7</v>
      </c>
      <c r="I2006" s="25">
        <v>-15.3</v>
      </c>
      <c r="J2006" s="3">
        <v>10000</v>
      </c>
      <c r="K2006" s="7">
        <f t="shared" si="449"/>
        <v>4</v>
      </c>
      <c r="L2006" s="6">
        <f t="shared" si="450"/>
        <v>413.8</v>
      </c>
      <c r="M2006">
        <v>1</v>
      </c>
      <c r="N2006" s="9">
        <f t="shared" si="451"/>
        <v>1</v>
      </c>
      <c r="O2006" s="9">
        <f t="shared" si="452"/>
        <v>0</v>
      </c>
      <c r="P2006" s="9">
        <f t="shared" si="453"/>
        <v>0</v>
      </c>
      <c r="Q2006" s="8">
        <f t="shared" si="454"/>
        <v>44.2</v>
      </c>
      <c r="R2006" s="8">
        <f t="shared" si="455"/>
        <v>0</v>
      </c>
      <c r="S2006" t="str">
        <f t="shared" si="456"/>
        <v>12.00.00</v>
      </c>
      <c r="T2006" t="str">
        <f t="shared" si="457"/>
        <v>8.00.00</v>
      </c>
      <c r="U2006" t="str">
        <f t="shared" si="458"/>
        <v>24-mar-2015</v>
      </c>
      <c r="V2006">
        <f t="shared" si="459"/>
        <v>3</v>
      </c>
      <c r="W2006">
        <f t="shared" si="460"/>
        <v>2015</v>
      </c>
      <c r="X2006">
        <f t="shared" si="461"/>
        <v>24</v>
      </c>
      <c r="Y2006" s="25">
        <f t="shared" si="462"/>
        <v>12524.699999999977</v>
      </c>
    </row>
    <row r="2007" spans="1:25">
      <c r="A2007" t="s">
        <v>2371</v>
      </c>
      <c r="B2007" t="s">
        <v>2372</v>
      </c>
      <c r="C2007" t="s">
        <v>55</v>
      </c>
      <c r="D2007">
        <v>8</v>
      </c>
      <c r="E2007" s="38">
        <v>160</v>
      </c>
      <c r="F2007" s="4">
        <v>6.7000000000000002E-3</v>
      </c>
      <c r="G2007">
        <v>0</v>
      </c>
      <c r="H2007" s="25">
        <v>160</v>
      </c>
      <c r="I2007" s="25">
        <v>-62.4</v>
      </c>
      <c r="J2007" s="3">
        <v>10000</v>
      </c>
      <c r="K2007" s="7">
        <f t="shared" si="449"/>
        <v>5</v>
      </c>
      <c r="L2007" s="6">
        <f t="shared" si="450"/>
        <v>573.79999999999995</v>
      </c>
      <c r="M2007">
        <v>1</v>
      </c>
      <c r="N2007" s="9">
        <f t="shared" si="451"/>
        <v>1</v>
      </c>
      <c r="O2007" s="9">
        <f t="shared" si="452"/>
        <v>0</v>
      </c>
      <c r="P2007" s="9">
        <f t="shared" si="453"/>
        <v>0</v>
      </c>
      <c r="Q2007" s="8">
        <f t="shared" si="454"/>
        <v>160</v>
      </c>
      <c r="R2007" s="8">
        <f t="shared" si="455"/>
        <v>0</v>
      </c>
      <c r="S2007" t="str">
        <f t="shared" si="456"/>
        <v>13.00.00</v>
      </c>
      <c r="T2007" t="str">
        <f t="shared" si="457"/>
        <v>21.00.00</v>
      </c>
      <c r="U2007" t="str">
        <f t="shared" si="458"/>
        <v>25-mar-2015</v>
      </c>
      <c r="V2007">
        <f t="shared" si="459"/>
        <v>3</v>
      </c>
      <c r="W2007">
        <f t="shared" si="460"/>
        <v>2015</v>
      </c>
      <c r="X2007">
        <f t="shared" si="461"/>
        <v>25</v>
      </c>
      <c r="Y2007" s="25">
        <f t="shared" si="462"/>
        <v>12684.699999999977</v>
      </c>
    </row>
    <row r="2008" spans="1:25">
      <c r="A2008" t="s">
        <v>5859</v>
      </c>
      <c r="B2008" t="s">
        <v>5860</v>
      </c>
      <c r="C2008" t="s">
        <v>55</v>
      </c>
      <c r="D2008">
        <v>5</v>
      </c>
      <c r="E2008" s="36">
        <v>14.2</v>
      </c>
      <c r="F2008" s="4">
        <v>1.1999999999999999E-3</v>
      </c>
      <c r="G2008">
        <v>0</v>
      </c>
      <c r="H2008" s="25">
        <v>70.5</v>
      </c>
      <c r="I2008" s="25">
        <v>-26.5</v>
      </c>
      <c r="J2008" s="3">
        <v>10000</v>
      </c>
      <c r="K2008" s="7">
        <f t="shared" si="449"/>
        <v>6</v>
      </c>
      <c r="L2008" s="6">
        <f t="shared" si="450"/>
        <v>588</v>
      </c>
      <c r="M2008">
        <v>1</v>
      </c>
      <c r="N2008" s="9">
        <f t="shared" si="451"/>
        <v>1</v>
      </c>
      <c r="O2008" s="9">
        <f t="shared" si="452"/>
        <v>0</v>
      </c>
      <c r="P2008" s="9">
        <f t="shared" si="453"/>
        <v>0</v>
      </c>
      <c r="Q2008" s="8">
        <f t="shared" si="454"/>
        <v>14.2</v>
      </c>
      <c r="R2008" s="8">
        <f t="shared" si="455"/>
        <v>0</v>
      </c>
      <c r="S2008" t="str">
        <f t="shared" si="456"/>
        <v>9.00.00</v>
      </c>
      <c r="T2008" t="str">
        <f t="shared" si="457"/>
        <v>14.00.00</v>
      </c>
      <c r="U2008" t="str">
        <f t="shared" si="458"/>
        <v>25-mar-2015</v>
      </c>
      <c r="V2008">
        <f t="shared" si="459"/>
        <v>3</v>
      </c>
      <c r="W2008">
        <f t="shared" si="460"/>
        <v>2015</v>
      </c>
      <c r="X2008">
        <f t="shared" si="461"/>
        <v>25</v>
      </c>
      <c r="Y2008" s="25">
        <f t="shared" si="462"/>
        <v>12698.899999999978</v>
      </c>
    </row>
    <row r="2009" spans="1:25">
      <c r="A2009" t="s">
        <v>3465</v>
      </c>
      <c r="B2009" t="s">
        <v>3466</v>
      </c>
      <c r="C2009" t="s">
        <v>25</v>
      </c>
      <c r="D2009">
        <v>6</v>
      </c>
      <c r="E2009" s="36">
        <v>166.5</v>
      </c>
      <c r="F2009" s="4">
        <v>1.4200000000000001E-2</v>
      </c>
      <c r="G2009">
        <v>0</v>
      </c>
      <c r="H2009" s="25">
        <v>166.5</v>
      </c>
      <c r="I2009" s="25">
        <v>-42.8</v>
      </c>
      <c r="J2009" s="3">
        <v>10000</v>
      </c>
      <c r="K2009" s="7">
        <f t="shared" si="449"/>
        <v>7</v>
      </c>
      <c r="L2009" s="6">
        <f t="shared" si="450"/>
        <v>754.5</v>
      </c>
      <c r="M2009">
        <v>1</v>
      </c>
      <c r="N2009" s="9">
        <f t="shared" si="451"/>
        <v>1</v>
      </c>
      <c r="O2009" s="9">
        <f t="shared" si="452"/>
        <v>0</v>
      </c>
      <c r="P2009" s="9">
        <f t="shared" si="453"/>
        <v>0</v>
      </c>
      <c r="Q2009" s="8">
        <f t="shared" si="454"/>
        <v>166.5</v>
      </c>
      <c r="R2009" s="8">
        <f t="shared" si="455"/>
        <v>0</v>
      </c>
      <c r="S2009" t="str">
        <f t="shared" si="456"/>
        <v>12.00.00</v>
      </c>
      <c r="T2009" t="str">
        <f t="shared" si="457"/>
        <v>18.00.00</v>
      </c>
      <c r="U2009" t="str">
        <f t="shared" si="458"/>
        <v>26-mar-2015</v>
      </c>
      <c r="V2009">
        <f t="shared" si="459"/>
        <v>3</v>
      </c>
      <c r="W2009">
        <f t="shared" si="460"/>
        <v>2015</v>
      </c>
      <c r="X2009">
        <f t="shared" si="461"/>
        <v>26</v>
      </c>
      <c r="Y2009" s="25">
        <f t="shared" si="462"/>
        <v>12865.399999999978</v>
      </c>
    </row>
    <row r="2010" spans="1:25">
      <c r="A2010" t="s">
        <v>2373</v>
      </c>
      <c r="B2010" t="s">
        <v>2374</v>
      </c>
      <c r="C2010" t="s">
        <v>55</v>
      </c>
      <c r="D2010">
        <v>8</v>
      </c>
      <c r="E2010" s="38">
        <v>45</v>
      </c>
      <c r="F2010" s="4">
        <v>1.9E-3</v>
      </c>
      <c r="G2010">
        <v>0</v>
      </c>
      <c r="H2010" s="25">
        <v>91.6</v>
      </c>
      <c r="I2010" s="25">
        <v>-20.399999999999999</v>
      </c>
      <c r="J2010" s="3">
        <v>10000</v>
      </c>
      <c r="K2010" s="7">
        <f t="shared" si="449"/>
        <v>8</v>
      </c>
      <c r="L2010" s="6">
        <f t="shared" si="450"/>
        <v>799.5</v>
      </c>
      <c r="M2010">
        <v>1</v>
      </c>
      <c r="N2010" s="9">
        <f t="shared" si="451"/>
        <v>1</v>
      </c>
      <c r="O2010" s="9">
        <f t="shared" si="452"/>
        <v>0</v>
      </c>
      <c r="P2010" s="9">
        <f t="shared" si="453"/>
        <v>0</v>
      </c>
      <c r="Q2010" s="8">
        <f t="shared" si="454"/>
        <v>45</v>
      </c>
      <c r="R2010" s="8">
        <f t="shared" si="455"/>
        <v>0</v>
      </c>
      <c r="S2010" t="str">
        <f t="shared" si="456"/>
        <v>13.00.00</v>
      </c>
      <c r="T2010" t="str">
        <f t="shared" si="457"/>
        <v>21.00.00</v>
      </c>
      <c r="U2010" t="str">
        <f t="shared" si="458"/>
        <v>31-mar-2015</v>
      </c>
      <c r="V2010">
        <f t="shared" si="459"/>
        <v>3</v>
      </c>
      <c r="W2010">
        <f t="shared" si="460"/>
        <v>2015</v>
      </c>
      <c r="X2010">
        <f t="shared" si="461"/>
        <v>31</v>
      </c>
      <c r="Y2010" s="25">
        <f t="shared" si="462"/>
        <v>12910.399999999978</v>
      </c>
    </row>
    <row r="2011" spans="1:25">
      <c r="A2011" t="s">
        <v>3467</v>
      </c>
      <c r="B2011" t="s">
        <v>3468</v>
      </c>
      <c r="C2011" t="s">
        <v>25</v>
      </c>
      <c r="D2011">
        <v>3</v>
      </c>
      <c r="E2011" s="36">
        <v>-22.7</v>
      </c>
      <c r="F2011" s="4">
        <v>-1.9E-3</v>
      </c>
      <c r="G2011">
        <v>0</v>
      </c>
      <c r="H2011" s="25">
        <v>10.199999999999999</v>
      </c>
      <c r="I2011" s="25">
        <v>-22.7</v>
      </c>
      <c r="J2011" s="3">
        <v>10000</v>
      </c>
      <c r="K2011" s="7">
        <f t="shared" si="449"/>
        <v>-1</v>
      </c>
      <c r="L2011" s="6">
        <f t="shared" si="450"/>
        <v>-22.7</v>
      </c>
      <c r="M2011">
        <v>1</v>
      </c>
      <c r="N2011" s="9">
        <f t="shared" si="451"/>
        <v>0</v>
      </c>
      <c r="O2011" s="9">
        <f t="shared" si="452"/>
        <v>-1</v>
      </c>
      <c r="P2011" s="9">
        <f t="shared" si="453"/>
        <v>0</v>
      </c>
      <c r="Q2011" s="8">
        <f t="shared" si="454"/>
        <v>0</v>
      </c>
      <c r="R2011" s="8">
        <f t="shared" si="455"/>
        <v>-22.7</v>
      </c>
      <c r="S2011" t="str">
        <f t="shared" si="456"/>
        <v>20.00.00</v>
      </c>
      <c r="T2011" t="str">
        <f t="shared" si="457"/>
        <v>23.00.00</v>
      </c>
      <c r="U2011" t="str">
        <f t="shared" si="458"/>
        <v>31-mar-2015</v>
      </c>
      <c r="V2011">
        <f t="shared" si="459"/>
        <v>3</v>
      </c>
      <c r="W2011">
        <f t="shared" si="460"/>
        <v>2015</v>
      </c>
      <c r="X2011">
        <f t="shared" si="461"/>
        <v>31</v>
      </c>
      <c r="Y2011" s="25">
        <f t="shared" si="462"/>
        <v>12887.699999999977</v>
      </c>
    </row>
    <row r="2012" spans="1:25">
      <c r="A2012" t="s">
        <v>5861</v>
      </c>
      <c r="B2012" t="s">
        <v>5862</v>
      </c>
      <c r="C2012" t="s">
        <v>55</v>
      </c>
      <c r="D2012">
        <v>6</v>
      </c>
      <c r="E2012" s="36">
        <v>-33.700000000000003</v>
      </c>
      <c r="F2012" s="4">
        <v>-2.8E-3</v>
      </c>
      <c r="G2012">
        <v>0</v>
      </c>
      <c r="H2012" s="25">
        <v>11.4</v>
      </c>
      <c r="I2012" s="25">
        <v>-33.700000000000003</v>
      </c>
      <c r="J2012" s="3">
        <v>10000</v>
      </c>
      <c r="K2012" s="7">
        <f t="shared" si="449"/>
        <v>-2</v>
      </c>
      <c r="L2012" s="6">
        <f t="shared" si="450"/>
        <v>-56.400000000000006</v>
      </c>
      <c r="M2012">
        <v>1</v>
      </c>
      <c r="N2012" s="9">
        <f t="shared" si="451"/>
        <v>0</v>
      </c>
      <c r="O2012" s="9">
        <f t="shared" si="452"/>
        <v>-1</v>
      </c>
      <c r="P2012" s="9">
        <f t="shared" si="453"/>
        <v>0</v>
      </c>
      <c r="Q2012" s="8">
        <f t="shared" si="454"/>
        <v>0</v>
      </c>
      <c r="R2012" s="8">
        <f t="shared" si="455"/>
        <v>-33.700000000000003</v>
      </c>
      <c r="S2012" t="str">
        <f t="shared" si="456"/>
        <v>4.00.00</v>
      </c>
      <c r="T2012" t="str">
        <f t="shared" si="457"/>
        <v>10.00.00</v>
      </c>
      <c r="U2012" t="str">
        <f t="shared" si="458"/>
        <v>31-mar-2015</v>
      </c>
      <c r="V2012">
        <f t="shared" si="459"/>
        <v>3</v>
      </c>
      <c r="W2012">
        <f t="shared" si="460"/>
        <v>2015</v>
      </c>
      <c r="X2012">
        <f t="shared" si="461"/>
        <v>31</v>
      </c>
      <c r="Y2012" s="25">
        <f t="shared" si="462"/>
        <v>12853.999999999976</v>
      </c>
    </row>
    <row r="2013" spans="1:25">
      <c r="A2013" t="s">
        <v>2375</v>
      </c>
      <c r="B2013" t="s">
        <v>2376</v>
      </c>
      <c r="C2013" t="s">
        <v>25</v>
      </c>
      <c r="D2013">
        <v>3</v>
      </c>
      <c r="E2013" s="38">
        <v>-200</v>
      </c>
      <c r="F2013" s="4">
        <v>-8.3000000000000001E-3</v>
      </c>
      <c r="G2013">
        <v>0</v>
      </c>
      <c r="H2013" s="25">
        <v>7</v>
      </c>
      <c r="I2013" s="25">
        <v>-200</v>
      </c>
      <c r="J2013" s="3">
        <v>10000</v>
      </c>
      <c r="K2013" s="7">
        <f t="shared" si="449"/>
        <v>-3</v>
      </c>
      <c r="L2013" s="6">
        <f t="shared" si="450"/>
        <v>-256.39999999999998</v>
      </c>
      <c r="M2013">
        <v>1</v>
      </c>
      <c r="N2013" s="9">
        <f t="shared" si="451"/>
        <v>0</v>
      </c>
      <c r="O2013" s="9">
        <f t="shared" si="452"/>
        <v>-1</v>
      </c>
      <c r="P2013" s="9">
        <f t="shared" si="453"/>
        <v>0</v>
      </c>
      <c r="Q2013" s="8">
        <f t="shared" si="454"/>
        <v>0</v>
      </c>
      <c r="R2013" s="8">
        <f t="shared" si="455"/>
        <v>-200</v>
      </c>
      <c r="S2013" t="str">
        <f t="shared" si="456"/>
        <v>12.00.00</v>
      </c>
      <c r="T2013" t="str">
        <f t="shared" si="457"/>
        <v>15.00.00</v>
      </c>
      <c r="U2013" t="str">
        <f t="shared" si="458"/>
        <v xml:space="preserve">1-apr-2015 </v>
      </c>
      <c r="V2013">
        <f t="shared" si="459"/>
        <v>4</v>
      </c>
      <c r="W2013">
        <f t="shared" si="460"/>
        <v>2015</v>
      </c>
      <c r="X2013">
        <f t="shared" si="461"/>
        <v>1</v>
      </c>
      <c r="Y2013" s="25">
        <f t="shared" si="462"/>
        <v>12653.999999999976</v>
      </c>
    </row>
    <row r="2014" spans="1:25">
      <c r="A2014" t="s">
        <v>3469</v>
      </c>
      <c r="B2014" t="s">
        <v>3470</v>
      </c>
      <c r="C2014" t="s">
        <v>25</v>
      </c>
      <c r="D2014">
        <v>3</v>
      </c>
      <c r="E2014" s="36">
        <v>25</v>
      </c>
      <c r="F2014" s="4">
        <v>2.0999999999999999E-3</v>
      </c>
      <c r="G2014">
        <v>0</v>
      </c>
      <c r="H2014" s="25">
        <v>26.8</v>
      </c>
      <c r="I2014" s="25">
        <v>-3.7</v>
      </c>
      <c r="J2014" s="3">
        <v>10000</v>
      </c>
      <c r="K2014" s="7">
        <f t="shared" si="449"/>
        <v>1</v>
      </c>
      <c r="L2014" s="6">
        <f t="shared" si="450"/>
        <v>25</v>
      </c>
      <c r="M2014">
        <v>1</v>
      </c>
      <c r="N2014" s="9">
        <f t="shared" si="451"/>
        <v>1</v>
      </c>
      <c r="O2014" s="9">
        <f t="shared" si="452"/>
        <v>0</v>
      </c>
      <c r="P2014" s="9">
        <f t="shared" si="453"/>
        <v>0</v>
      </c>
      <c r="Q2014" s="8">
        <f t="shared" si="454"/>
        <v>25</v>
      </c>
      <c r="R2014" s="8">
        <f t="shared" si="455"/>
        <v>0</v>
      </c>
      <c r="S2014" t="str">
        <f t="shared" si="456"/>
        <v>20.00.00</v>
      </c>
      <c r="T2014" t="str">
        <f t="shared" si="457"/>
        <v>23.00.00</v>
      </c>
      <c r="U2014" t="str">
        <f t="shared" si="458"/>
        <v xml:space="preserve">2-apr-2015 </v>
      </c>
      <c r="V2014">
        <f t="shared" si="459"/>
        <v>4</v>
      </c>
      <c r="W2014">
        <f t="shared" si="460"/>
        <v>2015</v>
      </c>
      <c r="X2014">
        <f t="shared" si="461"/>
        <v>2</v>
      </c>
      <c r="Y2014" s="25">
        <f t="shared" si="462"/>
        <v>12678.999999999976</v>
      </c>
    </row>
    <row r="2015" spans="1:25">
      <c r="A2015" t="s">
        <v>5863</v>
      </c>
      <c r="B2015" t="s">
        <v>5864</v>
      </c>
      <c r="C2015" t="s">
        <v>25</v>
      </c>
      <c r="D2015">
        <v>5</v>
      </c>
      <c r="E2015" s="36">
        <v>-57.8</v>
      </c>
      <c r="F2015" s="4">
        <v>-4.7999999999999996E-3</v>
      </c>
      <c r="G2015">
        <v>0</v>
      </c>
      <c r="H2015" s="25">
        <v>16.7</v>
      </c>
      <c r="I2015" s="25">
        <v>-57.8</v>
      </c>
      <c r="J2015" s="3">
        <v>10000</v>
      </c>
      <c r="K2015" s="7">
        <f t="shared" si="449"/>
        <v>-1</v>
      </c>
      <c r="L2015" s="6">
        <f t="shared" si="450"/>
        <v>-57.8</v>
      </c>
      <c r="M2015">
        <v>1</v>
      </c>
      <c r="N2015" s="9">
        <f t="shared" si="451"/>
        <v>0</v>
      </c>
      <c r="O2015" s="9">
        <f t="shared" si="452"/>
        <v>-1</v>
      </c>
      <c r="P2015" s="9">
        <f t="shared" si="453"/>
        <v>0</v>
      </c>
      <c r="Q2015" s="8">
        <f t="shared" si="454"/>
        <v>0</v>
      </c>
      <c r="R2015" s="8">
        <f t="shared" si="455"/>
        <v>-57.8</v>
      </c>
      <c r="S2015" t="str">
        <f t="shared" si="456"/>
        <v>9.00.00</v>
      </c>
      <c r="T2015" t="str">
        <f t="shared" si="457"/>
        <v>14.00.00</v>
      </c>
      <c r="U2015" t="str">
        <f t="shared" si="458"/>
        <v xml:space="preserve">3-apr-2015 </v>
      </c>
      <c r="V2015">
        <f t="shared" si="459"/>
        <v>4</v>
      </c>
      <c r="W2015">
        <f t="shared" si="460"/>
        <v>2015</v>
      </c>
      <c r="X2015">
        <f t="shared" si="461"/>
        <v>3</v>
      </c>
      <c r="Y2015" s="25">
        <f t="shared" si="462"/>
        <v>12621.199999999977</v>
      </c>
    </row>
    <row r="2016" spans="1:25">
      <c r="A2016" t="s">
        <v>5865</v>
      </c>
      <c r="B2016" t="s">
        <v>5866</v>
      </c>
      <c r="C2016" t="s">
        <v>25</v>
      </c>
      <c r="D2016">
        <v>30</v>
      </c>
      <c r="E2016" s="36">
        <v>111.9</v>
      </c>
      <c r="F2016" s="4">
        <v>9.4000000000000004E-3</v>
      </c>
      <c r="G2016">
        <v>0</v>
      </c>
      <c r="H2016" s="25">
        <v>174.1</v>
      </c>
      <c r="I2016" s="25">
        <v>0</v>
      </c>
      <c r="J2016" s="3">
        <v>10000</v>
      </c>
      <c r="K2016" s="7">
        <f t="shared" si="449"/>
        <v>1</v>
      </c>
      <c r="L2016" s="6">
        <f t="shared" si="450"/>
        <v>111.9</v>
      </c>
      <c r="M2016">
        <v>1</v>
      </c>
      <c r="N2016" s="9">
        <f t="shared" si="451"/>
        <v>1</v>
      </c>
      <c r="O2016" s="9">
        <f t="shared" si="452"/>
        <v>0</v>
      </c>
      <c r="P2016" s="9">
        <f t="shared" si="453"/>
        <v>0</v>
      </c>
      <c r="Q2016" s="8">
        <f t="shared" si="454"/>
        <v>111.9</v>
      </c>
      <c r="R2016" s="8">
        <f t="shared" si="455"/>
        <v>0</v>
      </c>
      <c r="S2016" t="str">
        <f t="shared" si="456"/>
        <v>16.00.00</v>
      </c>
      <c r="T2016" t="str">
        <f t="shared" si="457"/>
        <v>22.00.00</v>
      </c>
      <c r="U2016" t="str">
        <f t="shared" si="458"/>
        <v xml:space="preserve">6-apr-2015 </v>
      </c>
      <c r="V2016">
        <f t="shared" si="459"/>
        <v>4</v>
      </c>
      <c r="W2016">
        <f t="shared" si="460"/>
        <v>2015</v>
      </c>
      <c r="X2016">
        <f t="shared" si="461"/>
        <v>6</v>
      </c>
      <c r="Y2016" s="25">
        <f t="shared" si="462"/>
        <v>12733.099999999977</v>
      </c>
    </row>
    <row r="2017" spans="1:25">
      <c r="A2017" t="s">
        <v>2377</v>
      </c>
      <c r="B2017" t="s">
        <v>2378</v>
      </c>
      <c r="C2017" t="s">
        <v>25</v>
      </c>
      <c r="D2017">
        <v>9</v>
      </c>
      <c r="E2017" s="38">
        <v>165</v>
      </c>
      <c r="F2017" s="4">
        <v>6.7000000000000002E-3</v>
      </c>
      <c r="G2017">
        <v>0</v>
      </c>
      <c r="H2017" s="25">
        <v>168</v>
      </c>
      <c r="I2017" s="25">
        <v>0</v>
      </c>
      <c r="J2017" s="3">
        <v>10000</v>
      </c>
      <c r="K2017" s="7">
        <f t="shared" si="449"/>
        <v>2</v>
      </c>
      <c r="L2017" s="6">
        <f t="shared" si="450"/>
        <v>276.89999999999998</v>
      </c>
      <c r="M2017">
        <v>1</v>
      </c>
      <c r="N2017" s="9">
        <f t="shared" si="451"/>
        <v>1</v>
      </c>
      <c r="O2017" s="9">
        <f t="shared" si="452"/>
        <v>0</v>
      </c>
      <c r="P2017" s="9">
        <f t="shared" si="453"/>
        <v>0</v>
      </c>
      <c r="Q2017" s="8">
        <f t="shared" si="454"/>
        <v>165</v>
      </c>
      <c r="R2017" s="8">
        <f t="shared" si="455"/>
        <v>0</v>
      </c>
      <c r="S2017" t="str">
        <f t="shared" si="456"/>
        <v>12.00.00</v>
      </c>
      <c r="T2017" t="str">
        <f t="shared" si="457"/>
        <v>21.00.00</v>
      </c>
      <c r="U2017" t="str">
        <f t="shared" si="458"/>
        <v>10-apr-2015</v>
      </c>
      <c r="V2017">
        <f t="shared" si="459"/>
        <v>4</v>
      </c>
      <c r="W2017">
        <f t="shared" si="460"/>
        <v>2015</v>
      </c>
      <c r="X2017">
        <f t="shared" si="461"/>
        <v>10</v>
      </c>
      <c r="Y2017" s="25">
        <f t="shared" si="462"/>
        <v>12898.099999999977</v>
      </c>
    </row>
    <row r="2018" spans="1:25">
      <c r="A2018" t="s">
        <v>5867</v>
      </c>
      <c r="B2018" t="s">
        <v>5868</v>
      </c>
      <c r="C2018" t="s">
        <v>55</v>
      </c>
      <c r="D2018">
        <v>13</v>
      </c>
      <c r="E2018" s="36">
        <v>25.8</v>
      </c>
      <c r="F2018" s="4">
        <v>2.0999999999999999E-3</v>
      </c>
      <c r="G2018">
        <v>0</v>
      </c>
      <c r="H2018" s="25">
        <v>65.7</v>
      </c>
      <c r="I2018" s="25">
        <v>0</v>
      </c>
      <c r="J2018" s="3">
        <v>10000</v>
      </c>
      <c r="K2018" s="7">
        <f t="shared" si="449"/>
        <v>3</v>
      </c>
      <c r="L2018" s="6">
        <f t="shared" si="450"/>
        <v>302.7</v>
      </c>
      <c r="M2018">
        <v>1</v>
      </c>
      <c r="N2018" s="9">
        <f t="shared" si="451"/>
        <v>1</v>
      </c>
      <c r="O2018" s="9">
        <f t="shared" si="452"/>
        <v>0</v>
      </c>
      <c r="P2018" s="9">
        <f t="shared" si="453"/>
        <v>0</v>
      </c>
      <c r="Q2018" s="8">
        <f t="shared" si="454"/>
        <v>25.8</v>
      </c>
      <c r="R2018" s="8">
        <f t="shared" si="455"/>
        <v>0</v>
      </c>
      <c r="S2018" t="str">
        <f t="shared" si="456"/>
        <v>17.00.00</v>
      </c>
      <c r="T2018" t="str">
        <f t="shared" si="457"/>
        <v>6.00.00</v>
      </c>
      <c r="U2018" t="str">
        <f t="shared" si="458"/>
        <v>13-apr-2015</v>
      </c>
      <c r="V2018">
        <f t="shared" si="459"/>
        <v>4</v>
      </c>
      <c r="W2018">
        <f t="shared" si="460"/>
        <v>2015</v>
      </c>
      <c r="X2018">
        <f t="shared" si="461"/>
        <v>13</v>
      </c>
      <c r="Y2018" s="25">
        <f t="shared" si="462"/>
        <v>12923.899999999976</v>
      </c>
    </row>
    <row r="2019" spans="1:25">
      <c r="A2019" t="s">
        <v>5869</v>
      </c>
      <c r="B2019" t="s">
        <v>5870</v>
      </c>
      <c r="C2019" t="s">
        <v>25</v>
      </c>
      <c r="D2019">
        <v>18</v>
      </c>
      <c r="E2019" s="36">
        <v>-15.8</v>
      </c>
      <c r="F2019" s="4">
        <v>-1.2999999999999999E-3</v>
      </c>
      <c r="G2019">
        <v>0</v>
      </c>
      <c r="H2019" s="25">
        <v>38.799999999999997</v>
      </c>
      <c r="I2019" s="25">
        <v>-32.4</v>
      </c>
      <c r="J2019" s="3">
        <v>10000</v>
      </c>
      <c r="K2019" s="7">
        <f t="shared" si="449"/>
        <v>-1</v>
      </c>
      <c r="L2019" s="6">
        <f t="shared" si="450"/>
        <v>-15.8</v>
      </c>
      <c r="M2019">
        <v>1</v>
      </c>
      <c r="N2019" s="9">
        <f t="shared" si="451"/>
        <v>0</v>
      </c>
      <c r="O2019" s="9">
        <f t="shared" si="452"/>
        <v>-1</v>
      </c>
      <c r="P2019" s="9">
        <f t="shared" si="453"/>
        <v>0</v>
      </c>
      <c r="Q2019" s="8">
        <f t="shared" si="454"/>
        <v>0</v>
      </c>
      <c r="R2019" s="8">
        <f t="shared" si="455"/>
        <v>-15.8</v>
      </c>
      <c r="S2019" t="str">
        <f t="shared" si="456"/>
        <v>23.00.00</v>
      </c>
      <c r="T2019" t="str">
        <f t="shared" si="457"/>
        <v>17.00.00</v>
      </c>
      <c r="U2019" t="str">
        <f t="shared" si="458"/>
        <v>14-apr-2015</v>
      </c>
      <c r="V2019">
        <f t="shared" si="459"/>
        <v>4</v>
      </c>
      <c r="W2019">
        <f t="shared" si="460"/>
        <v>2015</v>
      </c>
      <c r="X2019">
        <f t="shared" si="461"/>
        <v>14</v>
      </c>
      <c r="Y2019" s="25">
        <f t="shared" si="462"/>
        <v>12908.099999999977</v>
      </c>
    </row>
    <row r="2020" spans="1:25">
      <c r="A2020" t="s">
        <v>7422</v>
      </c>
      <c r="B2020" t="s">
        <v>7423</v>
      </c>
      <c r="C2020" t="s">
        <v>55</v>
      </c>
      <c r="D2020">
        <v>15</v>
      </c>
      <c r="E2020" s="36">
        <v>4</v>
      </c>
      <c r="F2020" s="4">
        <v>2.9999999999999997E-4</v>
      </c>
      <c r="G2020">
        <v>0</v>
      </c>
      <c r="H2020" s="25">
        <v>18.5</v>
      </c>
      <c r="I2020" s="25">
        <v>-37</v>
      </c>
      <c r="J2020" s="3">
        <v>10000</v>
      </c>
      <c r="K2020" s="7">
        <f t="shared" si="449"/>
        <v>1</v>
      </c>
      <c r="L2020" s="6">
        <f t="shared" si="450"/>
        <v>4</v>
      </c>
      <c r="M2020">
        <v>1</v>
      </c>
      <c r="N2020" s="9">
        <f t="shared" si="451"/>
        <v>1</v>
      </c>
      <c r="O2020" s="9">
        <f t="shared" si="452"/>
        <v>0</v>
      </c>
      <c r="P2020" s="9">
        <f t="shared" si="453"/>
        <v>0</v>
      </c>
      <c r="Q2020" s="8">
        <f t="shared" si="454"/>
        <v>4</v>
      </c>
      <c r="R2020" s="8">
        <f t="shared" si="455"/>
        <v>0</v>
      </c>
      <c r="S2020" t="str">
        <f t="shared" si="456"/>
        <v>17.15.00</v>
      </c>
      <c r="T2020" t="str">
        <f t="shared" si="457"/>
        <v>21.00.00</v>
      </c>
      <c r="U2020" t="str">
        <f t="shared" si="458"/>
        <v>15-apr-2015</v>
      </c>
      <c r="V2020">
        <f t="shared" si="459"/>
        <v>4</v>
      </c>
      <c r="W2020">
        <f t="shared" si="460"/>
        <v>2015</v>
      </c>
      <c r="X2020">
        <f t="shared" si="461"/>
        <v>15</v>
      </c>
      <c r="Y2020" s="25">
        <f t="shared" si="462"/>
        <v>12912.099999999977</v>
      </c>
    </row>
    <row r="2021" spans="1:25">
      <c r="A2021" t="s">
        <v>7425</v>
      </c>
      <c r="B2021" t="s">
        <v>7426</v>
      </c>
      <c r="C2021" t="s">
        <v>55</v>
      </c>
      <c r="D2021">
        <v>3</v>
      </c>
      <c r="E2021" s="36">
        <v>146.30000000000001</v>
      </c>
      <c r="F2021" s="4">
        <v>1.23E-2</v>
      </c>
      <c r="G2021">
        <v>0</v>
      </c>
      <c r="H2021" s="25">
        <v>121.6</v>
      </c>
      <c r="I2021" s="25">
        <v>-45.9</v>
      </c>
      <c r="J2021" s="3">
        <v>10000</v>
      </c>
      <c r="K2021" s="7">
        <f t="shared" si="449"/>
        <v>2</v>
      </c>
      <c r="L2021" s="6">
        <f t="shared" si="450"/>
        <v>150.30000000000001</v>
      </c>
      <c r="M2021">
        <v>1</v>
      </c>
      <c r="N2021" s="9">
        <f t="shared" si="451"/>
        <v>1</v>
      </c>
      <c r="O2021" s="9">
        <f t="shared" si="452"/>
        <v>0</v>
      </c>
      <c r="P2021" s="9">
        <f t="shared" si="453"/>
        <v>0</v>
      </c>
      <c r="Q2021" s="8">
        <f t="shared" si="454"/>
        <v>146.30000000000001</v>
      </c>
      <c r="R2021" s="8">
        <f t="shared" si="455"/>
        <v>0</v>
      </c>
      <c r="S2021" t="str">
        <f t="shared" si="456"/>
        <v>11.45.00</v>
      </c>
      <c r="T2021" t="str">
        <f t="shared" si="457"/>
        <v>12.30.00</v>
      </c>
      <c r="U2021" t="str">
        <f t="shared" si="458"/>
        <v>17-apr-2015</v>
      </c>
      <c r="V2021">
        <f t="shared" si="459"/>
        <v>4</v>
      </c>
      <c r="W2021">
        <f t="shared" si="460"/>
        <v>2015</v>
      </c>
      <c r="X2021">
        <f t="shared" si="461"/>
        <v>17</v>
      </c>
      <c r="Y2021" s="25">
        <f t="shared" si="462"/>
        <v>13058.399999999976</v>
      </c>
    </row>
    <row r="2022" spans="1:25">
      <c r="A2022" t="s">
        <v>5871</v>
      </c>
      <c r="B2022" t="s">
        <v>5872</v>
      </c>
      <c r="C2022" t="s">
        <v>55</v>
      </c>
      <c r="D2022">
        <v>14</v>
      </c>
      <c r="E2022" s="36">
        <v>54.2</v>
      </c>
      <c r="F2022" s="4">
        <v>4.5999999999999999E-3</v>
      </c>
      <c r="G2022">
        <v>0</v>
      </c>
      <c r="H2022" s="25">
        <v>126</v>
      </c>
      <c r="I2022" s="25">
        <v>-11.5</v>
      </c>
      <c r="J2022" s="3">
        <v>10000</v>
      </c>
      <c r="K2022" s="7">
        <f t="shared" si="449"/>
        <v>3</v>
      </c>
      <c r="L2022" s="6">
        <f t="shared" si="450"/>
        <v>204.5</v>
      </c>
      <c r="M2022">
        <v>1</v>
      </c>
      <c r="N2022" s="9">
        <f t="shared" si="451"/>
        <v>1</v>
      </c>
      <c r="O2022" s="9">
        <f t="shared" si="452"/>
        <v>0</v>
      </c>
      <c r="P2022" s="9">
        <f t="shared" si="453"/>
        <v>0</v>
      </c>
      <c r="Q2022" s="8">
        <f t="shared" si="454"/>
        <v>54.2</v>
      </c>
      <c r="R2022" s="8">
        <f t="shared" si="455"/>
        <v>0</v>
      </c>
      <c r="S2022" t="str">
        <f t="shared" si="456"/>
        <v>13.00.00</v>
      </c>
      <c r="T2022" t="str">
        <f t="shared" si="457"/>
        <v>4.00.00</v>
      </c>
      <c r="U2022" t="str">
        <f t="shared" si="458"/>
        <v>17-apr-2015</v>
      </c>
      <c r="V2022">
        <f t="shared" si="459"/>
        <v>4</v>
      </c>
      <c r="W2022">
        <f t="shared" si="460"/>
        <v>2015</v>
      </c>
      <c r="X2022">
        <f t="shared" si="461"/>
        <v>17</v>
      </c>
      <c r="Y2022" s="25">
        <f t="shared" si="462"/>
        <v>13112.599999999977</v>
      </c>
    </row>
    <row r="2023" spans="1:25">
      <c r="A2023" t="s">
        <v>7424</v>
      </c>
      <c r="B2023" t="s">
        <v>7425</v>
      </c>
      <c r="C2023" t="s">
        <v>25</v>
      </c>
      <c r="D2023">
        <v>9</v>
      </c>
      <c r="E2023" s="36">
        <v>-60.5</v>
      </c>
      <c r="F2023" s="4">
        <v>-5.0000000000000001E-3</v>
      </c>
      <c r="G2023">
        <v>0</v>
      </c>
      <c r="H2023" s="25">
        <v>3.7</v>
      </c>
      <c r="I2023" s="25">
        <v>-60.7</v>
      </c>
      <c r="J2023" s="3">
        <v>10000</v>
      </c>
      <c r="K2023" s="7">
        <f t="shared" si="449"/>
        <v>-1</v>
      </c>
      <c r="L2023" s="6">
        <f t="shared" si="450"/>
        <v>-60.5</v>
      </c>
      <c r="M2023">
        <v>1</v>
      </c>
      <c r="N2023" s="9">
        <f t="shared" si="451"/>
        <v>0</v>
      </c>
      <c r="O2023" s="9">
        <f t="shared" si="452"/>
        <v>-1</v>
      </c>
      <c r="P2023" s="9">
        <f t="shared" si="453"/>
        <v>0</v>
      </c>
      <c r="Q2023" s="8">
        <f t="shared" si="454"/>
        <v>0</v>
      </c>
      <c r="R2023" s="8">
        <f t="shared" si="455"/>
        <v>-60.5</v>
      </c>
      <c r="S2023" t="str">
        <f t="shared" si="456"/>
        <v>9.30.00</v>
      </c>
      <c r="T2023" t="str">
        <f t="shared" si="457"/>
        <v>11.45.00</v>
      </c>
      <c r="U2023" t="str">
        <f t="shared" si="458"/>
        <v>17-apr-2015</v>
      </c>
      <c r="V2023">
        <f t="shared" si="459"/>
        <v>4</v>
      </c>
      <c r="W2023">
        <f t="shared" si="460"/>
        <v>2015</v>
      </c>
      <c r="X2023">
        <f t="shared" si="461"/>
        <v>17</v>
      </c>
      <c r="Y2023" s="25">
        <f t="shared" si="462"/>
        <v>13052.099999999977</v>
      </c>
    </row>
    <row r="2024" spans="1:25">
      <c r="A2024" t="s">
        <v>5873</v>
      </c>
      <c r="B2024" t="s">
        <v>5874</v>
      </c>
      <c r="C2024" t="s">
        <v>25</v>
      </c>
      <c r="D2024">
        <v>27</v>
      </c>
      <c r="E2024" s="36">
        <v>294.2</v>
      </c>
      <c r="F2024" s="4">
        <v>2.5100000000000001E-2</v>
      </c>
      <c r="G2024">
        <v>0</v>
      </c>
      <c r="H2024" s="25">
        <v>346.7</v>
      </c>
      <c r="I2024" s="25">
        <v>0</v>
      </c>
      <c r="J2024" s="3">
        <v>10000</v>
      </c>
      <c r="K2024" s="7">
        <f t="shared" si="449"/>
        <v>1</v>
      </c>
      <c r="L2024" s="6">
        <f t="shared" si="450"/>
        <v>294.2</v>
      </c>
      <c r="M2024">
        <v>1</v>
      </c>
      <c r="N2024" s="9">
        <f t="shared" si="451"/>
        <v>1</v>
      </c>
      <c r="O2024" s="9">
        <f t="shared" si="452"/>
        <v>0</v>
      </c>
      <c r="P2024" s="9">
        <f t="shared" si="453"/>
        <v>0</v>
      </c>
      <c r="Q2024" s="8">
        <f t="shared" si="454"/>
        <v>294.2</v>
      </c>
      <c r="R2024" s="8">
        <f t="shared" si="455"/>
        <v>0</v>
      </c>
      <c r="S2024" t="str">
        <f t="shared" si="456"/>
        <v>8.00.00</v>
      </c>
      <c r="T2024" t="str">
        <f t="shared" si="457"/>
        <v>11.00.00</v>
      </c>
      <c r="U2024" t="str">
        <f t="shared" si="458"/>
        <v>20-apr-2015</v>
      </c>
      <c r="V2024">
        <f t="shared" si="459"/>
        <v>4</v>
      </c>
      <c r="W2024">
        <f t="shared" si="460"/>
        <v>2015</v>
      </c>
      <c r="X2024">
        <f t="shared" si="461"/>
        <v>20</v>
      </c>
      <c r="Y2024" s="25">
        <f t="shared" si="462"/>
        <v>13346.299999999977</v>
      </c>
    </row>
    <row r="2025" spans="1:25">
      <c r="A2025" t="s">
        <v>7428</v>
      </c>
      <c r="B2025" t="s">
        <v>7429</v>
      </c>
      <c r="C2025" t="s">
        <v>55</v>
      </c>
      <c r="D2025">
        <v>2</v>
      </c>
      <c r="E2025" s="36">
        <v>10.5</v>
      </c>
      <c r="F2025" s="4">
        <v>8.9999999999999998E-4</v>
      </c>
      <c r="G2025">
        <v>0</v>
      </c>
      <c r="H2025" s="25">
        <v>2.2999999999999998</v>
      </c>
      <c r="I2025" s="25">
        <v>-18.7</v>
      </c>
      <c r="J2025" s="3">
        <v>10000</v>
      </c>
      <c r="K2025" s="7">
        <f t="shared" si="449"/>
        <v>2</v>
      </c>
      <c r="L2025" s="6">
        <f t="shared" si="450"/>
        <v>304.7</v>
      </c>
      <c r="M2025">
        <v>1</v>
      </c>
      <c r="N2025" s="9">
        <f t="shared" si="451"/>
        <v>1</v>
      </c>
      <c r="O2025" s="9">
        <f t="shared" si="452"/>
        <v>0</v>
      </c>
      <c r="P2025" s="9">
        <f t="shared" si="453"/>
        <v>0</v>
      </c>
      <c r="Q2025" s="8">
        <f t="shared" si="454"/>
        <v>10.5</v>
      </c>
      <c r="R2025" s="8">
        <f t="shared" si="455"/>
        <v>0</v>
      </c>
      <c r="S2025" t="str">
        <f t="shared" si="456"/>
        <v>11.15.00</v>
      </c>
      <c r="T2025" t="str">
        <f t="shared" si="457"/>
        <v>11.45.00</v>
      </c>
      <c r="U2025" t="str">
        <f t="shared" si="458"/>
        <v>21-apr-2015</v>
      </c>
      <c r="V2025">
        <f t="shared" si="459"/>
        <v>4</v>
      </c>
      <c r="W2025">
        <f t="shared" si="460"/>
        <v>2015</v>
      </c>
      <c r="X2025">
        <f t="shared" si="461"/>
        <v>21</v>
      </c>
      <c r="Y2025" s="25">
        <f t="shared" si="462"/>
        <v>13356.799999999977</v>
      </c>
    </row>
    <row r="2026" spans="1:25">
      <c r="A2026" t="s">
        <v>2379</v>
      </c>
      <c r="B2026" t="s">
        <v>2380</v>
      </c>
      <c r="C2026" t="s">
        <v>55</v>
      </c>
      <c r="D2026">
        <v>2</v>
      </c>
      <c r="E2026" s="38">
        <v>-200</v>
      </c>
      <c r="F2026" s="4">
        <v>-8.3999999999999995E-3</v>
      </c>
      <c r="G2026">
        <v>0</v>
      </c>
      <c r="H2026" s="25">
        <v>0</v>
      </c>
      <c r="I2026" s="25">
        <v>-200</v>
      </c>
      <c r="J2026" s="3">
        <v>10000</v>
      </c>
      <c r="K2026" s="7">
        <f t="shared" si="449"/>
        <v>-1</v>
      </c>
      <c r="L2026" s="6">
        <f t="shared" si="450"/>
        <v>-200</v>
      </c>
      <c r="M2026">
        <v>1</v>
      </c>
      <c r="N2026" s="9">
        <f t="shared" si="451"/>
        <v>0</v>
      </c>
      <c r="O2026" s="9">
        <f t="shared" si="452"/>
        <v>-1</v>
      </c>
      <c r="P2026" s="9">
        <f t="shared" si="453"/>
        <v>0</v>
      </c>
      <c r="Q2026" s="8">
        <f t="shared" si="454"/>
        <v>0</v>
      </c>
      <c r="R2026" s="8">
        <f t="shared" si="455"/>
        <v>-200</v>
      </c>
      <c r="S2026" t="str">
        <f t="shared" si="456"/>
        <v>13.00.00</v>
      </c>
      <c r="T2026" t="str">
        <f t="shared" si="457"/>
        <v>15.00.00</v>
      </c>
      <c r="U2026" t="str">
        <f t="shared" si="458"/>
        <v>21-apr-2015</v>
      </c>
      <c r="V2026">
        <f t="shared" si="459"/>
        <v>4</v>
      </c>
      <c r="W2026">
        <f t="shared" si="460"/>
        <v>2015</v>
      </c>
      <c r="X2026">
        <f t="shared" si="461"/>
        <v>21</v>
      </c>
      <c r="Y2026" s="25">
        <f t="shared" si="462"/>
        <v>13156.799999999977</v>
      </c>
    </row>
    <row r="2027" spans="1:25">
      <c r="A2027" t="s">
        <v>7427</v>
      </c>
      <c r="B2027" t="s">
        <v>7428</v>
      </c>
      <c r="C2027" t="s">
        <v>25</v>
      </c>
      <c r="D2027">
        <v>7</v>
      </c>
      <c r="E2027" s="36">
        <v>-70</v>
      </c>
      <c r="F2027" s="4">
        <v>-5.7999999999999996E-3</v>
      </c>
      <c r="G2027">
        <v>0</v>
      </c>
      <c r="H2027" s="25">
        <v>5.7</v>
      </c>
      <c r="I2027" s="25">
        <v>-46.2</v>
      </c>
      <c r="J2027" s="3">
        <v>10000</v>
      </c>
      <c r="K2027" s="7">
        <f t="shared" si="449"/>
        <v>-2</v>
      </c>
      <c r="L2027" s="6">
        <f t="shared" si="450"/>
        <v>-270</v>
      </c>
      <c r="M2027">
        <v>1</v>
      </c>
      <c r="N2027" s="9">
        <f t="shared" si="451"/>
        <v>0</v>
      </c>
      <c r="O2027" s="9">
        <f t="shared" si="452"/>
        <v>-1</v>
      </c>
      <c r="P2027" s="9">
        <f t="shared" si="453"/>
        <v>0</v>
      </c>
      <c r="Q2027" s="8">
        <f t="shared" si="454"/>
        <v>0</v>
      </c>
      <c r="R2027" s="8">
        <f t="shared" si="455"/>
        <v>-70</v>
      </c>
      <c r="S2027" t="str">
        <f t="shared" si="456"/>
        <v>9.30.00</v>
      </c>
      <c r="T2027" t="str">
        <f t="shared" si="457"/>
        <v>11.15.00</v>
      </c>
      <c r="U2027" t="str">
        <f t="shared" si="458"/>
        <v>21-apr-2015</v>
      </c>
      <c r="V2027">
        <f t="shared" si="459"/>
        <v>4</v>
      </c>
      <c r="W2027">
        <f t="shared" si="460"/>
        <v>2015</v>
      </c>
      <c r="X2027">
        <f t="shared" si="461"/>
        <v>21</v>
      </c>
      <c r="Y2027" s="25">
        <f t="shared" si="462"/>
        <v>13086.799999999977</v>
      </c>
    </row>
    <row r="2028" spans="1:25">
      <c r="A2028" t="s">
        <v>5875</v>
      </c>
      <c r="B2028" t="s">
        <v>2381</v>
      </c>
      <c r="C2028" t="s">
        <v>55</v>
      </c>
      <c r="D2028">
        <v>2</v>
      </c>
      <c r="E2028" s="36">
        <v>-1.8</v>
      </c>
      <c r="F2028" s="4">
        <v>-2.0000000000000001E-4</v>
      </c>
      <c r="G2028">
        <v>0</v>
      </c>
      <c r="H2028" s="25">
        <v>45.5</v>
      </c>
      <c r="I2028" s="25">
        <v>-1.8</v>
      </c>
      <c r="J2028" s="3">
        <v>10000</v>
      </c>
      <c r="K2028" s="7">
        <f t="shared" si="449"/>
        <v>-3</v>
      </c>
      <c r="L2028" s="6">
        <f t="shared" si="450"/>
        <v>-271.8</v>
      </c>
      <c r="M2028">
        <v>1</v>
      </c>
      <c r="N2028" s="9">
        <f t="shared" si="451"/>
        <v>0</v>
      </c>
      <c r="O2028" s="9">
        <f t="shared" si="452"/>
        <v>-1</v>
      </c>
      <c r="P2028" s="9">
        <f t="shared" si="453"/>
        <v>0</v>
      </c>
      <c r="Q2028" s="8">
        <f t="shared" si="454"/>
        <v>0</v>
      </c>
      <c r="R2028" s="8">
        <f t="shared" si="455"/>
        <v>-1.8</v>
      </c>
      <c r="S2028" t="str">
        <f t="shared" si="456"/>
        <v>11.00.00</v>
      </c>
      <c r="T2028" t="str">
        <f t="shared" si="457"/>
        <v>13.00.00</v>
      </c>
      <c r="U2028" t="str">
        <f t="shared" si="458"/>
        <v>22-apr-2015</v>
      </c>
      <c r="V2028">
        <f t="shared" si="459"/>
        <v>4</v>
      </c>
      <c r="W2028">
        <f t="shared" si="460"/>
        <v>2015</v>
      </c>
      <c r="X2028">
        <f t="shared" si="461"/>
        <v>22</v>
      </c>
      <c r="Y2028" s="25">
        <f t="shared" si="462"/>
        <v>13084.999999999978</v>
      </c>
    </row>
    <row r="2029" spans="1:25">
      <c r="A2029" t="s">
        <v>2381</v>
      </c>
      <c r="B2029" t="s">
        <v>2382</v>
      </c>
      <c r="C2029" t="s">
        <v>55</v>
      </c>
      <c r="D2029">
        <v>1</v>
      </c>
      <c r="E2029" s="38">
        <v>-200</v>
      </c>
      <c r="F2029" s="4">
        <v>-8.5000000000000006E-3</v>
      </c>
      <c r="G2029">
        <v>0</v>
      </c>
      <c r="H2029" s="25">
        <v>0</v>
      </c>
      <c r="I2029" s="25">
        <v>-200</v>
      </c>
      <c r="J2029" s="3">
        <v>10000</v>
      </c>
      <c r="K2029" s="7">
        <f t="shared" si="449"/>
        <v>-4</v>
      </c>
      <c r="L2029" s="6">
        <f t="shared" si="450"/>
        <v>-471.8</v>
      </c>
      <c r="M2029">
        <v>1</v>
      </c>
      <c r="N2029" s="9">
        <f t="shared" si="451"/>
        <v>0</v>
      </c>
      <c r="O2029" s="9">
        <f t="shared" si="452"/>
        <v>-1</v>
      </c>
      <c r="P2029" s="9">
        <f t="shared" si="453"/>
        <v>0</v>
      </c>
      <c r="Q2029" s="8">
        <f t="shared" si="454"/>
        <v>0</v>
      </c>
      <c r="R2029" s="8">
        <f t="shared" si="455"/>
        <v>-200</v>
      </c>
      <c r="S2029" t="str">
        <f t="shared" si="456"/>
        <v>13.00.00</v>
      </c>
      <c r="T2029" t="str">
        <f t="shared" si="457"/>
        <v>14.00.00</v>
      </c>
      <c r="U2029" t="str">
        <f t="shared" si="458"/>
        <v>22-apr-2015</v>
      </c>
      <c r="V2029">
        <f t="shared" si="459"/>
        <v>4</v>
      </c>
      <c r="W2029">
        <f t="shared" si="460"/>
        <v>2015</v>
      </c>
      <c r="X2029">
        <f t="shared" si="461"/>
        <v>22</v>
      </c>
      <c r="Y2029" s="25">
        <f t="shared" si="462"/>
        <v>12884.999999999978</v>
      </c>
    </row>
    <row r="2030" spans="1:25">
      <c r="A2030" t="s">
        <v>3471</v>
      </c>
      <c r="B2030" t="s">
        <v>3472</v>
      </c>
      <c r="C2030" t="s">
        <v>25</v>
      </c>
      <c r="D2030">
        <v>11</v>
      </c>
      <c r="E2030" s="36">
        <v>-3.4</v>
      </c>
      <c r="F2030" s="4">
        <v>-2.9999999999999997E-4</v>
      </c>
      <c r="G2030">
        <v>0</v>
      </c>
      <c r="H2030" s="25">
        <v>4.5</v>
      </c>
      <c r="I2030" s="25">
        <v>-90.5</v>
      </c>
      <c r="J2030" s="3">
        <v>10000</v>
      </c>
      <c r="K2030" s="7">
        <f t="shared" si="449"/>
        <v>-5</v>
      </c>
      <c r="L2030" s="6">
        <f t="shared" si="450"/>
        <v>-475.2</v>
      </c>
      <c r="M2030">
        <v>1</v>
      </c>
      <c r="N2030" s="9">
        <f t="shared" si="451"/>
        <v>0</v>
      </c>
      <c r="O2030" s="9">
        <f t="shared" si="452"/>
        <v>-1</v>
      </c>
      <c r="P2030" s="9">
        <f t="shared" si="453"/>
        <v>0</v>
      </c>
      <c r="Q2030" s="8">
        <f t="shared" si="454"/>
        <v>0</v>
      </c>
      <c r="R2030" s="8">
        <f t="shared" si="455"/>
        <v>-3.4</v>
      </c>
      <c r="S2030" t="str">
        <f t="shared" si="456"/>
        <v>12.00.00</v>
      </c>
      <c r="T2030" t="str">
        <f t="shared" si="457"/>
        <v>23.00.00</v>
      </c>
      <c r="U2030" t="str">
        <f t="shared" si="458"/>
        <v>23-apr-2015</v>
      </c>
      <c r="V2030">
        <f t="shared" si="459"/>
        <v>4</v>
      </c>
      <c r="W2030">
        <f t="shared" si="460"/>
        <v>2015</v>
      </c>
      <c r="X2030">
        <f t="shared" si="461"/>
        <v>23</v>
      </c>
      <c r="Y2030" s="25">
        <f t="shared" si="462"/>
        <v>12881.599999999979</v>
      </c>
    </row>
    <row r="2031" spans="1:25">
      <c r="A2031" t="s">
        <v>7430</v>
      </c>
      <c r="B2031" t="s">
        <v>7431</v>
      </c>
      <c r="C2031" t="s">
        <v>25</v>
      </c>
      <c r="D2031">
        <v>3</v>
      </c>
      <c r="E2031" s="36">
        <v>22.5</v>
      </c>
      <c r="F2031" s="4">
        <v>1.9E-3</v>
      </c>
      <c r="G2031">
        <v>0</v>
      </c>
      <c r="H2031" s="25">
        <v>44.5</v>
      </c>
      <c r="I2031" s="25">
        <v>-14</v>
      </c>
      <c r="J2031" s="3">
        <v>10000</v>
      </c>
      <c r="K2031" s="7">
        <f t="shared" si="449"/>
        <v>1</v>
      </c>
      <c r="L2031" s="6">
        <f t="shared" si="450"/>
        <v>22.5</v>
      </c>
      <c r="M2031">
        <v>1</v>
      </c>
      <c r="N2031" s="9">
        <f t="shared" si="451"/>
        <v>1</v>
      </c>
      <c r="O2031" s="9">
        <f t="shared" si="452"/>
        <v>0</v>
      </c>
      <c r="P2031" s="9">
        <f t="shared" si="453"/>
        <v>0</v>
      </c>
      <c r="Q2031" s="8">
        <f t="shared" si="454"/>
        <v>22.5</v>
      </c>
      <c r="R2031" s="8">
        <f t="shared" si="455"/>
        <v>0</v>
      </c>
      <c r="S2031" t="str">
        <f t="shared" si="456"/>
        <v>10.15.00</v>
      </c>
      <c r="T2031" t="str">
        <f t="shared" si="457"/>
        <v>11.00.00</v>
      </c>
      <c r="U2031" t="str">
        <f t="shared" si="458"/>
        <v>24-apr-2015</v>
      </c>
      <c r="V2031">
        <f t="shared" si="459"/>
        <v>4</v>
      </c>
      <c r="W2031">
        <f t="shared" si="460"/>
        <v>2015</v>
      </c>
      <c r="X2031">
        <f t="shared" si="461"/>
        <v>24</v>
      </c>
      <c r="Y2031" s="25">
        <f t="shared" si="462"/>
        <v>12904.099999999979</v>
      </c>
    </row>
    <row r="2032" spans="1:25">
      <c r="A2032" t="s">
        <v>5878</v>
      </c>
      <c r="B2032" t="s">
        <v>5879</v>
      </c>
      <c r="C2032" t="s">
        <v>25</v>
      </c>
      <c r="D2032">
        <v>19</v>
      </c>
      <c r="E2032" s="36">
        <v>7.2</v>
      </c>
      <c r="F2032" s="4">
        <v>5.9999999999999995E-4</v>
      </c>
      <c r="G2032">
        <v>0</v>
      </c>
      <c r="H2032" s="25">
        <v>70.900000000000006</v>
      </c>
      <c r="I2032" s="25">
        <v>0</v>
      </c>
      <c r="J2032" s="3">
        <v>10000</v>
      </c>
      <c r="K2032" s="7">
        <f t="shared" si="449"/>
        <v>2</v>
      </c>
      <c r="L2032" s="6">
        <f t="shared" si="450"/>
        <v>29.7</v>
      </c>
      <c r="M2032">
        <v>1</v>
      </c>
      <c r="N2032" s="9">
        <f t="shared" si="451"/>
        <v>1</v>
      </c>
      <c r="O2032" s="9">
        <f t="shared" si="452"/>
        <v>0</v>
      </c>
      <c r="P2032" s="9">
        <f t="shared" si="453"/>
        <v>0</v>
      </c>
      <c r="Q2032" s="8">
        <f t="shared" si="454"/>
        <v>7.2</v>
      </c>
      <c r="R2032" s="8">
        <f t="shared" si="455"/>
        <v>0</v>
      </c>
      <c r="S2032" t="str">
        <f t="shared" si="456"/>
        <v>14.00.00</v>
      </c>
      <c r="T2032" t="str">
        <f t="shared" si="457"/>
        <v>9.00.00</v>
      </c>
      <c r="U2032" t="str">
        <f t="shared" si="458"/>
        <v>27-apr-2015</v>
      </c>
      <c r="V2032">
        <f t="shared" si="459"/>
        <v>4</v>
      </c>
      <c r="W2032">
        <f t="shared" si="460"/>
        <v>2015</v>
      </c>
      <c r="X2032">
        <f t="shared" si="461"/>
        <v>27</v>
      </c>
      <c r="Y2032" s="25">
        <f t="shared" si="462"/>
        <v>12911.299999999979</v>
      </c>
    </row>
    <row r="2033" spans="1:25">
      <c r="A2033" t="s">
        <v>5876</v>
      </c>
      <c r="B2033" t="s">
        <v>5877</v>
      </c>
      <c r="C2033" t="s">
        <v>25</v>
      </c>
      <c r="D2033">
        <v>5</v>
      </c>
      <c r="E2033" s="36">
        <v>4.2</v>
      </c>
      <c r="F2033" s="4">
        <v>4.0000000000000002E-4</v>
      </c>
      <c r="G2033">
        <v>0</v>
      </c>
      <c r="H2033" s="25">
        <v>53.1</v>
      </c>
      <c r="I2033" s="25">
        <v>0</v>
      </c>
      <c r="J2033" s="3">
        <v>10000</v>
      </c>
      <c r="K2033" s="7">
        <f t="shared" si="449"/>
        <v>3</v>
      </c>
      <c r="L2033" s="6">
        <f t="shared" si="450"/>
        <v>33.9</v>
      </c>
      <c r="M2033">
        <v>1</v>
      </c>
      <c r="N2033" s="9">
        <f t="shared" si="451"/>
        <v>1</v>
      </c>
      <c r="O2033" s="9">
        <f t="shared" si="452"/>
        <v>0</v>
      </c>
      <c r="P2033" s="9">
        <f t="shared" si="453"/>
        <v>0</v>
      </c>
      <c r="Q2033" s="8">
        <f t="shared" si="454"/>
        <v>4.2</v>
      </c>
      <c r="R2033" s="8">
        <f t="shared" si="455"/>
        <v>0</v>
      </c>
      <c r="S2033" t="str">
        <f t="shared" si="456"/>
        <v>4.00.00</v>
      </c>
      <c r="T2033" t="str">
        <f t="shared" si="457"/>
        <v>9.00.00</v>
      </c>
      <c r="U2033" t="str">
        <f t="shared" si="458"/>
        <v>27-apr-2015</v>
      </c>
      <c r="V2033">
        <f t="shared" si="459"/>
        <v>4</v>
      </c>
      <c r="W2033">
        <f t="shared" si="460"/>
        <v>2015</v>
      </c>
      <c r="X2033">
        <f t="shared" si="461"/>
        <v>27</v>
      </c>
      <c r="Y2033" s="25">
        <f t="shared" si="462"/>
        <v>12915.49999999998</v>
      </c>
    </row>
    <row r="2034" spans="1:25">
      <c r="A2034" t="s">
        <v>7432</v>
      </c>
      <c r="B2034" t="s">
        <v>7433</v>
      </c>
      <c r="C2034" t="s">
        <v>55</v>
      </c>
      <c r="D2034">
        <v>2</v>
      </c>
      <c r="E2034" s="36">
        <v>0.7</v>
      </c>
      <c r="F2034" s="4">
        <v>1E-4</v>
      </c>
      <c r="G2034">
        <v>0</v>
      </c>
      <c r="H2034" s="25">
        <v>21.7</v>
      </c>
      <c r="I2034" s="25">
        <v>0</v>
      </c>
      <c r="J2034" s="3">
        <v>10000</v>
      </c>
      <c r="K2034" s="7">
        <f t="shared" si="449"/>
        <v>4</v>
      </c>
      <c r="L2034" s="6">
        <f t="shared" si="450"/>
        <v>34.6</v>
      </c>
      <c r="M2034">
        <v>1</v>
      </c>
      <c r="N2034" s="9">
        <f t="shared" si="451"/>
        <v>1</v>
      </c>
      <c r="O2034" s="9">
        <f t="shared" si="452"/>
        <v>0</v>
      </c>
      <c r="P2034" s="9">
        <f t="shared" si="453"/>
        <v>0</v>
      </c>
      <c r="Q2034" s="8">
        <f t="shared" si="454"/>
        <v>0.7</v>
      </c>
      <c r="R2034" s="8">
        <f t="shared" si="455"/>
        <v>0</v>
      </c>
      <c r="S2034" t="str">
        <f t="shared" si="456"/>
        <v>9.30.00</v>
      </c>
      <c r="T2034" t="str">
        <f t="shared" si="457"/>
        <v>10.00.00</v>
      </c>
      <c r="U2034" t="str">
        <f t="shared" si="458"/>
        <v>28-apr-2015</v>
      </c>
      <c r="V2034">
        <f t="shared" si="459"/>
        <v>4</v>
      </c>
      <c r="W2034">
        <f t="shared" si="460"/>
        <v>2015</v>
      </c>
      <c r="X2034">
        <f t="shared" si="461"/>
        <v>28</v>
      </c>
      <c r="Y2034" s="25">
        <f t="shared" si="462"/>
        <v>12916.199999999981</v>
      </c>
    </row>
    <row r="2035" spans="1:25">
      <c r="A2035" t="s">
        <v>3473</v>
      </c>
      <c r="B2035" t="s">
        <v>3474</v>
      </c>
      <c r="C2035" t="s">
        <v>25</v>
      </c>
      <c r="D2035">
        <v>3</v>
      </c>
      <c r="E2035" s="36">
        <v>-134.6</v>
      </c>
      <c r="F2035" s="4">
        <v>-1.14E-2</v>
      </c>
      <c r="G2035">
        <v>0</v>
      </c>
      <c r="H2035" s="25">
        <v>0</v>
      </c>
      <c r="I2035" s="25">
        <v>-134.6</v>
      </c>
      <c r="J2035" s="3">
        <v>10000</v>
      </c>
      <c r="K2035" s="7">
        <f t="shared" si="449"/>
        <v>-1</v>
      </c>
      <c r="L2035" s="6">
        <f t="shared" si="450"/>
        <v>-134.6</v>
      </c>
      <c r="M2035">
        <v>1</v>
      </c>
      <c r="N2035" s="9">
        <f t="shared" si="451"/>
        <v>0</v>
      </c>
      <c r="O2035" s="9">
        <f t="shared" si="452"/>
        <v>-1</v>
      </c>
      <c r="P2035" s="9">
        <f t="shared" si="453"/>
        <v>0</v>
      </c>
      <c r="Q2035" s="8">
        <f t="shared" si="454"/>
        <v>0</v>
      </c>
      <c r="R2035" s="8">
        <f t="shared" si="455"/>
        <v>-134.6</v>
      </c>
      <c r="S2035" t="str">
        <f t="shared" si="456"/>
        <v>11.00.00</v>
      </c>
      <c r="T2035" t="str">
        <f t="shared" si="457"/>
        <v>14.00.00</v>
      </c>
      <c r="U2035" t="str">
        <f t="shared" si="458"/>
        <v>29-apr-2015</v>
      </c>
      <c r="V2035">
        <f t="shared" si="459"/>
        <v>4</v>
      </c>
      <c r="W2035">
        <f t="shared" si="460"/>
        <v>2015</v>
      </c>
      <c r="X2035">
        <f t="shared" si="461"/>
        <v>29</v>
      </c>
      <c r="Y2035" s="25">
        <f t="shared" si="462"/>
        <v>12781.59999999998</v>
      </c>
    </row>
    <row r="2036" spans="1:25">
      <c r="A2036" t="s">
        <v>7434</v>
      </c>
      <c r="B2036" t="s">
        <v>7435</v>
      </c>
      <c r="C2036" t="s">
        <v>55</v>
      </c>
      <c r="D2036">
        <v>16</v>
      </c>
      <c r="E2036" s="36">
        <v>15</v>
      </c>
      <c r="F2036" s="4">
        <v>1.2999999999999999E-3</v>
      </c>
      <c r="G2036">
        <v>0</v>
      </c>
      <c r="H2036" s="25">
        <v>36</v>
      </c>
      <c r="I2036" s="25">
        <v>-56.5</v>
      </c>
      <c r="J2036" s="3">
        <v>10000</v>
      </c>
      <c r="K2036" s="7">
        <f t="shared" si="449"/>
        <v>1</v>
      </c>
      <c r="L2036" s="6">
        <f t="shared" si="450"/>
        <v>15</v>
      </c>
      <c r="M2036">
        <v>1</v>
      </c>
      <c r="N2036" s="9">
        <f t="shared" si="451"/>
        <v>1</v>
      </c>
      <c r="O2036" s="9">
        <f t="shared" si="452"/>
        <v>0</v>
      </c>
      <c r="P2036" s="9">
        <f t="shared" si="453"/>
        <v>0</v>
      </c>
      <c r="Q2036" s="8">
        <f t="shared" si="454"/>
        <v>15</v>
      </c>
      <c r="R2036" s="8">
        <f t="shared" si="455"/>
        <v>0</v>
      </c>
      <c r="S2036" t="str">
        <f t="shared" si="456"/>
        <v>9.30.00</v>
      </c>
      <c r="T2036" t="str">
        <f t="shared" si="457"/>
        <v>13.30.00</v>
      </c>
      <c r="U2036" t="str">
        <f t="shared" si="458"/>
        <v>29-apr-2015</v>
      </c>
      <c r="V2036">
        <f t="shared" si="459"/>
        <v>4</v>
      </c>
      <c r="W2036">
        <f t="shared" si="460"/>
        <v>2015</v>
      </c>
      <c r="X2036">
        <f t="shared" si="461"/>
        <v>29</v>
      </c>
      <c r="Y2036" s="25">
        <f t="shared" si="462"/>
        <v>12796.59999999998</v>
      </c>
    </row>
    <row r="2037" spans="1:25">
      <c r="A2037" t="s">
        <v>5882</v>
      </c>
      <c r="B2037" t="s">
        <v>5883</v>
      </c>
      <c r="C2037" t="s">
        <v>25</v>
      </c>
      <c r="D2037">
        <v>2</v>
      </c>
      <c r="E2037" s="36">
        <v>19.2</v>
      </c>
      <c r="F2037" s="4">
        <v>1.6999999999999999E-3</v>
      </c>
      <c r="G2037">
        <v>0</v>
      </c>
      <c r="H2037" s="25">
        <v>43.7</v>
      </c>
      <c r="I2037" s="25">
        <v>0</v>
      </c>
      <c r="J2037" s="3">
        <v>10000</v>
      </c>
      <c r="K2037" s="7">
        <f t="shared" si="449"/>
        <v>2</v>
      </c>
      <c r="L2037" s="6">
        <f t="shared" si="450"/>
        <v>34.200000000000003</v>
      </c>
      <c r="M2037">
        <v>1</v>
      </c>
      <c r="N2037" s="9">
        <f t="shared" si="451"/>
        <v>1</v>
      </c>
      <c r="O2037" s="9">
        <f t="shared" si="452"/>
        <v>0</v>
      </c>
      <c r="P2037" s="9">
        <f t="shared" si="453"/>
        <v>0</v>
      </c>
      <c r="Q2037" s="8">
        <f t="shared" si="454"/>
        <v>19.2</v>
      </c>
      <c r="R2037" s="8">
        <f t="shared" si="455"/>
        <v>0</v>
      </c>
      <c r="S2037" t="str">
        <f t="shared" si="456"/>
        <v>14.00.00</v>
      </c>
      <c r="T2037" t="str">
        <f t="shared" si="457"/>
        <v>16.00.00</v>
      </c>
      <c r="U2037" t="str">
        <f t="shared" si="458"/>
        <v>30-apr-2015</v>
      </c>
      <c r="V2037">
        <f t="shared" si="459"/>
        <v>4</v>
      </c>
      <c r="W2037">
        <f t="shared" si="460"/>
        <v>2015</v>
      </c>
      <c r="X2037">
        <f t="shared" si="461"/>
        <v>30</v>
      </c>
      <c r="Y2037" s="25">
        <f t="shared" si="462"/>
        <v>12815.799999999981</v>
      </c>
    </row>
    <row r="2038" spans="1:25">
      <c r="A2038" t="s">
        <v>5880</v>
      </c>
      <c r="B2038" t="s">
        <v>5881</v>
      </c>
      <c r="C2038" t="s">
        <v>25</v>
      </c>
      <c r="D2038">
        <v>5</v>
      </c>
      <c r="E2038" s="36">
        <v>-57.8</v>
      </c>
      <c r="F2038" s="4">
        <v>-5.0000000000000001E-3</v>
      </c>
      <c r="G2038">
        <v>0</v>
      </c>
      <c r="H2038" s="25">
        <v>2.2000000000000002</v>
      </c>
      <c r="I2038" s="25">
        <v>-57.8</v>
      </c>
      <c r="J2038" s="3">
        <v>10000</v>
      </c>
      <c r="K2038" s="7">
        <f t="shared" si="449"/>
        <v>-1</v>
      </c>
      <c r="L2038" s="6">
        <f t="shared" si="450"/>
        <v>-57.8</v>
      </c>
      <c r="M2038">
        <v>1</v>
      </c>
      <c r="N2038" s="9">
        <f t="shared" si="451"/>
        <v>0</v>
      </c>
      <c r="O2038" s="9">
        <f t="shared" si="452"/>
        <v>-1</v>
      </c>
      <c r="P2038" s="9">
        <f t="shared" si="453"/>
        <v>0</v>
      </c>
      <c r="Q2038" s="8">
        <f t="shared" si="454"/>
        <v>0</v>
      </c>
      <c r="R2038" s="8">
        <f t="shared" si="455"/>
        <v>-57.8</v>
      </c>
      <c r="S2038" t="str">
        <f t="shared" si="456"/>
        <v>4.00.00</v>
      </c>
      <c r="T2038" t="str">
        <f t="shared" si="457"/>
        <v>9.00.00</v>
      </c>
      <c r="U2038" t="str">
        <f t="shared" si="458"/>
        <v>30-apr-2015</v>
      </c>
      <c r="V2038">
        <f t="shared" si="459"/>
        <v>4</v>
      </c>
      <c r="W2038">
        <f t="shared" si="460"/>
        <v>2015</v>
      </c>
      <c r="X2038">
        <f t="shared" si="461"/>
        <v>30</v>
      </c>
      <c r="Y2038" s="25">
        <f t="shared" si="462"/>
        <v>12757.999999999982</v>
      </c>
    </row>
    <row r="2039" spans="1:25">
      <c r="A2039" t="s">
        <v>5884</v>
      </c>
      <c r="B2039" t="s">
        <v>5885</v>
      </c>
      <c r="C2039" t="s">
        <v>25</v>
      </c>
      <c r="D2039">
        <v>4</v>
      </c>
      <c r="E2039" s="36">
        <v>22.2</v>
      </c>
      <c r="F2039" s="4">
        <v>1.9E-3</v>
      </c>
      <c r="G2039">
        <v>0</v>
      </c>
      <c r="H2039" s="25">
        <v>68.2</v>
      </c>
      <c r="I2039" s="25">
        <v>0</v>
      </c>
      <c r="J2039" s="3">
        <v>10000</v>
      </c>
      <c r="K2039" s="7">
        <f t="shared" si="449"/>
        <v>1</v>
      </c>
      <c r="L2039" s="6">
        <f t="shared" si="450"/>
        <v>22.2</v>
      </c>
      <c r="M2039">
        <v>1</v>
      </c>
      <c r="N2039" s="9">
        <f t="shared" si="451"/>
        <v>1</v>
      </c>
      <c r="O2039" s="9">
        <f t="shared" si="452"/>
        <v>0</v>
      </c>
      <c r="P2039" s="9">
        <f t="shared" si="453"/>
        <v>0</v>
      </c>
      <c r="Q2039" s="8">
        <f t="shared" si="454"/>
        <v>22.2</v>
      </c>
      <c r="R2039" s="8">
        <f t="shared" si="455"/>
        <v>0</v>
      </c>
      <c r="S2039" t="str">
        <f t="shared" si="456"/>
        <v>11.00.00</v>
      </c>
      <c r="T2039" t="str">
        <f t="shared" si="457"/>
        <v>15.00.00</v>
      </c>
      <c r="U2039" t="str">
        <f t="shared" si="458"/>
        <v xml:space="preserve">4-mag-2015 </v>
      </c>
      <c r="V2039">
        <f t="shared" si="459"/>
        <v>5</v>
      </c>
      <c r="W2039">
        <f t="shared" si="460"/>
        <v>2015</v>
      </c>
      <c r="X2039">
        <f t="shared" si="461"/>
        <v>4</v>
      </c>
      <c r="Y2039" s="25">
        <f t="shared" si="462"/>
        <v>12780.199999999983</v>
      </c>
    </row>
    <row r="2040" spans="1:25">
      <c r="A2040" t="s">
        <v>7438</v>
      </c>
      <c r="B2040" t="s">
        <v>5886</v>
      </c>
      <c r="C2040" t="s">
        <v>55</v>
      </c>
      <c r="D2040">
        <v>2</v>
      </c>
      <c r="E2040" s="36">
        <v>28</v>
      </c>
      <c r="F2040" s="4">
        <v>2.3999999999999998E-3</v>
      </c>
      <c r="G2040">
        <v>0</v>
      </c>
      <c r="H2040" s="25">
        <v>49</v>
      </c>
      <c r="I2040" s="25">
        <v>0</v>
      </c>
      <c r="J2040" s="3">
        <v>10000</v>
      </c>
      <c r="K2040" s="7">
        <f t="shared" si="449"/>
        <v>2</v>
      </c>
      <c r="L2040" s="6">
        <f t="shared" si="450"/>
        <v>50.2</v>
      </c>
      <c r="M2040">
        <v>1</v>
      </c>
      <c r="N2040" s="9">
        <f t="shared" si="451"/>
        <v>1</v>
      </c>
      <c r="O2040" s="9">
        <f t="shared" si="452"/>
        <v>0</v>
      </c>
      <c r="P2040" s="9">
        <f t="shared" si="453"/>
        <v>0</v>
      </c>
      <c r="Q2040" s="8">
        <f t="shared" si="454"/>
        <v>28</v>
      </c>
      <c r="R2040" s="8">
        <f t="shared" si="455"/>
        <v>0</v>
      </c>
      <c r="S2040" t="str">
        <f t="shared" si="456"/>
        <v>14.30.00</v>
      </c>
      <c r="T2040" t="str">
        <f t="shared" si="457"/>
        <v>15.00.00</v>
      </c>
      <c r="U2040" t="str">
        <f t="shared" si="458"/>
        <v xml:space="preserve">5-mag-2015 </v>
      </c>
      <c r="V2040">
        <f t="shared" si="459"/>
        <v>5</v>
      </c>
      <c r="W2040">
        <f t="shared" si="460"/>
        <v>2015</v>
      </c>
      <c r="X2040">
        <f t="shared" si="461"/>
        <v>5</v>
      </c>
      <c r="Y2040" s="25">
        <f t="shared" si="462"/>
        <v>12808.199999999983</v>
      </c>
    </row>
    <row r="2041" spans="1:25">
      <c r="A2041" t="s">
        <v>5886</v>
      </c>
      <c r="B2041" t="s">
        <v>5886</v>
      </c>
      <c r="C2041" t="s">
        <v>55</v>
      </c>
      <c r="D2041">
        <v>0</v>
      </c>
      <c r="E2041" s="36">
        <v>-34.799999999999997</v>
      </c>
      <c r="F2041" s="4">
        <v>-3.0000000000000001E-3</v>
      </c>
      <c r="G2041">
        <v>0</v>
      </c>
      <c r="H2041" s="25">
        <v>0</v>
      </c>
      <c r="I2041" s="25">
        <v>-34.799999999999997</v>
      </c>
      <c r="J2041" s="3">
        <v>10000</v>
      </c>
      <c r="K2041" s="7">
        <f t="shared" si="449"/>
        <v>-1</v>
      </c>
      <c r="L2041" s="6">
        <f t="shared" si="450"/>
        <v>-34.799999999999997</v>
      </c>
      <c r="M2041">
        <v>1</v>
      </c>
      <c r="N2041" s="9">
        <f t="shared" si="451"/>
        <v>0</v>
      </c>
      <c r="O2041" s="9">
        <f t="shared" si="452"/>
        <v>-1</v>
      </c>
      <c r="P2041" s="9">
        <f t="shared" si="453"/>
        <v>0</v>
      </c>
      <c r="Q2041" s="8">
        <f t="shared" si="454"/>
        <v>0</v>
      </c>
      <c r="R2041" s="8">
        <f t="shared" si="455"/>
        <v>-34.799999999999997</v>
      </c>
      <c r="S2041" t="str">
        <f t="shared" si="456"/>
        <v>15.00.00</v>
      </c>
      <c r="T2041" t="str">
        <f t="shared" si="457"/>
        <v>15.00.00</v>
      </c>
      <c r="U2041" t="str">
        <f t="shared" si="458"/>
        <v xml:space="preserve">5-mag-2015 </v>
      </c>
      <c r="V2041">
        <f t="shared" si="459"/>
        <v>5</v>
      </c>
      <c r="W2041">
        <f t="shared" si="460"/>
        <v>2015</v>
      </c>
      <c r="X2041">
        <f t="shared" si="461"/>
        <v>5</v>
      </c>
      <c r="Y2041" s="25">
        <f t="shared" si="462"/>
        <v>12773.399999999983</v>
      </c>
    </row>
    <row r="2042" spans="1:25">
      <c r="A2042" t="s">
        <v>7436</v>
      </c>
      <c r="B2042" t="s">
        <v>7437</v>
      </c>
      <c r="C2042" t="s">
        <v>25</v>
      </c>
      <c r="D2042">
        <v>3</v>
      </c>
      <c r="E2042" s="36">
        <v>107.2</v>
      </c>
      <c r="F2042" s="4">
        <v>9.1999999999999998E-3</v>
      </c>
      <c r="G2042">
        <v>0</v>
      </c>
      <c r="H2042" s="25">
        <v>129.19999999999999</v>
      </c>
      <c r="I2042" s="25">
        <v>0</v>
      </c>
      <c r="J2042" s="3">
        <v>10000</v>
      </c>
      <c r="K2042" s="7">
        <f t="shared" si="449"/>
        <v>1</v>
      </c>
      <c r="L2042" s="6">
        <f t="shared" si="450"/>
        <v>107.2</v>
      </c>
      <c r="M2042">
        <v>1</v>
      </c>
      <c r="N2042" s="9">
        <f t="shared" si="451"/>
        <v>1</v>
      </c>
      <c r="O2042" s="9">
        <f t="shared" si="452"/>
        <v>0</v>
      </c>
      <c r="P2042" s="9">
        <f t="shared" si="453"/>
        <v>0</v>
      </c>
      <c r="Q2042" s="8">
        <f t="shared" si="454"/>
        <v>107.2</v>
      </c>
      <c r="R2042" s="8">
        <f t="shared" si="455"/>
        <v>0</v>
      </c>
      <c r="S2042" t="str">
        <f t="shared" si="456"/>
        <v>9.45.00</v>
      </c>
      <c r="T2042" t="str">
        <f t="shared" si="457"/>
        <v>10.30.00</v>
      </c>
      <c r="U2042" t="str">
        <f t="shared" si="458"/>
        <v xml:space="preserve">5-mag-2015 </v>
      </c>
      <c r="V2042">
        <f t="shared" si="459"/>
        <v>5</v>
      </c>
      <c r="W2042">
        <f t="shared" si="460"/>
        <v>2015</v>
      </c>
      <c r="X2042">
        <f t="shared" si="461"/>
        <v>5</v>
      </c>
      <c r="Y2042" s="25">
        <f t="shared" si="462"/>
        <v>12880.599999999984</v>
      </c>
    </row>
    <row r="2043" spans="1:25">
      <c r="A2043" t="s">
        <v>5888</v>
      </c>
      <c r="B2043" t="s">
        <v>5889</v>
      </c>
      <c r="C2043" t="s">
        <v>25</v>
      </c>
      <c r="D2043">
        <v>3</v>
      </c>
      <c r="E2043" s="36">
        <v>-21.8</v>
      </c>
      <c r="F2043" s="4">
        <v>-1.9E-3</v>
      </c>
      <c r="G2043">
        <v>0</v>
      </c>
      <c r="H2043" s="25">
        <v>44.7</v>
      </c>
      <c r="I2043" s="25">
        <v>-21.8</v>
      </c>
      <c r="J2043" s="3">
        <v>10000</v>
      </c>
      <c r="K2043" s="7">
        <f t="shared" si="449"/>
        <v>-1</v>
      </c>
      <c r="L2043" s="6">
        <f t="shared" si="450"/>
        <v>-21.8</v>
      </c>
      <c r="M2043">
        <v>1</v>
      </c>
      <c r="N2043" s="9">
        <f t="shared" si="451"/>
        <v>0</v>
      </c>
      <c r="O2043" s="9">
        <f t="shared" si="452"/>
        <v>-1</v>
      </c>
      <c r="P2043" s="9">
        <f t="shared" si="453"/>
        <v>0</v>
      </c>
      <c r="Q2043" s="8">
        <f t="shared" si="454"/>
        <v>0</v>
      </c>
      <c r="R2043" s="8">
        <f t="shared" si="455"/>
        <v>-21.8</v>
      </c>
      <c r="S2043" t="str">
        <f t="shared" si="456"/>
        <v>11.00.00</v>
      </c>
      <c r="T2043" t="str">
        <f t="shared" si="457"/>
        <v>14.00.00</v>
      </c>
      <c r="U2043" t="str">
        <f t="shared" si="458"/>
        <v xml:space="preserve">6-mag-2015 </v>
      </c>
      <c r="V2043">
        <f t="shared" si="459"/>
        <v>5</v>
      </c>
      <c r="W2043">
        <f t="shared" si="460"/>
        <v>2015</v>
      </c>
      <c r="X2043">
        <f t="shared" si="461"/>
        <v>6</v>
      </c>
      <c r="Y2043" s="25">
        <f t="shared" si="462"/>
        <v>12858.799999999985</v>
      </c>
    </row>
    <row r="2044" spans="1:25">
      <c r="A2044" t="s">
        <v>5887</v>
      </c>
      <c r="B2044" t="s">
        <v>5887</v>
      </c>
      <c r="C2044" t="s">
        <v>25</v>
      </c>
      <c r="D2044">
        <v>0</v>
      </c>
      <c r="E2044" s="36">
        <v>-16.8</v>
      </c>
      <c r="F2044" s="4">
        <v>-1.5E-3</v>
      </c>
      <c r="G2044">
        <v>0</v>
      </c>
      <c r="H2044" s="25">
        <v>0</v>
      </c>
      <c r="I2044" s="25">
        <v>-16.8</v>
      </c>
      <c r="J2044" s="3">
        <v>10000</v>
      </c>
      <c r="K2044" s="7">
        <f t="shared" si="449"/>
        <v>-2</v>
      </c>
      <c r="L2044" s="6">
        <f t="shared" si="450"/>
        <v>-38.6</v>
      </c>
      <c r="M2044">
        <v>1</v>
      </c>
      <c r="N2044" s="9">
        <f t="shared" si="451"/>
        <v>0</v>
      </c>
      <c r="O2044" s="9">
        <f t="shared" si="452"/>
        <v>-1</v>
      </c>
      <c r="P2044" s="9">
        <f t="shared" si="453"/>
        <v>0</v>
      </c>
      <c r="Q2044" s="8">
        <f t="shared" si="454"/>
        <v>0</v>
      </c>
      <c r="R2044" s="8">
        <f t="shared" si="455"/>
        <v>-16.8</v>
      </c>
      <c r="S2044" t="str">
        <f t="shared" si="456"/>
        <v>9.00.00</v>
      </c>
      <c r="T2044" t="str">
        <f t="shared" si="457"/>
        <v>9.00.00</v>
      </c>
      <c r="U2044" t="str">
        <f t="shared" si="458"/>
        <v xml:space="preserve">6-mag-2015 </v>
      </c>
      <c r="V2044">
        <f t="shared" si="459"/>
        <v>5</v>
      </c>
      <c r="W2044">
        <f t="shared" si="460"/>
        <v>2015</v>
      </c>
      <c r="X2044">
        <f t="shared" si="461"/>
        <v>6</v>
      </c>
      <c r="Y2044" s="25">
        <f t="shared" si="462"/>
        <v>12841.999999999985</v>
      </c>
    </row>
    <row r="2045" spans="1:25">
      <c r="A2045" t="s">
        <v>5890</v>
      </c>
      <c r="B2045" t="s">
        <v>5890</v>
      </c>
      <c r="C2045" t="s">
        <v>25</v>
      </c>
      <c r="D2045">
        <v>0</v>
      </c>
      <c r="E2045" s="36">
        <v>-44.8</v>
      </c>
      <c r="F2045" s="4">
        <v>-4.0000000000000001E-3</v>
      </c>
      <c r="G2045">
        <v>0</v>
      </c>
      <c r="H2045" s="25">
        <v>0</v>
      </c>
      <c r="I2045" s="25">
        <v>-44.8</v>
      </c>
      <c r="J2045" s="3">
        <v>10000</v>
      </c>
      <c r="K2045" s="7">
        <f t="shared" si="449"/>
        <v>-3</v>
      </c>
      <c r="L2045" s="6">
        <f t="shared" si="450"/>
        <v>-83.4</v>
      </c>
      <c r="M2045">
        <v>1</v>
      </c>
      <c r="N2045" s="9">
        <f t="shared" si="451"/>
        <v>0</v>
      </c>
      <c r="O2045" s="9">
        <f t="shared" si="452"/>
        <v>-1</v>
      </c>
      <c r="P2045" s="9">
        <f t="shared" si="453"/>
        <v>0</v>
      </c>
      <c r="Q2045" s="8">
        <f t="shared" si="454"/>
        <v>0</v>
      </c>
      <c r="R2045" s="8">
        <f t="shared" si="455"/>
        <v>-44.8</v>
      </c>
      <c r="S2045" t="str">
        <f t="shared" si="456"/>
        <v>9.00.00</v>
      </c>
      <c r="T2045" t="str">
        <f t="shared" si="457"/>
        <v>9.00.00</v>
      </c>
      <c r="U2045" t="str">
        <f t="shared" si="458"/>
        <v xml:space="preserve">7-mag-2015 </v>
      </c>
      <c r="V2045">
        <f t="shared" si="459"/>
        <v>5</v>
      </c>
      <c r="W2045">
        <f t="shared" si="460"/>
        <v>2015</v>
      </c>
      <c r="X2045">
        <f t="shared" si="461"/>
        <v>7</v>
      </c>
      <c r="Y2045" s="25">
        <f t="shared" si="462"/>
        <v>12797.199999999986</v>
      </c>
    </row>
    <row r="2046" spans="1:25">
      <c r="A2046" t="s">
        <v>7441</v>
      </c>
      <c r="B2046" t="s">
        <v>7442</v>
      </c>
      <c r="C2046" t="s">
        <v>25</v>
      </c>
      <c r="D2046">
        <v>1</v>
      </c>
      <c r="E2046" s="36">
        <v>48.7</v>
      </c>
      <c r="F2046" s="4">
        <v>4.1999999999999997E-3</v>
      </c>
      <c r="G2046">
        <v>0</v>
      </c>
      <c r="H2046" s="25">
        <v>70.7</v>
      </c>
      <c r="I2046" s="25">
        <v>0</v>
      </c>
      <c r="J2046" s="3">
        <v>10000</v>
      </c>
      <c r="K2046" s="7">
        <f t="shared" si="449"/>
        <v>1</v>
      </c>
      <c r="L2046" s="6">
        <f t="shared" si="450"/>
        <v>48.7</v>
      </c>
      <c r="M2046">
        <v>1</v>
      </c>
      <c r="N2046" s="9">
        <f t="shared" si="451"/>
        <v>1</v>
      </c>
      <c r="O2046" s="9">
        <f t="shared" si="452"/>
        <v>0</v>
      </c>
      <c r="P2046" s="9">
        <f t="shared" si="453"/>
        <v>0</v>
      </c>
      <c r="Q2046" s="8">
        <f t="shared" si="454"/>
        <v>48.7</v>
      </c>
      <c r="R2046" s="8">
        <f t="shared" si="455"/>
        <v>0</v>
      </c>
      <c r="S2046" t="str">
        <f t="shared" si="456"/>
        <v>14.30.00</v>
      </c>
      <c r="T2046" t="str">
        <f t="shared" si="457"/>
        <v>14.45.00</v>
      </c>
      <c r="U2046" t="str">
        <f t="shared" si="458"/>
        <v xml:space="preserve">8-mag-2015 </v>
      </c>
      <c r="V2046">
        <f t="shared" si="459"/>
        <v>5</v>
      </c>
      <c r="W2046">
        <f t="shared" si="460"/>
        <v>2015</v>
      </c>
      <c r="X2046">
        <f t="shared" si="461"/>
        <v>8</v>
      </c>
      <c r="Y2046" s="25">
        <f t="shared" si="462"/>
        <v>12845.899999999987</v>
      </c>
    </row>
    <row r="2047" spans="1:25">
      <c r="A2047" t="s">
        <v>5891</v>
      </c>
      <c r="B2047" t="s">
        <v>5892</v>
      </c>
      <c r="C2047" t="s">
        <v>25</v>
      </c>
      <c r="D2047">
        <v>18</v>
      </c>
      <c r="E2047" s="36">
        <v>136.9</v>
      </c>
      <c r="F2047" s="4">
        <v>1.18E-2</v>
      </c>
      <c r="G2047">
        <v>0</v>
      </c>
      <c r="H2047" s="25">
        <v>179.9</v>
      </c>
      <c r="I2047" s="25">
        <v>0</v>
      </c>
      <c r="J2047" s="3">
        <v>10000</v>
      </c>
      <c r="K2047" s="7">
        <f t="shared" si="449"/>
        <v>2</v>
      </c>
      <c r="L2047" s="6">
        <f t="shared" si="450"/>
        <v>185.60000000000002</v>
      </c>
      <c r="M2047">
        <v>1</v>
      </c>
      <c r="N2047" s="9">
        <f t="shared" si="451"/>
        <v>1</v>
      </c>
      <c r="O2047" s="9">
        <f t="shared" si="452"/>
        <v>0</v>
      </c>
      <c r="P2047" s="9">
        <f t="shared" si="453"/>
        <v>0</v>
      </c>
      <c r="Q2047" s="8">
        <f t="shared" si="454"/>
        <v>136.9</v>
      </c>
      <c r="R2047" s="8">
        <f t="shared" si="455"/>
        <v>0</v>
      </c>
      <c r="S2047" t="str">
        <f t="shared" si="456"/>
        <v>15.00.00</v>
      </c>
      <c r="T2047" t="str">
        <f t="shared" si="457"/>
        <v>9.00.00</v>
      </c>
      <c r="U2047" t="str">
        <f t="shared" si="458"/>
        <v xml:space="preserve">8-mag-2015 </v>
      </c>
      <c r="V2047">
        <f t="shared" si="459"/>
        <v>5</v>
      </c>
      <c r="W2047">
        <f t="shared" si="460"/>
        <v>2015</v>
      </c>
      <c r="X2047">
        <f t="shared" si="461"/>
        <v>8</v>
      </c>
      <c r="Y2047" s="25">
        <f t="shared" si="462"/>
        <v>12982.799999999987</v>
      </c>
    </row>
    <row r="2048" spans="1:25">
      <c r="A2048" t="s">
        <v>7439</v>
      </c>
      <c r="B2048" t="s">
        <v>7440</v>
      </c>
      <c r="C2048" t="s">
        <v>55</v>
      </c>
      <c r="D2048">
        <v>3</v>
      </c>
      <c r="E2048" s="36">
        <v>16.2</v>
      </c>
      <c r="F2048" s="4">
        <v>1.4E-3</v>
      </c>
      <c r="G2048">
        <v>0</v>
      </c>
      <c r="H2048" s="25">
        <v>37.200000000000003</v>
      </c>
      <c r="I2048" s="25">
        <v>-20.3</v>
      </c>
      <c r="J2048" s="3">
        <v>10000</v>
      </c>
      <c r="K2048" s="7">
        <f t="shared" si="449"/>
        <v>3</v>
      </c>
      <c r="L2048" s="6">
        <f t="shared" si="450"/>
        <v>201.8</v>
      </c>
      <c r="M2048">
        <v>1</v>
      </c>
      <c r="N2048" s="9">
        <f t="shared" si="451"/>
        <v>1</v>
      </c>
      <c r="O2048" s="9">
        <f t="shared" si="452"/>
        <v>0</v>
      </c>
      <c r="P2048" s="9">
        <f t="shared" si="453"/>
        <v>0</v>
      </c>
      <c r="Q2048" s="8">
        <f t="shared" si="454"/>
        <v>16.2</v>
      </c>
      <c r="R2048" s="8">
        <f t="shared" si="455"/>
        <v>0</v>
      </c>
      <c r="S2048" t="str">
        <f t="shared" si="456"/>
        <v>9.30.00</v>
      </c>
      <c r="T2048" t="str">
        <f t="shared" si="457"/>
        <v>10.15.00</v>
      </c>
      <c r="U2048" t="str">
        <f t="shared" si="458"/>
        <v xml:space="preserve">8-mag-2015 </v>
      </c>
      <c r="V2048">
        <f t="shared" si="459"/>
        <v>5</v>
      </c>
      <c r="W2048">
        <f t="shared" si="460"/>
        <v>2015</v>
      </c>
      <c r="X2048">
        <f t="shared" si="461"/>
        <v>8</v>
      </c>
      <c r="Y2048" s="25">
        <f t="shared" si="462"/>
        <v>12998.999999999987</v>
      </c>
    </row>
    <row r="2049" spans="1:25">
      <c r="A2049" t="s">
        <v>5892</v>
      </c>
      <c r="B2049" t="s">
        <v>5893</v>
      </c>
      <c r="C2049" t="s">
        <v>55</v>
      </c>
      <c r="D2049">
        <v>23</v>
      </c>
      <c r="E2049" s="36">
        <v>64.3</v>
      </c>
      <c r="F2049" s="4">
        <v>5.4999999999999997E-3</v>
      </c>
      <c r="G2049">
        <v>0</v>
      </c>
      <c r="H2049" s="25">
        <v>104</v>
      </c>
      <c r="I2049" s="25">
        <v>0</v>
      </c>
      <c r="J2049" s="3">
        <v>10000</v>
      </c>
      <c r="K2049" s="7">
        <f t="shared" si="449"/>
        <v>4</v>
      </c>
      <c r="L2049" s="6">
        <f t="shared" si="450"/>
        <v>266.10000000000002</v>
      </c>
      <c r="M2049">
        <v>1</v>
      </c>
      <c r="N2049" s="9">
        <f t="shared" si="451"/>
        <v>1</v>
      </c>
      <c r="O2049" s="9">
        <f t="shared" si="452"/>
        <v>0</v>
      </c>
      <c r="P2049" s="9">
        <f t="shared" si="453"/>
        <v>0</v>
      </c>
      <c r="Q2049" s="8">
        <f t="shared" si="454"/>
        <v>64.3</v>
      </c>
      <c r="R2049" s="8">
        <f t="shared" si="455"/>
        <v>0</v>
      </c>
      <c r="S2049" t="str">
        <f t="shared" si="456"/>
        <v>9.00.00</v>
      </c>
      <c r="T2049" t="str">
        <f t="shared" si="457"/>
        <v>8.00.00</v>
      </c>
      <c r="U2049" t="str">
        <f t="shared" si="458"/>
        <v>11-mag-2015</v>
      </c>
      <c r="V2049">
        <f t="shared" si="459"/>
        <v>5</v>
      </c>
      <c r="W2049">
        <f t="shared" si="460"/>
        <v>2015</v>
      </c>
      <c r="X2049">
        <f t="shared" si="461"/>
        <v>11</v>
      </c>
      <c r="Y2049" s="25">
        <f t="shared" si="462"/>
        <v>13063.299999999987</v>
      </c>
    </row>
    <row r="2050" spans="1:25">
      <c r="A2050" t="s">
        <v>5894</v>
      </c>
      <c r="B2050" t="s">
        <v>5895</v>
      </c>
      <c r="C2050" t="s">
        <v>25</v>
      </c>
      <c r="D2050">
        <v>10</v>
      </c>
      <c r="E2050" s="36">
        <v>2.2000000000000002</v>
      </c>
      <c r="F2050" s="4">
        <v>2.0000000000000001E-4</v>
      </c>
      <c r="G2050">
        <v>0</v>
      </c>
      <c r="H2050" s="25">
        <v>27.5</v>
      </c>
      <c r="I2050" s="25">
        <v>0</v>
      </c>
      <c r="J2050" s="3">
        <v>10000</v>
      </c>
      <c r="K2050" s="7">
        <f t="shared" si="449"/>
        <v>5</v>
      </c>
      <c r="L2050" s="6">
        <f t="shared" si="450"/>
        <v>268.3</v>
      </c>
      <c r="M2050">
        <v>1</v>
      </c>
      <c r="N2050" s="9">
        <f t="shared" si="451"/>
        <v>1</v>
      </c>
      <c r="O2050" s="9">
        <f t="shared" si="452"/>
        <v>0</v>
      </c>
      <c r="P2050" s="9">
        <f t="shared" si="453"/>
        <v>0</v>
      </c>
      <c r="Q2050" s="8">
        <f t="shared" si="454"/>
        <v>2.2000000000000002</v>
      </c>
      <c r="R2050" s="8">
        <f t="shared" si="455"/>
        <v>0</v>
      </c>
      <c r="S2050" t="str">
        <f t="shared" si="456"/>
        <v>23.00.00</v>
      </c>
      <c r="T2050" t="str">
        <f t="shared" si="457"/>
        <v>9.00.00</v>
      </c>
      <c r="U2050" t="str">
        <f t="shared" si="458"/>
        <v>12-mag-2015</v>
      </c>
      <c r="V2050">
        <f t="shared" si="459"/>
        <v>5</v>
      </c>
      <c r="W2050">
        <f t="shared" si="460"/>
        <v>2015</v>
      </c>
      <c r="X2050">
        <f t="shared" si="461"/>
        <v>12</v>
      </c>
      <c r="Y2050" s="25">
        <f t="shared" si="462"/>
        <v>13065.499999999987</v>
      </c>
    </row>
    <row r="2051" spans="1:25">
      <c r="A2051" t="s">
        <v>7443</v>
      </c>
      <c r="B2051" t="s">
        <v>7444</v>
      </c>
      <c r="C2051" t="s">
        <v>55</v>
      </c>
      <c r="D2051">
        <v>6</v>
      </c>
      <c r="E2051" s="36">
        <v>79.099999999999994</v>
      </c>
      <c r="F2051" s="4">
        <v>6.8999999999999999E-3</v>
      </c>
      <c r="G2051">
        <v>0</v>
      </c>
      <c r="H2051" s="25">
        <v>100.1</v>
      </c>
      <c r="I2051" s="25">
        <v>-19</v>
      </c>
      <c r="J2051" s="3">
        <v>10000</v>
      </c>
      <c r="K2051" s="7">
        <f t="shared" si="449"/>
        <v>6</v>
      </c>
      <c r="L2051" s="6">
        <f t="shared" si="450"/>
        <v>347.4</v>
      </c>
      <c r="M2051">
        <v>1</v>
      </c>
      <c r="N2051" s="9">
        <f t="shared" si="451"/>
        <v>1</v>
      </c>
      <c r="O2051" s="9">
        <f t="shared" si="452"/>
        <v>0</v>
      </c>
      <c r="P2051" s="9">
        <f t="shared" si="453"/>
        <v>0</v>
      </c>
      <c r="Q2051" s="8">
        <f t="shared" si="454"/>
        <v>79.099999999999994</v>
      </c>
      <c r="R2051" s="8">
        <f t="shared" si="455"/>
        <v>0</v>
      </c>
      <c r="S2051" t="str">
        <f t="shared" si="456"/>
        <v>9.45.00</v>
      </c>
      <c r="T2051" t="str">
        <f t="shared" si="457"/>
        <v>11.15.00</v>
      </c>
      <c r="U2051" t="str">
        <f t="shared" si="458"/>
        <v>12-mag-2015</v>
      </c>
      <c r="V2051">
        <f t="shared" si="459"/>
        <v>5</v>
      </c>
      <c r="W2051">
        <f t="shared" si="460"/>
        <v>2015</v>
      </c>
      <c r="X2051">
        <f t="shared" si="461"/>
        <v>12</v>
      </c>
      <c r="Y2051" s="25">
        <f t="shared" si="462"/>
        <v>13144.599999999988</v>
      </c>
    </row>
    <row r="2052" spans="1:25">
      <c r="A2052" t="s">
        <v>7447</v>
      </c>
      <c r="B2052" t="s">
        <v>7448</v>
      </c>
      <c r="C2052" t="s">
        <v>55</v>
      </c>
      <c r="D2052">
        <v>2</v>
      </c>
      <c r="E2052" s="36">
        <v>20.2</v>
      </c>
      <c r="F2052" s="4">
        <v>1.8E-3</v>
      </c>
      <c r="G2052">
        <v>0</v>
      </c>
      <c r="H2052" s="25">
        <v>41.2</v>
      </c>
      <c r="I2052" s="25">
        <v>0</v>
      </c>
      <c r="J2052" s="3">
        <v>10000</v>
      </c>
      <c r="K2052" s="7">
        <f t="shared" si="449"/>
        <v>7</v>
      </c>
      <c r="L2052" s="6">
        <f t="shared" si="450"/>
        <v>367.59999999999997</v>
      </c>
      <c r="M2052">
        <v>1</v>
      </c>
      <c r="N2052" s="9">
        <f t="shared" si="451"/>
        <v>1</v>
      </c>
      <c r="O2052" s="9">
        <f t="shared" si="452"/>
        <v>0</v>
      </c>
      <c r="P2052" s="9">
        <f t="shared" si="453"/>
        <v>0</v>
      </c>
      <c r="Q2052" s="8">
        <f t="shared" si="454"/>
        <v>20.2</v>
      </c>
      <c r="R2052" s="8">
        <f t="shared" si="455"/>
        <v>0</v>
      </c>
      <c r="S2052" t="str">
        <f t="shared" si="456"/>
        <v>14.45.00</v>
      </c>
      <c r="T2052" t="str">
        <f t="shared" si="457"/>
        <v>15.15.00</v>
      </c>
      <c r="U2052" t="str">
        <f t="shared" si="458"/>
        <v>13-mag-2015</v>
      </c>
      <c r="V2052">
        <f t="shared" si="459"/>
        <v>5</v>
      </c>
      <c r="W2052">
        <f t="shared" si="460"/>
        <v>2015</v>
      </c>
      <c r="X2052">
        <f t="shared" si="461"/>
        <v>13</v>
      </c>
      <c r="Y2052" s="25">
        <f t="shared" si="462"/>
        <v>13164.799999999988</v>
      </c>
    </row>
    <row r="2053" spans="1:25">
      <c r="A2053" t="s">
        <v>7445</v>
      </c>
      <c r="B2053" t="s">
        <v>7446</v>
      </c>
      <c r="C2053" t="s">
        <v>25</v>
      </c>
      <c r="D2053">
        <v>4</v>
      </c>
      <c r="E2053" s="36">
        <v>18.5</v>
      </c>
      <c r="F2053" s="4">
        <v>1.6000000000000001E-3</v>
      </c>
      <c r="G2053">
        <v>0</v>
      </c>
      <c r="H2053" s="25">
        <v>40.5</v>
      </c>
      <c r="I2053" s="25">
        <v>0</v>
      </c>
      <c r="J2053" s="3">
        <v>10000</v>
      </c>
      <c r="K2053" s="7">
        <f t="shared" si="449"/>
        <v>8</v>
      </c>
      <c r="L2053" s="6">
        <f t="shared" si="450"/>
        <v>386.09999999999997</v>
      </c>
      <c r="M2053">
        <v>1</v>
      </c>
      <c r="N2053" s="9">
        <f t="shared" si="451"/>
        <v>1</v>
      </c>
      <c r="O2053" s="9">
        <f t="shared" si="452"/>
        <v>0</v>
      </c>
      <c r="P2053" s="9">
        <f t="shared" si="453"/>
        <v>0</v>
      </c>
      <c r="Q2053" s="8">
        <f t="shared" si="454"/>
        <v>18.5</v>
      </c>
      <c r="R2053" s="8">
        <f t="shared" si="455"/>
        <v>0</v>
      </c>
      <c r="S2053" t="str">
        <f t="shared" si="456"/>
        <v>9.30.00</v>
      </c>
      <c r="T2053" t="str">
        <f t="shared" si="457"/>
        <v>10.30.00</v>
      </c>
      <c r="U2053" t="str">
        <f t="shared" si="458"/>
        <v>13-mag-2015</v>
      </c>
      <c r="V2053">
        <f t="shared" si="459"/>
        <v>5</v>
      </c>
      <c r="W2053">
        <f t="shared" si="460"/>
        <v>2015</v>
      </c>
      <c r="X2053">
        <f t="shared" si="461"/>
        <v>13</v>
      </c>
      <c r="Y2053" s="25">
        <f t="shared" si="462"/>
        <v>13183.299999999988</v>
      </c>
    </row>
    <row r="2054" spans="1:25">
      <c r="A2054" t="s">
        <v>7449</v>
      </c>
      <c r="B2054" t="s">
        <v>7450</v>
      </c>
      <c r="C2054" t="s">
        <v>25</v>
      </c>
      <c r="D2054">
        <v>2</v>
      </c>
      <c r="E2054" s="36">
        <v>34.5</v>
      </c>
      <c r="F2054" s="4">
        <v>3.0999999999999999E-3</v>
      </c>
      <c r="G2054">
        <v>0</v>
      </c>
      <c r="H2054" s="25">
        <v>56.5</v>
      </c>
      <c r="I2054" s="25">
        <v>0</v>
      </c>
      <c r="J2054" s="3">
        <v>10000</v>
      </c>
      <c r="K2054" s="7">
        <f t="shared" si="449"/>
        <v>9</v>
      </c>
      <c r="L2054" s="6">
        <f t="shared" si="450"/>
        <v>420.59999999999997</v>
      </c>
      <c r="M2054">
        <v>1</v>
      </c>
      <c r="N2054" s="9">
        <f t="shared" si="451"/>
        <v>1</v>
      </c>
      <c r="O2054" s="9">
        <f t="shared" si="452"/>
        <v>0</v>
      </c>
      <c r="P2054" s="9">
        <f t="shared" si="453"/>
        <v>0</v>
      </c>
      <c r="Q2054" s="8">
        <f t="shared" si="454"/>
        <v>34.5</v>
      </c>
      <c r="R2054" s="8">
        <f t="shared" si="455"/>
        <v>0</v>
      </c>
      <c r="S2054" t="str">
        <f t="shared" si="456"/>
        <v>9.30.00</v>
      </c>
      <c r="T2054" t="str">
        <f t="shared" si="457"/>
        <v>10.00.00</v>
      </c>
      <c r="U2054" t="str">
        <f t="shared" si="458"/>
        <v>14-mag-2015</v>
      </c>
      <c r="V2054">
        <f t="shared" si="459"/>
        <v>5</v>
      </c>
      <c r="W2054">
        <f t="shared" si="460"/>
        <v>2015</v>
      </c>
      <c r="X2054">
        <f t="shared" si="461"/>
        <v>14</v>
      </c>
      <c r="Y2054" s="25">
        <f t="shared" si="462"/>
        <v>13217.799999999988</v>
      </c>
    </row>
    <row r="2055" spans="1:25">
      <c r="A2055" t="s">
        <v>5896</v>
      </c>
      <c r="B2055" t="s">
        <v>5897</v>
      </c>
      <c r="C2055" t="s">
        <v>55</v>
      </c>
      <c r="D2055">
        <v>7</v>
      </c>
      <c r="E2055" s="36">
        <v>135.19999999999999</v>
      </c>
      <c r="F2055" s="4">
        <v>1.17E-2</v>
      </c>
      <c r="G2055">
        <v>0</v>
      </c>
      <c r="H2055" s="25">
        <v>175.7</v>
      </c>
      <c r="I2055" s="25">
        <v>-21.6</v>
      </c>
      <c r="J2055" s="3">
        <v>10000</v>
      </c>
      <c r="K2055" s="7">
        <f t="shared" ref="K2055:K2118" si="463">+IF(AND(E2055&gt;=0,E2054&gt;=0),K2054+1,IF(AND(E2055&lt;0,E2054&lt;0),K2054-1,IF(AND(E2055&gt;=0,E2054&lt;0),1,-1)))</f>
        <v>10</v>
      </c>
      <c r="L2055" s="6">
        <f t="shared" ref="L2055:L2118" si="464">+IF(AND(E2055&gt;=0,E2054&gt;=0),L2054+E2055,IF(AND(E2055&lt;0,E2054&lt;0),L2054+E2055,E2055))</f>
        <v>555.79999999999995</v>
      </c>
      <c r="M2055">
        <v>1</v>
      </c>
      <c r="N2055" s="9">
        <f t="shared" ref="N2055:N2118" si="465">+IF(E2055&gt;0,1,0)</f>
        <v>1</v>
      </c>
      <c r="O2055" s="9">
        <f t="shared" ref="O2055:O2118" si="466">+IF(E2055&lt;0,-1,0)</f>
        <v>0</v>
      </c>
      <c r="P2055" s="9">
        <f t="shared" ref="P2055:P2118" si="467">+IF(E2055=0,1,0)</f>
        <v>0</v>
      </c>
      <c r="Q2055" s="8">
        <f t="shared" ref="Q2055:Q2118" si="468">IF(E2055&gt;=0,E2055,0)</f>
        <v>135.19999999999999</v>
      </c>
      <c r="R2055" s="8">
        <f t="shared" ref="R2055:R2118" si="469">IF(E2055&lt;0,E2055,0)</f>
        <v>0</v>
      </c>
      <c r="S2055" t="str">
        <f t="shared" ref="S2055:S2118" si="470">REPLACE(A2055,1,SEARCH(" ",A2055),"")</f>
        <v>10.00.00</v>
      </c>
      <c r="T2055" t="str">
        <f t="shared" ref="T2055:T2118" si="471">REPLACE(B2055,1,SEARCH(" ",B2055),"")</f>
        <v>17.00.00</v>
      </c>
      <c r="U2055" t="str">
        <f t="shared" ref="U2055:U2118" si="472">LEFT(A2055,11)</f>
        <v>15-mag-2015</v>
      </c>
      <c r="V2055">
        <f t="shared" ref="V2055:V2118" si="473">MONTH(U2055)</f>
        <v>5</v>
      </c>
      <c r="W2055">
        <f t="shared" ref="W2055:W2118" si="474">YEAR(U2055)</f>
        <v>2015</v>
      </c>
      <c r="X2055">
        <f t="shared" ref="X2055:X2118" si="475">DAY(U2055)</f>
        <v>15</v>
      </c>
      <c r="Y2055" s="25">
        <f t="shared" ref="Y2055:Y2118" si="476">Y2054+E2055</f>
        <v>13352.999999999989</v>
      </c>
    </row>
    <row r="2056" spans="1:25">
      <c r="A2056" t="s">
        <v>5898</v>
      </c>
      <c r="B2056" t="s">
        <v>5899</v>
      </c>
      <c r="C2056" t="s">
        <v>25</v>
      </c>
      <c r="D2056">
        <v>22</v>
      </c>
      <c r="E2056" s="36">
        <v>217.2</v>
      </c>
      <c r="F2056" s="4">
        <v>1.8800000000000001E-2</v>
      </c>
      <c r="G2056">
        <v>0</v>
      </c>
      <c r="H2056" s="25">
        <v>281</v>
      </c>
      <c r="I2056" s="25">
        <v>0</v>
      </c>
      <c r="J2056" s="3">
        <v>10000</v>
      </c>
      <c r="K2056" s="7">
        <f t="shared" si="463"/>
        <v>11</v>
      </c>
      <c r="L2056" s="6">
        <f t="shared" si="464"/>
        <v>773</v>
      </c>
      <c r="M2056">
        <v>1</v>
      </c>
      <c r="N2056" s="9">
        <f t="shared" si="465"/>
        <v>1</v>
      </c>
      <c r="O2056" s="9">
        <f t="shared" si="466"/>
        <v>0</v>
      </c>
      <c r="P2056" s="9">
        <f t="shared" si="467"/>
        <v>0</v>
      </c>
      <c r="Q2056" s="8">
        <f t="shared" si="468"/>
        <v>217.2</v>
      </c>
      <c r="R2056" s="8">
        <f t="shared" si="469"/>
        <v>0</v>
      </c>
      <c r="S2056" t="str">
        <f t="shared" si="470"/>
        <v>17.00.00</v>
      </c>
      <c r="T2056" t="str">
        <f t="shared" si="471"/>
        <v>15.00.00</v>
      </c>
      <c r="U2056" t="str">
        <f t="shared" si="472"/>
        <v>18-mag-2015</v>
      </c>
      <c r="V2056">
        <f t="shared" si="473"/>
        <v>5</v>
      </c>
      <c r="W2056">
        <f t="shared" si="474"/>
        <v>2015</v>
      </c>
      <c r="X2056">
        <f t="shared" si="475"/>
        <v>18</v>
      </c>
      <c r="Y2056" s="25">
        <f t="shared" si="476"/>
        <v>13570.19999999999</v>
      </c>
    </row>
    <row r="2057" spans="1:25">
      <c r="A2057" t="s">
        <v>5900</v>
      </c>
      <c r="B2057" t="s">
        <v>5901</v>
      </c>
      <c r="C2057" t="s">
        <v>25</v>
      </c>
      <c r="D2057">
        <v>10</v>
      </c>
      <c r="E2057" s="36">
        <v>-47.8</v>
      </c>
      <c r="F2057" s="4">
        <v>-4.0000000000000001E-3</v>
      </c>
      <c r="G2057">
        <v>0</v>
      </c>
      <c r="H2057" s="25">
        <v>13.2</v>
      </c>
      <c r="I2057" s="25">
        <v>-47.8</v>
      </c>
      <c r="J2057" s="3">
        <v>10000</v>
      </c>
      <c r="K2057" s="7">
        <f t="shared" si="463"/>
        <v>-1</v>
      </c>
      <c r="L2057" s="6">
        <f t="shared" si="464"/>
        <v>-47.8</v>
      </c>
      <c r="M2057">
        <v>1</v>
      </c>
      <c r="N2057" s="9">
        <f t="shared" si="465"/>
        <v>0</v>
      </c>
      <c r="O2057" s="9">
        <f t="shared" si="466"/>
        <v>-1</v>
      </c>
      <c r="P2057" s="9">
        <f t="shared" si="467"/>
        <v>0</v>
      </c>
      <c r="Q2057" s="8">
        <f t="shared" si="468"/>
        <v>0</v>
      </c>
      <c r="R2057" s="8">
        <f t="shared" si="469"/>
        <v>-47.8</v>
      </c>
      <c r="S2057" t="str">
        <f t="shared" si="470"/>
        <v>17.00.00</v>
      </c>
      <c r="T2057" t="str">
        <f t="shared" si="471"/>
        <v>3.00.00</v>
      </c>
      <c r="U2057" t="str">
        <f t="shared" si="472"/>
        <v>19-mag-2015</v>
      </c>
      <c r="V2057">
        <f t="shared" si="473"/>
        <v>5</v>
      </c>
      <c r="W2057">
        <f t="shared" si="474"/>
        <v>2015</v>
      </c>
      <c r="X2057">
        <f t="shared" si="475"/>
        <v>19</v>
      </c>
      <c r="Y2057" s="25">
        <f t="shared" si="476"/>
        <v>13522.399999999991</v>
      </c>
    </row>
    <row r="2058" spans="1:25">
      <c r="A2058" t="s">
        <v>3475</v>
      </c>
      <c r="B2058" t="s">
        <v>3476</v>
      </c>
      <c r="C2058" t="s">
        <v>25</v>
      </c>
      <c r="D2058">
        <v>10</v>
      </c>
      <c r="E2058" s="36">
        <v>12.8</v>
      </c>
      <c r="F2058" s="4">
        <v>1.1000000000000001E-3</v>
      </c>
      <c r="G2058">
        <v>0</v>
      </c>
      <c r="H2058" s="25">
        <v>25</v>
      </c>
      <c r="I2058" s="25">
        <v>-16.5</v>
      </c>
      <c r="J2058" s="3">
        <v>10000</v>
      </c>
      <c r="K2058" s="7">
        <f t="shared" si="463"/>
        <v>1</v>
      </c>
      <c r="L2058" s="6">
        <f t="shared" si="464"/>
        <v>12.8</v>
      </c>
      <c r="M2058">
        <v>1</v>
      </c>
      <c r="N2058" s="9">
        <f t="shared" si="465"/>
        <v>1</v>
      </c>
      <c r="O2058" s="9">
        <f t="shared" si="466"/>
        <v>0</v>
      </c>
      <c r="P2058" s="9">
        <f t="shared" si="467"/>
        <v>0</v>
      </c>
      <c r="Q2058" s="8">
        <f t="shared" si="468"/>
        <v>12.8</v>
      </c>
      <c r="R2058" s="8">
        <f t="shared" si="469"/>
        <v>0</v>
      </c>
      <c r="S2058" t="str">
        <f t="shared" si="470"/>
        <v>13.00.00</v>
      </c>
      <c r="T2058" t="str">
        <f t="shared" si="471"/>
        <v>23.00.00</v>
      </c>
      <c r="U2058" t="str">
        <f t="shared" si="472"/>
        <v>20-mag-2015</v>
      </c>
      <c r="V2058">
        <f t="shared" si="473"/>
        <v>5</v>
      </c>
      <c r="W2058">
        <f t="shared" si="474"/>
        <v>2015</v>
      </c>
      <c r="X2058">
        <f t="shared" si="475"/>
        <v>20</v>
      </c>
      <c r="Y2058" s="25">
        <f t="shared" si="476"/>
        <v>13535.19999999999</v>
      </c>
    </row>
    <row r="2059" spans="1:25">
      <c r="A2059" t="s">
        <v>7451</v>
      </c>
      <c r="B2059" t="s">
        <v>7452</v>
      </c>
      <c r="C2059" t="s">
        <v>25</v>
      </c>
      <c r="D2059">
        <v>24</v>
      </c>
      <c r="E2059" s="36">
        <v>41</v>
      </c>
      <c r="F2059" s="4">
        <v>3.5000000000000001E-3</v>
      </c>
      <c r="G2059">
        <v>0</v>
      </c>
      <c r="H2059" s="25">
        <v>44.5</v>
      </c>
      <c r="I2059" s="25">
        <v>-4</v>
      </c>
      <c r="J2059" s="3">
        <v>10000</v>
      </c>
      <c r="K2059" s="7">
        <f t="shared" si="463"/>
        <v>2</v>
      </c>
      <c r="L2059" s="6">
        <f t="shared" si="464"/>
        <v>53.8</v>
      </c>
      <c r="M2059">
        <v>1</v>
      </c>
      <c r="N2059" s="9">
        <f t="shared" si="465"/>
        <v>1</v>
      </c>
      <c r="O2059" s="9">
        <f t="shared" si="466"/>
        <v>0</v>
      </c>
      <c r="P2059" s="9">
        <f t="shared" si="467"/>
        <v>0</v>
      </c>
      <c r="Q2059" s="8">
        <f t="shared" si="468"/>
        <v>41</v>
      </c>
      <c r="R2059" s="8">
        <f t="shared" si="469"/>
        <v>0</v>
      </c>
      <c r="S2059" t="str">
        <f t="shared" si="470"/>
        <v>15.00.00</v>
      </c>
      <c r="T2059" t="str">
        <f t="shared" si="471"/>
        <v>21.00.00</v>
      </c>
      <c r="U2059" t="str">
        <f t="shared" si="472"/>
        <v>21-mag-2015</v>
      </c>
      <c r="V2059">
        <f t="shared" si="473"/>
        <v>5</v>
      </c>
      <c r="W2059">
        <f t="shared" si="474"/>
        <v>2015</v>
      </c>
      <c r="X2059">
        <f t="shared" si="475"/>
        <v>21</v>
      </c>
      <c r="Y2059" s="25">
        <f t="shared" si="476"/>
        <v>13576.19999999999</v>
      </c>
    </row>
    <row r="2060" spans="1:25">
      <c r="A2060" t="s">
        <v>5902</v>
      </c>
      <c r="B2060" t="s">
        <v>5903</v>
      </c>
      <c r="C2060" t="s">
        <v>25</v>
      </c>
      <c r="D2060">
        <v>17</v>
      </c>
      <c r="E2060" s="36">
        <v>13.4</v>
      </c>
      <c r="F2060" s="4">
        <v>1.1000000000000001E-3</v>
      </c>
      <c r="G2060">
        <v>0</v>
      </c>
      <c r="H2060" s="25">
        <v>42.2</v>
      </c>
      <c r="I2060" s="25">
        <v>0</v>
      </c>
      <c r="J2060" s="3">
        <v>10000</v>
      </c>
      <c r="K2060" s="7">
        <f t="shared" si="463"/>
        <v>3</v>
      </c>
      <c r="L2060" s="6">
        <f t="shared" si="464"/>
        <v>67.2</v>
      </c>
      <c r="M2060">
        <v>1</v>
      </c>
      <c r="N2060" s="9">
        <f t="shared" si="465"/>
        <v>1</v>
      </c>
      <c r="O2060" s="9">
        <f t="shared" si="466"/>
        <v>0</v>
      </c>
      <c r="P2060" s="9">
        <f t="shared" si="467"/>
        <v>0</v>
      </c>
      <c r="Q2060" s="8">
        <f t="shared" si="468"/>
        <v>13.4</v>
      </c>
      <c r="R2060" s="8">
        <f t="shared" si="469"/>
        <v>0</v>
      </c>
      <c r="S2060" t="str">
        <f t="shared" si="470"/>
        <v>17.00.00</v>
      </c>
      <c r="T2060" t="str">
        <f t="shared" si="471"/>
        <v>10.00.00</v>
      </c>
      <c r="U2060" t="str">
        <f t="shared" si="472"/>
        <v>21-mag-2015</v>
      </c>
      <c r="V2060">
        <f t="shared" si="473"/>
        <v>5</v>
      </c>
      <c r="W2060">
        <f t="shared" si="474"/>
        <v>2015</v>
      </c>
      <c r="X2060">
        <f t="shared" si="475"/>
        <v>21</v>
      </c>
      <c r="Y2060" s="25">
        <f t="shared" si="476"/>
        <v>13589.599999999989</v>
      </c>
    </row>
    <row r="2061" spans="1:25">
      <c r="A2061" t="s">
        <v>5904</v>
      </c>
      <c r="B2061" t="s">
        <v>5905</v>
      </c>
      <c r="C2061" t="s">
        <v>55</v>
      </c>
      <c r="D2061">
        <v>15</v>
      </c>
      <c r="E2061" s="36">
        <v>-58.8</v>
      </c>
      <c r="F2061" s="4">
        <v>-5.0000000000000001E-3</v>
      </c>
      <c r="G2061">
        <v>0</v>
      </c>
      <c r="H2061" s="25">
        <v>13.2</v>
      </c>
      <c r="I2061" s="25">
        <v>-58.8</v>
      </c>
      <c r="J2061" s="3">
        <v>10000</v>
      </c>
      <c r="K2061" s="7">
        <f t="shared" si="463"/>
        <v>-1</v>
      </c>
      <c r="L2061" s="6">
        <f t="shared" si="464"/>
        <v>-58.8</v>
      </c>
      <c r="M2061">
        <v>1</v>
      </c>
      <c r="N2061" s="9">
        <f t="shared" si="465"/>
        <v>0</v>
      </c>
      <c r="O2061" s="9">
        <f t="shared" si="466"/>
        <v>-1</v>
      </c>
      <c r="P2061" s="9">
        <f t="shared" si="467"/>
        <v>0</v>
      </c>
      <c r="Q2061" s="8">
        <f t="shared" si="468"/>
        <v>0</v>
      </c>
      <c r="R2061" s="8">
        <f t="shared" si="469"/>
        <v>-58.8</v>
      </c>
      <c r="S2061" t="str">
        <f t="shared" si="470"/>
        <v>12.00.00</v>
      </c>
      <c r="T2061" t="str">
        <f t="shared" si="471"/>
        <v>8.00.00</v>
      </c>
      <c r="U2061" t="str">
        <f t="shared" si="472"/>
        <v>25-mag-2015</v>
      </c>
      <c r="V2061">
        <f t="shared" si="473"/>
        <v>5</v>
      </c>
      <c r="W2061">
        <f t="shared" si="474"/>
        <v>2015</v>
      </c>
      <c r="X2061">
        <f t="shared" si="475"/>
        <v>25</v>
      </c>
      <c r="Y2061" s="25">
        <f t="shared" si="476"/>
        <v>13530.79999999999</v>
      </c>
    </row>
    <row r="2062" spans="1:25">
      <c r="A2062" t="s">
        <v>5906</v>
      </c>
      <c r="B2062" t="s">
        <v>5906</v>
      </c>
      <c r="C2062" t="s">
        <v>25</v>
      </c>
      <c r="D2062">
        <v>0</v>
      </c>
      <c r="E2062" s="36">
        <v>-1.8</v>
      </c>
      <c r="F2062" s="4">
        <v>-2.0000000000000001E-4</v>
      </c>
      <c r="G2062">
        <v>0</v>
      </c>
      <c r="H2062" s="25">
        <v>0</v>
      </c>
      <c r="I2062" s="25">
        <v>-1.8</v>
      </c>
      <c r="J2062" s="3">
        <v>10000</v>
      </c>
      <c r="K2062" s="7">
        <f t="shared" si="463"/>
        <v>-2</v>
      </c>
      <c r="L2062" s="6">
        <f t="shared" si="464"/>
        <v>-60.599999999999994</v>
      </c>
      <c r="M2062">
        <v>1</v>
      </c>
      <c r="N2062" s="9">
        <f t="shared" si="465"/>
        <v>0</v>
      </c>
      <c r="O2062" s="9">
        <f t="shared" si="466"/>
        <v>-1</v>
      </c>
      <c r="P2062" s="9">
        <f t="shared" si="467"/>
        <v>0</v>
      </c>
      <c r="Q2062" s="8">
        <f t="shared" si="468"/>
        <v>0</v>
      </c>
      <c r="R2062" s="8">
        <f t="shared" si="469"/>
        <v>-1.8</v>
      </c>
      <c r="S2062" t="str">
        <f t="shared" si="470"/>
        <v>9.00.00</v>
      </c>
      <c r="T2062" t="str">
        <f t="shared" si="471"/>
        <v>9.00.00</v>
      </c>
      <c r="U2062" t="str">
        <f t="shared" si="472"/>
        <v>26-mag-2015</v>
      </c>
      <c r="V2062">
        <f t="shared" si="473"/>
        <v>5</v>
      </c>
      <c r="W2062">
        <f t="shared" si="474"/>
        <v>2015</v>
      </c>
      <c r="X2062">
        <f t="shared" si="475"/>
        <v>26</v>
      </c>
      <c r="Y2062" s="25">
        <f t="shared" si="476"/>
        <v>13528.999999999991</v>
      </c>
    </row>
    <row r="2063" spans="1:25">
      <c r="A2063" t="s">
        <v>5907</v>
      </c>
      <c r="B2063" t="s">
        <v>5908</v>
      </c>
      <c r="C2063" t="s">
        <v>55</v>
      </c>
      <c r="D2063">
        <v>1</v>
      </c>
      <c r="E2063" s="36">
        <v>-53.8</v>
      </c>
      <c r="F2063" s="4">
        <v>-4.5999999999999999E-3</v>
      </c>
      <c r="G2063">
        <v>0</v>
      </c>
      <c r="H2063" s="25">
        <v>0</v>
      </c>
      <c r="I2063" s="25">
        <v>-53.8</v>
      </c>
      <c r="J2063" s="3">
        <v>10000</v>
      </c>
      <c r="K2063" s="7">
        <f t="shared" si="463"/>
        <v>-3</v>
      </c>
      <c r="L2063" s="6">
        <f t="shared" si="464"/>
        <v>-114.39999999999999</v>
      </c>
      <c r="M2063">
        <v>1</v>
      </c>
      <c r="N2063" s="9">
        <f t="shared" si="465"/>
        <v>0</v>
      </c>
      <c r="O2063" s="9">
        <f t="shared" si="466"/>
        <v>-1</v>
      </c>
      <c r="P2063" s="9">
        <f t="shared" si="467"/>
        <v>0</v>
      </c>
      <c r="Q2063" s="8">
        <f t="shared" si="468"/>
        <v>0</v>
      </c>
      <c r="R2063" s="8">
        <f t="shared" si="469"/>
        <v>-53.8</v>
      </c>
      <c r="S2063" t="str">
        <f t="shared" si="470"/>
        <v>9.00.00</v>
      </c>
      <c r="T2063" t="str">
        <f t="shared" si="471"/>
        <v>10.00.00</v>
      </c>
      <c r="U2063" t="str">
        <f t="shared" si="472"/>
        <v>28-mag-2015</v>
      </c>
      <c r="V2063">
        <f t="shared" si="473"/>
        <v>5</v>
      </c>
      <c r="W2063">
        <f t="shared" si="474"/>
        <v>2015</v>
      </c>
      <c r="X2063">
        <f t="shared" si="475"/>
        <v>28</v>
      </c>
      <c r="Y2063" s="25">
        <f t="shared" si="476"/>
        <v>13475.199999999992</v>
      </c>
    </row>
    <row r="2064" spans="1:25">
      <c r="A2064" t="s">
        <v>5911</v>
      </c>
      <c r="B2064" t="s">
        <v>5912</v>
      </c>
      <c r="C2064" t="s">
        <v>55</v>
      </c>
      <c r="D2064">
        <v>2</v>
      </c>
      <c r="E2064" s="36">
        <v>0.2</v>
      </c>
      <c r="F2064" s="4">
        <v>0</v>
      </c>
      <c r="G2064">
        <v>0</v>
      </c>
      <c r="H2064" s="25">
        <v>44.5</v>
      </c>
      <c r="I2064" s="25">
        <v>0</v>
      </c>
      <c r="J2064" s="3">
        <v>10000</v>
      </c>
      <c r="K2064" s="7">
        <f t="shared" si="463"/>
        <v>1</v>
      </c>
      <c r="L2064" s="6">
        <f t="shared" si="464"/>
        <v>0.2</v>
      </c>
      <c r="M2064">
        <v>1</v>
      </c>
      <c r="N2064" s="9">
        <f t="shared" si="465"/>
        <v>1</v>
      </c>
      <c r="O2064" s="9">
        <f t="shared" si="466"/>
        <v>0</v>
      </c>
      <c r="P2064" s="9">
        <f t="shared" si="467"/>
        <v>0</v>
      </c>
      <c r="Q2064" s="8">
        <f t="shared" si="468"/>
        <v>0.2</v>
      </c>
      <c r="R2064" s="8">
        <f t="shared" si="469"/>
        <v>0</v>
      </c>
      <c r="S2064" t="str">
        <f t="shared" si="470"/>
        <v>10.00.00</v>
      </c>
      <c r="T2064" t="str">
        <f t="shared" si="471"/>
        <v>12.00.00</v>
      </c>
      <c r="U2064" t="str">
        <f t="shared" si="472"/>
        <v>29-mag-2015</v>
      </c>
      <c r="V2064">
        <f t="shared" si="473"/>
        <v>5</v>
      </c>
      <c r="W2064">
        <f t="shared" si="474"/>
        <v>2015</v>
      </c>
      <c r="X2064">
        <f t="shared" si="475"/>
        <v>29</v>
      </c>
      <c r="Y2064" s="25">
        <f t="shared" si="476"/>
        <v>13475.399999999992</v>
      </c>
    </row>
    <row r="2065" spans="1:25">
      <c r="A2065" t="s">
        <v>5909</v>
      </c>
      <c r="B2065" t="s">
        <v>5910</v>
      </c>
      <c r="C2065" t="s">
        <v>25</v>
      </c>
      <c r="D2065">
        <v>6</v>
      </c>
      <c r="E2065" s="36">
        <v>-64.8</v>
      </c>
      <c r="F2065" s="4">
        <v>-5.4999999999999997E-3</v>
      </c>
      <c r="G2065">
        <v>0</v>
      </c>
      <c r="H2065" s="25">
        <v>0</v>
      </c>
      <c r="I2065" s="25">
        <v>-64.8</v>
      </c>
      <c r="J2065" s="3">
        <v>10000</v>
      </c>
      <c r="K2065" s="7">
        <f t="shared" si="463"/>
        <v>-1</v>
      </c>
      <c r="L2065" s="6">
        <f t="shared" si="464"/>
        <v>-64.8</v>
      </c>
      <c r="M2065">
        <v>1</v>
      </c>
      <c r="N2065" s="9">
        <f t="shared" si="465"/>
        <v>0</v>
      </c>
      <c r="O2065" s="9">
        <f t="shared" si="466"/>
        <v>-1</v>
      </c>
      <c r="P2065" s="9">
        <f t="shared" si="467"/>
        <v>0</v>
      </c>
      <c r="Q2065" s="8">
        <f t="shared" si="468"/>
        <v>0</v>
      </c>
      <c r="R2065" s="8">
        <f t="shared" si="469"/>
        <v>-64.8</v>
      </c>
      <c r="S2065" t="str">
        <f t="shared" si="470"/>
        <v>3.00.00</v>
      </c>
      <c r="T2065" t="str">
        <f t="shared" si="471"/>
        <v>9.00.00</v>
      </c>
      <c r="U2065" t="str">
        <f t="shared" si="472"/>
        <v>29-mag-2015</v>
      </c>
      <c r="V2065">
        <f t="shared" si="473"/>
        <v>5</v>
      </c>
      <c r="W2065">
        <f t="shared" si="474"/>
        <v>2015</v>
      </c>
      <c r="X2065">
        <f t="shared" si="475"/>
        <v>29</v>
      </c>
      <c r="Y2065" s="25">
        <f t="shared" si="476"/>
        <v>13410.599999999993</v>
      </c>
    </row>
    <row r="2066" spans="1:25">
      <c r="A2066" t="s">
        <v>5915</v>
      </c>
      <c r="B2066" t="s">
        <v>5916</v>
      </c>
      <c r="C2066" t="s">
        <v>25</v>
      </c>
      <c r="D2066">
        <v>12</v>
      </c>
      <c r="E2066" s="36">
        <v>-63.8</v>
      </c>
      <c r="F2066" s="4">
        <v>-5.5999999999999999E-3</v>
      </c>
      <c r="G2066">
        <v>0</v>
      </c>
      <c r="H2066" s="25">
        <v>2.2000000000000002</v>
      </c>
      <c r="I2066" s="25">
        <v>-63.8</v>
      </c>
      <c r="J2066" s="3">
        <v>10000</v>
      </c>
      <c r="K2066" s="7">
        <f t="shared" si="463"/>
        <v>-2</v>
      </c>
      <c r="L2066" s="6">
        <f t="shared" si="464"/>
        <v>-128.6</v>
      </c>
      <c r="M2066">
        <v>1</v>
      </c>
      <c r="N2066" s="9">
        <f t="shared" si="465"/>
        <v>0</v>
      </c>
      <c r="O2066" s="9">
        <f t="shared" si="466"/>
        <v>-1</v>
      </c>
      <c r="P2066" s="9">
        <f t="shared" si="467"/>
        <v>0</v>
      </c>
      <c r="Q2066" s="8">
        <f t="shared" si="468"/>
        <v>0</v>
      </c>
      <c r="R2066" s="8">
        <f t="shared" si="469"/>
        <v>-63.8</v>
      </c>
      <c r="S2066" t="str">
        <f t="shared" si="470"/>
        <v>21.00.00</v>
      </c>
      <c r="T2066" t="str">
        <f t="shared" si="471"/>
        <v>9.00.00</v>
      </c>
      <c r="U2066" t="str">
        <f t="shared" si="472"/>
        <v xml:space="preserve">1-giu-2015 </v>
      </c>
      <c r="V2066">
        <f t="shared" si="473"/>
        <v>6</v>
      </c>
      <c r="W2066">
        <f t="shared" si="474"/>
        <v>2015</v>
      </c>
      <c r="X2066">
        <f t="shared" si="475"/>
        <v>1</v>
      </c>
      <c r="Y2066" s="25">
        <f t="shared" si="476"/>
        <v>13346.799999999994</v>
      </c>
    </row>
    <row r="2067" spans="1:25">
      <c r="A2067" t="s">
        <v>5913</v>
      </c>
      <c r="B2067" t="s">
        <v>5914</v>
      </c>
      <c r="C2067" t="s">
        <v>25</v>
      </c>
      <c r="D2067">
        <v>2</v>
      </c>
      <c r="E2067" s="36">
        <v>-58.8</v>
      </c>
      <c r="F2067" s="4">
        <v>-5.1000000000000004E-3</v>
      </c>
      <c r="G2067">
        <v>0</v>
      </c>
      <c r="H2067" s="25">
        <v>0</v>
      </c>
      <c r="I2067" s="25">
        <v>-58.8</v>
      </c>
      <c r="J2067" s="3">
        <v>10000</v>
      </c>
      <c r="K2067" s="7">
        <f t="shared" si="463"/>
        <v>-3</v>
      </c>
      <c r="L2067" s="6">
        <f t="shared" si="464"/>
        <v>-187.39999999999998</v>
      </c>
      <c r="M2067">
        <v>1</v>
      </c>
      <c r="N2067" s="9">
        <f t="shared" si="465"/>
        <v>0</v>
      </c>
      <c r="O2067" s="9">
        <f t="shared" si="466"/>
        <v>-1</v>
      </c>
      <c r="P2067" s="9">
        <f t="shared" si="467"/>
        <v>0</v>
      </c>
      <c r="Q2067" s="8">
        <f t="shared" si="468"/>
        <v>0</v>
      </c>
      <c r="R2067" s="8">
        <f t="shared" si="469"/>
        <v>-58.8</v>
      </c>
      <c r="S2067" t="str">
        <f t="shared" si="470"/>
        <v>8.00.00</v>
      </c>
      <c r="T2067" t="str">
        <f t="shared" si="471"/>
        <v>10.00.00</v>
      </c>
      <c r="U2067" t="str">
        <f t="shared" si="472"/>
        <v xml:space="preserve">1-giu-2015 </v>
      </c>
      <c r="V2067">
        <f t="shared" si="473"/>
        <v>6</v>
      </c>
      <c r="W2067">
        <f t="shared" si="474"/>
        <v>2015</v>
      </c>
      <c r="X2067">
        <f t="shared" si="475"/>
        <v>1</v>
      </c>
      <c r="Y2067" s="25">
        <f t="shared" si="476"/>
        <v>13287.999999999995</v>
      </c>
    </row>
    <row r="2068" spans="1:25">
      <c r="A2068" t="s">
        <v>5917</v>
      </c>
      <c r="B2068" t="s">
        <v>5918</v>
      </c>
      <c r="C2068" t="s">
        <v>55</v>
      </c>
      <c r="D2068">
        <v>1</v>
      </c>
      <c r="E2068" s="36">
        <v>38.200000000000003</v>
      </c>
      <c r="F2068" s="4">
        <v>3.3999999999999998E-3</v>
      </c>
      <c r="G2068">
        <v>0</v>
      </c>
      <c r="H2068" s="25">
        <v>96.2</v>
      </c>
      <c r="I2068" s="25">
        <v>0</v>
      </c>
      <c r="J2068" s="3">
        <v>10000</v>
      </c>
      <c r="K2068" s="7">
        <f t="shared" si="463"/>
        <v>1</v>
      </c>
      <c r="L2068" s="6">
        <f t="shared" si="464"/>
        <v>38.200000000000003</v>
      </c>
      <c r="M2068">
        <v>1</v>
      </c>
      <c r="N2068" s="9">
        <f t="shared" si="465"/>
        <v>1</v>
      </c>
      <c r="O2068" s="9">
        <f t="shared" si="466"/>
        <v>0</v>
      </c>
      <c r="P2068" s="9">
        <f t="shared" si="467"/>
        <v>0</v>
      </c>
      <c r="Q2068" s="8">
        <f t="shared" si="468"/>
        <v>38.200000000000003</v>
      </c>
      <c r="R2068" s="8">
        <f t="shared" si="469"/>
        <v>0</v>
      </c>
      <c r="S2068" t="str">
        <f t="shared" si="470"/>
        <v>10.00.00</v>
      </c>
      <c r="T2068" t="str">
        <f t="shared" si="471"/>
        <v>11.00.00</v>
      </c>
      <c r="U2068" t="str">
        <f t="shared" si="472"/>
        <v xml:space="preserve">2-giu-2015 </v>
      </c>
      <c r="V2068">
        <f t="shared" si="473"/>
        <v>6</v>
      </c>
      <c r="W2068">
        <f t="shared" si="474"/>
        <v>2015</v>
      </c>
      <c r="X2068">
        <f t="shared" si="475"/>
        <v>2</v>
      </c>
      <c r="Y2068" s="25">
        <f t="shared" si="476"/>
        <v>13326.199999999995</v>
      </c>
    </row>
    <row r="2069" spans="1:25">
      <c r="A2069" t="s">
        <v>5917</v>
      </c>
      <c r="B2069" t="s">
        <v>5918</v>
      </c>
      <c r="C2069" t="s">
        <v>55</v>
      </c>
      <c r="D2069">
        <v>4</v>
      </c>
      <c r="E2069" s="36">
        <v>65</v>
      </c>
      <c r="F2069" s="4">
        <v>5.7000000000000002E-3</v>
      </c>
      <c r="G2069">
        <v>0</v>
      </c>
      <c r="H2069" s="25">
        <v>86</v>
      </c>
      <c r="I2069" s="25">
        <v>0</v>
      </c>
      <c r="J2069" s="3">
        <v>10000</v>
      </c>
      <c r="K2069" s="7">
        <f t="shared" si="463"/>
        <v>2</v>
      </c>
      <c r="L2069" s="6">
        <f t="shared" si="464"/>
        <v>103.2</v>
      </c>
      <c r="M2069">
        <v>1</v>
      </c>
      <c r="N2069" s="9">
        <f t="shared" si="465"/>
        <v>1</v>
      </c>
      <c r="O2069" s="9">
        <f t="shared" si="466"/>
        <v>0</v>
      </c>
      <c r="P2069" s="9">
        <f t="shared" si="467"/>
        <v>0</v>
      </c>
      <c r="Q2069" s="8">
        <f t="shared" si="468"/>
        <v>65</v>
      </c>
      <c r="R2069" s="8">
        <f t="shared" si="469"/>
        <v>0</v>
      </c>
      <c r="S2069" t="str">
        <f t="shared" si="470"/>
        <v>10.00.00</v>
      </c>
      <c r="T2069" t="str">
        <f t="shared" si="471"/>
        <v>11.00.00</v>
      </c>
      <c r="U2069" t="str">
        <f t="shared" si="472"/>
        <v xml:space="preserve">2-giu-2015 </v>
      </c>
      <c r="V2069">
        <f t="shared" si="473"/>
        <v>6</v>
      </c>
      <c r="W2069">
        <f t="shared" si="474"/>
        <v>2015</v>
      </c>
      <c r="X2069">
        <f t="shared" si="475"/>
        <v>2</v>
      </c>
      <c r="Y2069" s="25">
        <f t="shared" si="476"/>
        <v>13391.199999999995</v>
      </c>
    </row>
    <row r="2070" spans="1:25">
      <c r="A2070" t="s">
        <v>5919</v>
      </c>
      <c r="B2070" t="s">
        <v>5919</v>
      </c>
      <c r="C2070" t="s">
        <v>25</v>
      </c>
      <c r="D2070">
        <v>0</v>
      </c>
      <c r="E2070" s="36">
        <v>-32.799999999999997</v>
      </c>
      <c r="F2070" s="4">
        <v>-2.8999999999999998E-3</v>
      </c>
      <c r="G2070">
        <v>0</v>
      </c>
      <c r="H2070" s="25">
        <v>0</v>
      </c>
      <c r="I2070" s="25">
        <v>-32.799999999999997</v>
      </c>
      <c r="J2070" s="3">
        <v>10000</v>
      </c>
      <c r="K2070" s="7">
        <f t="shared" si="463"/>
        <v>-1</v>
      </c>
      <c r="L2070" s="6">
        <f t="shared" si="464"/>
        <v>-32.799999999999997</v>
      </c>
      <c r="M2070">
        <v>1</v>
      </c>
      <c r="N2070" s="9">
        <f t="shared" si="465"/>
        <v>0</v>
      </c>
      <c r="O2070" s="9">
        <f t="shared" si="466"/>
        <v>-1</v>
      </c>
      <c r="P2070" s="9">
        <f t="shared" si="467"/>
        <v>0</v>
      </c>
      <c r="Q2070" s="8">
        <f t="shared" si="468"/>
        <v>0</v>
      </c>
      <c r="R2070" s="8">
        <f t="shared" si="469"/>
        <v>-32.799999999999997</v>
      </c>
      <c r="S2070" t="str">
        <f t="shared" si="470"/>
        <v>9.00.00</v>
      </c>
      <c r="T2070" t="str">
        <f t="shared" si="471"/>
        <v>9.00.00</v>
      </c>
      <c r="U2070" t="str">
        <f t="shared" si="472"/>
        <v xml:space="preserve">3-giu-2015 </v>
      </c>
      <c r="V2070">
        <f t="shared" si="473"/>
        <v>6</v>
      </c>
      <c r="W2070">
        <f t="shared" si="474"/>
        <v>2015</v>
      </c>
      <c r="X2070">
        <f t="shared" si="475"/>
        <v>3</v>
      </c>
      <c r="Y2070" s="25">
        <f t="shared" si="476"/>
        <v>13358.399999999996</v>
      </c>
    </row>
    <row r="2071" spans="1:25">
      <c r="A2071" t="s">
        <v>7453</v>
      </c>
      <c r="B2071" t="s">
        <v>7454</v>
      </c>
      <c r="C2071" t="s">
        <v>25</v>
      </c>
      <c r="D2071">
        <v>2</v>
      </c>
      <c r="E2071" s="36">
        <v>8</v>
      </c>
      <c r="F2071" s="4">
        <v>6.9999999999999999E-4</v>
      </c>
      <c r="G2071">
        <v>0</v>
      </c>
      <c r="H2071" s="25">
        <v>30</v>
      </c>
      <c r="I2071" s="25">
        <v>0</v>
      </c>
      <c r="J2071" s="3">
        <v>10000</v>
      </c>
      <c r="K2071" s="7">
        <f t="shared" si="463"/>
        <v>1</v>
      </c>
      <c r="L2071" s="6">
        <f t="shared" si="464"/>
        <v>8</v>
      </c>
      <c r="M2071">
        <v>1</v>
      </c>
      <c r="N2071" s="9">
        <f t="shared" si="465"/>
        <v>1</v>
      </c>
      <c r="O2071" s="9">
        <f t="shared" si="466"/>
        <v>0</v>
      </c>
      <c r="P2071" s="9">
        <f t="shared" si="467"/>
        <v>0</v>
      </c>
      <c r="Q2071" s="8">
        <f t="shared" si="468"/>
        <v>8</v>
      </c>
      <c r="R2071" s="8">
        <f t="shared" si="469"/>
        <v>0</v>
      </c>
      <c r="S2071" t="str">
        <f t="shared" si="470"/>
        <v>9.30.00</v>
      </c>
      <c r="T2071" t="str">
        <f t="shared" si="471"/>
        <v>10.00.00</v>
      </c>
      <c r="U2071" t="str">
        <f t="shared" si="472"/>
        <v xml:space="preserve">3-giu-2015 </v>
      </c>
      <c r="V2071">
        <f t="shared" si="473"/>
        <v>6</v>
      </c>
      <c r="W2071">
        <f t="shared" si="474"/>
        <v>2015</v>
      </c>
      <c r="X2071">
        <f t="shared" si="475"/>
        <v>3</v>
      </c>
      <c r="Y2071" s="25">
        <f t="shared" si="476"/>
        <v>13366.399999999996</v>
      </c>
    </row>
    <row r="2072" spans="1:25">
      <c r="A2072" t="s">
        <v>5920</v>
      </c>
      <c r="B2072" t="s">
        <v>5921</v>
      </c>
      <c r="C2072" t="s">
        <v>55</v>
      </c>
      <c r="D2072">
        <v>18</v>
      </c>
      <c r="E2072" s="36">
        <v>21.2</v>
      </c>
      <c r="F2072" s="4">
        <v>1.9E-3</v>
      </c>
      <c r="G2072">
        <v>0</v>
      </c>
      <c r="H2072" s="25">
        <v>66.8</v>
      </c>
      <c r="I2072" s="25">
        <v>-33.200000000000003</v>
      </c>
      <c r="J2072" s="3">
        <v>10000</v>
      </c>
      <c r="K2072" s="7">
        <f t="shared" si="463"/>
        <v>2</v>
      </c>
      <c r="L2072" s="6">
        <f t="shared" si="464"/>
        <v>29.2</v>
      </c>
      <c r="M2072">
        <v>1</v>
      </c>
      <c r="N2072" s="9">
        <f t="shared" si="465"/>
        <v>1</v>
      </c>
      <c r="O2072" s="9">
        <f t="shared" si="466"/>
        <v>0</v>
      </c>
      <c r="P2072" s="9">
        <f t="shared" si="467"/>
        <v>0</v>
      </c>
      <c r="Q2072" s="8">
        <f t="shared" si="468"/>
        <v>21.2</v>
      </c>
      <c r="R2072" s="8">
        <f t="shared" si="469"/>
        <v>0</v>
      </c>
      <c r="S2072" t="str">
        <f t="shared" si="470"/>
        <v>20.00.00</v>
      </c>
      <c r="T2072" t="str">
        <f t="shared" si="471"/>
        <v>14.00.00</v>
      </c>
      <c r="U2072" t="str">
        <f t="shared" si="472"/>
        <v xml:space="preserve">4-giu-2015 </v>
      </c>
      <c r="V2072">
        <f t="shared" si="473"/>
        <v>6</v>
      </c>
      <c r="W2072">
        <f t="shared" si="474"/>
        <v>2015</v>
      </c>
      <c r="X2072">
        <f t="shared" si="475"/>
        <v>4</v>
      </c>
      <c r="Y2072" s="25">
        <f t="shared" si="476"/>
        <v>13387.599999999997</v>
      </c>
    </row>
    <row r="2073" spans="1:25">
      <c r="A2073" t="s">
        <v>7455</v>
      </c>
      <c r="B2073" t="s">
        <v>7456</v>
      </c>
      <c r="C2073" t="s">
        <v>55</v>
      </c>
      <c r="D2073">
        <v>10</v>
      </c>
      <c r="E2073" s="36">
        <v>14.6</v>
      </c>
      <c r="F2073" s="4">
        <v>1.2999999999999999E-3</v>
      </c>
      <c r="G2073">
        <v>0</v>
      </c>
      <c r="H2073" s="25">
        <v>35.6</v>
      </c>
      <c r="I2073" s="25">
        <v>-22.2</v>
      </c>
      <c r="J2073" s="3">
        <v>10000</v>
      </c>
      <c r="K2073" s="7">
        <f t="shared" si="463"/>
        <v>3</v>
      </c>
      <c r="L2073" s="6">
        <f t="shared" si="464"/>
        <v>43.8</v>
      </c>
      <c r="M2073">
        <v>1</v>
      </c>
      <c r="N2073" s="9">
        <f t="shared" si="465"/>
        <v>1</v>
      </c>
      <c r="O2073" s="9">
        <f t="shared" si="466"/>
        <v>0</v>
      </c>
      <c r="P2073" s="9">
        <f t="shared" si="467"/>
        <v>0</v>
      </c>
      <c r="Q2073" s="8">
        <f t="shared" si="468"/>
        <v>14.6</v>
      </c>
      <c r="R2073" s="8">
        <f t="shared" si="469"/>
        <v>0</v>
      </c>
      <c r="S2073" t="str">
        <f t="shared" si="470"/>
        <v>10.00.00</v>
      </c>
      <c r="T2073" t="str">
        <f t="shared" si="471"/>
        <v>12.30.00</v>
      </c>
      <c r="U2073" t="str">
        <f t="shared" si="472"/>
        <v xml:space="preserve">5-giu-2015 </v>
      </c>
      <c r="V2073">
        <f t="shared" si="473"/>
        <v>6</v>
      </c>
      <c r="W2073">
        <f t="shared" si="474"/>
        <v>2015</v>
      </c>
      <c r="X2073">
        <f t="shared" si="475"/>
        <v>5</v>
      </c>
      <c r="Y2073" s="25">
        <f t="shared" si="476"/>
        <v>13402.199999999997</v>
      </c>
    </row>
    <row r="2074" spans="1:25">
      <c r="A2074" t="s">
        <v>5922</v>
      </c>
      <c r="B2074" t="s">
        <v>5923</v>
      </c>
      <c r="C2074" t="s">
        <v>25</v>
      </c>
      <c r="D2074">
        <v>15</v>
      </c>
      <c r="E2074" s="36">
        <v>-57.8</v>
      </c>
      <c r="F2074" s="4">
        <v>-5.3E-3</v>
      </c>
      <c r="G2074">
        <v>0</v>
      </c>
      <c r="H2074" s="25">
        <v>0</v>
      </c>
      <c r="I2074" s="25">
        <v>-57.8</v>
      </c>
      <c r="J2074" s="3">
        <v>10000</v>
      </c>
      <c r="K2074" s="7">
        <f t="shared" si="463"/>
        <v>-1</v>
      </c>
      <c r="L2074" s="6">
        <f t="shared" si="464"/>
        <v>-57.8</v>
      </c>
      <c r="M2074">
        <v>1</v>
      </c>
      <c r="N2074" s="9">
        <f t="shared" si="465"/>
        <v>0</v>
      </c>
      <c r="O2074" s="9">
        <f t="shared" si="466"/>
        <v>-1</v>
      </c>
      <c r="P2074" s="9">
        <f t="shared" si="467"/>
        <v>0</v>
      </c>
      <c r="Q2074" s="8">
        <f t="shared" si="468"/>
        <v>0</v>
      </c>
      <c r="R2074" s="8">
        <f t="shared" si="469"/>
        <v>-57.8</v>
      </c>
      <c r="S2074" t="str">
        <f t="shared" si="470"/>
        <v>18.00.00</v>
      </c>
      <c r="T2074" t="str">
        <f t="shared" si="471"/>
        <v>9.00.00</v>
      </c>
      <c r="U2074" t="str">
        <f t="shared" si="472"/>
        <v xml:space="preserve">9-giu-2015 </v>
      </c>
      <c r="V2074">
        <f t="shared" si="473"/>
        <v>6</v>
      </c>
      <c r="W2074">
        <f t="shared" si="474"/>
        <v>2015</v>
      </c>
      <c r="X2074">
        <f t="shared" si="475"/>
        <v>9</v>
      </c>
      <c r="Y2074" s="25">
        <f t="shared" si="476"/>
        <v>13344.399999999998</v>
      </c>
    </row>
    <row r="2075" spans="1:25">
      <c r="A2075" t="s">
        <v>2383</v>
      </c>
      <c r="B2075" t="s">
        <v>2384</v>
      </c>
      <c r="C2075" t="s">
        <v>25</v>
      </c>
      <c r="D2075">
        <v>5</v>
      </c>
      <c r="E2075" s="38">
        <v>400</v>
      </c>
      <c r="F2075" s="4">
        <v>1.7999999999999999E-2</v>
      </c>
      <c r="G2075">
        <v>0</v>
      </c>
      <c r="H2075" s="25">
        <v>400</v>
      </c>
      <c r="I2075" s="25">
        <v>0</v>
      </c>
      <c r="J2075" s="3">
        <v>10000</v>
      </c>
      <c r="K2075" s="7">
        <f t="shared" si="463"/>
        <v>1</v>
      </c>
      <c r="L2075" s="6">
        <f t="shared" si="464"/>
        <v>400</v>
      </c>
      <c r="M2075">
        <v>1</v>
      </c>
      <c r="N2075" s="9">
        <f t="shared" si="465"/>
        <v>1</v>
      </c>
      <c r="O2075" s="9">
        <f t="shared" si="466"/>
        <v>0</v>
      </c>
      <c r="P2075" s="9">
        <f t="shared" si="467"/>
        <v>0</v>
      </c>
      <c r="Q2075" s="8">
        <f t="shared" si="468"/>
        <v>400</v>
      </c>
      <c r="R2075" s="8">
        <f t="shared" si="469"/>
        <v>0</v>
      </c>
      <c r="S2075" t="str">
        <f t="shared" si="470"/>
        <v>12.00.00</v>
      </c>
      <c r="T2075" t="str">
        <f t="shared" si="471"/>
        <v>17.00.00</v>
      </c>
      <c r="U2075" t="str">
        <f t="shared" si="472"/>
        <v>10-giu-2015</v>
      </c>
      <c r="V2075">
        <f t="shared" si="473"/>
        <v>6</v>
      </c>
      <c r="W2075">
        <f t="shared" si="474"/>
        <v>2015</v>
      </c>
      <c r="X2075">
        <f t="shared" si="475"/>
        <v>10</v>
      </c>
      <c r="Y2075" s="25">
        <f t="shared" si="476"/>
        <v>13744.399999999998</v>
      </c>
    </row>
    <row r="2076" spans="1:25">
      <c r="A2076" t="s">
        <v>7457</v>
      </c>
      <c r="B2076" t="s">
        <v>7458</v>
      </c>
      <c r="C2076" t="s">
        <v>25</v>
      </c>
      <c r="D2076">
        <v>12</v>
      </c>
      <c r="E2076" s="36">
        <v>84.2</v>
      </c>
      <c r="F2076" s="4">
        <v>7.6E-3</v>
      </c>
      <c r="G2076">
        <v>0</v>
      </c>
      <c r="H2076" s="25">
        <v>106.2</v>
      </c>
      <c r="I2076" s="25">
        <v>-27.3</v>
      </c>
      <c r="J2076" s="3">
        <v>10000</v>
      </c>
      <c r="K2076" s="7">
        <f t="shared" si="463"/>
        <v>2</v>
      </c>
      <c r="L2076" s="6">
        <f t="shared" si="464"/>
        <v>484.2</v>
      </c>
      <c r="M2076">
        <v>1</v>
      </c>
      <c r="N2076" s="9">
        <f t="shared" si="465"/>
        <v>1</v>
      </c>
      <c r="O2076" s="9">
        <f t="shared" si="466"/>
        <v>0</v>
      </c>
      <c r="P2076" s="9">
        <f t="shared" si="467"/>
        <v>0</v>
      </c>
      <c r="Q2076" s="8">
        <f t="shared" si="468"/>
        <v>84.2</v>
      </c>
      <c r="R2076" s="8">
        <f t="shared" si="469"/>
        <v>0</v>
      </c>
      <c r="S2076" t="str">
        <f t="shared" si="470"/>
        <v>9.30.00</v>
      </c>
      <c r="T2076" t="str">
        <f t="shared" si="471"/>
        <v>12.30.00</v>
      </c>
      <c r="U2076" t="str">
        <f t="shared" si="472"/>
        <v>10-giu-2015</v>
      </c>
      <c r="V2076">
        <f t="shared" si="473"/>
        <v>6</v>
      </c>
      <c r="W2076">
        <f t="shared" si="474"/>
        <v>2015</v>
      </c>
      <c r="X2076">
        <f t="shared" si="475"/>
        <v>10</v>
      </c>
      <c r="Y2076" s="25">
        <f t="shared" si="476"/>
        <v>13828.599999999999</v>
      </c>
    </row>
    <row r="2077" spans="1:25">
      <c r="A2077" t="s">
        <v>5924</v>
      </c>
      <c r="B2077" t="s">
        <v>5925</v>
      </c>
      <c r="C2077" t="s">
        <v>55</v>
      </c>
      <c r="D2077">
        <v>3</v>
      </c>
      <c r="E2077" s="36">
        <v>-54.8</v>
      </c>
      <c r="F2077" s="4">
        <v>-4.8999999999999998E-3</v>
      </c>
      <c r="G2077">
        <v>0</v>
      </c>
      <c r="H2077" s="25">
        <v>6.1</v>
      </c>
      <c r="I2077" s="25">
        <v>-54.8</v>
      </c>
      <c r="J2077" s="3">
        <v>10000</v>
      </c>
      <c r="K2077" s="7">
        <f t="shared" si="463"/>
        <v>-1</v>
      </c>
      <c r="L2077" s="6">
        <f t="shared" si="464"/>
        <v>-54.8</v>
      </c>
      <c r="M2077">
        <v>1</v>
      </c>
      <c r="N2077" s="9">
        <f t="shared" si="465"/>
        <v>0</v>
      </c>
      <c r="O2077" s="9">
        <f t="shared" si="466"/>
        <v>-1</v>
      </c>
      <c r="P2077" s="9">
        <f t="shared" si="467"/>
        <v>0</v>
      </c>
      <c r="Q2077" s="8">
        <f t="shared" si="468"/>
        <v>0</v>
      </c>
      <c r="R2077" s="8">
        <f t="shared" si="469"/>
        <v>-54.8</v>
      </c>
      <c r="S2077" t="str">
        <f t="shared" si="470"/>
        <v>6.00.00</v>
      </c>
      <c r="T2077" t="str">
        <f t="shared" si="471"/>
        <v>9.00.00</v>
      </c>
      <c r="U2077" t="str">
        <f t="shared" si="472"/>
        <v>11-giu-2015</v>
      </c>
      <c r="V2077">
        <f t="shared" si="473"/>
        <v>6</v>
      </c>
      <c r="W2077">
        <f t="shared" si="474"/>
        <v>2015</v>
      </c>
      <c r="X2077">
        <f t="shared" si="475"/>
        <v>11</v>
      </c>
      <c r="Y2077" s="25">
        <f t="shared" si="476"/>
        <v>13773.8</v>
      </c>
    </row>
    <row r="2078" spans="1:25">
      <c r="A2078" t="s">
        <v>5926</v>
      </c>
      <c r="B2078" t="s">
        <v>5927</v>
      </c>
      <c r="C2078" t="s">
        <v>55</v>
      </c>
      <c r="D2078">
        <v>1</v>
      </c>
      <c r="E2078" s="36">
        <v>22.2</v>
      </c>
      <c r="F2078" s="4">
        <v>2E-3</v>
      </c>
      <c r="G2078">
        <v>0</v>
      </c>
      <c r="H2078" s="25">
        <v>61.2</v>
      </c>
      <c r="I2078" s="25">
        <v>0</v>
      </c>
      <c r="J2078" s="3">
        <v>10000</v>
      </c>
      <c r="K2078" s="7">
        <f t="shared" si="463"/>
        <v>1</v>
      </c>
      <c r="L2078" s="6">
        <f t="shared" si="464"/>
        <v>22.2</v>
      </c>
      <c r="M2078">
        <v>1</v>
      </c>
      <c r="N2078" s="9">
        <f t="shared" si="465"/>
        <v>1</v>
      </c>
      <c r="O2078" s="9">
        <f t="shared" si="466"/>
        <v>0</v>
      </c>
      <c r="P2078" s="9">
        <f t="shared" si="467"/>
        <v>0</v>
      </c>
      <c r="Q2078" s="8">
        <f t="shared" si="468"/>
        <v>22.2</v>
      </c>
      <c r="R2078" s="8">
        <f t="shared" si="469"/>
        <v>0</v>
      </c>
      <c r="S2078" t="str">
        <f t="shared" si="470"/>
        <v>8.00.00</v>
      </c>
      <c r="T2078" t="str">
        <f t="shared" si="471"/>
        <v>9.00.00</v>
      </c>
      <c r="U2078" t="str">
        <f t="shared" si="472"/>
        <v>15-giu-2015</v>
      </c>
      <c r="V2078">
        <f t="shared" si="473"/>
        <v>6</v>
      </c>
      <c r="W2078">
        <f t="shared" si="474"/>
        <v>2015</v>
      </c>
      <c r="X2078">
        <f t="shared" si="475"/>
        <v>15</v>
      </c>
      <c r="Y2078" s="25">
        <f t="shared" si="476"/>
        <v>13796</v>
      </c>
    </row>
    <row r="2079" spans="1:25">
      <c r="A2079" t="s">
        <v>7459</v>
      </c>
      <c r="B2079" t="s">
        <v>7460</v>
      </c>
      <c r="C2079" t="s">
        <v>55</v>
      </c>
      <c r="D2079">
        <v>2</v>
      </c>
      <c r="E2079" s="36">
        <v>3.5</v>
      </c>
      <c r="F2079" s="4">
        <v>2.9999999999999997E-4</v>
      </c>
      <c r="G2079">
        <v>0</v>
      </c>
      <c r="H2079" s="25">
        <v>24.5</v>
      </c>
      <c r="I2079" s="25">
        <v>0</v>
      </c>
      <c r="J2079" s="3">
        <v>10000</v>
      </c>
      <c r="K2079" s="7">
        <f t="shared" si="463"/>
        <v>2</v>
      </c>
      <c r="L2079" s="6">
        <f t="shared" si="464"/>
        <v>25.7</v>
      </c>
      <c r="M2079">
        <v>1</v>
      </c>
      <c r="N2079" s="9">
        <f t="shared" si="465"/>
        <v>1</v>
      </c>
      <c r="O2079" s="9">
        <f t="shared" si="466"/>
        <v>0</v>
      </c>
      <c r="P2079" s="9">
        <f t="shared" si="467"/>
        <v>0</v>
      </c>
      <c r="Q2079" s="8">
        <f t="shared" si="468"/>
        <v>3.5</v>
      </c>
      <c r="R2079" s="8">
        <f t="shared" si="469"/>
        <v>0</v>
      </c>
      <c r="S2079" t="str">
        <f t="shared" si="470"/>
        <v>9.45.00</v>
      </c>
      <c r="T2079" t="str">
        <f t="shared" si="471"/>
        <v>10.15.00</v>
      </c>
      <c r="U2079" t="str">
        <f t="shared" si="472"/>
        <v>17-giu-2015</v>
      </c>
      <c r="V2079">
        <f t="shared" si="473"/>
        <v>6</v>
      </c>
      <c r="W2079">
        <f t="shared" si="474"/>
        <v>2015</v>
      </c>
      <c r="X2079">
        <f t="shared" si="475"/>
        <v>17</v>
      </c>
      <c r="Y2079" s="25">
        <f t="shared" si="476"/>
        <v>13799.5</v>
      </c>
    </row>
    <row r="2080" spans="1:25">
      <c r="A2080" t="s">
        <v>5928</v>
      </c>
      <c r="B2080" t="s">
        <v>5929</v>
      </c>
      <c r="C2080" t="s">
        <v>25</v>
      </c>
      <c r="D2080">
        <v>5</v>
      </c>
      <c r="E2080" s="36">
        <v>274.2</v>
      </c>
      <c r="F2080" s="4">
        <v>2.5100000000000001E-2</v>
      </c>
      <c r="G2080">
        <v>0</v>
      </c>
      <c r="H2080" s="25">
        <v>274.2</v>
      </c>
      <c r="I2080" s="25">
        <v>-40.5</v>
      </c>
      <c r="J2080" s="3">
        <v>10000</v>
      </c>
      <c r="K2080" s="7">
        <f t="shared" si="463"/>
        <v>3</v>
      </c>
      <c r="L2080" s="6">
        <f t="shared" si="464"/>
        <v>299.89999999999998</v>
      </c>
      <c r="M2080">
        <v>1</v>
      </c>
      <c r="N2080" s="9">
        <f t="shared" si="465"/>
        <v>1</v>
      </c>
      <c r="O2080" s="9">
        <f t="shared" si="466"/>
        <v>0</v>
      </c>
      <c r="P2080" s="9">
        <f t="shared" si="467"/>
        <v>0</v>
      </c>
      <c r="Q2080" s="8">
        <f t="shared" si="468"/>
        <v>274.2</v>
      </c>
      <c r="R2080" s="8">
        <f t="shared" si="469"/>
        <v>0</v>
      </c>
      <c r="S2080" t="str">
        <f t="shared" si="470"/>
        <v>13.00.00</v>
      </c>
      <c r="T2080" t="str">
        <f t="shared" si="471"/>
        <v>18.00.00</v>
      </c>
      <c r="U2080" t="str">
        <f t="shared" si="472"/>
        <v>18-giu-2015</v>
      </c>
      <c r="V2080">
        <f t="shared" si="473"/>
        <v>6</v>
      </c>
      <c r="W2080">
        <f t="shared" si="474"/>
        <v>2015</v>
      </c>
      <c r="X2080">
        <f t="shared" si="475"/>
        <v>18</v>
      </c>
      <c r="Y2080" s="25">
        <f t="shared" si="476"/>
        <v>14073.7</v>
      </c>
    </row>
    <row r="2081" spans="1:25">
      <c r="A2081" t="s">
        <v>7461</v>
      </c>
      <c r="B2081" t="s">
        <v>7462</v>
      </c>
      <c r="C2081" t="s">
        <v>25</v>
      </c>
      <c r="D2081">
        <v>6</v>
      </c>
      <c r="E2081" s="36">
        <v>2.2000000000000002</v>
      </c>
      <c r="F2081" s="4">
        <v>2.0000000000000001E-4</v>
      </c>
      <c r="G2081">
        <v>0</v>
      </c>
      <c r="H2081" s="25">
        <v>24.2</v>
      </c>
      <c r="I2081" s="25">
        <v>-18.5</v>
      </c>
      <c r="J2081" s="3">
        <v>10000</v>
      </c>
      <c r="K2081" s="7">
        <f t="shared" si="463"/>
        <v>4</v>
      </c>
      <c r="L2081" s="6">
        <f t="shared" si="464"/>
        <v>302.09999999999997</v>
      </c>
      <c r="M2081">
        <v>1</v>
      </c>
      <c r="N2081" s="9">
        <f t="shared" si="465"/>
        <v>1</v>
      </c>
      <c r="O2081" s="9">
        <f t="shared" si="466"/>
        <v>0</v>
      </c>
      <c r="P2081" s="9">
        <f t="shared" si="467"/>
        <v>0</v>
      </c>
      <c r="Q2081" s="8">
        <f t="shared" si="468"/>
        <v>2.2000000000000002</v>
      </c>
      <c r="R2081" s="8">
        <f t="shared" si="469"/>
        <v>0</v>
      </c>
      <c r="S2081" t="str">
        <f t="shared" si="470"/>
        <v>10.15.00</v>
      </c>
      <c r="T2081" t="str">
        <f t="shared" si="471"/>
        <v>11.45.00</v>
      </c>
      <c r="U2081" t="str">
        <f t="shared" si="472"/>
        <v>19-giu-2015</v>
      </c>
      <c r="V2081">
        <f t="shared" si="473"/>
        <v>6</v>
      </c>
      <c r="W2081">
        <f t="shared" si="474"/>
        <v>2015</v>
      </c>
      <c r="X2081">
        <f t="shared" si="475"/>
        <v>19</v>
      </c>
      <c r="Y2081" s="25">
        <f t="shared" si="476"/>
        <v>14075.900000000001</v>
      </c>
    </row>
    <row r="2082" spans="1:25">
      <c r="A2082" t="s">
        <v>40</v>
      </c>
      <c r="B2082" t="s">
        <v>7463</v>
      </c>
      <c r="C2082" t="s">
        <v>55</v>
      </c>
      <c r="D2082">
        <v>10</v>
      </c>
      <c r="E2082" s="36">
        <v>76.2</v>
      </c>
      <c r="F2082" s="4">
        <v>6.7999999999999996E-3</v>
      </c>
      <c r="G2082">
        <v>0</v>
      </c>
      <c r="H2082" s="25">
        <v>97.2</v>
      </c>
      <c r="I2082" s="25">
        <v>-21.5</v>
      </c>
      <c r="J2082" s="3">
        <v>10000</v>
      </c>
      <c r="K2082" s="7">
        <f t="shared" si="463"/>
        <v>5</v>
      </c>
      <c r="L2082" s="6">
        <f t="shared" si="464"/>
        <v>378.29999999999995</v>
      </c>
      <c r="M2082">
        <v>1</v>
      </c>
      <c r="N2082" s="9">
        <f t="shared" si="465"/>
        <v>1</v>
      </c>
      <c r="O2082" s="9">
        <f t="shared" si="466"/>
        <v>0</v>
      </c>
      <c r="P2082" s="9">
        <f t="shared" si="467"/>
        <v>0</v>
      </c>
      <c r="Q2082" s="8">
        <f t="shared" si="468"/>
        <v>76.2</v>
      </c>
      <c r="R2082" s="8">
        <f t="shared" si="469"/>
        <v>0</v>
      </c>
      <c r="S2082" t="str">
        <f t="shared" si="470"/>
        <v>13.30.00</v>
      </c>
      <c r="T2082" t="str">
        <f t="shared" si="471"/>
        <v>16.00.00</v>
      </c>
      <c r="U2082" t="str">
        <f t="shared" si="472"/>
        <v>19-giu-2015</v>
      </c>
      <c r="V2082">
        <f t="shared" si="473"/>
        <v>6</v>
      </c>
      <c r="W2082">
        <f t="shared" si="474"/>
        <v>2015</v>
      </c>
      <c r="X2082">
        <f t="shared" si="475"/>
        <v>19</v>
      </c>
      <c r="Y2082" s="25">
        <f t="shared" si="476"/>
        <v>14152.100000000002</v>
      </c>
    </row>
    <row r="2083" spans="1:25">
      <c r="A2083" t="s">
        <v>2385</v>
      </c>
      <c r="B2083" t="s">
        <v>2386</v>
      </c>
      <c r="C2083" t="s">
        <v>25</v>
      </c>
      <c r="D2083">
        <v>2</v>
      </c>
      <c r="E2083" s="38">
        <v>-200</v>
      </c>
      <c r="F2083" s="4">
        <v>-8.8000000000000005E-3</v>
      </c>
      <c r="G2083">
        <v>0</v>
      </c>
      <c r="H2083" s="25">
        <v>0</v>
      </c>
      <c r="I2083" s="25">
        <v>-200</v>
      </c>
      <c r="J2083" s="3">
        <v>10000</v>
      </c>
      <c r="K2083" s="7">
        <f t="shared" si="463"/>
        <v>-1</v>
      </c>
      <c r="L2083" s="6">
        <f t="shared" si="464"/>
        <v>-200</v>
      </c>
      <c r="M2083">
        <v>1</v>
      </c>
      <c r="N2083" s="9">
        <f t="shared" si="465"/>
        <v>0</v>
      </c>
      <c r="O2083" s="9">
        <f t="shared" si="466"/>
        <v>-1</v>
      </c>
      <c r="P2083" s="9">
        <f t="shared" si="467"/>
        <v>0</v>
      </c>
      <c r="Q2083" s="8">
        <f t="shared" si="468"/>
        <v>0</v>
      </c>
      <c r="R2083" s="8">
        <f t="shared" si="469"/>
        <v>-200</v>
      </c>
      <c r="S2083" t="str">
        <f t="shared" si="470"/>
        <v>12.00.00</v>
      </c>
      <c r="T2083" t="str">
        <f t="shared" si="471"/>
        <v>14.00.00</v>
      </c>
      <c r="U2083" t="str">
        <f t="shared" si="472"/>
        <v>22-giu-2015</v>
      </c>
      <c r="V2083">
        <f t="shared" si="473"/>
        <v>6</v>
      </c>
      <c r="W2083">
        <f t="shared" si="474"/>
        <v>2015</v>
      </c>
      <c r="X2083">
        <f t="shared" si="475"/>
        <v>22</v>
      </c>
      <c r="Y2083" s="25">
        <f t="shared" si="476"/>
        <v>13952.100000000002</v>
      </c>
    </row>
    <row r="2084" spans="1:25">
      <c r="A2084" t="s">
        <v>5930</v>
      </c>
      <c r="B2084" t="s">
        <v>2385</v>
      </c>
      <c r="C2084" t="s">
        <v>25</v>
      </c>
      <c r="D2084">
        <v>5</v>
      </c>
      <c r="E2084" s="36">
        <v>228.2</v>
      </c>
      <c r="F2084" s="4">
        <v>2.0500000000000001E-2</v>
      </c>
      <c r="G2084">
        <v>0</v>
      </c>
      <c r="H2084" s="25">
        <v>264.5</v>
      </c>
      <c r="I2084" s="25">
        <v>0</v>
      </c>
      <c r="J2084" s="3">
        <v>10000</v>
      </c>
      <c r="K2084" s="7">
        <f t="shared" si="463"/>
        <v>1</v>
      </c>
      <c r="L2084" s="6">
        <f t="shared" si="464"/>
        <v>228.2</v>
      </c>
      <c r="M2084">
        <v>1</v>
      </c>
      <c r="N2084" s="9">
        <f t="shared" si="465"/>
        <v>1</v>
      </c>
      <c r="O2084" s="9">
        <f t="shared" si="466"/>
        <v>0</v>
      </c>
      <c r="P2084" s="9">
        <f t="shared" si="467"/>
        <v>0</v>
      </c>
      <c r="Q2084" s="8">
        <f t="shared" si="468"/>
        <v>228.2</v>
      </c>
      <c r="R2084" s="8">
        <f t="shared" si="469"/>
        <v>0</v>
      </c>
      <c r="S2084" t="str">
        <f t="shared" si="470"/>
        <v>7.00.00</v>
      </c>
      <c r="T2084" t="str">
        <f t="shared" si="471"/>
        <v>12.00.00</v>
      </c>
      <c r="U2084" t="str">
        <f t="shared" si="472"/>
        <v>22-giu-2015</v>
      </c>
      <c r="V2084">
        <f t="shared" si="473"/>
        <v>6</v>
      </c>
      <c r="W2084">
        <f t="shared" si="474"/>
        <v>2015</v>
      </c>
      <c r="X2084">
        <f t="shared" si="475"/>
        <v>22</v>
      </c>
      <c r="Y2084" s="25">
        <f t="shared" si="476"/>
        <v>14180.300000000003</v>
      </c>
    </row>
    <row r="2085" spans="1:25">
      <c r="A2085" t="s">
        <v>5931</v>
      </c>
      <c r="B2085" t="s">
        <v>5932</v>
      </c>
      <c r="C2085" t="s">
        <v>55</v>
      </c>
      <c r="D2085">
        <v>2</v>
      </c>
      <c r="E2085" s="36">
        <v>92.2</v>
      </c>
      <c r="F2085" s="4">
        <v>8.0000000000000002E-3</v>
      </c>
      <c r="G2085">
        <v>0</v>
      </c>
      <c r="H2085" s="25">
        <v>139.80000000000001</v>
      </c>
      <c r="I2085" s="25">
        <v>0</v>
      </c>
      <c r="J2085" s="3">
        <v>10000</v>
      </c>
      <c r="K2085" s="7">
        <f t="shared" si="463"/>
        <v>2</v>
      </c>
      <c r="L2085" s="6">
        <f t="shared" si="464"/>
        <v>320.39999999999998</v>
      </c>
      <c r="M2085">
        <v>1</v>
      </c>
      <c r="N2085" s="9">
        <f t="shared" si="465"/>
        <v>1</v>
      </c>
      <c r="O2085" s="9">
        <f t="shared" si="466"/>
        <v>0</v>
      </c>
      <c r="P2085" s="9">
        <f t="shared" si="467"/>
        <v>0</v>
      </c>
      <c r="Q2085" s="8">
        <f t="shared" si="468"/>
        <v>92.2</v>
      </c>
      <c r="R2085" s="8">
        <f t="shared" si="469"/>
        <v>0</v>
      </c>
      <c r="S2085" t="str">
        <f t="shared" si="470"/>
        <v>10.00.00</v>
      </c>
      <c r="T2085" t="str">
        <f t="shared" si="471"/>
        <v>12.00.00</v>
      </c>
      <c r="U2085" t="str">
        <f t="shared" si="472"/>
        <v>24-giu-2015</v>
      </c>
      <c r="V2085">
        <f t="shared" si="473"/>
        <v>6</v>
      </c>
      <c r="W2085">
        <f t="shared" si="474"/>
        <v>2015</v>
      </c>
      <c r="X2085">
        <f t="shared" si="475"/>
        <v>24</v>
      </c>
      <c r="Y2085" s="25">
        <f t="shared" si="476"/>
        <v>14272.500000000004</v>
      </c>
    </row>
    <row r="2086" spans="1:25">
      <c r="A2086" t="s">
        <v>2387</v>
      </c>
      <c r="B2086" t="s">
        <v>2388</v>
      </c>
      <c r="C2086" t="s">
        <v>25</v>
      </c>
      <c r="D2086">
        <v>3</v>
      </c>
      <c r="E2086" s="38">
        <v>-200</v>
      </c>
      <c r="F2086" s="4">
        <v>-8.6999999999999994E-3</v>
      </c>
      <c r="G2086">
        <v>0</v>
      </c>
      <c r="H2086" s="25">
        <v>122</v>
      </c>
      <c r="I2086" s="25">
        <v>-200</v>
      </c>
      <c r="J2086" s="3">
        <v>10000</v>
      </c>
      <c r="K2086" s="7">
        <f t="shared" si="463"/>
        <v>-1</v>
      </c>
      <c r="L2086" s="6">
        <f t="shared" si="464"/>
        <v>-200</v>
      </c>
      <c r="M2086">
        <v>1</v>
      </c>
      <c r="N2086" s="9">
        <f t="shared" si="465"/>
        <v>0</v>
      </c>
      <c r="O2086" s="9">
        <f t="shared" si="466"/>
        <v>-1</v>
      </c>
      <c r="P2086" s="9">
        <f t="shared" si="467"/>
        <v>0</v>
      </c>
      <c r="Q2086" s="8">
        <f t="shared" si="468"/>
        <v>0</v>
      </c>
      <c r="R2086" s="8">
        <f t="shared" si="469"/>
        <v>-200</v>
      </c>
      <c r="S2086" t="str">
        <f t="shared" si="470"/>
        <v>12.00.00</v>
      </c>
      <c r="T2086" t="str">
        <f t="shared" si="471"/>
        <v>15.00.00</v>
      </c>
      <c r="U2086" t="str">
        <f t="shared" si="472"/>
        <v>25-giu-2015</v>
      </c>
      <c r="V2086">
        <f t="shared" si="473"/>
        <v>6</v>
      </c>
      <c r="W2086">
        <f t="shared" si="474"/>
        <v>2015</v>
      </c>
      <c r="X2086">
        <f t="shared" si="475"/>
        <v>25</v>
      </c>
      <c r="Y2086" s="25">
        <f t="shared" si="476"/>
        <v>14072.500000000004</v>
      </c>
    </row>
    <row r="2087" spans="1:25">
      <c r="A2087" t="s">
        <v>5933</v>
      </c>
      <c r="B2087" t="s">
        <v>5933</v>
      </c>
      <c r="C2087" t="s">
        <v>25</v>
      </c>
      <c r="D2087">
        <v>0</v>
      </c>
      <c r="E2087" s="36">
        <v>-70.8</v>
      </c>
      <c r="F2087" s="4">
        <v>-6.1000000000000004E-3</v>
      </c>
      <c r="G2087">
        <v>0</v>
      </c>
      <c r="H2087" s="25">
        <v>0</v>
      </c>
      <c r="I2087" s="25">
        <v>-70.8</v>
      </c>
      <c r="J2087" s="3">
        <v>10000</v>
      </c>
      <c r="K2087" s="7">
        <f t="shared" si="463"/>
        <v>-2</v>
      </c>
      <c r="L2087" s="6">
        <f t="shared" si="464"/>
        <v>-270.8</v>
      </c>
      <c r="M2087">
        <v>1</v>
      </c>
      <c r="N2087" s="9">
        <f t="shared" si="465"/>
        <v>0</v>
      </c>
      <c r="O2087" s="9">
        <f t="shared" si="466"/>
        <v>-1</v>
      </c>
      <c r="P2087" s="9">
        <f t="shared" si="467"/>
        <v>0</v>
      </c>
      <c r="Q2087" s="8">
        <f t="shared" si="468"/>
        <v>0</v>
      </c>
      <c r="R2087" s="8">
        <f t="shared" si="469"/>
        <v>-70.8</v>
      </c>
      <c r="S2087" t="str">
        <f t="shared" si="470"/>
        <v>16.00.00</v>
      </c>
      <c r="T2087" t="str">
        <f t="shared" si="471"/>
        <v>16.00.00</v>
      </c>
      <c r="U2087" t="str">
        <f t="shared" si="472"/>
        <v>26-giu-2015</v>
      </c>
      <c r="V2087">
        <f t="shared" si="473"/>
        <v>6</v>
      </c>
      <c r="W2087">
        <f t="shared" si="474"/>
        <v>2015</v>
      </c>
      <c r="X2087">
        <f t="shared" si="475"/>
        <v>26</v>
      </c>
      <c r="Y2087" s="25">
        <f t="shared" si="476"/>
        <v>14001.700000000004</v>
      </c>
    </row>
    <row r="2088" spans="1:25">
      <c r="A2088" t="s">
        <v>3477</v>
      </c>
      <c r="B2088" t="s">
        <v>3478</v>
      </c>
      <c r="C2088" t="s">
        <v>25</v>
      </c>
      <c r="D2088">
        <v>13</v>
      </c>
      <c r="E2088" s="36">
        <v>-117.5</v>
      </c>
      <c r="F2088" s="4">
        <v>-1.06E-2</v>
      </c>
      <c r="G2088">
        <v>0</v>
      </c>
      <c r="H2088" s="25">
        <v>127.9</v>
      </c>
      <c r="I2088" s="25">
        <v>-132.6</v>
      </c>
      <c r="J2088" s="3">
        <v>10000</v>
      </c>
      <c r="K2088" s="7">
        <f t="shared" si="463"/>
        <v>-3</v>
      </c>
      <c r="L2088" s="6">
        <f t="shared" si="464"/>
        <v>-388.3</v>
      </c>
      <c r="M2088">
        <v>1</v>
      </c>
      <c r="N2088" s="9">
        <f t="shared" si="465"/>
        <v>0</v>
      </c>
      <c r="O2088" s="9">
        <f t="shared" si="466"/>
        <v>-1</v>
      </c>
      <c r="P2088" s="9">
        <f t="shared" si="467"/>
        <v>0</v>
      </c>
      <c r="Q2088" s="8">
        <f t="shared" si="468"/>
        <v>0</v>
      </c>
      <c r="R2088" s="8">
        <f t="shared" si="469"/>
        <v>-117.5</v>
      </c>
      <c r="S2088" t="str">
        <f t="shared" si="470"/>
        <v>10.00.00</v>
      </c>
      <c r="T2088" t="str">
        <f t="shared" si="471"/>
        <v>23.00.00</v>
      </c>
      <c r="U2088" t="str">
        <f t="shared" si="472"/>
        <v>29-giu-2015</v>
      </c>
      <c r="V2088">
        <f t="shared" si="473"/>
        <v>6</v>
      </c>
      <c r="W2088">
        <f t="shared" si="474"/>
        <v>2015</v>
      </c>
      <c r="X2088">
        <f t="shared" si="475"/>
        <v>29</v>
      </c>
      <c r="Y2088" s="25">
        <f t="shared" si="476"/>
        <v>13884.200000000004</v>
      </c>
    </row>
    <row r="2089" spans="1:25">
      <c r="A2089" t="s">
        <v>5934</v>
      </c>
      <c r="B2089" t="s">
        <v>5934</v>
      </c>
      <c r="C2089" t="s">
        <v>25</v>
      </c>
      <c r="D2089">
        <v>0</v>
      </c>
      <c r="E2089" s="36">
        <v>9.1999999999999993</v>
      </c>
      <c r="F2089" s="4">
        <v>8.0000000000000004E-4</v>
      </c>
      <c r="G2089">
        <v>0</v>
      </c>
      <c r="H2089" s="25">
        <v>9.1999999999999993</v>
      </c>
      <c r="I2089" s="25">
        <v>0</v>
      </c>
      <c r="J2089" s="3">
        <v>10000</v>
      </c>
      <c r="K2089" s="7">
        <f t="shared" si="463"/>
        <v>1</v>
      </c>
      <c r="L2089" s="6">
        <f t="shared" si="464"/>
        <v>9.1999999999999993</v>
      </c>
      <c r="M2089">
        <v>1</v>
      </c>
      <c r="N2089" s="9">
        <f t="shared" si="465"/>
        <v>1</v>
      </c>
      <c r="O2089" s="9">
        <f t="shared" si="466"/>
        <v>0</v>
      </c>
      <c r="P2089" s="9">
        <f t="shared" si="467"/>
        <v>0</v>
      </c>
      <c r="Q2089" s="8">
        <f t="shared" si="468"/>
        <v>9.1999999999999993</v>
      </c>
      <c r="R2089" s="8">
        <f t="shared" si="469"/>
        <v>0</v>
      </c>
      <c r="S2089" t="str">
        <f t="shared" si="470"/>
        <v>12.00.00</v>
      </c>
      <c r="T2089" t="str">
        <f t="shared" si="471"/>
        <v>12.00.00</v>
      </c>
      <c r="U2089" t="str">
        <f t="shared" si="472"/>
        <v>30-giu-2015</v>
      </c>
      <c r="V2089">
        <f t="shared" si="473"/>
        <v>6</v>
      </c>
      <c r="W2089">
        <f t="shared" si="474"/>
        <v>2015</v>
      </c>
      <c r="X2089">
        <f t="shared" si="475"/>
        <v>30</v>
      </c>
      <c r="Y2089" s="25">
        <f t="shared" si="476"/>
        <v>13893.400000000005</v>
      </c>
    </row>
    <row r="2090" spans="1:25">
      <c r="A2090" t="s">
        <v>5935</v>
      </c>
      <c r="B2090" t="s">
        <v>5936</v>
      </c>
      <c r="C2090" t="s">
        <v>25</v>
      </c>
      <c r="D2090">
        <v>4</v>
      </c>
      <c r="E2090" s="36">
        <v>63.2</v>
      </c>
      <c r="F2090" s="4">
        <v>5.7000000000000002E-3</v>
      </c>
      <c r="G2090">
        <v>0</v>
      </c>
      <c r="H2090" s="25">
        <v>107.9</v>
      </c>
      <c r="I2090" s="25">
        <v>0</v>
      </c>
      <c r="J2090" s="3">
        <v>10000</v>
      </c>
      <c r="K2090" s="7">
        <f t="shared" si="463"/>
        <v>2</v>
      </c>
      <c r="L2090" s="6">
        <f t="shared" si="464"/>
        <v>72.400000000000006</v>
      </c>
      <c r="M2090">
        <v>1</v>
      </c>
      <c r="N2090" s="9">
        <f t="shared" si="465"/>
        <v>1</v>
      </c>
      <c r="O2090" s="9">
        <f t="shared" si="466"/>
        <v>0</v>
      </c>
      <c r="P2090" s="9">
        <f t="shared" si="467"/>
        <v>0</v>
      </c>
      <c r="Q2090" s="8">
        <f t="shared" si="468"/>
        <v>63.2</v>
      </c>
      <c r="R2090" s="8">
        <f t="shared" si="469"/>
        <v>0</v>
      </c>
      <c r="S2090" t="str">
        <f t="shared" si="470"/>
        <v>12.00.00</v>
      </c>
      <c r="T2090" t="str">
        <f t="shared" si="471"/>
        <v>16.00.00</v>
      </c>
      <c r="U2090" t="str">
        <f t="shared" si="472"/>
        <v xml:space="preserve">1-lug-2015 </v>
      </c>
      <c r="V2090">
        <f t="shared" si="473"/>
        <v>7</v>
      </c>
      <c r="W2090">
        <f t="shared" si="474"/>
        <v>2015</v>
      </c>
      <c r="X2090">
        <f t="shared" si="475"/>
        <v>1</v>
      </c>
      <c r="Y2090" s="25">
        <f t="shared" si="476"/>
        <v>13956.600000000006</v>
      </c>
    </row>
    <row r="2091" spans="1:25">
      <c r="A2091" t="s">
        <v>3479</v>
      </c>
      <c r="B2091" t="s">
        <v>3480</v>
      </c>
      <c r="C2091" t="s">
        <v>25</v>
      </c>
      <c r="D2091">
        <v>2</v>
      </c>
      <c r="E2091" s="36">
        <v>-85.1</v>
      </c>
      <c r="F2091" s="4">
        <v>-7.7000000000000002E-3</v>
      </c>
      <c r="G2091">
        <v>0</v>
      </c>
      <c r="H2091" s="25">
        <v>0</v>
      </c>
      <c r="I2091" s="25">
        <v>-85.1</v>
      </c>
      <c r="J2091" s="3">
        <v>10000</v>
      </c>
      <c r="K2091" s="7">
        <f t="shared" si="463"/>
        <v>-1</v>
      </c>
      <c r="L2091" s="6">
        <f t="shared" si="464"/>
        <v>-85.1</v>
      </c>
      <c r="M2091">
        <v>1</v>
      </c>
      <c r="N2091" s="9">
        <f t="shared" si="465"/>
        <v>0</v>
      </c>
      <c r="O2091" s="9">
        <f t="shared" si="466"/>
        <v>-1</v>
      </c>
      <c r="P2091" s="9">
        <f t="shared" si="467"/>
        <v>0</v>
      </c>
      <c r="Q2091" s="8">
        <f t="shared" si="468"/>
        <v>0</v>
      </c>
      <c r="R2091" s="8">
        <f t="shared" si="469"/>
        <v>-85.1</v>
      </c>
      <c r="S2091" t="str">
        <f t="shared" si="470"/>
        <v>13.00.00</v>
      </c>
      <c r="T2091" t="str">
        <f t="shared" si="471"/>
        <v>15.00.00</v>
      </c>
      <c r="U2091" t="str">
        <f t="shared" si="472"/>
        <v xml:space="preserve">3-lug-2015 </v>
      </c>
      <c r="V2091">
        <f t="shared" si="473"/>
        <v>7</v>
      </c>
      <c r="W2091">
        <f t="shared" si="474"/>
        <v>2015</v>
      </c>
      <c r="X2091">
        <f t="shared" si="475"/>
        <v>3</v>
      </c>
      <c r="Y2091" s="25">
        <f t="shared" si="476"/>
        <v>13871.500000000005</v>
      </c>
    </row>
    <row r="2092" spans="1:25">
      <c r="A2092" t="s">
        <v>5937</v>
      </c>
      <c r="B2092" t="s">
        <v>5938</v>
      </c>
      <c r="C2092" t="s">
        <v>25</v>
      </c>
      <c r="D2092">
        <v>1</v>
      </c>
      <c r="E2092" s="36">
        <v>18.100000000000001</v>
      </c>
      <c r="F2092" s="4">
        <v>1.6999999999999999E-3</v>
      </c>
      <c r="G2092">
        <v>0</v>
      </c>
      <c r="H2092" s="25">
        <v>343.3</v>
      </c>
      <c r="I2092" s="25">
        <v>0</v>
      </c>
      <c r="J2092" s="3">
        <v>10000</v>
      </c>
      <c r="K2092" s="7">
        <f t="shared" si="463"/>
        <v>1</v>
      </c>
      <c r="L2092" s="6">
        <f t="shared" si="464"/>
        <v>18.100000000000001</v>
      </c>
      <c r="M2092">
        <v>1</v>
      </c>
      <c r="N2092" s="9">
        <f t="shared" si="465"/>
        <v>1</v>
      </c>
      <c r="O2092" s="9">
        <f t="shared" si="466"/>
        <v>0</v>
      </c>
      <c r="P2092" s="9">
        <f t="shared" si="467"/>
        <v>0</v>
      </c>
      <c r="Q2092" s="8">
        <f t="shared" si="468"/>
        <v>18.100000000000001</v>
      </c>
      <c r="R2092" s="8">
        <f t="shared" si="469"/>
        <v>0</v>
      </c>
      <c r="S2092" t="str">
        <f t="shared" si="470"/>
        <v>0.00.00</v>
      </c>
      <c r="T2092" t="str">
        <f t="shared" si="471"/>
        <v>1.00.00</v>
      </c>
      <c r="U2092" t="str">
        <f t="shared" si="472"/>
        <v xml:space="preserve">6-lug-2015 </v>
      </c>
      <c r="V2092">
        <f t="shared" si="473"/>
        <v>7</v>
      </c>
      <c r="W2092">
        <f t="shared" si="474"/>
        <v>2015</v>
      </c>
      <c r="X2092">
        <f t="shared" si="475"/>
        <v>6</v>
      </c>
      <c r="Y2092" s="25">
        <f t="shared" si="476"/>
        <v>13889.600000000006</v>
      </c>
    </row>
    <row r="2093" spans="1:25">
      <c r="A2093" t="s">
        <v>2389</v>
      </c>
      <c r="B2093" t="s">
        <v>2390</v>
      </c>
      <c r="C2093" t="s">
        <v>25</v>
      </c>
      <c r="D2093">
        <v>3</v>
      </c>
      <c r="E2093" s="38">
        <v>-200</v>
      </c>
      <c r="F2093" s="4">
        <v>-9.1000000000000004E-3</v>
      </c>
      <c r="G2093">
        <v>0</v>
      </c>
      <c r="H2093" s="25">
        <v>0</v>
      </c>
      <c r="I2093" s="25">
        <v>-200</v>
      </c>
      <c r="J2093" s="3">
        <v>10000</v>
      </c>
      <c r="K2093" s="7">
        <f t="shared" si="463"/>
        <v>-1</v>
      </c>
      <c r="L2093" s="6">
        <f t="shared" si="464"/>
        <v>-200</v>
      </c>
      <c r="M2093">
        <v>1</v>
      </c>
      <c r="N2093" s="9">
        <f t="shared" si="465"/>
        <v>0</v>
      </c>
      <c r="O2093" s="9">
        <f t="shared" si="466"/>
        <v>-1</v>
      </c>
      <c r="P2093" s="9">
        <f t="shared" si="467"/>
        <v>0</v>
      </c>
      <c r="Q2093" s="8">
        <f t="shared" si="468"/>
        <v>0</v>
      </c>
      <c r="R2093" s="8">
        <f t="shared" si="469"/>
        <v>-200</v>
      </c>
      <c r="S2093" t="str">
        <f t="shared" si="470"/>
        <v>12.00.00</v>
      </c>
      <c r="T2093" t="str">
        <f t="shared" si="471"/>
        <v>15.00.00</v>
      </c>
      <c r="U2093" t="str">
        <f t="shared" si="472"/>
        <v xml:space="preserve">6-lug-2015 </v>
      </c>
      <c r="V2093">
        <f t="shared" si="473"/>
        <v>7</v>
      </c>
      <c r="W2093">
        <f t="shared" si="474"/>
        <v>2015</v>
      </c>
      <c r="X2093">
        <f t="shared" si="475"/>
        <v>6</v>
      </c>
      <c r="Y2093" s="25">
        <f t="shared" si="476"/>
        <v>13689.600000000006</v>
      </c>
    </row>
    <row r="2094" spans="1:25">
      <c r="A2094" t="s">
        <v>3481</v>
      </c>
      <c r="B2094" t="s">
        <v>3482</v>
      </c>
      <c r="C2094" t="s">
        <v>25</v>
      </c>
      <c r="D2094">
        <v>1</v>
      </c>
      <c r="E2094" s="36">
        <v>18.899999999999999</v>
      </c>
      <c r="F2094" s="4">
        <v>1.6999999999999999E-3</v>
      </c>
      <c r="G2094">
        <v>0</v>
      </c>
      <c r="H2094" s="25">
        <v>20.6</v>
      </c>
      <c r="I2094" s="25">
        <v>0</v>
      </c>
      <c r="J2094" s="3">
        <v>10000</v>
      </c>
      <c r="K2094" s="7">
        <f t="shared" si="463"/>
        <v>1</v>
      </c>
      <c r="L2094" s="6">
        <f t="shared" si="464"/>
        <v>18.899999999999999</v>
      </c>
      <c r="M2094">
        <v>1</v>
      </c>
      <c r="N2094" s="9">
        <f t="shared" si="465"/>
        <v>1</v>
      </c>
      <c r="O2094" s="9">
        <f t="shared" si="466"/>
        <v>0</v>
      </c>
      <c r="P2094" s="9">
        <f t="shared" si="467"/>
        <v>0</v>
      </c>
      <c r="Q2094" s="8">
        <f t="shared" si="468"/>
        <v>18.899999999999999</v>
      </c>
      <c r="R2094" s="8">
        <f t="shared" si="469"/>
        <v>0</v>
      </c>
      <c r="S2094" t="str">
        <f t="shared" si="470"/>
        <v>22.00.00</v>
      </c>
      <c r="T2094" t="str">
        <f t="shared" si="471"/>
        <v>23.00.00</v>
      </c>
      <c r="U2094" t="str">
        <f t="shared" si="472"/>
        <v xml:space="preserve">6-lug-2015 </v>
      </c>
      <c r="V2094">
        <f t="shared" si="473"/>
        <v>7</v>
      </c>
      <c r="W2094">
        <f t="shared" si="474"/>
        <v>2015</v>
      </c>
      <c r="X2094">
        <f t="shared" si="475"/>
        <v>6</v>
      </c>
      <c r="Y2094" s="25">
        <f t="shared" si="476"/>
        <v>13708.500000000005</v>
      </c>
    </row>
    <row r="2095" spans="1:25">
      <c r="A2095" t="s">
        <v>2391</v>
      </c>
      <c r="B2095" t="s">
        <v>2392</v>
      </c>
      <c r="C2095" t="s">
        <v>55</v>
      </c>
      <c r="D2095">
        <v>8</v>
      </c>
      <c r="E2095" s="38">
        <v>-24.6</v>
      </c>
      <c r="F2095" s="4">
        <v>-1.1000000000000001E-3</v>
      </c>
      <c r="G2095">
        <v>0</v>
      </c>
      <c r="H2095" s="25">
        <v>199</v>
      </c>
      <c r="I2095" s="25">
        <v>-24.6</v>
      </c>
      <c r="J2095" s="3">
        <v>10000</v>
      </c>
      <c r="K2095" s="7">
        <f t="shared" si="463"/>
        <v>-1</v>
      </c>
      <c r="L2095" s="6">
        <f t="shared" si="464"/>
        <v>-24.6</v>
      </c>
      <c r="M2095">
        <v>1</v>
      </c>
      <c r="N2095" s="9">
        <f t="shared" si="465"/>
        <v>0</v>
      </c>
      <c r="O2095" s="9">
        <f t="shared" si="466"/>
        <v>-1</v>
      </c>
      <c r="P2095" s="9">
        <f t="shared" si="467"/>
        <v>0</v>
      </c>
      <c r="Q2095" s="8">
        <f t="shared" si="468"/>
        <v>0</v>
      </c>
      <c r="R2095" s="8">
        <f t="shared" si="469"/>
        <v>-24.6</v>
      </c>
      <c r="S2095" t="str">
        <f t="shared" si="470"/>
        <v>13.00.00</v>
      </c>
      <c r="T2095" t="str">
        <f t="shared" si="471"/>
        <v>21.00.00</v>
      </c>
      <c r="U2095" t="str">
        <f t="shared" si="472"/>
        <v xml:space="preserve">7-lug-2015 </v>
      </c>
      <c r="V2095">
        <f t="shared" si="473"/>
        <v>7</v>
      </c>
      <c r="W2095">
        <f t="shared" si="474"/>
        <v>2015</v>
      </c>
      <c r="X2095">
        <f t="shared" si="475"/>
        <v>7</v>
      </c>
      <c r="Y2095" s="25">
        <f t="shared" si="476"/>
        <v>13683.900000000005</v>
      </c>
    </row>
    <row r="2096" spans="1:25">
      <c r="A2096" t="s">
        <v>5941</v>
      </c>
      <c r="B2096" t="s">
        <v>5941</v>
      </c>
      <c r="C2096" t="s">
        <v>55</v>
      </c>
      <c r="D2096">
        <v>0</v>
      </c>
      <c r="E2096" s="36">
        <v>-11.8</v>
      </c>
      <c r="F2096" s="4">
        <v>-1.1000000000000001E-3</v>
      </c>
      <c r="G2096">
        <v>0</v>
      </c>
      <c r="H2096" s="25">
        <v>0</v>
      </c>
      <c r="I2096" s="25">
        <v>-11.8</v>
      </c>
      <c r="J2096" s="3">
        <v>10000</v>
      </c>
      <c r="K2096" s="7">
        <f t="shared" si="463"/>
        <v>-2</v>
      </c>
      <c r="L2096" s="6">
        <f t="shared" si="464"/>
        <v>-36.400000000000006</v>
      </c>
      <c r="M2096">
        <v>1</v>
      </c>
      <c r="N2096" s="9">
        <f t="shared" si="465"/>
        <v>0</v>
      </c>
      <c r="O2096" s="9">
        <f t="shared" si="466"/>
        <v>-1</v>
      </c>
      <c r="P2096" s="9">
        <f t="shared" si="467"/>
        <v>0</v>
      </c>
      <c r="Q2096" s="8">
        <f t="shared" si="468"/>
        <v>0</v>
      </c>
      <c r="R2096" s="8">
        <f t="shared" si="469"/>
        <v>-11.8</v>
      </c>
      <c r="S2096" t="str">
        <f t="shared" si="470"/>
        <v>17.00.00</v>
      </c>
      <c r="T2096" t="str">
        <f t="shared" si="471"/>
        <v>17.00.00</v>
      </c>
      <c r="U2096" t="str">
        <f t="shared" si="472"/>
        <v xml:space="preserve">7-lug-2015 </v>
      </c>
      <c r="V2096">
        <f t="shared" si="473"/>
        <v>7</v>
      </c>
      <c r="W2096">
        <f t="shared" si="474"/>
        <v>2015</v>
      </c>
      <c r="X2096">
        <f t="shared" si="475"/>
        <v>7</v>
      </c>
      <c r="Y2096" s="25">
        <f t="shared" si="476"/>
        <v>13672.100000000006</v>
      </c>
    </row>
    <row r="2097" spans="1:25">
      <c r="A2097" t="s">
        <v>3483</v>
      </c>
      <c r="B2097" t="s">
        <v>3484</v>
      </c>
      <c r="C2097" t="s">
        <v>25</v>
      </c>
      <c r="D2097">
        <v>4</v>
      </c>
      <c r="E2097" s="36">
        <v>120.9</v>
      </c>
      <c r="F2097" s="4">
        <v>1.12E-2</v>
      </c>
      <c r="G2097">
        <v>0</v>
      </c>
      <c r="H2097" s="25">
        <v>133</v>
      </c>
      <c r="I2097" s="25">
        <v>0</v>
      </c>
      <c r="J2097" s="3">
        <v>10000</v>
      </c>
      <c r="K2097" s="7">
        <f t="shared" si="463"/>
        <v>1</v>
      </c>
      <c r="L2097" s="6">
        <f t="shared" si="464"/>
        <v>120.9</v>
      </c>
      <c r="M2097">
        <v>1</v>
      </c>
      <c r="N2097" s="9">
        <f t="shared" si="465"/>
        <v>1</v>
      </c>
      <c r="O2097" s="9">
        <f t="shared" si="466"/>
        <v>0</v>
      </c>
      <c r="P2097" s="9">
        <f t="shared" si="467"/>
        <v>0</v>
      </c>
      <c r="Q2097" s="8">
        <f t="shared" si="468"/>
        <v>120.9</v>
      </c>
      <c r="R2097" s="8">
        <f t="shared" si="469"/>
        <v>0</v>
      </c>
      <c r="S2097" t="str">
        <f t="shared" si="470"/>
        <v>19.00.00</v>
      </c>
      <c r="T2097" t="str">
        <f t="shared" si="471"/>
        <v>23.00.00</v>
      </c>
      <c r="U2097" t="str">
        <f t="shared" si="472"/>
        <v xml:space="preserve">7-lug-2015 </v>
      </c>
      <c r="V2097">
        <f t="shared" si="473"/>
        <v>7</v>
      </c>
      <c r="W2097">
        <f t="shared" si="474"/>
        <v>2015</v>
      </c>
      <c r="X2097">
        <f t="shared" si="475"/>
        <v>7</v>
      </c>
      <c r="Y2097" s="25">
        <f t="shared" si="476"/>
        <v>13793.000000000005</v>
      </c>
    </row>
    <row r="2098" spans="1:25">
      <c r="A2098" t="s">
        <v>5942</v>
      </c>
      <c r="B2098" t="s">
        <v>5943</v>
      </c>
      <c r="C2098" t="s">
        <v>25</v>
      </c>
      <c r="D2098">
        <v>5</v>
      </c>
      <c r="E2098" s="36">
        <v>-65.8</v>
      </c>
      <c r="F2098" s="4">
        <v>-6.0000000000000001E-3</v>
      </c>
      <c r="G2098">
        <v>0</v>
      </c>
      <c r="H2098" s="25">
        <v>0</v>
      </c>
      <c r="I2098" s="25">
        <v>-65.8</v>
      </c>
      <c r="J2098" s="3">
        <v>10000</v>
      </c>
      <c r="K2098" s="7">
        <f t="shared" si="463"/>
        <v>-1</v>
      </c>
      <c r="L2098" s="6">
        <f t="shared" si="464"/>
        <v>-65.8</v>
      </c>
      <c r="M2098">
        <v>1</v>
      </c>
      <c r="N2098" s="9">
        <f t="shared" si="465"/>
        <v>0</v>
      </c>
      <c r="O2098" s="9">
        <f t="shared" si="466"/>
        <v>-1</v>
      </c>
      <c r="P2098" s="9">
        <f t="shared" si="467"/>
        <v>0</v>
      </c>
      <c r="Q2098" s="8">
        <f t="shared" si="468"/>
        <v>0</v>
      </c>
      <c r="R2098" s="8">
        <f t="shared" si="469"/>
        <v>-65.8</v>
      </c>
      <c r="S2098" t="str">
        <f t="shared" si="470"/>
        <v>22.00.00</v>
      </c>
      <c r="T2098" t="str">
        <f t="shared" si="471"/>
        <v>3.00.00</v>
      </c>
      <c r="U2098" t="str">
        <f t="shared" si="472"/>
        <v xml:space="preserve">7-lug-2015 </v>
      </c>
      <c r="V2098">
        <f t="shared" si="473"/>
        <v>7</v>
      </c>
      <c r="W2098">
        <f t="shared" si="474"/>
        <v>2015</v>
      </c>
      <c r="X2098">
        <f t="shared" si="475"/>
        <v>7</v>
      </c>
      <c r="Y2098" s="25">
        <f t="shared" si="476"/>
        <v>13727.200000000006</v>
      </c>
    </row>
    <row r="2099" spans="1:25">
      <c r="A2099" t="s">
        <v>5939</v>
      </c>
      <c r="B2099" t="s">
        <v>5940</v>
      </c>
      <c r="C2099" t="s">
        <v>25</v>
      </c>
      <c r="D2099">
        <v>2</v>
      </c>
      <c r="E2099" s="36">
        <v>-33.799999999999997</v>
      </c>
      <c r="F2099" s="4">
        <v>-3.0999999999999999E-3</v>
      </c>
      <c r="G2099">
        <v>0</v>
      </c>
      <c r="H2099" s="25">
        <v>31.3</v>
      </c>
      <c r="I2099" s="25">
        <v>-33.799999999999997</v>
      </c>
      <c r="J2099" s="3">
        <v>10000</v>
      </c>
      <c r="K2099" s="7">
        <f t="shared" si="463"/>
        <v>-2</v>
      </c>
      <c r="L2099" s="6">
        <f t="shared" si="464"/>
        <v>-99.6</v>
      </c>
      <c r="M2099">
        <v>1</v>
      </c>
      <c r="N2099" s="9">
        <f t="shared" si="465"/>
        <v>0</v>
      </c>
      <c r="O2099" s="9">
        <f t="shared" si="466"/>
        <v>-1</v>
      </c>
      <c r="P2099" s="9">
        <f t="shared" si="467"/>
        <v>0</v>
      </c>
      <c r="Q2099" s="8">
        <f t="shared" si="468"/>
        <v>0</v>
      </c>
      <c r="R2099" s="8">
        <f t="shared" si="469"/>
        <v>-33.799999999999997</v>
      </c>
      <c r="S2099" t="str">
        <f t="shared" si="470"/>
        <v>8.00.00</v>
      </c>
      <c r="T2099" t="str">
        <f t="shared" si="471"/>
        <v>10.00.00</v>
      </c>
      <c r="U2099" t="str">
        <f t="shared" si="472"/>
        <v xml:space="preserve">7-lug-2015 </v>
      </c>
      <c r="V2099">
        <f t="shared" si="473"/>
        <v>7</v>
      </c>
      <c r="W2099">
        <f t="shared" si="474"/>
        <v>2015</v>
      </c>
      <c r="X2099">
        <f t="shared" si="475"/>
        <v>7</v>
      </c>
      <c r="Y2099" s="25">
        <f t="shared" si="476"/>
        <v>13693.400000000007</v>
      </c>
    </row>
    <row r="2100" spans="1:25">
      <c r="A2100" t="s">
        <v>5944</v>
      </c>
      <c r="B2100" t="s">
        <v>5945</v>
      </c>
      <c r="C2100" t="s">
        <v>55</v>
      </c>
      <c r="D2100">
        <v>1</v>
      </c>
      <c r="E2100" s="36">
        <v>-27.8</v>
      </c>
      <c r="F2100" s="4">
        <v>-2.5999999999999999E-3</v>
      </c>
      <c r="G2100">
        <v>0</v>
      </c>
      <c r="H2100" s="25">
        <v>0</v>
      </c>
      <c r="I2100" s="25">
        <v>-27.8</v>
      </c>
      <c r="J2100" s="3">
        <v>10000</v>
      </c>
      <c r="K2100" s="7">
        <f t="shared" si="463"/>
        <v>-3</v>
      </c>
      <c r="L2100" s="6">
        <f t="shared" si="464"/>
        <v>-127.39999999999999</v>
      </c>
      <c r="M2100">
        <v>1</v>
      </c>
      <c r="N2100" s="9">
        <f t="shared" si="465"/>
        <v>0</v>
      </c>
      <c r="O2100" s="9">
        <f t="shared" si="466"/>
        <v>-1</v>
      </c>
      <c r="P2100" s="9">
        <f t="shared" si="467"/>
        <v>0</v>
      </c>
      <c r="Q2100" s="8">
        <f t="shared" si="468"/>
        <v>0</v>
      </c>
      <c r="R2100" s="8">
        <f t="shared" si="469"/>
        <v>-27.8</v>
      </c>
      <c r="S2100" t="str">
        <f t="shared" si="470"/>
        <v>9.00.00</v>
      </c>
      <c r="T2100" t="str">
        <f t="shared" si="471"/>
        <v>10.00.00</v>
      </c>
      <c r="U2100" t="str">
        <f t="shared" si="472"/>
        <v xml:space="preserve">8-lug-2015 </v>
      </c>
      <c r="V2100">
        <f t="shared" si="473"/>
        <v>7</v>
      </c>
      <c r="W2100">
        <f t="shared" si="474"/>
        <v>2015</v>
      </c>
      <c r="X2100">
        <f t="shared" si="475"/>
        <v>8</v>
      </c>
      <c r="Y2100" s="25">
        <f t="shared" si="476"/>
        <v>13665.600000000008</v>
      </c>
    </row>
    <row r="2101" spans="1:25">
      <c r="A2101" t="s">
        <v>2393</v>
      </c>
      <c r="B2101" t="s">
        <v>2394</v>
      </c>
      <c r="C2101" t="s">
        <v>25</v>
      </c>
      <c r="D2101">
        <v>9</v>
      </c>
      <c r="E2101" s="38">
        <v>130</v>
      </c>
      <c r="F2101" s="4">
        <v>6.0000000000000001E-3</v>
      </c>
      <c r="G2101">
        <v>0</v>
      </c>
      <c r="H2101" s="25">
        <v>174</v>
      </c>
      <c r="I2101" s="25">
        <v>0</v>
      </c>
      <c r="J2101" s="3">
        <v>10000</v>
      </c>
      <c r="K2101" s="7">
        <f t="shared" si="463"/>
        <v>1</v>
      </c>
      <c r="L2101" s="6">
        <f t="shared" si="464"/>
        <v>130</v>
      </c>
      <c r="M2101">
        <v>1</v>
      </c>
      <c r="N2101" s="9">
        <f t="shared" si="465"/>
        <v>1</v>
      </c>
      <c r="O2101" s="9">
        <f t="shared" si="466"/>
        <v>0</v>
      </c>
      <c r="P2101" s="9">
        <f t="shared" si="467"/>
        <v>0</v>
      </c>
      <c r="Q2101" s="8">
        <f t="shared" si="468"/>
        <v>130</v>
      </c>
      <c r="R2101" s="8">
        <f t="shared" si="469"/>
        <v>0</v>
      </c>
      <c r="S2101" t="str">
        <f t="shared" si="470"/>
        <v>12.00.00</v>
      </c>
      <c r="T2101" t="str">
        <f t="shared" si="471"/>
        <v>21.00.00</v>
      </c>
      <c r="U2101" t="str">
        <f t="shared" si="472"/>
        <v xml:space="preserve">9-lug-2015 </v>
      </c>
      <c r="V2101">
        <f t="shared" si="473"/>
        <v>7</v>
      </c>
      <c r="W2101">
        <f t="shared" si="474"/>
        <v>2015</v>
      </c>
      <c r="X2101">
        <f t="shared" si="475"/>
        <v>9</v>
      </c>
      <c r="Y2101" s="25">
        <f t="shared" si="476"/>
        <v>13795.600000000008</v>
      </c>
    </row>
    <row r="2102" spans="1:25">
      <c r="A2102" t="s">
        <v>5946</v>
      </c>
      <c r="B2102" t="s">
        <v>5947</v>
      </c>
      <c r="C2102" t="s">
        <v>25</v>
      </c>
      <c r="D2102">
        <v>10</v>
      </c>
      <c r="E2102" s="36">
        <v>176.2</v>
      </c>
      <c r="F2102" s="4">
        <v>1.6400000000000001E-2</v>
      </c>
      <c r="G2102">
        <v>0</v>
      </c>
      <c r="H2102" s="25">
        <v>246</v>
      </c>
      <c r="I2102" s="25">
        <v>0</v>
      </c>
      <c r="J2102" s="3">
        <v>10000</v>
      </c>
      <c r="K2102" s="7">
        <f t="shared" si="463"/>
        <v>2</v>
      </c>
      <c r="L2102" s="6">
        <f t="shared" si="464"/>
        <v>306.2</v>
      </c>
      <c r="M2102">
        <v>1</v>
      </c>
      <c r="N2102" s="9">
        <f t="shared" si="465"/>
        <v>1</v>
      </c>
      <c r="O2102" s="9">
        <f t="shared" si="466"/>
        <v>0</v>
      </c>
      <c r="P2102" s="9">
        <f t="shared" si="467"/>
        <v>0</v>
      </c>
      <c r="Q2102" s="8">
        <f t="shared" si="468"/>
        <v>176.2</v>
      </c>
      <c r="R2102" s="8">
        <f t="shared" si="469"/>
        <v>0</v>
      </c>
      <c r="S2102" t="str">
        <f t="shared" si="470"/>
        <v>6.00.00</v>
      </c>
      <c r="T2102" t="str">
        <f t="shared" si="471"/>
        <v>16.00.00</v>
      </c>
      <c r="U2102" t="str">
        <f t="shared" si="472"/>
        <v xml:space="preserve">9-lug-2015 </v>
      </c>
      <c r="V2102">
        <f t="shared" si="473"/>
        <v>7</v>
      </c>
      <c r="W2102">
        <f t="shared" si="474"/>
        <v>2015</v>
      </c>
      <c r="X2102">
        <f t="shared" si="475"/>
        <v>9</v>
      </c>
      <c r="Y2102" s="25">
        <f t="shared" si="476"/>
        <v>13971.800000000008</v>
      </c>
    </row>
    <row r="2103" spans="1:25">
      <c r="A2103" t="s">
        <v>7464</v>
      </c>
      <c r="B2103" t="s">
        <v>7465</v>
      </c>
      <c r="C2103" t="s">
        <v>25</v>
      </c>
      <c r="D2103">
        <v>20</v>
      </c>
      <c r="E2103" s="36">
        <v>78.5</v>
      </c>
      <c r="F2103" s="4">
        <v>6.7000000000000002E-3</v>
      </c>
      <c r="G2103">
        <v>0</v>
      </c>
      <c r="H2103" s="25">
        <v>100.5</v>
      </c>
      <c r="I2103" s="25">
        <v>0</v>
      </c>
      <c r="J2103" s="3">
        <v>10000</v>
      </c>
      <c r="K2103" s="7">
        <f t="shared" si="463"/>
        <v>3</v>
      </c>
      <c r="L2103" s="6">
        <f t="shared" si="464"/>
        <v>384.7</v>
      </c>
      <c r="M2103">
        <v>1</v>
      </c>
      <c r="N2103" s="9">
        <f t="shared" si="465"/>
        <v>1</v>
      </c>
      <c r="O2103" s="9">
        <f t="shared" si="466"/>
        <v>0</v>
      </c>
      <c r="P2103" s="9">
        <f t="shared" si="467"/>
        <v>0</v>
      </c>
      <c r="Q2103" s="8">
        <f t="shared" si="468"/>
        <v>78.5</v>
      </c>
      <c r="R2103" s="8">
        <f t="shared" si="469"/>
        <v>0</v>
      </c>
      <c r="S2103" t="str">
        <f t="shared" si="470"/>
        <v>10.15.00</v>
      </c>
      <c r="T2103" t="str">
        <f t="shared" si="471"/>
        <v>15.15.00</v>
      </c>
      <c r="U2103" t="str">
        <f t="shared" si="472"/>
        <v>16-lug-2015</v>
      </c>
      <c r="V2103">
        <f t="shared" si="473"/>
        <v>7</v>
      </c>
      <c r="W2103">
        <f t="shared" si="474"/>
        <v>2015</v>
      </c>
      <c r="X2103">
        <f t="shared" si="475"/>
        <v>16</v>
      </c>
      <c r="Y2103" s="25">
        <f t="shared" si="476"/>
        <v>14050.300000000008</v>
      </c>
    </row>
    <row r="2104" spans="1:25">
      <c r="A2104" t="s">
        <v>2395</v>
      </c>
      <c r="B2104" t="s">
        <v>2396</v>
      </c>
      <c r="C2104" t="s">
        <v>25</v>
      </c>
      <c r="D2104">
        <v>9</v>
      </c>
      <c r="E2104" s="38">
        <v>46.4</v>
      </c>
      <c r="F2104" s="4">
        <v>2E-3</v>
      </c>
      <c r="G2104">
        <v>0</v>
      </c>
      <c r="H2104" s="25">
        <v>103.4</v>
      </c>
      <c r="I2104" s="25">
        <v>0</v>
      </c>
      <c r="J2104" s="3">
        <v>10000</v>
      </c>
      <c r="K2104" s="7">
        <f t="shared" si="463"/>
        <v>4</v>
      </c>
      <c r="L2104" s="6">
        <f t="shared" si="464"/>
        <v>431.09999999999997</v>
      </c>
      <c r="M2104">
        <v>1</v>
      </c>
      <c r="N2104" s="9">
        <f t="shared" si="465"/>
        <v>1</v>
      </c>
      <c r="O2104" s="9">
        <f t="shared" si="466"/>
        <v>0</v>
      </c>
      <c r="P2104" s="9">
        <f t="shared" si="467"/>
        <v>0</v>
      </c>
      <c r="Q2104" s="8">
        <f t="shared" si="468"/>
        <v>46.4</v>
      </c>
      <c r="R2104" s="8">
        <f t="shared" si="469"/>
        <v>0</v>
      </c>
      <c r="S2104" t="str">
        <f t="shared" si="470"/>
        <v>12.00.00</v>
      </c>
      <c r="T2104" t="str">
        <f t="shared" si="471"/>
        <v>21.00.00</v>
      </c>
      <c r="U2104" t="str">
        <f t="shared" si="472"/>
        <v>16-lug-2015</v>
      </c>
      <c r="V2104">
        <f t="shared" si="473"/>
        <v>7</v>
      </c>
      <c r="W2104">
        <f t="shared" si="474"/>
        <v>2015</v>
      </c>
      <c r="X2104">
        <f t="shared" si="475"/>
        <v>16</v>
      </c>
      <c r="Y2104" s="25">
        <f t="shared" si="476"/>
        <v>14096.700000000008</v>
      </c>
    </row>
    <row r="2105" spans="1:25">
      <c r="A2105" t="s">
        <v>5948</v>
      </c>
      <c r="B2105" t="s">
        <v>5949</v>
      </c>
      <c r="C2105" t="s">
        <v>55</v>
      </c>
      <c r="D2105">
        <v>10</v>
      </c>
      <c r="E2105" s="36">
        <v>-38.6</v>
      </c>
      <c r="F2105" s="4">
        <v>-3.3E-3</v>
      </c>
      <c r="G2105">
        <v>0</v>
      </c>
      <c r="H2105" s="25">
        <v>12.3</v>
      </c>
      <c r="I2105" s="25">
        <v>-38.6</v>
      </c>
      <c r="J2105" s="3">
        <v>10000</v>
      </c>
      <c r="K2105" s="7">
        <f t="shared" si="463"/>
        <v>-1</v>
      </c>
      <c r="L2105" s="6">
        <f t="shared" si="464"/>
        <v>-38.6</v>
      </c>
      <c r="M2105">
        <v>1</v>
      </c>
      <c r="N2105" s="9">
        <f t="shared" si="465"/>
        <v>0</v>
      </c>
      <c r="O2105" s="9">
        <f t="shared" si="466"/>
        <v>-1</v>
      </c>
      <c r="P2105" s="9">
        <f t="shared" si="467"/>
        <v>0</v>
      </c>
      <c r="Q2105" s="8">
        <f t="shared" si="468"/>
        <v>0</v>
      </c>
      <c r="R2105" s="8">
        <f t="shared" si="469"/>
        <v>-38.6</v>
      </c>
      <c r="S2105" t="str">
        <f t="shared" si="470"/>
        <v>23.00.00</v>
      </c>
      <c r="T2105" t="str">
        <f t="shared" si="471"/>
        <v>9.00.00</v>
      </c>
      <c r="U2105" t="str">
        <f t="shared" si="472"/>
        <v>16-lug-2015</v>
      </c>
      <c r="V2105">
        <f t="shared" si="473"/>
        <v>7</v>
      </c>
      <c r="W2105">
        <f t="shared" si="474"/>
        <v>2015</v>
      </c>
      <c r="X2105">
        <f t="shared" si="475"/>
        <v>16</v>
      </c>
      <c r="Y2105" s="25">
        <f t="shared" si="476"/>
        <v>14058.100000000008</v>
      </c>
    </row>
    <row r="2106" spans="1:25">
      <c r="A2106" t="s">
        <v>2397</v>
      </c>
      <c r="B2106" t="s">
        <v>2398</v>
      </c>
      <c r="C2106" t="s">
        <v>25</v>
      </c>
      <c r="D2106">
        <v>9</v>
      </c>
      <c r="E2106" s="38">
        <v>-73</v>
      </c>
      <c r="F2106" s="4">
        <v>-3.0999999999999999E-3</v>
      </c>
      <c r="G2106">
        <v>0</v>
      </c>
      <c r="H2106" s="25">
        <v>0</v>
      </c>
      <c r="I2106" s="25">
        <v>-98</v>
      </c>
      <c r="J2106" s="3">
        <v>10000</v>
      </c>
      <c r="K2106" s="7">
        <f t="shared" si="463"/>
        <v>-2</v>
      </c>
      <c r="L2106" s="6">
        <f t="shared" si="464"/>
        <v>-111.6</v>
      </c>
      <c r="M2106">
        <v>1</v>
      </c>
      <c r="N2106" s="9">
        <f t="shared" si="465"/>
        <v>0</v>
      </c>
      <c r="O2106" s="9">
        <f t="shared" si="466"/>
        <v>-1</v>
      </c>
      <c r="P2106" s="9">
        <f t="shared" si="467"/>
        <v>0</v>
      </c>
      <c r="Q2106" s="8">
        <f t="shared" si="468"/>
        <v>0</v>
      </c>
      <c r="R2106" s="8">
        <f t="shared" si="469"/>
        <v>-73</v>
      </c>
      <c r="S2106" t="str">
        <f t="shared" si="470"/>
        <v>12.00.00</v>
      </c>
      <c r="T2106" t="str">
        <f t="shared" si="471"/>
        <v>21.00.00</v>
      </c>
      <c r="U2106" t="str">
        <f t="shared" si="472"/>
        <v>20-lug-2015</v>
      </c>
      <c r="V2106">
        <f t="shared" si="473"/>
        <v>7</v>
      </c>
      <c r="W2106">
        <f t="shared" si="474"/>
        <v>2015</v>
      </c>
      <c r="X2106">
        <f t="shared" si="475"/>
        <v>20</v>
      </c>
      <c r="Y2106" s="25">
        <f t="shared" si="476"/>
        <v>13985.100000000008</v>
      </c>
    </row>
    <row r="2107" spans="1:25">
      <c r="A2107" t="s">
        <v>2399</v>
      </c>
      <c r="B2107" t="s">
        <v>2400</v>
      </c>
      <c r="C2107" t="s">
        <v>55</v>
      </c>
      <c r="D2107">
        <v>8</v>
      </c>
      <c r="E2107" s="38">
        <v>-7.4</v>
      </c>
      <c r="F2107" s="4">
        <v>-2.9999999999999997E-4</v>
      </c>
      <c r="G2107">
        <v>0</v>
      </c>
      <c r="H2107" s="25">
        <v>69</v>
      </c>
      <c r="I2107" s="25">
        <v>-25.4</v>
      </c>
      <c r="J2107" s="3">
        <v>10000</v>
      </c>
      <c r="K2107" s="7">
        <f t="shared" si="463"/>
        <v>-3</v>
      </c>
      <c r="L2107" s="6">
        <f t="shared" si="464"/>
        <v>-119</v>
      </c>
      <c r="M2107">
        <v>1</v>
      </c>
      <c r="N2107" s="9">
        <f t="shared" si="465"/>
        <v>0</v>
      </c>
      <c r="O2107" s="9">
        <f t="shared" si="466"/>
        <v>-1</v>
      </c>
      <c r="P2107" s="9">
        <f t="shared" si="467"/>
        <v>0</v>
      </c>
      <c r="Q2107" s="8">
        <f t="shared" si="468"/>
        <v>0</v>
      </c>
      <c r="R2107" s="8">
        <f t="shared" si="469"/>
        <v>-7.4</v>
      </c>
      <c r="S2107" t="str">
        <f t="shared" si="470"/>
        <v>13.00.00</v>
      </c>
      <c r="T2107" t="str">
        <f t="shared" si="471"/>
        <v>21.00.00</v>
      </c>
      <c r="U2107" t="str">
        <f t="shared" si="472"/>
        <v>22-lug-2015</v>
      </c>
      <c r="V2107">
        <f t="shared" si="473"/>
        <v>7</v>
      </c>
      <c r="W2107">
        <f t="shared" si="474"/>
        <v>2015</v>
      </c>
      <c r="X2107">
        <f t="shared" si="475"/>
        <v>22</v>
      </c>
      <c r="Y2107" s="25">
        <f t="shared" si="476"/>
        <v>13977.700000000008</v>
      </c>
    </row>
    <row r="2108" spans="1:25">
      <c r="A2108" t="s">
        <v>7466</v>
      </c>
      <c r="B2108" t="s">
        <v>7467</v>
      </c>
      <c r="C2108" t="s">
        <v>55</v>
      </c>
      <c r="D2108">
        <v>7</v>
      </c>
      <c r="E2108" s="36">
        <v>5</v>
      </c>
      <c r="F2108" s="4">
        <v>4.0000000000000002E-4</v>
      </c>
      <c r="G2108">
        <v>0</v>
      </c>
      <c r="H2108" s="25">
        <v>26</v>
      </c>
      <c r="I2108" s="25">
        <v>-4.8</v>
      </c>
      <c r="J2108" s="3">
        <v>10000</v>
      </c>
      <c r="K2108" s="7">
        <f t="shared" si="463"/>
        <v>1</v>
      </c>
      <c r="L2108" s="6">
        <f t="shared" si="464"/>
        <v>5</v>
      </c>
      <c r="M2108">
        <v>1</v>
      </c>
      <c r="N2108" s="9">
        <f t="shared" si="465"/>
        <v>1</v>
      </c>
      <c r="O2108" s="9">
        <f t="shared" si="466"/>
        <v>0</v>
      </c>
      <c r="P2108" s="9">
        <f t="shared" si="467"/>
        <v>0</v>
      </c>
      <c r="Q2108" s="8">
        <f t="shared" si="468"/>
        <v>5</v>
      </c>
      <c r="R2108" s="8">
        <f t="shared" si="469"/>
        <v>0</v>
      </c>
      <c r="S2108" t="str">
        <f t="shared" si="470"/>
        <v>13.45.00</v>
      </c>
      <c r="T2108" t="str">
        <f t="shared" si="471"/>
        <v>15.30.00</v>
      </c>
      <c r="U2108" t="str">
        <f t="shared" si="472"/>
        <v>22-lug-2015</v>
      </c>
      <c r="V2108">
        <f t="shared" si="473"/>
        <v>7</v>
      </c>
      <c r="W2108">
        <f t="shared" si="474"/>
        <v>2015</v>
      </c>
      <c r="X2108">
        <f t="shared" si="475"/>
        <v>22</v>
      </c>
      <c r="Y2108" s="25">
        <f t="shared" si="476"/>
        <v>13982.700000000008</v>
      </c>
    </row>
    <row r="2109" spans="1:25">
      <c r="A2109" t="s">
        <v>7468</v>
      </c>
      <c r="B2109" t="s">
        <v>39</v>
      </c>
      <c r="C2109" t="s">
        <v>55</v>
      </c>
      <c r="D2109">
        <v>14</v>
      </c>
      <c r="E2109" s="36">
        <v>34.299999999999997</v>
      </c>
      <c r="F2109" s="4">
        <v>3.0000000000000001E-3</v>
      </c>
      <c r="G2109">
        <v>0</v>
      </c>
      <c r="H2109" s="25">
        <v>55.3</v>
      </c>
      <c r="I2109" s="25">
        <v>-11.7</v>
      </c>
      <c r="J2109" s="3">
        <v>10000</v>
      </c>
      <c r="K2109" s="7">
        <f t="shared" si="463"/>
        <v>2</v>
      </c>
      <c r="L2109" s="6">
        <f t="shared" si="464"/>
        <v>39.299999999999997</v>
      </c>
      <c r="M2109">
        <v>1</v>
      </c>
      <c r="N2109" s="9">
        <f t="shared" si="465"/>
        <v>1</v>
      </c>
      <c r="O2109" s="9">
        <f t="shared" si="466"/>
        <v>0</v>
      </c>
      <c r="P2109" s="9">
        <f t="shared" si="467"/>
        <v>0</v>
      </c>
      <c r="Q2109" s="8">
        <f t="shared" si="468"/>
        <v>34.299999999999997</v>
      </c>
      <c r="R2109" s="8">
        <f t="shared" si="469"/>
        <v>0</v>
      </c>
      <c r="S2109" t="str">
        <f t="shared" si="470"/>
        <v>10.00.00</v>
      </c>
      <c r="T2109" t="str">
        <f t="shared" si="471"/>
        <v>13.30.00</v>
      </c>
      <c r="U2109" t="str">
        <f t="shared" si="472"/>
        <v>23-lug-2015</v>
      </c>
      <c r="V2109">
        <f t="shared" si="473"/>
        <v>7</v>
      </c>
      <c r="W2109">
        <f t="shared" si="474"/>
        <v>2015</v>
      </c>
      <c r="X2109">
        <f t="shared" si="475"/>
        <v>23</v>
      </c>
      <c r="Y2109" s="25">
        <f t="shared" si="476"/>
        <v>14017.000000000007</v>
      </c>
    </row>
    <row r="2110" spans="1:25">
      <c r="A2110" t="s">
        <v>5950</v>
      </c>
      <c r="B2110" t="s">
        <v>5951</v>
      </c>
      <c r="C2110" t="s">
        <v>25</v>
      </c>
      <c r="D2110">
        <v>6</v>
      </c>
      <c r="E2110" s="36">
        <v>-21.8</v>
      </c>
      <c r="F2110" s="4">
        <v>-1.9E-3</v>
      </c>
      <c r="G2110">
        <v>0</v>
      </c>
      <c r="H2110" s="25">
        <v>52.2</v>
      </c>
      <c r="I2110" s="25">
        <v>-21.8</v>
      </c>
      <c r="J2110" s="3">
        <v>10000</v>
      </c>
      <c r="K2110" s="7">
        <f t="shared" si="463"/>
        <v>-1</v>
      </c>
      <c r="L2110" s="6">
        <f t="shared" si="464"/>
        <v>-21.8</v>
      </c>
      <c r="M2110">
        <v>1</v>
      </c>
      <c r="N2110" s="9">
        <f t="shared" si="465"/>
        <v>0</v>
      </c>
      <c r="O2110" s="9">
        <f t="shared" si="466"/>
        <v>-1</v>
      </c>
      <c r="P2110" s="9">
        <f t="shared" si="467"/>
        <v>0</v>
      </c>
      <c r="Q2110" s="8">
        <f t="shared" si="468"/>
        <v>0</v>
      </c>
      <c r="R2110" s="8">
        <f t="shared" si="469"/>
        <v>-21.8</v>
      </c>
      <c r="S2110" t="str">
        <f t="shared" si="470"/>
        <v>3.00.00</v>
      </c>
      <c r="T2110" t="str">
        <f t="shared" si="471"/>
        <v>9.00.00</v>
      </c>
      <c r="U2110" t="str">
        <f t="shared" si="472"/>
        <v>23-lug-2015</v>
      </c>
      <c r="V2110">
        <f t="shared" si="473"/>
        <v>7</v>
      </c>
      <c r="W2110">
        <f t="shared" si="474"/>
        <v>2015</v>
      </c>
      <c r="X2110">
        <f t="shared" si="475"/>
        <v>23</v>
      </c>
      <c r="Y2110" s="25">
        <f t="shared" si="476"/>
        <v>13995.200000000008</v>
      </c>
    </row>
    <row r="2111" spans="1:25">
      <c r="A2111" t="s">
        <v>3485</v>
      </c>
      <c r="B2111" t="s">
        <v>3486</v>
      </c>
      <c r="C2111" t="s">
        <v>25</v>
      </c>
      <c r="D2111">
        <v>6</v>
      </c>
      <c r="E2111" s="36">
        <v>-105.3</v>
      </c>
      <c r="F2111" s="4">
        <v>-9.1999999999999998E-3</v>
      </c>
      <c r="G2111">
        <v>0</v>
      </c>
      <c r="H2111" s="25">
        <v>28.3</v>
      </c>
      <c r="I2111" s="25">
        <v>-105.3</v>
      </c>
      <c r="J2111" s="3">
        <v>10000</v>
      </c>
      <c r="K2111" s="7">
        <f t="shared" si="463"/>
        <v>-2</v>
      </c>
      <c r="L2111" s="6">
        <f t="shared" si="464"/>
        <v>-127.1</v>
      </c>
      <c r="M2111">
        <v>1</v>
      </c>
      <c r="N2111" s="9">
        <f t="shared" si="465"/>
        <v>0</v>
      </c>
      <c r="O2111" s="9">
        <f t="shared" si="466"/>
        <v>-1</v>
      </c>
      <c r="P2111" s="9">
        <f t="shared" si="467"/>
        <v>0</v>
      </c>
      <c r="Q2111" s="8">
        <f t="shared" si="468"/>
        <v>0</v>
      </c>
      <c r="R2111" s="8">
        <f t="shared" si="469"/>
        <v>-105.3</v>
      </c>
      <c r="S2111" t="str">
        <f t="shared" si="470"/>
        <v>10.00.00</v>
      </c>
      <c r="T2111" t="str">
        <f t="shared" si="471"/>
        <v>16.00.00</v>
      </c>
      <c r="U2111" t="str">
        <f t="shared" si="472"/>
        <v>24-lug-2015</v>
      </c>
      <c r="V2111">
        <f t="shared" si="473"/>
        <v>7</v>
      </c>
      <c r="W2111">
        <f t="shared" si="474"/>
        <v>2015</v>
      </c>
      <c r="X2111">
        <f t="shared" si="475"/>
        <v>24</v>
      </c>
      <c r="Y2111" s="25">
        <f t="shared" si="476"/>
        <v>13889.900000000009</v>
      </c>
    </row>
    <row r="2112" spans="1:25">
      <c r="A2112" t="s">
        <v>5952</v>
      </c>
      <c r="B2112" t="s">
        <v>5953</v>
      </c>
      <c r="C2112" t="s">
        <v>55</v>
      </c>
      <c r="D2112">
        <v>19</v>
      </c>
      <c r="E2112" s="36">
        <v>103</v>
      </c>
      <c r="F2112" s="4">
        <v>9.1999999999999998E-3</v>
      </c>
      <c r="G2112">
        <v>0</v>
      </c>
      <c r="H2112" s="25">
        <v>154.30000000000001</v>
      </c>
      <c r="I2112" s="25">
        <v>-63.9</v>
      </c>
      <c r="J2112" s="3">
        <v>10000</v>
      </c>
      <c r="K2112" s="7">
        <f t="shared" si="463"/>
        <v>1</v>
      </c>
      <c r="L2112" s="6">
        <f t="shared" si="464"/>
        <v>103</v>
      </c>
      <c r="M2112">
        <v>1</v>
      </c>
      <c r="N2112" s="9">
        <f t="shared" si="465"/>
        <v>1</v>
      </c>
      <c r="O2112" s="9">
        <f t="shared" si="466"/>
        <v>0</v>
      </c>
      <c r="P2112" s="9">
        <f t="shared" si="467"/>
        <v>0</v>
      </c>
      <c r="Q2112" s="8">
        <f t="shared" si="468"/>
        <v>103</v>
      </c>
      <c r="R2112" s="8">
        <f t="shared" si="469"/>
        <v>0</v>
      </c>
      <c r="S2112" t="str">
        <f t="shared" si="470"/>
        <v>10.00.00</v>
      </c>
      <c r="T2112" t="str">
        <f t="shared" si="471"/>
        <v>5.00.00</v>
      </c>
      <c r="U2112" t="str">
        <f t="shared" si="472"/>
        <v>27-lug-2015</v>
      </c>
      <c r="V2112">
        <f t="shared" si="473"/>
        <v>7</v>
      </c>
      <c r="W2112">
        <f t="shared" si="474"/>
        <v>2015</v>
      </c>
      <c r="X2112">
        <f t="shared" si="475"/>
        <v>27</v>
      </c>
      <c r="Y2112" s="25">
        <f t="shared" si="476"/>
        <v>13992.900000000009</v>
      </c>
    </row>
    <row r="2113" spans="1:25">
      <c r="A2113" t="s">
        <v>5953</v>
      </c>
      <c r="B2113" t="s">
        <v>5954</v>
      </c>
      <c r="C2113" t="s">
        <v>25</v>
      </c>
      <c r="D2113">
        <v>10</v>
      </c>
      <c r="E2113" s="36">
        <v>78.2</v>
      </c>
      <c r="F2113" s="4">
        <v>7.1000000000000004E-3</v>
      </c>
      <c r="G2113">
        <v>0</v>
      </c>
      <c r="H2113" s="25">
        <v>135.4</v>
      </c>
      <c r="I2113" s="25">
        <v>-5.0999999999999996</v>
      </c>
      <c r="J2113" s="3">
        <v>10000</v>
      </c>
      <c r="K2113" s="7">
        <f t="shared" si="463"/>
        <v>2</v>
      </c>
      <c r="L2113" s="6">
        <f t="shared" si="464"/>
        <v>181.2</v>
      </c>
      <c r="M2113">
        <v>1</v>
      </c>
      <c r="N2113" s="9">
        <f t="shared" si="465"/>
        <v>1</v>
      </c>
      <c r="O2113" s="9">
        <f t="shared" si="466"/>
        <v>0</v>
      </c>
      <c r="P2113" s="9">
        <f t="shared" si="467"/>
        <v>0</v>
      </c>
      <c r="Q2113" s="8">
        <f t="shared" si="468"/>
        <v>78.2</v>
      </c>
      <c r="R2113" s="8">
        <f t="shared" si="469"/>
        <v>0</v>
      </c>
      <c r="S2113" t="str">
        <f t="shared" si="470"/>
        <v>5.00.00</v>
      </c>
      <c r="T2113" t="str">
        <f t="shared" si="471"/>
        <v>15.00.00</v>
      </c>
      <c r="U2113" t="str">
        <f t="shared" si="472"/>
        <v>28-lug-2015</v>
      </c>
      <c r="V2113">
        <f t="shared" si="473"/>
        <v>7</v>
      </c>
      <c r="W2113">
        <f t="shared" si="474"/>
        <v>2015</v>
      </c>
      <c r="X2113">
        <f t="shared" si="475"/>
        <v>28</v>
      </c>
      <c r="Y2113" s="25">
        <f t="shared" si="476"/>
        <v>14071.100000000009</v>
      </c>
    </row>
    <row r="2114" spans="1:25">
      <c r="A2114" t="s">
        <v>3487</v>
      </c>
      <c r="B2114" t="s">
        <v>3488</v>
      </c>
      <c r="C2114" t="s">
        <v>25</v>
      </c>
      <c r="D2114">
        <v>11</v>
      </c>
      <c r="E2114" s="36">
        <v>45.5</v>
      </c>
      <c r="F2114" s="4">
        <v>4.1000000000000003E-3</v>
      </c>
      <c r="G2114">
        <v>0</v>
      </c>
      <c r="H2114" s="25">
        <v>64.5</v>
      </c>
      <c r="I2114" s="25">
        <v>-50.3</v>
      </c>
      <c r="J2114" s="3">
        <v>10000</v>
      </c>
      <c r="K2114" s="7">
        <f t="shared" si="463"/>
        <v>3</v>
      </c>
      <c r="L2114" s="6">
        <f t="shared" si="464"/>
        <v>226.7</v>
      </c>
      <c r="M2114">
        <v>1</v>
      </c>
      <c r="N2114" s="9">
        <f t="shared" si="465"/>
        <v>1</v>
      </c>
      <c r="O2114" s="9">
        <f t="shared" si="466"/>
        <v>0</v>
      </c>
      <c r="P2114" s="9">
        <f t="shared" si="467"/>
        <v>0</v>
      </c>
      <c r="Q2114" s="8">
        <f t="shared" si="468"/>
        <v>45.5</v>
      </c>
      <c r="R2114" s="8">
        <f t="shared" si="469"/>
        <v>0</v>
      </c>
      <c r="S2114" t="str">
        <f t="shared" si="470"/>
        <v>12.00.00</v>
      </c>
      <c r="T2114" t="str">
        <f t="shared" si="471"/>
        <v>23.00.00</v>
      </c>
      <c r="U2114" t="str">
        <f t="shared" si="472"/>
        <v>29-lug-2015</v>
      </c>
      <c r="V2114">
        <f t="shared" si="473"/>
        <v>7</v>
      </c>
      <c r="W2114">
        <f t="shared" si="474"/>
        <v>2015</v>
      </c>
      <c r="X2114">
        <f t="shared" si="475"/>
        <v>29</v>
      </c>
      <c r="Y2114" s="25">
        <f t="shared" si="476"/>
        <v>14116.600000000009</v>
      </c>
    </row>
    <row r="2115" spans="1:25">
      <c r="A2115" t="s">
        <v>5955</v>
      </c>
      <c r="B2115" t="s">
        <v>5956</v>
      </c>
      <c r="C2115" t="s">
        <v>25</v>
      </c>
      <c r="D2115">
        <v>15</v>
      </c>
      <c r="E2115" s="36">
        <v>-24.1</v>
      </c>
      <c r="F2115" s="4">
        <v>-2.0999999999999999E-3</v>
      </c>
      <c r="G2115">
        <v>0</v>
      </c>
      <c r="H2115" s="25">
        <v>14.9</v>
      </c>
      <c r="I2115" s="25">
        <v>-57.9</v>
      </c>
      <c r="J2115" s="3">
        <v>10000</v>
      </c>
      <c r="K2115" s="7">
        <f t="shared" si="463"/>
        <v>-1</v>
      </c>
      <c r="L2115" s="6">
        <f t="shared" si="464"/>
        <v>-24.1</v>
      </c>
      <c r="M2115">
        <v>1</v>
      </c>
      <c r="N2115" s="9">
        <f t="shared" si="465"/>
        <v>0</v>
      </c>
      <c r="O2115" s="9">
        <f t="shared" si="466"/>
        <v>-1</v>
      </c>
      <c r="P2115" s="9">
        <f t="shared" si="467"/>
        <v>0</v>
      </c>
      <c r="Q2115" s="8">
        <f t="shared" si="468"/>
        <v>0</v>
      </c>
      <c r="R2115" s="8">
        <f t="shared" si="469"/>
        <v>-24.1</v>
      </c>
      <c r="S2115" t="str">
        <f t="shared" si="470"/>
        <v>18.00.00</v>
      </c>
      <c r="T2115" t="str">
        <f t="shared" si="471"/>
        <v>9.00.00</v>
      </c>
      <c r="U2115" t="str">
        <f t="shared" si="472"/>
        <v>31-lug-2015</v>
      </c>
      <c r="V2115">
        <f t="shared" si="473"/>
        <v>7</v>
      </c>
      <c r="W2115">
        <f t="shared" si="474"/>
        <v>2015</v>
      </c>
      <c r="X2115">
        <f t="shared" si="475"/>
        <v>31</v>
      </c>
      <c r="Y2115" s="25">
        <f t="shared" si="476"/>
        <v>14092.500000000009</v>
      </c>
    </row>
    <row r="2116" spans="1:25">
      <c r="A2116" t="s">
        <v>5956</v>
      </c>
      <c r="B2116" t="s">
        <v>5956</v>
      </c>
      <c r="C2116" t="s">
        <v>55</v>
      </c>
      <c r="D2116">
        <v>0</v>
      </c>
      <c r="E2116" s="36">
        <v>-33.799999999999997</v>
      </c>
      <c r="F2116" s="4">
        <v>-3.0000000000000001E-3</v>
      </c>
      <c r="G2116">
        <v>0</v>
      </c>
      <c r="H2116" s="25">
        <v>0</v>
      </c>
      <c r="I2116" s="25">
        <v>-34.6</v>
      </c>
      <c r="J2116" s="3">
        <v>10000</v>
      </c>
      <c r="K2116" s="7">
        <f t="shared" si="463"/>
        <v>-2</v>
      </c>
      <c r="L2116" s="6">
        <f t="shared" si="464"/>
        <v>-57.9</v>
      </c>
      <c r="M2116">
        <v>1</v>
      </c>
      <c r="N2116" s="9">
        <f t="shared" si="465"/>
        <v>0</v>
      </c>
      <c r="O2116" s="9">
        <f t="shared" si="466"/>
        <v>-1</v>
      </c>
      <c r="P2116" s="9">
        <f t="shared" si="467"/>
        <v>0</v>
      </c>
      <c r="Q2116" s="8">
        <f t="shared" si="468"/>
        <v>0</v>
      </c>
      <c r="R2116" s="8">
        <f t="shared" si="469"/>
        <v>-33.799999999999997</v>
      </c>
      <c r="S2116" t="str">
        <f t="shared" si="470"/>
        <v>9.00.00</v>
      </c>
      <c r="T2116" t="str">
        <f t="shared" si="471"/>
        <v>9.00.00</v>
      </c>
      <c r="U2116" t="str">
        <f t="shared" si="472"/>
        <v xml:space="preserve">3-ago-2015 </v>
      </c>
      <c r="V2116">
        <f t="shared" si="473"/>
        <v>8</v>
      </c>
      <c r="W2116">
        <f t="shared" si="474"/>
        <v>2015</v>
      </c>
      <c r="X2116">
        <f t="shared" si="475"/>
        <v>3</v>
      </c>
      <c r="Y2116" s="25">
        <f t="shared" si="476"/>
        <v>14058.70000000001</v>
      </c>
    </row>
    <row r="2117" spans="1:25">
      <c r="A2117" t="s">
        <v>7469</v>
      </c>
      <c r="B2117" t="s">
        <v>7470</v>
      </c>
      <c r="C2117" t="s">
        <v>25</v>
      </c>
      <c r="D2117">
        <v>13</v>
      </c>
      <c r="E2117" s="36">
        <v>25.5</v>
      </c>
      <c r="F2117" s="4">
        <v>2.2000000000000001E-3</v>
      </c>
      <c r="G2117">
        <v>0</v>
      </c>
      <c r="H2117" s="25">
        <v>47.5</v>
      </c>
      <c r="I2117" s="25">
        <v>-4.5</v>
      </c>
      <c r="J2117" s="3">
        <v>10000</v>
      </c>
      <c r="K2117" s="7">
        <f t="shared" si="463"/>
        <v>1</v>
      </c>
      <c r="L2117" s="6">
        <f t="shared" si="464"/>
        <v>25.5</v>
      </c>
      <c r="M2117">
        <v>1</v>
      </c>
      <c r="N2117" s="9">
        <f t="shared" si="465"/>
        <v>1</v>
      </c>
      <c r="O2117" s="9">
        <f t="shared" si="466"/>
        <v>0</v>
      </c>
      <c r="P2117" s="9">
        <f t="shared" si="467"/>
        <v>0</v>
      </c>
      <c r="Q2117" s="8">
        <f t="shared" si="468"/>
        <v>25.5</v>
      </c>
      <c r="R2117" s="8">
        <f t="shared" si="469"/>
        <v>0</v>
      </c>
      <c r="S2117" t="str">
        <f t="shared" si="470"/>
        <v>10.30.00</v>
      </c>
      <c r="T2117" t="str">
        <f t="shared" si="471"/>
        <v>13.45.00</v>
      </c>
      <c r="U2117" t="str">
        <f t="shared" si="472"/>
        <v xml:space="preserve">5-ago-2015 </v>
      </c>
      <c r="V2117">
        <f t="shared" si="473"/>
        <v>8</v>
      </c>
      <c r="W2117">
        <f t="shared" si="474"/>
        <v>2015</v>
      </c>
      <c r="X2117">
        <f t="shared" si="475"/>
        <v>5</v>
      </c>
      <c r="Y2117" s="25">
        <f t="shared" si="476"/>
        <v>14084.20000000001</v>
      </c>
    </row>
    <row r="2118" spans="1:25">
      <c r="A2118" t="s">
        <v>2401</v>
      </c>
      <c r="B2118" t="s">
        <v>2402</v>
      </c>
      <c r="C2118" t="s">
        <v>25</v>
      </c>
      <c r="D2118">
        <v>9</v>
      </c>
      <c r="E2118" s="38">
        <v>18</v>
      </c>
      <c r="F2118" s="4">
        <v>8.0000000000000004E-4</v>
      </c>
      <c r="G2118">
        <v>0</v>
      </c>
      <c r="H2118" s="25">
        <v>91.4</v>
      </c>
      <c r="I2118" s="25">
        <v>-15.6</v>
      </c>
      <c r="J2118" s="3">
        <v>10000</v>
      </c>
      <c r="K2118" s="7">
        <f t="shared" si="463"/>
        <v>2</v>
      </c>
      <c r="L2118" s="6">
        <f t="shared" si="464"/>
        <v>43.5</v>
      </c>
      <c r="M2118">
        <v>1</v>
      </c>
      <c r="N2118" s="9">
        <f t="shared" si="465"/>
        <v>1</v>
      </c>
      <c r="O2118" s="9">
        <f t="shared" si="466"/>
        <v>0</v>
      </c>
      <c r="P2118" s="9">
        <f t="shared" si="467"/>
        <v>0</v>
      </c>
      <c r="Q2118" s="8">
        <f t="shared" si="468"/>
        <v>18</v>
      </c>
      <c r="R2118" s="8">
        <f t="shared" si="469"/>
        <v>0</v>
      </c>
      <c r="S2118" t="str">
        <f t="shared" si="470"/>
        <v>12.00.00</v>
      </c>
      <c r="T2118" t="str">
        <f t="shared" si="471"/>
        <v>21.00.00</v>
      </c>
      <c r="U2118" t="str">
        <f t="shared" si="472"/>
        <v xml:space="preserve">5-ago-2015 </v>
      </c>
      <c r="V2118">
        <f t="shared" si="473"/>
        <v>8</v>
      </c>
      <c r="W2118">
        <f t="shared" si="474"/>
        <v>2015</v>
      </c>
      <c r="X2118">
        <f t="shared" si="475"/>
        <v>5</v>
      </c>
      <c r="Y2118" s="25">
        <f t="shared" si="476"/>
        <v>14102.20000000001</v>
      </c>
    </row>
    <row r="2119" spans="1:25">
      <c r="A2119" t="s">
        <v>5957</v>
      </c>
      <c r="B2119" t="s">
        <v>5958</v>
      </c>
      <c r="C2119" t="s">
        <v>55</v>
      </c>
      <c r="D2119">
        <v>14</v>
      </c>
      <c r="E2119" s="36">
        <v>-9.6999999999999993</v>
      </c>
      <c r="F2119" s="4">
        <v>-8.0000000000000004E-4</v>
      </c>
      <c r="G2119">
        <v>0</v>
      </c>
      <c r="H2119" s="25">
        <v>41.5</v>
      </c>
      <c r="I2119" s="25">
        <v>-9.6999999999999993</v>
      </c>
      <c r="J2119" s="3">
        <v>10000</v>
      </c>
      <c r="K2119" s="7">
        <f t="shared" ref="K2119:K2182" si="477">+IF(AND(E2119&gt;=0,E2118&gt;=0),K2118+1,IF(AND(E2119&lt;0,E2118&lt;0),K2118-1,IF(AND(E2119&gt;=0,E2118&lt;0),1,-1)))</f>
        <v>-1</v>
      </c>
      <c r="L2119" s="6">
        <f t="shared" ref="L2119:L2182" si="478">+IF(AND(E2119&gt;=0,E2118&gt;=0),L2118+E2119,IF(AND(E2119&lt;0,E2118&lt;0),L2118+E2119,E2119))</f>
        <v>-9.6999999999999993</v>
      </c>
      <c r="M2119">
        <v>1</v>
      </c>
      <c r="N2119" s="9">
        <f t="shared" ref="N2119:N2182" si="479">+IF(E2119&gt;0,1,0)</f>
        <v>0</v>
      </c>
      <c r="O2119" s="9">
        <f t="shared" ref="O2119:O2182" si="480">+IF(E2119&lt;0,-1,0)</f>
        <v>-1</v>
      </c>
      <c r="P2119" s="9">
        <f t="shared" ref="P2119:P2182" si="481">+IF(E2119=0,1,0)</f>
        <v>0</v>
      </c>
      <c r="Q2119" s="8">
        <f t="shared" ref="Q2119:Q2182" si="482">IF(E2119&gt;=0,E2119,0)</f>
        <v>0</v>
      </c>
      <c r="R2119" s="8">
        <f t="shared" ref="R2119:R2182" si="483">IF(E2119&lt;0,E2119,0)</f>
        <v>-9.6999999999999993</v>
      </c>
      <c r="S2119" t="str">
        <f t="shared" ref="S2119:S2182" si="484">REPLACE(A2119,1,SEARCH(" ",A2119),"")</f>
        <v>16.00.00</v>
      </c>
      <c r="T2119" t="str">
        <f t="shared" ref="T2119:T2182" si="485">REPLACE(B2119,1,SEARCH(" ",B2119),"")</f>
        <v>6.00.00</v>
      </c>
      <c r="U2119" t="str">
        <f t="shared" ref="U2119:U2182" si="486">LEFT(A2119,11)</f>
        <v xml:space="preserve">6-ago-2015 </v>
      </c>
      <c r="V2119">
        <f t="shared" ref="V2119:V2182" si="487">MONTH(U2119)</f>
        <v>8</v>
      </c>
      <c r="W2119">
        <f t="shared" ref="W2119:W2182" si="488">YEAR(U2119)</f>
        <v>2015</v>
      </c>
      <c r="X2119">
        <f t="shared" ref="X2119:X2182" si="489">DAY(U2119)</f>
        <v>6</v>
      </c>
      <c r="Y2119" s="25">
        <f t="shared" ref="Y2119:Y2182" si="490">Y2118+E2119</f>
        <v>14092.500000000009</v>
      </c>
    </row>
    <row r="2120" spans="1:25">
      <c r="A2120" t="s">
        <v>3489</v>
      </c>
      <c r="B2120" t="s">
        <v>3490</v>
      </c>
      <c r="C2120" t="s">
        <v>25</v>
      </c>
      <c r="D2120">
        <v>3</v>
      </c>
      <c r="E2120" s="36">
        <v>23.5</v>
      </c>
      <c r="F2120" s="4">
        <v>2E-3</v>
      </c>
      <c r="G2120">
        <v>0</v>
      </c>
      <c r="H2120" s="25">
        <v>23.5</v>
      </c>
      <c r="I2120" s="25">
        <v>0</v>
      </c>
      <c r="J2120" s="3">
        <v>10000</v>
      </c>
      <c r="K2120" s="7">
        <f t="shared" si="477"/>
        <v>1</v>
      </c>
      <c r="L2120" s="6">
        <f t="shared" si="478"/>
        <v>23.5</v>
      </c>
      <c r="M2120">
        <v>1</v>
      </c>
      <c r="N2120" s="9">
        <f t="shared" si="479"/>
        <v>1</v>
      </c>
      <c r="O2120" s="9">
        <f t="shared" si="480"/>
        <v>0</v>
      </c>
      <c r="P2120" s="9">
        <f t="shared" si="481"/>
        <v>0</v>
      </c>
      <c r="Q2120" s="8">
        <f t="shared" si="482"/>
        <v>23.5</v>
      </c>
      <c r="R2120" s="8">
        <f t="shared" si="483"/>
        <v>0</v>
      </c>
      <c r="S2120" t="str">
        <f t="shared" si="484"/>
        <v>20.00.00</v>
      </c>
      <c r="T2120" t="str">
        <f t="shared" si="485"/>
        <v>23.00.00</v>
      </c>
      <c r="U2120" t="str">
        <f t="shared" si="486"/>
        <v xml:space="preserve">6-ago-2015 </v>
      </c>
      <c r="V2120">
        <f t="shared" si="487"/>
        <v>8</v>
      </c>
      <c r="W2120">
        <f t="shared" si="488"/>
        <v>2015</v>
      </c>
      <c r="X2120">
        <f t="shared" si="489"/>
        <v>6</v>
      </c>
      <c r="Y2120" s="25">
        <f t="shared" si="490"/>
        <v>14116.000000000009</v>
      </c>
    </row>
    <row r="2121" spans="1:25">
      <c r="A2121" t="s">
        <v>5959</v>
      </c>
      <c r="B2121" t="s">
        <v>5960</v>
      </c>
      <c r="C2121" t="s">
        <v>55</v>
      </c>
      <c r="D2121">
        <v>18</v>
      </c>
      <c r="E2121" s="36">
        <v>-8.8000000000000007</v>
      </c>
      <c r="F2121" s="4">
        <v>-8.0000000000000004E-4</v>
      </c>
      <c r="G2121">
        <v>0</v>
      </c>
      <c r="H2121" s="25">
        <v>33.200000000000003</v>
      </c>
      <c r="I2121" s="25">
        <v>-58.3</v>
      </c>
      <c r="J2121" s="3">
        <v>10000</v>
      </c>
      <c r="K2121" s="7">
        <f t="shared" si="477"/>
        <v>-1</v>
      </c>
      <c r="L2121" s="6">
        <f t="shared" si="478"/>
        <v>-8.8000000000000007</v>
      </c>
      <c r="M2121">
        <v>1</v>
      </c>
      <c r="N2121" s="9">
        <f t="shared" si="479"/>
        <v>0</v>
      </c>
      <c r="O2121" s="9">
        <f t="shared" si="480"/>
        <v>-1</v>
      </c>
      <c r="P2121" s="9">
        <f t="shared" si="481"/>
        <v>0</v>
      </c>
      <c r="Q2121" s="8">
        <f t="shared" si="482"/>
        <v>0</v>
      </c>
      <c r="R2121" s="8">
        <f t="shared" si="483"/>
        <v>-8.8000000000000007</v>
      </c>
      <c r="S2121" t="str">
        <f t="shared" si="484"/>
        <v>10.00.00</v>
      </c>
      <c r="T2121" t="str">
        <f t="shared" si="485"/>
        <v>4.00.00</v>
      </c>
      <c r="U2121" t="str">
        <f t="shared" si="486"/>
        <v xml:space="preserve">7-ago-2015 </v>
      </c>
      <c r="V2121">
        <f t="shared" si="487"/>
        <v>8</v>
      </c>
      <c r="W2121">
        <f t="shared" si="488"/>
        <v>2015</v>
      </c>
      <c r="X2121">
        <f t="shared" si="489"/>
        <v>7</v>
      </c>
      <c r="Y2121" s="25">
        <f t="shared" si="490"/>
        <v>14107.20000000001</v>
      </c>
    </row>
    <row r="2122" spans="1:25">
      <c r="A2122" t="s">
        <v>5962</v>
      </c>
      <c r="B2122" t="s">
        <v>5963</v>
      </c>
      <c r="C2122" t="s">
        <v>25</v>
      </c>
      <c r="D2122">
        <v>16</v>
      </c>
      <c r="E2122" s="36">
        <v>6.9</v>
      </c>
      <c r="F2122" s="4">
        <v>5.9999999999999995E-4</v>
      </c>
      <c r="G2122">
        <v>0</v>
      </c>
      <c r="H2122" s="25">
        <v>59.9</v>
      </c>
      <c r="I2122" s="25">
        <v>0</v>
      </c>
      <c r="J2122" s="3">
        <v>10000</v>
      </c>
      <c r="K2122" s="7">
        <f t="shared" si="477"/>
        <v>1</v>
      </c>
      <c r="L2122" s="6">
        <f t="shared" si="478"/>
        <v>6.9</v>
      </c>
      <c r="M2122">
        <v>1</v>
      </c>
      <c r="N2122" s="9">
        <f t="shared" si="479"/>
        <v>1</v>
      </c>
      <c r="O2122" s="9">
        <f t="shared" si="480"/>
        <v>0</v>
      </c>
      <c r="P2122" s="9">
        <f t="shared" si="481"/>
        <v>0</v>
      </c>
      <c r="Q2122" s="8">
        <f t="shared" si="482"/>
        <v>6.9</v>
      </c>
      <c r="R2122" s="8">
        <f t="shared" si="483"/>
        <v>0</v>
      </c>
      <c r="S2122" t="str">
        <f t="shared" si="484"/>
        <v>15.00.00</v>
      </c>
      <c r="T2122" t="str">
        <f t="shared" si="485"/>
        <v>7.00.00</v>
      </c>
      <c r="U2122" t="str">
        <f t="shared" si="486"/>
        <v>10-ago-2015</v>
      </c>
      <c r="V2122">
        <f t="shared" si="487"/>
        <v>8</v>
      </c>
      <c r="W2122">
        <f t="shared" si="488"/>
        <v>2015</v>
      </c>
      <c r="X2122">
        <f t="shared" si="489"/>
        <v>10</v>
      </c>
      <c r="Y2122" s="25">
        <f t="shared" si="490"/>
        <v>14114.100000000009</v>
      </c>
    </row>
    <row r="2123" spans="1:25">
      <c r="A2123" t="s">
        <v>5960</v>
      </c>
      <c r="B2123" t="s">
        <v>5961</v>
      </c>
      <c r="C2123" t="s">
        <v>25</v>
      </c>
      <c r="D2123">
        <v>5</v>
      </c>
      <c r="E2123" s="36">
        <v>-46.8</v>
      </c>
      <c r="F2123" s="4">
        <v>-4.1000000000000003E-3</v>
      </c>
      <c r="G2123">
        <v>0</v>
      </c>
      <c r="H2123" s="25">
        <v>18.399999999999999</v>
      </c>
      <c r="I2123" s="25">
        <v>-46.9</v>
      </c>
      <c r="J2123" s="3">
        <v>10000</v>
      </c>
      <c r="K2123" s="7">
        <f t="shared" si="477"/>
        <v>-1</v>
      </c>
      <c r="L2123" s="6">
        <f t="shared" si="478"/>
        <v>-46.8</v>
      </c>
      <c r="M2123">
        <v>1</v>
      </c>
      <c r="N2123" s="9">
        <f t="shared" si="479"/>
        <v>0</v>
      </c>
      <c r="O2123" s="9">
        <f t="shared" si="480"/>
        <v>-1</v>
      </c>
      <c r="P2123" s="9">
        <f t="shared" si="481"/>
        <v>0</v>
      </c>
      <c r="Q2123" s="8">
        <f t="shared" si="482"/>
        <v>0</v>
      </c>
      <c r="R2123" s="8">
        <f t="shared" si="483"/>
        <v>-46.8</v>
      </c>
      <c r="S2123" t="str">
        <f t="shared" si="484"/>
        <v>4.00.00</v>
      </c>
      <c r="T2123" t="str">
        <f t="shared" si="485"/>
        <v>9.00.00</v>
      </c>
      <c r="U2123" t="str">
        <f t="shared" si="486"/>
        <v>10-ago-2015</v>
      </c>
      <c r="V2123">
        <f t="shared" si="487"/>
        <v>8</v>
      </c>
      <c r="W2123">
        <f t="shared" si="488"/>
        <v>2015</v>
      </c>
      <c r="X2123">
        <f t="shared" si="489"/>
        <v>10</v>
      </c>
      <c r="Y2123" s="25">
        <f t="shared" si="490"/>
        <v>14067.30000000001</v>
      </c>
    </row>
    <row r="2124" spans="1:25">
      <c r="A2124" t="s">
        <v>3491</v>
      </c>
      <c r="B2124" t="s">
        <v>3492</v>
      </c>
      <c r="C2124" t="s">
        <v>25</v>
      </c>
      <c r="D2124">
        <v>4</v>
      </c>
      <c r="E2124" s="36">
        <v>15.8</v>
      </c>
      <c r="F2124" s="4">
        <v>1.4E-3</v>
      </c>
      <c r="G2124">
        <v>0</v>
      </c>
      <c r="H2124" s="25">
        <v>17.600000000000001</v>
      </c>
      <c r="I2124" s="25">
        <v>-11</v>
      </c>
      <c r="J2124" s="3">
        <v>10000</v>
      </c>
      <c r="K2124" s="7">
        <f t="shared" si="477"/>
        <v>1</v>
      </c>
      <c r="L2124" s="6">
        <f t="shared" si="478"/>
        <v>15.8</v>
      </c>
      <c r="M2124">
        <v>1</v>
      </c>
      <c r="N2124" s="9">
        <f t="shared" si="479"/>
        <v>1</v>
      </c>
      <c r="O2124" s="9">
        <f t="shared" si="480"/>
        <v>0</v>
      </c>
      <c r="P2124" s="9">
        <f t="shared" si="481"/>
        <v>0</v>
      </c>
      <c r="Q2124" s="8">
        <f t="shared" si="482"/>
        <v>15.8</v>
      </c>
      <c r="R2124" s="8">
        <f t="shared" si="483"/>
        <v>0</v>
      </c>
      <c r="S2124" t="str">
        <f t="shared" si="484"/>
        <v>19.00.00</v>
      </c>
      <c r="T2124" t="str">
        <f t="shared" si="485"/>
        <v>23.00.00</v>
      </c>
      <c r="U2124" t="str">
        <f t="shared" si="486"/>
        <v>11-ago-2015</v>
      </c>
      <c r="V2124">
        <f t="shared" si="487"/>
        <v>8</v>
      </c>
      <c r="W2124">
        <f t="shared" si="488"/>
        <v>2015</v>
      </c>
      <c r="X2124">
        <f t="shared" si="489"/>
        <v>11</v>
      </c>
      <c r="Y2124" s="25">
        <f t="shared" si="490"/>
        <v>14083.100000000009</v>
      </c>
    </row>
    <row r="2125" spans="1:25">
      <c r="A2125" t="s">
        <v>5963</v>
      </c>
      <c r="B2125" t="s">
        <v>5964</v>
      </c>
      <c r="C2125" t="s">
        <v>55</v>
      </c>
      <c r="D2125">
        <v>18</v>
      </c>
      <c r="E2125" s="36">
        <v>252.8</v>
      </c>
      <c r="F2125" s="4">
        <v>2.1899999999999999E-2</v>
      </c>
      <c r="G2125">
        <v>0</v>
      </c>
      <c r="H2125" s="25">
        <v>284</v>
      </c>
      <c r="I2125" s="25">
        <v>-2.1</v>
      </c>
      <c r="J2125" s="3">
        <v>10000</v>
      </c>
      <c r="K2125" s="7">
        <f t="shared" si="477"/>
        <v>2</v>
      </c>
      <c r="L2125" s="6">
        <f t="shared" si="478"/>
        <v>268.60000000000002</v>
      </c>
      <c r="M2125">
        <v>1</v>
      </c>
      <c r="N2125" s="9">
        <f t="shared" si="479"/>
        <v>1</v>
      </c>
      <c r="O2125" s="9">
        <f t="shared" si="480"/>
        <v>0</v>
      </c>
      <c r="P2125" s="9">
        <f t="shared" si="481"/>
        <v>0</v>
      </c>
      <c r="Q2125" s="8">
        <f t="shared" si="482"/>
        <v>252.8</v>
      </c>
      <c r="R2125" s="8">
        <f t="shared" si="483"/>
        <v>0</v>
      </c>
      <c r="S2125" t="str">
        <f t="shared" si="484"/>
        <v>7.00.00</v>
      </c>
      <c r="T2125" t="str">
        <f t="shared" si="485"/>
        <v>1.00.00</v>
      </c>
      <c r="U2125" t="str">
        <f t="shared" si="486"/>
        <v>11-ago-2015</v>
      </c>
      <c r="V2125">
        <f t="shared" si="487"/>
        <v>8</v>
      </c>
      <c r="W2125">
        <f t="shared" si="488"/>
        <v>2015</v>
      </c>
      <c r="X2125">
        <f t="shared" si="489"/>
        <v>11</v>
      </c>
      <c r="Y2125" s="25">
        <f t="shared" si="490"/>
        <v>14335.900000000009</v>
      </c>
    </row>
    <row r="2126" spans="1:25">
      <c r="A2126" t="s">
        <v>5965</v>
      </c>
      <c r="B2126" t="s">
        <v>5966</v>
      </c>
      <c r="C2126" t="s">
        <v>25</v>
      </c>
      <c r="D2126">
        <v>6</v>
      </c>
      <c r="E2126" s="36">
        <v>-33.799999999999997</v>
      </c>
      <c r="F2126" s="4">
        <v>-3.0999999999999999E-3</v>
      </c>
      <c r="G2126">
        <v>0</v>
      </c>
      <c r="H2126" s="25">
        <v>35</v>
      </c>
      <c r="I2126" s="25">
        <v>-33.799999999999997</v>
      </c>
      <c r="J2126" s="3">
        <v>10000</v>
      </c>
      <c r="K2126" s="7">
        <f t="shared" si="477"/>
        <v>-1</v>
      </c>
      <c r="L2126" s="6">
        <f t="shared" si="478"/>
        <v>-33.799999999999997</v>
      </c>
      <c r="M2126">
        <v>1</v>
      </c>
      <c r="N2126" s="9">
        <f t="shared" si="479"/>
        <v>0</v>
      </c>
      <c r="O2126" s="9">
        <f t="shared" si="480"/>
        <v>-1</v>
      </c>
      <c r="P2126" s="9">
        <f t="shared" si="481"/>
        <v>0</v>
      </c>
      <c r="Q2126" s="8">
        <f t="shared" si="482"/>
        <v>0</v>
      </c>
      <c r="R2126" s="8">
        <f t="shared" si="483"/>
        <v>-33.799999999999997</v>
      </c>
      <c r="S2126" t="str">
        <f t="shared" si="484"/>
        <v>21.00.00</v>
      </c>
      <c r="T2126" t="str">
        <f t="shared" si="485"/>
        <v>3.00.00</v>
      </c>
      <c r="U2126" t="str">
        <f t="shared" si="486"/>
        <v>12-ago-2015</v>
      </c>
      <c r="V2126">
        <f t="shared" si="487"/>
        <v>8</v>
      </c>
      <c r="W2126">
        <f t="shared" si="488"/>
        <v>2015</v>
      </c>
      <c r="X2126">
        <f t="shared" si="489"/>
        <v>12</v>
      </c>
      <c r="Y2126" s="25">
        <f t="shared" si="490"/>
        <v>14302.100000000009</v>
      </c>
    </row>
    <row r="2127" spans="1:25">
      <c r="A2127" t="s">
        <v>5967</v>
      </c>
      <c r="B2127" t="s">
        <v>5968</v>
      </c>
      <c r="C2127" t="s">
        <v>25</v>
      </c>
      <c r="D2127">
        <v>1</v>
      </c>
      <c r="E2127" s="36">
        <v>-46.8</v>
      </c>
      <c r="F2127" s="4">
        <v>-4.1999999999999997E-3</v>
      </c>
      <c r="G2127">
        <v>0</v>
      </c>
      <c r="H2127" s="25">
        <v>0</v>
      </c>
      <c r="I2127" s="25">
        <v>-46.8</v>
      </c>
      <c r="J2127" s="3">
        <v>10000</v>
      </c>
      <c r="K2127" s="7">
        <f t="shared" si="477"/>
        <v>-2</v>
      </c>
      <c r="L2127" s="6">
        <f t="shared" si="478"/>
        <v>-80.599999999999994</v>
      </c>
      <c r="M2127">
        <v>1</v>
      </c>
      <c r="N2127" s="9">
        <f t="shared" si="479"/>
        <v>0</v>
      </c>
      <c r="O2127" s="9">
        <f t="shared" si="480"/>
        <v>-1</v>
      </c>
      <c r="P2127" s="9">
        <f t="shared" si="481"/>
        <v>0</v>
      </c>
      <c r="Q2127" s="8">
        <f t="shared" si="482"/>
        <v>0</v>
      </c>
      <c r="R2127" s="8">
        <f t="shared" si="483"/>
        <v>-46.8</v>
      </c>
      <c r="S2127" t="str">
        <f t="shared" si="484"/>
        <v>13.00.00</v>
      </c>
      <c r="T2127" t="str">
        <f t="shared" si="485"/>
        <v>14.00.00</v>
      </c>
      <c r="U2127" t="str">
        <f t="shared" si="486"/>
        <v>13-ago-2015</v>
      </c>
      <c r="V2127">
        <f t="shared" si="487"/>
        <v>8</v>
      </c>
      <c r="W2127">
        <f t="shared" si="488"/>
        <v>2015</v>
      </c>
      <c r="X2127">
        <f t="shared" si="489"/>
        <v>13</v>
      </c>
      <c r="Y2127" s="25">
        <f t="shared" si="490"/>
        <v>14255.30000000001</v>
      </c>
    </row>
    <row r="2128" spans="1:25">
      <c r="A2128" t="s">
        <v>7471</v>
      </c>
      <c r="B2128" t="s">
        <v>7472</v>
      </c>
      <c r="C2128" t="s">
        <v>55</v>
      </c>
      <c r="D2128">
        <v>7</v>
      </c>
      <c r="E2128" s="36">
        <v>53.3</v>
      </c>
      <c r="F2128" s="4">
        <v>4.7999999999999996E-3</v>
      </c>
      <c r="G2128">
        <v>0</v>
      </c>
      <c r="H2128" s="25">
        <v>74.3</v>
      </c>
      <c r="I2128" s="25">
        <v>0</v>
      </c>
      <c r="J2128" s="3">
        <v>10000</v>
      </c>
      <c r="K2128" s="7">
        <f t="shared" si="477"/>
        <v>1</v>
      </c>
      <c r="L2128" s="6">
        <f t="shared" si="478"/>
        <v>53.3</v>
      </c>
      <c r="M2128">
        <v>1</v>
      </c>
      <c r="N2128" s="9">
        <f t="shared" si="479"/>
        <v>1</v>
      </c>
      <c r="O2128" s="9">
        <f t="shared" si="480"/>
        <v>0</v>
      </c>
      <c r="P2128" s="9">
        <f t="shared" si="481"/>
        <v>0</v>
      </c>
      <c r="Q2128" s="8">
        <f t="shared" si="482"/>
        <v>53.3</v>
      </c>
      <c r="R2128" s="8">
        <f t="shared" si="483"/>
        <v>0</v>
      </c>
      <c r="S2128" t="str">
        <f t="shared" si="484"/>
        <v>11.45.00</v>
      </c>
      <c r="T2128" t="str">
        <f t="shared" si="485"/>
        <v>13.30.00</v>
      </c>
      <c r="U2128" t="str">
        <f t="shared" si="486"/>
        <v>14-ago-2015</v>
      </c>
      <c r="V2128">
        <f t="shared" si="487"/>
        <v>8</v>
      </c>
      <c r="W2128">
        <f t="shared" si="488"/>
        <v>2015</v>
      </c>
      <c r="X2128">
        <f t="shared" si="489"/>
        <v>14</v>
      </c>
      <c r="Y2128" s="25">
        <f t="shared" si="490"/>
        <v>14308.600000000009</v>
      </c>
    </row>
    <row r="2129" spans="1:25">
      <c r="A2129" t="s">
        <v>2403</v>
      </c>
      <c r="B2129" t="s">
        <v>2404</v>
      </c>
      <c r="C2129" t="s">
        <v>55</v>
      </c>
      <c r="D2129">
        <v>8</v>
      </c>
      <c r="E2129" s="38">
        <v>-177.6</v>
      </c>
      <c r="F2129" s="4">
        <v>-8.0999999999999996E-3</v>
      </c>
      <c r="G2129">
        <v>0</v>
      </c>
      <c r="H2129" s="25">
        <v>0</v>
      </c>
      <c r="I2129" s="25">
        <v>-177.6</v>
      </c>
      <c r="J2129" s="3">
        <v>10000</v>
      </c>
      <c r="K2129" s="7">
        <f t="shared" si="477"/>
        <v>-1</v>
      </c>
      <c r="L2129" s="6">
        <f t="shared" si="478"/>
        <v>-177.6</v>
      </c>
      <c r="M2129">
        <v>1</v>
      </c>
      <c r="N2129" s="9">
        <f t="shared" si="479"/>
        <v>0</v>
      </c>
      <c r="O2129" s="9">
        <f t="shared" si="480"/>
        <v>-1</v>
      </c>
      <c r="P2129" s="9">
        <f t="shared" si="481"/>
        <v>0</v>
      </c>
      <c r="Q2129" s="8">
        <f t="shared" si="482"/>
        <v>0</v>
      </c>
      <c r="R2129" s="8">
        <f t="shared" si="483"/>
        <v>-177.6</v>
      </c>
      <c r="S2129" t="str">
        <f t="shared" si="484"/>
        <v>13.00.00</v>
      </c>
      <c r="T2129" t="str">
        <f t="shared" si="485"/>
        <v>21.00.00</v>
      </c>
      <c r="U2129" t="str">
        <f t="shared" si="486"/>
        <v>14-ago-2015</v>
      </c>
      <c r="V2129">
        <f t="shared" si="487"/>
        <v>8</v>
      </c>
      <c r="W2129">
        <f t="shared" si="488"/>
        <v>2015</v>
      </c>
      <c r="X2129">
        <f t="shared" si="489"/>
        <v>14</v>
      </c>
      <c r="Y2129" s="25">
        <f t="shared" si="490"/>
        <v>14131.000000000009</v>
      </c>
    </row>
    <row r="2130" spans="1:25">
      <c r="A2130" t="s">
        <v>3493</v>
      </c>
      <c r="B2130" t="s">
        <v>3494</v>
      </c>
      <c r="C2130" t="s">
        <v>25</v>
      </c>
      <c r="D2130">
        <v>8</v>
      </c>
      <c r="E2130" s="36">
        <v>82</v>
      </c>
      <c r="F2130" s="4">
        <v>7.4999999999999997E-3</v>
      </c>
      <c r="G2130">
        <v>0</v>
      </c>
      <c r="H2130" s="25">
        <v>83.8</v>
      </c>
      <c r="I2130" s="25">
        <v>0</v>
      </c>
      <c r="J2130" s="3">
        <v>10000</v>
      </c>
      <c r="K2130" s="7">
        <f t="shared" si="477"/>
        <v>1</v>
      </c>
      <c r="L2130" s="6">
        <f t="shared" si="478"/>
        <v>82</v>
      </c>
      <c r="M2130">
        <v>1</v>
      </c>
      <c r="N2130" s="9">
        <f t="shared" si="479"/>
        <v>1</v>
      </c>
      <c r="O2130" s="9">
        <f t="shared" si="480"/>
        <v>0</v>
      </c>
      <c r="P2130" s="9">
        <f t="shared" si="481"/>
        <v>0</v>
      </c>
      <c r="Q2130" s="8">
        <f t="shared" si="482"/>
        <v>82</v>
      </c>
      <c r="R2130" s="8">
        <f t="shared" si="483"/>
        <v>0</v>
      </c>
      <c r="S2130" t="str">
        <f t="shared" si="484"/>
        <v>15.00.00</v>
      </c>
      <c r="T2130" t="str">
        <f t="shared" si="485"/>
        <v>23.00.00</v>
      </c>
      <c r="U2130" t="str">
        <f t="shared" si="486"/>
        <v>14-ago-2015</v>
      </c>
      <c r="V2130">
        <f t="shared" si="487"/>
        <v>8</v>
      </c>
      <c r="W2130">
        <f t="shared" si="488"/>
        <v>2015</v>
      </c>
      <c r="X2130">
        <f t="shared" si="489"/>
        <v>14</v>
      </c>
      <c r="Y2130" s="25">
        <f t="shared" si="490"/>
        <v>14213.000000000009</v>
      </c>
    </row>
    <row r="2131" spans="1:25">
      <c r="A2131" t="s">
        <v>5969</v>
      </c>
      <c r="B2131" t="s">
        <v>5970</v>
      </c>
      <c r="C2131" t="s">
        <v>25</v>
      </c>
      <c r="D2131">
        <v>11</v>
      </c>
      <c r="E2131" s="36">
        <v>-32.799999999999997</v>
      </c>
      <c r="F2131" s="4">
        <v>-3.0000000000000001E-3</v>
      </c>
      <c r="G2131">
        <v>0</v>
      </c>
      <c r="H2131" s="25">
        <v>37.299999999999997</v>
      </c>
      <c r="I2131" s="25">
        <v>-32.799999999999997</v>
      </c>
      <c r="J2131" s="3">
        <v>10000</v>
      </c>
      <c r="K2131" s="7">
        <f t="shared" si="477"/>
        <v>-1</v>
      </c>
      <c r="L2131" s="6">
        <f t="shared" si="478"/>
        <v>-32.799999999999997</v>
      </c>
      <c r="M2131">
        <v>1</v>
      </c>
      <c r="N2131" s="9">
        <f t="shared" si="479"/>
        <v>0</v>
      </c>
      <c r="O2131" s="9">
        <f t="shared" si="480"/>
        <v>-1</v>
      </c>
      <c r="P2131" s="9">
        <f t="shared" si="481"/>
        <v>0</v>
      </c>
      <c r="Q2131" s="8">
        <f t="shared" si="482"/>
        <v>0</v>
      </c>
      <c r="R2131" s="8">
        <f t="shared" si="483"/>
        <v>-32.799999999999997</v>
      </c>
      <c r="S2131" t="str">
        <f t="shared" si="484"/>
        <v>22.00.00</v>
      </c>
      <c r="T2131" t="str">
        <f t="shared" si="485"/>
        <v>9.00.00</v>
      </c>
      <c r="U2131" t="str">
        <f t="shared" si="486"/>
        <v>14-ago-2015</v>
      </c>
      <c r="V2131">
        <f t="shared" si="487"/>
        <v>8</v>
      </c>
      <c r="W2131">
        <f t="shared" si="488"/>
        <v>2015</v>
      </c>
      <c r="X2131">
        <f t="shared" si="489"/>
        <v>14</v>
      </c>
      <c r="Y2131" s="25">
        <f t="shared" si="490"/>
        <v>14180.20000000001</v>
      </c>
    </row>
    <row r="2132" spans="1:25">
      <c r="A2132" t="s">
        <v>5971</v>
      </c>
      <c r="B2132" t="s">
        <v>5972</v>
      </c>
      <c r="C2132" t="s">
        <v>55</v>
      </c>
      <c r="D2132">
        <v>6</v>
      </c>
      <c r="E2132" s="36">
        <v>126.2</v>
      </c>
      <c r="F2132" s="4">
        <v>1.15E-2</v>
      </c>
      <c r="G2132">
        <v>0</v>
      </c>
      <c r="H2132" s="25">
        <v>152.6</v>
      </c>
      <c r="I2132" s="25">
        <v>-31.4</v>
      </c>
      <c r="J2132" s="3">
        <v>10000</v>
      </c>
      <c r="K2132" s="7">
        <f t="shared" si="477"/>
        <v>1</v>
      </c>
      <c r="L2132" s="6">
        <f t="shared" si="478"/>
        <v>126.2</v>
      </c>
      <c r="M2132">
        <v>1</v>
      </c>
      <c r="N2132" s="9">
        <f t="shared" si="479"/>
        <v>1</v>
      </c>
      <c r="O2132" s="9">
        <f t="shared" si="480"/>
        <v>0</v>
      </c>
      <c r="P2132" s="9">
        <f t="shared" si="481"/>
        <v>0</v>
      </c>
      <c r="Q2132" s="8">
        <f t="shared" si="482"/>
        <v>126.2</v>
      </c>
      <c r="R2132" s="8">
        <f t="shared" si="483"/>
        <v>0</v>
      </c>
      <c r="S2132" t="str">
        <f t="shared" si="484"/>
        <v>10.00.00</v>
      </c>
      <c r="T2132" t="str">
        <f t="shared" si="485"/>
        <v>16.00.00</v>
      </c>
      <c r="U2132" t="str">
        <f t="shared" si="486"/>
        <v>17-ago-2015</v>
      </c>
      <c r="V2132">
        <f t="shared" si="487"/>
        <v>8</v>
      </c>
      <c r="W2132">
        <f t="shared" si="488"/>
        <v>2015</v>
      </c>
      <c r="X2132">
        <f t="shared" si="489"/>
        <v>17</v>
      </c>
      <c r="Y2132" s="25">
        <f t="shared" si="490"/>
        <v>14306.400000000011</v>
      </c>
    </row>
    <row r="2133" spans="1:25">
      <c r="A2133" t="s">
        <v>3495</v>
      </c>
      <c r="B2133" t="s">
        <v>3496</v>
      </c>
      <c r="C2133" t="s">
        <v>25</v>
      </c>
      <c r="D2133">
        <v>2</v>
      </c>
      <c r="E2133" s="36">
        <v>-110.7</v>
      </c>
      <c r="F2133" s="4">
        <v>-0.01</v>
      </c>
      <c r="G2133">
        <v>0</v>
      </c>
      <c r="H2133" s="25">
        <v>0</v>
      </c>
      <c r="I2133" s="25">
        <v>-110.7</v>
      </c>
      <c r="J2133" s="3">
        <v>10000</v>
      </c>
      <c r="K2133" s="7">
        <f t="shared" si="477"/>
        <v>-1</v>
      </c>
      <c r="L2133" s="6">
        <f t="shared" si="478"/>
        <v>-110.7</v>
      </c>
      <c r="M2133">
        <v>1</v>
      </c>
      <c r="N2133" s="9">
        <f t="shared" si="479"/>
        <v>0</v>
      </c>
      <c r="O2133" s="9">
        <f t="shared" si="480"/>
        <v>-1</v>
      </c>
      <c r="P2133" s="9">
        <f t="shared" si="481"/>
        <v>0</v>
      </c>
      <c r="Q2133" s="8">
        <f t="shared" si="482"/>
        <v>0</v>
      </c>
      <c r="R2133" s="8">
        <f t="shared" si="483"/>
        <v>-110.7</v>
      </c>
      <c r="S2133" t="str">
        <f t="shared" si="484"/>
        <v>12.00.00</v>
      </c>
      <c r="T2133" t="str">
        <f t="shared" si="485"/>
        <v>14.00.00</v>
      </c>
      <c r="U2133" t="str">
        <f t="shared" si="486"/>
        <v>17-ago-2015</v>
      </c>
      <c r="V2133">
        <f t="shared" si="487"/>
        <v>8</v>
      </c>
      <c r="W2133">
        <f t="shared" si="488"/>
        <v>2015</v>
      </c>
      <c r="X2133">
        <f t="shared" si="489"/>
        <v>17</v>
      </c>
      <c r="Y2133" s="25">
        <f t="shared" si="490"/>
        <v>14195.70000000001</v>
      </c>
    </row>
    <row r="2134" spans="1:25">
      <c r="A2134" t="s">
        <v>5973</v>
      </c>
      <c r="B2134" t="s">
        <v>5974</v>
      </c>
      <c r="C2134" t="s">
        <v>25</v>
      </c>
      <c r="D2134">
        <v>5</v>
      </c>
      <c r="E2134" s="36">
        <v>-74.8</v>
      </c>
      <c r="F2134" s="4">
        <v>-6.7999999999999996E-3</v>
      </c>
      <c r="G2134">
        <v>0</v>
      </c>
      <c r="H2134" s="25">
        <v>0</v>
      </c>
      <c r="I2134" s="25">
        <v>-74.8</v>
      </c>
      <c r="J2134" s="3">
        <v>10000</v>
      </c>
      <c r="K2134" s="7">
        <f t="shared" si="477"/>
        <v>-2</v>
      </c>
      <c r="L2134" s="6">
        <f t="shared" si="478"/>
        <v>-185.5</v>
      </c>
      <c r="M2134">
        <v>1</v>
      </c>
      <c r="N2134" s="9">
        <f t="shared" si="479"/>
        <v>0</v>
      </c>
      <c r="O2134" s="9">
        <f t="shared" si="480"/>
        <v>-1</v>
      </c>
      <c r="P2134" s="9">
        <f t="shared" si="481"/>
        <v>0</v>
      </c>
      <c r="Q2134" s="8">
        <f t="shared" si="482"/>
        <v>0</v>
      </c>
      <c r="R2134" s="8">
        <f t="shared" si="483"/>
        <v>-74.8</v>
      </c>
      <c r="S2134" t="str">
        <f t="shared" si="484"/>
        <v>3.00.00</v>
      </c>
      <c r="T2134" t="str">
        <f t="shared" si="485"/>
        <v>8.00.00</v>
      </c>
      <c r="U2134" t="str">
        <f t="shared" si="486"/>
        <v>18-ago-2015</v>
      </c>
      <c r="V2134">
        <f t="shared" si="487"/>
        <v>8</v>
      </c>
      <c r="W2134">
        <f t="shared" si="488"/>
        <v>2015</v>
      </c>
      <c r="X2134">
        <f t="shared" si="489"/>
        <v>18</v>
      </c>
      <c r="Y2134" s="25">
        <f t="shared" si="490"/>
        <v>14120.900000000011</v>
      </c>
    </row>
    <row r="2135" spans="1:25">
      <c r="A2135" t="s">
        <v>7473</v>
      </c>
      <c r="B2135" t="s">
        <v>7474</v>
      </c>
      <c r="C2135" t="s">
        <v>55</v>
      </c>
      <c r="D2135">
        <v>2</v>
      </c>
      <c r="E2135" s="36">
        <v>6.8</v>
      </c>
      <c r="F2135" s="4">
        <v>5.9999999999999995E-4</v>
      </c>
      <c r="G2135">
        <v>0</v>
      </c>
      <c r="H2135" s="25">
        <v>27.8</v>
      </c>
      <c r="I2135" s="25">
        <v>-2</v>
      </c>
      <c r="J2135" s="3">
        <v>10000</v>
      </c>
      <c r="K2135" s="7">
        <f t="shared" si="477"/>
        <v>1</v>
      </c>
      <c r="L2135" s="6">
        <f t="shared" si="478"/>
        <v>6.8</v>
      </c>
      <c r="M2135">
        <v>1</v>
      </c>
      <c r="N2135" s="9">
        <f t="shared" si="479"/>
        <v>1</v>
      </c>
      <c r="O2135" s="9">
        <f t="shared" si="480"/>
        <v>0</v>
      </c>
      <c r="P2135" s="9">
        <f t="shared" si="481"/>
        <v>0</v>
      </c>
      <c r="Q2135" s="8">
        <f t="shared" si="482"/>
        <v>6.8</v>
      </c>
      <c r="R2135" s="8">
        <f t="shared" si="483"/>
        <v>0</v>
      </c>
      <c r="S2135" t="str">
        <f t="shared" si="484"/>
        <v>10.00.00</v>
      </c>
      <c r="T2135" t="str">
        <f t="shared" si="485"/>
        <v>10.30.00</v>
      </c>
      <c r="U2135" t="str">
        <f t="shared" si="486"/>
        <v>19-ago-2015</v>
      </c>
      <c r="V2135">
        <f t="shared" si="487"/>
        <v>8</v>
      </c>
      <c r="W2135">
        <f t="shared" si="488"/>
        <v>2015</v>
      </c>
      <c r="X2135">
        <f t="shared" si="489"/>
        <v>19</v>
      </c>
      <c r="Y2135" s="25">
        <f t="shared" si="490"/>
        <v>14127.70000000001</v>
      </c>
    </row>
    <row r="2136" spans="1:25">
      <c r="A2136" t="s">
        <v>3497</v>
      </c>
      <c r="B2136" t="s">
        <v>3498</v>
      </c>
      <c r="C2136" t="s">
        <v>25</v>
      </c>
      <c r="D2136">
        <v>4</v>
      </c>
      <c r="E2136" s="36">
        <v>-25.5</v>
      </c>
      <c r="F2136" s="4">
        <v>-2.3999999999999998E-3</v>
      </c>
      <c r="G2136">
        <v>0</v>
      </c>
      <c r="H2136" s="25">
        <v>0</v>
      </c>
      <c r="I2136" s="25">
        <v>-26.3</v>
      </c>
      <c r="J2136" s="3">
        <v>10000</v>
      </c>
      <c r="K2136" s="7">
        <f t="shared" si="477"/>
        <v>-1</v>
      </c>
      <c r="L2136" s="6">
        <f t="shared" si="478"/>
        <v>-25.5</v>
      </c>
      <c r="M2136">
        <v>1</v>
      </c>
      <c r="N2136" s="9">
        <f t="shared" si="479"/>
        <v>0</v>
      </c>
      <c r="O2136" s="9">
        <f t="shared" si="480"/>
        <v>-1</v>
      </c>
      <c r="P2136" s="9">
        <f t="shared" si="481"/>
        <v>0</v>
      </c>
      <c r="Q2136" s="8">
        <f t="shared" si="482"/>
        <v>0</v>
      </c>
      <c r="R2136" s="8">
        <f t="shared" si="483"/>
        <v>-25.5</v>
      </c>
      <c r="S2136" t="str">
        <f t="shared" si="484"/>
        <v>19.00.00</v>
      </c>
      <c r="T2136" t="str">
        <f t="shared" si="485"/>
        <v>23.00.00</v>
      </c>
      <c r="U2136" t="str">
        <f t="shared" si="486"/>
        <v>19-ago-2015</v>
      </c>
      <c r="V2136">
        <f t="shared" si="487"/>
        <v>8</v>
      </c>
      <c r="W2136">
        <f t="shared" si="488"/>
        <v>2015</v>
      </c>
      <c r="X2136">
        <f t="shared" si="489"/>
        <v>19</v>
      </c>
      <c r="Y2136" s="25">
        <f t="shared" si="490"/>
        <v>14102.20000000001</v>
      </c>
    </row>
    <row r="2137" spans="1:25">
      <c r="A2137" t="s">
        <v>5975</v>
      </c>
      <c r="B2137" t="s">
        <v>5976</v>
      </c>
      <c r="C2137" t="s">
        <v>55</v>
      </c>
      <c r="D2137">
        <v>15</v>
      </c>
      <c r="E2137" s="36">
        <v>377.2</v>
      </c>
      <c r="F2137" s="4">
        <v>3.5900000000000001E-2</v>
      </c>
      <c r="G2137">
        <v>0</v>
      </c>
      <c r="H2137" s="25">
        <v>436.9</v>
      </c>
      <c r="I2137" s="25">
        <v>0</v>
      </c>
      <c r="J2137" s="3">
        <v>10000</v>
      </c>
      <c r="K2137" s="7">
        <f t="shared" si="477"/>
        <v>1</v>
      </c>
      <c r="L2137" s="6">
        <f t="shared" si="478"/>
        <v>377.2</v>
      </c>
      <c r="M2137">
        <v>1</v>
      </c>
      <c r="N2137" s="9">
        <f t="shared" si="479"/>
        <v>1</v>
      </c>
      <c r="O2137" s="9">
        <f t="shared" si="480"/>
        <v>0</v>
      </c>
      <c r="P2137" s="9">
        <f t="shared" si="481"/>
        <v>0</v>
      </c>
      <c r="Q2137" s="8">
        <f t="shared" si="482"/>
        <v>377.2</v>
      </c>
      <c r="R2137" s="8">
        <f t="shared" si="483"/>
        <v>0</v>
      </c>
      <c r="S2137" t="str">
        <f t="shared" si="484"/>
        <v>16.00.00</v>
      </c>
      <c r="T2137" t="str">
        <f t="shared" si="485"/>
        <v>7.00.00</v>
      </c>
      <c r="U2137" t="str">
        <f t="shared" si="486"/>
        <v>20-ago-2015</v>
      </c>
      <c r="V2137">
        <f t="shared" si="487"/>
        <v>8</v>
      </c>
      <c r="W2137">
        <f t="shared" si="488"/>
        <v>2015</v>
      </c>
      <c r="X2137">
        <f t="shared" si="489"/>
        <v>20</v>
      </c>
      <c r="Y2137" s="25">
        <f t="shared" si="490"/>
        <v>14479.400000000011</v>
      </c>
    </row>
    <row r="2138" spans="1:25">
      <c r="A2138" t="s">
        <v>2405</v>
      </c>
      <c r="B2138" t="s">
        <v>2405</v>
      </c>
      <c r="C2138" t="s">
        <v>55</v>
      </c>
      <c r="D2138">
        <v>0</v>
      </c>
      <c r="E2138" s="38">
        <v>400</v>
      </c>
      <c r="F2138" s="4">
        <v>2.0299999999999999E-2</v>
      </c>
      <c r="G2138">
        <v>0</v>
      </c>
      <c r="H2138" s="25">
        <v>400</v>
      </c>
      <c r="I2138" s="25">
        <v>0</v>
      </c>
      <c r="J2138" s="3">
        <v>10000</v>
      </c>
      <c r="K2138" s="7">
        <f t="shared" si="477"/>
        <v>2</v>
      </c>
      <c r="L2138" s="6">
        <f t="shared" si="478"/>
        <v>777.2</v>
      </c>
      <c r="M2138">
        <v>1</v>
      </c>
      <c r="N2138" s="9">
        <f t="shared" si="479"/>
        <v>1</v>
      </c>
      <c r="O2138" s="9">
        <f t="shared" si="480"/>
        <v>0</v>
      </c>
      <c r="P2138" s="9">
        <f t="shared" si="481"/>
        <v>0</v>
      </c>
      <c r="Q2138" s="8">
        <f t="shared" si="482"/>
        <v>400</v>
      </c>
      <c r="R2138" s="8">
        <f t="shared" si="483"/>
        <v>0</v>
      </c>
      <c r="S2138" t="str">
        <f t="shared" si="484"/>
        <v>13.00.00</v>
      </c>
      <c r="T2138" t="str">
        <f t="shared" si="485"/>
        <v>13.00.00</v>
      </c>
      <c r="U2138" t="str">
        <f t="shared" si="486"/>
        <v>24-ago-2015</v>
      </c>
      <c r="V2138">
        <f t="shared" si="487"/>
        <v>8</v>
      </c>
      <c r="W2138">
        <f t="shared" si="488"/>
        <v>2015</v>
      </c>
      <c r="X2138">
        <f t="shared" si="489"/>
        <v>24</v>
      </c>
      <c r="Y2138" s="25">
        <f t="shared" si="490"/>
        <v>14879.400000000011</v>
      </c>
    </row>
    <row r="2139" spans="1:25">
      <c r="A2139" t="s">
        <v>5977</v>
      </c>
      <c r="B2139" t="s">
        <v>5977</v>
      </c>
      <c r="C2139" t="s">
        <v>25</v>
      </c>
      <c r="D2139">
        <v>0</v>
      </c>
      <c r="E2139" s="36">
        <v>-24.8</v>
      </c>
      <c r="F2139" s="4">
        <v>-2.5000000000000001E-3</v>
      </c>
      <c r="G2139">
        <v>0</v>
      </c>
      <c r="H2139" s="25">
        <v>0</v>
      </c>
      <c r="I2139" s="25">
        <v>-24.8</v>
      </c>
      <c r="J2139" s="3">
        <v>10000</v>
      </c>
      <c r="K2139" s="7">
        <f t="shared" si="477"/>
        <v>-1</v>
      </c>
      <c r="L2139" s="6">
        <f t="shared" si="478"/>
        <v>-24.8</v>
      </c>
      <c r="M2139">
        <v>1</v>
      </c>
      <c r="N2139" s="9">
        <f t="shared" si="479"/>
        <v>0</v>
      </c>
      <c r="O2139" s="9">
        <f t="shared" si="480"/>
        <v>-1</v>
      </c>
      <c r="P2139" s="9">
        <f t="shared" si="481"/>
        <v>0</v>
      </c>
      <c r="Q2139" s="8">
        <f t="shared" si="482"/>
        <v>0</v>
      </c>
      <c r="R2139" s="8">
        <f t="shared" si="483"/>
        <v>-24.8</v>
      </c>
      <c r="S2139" t="str">
        <f t="shared" si="484"/>
        <v>19.00.00</v>
      </c>
      <c r="T2139" t="str">
        <f t="shared" si="485"/>
        <v>19.00.00</v>
      </c>
      <c r="U2139" t="str">
        <f t="shared" si="486"/>
        <v>24-ago-2015</v>
      </c>
      <c r="V2139">
        <f t="shared" si="487"/>
        <v>8</v>
      </c>
      <c r="W2139">
        <f t="shared" si="488"/>
        <v>2015</v>
      </c>
      <c r="X2139">
        <f t="shared" si="489"/>
        <v>24</v>
      </c>
      <c r="Y2139" s="25">
        <f t="shared" si="490"/>
        <v>14854.600000000011</v>
      </c>
    </row>
    <row r="2140" spans="1:25">
      <c r="A2140" t="s">
        <v>2406</v>
      </c>
      <c r="B2140" t="s">
        <v>2407</v>
      </c>
      <c r="C2140" t="s">
        <v>25</v>
      </c>
      <c r="D2140">
        <v>5</v>
      </c>
      <c r="E2140" s="38">
        <v>400</v>
      </c>
      <c r="F2140" s="4">
        <v>2.01E-2</v>
      </c>
      <c r="G2140">
        <v>0</v>
      </c>
      <c r="H2140" s="25">
        <v>400</v>
      </c>
      <c r="I2140" s="25">
        <v>0</v>
      </c>
      <c r="J2140" s="3">
        <v>10000</v>
      </c>
      <c r="K2140" s="7">
        <f t="shared" si="477"/>
        <v>1</v>
      </c>
      <c r="L2140" s="6">
        <f t="shared" si="478"/>
        <v>400</v>
      </c>
      <c r="M2140">
        <v>1</v>
      </c>
      <c r="N2140" s="9">
        <f t="shared" si="479"/>
        <v>1</v>
      </c>
      <c r="O2140" s="9">
        <f t="shared" si="480"/>
        <v>0</v>
      </c>
      <c r="P2140" s="9">
        <f t="shared" si="481"/>
        <v>0</v>
      </c>
      <c r="Q2140" s="8">
        <f t="shared" si="482"/>
        <v>400</v>
      </c>
      <c r="R2140" s="8">
        <f t="shared" si="483"/>
        <v>0</v>
      </c>
      <c r="S2140" t="str">
        <f t="shared" si="484"/>
        <v>12.00.00</v>
      </c>
      <c r="T2140" t="str">
        <f t="shared" si="485"/>
        <v>17.00.00</v>
      </c>
      <c r="U2140" t="str">
        <f t="shared" si="486"/>
        <v>25-ago-2015</v>
      </c>
      <c r="V2140">
        <f t="shared" si="487"/>
        <v>8</v>
      </c>
      <c r="W2140">
        <f t="shared" si="488"/>
        <v>2015</v>
      </c>
      <c r="X2140">
        <f t="shared" si="489"/>
        <v>25</v>
      </c>
      <c r="Y2140" s="25">
        <f t="shared" si="490"/>
        <v>15254.600000000011</v>
      </c>
    </row>
    <row r="2141" spans="1:25">
      <c r="A2141" t="s">
        <v>5978</v>
      </c>
      <c r="B2141" t="s">
        <v>5978</v>
      </c>
      <c r="C2141" t="s">
        <v>55</v>
      </c>
      <c r="D2141">
        <v>0</v>
      </c>
      <c r="E2141" s="36">
        <v>-48.8</v>
      </c>
      <c r="F2141" s="4">
        <v>-5.0000000000000001E-3</v>
      </c>
      <c r="G2141">
        <v>0</v>
      </c>
      <c r="H2141" s="25">
        <v>0</v>
      </c>
      <c r="I2141" s="25">
        <v>-48.8</v>
      </c>
      <c r="J2141" s="3">
        <v>10000</v>
      </c>
      <c r="K2141" s="7">
        <f t="shared" si="477"/>
        <v>-1</v>
      </c>
      <c r="L2141" s="6">
        <f t="shared" si="478"/>
        <v>-48.8</v>
      </c>
      <c r="M2141">
        <v>1</v>
      </c>
      <c r="N2141" s="9">
        <f t="shared" si="479"/>
        <v>0</v>
      </c>
      <c r="O2141" s="9">
        <f t="shared" si="480"/>
        <v>-1</v>
      </c>
      <c r="P2141" s="9">
        <f t="shared" si="481"/>
        <v>0</v>
      </c>
      <c r="Q2141" s="8">
        <f t="shared" si="482"/>
        <v>0</v>
      </c>
      <c r="R2141" s="8">
        <f t="shared" si="483"/>
        <v>-48.8</v>
      </c>
      <c r="S2141" t="str">
        <f t="shared" si="484"/>
        <v>22.00.00</v>
      </c>
      <c r="T2141" t="str">
        <f t="shared" si="485"/>
        <v>22.00.00</v>
      </c>
      <c r="U2141" t="str">
        <f t="shared" si="486"/>
        <v>25-ago-2015</v>
      </c>
      <c r="V2141">
        <f t="shared" si="487"/>
        <v>8</v>
      </c>
      <c r="W2141">
        <f t="shared" si="488"/>
        <v>2015</v>
      </c>
      <c r="X2141">
        <f t="shared" si="489"/>
        <v>25</v>
      </c>
      <c r="Y2141" s="25">
        <f t="shared" si="490"/>
        <v>15205.800000000012</v>
      </c>
    </row>
    <row r="2142" spans="1:25">
      <c r="A2142" t="s">
        <v>7475</v>
      </c>
      <c r="B2142" t="s">
        <v>7476</v>
      </c>
      <c r="C2142" t="s">
        <v>25</v>
      </c>
      <c r="D2142">
        <v>4</v>
      </c>
      <c r="E2142" s="36">
        <v>80</v>
      </c>
      <c r="F2142" s="4">
        <v>8.0999999999999996E-3</v>
      </c>
      <c r="G2142">
        <v>0</v>
      </c>
      <c r="H2142" s="25">
        <v>102</v>
      </c>
      <c r="I2142" s="25">
        <v>0</v>
      </c>
      <c r="J2142" s="3">
        <v>10000</v>
      </c>
      <c r="K2142" s="7">
        <f t="shared" si="477"/>
        <v>1</v>
      </c>
      <c r="L2142" s="6">
        <f t="shared" si="478"/>
        <v>80</v>
      </c>
      <c r="M2142">
        <v>1</v>
      </c>
      <c r="N2142" s="9">
        <f t="shared" si="479"/>
        <v>1</v>
      </c>
      <c r="O2142" s="9">
        <f t="shared" si="480"/>
        <v>0</v>
      </c>
      <c r="P2142" s="9">
        <f t="shared" si="481"/>
        <v>0</v>
      </c>
      <c r="Q2142" s="8">
        <f t="shared" si="482"/>
        <v>80</v>
      </c>
      <c r="R2142" s="8">
        <f t="shared" si="483"/>
        <v>0</v>
      </c>
      <c r="S2142" t="str">
        <f t="shared" si="484"/>
        <v>9.30.00</v>
      </c>
      <c r="T2142" t="str">
        <f t="shared" si="485"/>
        <v>10.30.00</v>
      </c>
      <c r="U2142" t="str">
        <f t="shared" si="486"/>
        <v>25-ago-2015</v>
      </c>
      <c r="V2142">
        <f t="shared" si="487"/>
        <v>8</v>
      </c>
      <c r="W2142">
        <f t="shared" si="488"/>
        <v>2015</v>
      </c>
      <c r="X2142">
        <f t="shared" si="489"/>
        <v>25</v>
      </c>
      <c r="Y2142" s="25">
        <f t="shared" si="490"/>
        <v>15285.800000000012</v>
      </c>
    </row>
    <row r="2143" spans="1:25">
      <c r="A2143" t="s">
        <v>5980</v>
      </c>
      <c r="B2143" t="s">
        <v>5980</v>
      </c>
      <c r="C2143" t="s">
        <v>55</v>
      </c>
      <c r="D2143">
        <v>0</v>
      </c>
      <c r="E2143" s="36">
        <v>-54.8</v>
      </c>
      <c r="F2143" s="4">
        <v>-5.4999999999999997E-3</v>
      </c>
      <c r="G2143">
        <v>0</v>
      </c>
      <c r="H2143" s="25">
        <v>0</v>
      </c>
      <c r="I2143" s="25">
        <v>-54.8</v>
      </c>
      <c r="J2143" s="3">
        <v>10000</v>
      </c>
      <c r="K2143" s="7">
        <f t="shared" si="477"/>
        <v>-1</v>
      </c>
      <c r="L2143" s="6">
        <f t="shared" si="478"/>
        <v>-54.8</v>
      </c>
      <c r="M2143">
        <v>1</v>
      </c>
      <c r="N2143" s="9">
        <f t="shared" si="479"/>
        <v>0</v>
      </c>
      <c r="O2143" s="9">
        <f t="shared" si="480"/>
        <v>-1</v>
      </c>
      <c r="P2143" s="9">
        <f t="shared" si="481"/>
        <v>0</v>
      </c>
      <c r="Q2143" s="8">
        <f t="shared" si="482"/>
        <v>0</v>
      </c>
      <c r="R2143" s="8">
        <f t="shared" si="483"/>
        <v>-54.8</v>
      </c>
      <c r="S2143" t="str">
        <f t="shared" si="484"/>
        <v>19.00.00</v>
      </c>
      <c r="T2143" t="str">
        <f t="shared" si="485"/>
        <v>19.00.00</v>
      </c>
      <c r="U2143" t="str">
        <f t="shared" si="486"/>
        <v>26-ago-2015</v>
      </c>
      <c r="V2143">
        <f t="shared" si="487"/>
        <v>8</v>
      </c>
      <c r="W2143">
        <f t="shared" si="488"/>
        <v>2015</v>
      </c>
      <c r="X2143">
        <f t="shared" si="489"/>
        <v>26</v>
      </c>
      <c r="Y2143" s="25">
        <f t="shared" si="490"/>
        <v>15231.000000000013</v>
      </c>
    </row>
    <row r="2144" spans="1:25">
      <c r="A2144" t="s">
        <v>3499</v>
      </c>
      <c r="B2144" t="s">
        <v>3500</v>
      </c>
      <c r="C2144" t="s">
        <v>25</v>
      </c>
      <c r="D2144">
        <v>3</v>
      </c>
      <c r="E2144" s="36">
        <v>133.4</v>
      </c>
      <c r="F2144" s="4">
        <v>1.3299999999999999E-2</v>
      </c>
      <c r="G2144">
        <v>0</v>
      </c>
      <c r="H2144" s="25">
        <v>142.5</v>
      </c>
      <c r="I2144" s="25">
        <v>0</v>
      </c>
      <c r="J2144" s="3">
        <v>10000</v>
      </c>
      <c r="K2144" s="7">
        <f t="shared" si="477"/>
        <v>1</v>
      </c>
      <c r="L2144" s="6">
        <f t="shared" si="478"/>
        <v>133.4</v>
      </c>
      <c r="M2144">
        <v>1</v>
      </c>
      <c r="N2144" s="9">
        <f t="shared" si="479"/>
        <v>1</v>
      </c>
      <c r="O2144" s="9">
        <f t="shared" si="480"/>
        <v>0</v>
      </c>
      <c r="P2144" s="9">
        <f t="shared" si="481"/>
        <v>0</v>
      </c>
      <c r="Q2144" s="8">
        <f t="shared" si="482"/>
        <v>133.4</v>
      </c>
      <c r="R2144" s="8">
        <f t="shared" si="483"/>
        <v>0</v>
      </c>
      <c r="S2144" t="str">
        <f t="shared" si="484"/>
        <v>20.00.00</v>
      </c>
      <c r="T2144" t="str">
        <f t="shared" si="485"/>
        <v>23.00.00</v>
      </c>
      <c r="U2144" t="str">
        <f t="shared" si="486"/>
        <v>26-ago-2015</v>
      </c>
      <c r="V2144">
        <f t="shared" si="487"/>
        <v>8</v>
      </c>
      <c r="W2144">
        <f t="shared" si="488"/>
        <v>2015</v>
      </c>
      <c r="X2144">
        <f t="shared" si="489"/>
        <v>26</v>
      </c>
      <c r="Y2144" s="25">
        <f t="shared" si="490"/>
        <v>15364.400000000012</v>
      </c>
    </row>
    <row r="2145" spans="1:25">
      <c r="A2145" t="s">
        <v>5981</v>
      </c>
      <c r="B2145" t="s">
        <v>5982</v>
      </c>
      <c r="C2145" t="s">
        <v>25</v>
      </c>
      <c r="D2145">
        <v>8</v>
      </c>
      <c r="E2145" s="36">
        <v>18.2</v>
      </c>
      <c r="F2145" s="4">
        <v>1.8E-3</v>
      </c>
      <c r="G2145">
        <v>0</v>
      </c>
      <c r="H2145" s="25">
        <v>89.5</v>
      </c>
      <c r="I2145" s="25">
        <v>-16.100000000000001</v>
      </c>
      <c r="J2145" s="3">
        <v>10000</v>
      </c>
      <c r="K2145" s="7">
        <f t="shared" si="477"/>
        <v>2</v>
      </c>
      <c r="L2145" s="6">
        <f t="shared" si="478"/>
        <v>151.6</v>
      </c>
      <c r="M2145">
        <v>1</v>
      </c>
      <c r="N2145" s="9">
        <f t="shared" si="479"/>
        <v>1</v>
      </c>
      <c r="O2145" s="9">
        <f t="shared" si="480"/>
        <v>0</v>
      </c>
      <c r="P2145" s="9">
        <f t="shared" si="481"/>
        <v>0</v>
      </c>
      <c r="Q2145" s="8">
        <f t="shared" si="482"/>
        <v>18.2</v>
      </c>
      <c r="R2145" s="8">
        <f t="shared" si="483"/>
        <v>0</v>
      </c>
      <c r="S2145" t="str">
        <f t="shared" si="484"/>
        <v>22.00.00</v>
      </c>
      <c r="T2145" t="str">
        <f t="shared" si="485"/>
        <v>6.00.00</v>
      </c>
      <c r="U2145" t="str">
        <f t="shared" si="486"/>
        <v>26-ago-2015</v>
      </c>
      <c r="V2145">
        <f t="shared" si="487"/>
        <v>8</v>
      </c>
      <c r="W2145">
        <f t="shared" si="488"/>
        <v>2015</v>
      </c>
      <c r="X2145">
        <f t="shared" si="489"/>
        <v>26</v>
      </c>
      <c r="Y2145" s="25">
        <f t="shared" si="490"/>
        <v>15382.600000000013</v>
      </c>
    </row>
    <row r="2146" spans="1:25">
      <c r="A2146" t="s">
        <v>5979</v>
      </c>
      <c r="B2146" t="s">
        <v>5979</v>
      </c>
      <c r="C2146" t="s">
        <v>25</v>
      </c>
      <c r="D2146">
        <v>0</v>
      </c>
      <c r="E2146" s="36">
        <v>-56.8</v>
      </c>
      <c r="F2146" s="4">
        <v>-5.7000000000000002E-3</v>
      </c>
      <c r="G2146">
        <v>0</v>
      </c>
      <c r="H2146" s="25">
        <v>0</v>
      </c>
      <c r="I2146" s="25">
        <v>-56.8</v>
      </c>
      <c r="J2146" s="3">
        <v>10000</v>
      </c>
      <c r="K2146" s="7">
        <f t="shared" si="477"/>
        <v>-1</v>
      </c>
      <c r="L2146" s="6">
        <f t="shared" si="478"/>
        <v>-56.8</v>
      </c>
      <c r="M2146">
        <v>1</v>
      </c>
      <c r="N2146" s="9">
        <f t="shared" si="479"/>
        <v>0</v>
      </c>
      <c r="O2146" s="9">
        <f t="shared" si="480"/>
        <v>-1</v>
      </c>
      <c r="P2146" s="9">
        <f t="shared" si="481"/>
        <v>0</v>
      </c>
      <c r="Q2146" s="8">
        <f t="shared" si="482"/>
        <v>0</v>
      </c>
      <c r="R2146" s="8">
        <f t="shared" si="483"/>
        <v>-56.8</v>
      </c>
      <c r="S2146" t="str">
        <f t="shared" si="484"/>
        <v>8.00.00</v>
      </c>
      <c r="T2146" t="str">
        <f t="shared" si="485"/>
        <v>8.00.00</v>
      </c>
      <c r="U2146" t="str">
        <f t="shared" si="486"/>
        <v>26-ago-2015</v>
      </c>
      <c r="V2146">
        <f t="shared" si="487"/>
        <v>8</v>
      </c>
      <c r="W2146">
        <f t="shared" si="488"/>
        <v>2015</v>
      </c>
      <c r="X2146">
        <f t="shared" si="489"/>
        <v>26</v>
      </c>
      <c r="Y2146" s="25">
        <f t="shared" si="490"/>
        <v>15325.800000000014</v>
      </c>
    </row>
    <row r="2147" spans="1:25">
      <c r="A2147" t="s">
        <v>7477</v>
      </c>
      <c r="B2147" t="s">
        <v>7478</v>
      </c>
      <c r="C2147" t="s">
        <v>25</v>
      </c>
      <c r="D2147">
        <v>7</v>
      </c>
      <c r="E2147" s="36">
        <v>1.4</v>
      </c>
      <c r="F2147" s="4">
        <v>1E-4</v>
      </c>
      <c r="G2147">
        <v>0</v>
      </c>
      <c r="H2147" s="25">
        <v>23.4</v>
      </c>
      <c r="I2147" s="25">
        <v>-42.7</v>
      </c>
      <c r="J2147" s="3">
        <v>10000</v>
      </c>
      <c r="K2147" s="7">
        <f t="shared" si="477"/>
        <v>1</v>
      </c>
      <c r="L2147" s="6">
        <f t="shared" si="478"/>
        <v>1.4</v>
      </c>
      <c r="M2147">
        <v>1</v>
      </c>
      <c r="N2147" s="9">
        <f t="shared" si="479"/>
        <v>1</v>
      </c>
      <c r="O2147" s="9">
        <f t="shared" si="480"/>
        <v>0</v>
      </c>
      <c r="P2147" s="9">
        <f t="shared" si="481"/>
        <v>0</v>
      </c>
      <c r="Q2147" s="8">
        <f t="shared" si="482"/>
        <v>1.4</v>
      </c>
      <c r="R2147" s="8">
        <f t="shared" si="483"/>
        <v>0</v>
      </c>
      <c r="S2147" t="str">
        <f t="shared" si="484"/>
        <v>9.45.00</v>
      </c>
      <c r="T2147" t="str">
        <f t="shared" si="485"/>
        <v>11.30.00</v>
      </c>
      <c r="U2147" t="str">
        <f t="shared" si="486"/>
        <v>27-ago-2015</v>
      </c>
      <c r="V2147">
        <f t="shared" si="487"/>
        <v>8</v>
      </c>
      <c r="W2147">
        <f t="shared" si="488"/>
        <v>2015</v>
      </c>
      <c r="X2147">
        <f t="shared" si="489"/>
        <v>27</v>
      </c>
      <c r="Y2147" s="25">
        <f t="shared" si="490"/>
        <v>15327.200000000013</v>
      </c>
    </row>
    <row r="2148" spans="1:25">
      <c r="A2148" t="s">
        <v>5983</v>
      </c>
      <c r="B2148" t="s">
        <v>5984</v>
      </c>
      <c r="C2148" t="s">
        <v>55</v>
      </c>
      <c r="D2148">
        <v>1</v>
      </c>
      <c r="E2148" s="36">
        <v>-34.799999999999997</v>
      </c>
      <c r="F2148" s="4">
        <v>-3.3999999999999998E-3</v>
      </c>
      <c r="G2148">
        <v>0</v>
      </c>
      <c r="H2148" s="25">
        <v>0</v>
      </c>
      <c r="I2148" s="25">
        <v>-34.799999999999997</v>
      </c>
      <c r="J2148" s="3">
        <v>10000</v>
      </c>
      <c r="K2148" s="7">
        <f t="shared" si="477"/>
        <v>-1</v>
      </c>
      <c r="L2148" s="6">
        <f t="shared" si="478"/>
        <v>-34.799999999999997</v>
      </c>
      <c r="M2148">
        <v>1</v>
      </c>
      <c r="N2148" s="9">
        <f t="shared" si="479"/>
        <v>0</v>
      </c>
      <c r="O2148" s="9">
        <f t="shared" si="480"/>
        <v>-1</v>
      </c>
      <c r="P2148" s="9">
        <f t="shared" si="481"/>
        <v>0</v>
      </c>
      <c r="Q2148" s="8">
        <f t="shared" si="482"/>
        <v>0</v>
      </c>
      <c r="R2148" s="8">
        <f t="shared" si="483"/>
        <v>-34.799999999999997</v>
      </c>
      <c r="S2148" t="str">
        <f t="shared" si="484"/>
        <v>10.00.00</v>
      </c>
      <c r="T2148" t="str">
        <f t="shared" si="485"/>
        <v>11.00.00</v>
      </c>
      <c r="U2148" t="str">
        <f t="shared" si="486"/>
        <v>28-ago-2015</v>
      </c>
      <c r="V2148">
        <f t="shared" si="487"/>
        <v>8</v>
      </c>
      <c r="W2148">
        <f t="shared" si="488"/>
        <v>2015</v>
      </c>
      <c r="X2148">
        <f t="shared" si="489"/>
        <v>28</v>
      </c>
      <c r="Y2148" s="25">
        <f t="shared" si="490"/>
        <v>15292.400000000014</v>
      </c>
    </row>
    <row r="2149" spans="1:25">
      <c r="A2149" t="s">
        <v>5985</v>
      </c>
      <c r="B2149" t="s">
        <v>5986</v>
      </c>
      <c r="C2149" t="s">
        <v>25</v>
      </c>
      <c r="D2149">
        <v>2</v>
      </c>
      <c r="E2149" s="36">
        <v>-51.8</v>
      </c>
      <c r="F2149" s="4">
        <v>-5.1000000000000004E-3</v>
      </c>
      <c r="G2149">
        <v>0</v>
      </c>
      <c r="H2149" s="25">
        <v>11</v>
      </c>
      <c r="I2149" s="25">
        <v>-51.8</v>
      </c>
      <c r="J2149" s="3">
        <v>10000</v>
      </c>
      <c r="K2149" s="7">
        <f t="shared" si="477"/>
        <v>-2</v>
      </c>
      <c r="L2149" s="6">
        <f t="shared" si="478"/>
        <v>-86.6</v>
      </c>
      <c r="M2149">
        <v>1</v>
      </c>
      <c r="N2149" s="9">
        <f t="shared" si="479"/>
        <v>0</v>
      </c>
      <c r="O2149" s="9">
        <f t="shared" si="480"/>
        <v>-1</v>
      </c>
      <c r="P2149" s="9">
        <f t="shared" si="481"/>
        <v>0</v>
      </c>
      <c r="Q2149" s="8">
        <f t="shared" si="482"/>
        <v>0</v>
      </c>
      <c r="R2149" s="8">
        <f t="shared" si="483"/>
        <v>-51.8</v>
      </c>
      <c r="S2149" t="str">
        <f t="shared" si="484"/>
        <v>13.00.00</v>
      </c>
      <c r="T2149" t="str">
        <f t="shared" si="485"/>
        <v>15.00.00</v>
      </c>
      <c r="U2149" t="str">
        <f t="shared" si="486"/>
        <v>31-ago-2015</v>
      </c>
      <c r="V2149">
        <f t="shared" si="487"/>
        <v>8</v>
      </c>
      <c r="W2149">
        <f t="shared" si="488"/>
        <v>2015</v>
      </c>
      <c r="X2149">
        <f t="shared" si="489"/>
        <v>31</v>
      </c>
      <c r="Y2149" s="25">
        <f t="shared" si="490"/>
        <v>15240.600000000015</v>
      </c>
    </row>
    <row r="2150" spans="1:25">
      <c r="A2150" t="s">
        <v>5987</v>
      </c>
      <c r="B2150" t="s">
        <v>5988</v>
      </c>
      <c r="C2150" t="s">
        <v>55</v>
      </c>
      <c r="D2150">
        <v>1</v>
      </c>
      <c r="E2150" s="36">
        <v>37.200000000000003</v>
      </c>
      <c r="F2150" s="4">
        <v>3.7000000000000002E-3</v>
      </c>
      <c r="G2150">
        <v>0</v>
      </c>
      <c r="H2150" s="25">
        <v>77.400000000000006</v>
      </c>
      <c r="I2150" s="25">
        <v>0</v>
      </c>
      <c r="J2150" s="3">
        <v>10000</v>
      </c>
      <c r="K2150" s="7">
        <f t="shared" si="477"/>
        <v>1</v>
      </c>
      <c r="L2150" s="6">
        <f t="shared" si="478"/>
        <v>37.200000000000003</v>
      </c>
      <c r="M2150">
        <v>1</v>
      </c>
      <c r="N2150" s="9">
        <f t="shared" si="479"/>
        <v>1</v>
      </c>
      <c r="O2150" s="9">
        <f t="shared" si="480"/>
        <v>0</v>
      </c>
      <c r="P2150" s="9">
        <f t="shared" si="481"/>
        <v>0</v>
      </c>
      <c r="Q2150" s="8">
        <f t="shared" si="482"/>
        <v>37.200000000000003</v>
      </c>
      <c r="R2150" s="8">
        <f t="shared" si="483"/>
        <v>0</v>
      </c>
      <c r="S2150" t="str">
        <f t="shared" si="484"/>
        <v>2.00.00</v>
      </c>
      <c r="T2150" t="str">
        <f t="shared" si="485"/>
        <v>3.00.00</v>
      </c>
      <c r="U2150" t="str">
        <f t="shared" si="486"/>
        <v xml:space="preserve">1-set-2015 </v>
      </c>
      <c r="V2150">
        <f t="shared" si="487"/>
        <v>9</v>
      </c>
      <c r="W2150">
        <f t="shared" si="488"/>
        <v>2015</v>
      </c>
      <c r="X2150">
        <f t="shared" si="489"/>
        <v>1</v>
      </c>
      <c r="Y2150" s="25">
        <f t="shared" si="490"/>
        <v>15277.800000000016</v>
      </c>
    </row>
    <row r="2151" spans="1:25">
      <c r="A2151" t="s">
        <v>3501</v>
      </c>
      <c r="B2151" t="s">
        <v>3502</v>
      </c>
      <c r="C2151" t="s">
        <v>25</v>
      </c>
      <c r="D2151">
        <v>10</v>
      </c>
      <c r="E2151" s="36">
        <v>105.5</v>
      </c>
      <c r="F2151" s="4">
        <v>1.0500000000000001E-2</v>
      </c>
      <c r="G2151">
        <v>0</v>
      </c>
      <c r="H2151" s="25">
        <v>107.6</v>
      </c>
      <c r="I2151" s="25">
        <v>-6.5</v>
      </c>
      <c r="J2151" s="3">
        <v>10000</v>
      </c>
      <c r="K2151" s="7">
        <f t="shared" si="477"/>
        <v>2</v>
      </c>
      <c r="L2151" s="6">
        <f t="shared" si="478"/>
        <v>142.69999999999999</v>
      </c>
      <c r="M2151">
        <v>1</v>
      </c>
      <c r="N2151" s="9">
        <f t="shared" si="479"/>
        <v>1</v>
      </c>
      <c r="O2151" s="9">
        <f t="shared" si="480"/>
        <v>0</v>
      </c>
      <c r="P2151" s="9">
        <f t="shared" si="481"/>
        <v>0</v>
      </c>
      <c r="Q2151" s="8">
        <f t="shared" si="482"/>
        <v>105.5</v>
      </c>
      <c r="R2151" s="8">
        <f t="shared" si="483"/>
        <v>0</v>
      </c>
      <c r="S2151" t="str">
        <f t="shared" si="484"/>
        <v>13.00.00</v>
      </c>
      <c r="T2151" t="str">
        <f t="shared" si="485"/>
        <v>23.00.00</v>
      </c>
      <c r="U2151" t="str">
        <f t="shared" si="486"/>
        <v xml:space="preserve">2-set-2015 </v>
      </c>
      <c r="V2151">
        <f t="shared" si="487"/>
        <v>9</v>
      </c>
      <c r="W2151">
        <f t="shared" si="488"/>
        <v>2015</v>
      </c>
      <c r="X2151">
        <f t="shared" si="489"/>
        <v>2</v>
      </c>
      <c r="Y2151" s="25">
        <f t="shared" si="490"/>
        <v>15383.300000000016</v>
      </c>
    </row>
    <row r="2152" spans="1:25">
      <c r="A2152" t="s">
        <v>5991</v>
      </c>
      <c r="B2152" t="s">
        <v>5991</v>
      </c>
      <c r="C2152" t="s">
        <v>25</v>
      </c>
      <c r="D2152">
        <v>0</v>
      </c>
      <c r="E2152" s="36">
        <v>-48.8</v>
      </c>
      <c r="F2152" s="4">
        <v>-4.7999999999999996E-3</v>
      </c>
      <c r="G2152">
        <v>0</v>
      </c>
      <c r="H2152" s="25">
        <v>0</v>
      </c>
      <c r="I2152" s="25">
        <v>-48.8</v>
      </c>
      <c r="J2152" s="3">
        <v>10000</v>
      </c>
      <c r="K2152" s="7">
        <f t="shared" si="477"/>
        <v>-1</v>
      </c>
      <c r="L2152" s="6">
        <f t="shared" si="478"/>
        <v>-48.8</v>
      </c>
      <c r="M2152">
        <v>1</v>
      </c>
      <c r="N2152" s="9">
        <f t="shared" si="479"/>
        <v>0</v>
      </c>
      <c r="O2152" s="9">
        <f t="shared" si="480"/>
        <v>-1</v>
      </c>
      <c r="P2152" s="9">
        <f t="shared" si="481"/>
        <v>0</v>
      </c>
      <c r="Q2152" s="8">
        <f t="shared" si="482"/>
        <v>0</v>
      </c>
      <c r="R2152" s="8">
        <f t="shared" si="483"/>
        <v>-48.8</v>
      </c>
      <c r="S2152" t="str">
        <f t="shared" si="484"/>
        <v>16.00.00</v>
      </c>
      <c r="T2152" t="str">
        <f t="shared" si="485"/>
        <v>16.00.00</v>
      </c>
      <c r="U2152" t="str">
        <f t="shared" si="486"/>
        <v xml:space="preserve">2-set-2015 </v>
      </c>
      <c r="V2152">
        <f t="shared" si="487"/>
        <v>9</v>
      </c>
      <c r="W2152">
        <f t="shared" si="488"/>
        <v>2015</v>
      </c>
      <c r="X2152">
        <f t="shared" si="489"/>
        <v>2</v>
      </c>
      <c r="Y2152" s="25">
        <f t="shared" si="490"/>
        <v>15334.500000000016</v>
      </c>
    </row>
    <row r="2153" spans="1:25">
      <c r="A2153" t="s">
        <v>5989</v>
      </c>
      <c r="B2153" t="s">
        <v>5990</v>
      </c>
      <c r="C2153" t="s">
        <v>25</v>
      </c>
      <c r="D2153">
        <v>8</v>
      </c>
      <c r="E2153" s="36">
        <v>71.2</v>
      </c>
      <c r="F2153" s="4">
        <v>7.1000000000000004E-3</v>
      </c>
      <c r="G2153">
        <v>0</v>
      </c>
      <c r="H2153" s="25">
        <v>103</v>
      </c>
      <c r="I2153" s="25">
        <v>0</v>
      </c>
      <c r="J2153" s="3">
        <v>10000</v>
      </c>
      <c r="K2153" s="7">
        <f t="shared" si="477"/>
        <v>1</v>
      </c>
      <c r="L2153" s="6">
        <f t="shared" si="478"/>
        <v>71.2</v>
      </c>
      <c r="M2153">
        <v>1</v>
      </c>
      <c r="N2153" s="9">
        <f t="shared" si="479"/>
        <v>1</v>
      </c>
      <c r="O2153" s="9">
        <f t="shared" si="480"/>
        <v>0</v>
      </c>
      <c r="P2153" s="9">
        <f t="shared" si="481"/>
        <v>0</v>
      </c>
      <c r="Q2153" s="8">
        <f t="shared" si="482"/>
        <v>71.2</v>
      </c>
      <c r="R2153" s="8">
        <f t="shared" si="483"/>
        <v>0</v>
      </c>
      <c r="S2153" t="str">
        <f t="shared" si="484"/>
        <v>2.00.00</v>
      </c>
      <c r="T2153" t="str">
        <f t="shared" si="485"/>
        <v>10.00.00</v>
      </c>
      <c r="U2153" t="str">
        <f t="shared" si="486"/>
        <v xml:space="preserve">2-set-2015 </v>
      </c>
      <c r="V2153">
        <f t="shared" si="487"/>
        <v>9</v>
      </c>
      <c r="W2153">
        <f t="shared" si="488"/>
        <v>2015</v>
      </c>
      <c r="X2153">
        <f t="shared" si="489"/>
        <v>2</v>
      </c>
      <c r="Y2153" s="25">
        <f t="shared" si="490"/>
        <v>15405.700000000017</v>
      </c>
    </row>
    <row r="2154" spans="1:25">
      <c r="A2154" t="s">
        <v>7479</v>
      </c>
      <c r="B2154" t="s">
        <v>7480</v>
      </c>
      <c r="C2154" t="s">
        <v>25</v>
      </c>
      <c r="D2154">
        <v>14</v>
      </c>
      <c r="E2154" s="36">
        <v>15.4</v>
      </c>
      <c r="F2154" s="4">
        <v>1.5E-3</v>
      </c>
      <c r="G2154">
        <v>0</v>
      </c>
      <c r="H2154" s="25">
        <v>37.4</v>
      </c>
      <c r="I2154" s="25">
        <v>-59.1</v>
      </c>
      <c r="J2154" s="3">
        <v>10000</v>
      </c>
      <c r="K2154" s="7">
        <f t="shared" si="477"/>
        <v>2</v>
      </c>
      <c r="L2154" s="6">
        <f t="shared" si="478"/>
        <v>86.600000000000009</v>
      </c>
      <c r="M2154">
        <v>1</v>
      </c>
      <c r="N2154" s="9">
        <f t="shared" si="479"/>
        <v>1</v>
      </c>
      <c r="O2154" s="9">
        <f t="shared" si="480"/>
        <v>0</v>
      </c>
      <c r="P2154" s="9">
        <f t="shared" si="481"/>
        <v>0</v>
      </c>
      <c r="Q2154" s="8">
        <f t="shared" si="482"/>
        <v>15.4</v>
      </c>
      <c r="R2154" s="8">
        <f t="shared" si="483"/>
        <v>0</v>
      </c>
      <c r="S2154" t="str">
        <f t="shared" si="484"/>
        <v>11.15.00</v>
      </c>
      <c r="T2154" t="str">
        <f t="shared" si="485"/>
        <v>14.45.00</v>
      </c>
      <c r="U2154" t="str">
        <f t="shared" si="486"/>
        <v xml:space="preserve">3-set-2015 </v>
      </c>
      <c r="V2154">
        <f t="shared" si="487"/>
        <v>9</v>
      </c>
      <c r="W2154">
        <f t="shared" si="488"/>
        <v>2015</v>
      </c>
      <c r="X2154">
        <f t="shared" si="489"/>
        <v>3</v>
      </c>
      <c r="Y2154" s="25">
        <f t="shared" si="490"/>
        <v>15421.100000000017</v>
      </c>
    </row>
    <row r="2155" spans="1:25">
      <c r="A2155" t="s">
        <v>2408</v>
      </c>
      <c r="B2155" t="s">
        <v>2409</v>
      </c>
      <c r="C2155" t="s">
        <v>55</v>
      </c>
      <c r="D2155">
        <v>8</v>
      </c>
      <c r="E2155" s="38">
        <v>200.6</v>
      </c>
      <c r="F2155" s="4">
        <v>9.9000000000000008E-3</v>
      </c>
      <c r="G2155">
        <v>0</v>
      </c>
      <c r="H2155" s="25">
        <v>231</v>
      </c>
      <c r="I2155" s="25">
        <v>-35</v>
      </c>
      <c r="J2155" s="3">
        <v>10000</v>
      </c>
      <c r="K2155" s="7">
        <f t="shared" si="477"/>
        <v>3</v>
      </c>
      <c r="L2155" s="6">
        <f t="shared" si="478"/>
        <v>287.2</v>
      </c>
      <c r="M2155">
        <v>1</v>
      </c>
      <c r="N2155" s="9">
        <f t="shared" si="479"/>
        <v>1</v>
      </c>
      <c r="O2155" s="9">
        <f t="shared" si="480"/>
        <v>0</v>
      </c>
      <c r="P2155" s="9">
        <f t="shared" si="481"/>
        <v>0</v>
      </c>
      <c r="Q2155" s="8">
        <f t="shared" si="482"/>
        <v>200.6</v>
      </c>
      <c r="R2155" s="8">
        <f t="shared" si="483"/>
        <v>0</v>
      </c>
      <c r="S2155" t="str">
        <f t="shared" si="484"/>
        <v>13.00.00</v>
      </c>
      <c r="T2155" t="str">
        <f t="shared" si="485"/>
        <v>21.00.00</v>
      </c>
      <c r="U2155" t="str">
        <f t="shared" si="486"/>
        <v xml:space="preserve">4-set-2015 </v>
      </c>
      <c r="V2155">
        <f t="shared" si="487"/>
        <v>9</v>
      </c>
      <c r="W2155">
        <f t="shared" si="488"/>
        <v>2015</v>
      </c>
      <c r="X2155">
        <f t="shared" si="489"/>
        <v>4</v>
      </c>
      <c r="Y2155" s="25">
        <f t="shared" si="490"/>
        <v>15621.700000000017</v>
      </c>
    </row>
    <row r="2156" spans="1:25">
      <c r="A2156" t="s">
        <v>3503</v>
      </c>
      <c r="B2156" t="s">
        <v>3503</v>
      </c>
      <c r="C2156" t="s">
        <v>25</v>
      </c>
      <c r="D2156">
        <v>0</v>
      </c>
      <c r="E2156" s="36">
        <v>-77.900000000000006</v>
      </c>
      <c r="F2156" s="4">
        <v>-7.7000000000000002E-3</v>
      </c>
      <c r="G2156">
        <v>0</v>
      </c>
      <c r="H2156" s="25">
        <v>0</v>
      </c>
      <c r="I2156" s="25">
        <v>-77.900000000000006</v>
      </c>
      <c r="J2156" s="3">
        <v>10000</v>
      </c>
      <c r="K2156" s="7">
        <f t="shared" si="477"/>
        <v>-1</v>
      </c>
      <c r="L2156" s="6">
        <f t="shared" si="478"/>
        <v>-77.900000000000006</v>
      </c>
      <c r="M2156">
        <v>1</v>
      </c>
      <c r="N2156" s="9">
        <f t="shared" si="479"/>
        <v>0</v>
      </c>
      <c r="O2156" s="9">
        <f t="shared" si="480"/>
        <v>-1</v>
      </c>
      <c r="P2156" s="9">
        <f t="shared" si="481"/>
        <v>0</v>
      </c>
      <c r="Q2156" s="8">
        <f t="shared" si="482"/>
        <v>0</v>
      </c>
      <c r="R2156" s="8">
        <f t="shared" si="483"/>
        <v>-77.900000000000006</v>
      </c>
      <c r="S2156" t="str">
        <f t="shared" si="484"/>
        <v>14.00.00</v>
      </c>
      <c r="T2156" t="str">
        <f t="shared" si="485"/>
        <v>14.00.00</v>
      </c>
      <c r="U2156" t="str">
        <f t="shared" si="486"/>
        <v xml:space="preserve">4-set-2015 </v>
      </c>
      <c r="V2156">
        <f t="shared" si="487"/>
        <v>9</v>
      </c>
      <c r="W2156">
        <f t="shared" si="488"/>
        <v>2015</v>
      </c>
      <c r="X2156">
        <f t="shared" si="489"/>
        <v>4</v>
      </c>
      <c r="Y2156" s="25">
        <f t="shared" si="490"/>
        <v>15543.800000000017</v>
      </c>
    </row>
    <row r="2157" spans="1:25">
      <c r="A2157" t="s">
        <v>3504</v>
      </c>
      <c r="B2157" t="s">
        <v>3505</v>
      </c>
      <c r="C2157" t="s">
        <v>25</v>
      </c>
      <c r="D2157">
        <v>6</v>
      </c>
      <c r="E2157" s="36">
        <v>-22.8</v>
      </c>
      <c r="F2157" s="4">
        <v>-2.3E-3</v>
      </c>
      <c r="G2157">
        <v>0</v>
      </c>
      <c r="H2157" s="25">
        <v>0</v>
      </c>
      <c r="I2157" s="25">
        <v>-60.7</v>
      </c>
      <c r="J2157" s="3">
        <v>10000</v>
      </c>
      <c r="K2157" s="7">
        <f t="shared" si="477"/>
        <v>-2</v>
      </c>
      <c r="L2157" s="6">
        <f t="shared" si="478"/>
        <v>-100.7</v>
      </c>
      <c r="M2157">
        <v>1</v>
      </c>
      <c r="N2157" s="9">
        <f t="shared" si="479"/>
        <v>0</v>
      </c>
      <c r="O2157" s="9">
        <f t="shared" si="480"/>
        <v>-1</v>
      </c>
      <c r="P2157" s="9">
        <f t="shared" si="481"/>
        <v>0</v>
      </c>
      <c r="Q2157" s="8">
        <f t="shared" si="482"/>
        <v>0</v>
      </c>
      <c r="R2157" s="8">
        <f t="shared" si="483"/>
        <v>-22.8</v>
      </c>
      <c r="S2157" t="str">
        <f t="shared" si="484"/>
        <v>17.00.00</v>
      </c>
      <c r="T2157" t="str">
        <f t="shared" si="485"/>
        <v>23.00.00</v>
      </c>
      <c r="U2157" t="str">
        <f t="shared" si="486"/>
        <v xml:space="preserve">4-set-2015 </v>
      </c>
      <c r="V2157">
        <f t="shared" si="487"/>
        <v>9</v>
      </c>
      <c r="W2157">
        <f t="shared" si="488"/>
        <v>2015</v>
      </c>
      <c r="X2157">
        <f t="shared" si="489"/>
        <v>4</v>
      </c>
      <c r="Y2157" s="25">
        <f t="shared" si="490"/>
        <v>15521.000000000018</v>
      </c>
    </row>
    <row r="2158" spans="1:25">
      <c r="A2158" t="s">
        <v>5992</v>
      </c>
      <c r="B2158" t="s">
        <v>5993</v>
      </c>
      <c r="C2158" t="s">
        <v>25</v>
      </c>
      <c r="D2158">
        <v>7</v>
      </c>
      <c r="E2158" s="36">
        <v>-6.8</v>
      </c>
      <c r="F2158" s="4">
        <v>-6.9999999999999999E-4</v>
      </c>
      <c r="G2158">
        <v>0</v>
      </c>
      <c r="H2158" s="25">
        <v>44.5</v>
      </c>
      <c r="I2158" s="25">
        <v>-6.8</v>
      </c>
      <c r="J2158" s="3">
        <v>10000</v>
      </c>
      <c r="K2158" s="7">
        <f t="shared" si="477"/>
        <v>-3</v>
      </c>
      <c r="L2158" s="6">
        <f t="shared" si="478"/>
        <v>-107.5</v>
      </c>
      <c r="M2158">
        <v>1</v>
      </c>
      <c r="N2158" s="9">
        <f t="shared" si="479"/>
        <v>0</v>
      </c>
      <c r="O2158" s="9">
        <f t="shared" si="480"/>
        <v>-1</v>
      </c>
      <c r="P2158" s="9">
        <f t="shared" si="481"/>
        <v>0</v>
      </c>
      <c r="Q2158" s="8">
        <f t="shared" si="482"/>
        <v>0</v>
      </c>
      <c r="R2158" s="8">
        <f t="shared" si="483"/>
        <v>-6.8</v>
      </c>
      <c r="S2158" t="str">
        <f t="shared" si="484"/>
        <v>1.00.00</v>
      </c>
      <c r="T2158" t="str">
        <f t="shared" si="485"/>
        <v>8.00.00</v>
      </c>
      <c r="U2158" t="str">
        <f t="shared" si="486"/>
        <v xml:space="preserve">8-set-2015 </v>
      </c>
      <c r="V2158">
        <f t="shared" si="487"/>
        <v>9</v>
      </c>
      <c r="W2158">
        <f t="shared" si="488"/>
        <v>2015</v>
      </c>
      <c r="X2158">
        <f t="shared" si="489"/>
        <v>8</v>
      </c>
      <c r="Y2158" s="25">
        <f t="shared" si="490"/>
        <v>15514.200000000019</v>
      </c>
    </row>
    <row r="2159" spans="1:25">
      <c r="A2159" t="s">
        <v>2410</v>
      </c>
      <c r="B2159" t="s">
        <v>2411</v>
      </c>
      <c r="C2159" t="s">
        <v>25</v>
      </c>
      <c r="D2159">
        <v>9</v>
      </c>
      <c r="E2159" s="38">
        <v>-43.2</v>
      </c>
      <c r="F2159" s="4">
        <v>-2.0999999999999999E-3</v>
      </c>
      <c r="G2159">
        <v>0</v>
      </c>
      <c r="H2159" s="25">
        <v>44.4</v>
      </c>
      <c r="I2159" s="25">
        <v>-142.80000000000001</v>
      </c>
      <c r="J2159" s="3">
        <v>10000</v>
      </c>
      <c r="K2159" s="7">
        <f t="shared" si="477"/>
        <v>-4</v>
      </c>
      <c r="L2159" s="6">
        <f t="shared" si="478"/>
        <v>-150.69999999999999</v>
      </c>
      <c r="M2159">
        <v>1</v>
      </c>
      <c r="N2159" s="9">
        <f t="shared" si="479"/>
        <v>0</v>
      </c>
      <c r="O2159" s="9">
        <f t="shared" si="480"/>
        <v>-1</v>
      </c>
      <c r="P2159" s="9">
        <f t="shared" si="481"/>
        <v>0</v>
      </c>
      <c r="Q2159" s="8">
        <f t="shared" si="482"/>
        <v>0</v>
      </c>
      <c r="R2159" s="8">
        <f t="shared" si="483"/>
        <v>-43.2</v>
      </c>
      <c r="S2159" t="str">
        <f t="shared" si="484"/>
        <v>12.00.00</v>
      </c>
      <c r="T2159" t="str">
        <f t="shared" si="485"/>
        <v>21.00.00</v>
      </c>
      <c r="U2159" t="str">
        <f t="shared" si="486"/>
        <v xml:space="preserve">8-set-2015 </v>
      </c>
      <c r="V2159">
        <f t="shared" si="487"/>
        <v>9</v>
      </c>
      <c r="W2159">
        <f t="shared" si="488"/>
        <v>2015</v>
      </c>
      <c r="X2159">
        <f t="shared" si="489"/>
        <v>8</v>
      </c>
      <c r="Y2159" s="25">
        <f t="shared" si="490"/>
        <v>15471.000000000018</v>
      </c>
    </row>
    <row r="2160" spans="1:25">
      <c r="A2160" t="s">
        <v>7481</v>
      </c>
      <c r="B2160" t="s">
        <v>7482</v>
      </c>
      <c r="C2160" t="s">
        <v>25</v>
      </c>
      <c r="D2160">
        <v>1</v>
      </c>
      <c r="E2160" s="36">
        <v>-73.5</v>
      </c>
      <c r="F2160" s="4">
        <v>-7.1000000000000004E-3</v>
      </c>
      <c r="G2160">
        <v>0</v>
      </c>
      <c r="H2160" s="25">
        <v>0</v>
      </c>
      <c r="I2160" s="25">
        <v>-92.7</v>
      </c>
      <c r="J2160" s="3">
        <v>10000</v>
      </c>
      <c r="K2160" s="7">
        <f t="shared" si="477"/>
        <v>-5</v>
      </c>
      <c r="L2160" s="6">
        <f t="shared" si="478"/>
        <v>-224.2</v>
      </c>
      <c r="M2160">
        <v>1</v>
      </c>
      <c r="N2160" s="9">
        <f t="shared" si="479"/>
        <v>0</v>
      </c>
      <c r="O2160" s="9">
        <f t="shared" si="480"/>
        <v>-1</v>
      </c>
      <c r="P2160" s="9">
        <f t="shared" si="481"/>
        <v>0</v>
      </c>
      <c r="Q2160" s="8">
        <f t="shared" si="482"/>
        <v>0</v>
      </c>
      <c r="R2160" s="8">
        <f t="shared" si="483"/>
        <v>-73.5</v>
      </c>
      <c r="S2160" t="str">
        <f t="shared" si="484"/>
        <v>10.15.00</v>
      </c>
      <c r="T2160" t="str">
        <f t="shared" si="485"/>
        <v>10.30.00</v>
      </c>
      <c r="U2160" t="str">
        <f t="shared" si="486"/>
        <v>10-set-2015</v>
      </c>
      <c r="V2160">
        <f t="shared" si="487"/>
        <v>9</v>
      </c>
      <c r="W2160">
        <f t="shared" si="488"/>
        <v>2015</v>
      </c>
      <c r="X2160">
        <f t="shared" si="489"/>
        <v>10</v>
      </c>
      <c r="Y2160" s="25">
        <f t="shared" si="490"/>
        <v>15397.500000000018</v>
      </c>
    </row>
    <row r="2161" spans="1:25">
      <c r="A2161" t="s">
        <v>7482</v>
      </c>
      <c r="B2161" t="s">
        <v>7483</v>
      </c>
      <c r="C2161" t="s">
        <v>55</v>
      </c>
      <c r="D2161">
        <v>18</v>
      </c>
      <c r="E2161" s="36">
        <v>20.5</v>
      </c>
      <c r="F2161" s="4">
        <v>2E-3</v>
      </c>
      <c r="G2161">
        <v>0</v>
      </c>
      <c r="H2161" s="25">
        <v>9.5</v>
      </c>
      <c r="I2161" s="25">
        <v>-126.2</v>
      </c>
      <c r="J2161" s="3">
        <v>10000</v>
      </c>
      <c r="K2161" s="7">
        <f t="shared" si="477"/>
        <v>1</v>
      </c>
      <c r="L2161" s="6">
        <f t="shared" si="478"/>
        <v>20.5</v>
      </c>
      <c r="M2161">
        <v>1</v>
      </c>
      <c r="N2161" s="9">
        <f t="shared" si="479"/>
        <v>1</v>
      </c>
      <c r="O2161" s="9">
        <f t="shared" si="480"/>
        <v>0</v>
      </c>
      <c r="P2161" s="9">
        <f t="shared" si="481"/>
        <v>0</v>
      </c>
      <c r="Q2161" s="8">
        <f t="shared" si="482"/>
        <v>20.5</v>
      </c>
      <c r="R2161" s="8">
        <f t="shared" si="483"/>
        <v>0</v>
      </c>
      <c r="S2161" t="str">
        <f t="shared" si="484"/>
        <v>10.30.00</v>
      </c>
      <c r="T2161" t="str">
        <f t="shared" si="485"/>
        <v>15.00.00</v>
      </c>
      <c r="U2161" t="str">
        <f t="shared" si="486"/>
        <v>10-set-2015</v>
      </c>
      <c r="V2161">
        <f t="shared" si="487"/>
        <v>9</v>
      </c>
      <c r="W2161">
        <f t="shared" si="488"/>
        <v>2015</v>
      </c>
      <c r="X2161">
        <f t="shared" si="489"/>
        <v>10</v>
      </c>
      <c r="Y2161" s="25">
        <f t="shared" si="490"/>
        <v>15418.000000000018</v>
      </c>
    </row>
    <row r="2162" spans="1:25">
      <c r="A2162" t="s">
        <v>3506</v>
      </c>
      <c r="B2162" t="s">
        <v>3506</v>
      </c>
      <c r="C2162" t="s">
        <v>25</v>
      </c>
      <c r="D2162">
        <v>0</v>
      </c>
      <c r="E2162" s="36">
        <v>86.9</v>
      </c>
      <c r="F2162" s="4">
        <v>8.5000000000000006E-3</v>
      </c>
      <c r="G2162">
        <v>0</v>
      </c>
      <c r="H2162" s="25">
        <v>86.9</v>
      </c>
      <c r="I2162" s="25">
        <v>0</v>
      </c>
      <c r="J2162" s="3">
        <v>10000</v>
      </c>
      <c r="K2162" s="7">
        <f t="shared" si="477"/>
        <v>2</v>
      </c>
      <c r="L2162" s="6">
        <f t="shared" si="478"/>
        <v>107.4</v>
      </c>
      <c r="M2162">
        <v>1</v>
      </c>
      <c r="N2162" s="9">
        <f t="shared" si="479"/>
        <v>1</v>
      </c>
      <c r="O2162" s="9">
        <f t="shared" si="480"/>
        <v>0</v>
      </c>
      <c r="P2162" s="9">
        <f t="shared" si="481"/>
        <v>0</v>
      </c>
      <c r="Q2162" s="8">
        <f t="shared" si="482"/>
        <v>86.9</v>
      </c>
      <c r="R2162" s="8">
        <f t="shared" si="483"/>
        <v>0</v>
      </c>
      <c r="S2162" t="str">
        <f t="shared" si="484"/>
        <v>16.00.00</v>
      </c>
      <c r="T2162" t="str">
        <f t="shared" si="485"/>
        <v>16.00.00</v>
      </c>
      <c r="U2162" t="str">
        <f t="shared" si="486"/>
        <v>10-set-2015</v>
      </c>
      <c r="V2162">
        <f t="shared" si="487"/>
        <v>9</v>
      </c>
      <c r="W2162">
        <f t="shared" si="488"/>
        <v>2015</v>
      </c>
      <c r="X2162">
        <f t="shared" si="489"/>
        <v>10</v>
      </c>
      <c r="Y2162" s="25">
        <f t="shared" si="490"/>
        <v>15504.900000000018</v>
      </c>
    </row>
    <row r="2163" spans="1:25">
      <c r="A2163" t="s">
        <v>5996</v>
      </c>
      <c r="B2163" t="s">
        <v>5997</v>
      </c>
      <c r="C2163" t="s">
        <v>55</v>
      </c>
      <c r="D2163">
        <v>4</v>
      </c>
      <c r="E2163" s="36">
        <v>35.200000000000003</v>
      </c>
      <c r="F2163" s="4">
        <v>3.5000000000000001E-3</v>
      </c>
      <c r="G2163">
        <v>0</v>
      </c>
      <c r="H2163" s="25">
        <v>100.4</v>
      </c>
      <c r="I2163" s="25">
        <v>0</v>
      </c>
      <c r="J2163" s="3">
        <v>10000</v>
      </c>
      <c r="K2163" s="7">
        <f t="shared" si="477"/>
        <v>3</v>
      </c>
      <c r="L2163" s="6">
        <f t="shared" si="478"/>
        <v>142.60000000000002</v>
      </c>
      <c r="M2163">
        <v>1</v>
      </c>
      <c r="N2163" s="9">
        <f t="shared" si="479"/>
        <v>1</v>
      </c>
      <c r="O2163" s="9">
        <f t="shared" si="480"/>
        <v>0</v>
      </c>
      <c r="P2163" s="9">
        <f t="shared" si="481"/>
        <v>0</v>
      </c>
      <c r="Q2163" s="8">
        <f t="shared" si="482"/>
        <v>35.200000000000003</v>
      </c>
      <c r="R2163" s="8">
        <f t="shared" si="483"/>
        <v>0</v>
      </c>
      <c r="S2163" t="str">
        <f t="shared" si="484"/>
        <v>10.00.00</v>
      </c>
      <c r="T2163" t="str">
        <f t="shared" si="485"/>
        <v>14.00.00</v>
      </c>
      <c r="U2163" t="str">
        <f t="shared" si="486"/>
        <v>11-set-2015</v>
      </c>
      <c r="V2163">
        <f t="shared" si="487"/>
        <v>9</v>
      </c>
      <c r="W2163">
        <f t="shared" si="488"/>
        <v>2015</v>
      </c>
      <c r="X2163">
        <f t="shared" si="489"/>
        <v>11</v>
      </c>
      <c r="Y2163" s="25">
        <f t="shared" si="490"/>
        <v>15540.100000000019</v>
      </c>
    </row>
    <row r="2164" spans="1:25">
      <c r="A2164" t="s">
        <v>7484</v>
      </c>
      <c r="B2164" t="s">
        <v>7485</v>
      </c>
      <c r="C2164" t="s">
        <v>55</v>
      </c>
      <c r="D2164">
        <v>3</v>
      </c>
      <c r="E2164" s="36">
        <v>25.3</v>
      </c>
      <c r="F2164" s="4">
        <v>2.5000000000000001E-3</v>
      </c>
      <c r="G2164">
        <v>0</v>
      </c>
      <c r="H2164" s="25">
        <v>46.3</v>
      </c>
      <c r="I2164" s="25">
        <v>0</v>
      </c>
      <c r="J2164" s="3">
        <v>10000</v>
      </c>
      <c r="K2164" s="7">
        <f t="shared" si="477"/>
        <v>4</v>
      </c>
      <c r="L2164" s="6">
        <f t="shared" si="478"/>
        <v>167.90000000000003</v>
      </c>
      <c r="M2164">
        <v>1</v>
      </c>
      <c r="N2164" s="9">
        <f t="shared" si="479"/>
        <v>1</v>
      </c>
      <c r="O2164" s="9">
        <f t="shared" si="480"/>
        <v>0</v>
      </c>
      <c r="P2164" s="9">
        <f t="shared" si="481"/>
        <v>0</v>
      </c>
      <c r="Q2164" s="8">
        <f t="shared" si="482"/>
        <v>25.3</v>
      </c>
      <c r="R2164" s="8">
        <f t="shared" si="483"/>
        <v>0</v>
      </c>
      <c r="S2164" t="str">
        <f t="shared" si="484"/>
        <v>10.15.00</v>
      </c>
      <c r="T2164" t="str">
        <f t="shared" si="485"/>
        <v>11.00.00</v>
      </c>
      <c r="U2164" t="str">
        <f t="shared" si="486"/>
        <v>11-set-2015</v>
      </c>
      <c r="V2164">
        <f t="shared" si="487"/>
        <v>9</v>
      </c>
      <c r="W2164">
        <f t="shared" si="488"/>
        <v>2015</v>
      </c>
      <c r="X2164">
        <f t="shared" si="489"/>
        <v>11</v>
      </c>
      <c r="Y2164" s="25">
        <f t="shared" si="490"/>
        <v>15565.400000000018</v>
      </c>
    </row>
    <row r="2165" spans="1:25">
      <c r="A2165" t="s">
        <v>5998</v>
      </c>
      <c r="B2165" t="s">
        <v>5999</v>
      </c>
      <c r="C2165" t="s">
        <v>25</v>
      </c>
      <c r="D2165">
        <v>7</v>
      </c>
      <c r="E2165" s="36">
        <v>14.2</v>
      </c>
      <c r="F2165" s="4">
        <v>1.4E-3</v>
      </c>
      <c r="G2165">
        <v>0</v>
      </c>
      <c r="H2165" s="25">
        <v>85.6</v>
      </c>
      <c r="I2165" s="25">
        <v>0</v>
      </c>
      <c r="J2165" s="3">
        <v>10000</v>
      </c>
      <c r="K2165" s="7">
        <f t="shared" si="477"/>
        <v>5</v>
      </c>
      <c r="L2165" s="6">
        <f t="shared" si="478"/>
        <v>182.10000000000002</v>
      </c>
      <c r="M2165">
        <v>1</v>
      </c>
      <c r="N2165" s="9">
        <f t="shared" si="479"/>
        <v>1</v>
      </c>
      <c r="O2165" s="9">
        <f t="shared" si="480"/>
        <v>0</v>
      </c>
      <c r="P2165" s="9">
        <f t="shared" si="481"/>
        <v>0</v>
      </c>
      <c r="Q2165" s="8">
        <f t="shared" si="482"/>
        <v>14.2</v>
      </c>
      <c r="R2165" s="8">
        <f t="shared" si="483"/>
        <v>0</v>
      </c>
      <c r="S2165" t="str">
        <f t="shared" si="484"/>
        <v>22.00.00</v>
      </c>
      <c r="T2165" t="str">
        <f t="shared" si="485"/>
        <v>5.00.00</v>
      </c>
      <c r="U2165" t="str">
        <f t="shared" si="486"/>
        <v>11-set-2015</v>
      </c>
      <c r="V2165">
        <f t="shared" si="487"/>
        <v>9</v>
      </c>
      <c r="W2165">
        <f t="shared" si="488"/>
        <v>2015</v>
      </c>
      <c r="X2165">
        <f t="shared" si="489"/>
        <v>11</v>
      </c>
      <c r="Y2165" s="25">
        <f t="shared" si="490"/>
        <v>15579.600000000019</v>
      </c>
    </row>
    <row r="2166" spans="1:25">
      <c r="A2166" t="s">
        <v>5994</v>
      </c>
      <c r="B2166" t="s">
        <v>5995</v>
      </c>
      <c r="C2166" t="s">
        <v>25</v>
      </c>
      <c r="D2166">
        <v>4</v>
      </c>
      <c r="E2166" s="36">
        <v>-46.8</v>
      </c>
      <c r="F2166" s="4">
        <v>-4.5999999999999999E-3</v>
      </c>
      <c r="G2166">
        <v>0</v>
      </c>
      <c r="H2166" s="25">
        <v>22.9</v>
      </c>
      <c r="I2166" s="25">
        <v>-46.8</v>
      </c>
      <c r="J2166" s="3">
        <v>10000</v>
      </c>
      <c r="K2166" s="7">
        <f t="shared" si="477"/>
        <v>-1</v>
      </c>
      <c r="L2166" s="6">
        <f t="shared" si="478"/>
        <v>-46.8</v>
      </c>
      <c r="M2166">
        <v>1</v>
      </c>
      <c r="N2166" s="9">
        <f t="shared" si="479"/>
        <v>0</v>
      </c>
      <c r="O2166" s="9">
        <f t="shared" si="480"/>
        <v>-1</v>
      </c>
      <c r="P2166" s="9">
        <f t="shared" si="481"/>
        <v>0</v>
      </c>
      <c r="Q2166" s="8">
        <f t="shared" si="482"/>
        <v>0</v>
      </c>
      <c r="R2166" s="8">
        <f t="shared" si="483"/>
        <v>-46.8</v>
      </c>
      <c r="S2166" t="str">
        <f t="shared" si="484"/>
        <v>4.00.00</v>
      </c>
      <c r="T2166" t="str">
        <f t="shared" si="485"/>
        <v>8.00.00</v>
      </c>
      <c r="U2166" t="str">
        <f t="shared" si="486"/>
        <v>11-set-2015</v>
      </c>
      <c r="V2166">
        <f t="shared" si="487"/>
        <v>9</v>
      </c>
      <c r="W2166">
        <f t="shared" si="488"/>
        <v>2015</v>
      </c>
      <c r="X2166">
        <f t="shared" si="489"/>
        <v>11</v>
      </c>
      <c r="Y2166" s="25">
        <f t="shared" si="490"/>
        <v>15532.800000000019</v>
      </c>
    </row>
    <row r="2167" spans="1:25">
      <c r="A2167" t="s">
        <v>6000</v>
      </c>
      <c r="B2167" t="s">
        <v>6000</v>
      </c>
      <c r="C2167" t="s">
        <v>55</v>
      </c>
      <c r="D2167">
        <v>0</v>
      </c>
      <c r="E2167" s="36">
        <v>-73.8</v>
      </c>
      <c r="F2167" s="4">
        <v>-7.3000000000000001E-3</v>
      </c>
      <c r="G2167">
        <v>0</v>
      </c>
      <c r="H2167" s="25">
        <v>0</v>
      </c>
      <c r="I2167" s="25">
        <v>-73.8</v>
      </c>
      <c r="J2167" s="3">
        <v>10000</v>
      </c>
      <c r="K2167" s="7">
        <f t="shared" si="477"/>
        <v>-2</v>
      </c>
      <c r="L2167" s="6">
        <f t="shared" si="478"/>
        <v>-120.6</v>
      </c>
      <c r="M2167">
        <v>1</v>
      </c>
      <c r="N2167" s="9">
        <f t="shared" si="479"/>
        <v>0</v>
      </c>
      <c r="O2167" s="9">
        <f t="shared" si="480"/>
        <v>-1</v>
      </c>
      <c r="P2167" s="9">
        <f t="shared" si="481"/>
        <v>0</v>
      </c>
      <c r="Q2167" s="8">
        <f t="shared" si="482"/>
        <v>0</v>
      </c>
      <c r="R2167" s="8">
        <f t="shared" si="483"/>
        <v>-73.8</v>
      </c>
      <c r="S2167" t="str">
        <f t="shared" si="484"/>
        <v>9.00.00</v>
      </c>
      <c r="T2167" t="str">
        <f t="shared" si="485"/>
        <v>9.00.00</v>
      </c>
      <c r="U2167" t="str">
        <f t="shared" si="486"/>
        <v>14-set-2015</v>
      </c>
      <c r="V2167">
        <f t="shared" si="487"/>
        <v>9</v>
      </c>
      <c r="W2167">
        <f t="shared" si="488"/>
        <v>2015</v>
      </c>
      <c r="X2167">
        <f t="shared" si="489"/>
        <v>14</v>
      </c>
      <c r="Y2167" s="25">
        <f t="shared" si="490"/>
        <v>15459.00000000002</v>
      </c>
    </row>
    <row r="2168" spans="1:25">
      <c r="A2168" t="s">
        <v>6003</v>
      </c>
      <c r="B2168" t="s">
        <v>6004</v>
      </c>
      <c r="C2168" t="s">
        <v>55</v>
      </c>
      <c r="D2168">
        <v>1</v>
      </c>
      <c r="E2168" s="36">
        <v>-33.799999999999997</v>
      </c>
      <c r="F2168" s="4">
        <v>-3.3E-3</v>
      </c>
      <c r="G2168">
        <v>0</v>
      </c>
      <c r="H2168" s="25">
        <v>0</v>
      </c>
      <c r="I2168" s="25">
        <v>-33.799999999999997</v>
      </c>
      <c r="J2168" s="3">
        <v>10000</v>
      </c>
      <c r="K2168" s="7">
        <f t="shared" si="477"/>
        <v>-3</v>
      </c>
      <c r="L2168" s="6">
        <f t="shared" si="478"/>
        <v>-154.39999999999998</v>
      </c>
      <c r="M2168">
        <v>1</v>
      </c>
      <c r="N2168" s="9">
        <f t="shared" si="479"/>
        <v>0</v>
      </c>
      <c r="O2168" s="9">
        <f t="shared" si="480"/>
        <v>-1</v>
      </c>
      <c r="P2168" s="9">
        <f t="shared" si="481"/>
        <v>0</v>
      </c>
      <c r="Q2168" s="8">
        <f t="shared" si="482"/>
        <v>0</v>
      </c>
      <c r="R2168" s="8">
        <f t="shared" si="483"/>
        <v>-33.799999999999997</v>
      </c>
      <c r="S2168" t="str">
        <f t="shared" si="484"/>
        <v>11.00.00</v>
      </c>
      <c r="T2168" t="str">
        <f t="shared" si="485"/>
        <v>12.00.00</v>
      </c>
      <c r="U2168" t="str">
        <f t="shared" si="486"/>
        <v>15-set-2015</v>
      </c>
      <c r="V2168">
        <f t="shared" si="487"/>
        <v>9</v>
      </c>
      <c r="W2168">
        <f t="shared" si="488"/>
        <v>2015</v>
      </c>
      <c r="X2168">
        <f t="shared" si="489"/>
        <v>15</v>
      </c>
      <c r="Y2168" s="25">
        <f t="shared" si="490"/>
        <v>15425.200000000021</v>
      </c>
    </row>
    <row r="2169" spans="1:25">
      <c r="A2169" t="s">
        <v>3507</v>
      </c>
      <c r="B2169" t="s">
        <v>3508</v>
      </c>
      <c r="C2169" t="s">
        <v>25</v>
      </c>
      <c r="D2169">
        <v>10</v>
      </c>
      <c r="E2169" s="36">
        <v>106.9</v>
      </c>
      <c r="F2169" s="4">
        <v>1.0500000000000001E-2</v>
      </c>
      <c r="G2169">
        <v>0</v>
      </c>
      <c r="H2169" s="25">
        <v>106.9</v>
      </c>
      <c r="I2169" s="25">
        <v>-28</v>
      </c>
      <c r="J2169" s="3">
        <v>10000</v>
      </c>
      <c r="K2169" s="7">
        <f t="shared" si="477"/>
        <v>1</v>
      </c>
      <c r="L2169" s="6">
        <f t="shared" si="478"/>
        <v>106.9</v>
      </c>
      <c r="M2169">
        <v>1</v>
      </c>
      <c r="N2169" s="9">
        <f t="shared" si="479"/>
        <v>1</v>
      </c>
      <c r="O2169" s="9">
        <f t="shared" si="480"/>
        <v>0</v>
      </c>
      <c r="P2169" s="9">
        <f t="shared" si="481"/>
        <v>0</v>
      </c>
      <c r="Q2169" s="8">
        <f t="shared" si="482"/>
        <v>106.9</v>
      </c>
      <c r="R2169" s="8">
        <f t="shared" si="483"/>
        <v>0</v>
      </c>
      <c r="S2169" t="str">
        <f t="shared" si="484"/>
        <v>13.00.00</v>
      </c>
      <c r="T2169" t="str">
        <f t="shared" si="485"/>
        <v>23.00.00</v>
      </c>
      <c r="U2169" t="str">
        <f t="shared" si="486"/>
        <v>15-set-2015</v>
      </c>
      <c r="V2169">
        <f t="shared" si="487"/>
        <v>9</v>
      </c>
      <c r="W2169">
        <f t="shared" si="488"/>
        <v>2015</v>
      </c>
      <c r="X2169">
        <f t="shared" si="489"/>
        <v>15</v>
      </c>
      <c r="Y2169" s="25">
        <f t="shared" si="490"/>
        <v>15532.10000000002</v>
      </c>
    </row>
    <row r="2170" spans="1:25">
      <c r="A2170" t="s">
        <v>6005</v>
      </c>
      <c r="B2170" t="s">
        <v>6006</v>
      </c>
      <c r="C2170" t="s">
        <v>25</v>
      </c>
      <c r="D2170">
        <v>17</v>
      </c>
      <c r="E2170" s="36">
        <v>24.2</v>
      </c>
      <c r="F2170" s="4">
        <v>2.3999999999999998E-3</v>
      </c>
      <c r="G2170">
        <v>0</v>
      </c>
      <c r="H2170" s="25">
        <v>52.5</v>
      </c>
      <c r="I2170" s="25">
        <v>-31</v>
      </c>
      <c r="J2170" s="3">
        <v>10000</v>
      </c>
      <c r="K2170" s="7">
        <f t="shared" si="477"/>
        <v>2</v>
      </c>
      <c r="L2170" s="6">
        <f t="shared" si="478"/>
        <v>131.1</v>
      </c>
      <c r="M2170">
        <v>1</v>
      </c>
      <c r="N2170" s="9">
        <f t="shared" si="479"/>
        <v>1</v>
      </c>
      <c r="O2170" s="9">
        <f t="shared" si="480"/>
        <v>0</v>
      </c>
      <c r="P2170" s="9">
        <f t="shared" si="481"/>
        <v>0</v>
      </c>
      <c r="Q2170" s="8">
        <f t="shared" si="482"/>
        <v>24.2</v>
      </c>
      <c r="R2170" s="8">
        <f t="shared" si="483"/>
        <v>0</v>
      </c>
      <c r="S2170" t="str">
        <f t="shared" si="484"/>
        <v>17.00.00</v>
      </c>
      <c r="T2170" t="str">
        <f t="shared" si="485"/>
        <v>10.00.00</v>
      </c>
      <c r="U2170" t="str">
        <f t="shared" si="486"/>
        <v>15-set-2015</v>
      </c>
      <c r="V2170">
        <f t="shared" si="487"/>
        <v>9</v>
      </c>
      <c r="W2170">
        <f t="shared" si="488"/>
        <v>2015</v>
      </c>
      <c r="X2170">
        <f t="shared" si="489"/>
        <v>15</v>
      </c>
      <c r="Y2170" s="25">
        <f t="shared" si="490"/>
        <v>15556.300000000021</v>
      </c>
    </row>
    <row r="2171" spans="1:25">
      <c r="A2171" t="s">
        <v>6001</v>
      </c>
      <c r="B2171" t="s">
        <v>6002</v>
      </c>
      <c r="C2171" t="s">
        <v>25</v>
      </c>
      <c r="D2171">
        <v>7</v>
      </c>
      <c r="E2171" s="36">
        <v>-68.8</v>
      </c>
      <c r="F2171" s="4">
        <v>-6.7999999999999996E-3</v>
      </c>
      <c r="G2171">
        <v>0</v>
      </c>
      <c r="H2171" s="25">
        <v>0</v>
      </c>
      <c r="I2171" s="25">
        <v>-68.8</v>
      </c>
      <c r="J2171" s="3">
        <v>10000</v>
      </c>
      <c r="K2171" s="7">
        <f t="shared" si="477"/>
        <v>-1</v>
      </c>
      <c r="L2171" s="6">
        <f t="shared" si="478"/>
        <v>-68.8</v>
      </c>
      <c r="M2171">
        <v>1</v>
      </c>
      <c r="N2171" s="9">
        <f t="shared" si="479"/>
        <v>0</v>
      </c>
      <c r="O2171" s="9">
        <f t="shared" si="480"/>
        <v>-1</v>
      </c>
      <c r="P2171" s="9">
        <f t="shared" si="481"/>
        <v>0</v>
      </c>
      <c r="Q2171" s="8">
        <f t="shared" si="482"/>
        <v>0</v>
      </c>
      <c r="R2171" s="8">
        <f t="shared" si="483"/>
        <v>-68.8</v>
      </c>
      <c r="S2171" t="str">
        <f t="shared" si="484"/>
        <v>3.00.00</v>
      </c>
      <c r="T2171" t="str">
        <f t="shared" si="485"/>
        <v>10.00.00</v>
      </c>
      <c r="U2171" t="str">
        <f t="shared" si="486"/>
        <v>15-set-2015</v>
      </c>
      <c r="V2171">
        <f t="shared" si="487"/>
        <v>9</v>
      </c>
      <c r="W2171">
        <f t="shared" si="488"/>
        <v>2015</v>
      </c>
      <c r="X2171">
        <f t="shared" si="489"/>
        <v>15</v>
      </c>
      <c r="Y2171" s="25">
        <f t="shared" si="490"/>
        <v>15487.500000000022</v>
      </c>
    </row>
    <row r="2172" spans="1:25">
      <c r="A2172" t="s">
        <v>6007</v>
      </c>
      <c r="B2172" t="s">
        <v>6008</v>
      </c>
      <c r="C2172" t="s">
        <v>55</v>
      </c>
      <c r="D2172">
        <v>8</v>
      </c>
      <c r="E2172" s="36">
        <v>-22.8</v>
      </c>
      <c r="F2172" s="4">
        <v>-2.2000000000000001E-3</v>
      </c>
      <c r="G2172">
        <v>0</v>
      </c>
      <c r="H2172" s="25">
        <v>27.2</v>
      </c>
      <c r="I2172" s="25">
        <v>-38.5</v>
      </c>
      <c r="J2172" s="3">
        <v>10000</v>
      </c>
      <c r="K2172" s="7">
        <f t="shared" si="477"/>
        <v>-2</v>
      </c>
      <c r="L2172" s="6">
        <f t="shared" si="478"/>
        <v>-91.6</v>
      </c>
      <c r="M2172">
        <v>1</v>
      </c>
      <c r="N2172" s="9">
        <f t="shared" si="479"/>
        <v>0</v>
      </c>
      <c r="O2172" s="9">
        <f t="shared" si="480"/>
        <v>-1</v>
      </c>
      <c r="P2172" s="9">
        <f t="shared" si="481"/>
        <v>0</v>
      </c>
      <c r="Q2172" s="8">
        <f t="shared" si="482"/>
        <v>0</v>
      </c>
      <c r="R2172" s="8">
        <f t="shared" si="483"/>
        <v>-22.8</v>
      </c>
      <c r="S2172" t="str">
        <f t="shared" si="484"/>
        <v>12.00.00</v>
      </c>
      <c r="T2172" t="str">
        <f t="shared" si="485"/>
        <v>20.00.00</v>
      </c>
      <c r="U2172" t="str">
        <f t="shared" si="486"/>
        <v>16-set-2015</v>
      </c>
      <c r="V2172">
        <f t="shared" si="487"/>
        <v>9</v>
      </c>
      <c r="W2172">
        <f t="shared" si="488"/>
        <v>2015</v>
      </c>
      <c r="X2172">
        <f t="shared" si="489"/>
        <v>16</v>
      </c>
      <c r="Y2172" s="25">
        <f t="shared" si="490"/>
        <v>15464.700000000023</v>
      </c>
    </row>
    <row r="2173" spans="1:25">
      <c r="A2173" t="s">
        <v>3509</v>
      </c>
      <c r="B2173" t="s">
        <v>3510</v>
      </c>
      <c r="C2173" t="s">
        <v>25</v>
      </c>
      <c r="D2173">
        <v>5</v>
      </c>
      <c r="E2173" s="36">
        <v>47.2</v>
      </c>
      <c r="F2173" s="4">
        <v>4.5999999999999999E-3</v>
      </c>
      <c r="G2173">
        <v>0</v>
      </c>
      <c r="H2173" s="25">
        <v>49.3</v>
      </c>
      <c r="I2173" s="25">
        <v>0</v>
      </c>
      <c r="J2173" s="3">
        <v>10000</v>
      </c>
      <c r="K2173" s="7">
        <f t="shared" si="477"/>
        <v>1</v>
      </c>
      <c r="L2173" s="6">
        <f t="shared" si="478"/>
        <v>47.2</v>
      </c>
      <c r="M2173">
        <v>1</v>
      </c>
      <c r="N2173" s="9">
        <f t="shared" si="479"/>
        <v>1</v>
      </c>
      <c r="O2173" s="9">
        <f t="shared" si="480"/>
        <v>0</v>
      </c>
      <c r="P2173" s="9">
        <f t="shared" si="481"/>
        <v>0</v>
      </c>
      <c r="Q2173" s="8">
        <f t="shared" si="482"/>
        <v>47.2</v>
      </c>
      <c r="R2173" s="8">
        <f t="shared" si="483"/>
        <v>0</v>
      </c>
      <c r="S2173" t="str">
        <f t="shared" si="484"/>
        <v>18.00.00</v>
      </c>
      <c r="T2173" t="str">
        <f t="shared" si="485"/>
        <v>23.00.00</v>
      </c>
      <c r="U2173" t="str">
        <f t="shared" si="486"/>
        <v>16-set-2015</v>
      </c>
      <c r="V2173">
        <f t="shared" si="487"/>
        <v>9</v>
      </c>
      <c r="W2173">
        <f t="shared" si="488"/>
        <v>2015</v>
      </c>
      <c r="X2173">
        <f t="shared" si="489"/>
        <v>16</v>
      </c>
      <c r="Y2173" s="25">
        <f t="shared" si="490"/>
        <v>15511.900000000023</v>
      </c>
    </row>
    <row r="2174" spans="1:25">
      <c r="A2174" t="s">
        <v>3511</v>
      </c>
      <c r="B2174" t="s">
        <v>3512</v>
      </c>
      <c r="C2174" t="s">
        <v>25</v>
      </c>
      <c r="D2174">
        <v>8</v>
      </c>
      <c r="E2174" s="36">
        <v>-71.099999999999994</v>
      </c>
      <c r="F2174" s="4">
        <v>-6.8999999999999999E-3</v>
      </c>
      <c r="G2174">
        <v>0</v>
      </c>
      <c r="H2174" s="25">
        <v>17.2</v>
      </c>
      <c r="I2174" s="25">
        <v>-71.099999999999994</v>
      </c>
      <c r="J2174" s="3">
        <v>10000</v>
      </c>
      <c r="K2174" s="7">
        <f t="shared" si="477"/>
        <v>-1</v>
      </c>
      <c r="L2174" s="6">
        <f t="shared" si="478"/>
        <v>-71.099999999999994</v>
      </c>
      <c r="M2174">
        <v>1</v>
      </c>
      <c r="N2174" s="9">
        <f t="shared" si="479"/>
        <v>0</v>
      </c>
      <c r="O2174" s="9">
        <f t="shared" si="480"/>
        <v>-1</v>
      </c>
      <c r="P2174" s="9">
        <f t="shared" si="481"/>
        <v>0</v>
      </c>
      <c r="Q2174" s="8">
        <f t="shared" si="482"/>
        <v>0</v>
      </c>
      <c r="R2174" s="8">
        <f t="shared" si="483"/>
        <v>-71.099999999999994</v>
      </c>
      <c r="S2174" t="str">
        <f t="shared" si="484"/>
        <v>12.00.00</v>
      </c>
      <c r="T2174" t="str">
        <f t="shared" si="485"/>
        <v>20.00.00</v>
      </c>
      <c r="U2174" t="str">
        <f t="shared" si="486"/>
        <v>17-set-2015</v>
      </c>
      <c r="V2174">
        <f t="shared" si="487"/>
        <v>9</v>
      </c>
      <c r="W2174">
        <f t="shared" si="488"/>
        <v>2015</v>
      </c>
      <c r="X2174">
        <f t="shared" si="489"/>
        <v>17</v>
      </c>
      <c r="Y2174" s="25">
        <f t="shared" si="490"/>
        <v>15440.800000000023</v>
      </c>
    </row>
    <row r="2175" spans="1:25">
      <c r="A2175" t="s">
        <v>7486</v>
      </c>
      <c r="B2175" t="s">
        <v>7487</v>
      </c>
      <c r="C2175" t="s">
        <v>55</v>
      </c>
      <c r="D2175">
        <v>10</v>
      </c>
      <c r="E2175" s="36">
        <v>95.3</v>
      </c>
      <c r="F2175" s="4">
        <v>9.4000000000000004E-3</v>
      </c>
      <c r="G2175">
        <v>0</v>
      </c>
      <c r="H2175" s="25">
        <v>116.3</v>
      </c>
      <c r="I2175" s="25">
        <v>-27.7</v>
      </c>
      <c r="J2175" s="3">
        <v>10000</v>
      </c>
      <c r="K2175" s="7">
        <f t="shared" si="477"/>
        <v>1</v>
      </c>
      <c r="L2175" s="6">
        <f t="shared" si="478"/>
        <v>95.3</v>
      </c>
      <c r="M2175">
        <v>1</v>
      </c>
      <c r="N2175" s="9">
        <f t="shared" si="479"/>
        <v>1</v>
      </c>
      <c r="O2175" s="9">
        <f t="shared" si="480"/>
        <v>0</v>
      </c>
      <c r="P2175" s="9">
        <f t="shared" si="481"/>
        <v>0</v>
      </c>
      <c r="Q2175" s="8">
        <f t="shared" si="482"/>
        <v>95.3</v>
      </c>
      <c r="R2175" s="8">
        <f t="shared" si="483"/>
        <v>0</v>
      </c>
      <c r="S2175" t="str">
        <f t="shared" si="484"/>
        <v>9.30.00</v>
      </c>
      <c r="T2175" t="str">
        <f t="shared" si="485"/>
        <v>12.00.00</v>
      </c>
      <c r="U2175" t="str">
        <f t="shared" si="486"/>
        <v>18-set-2015</v>
      </c>
      <c r="V2175">
        <f t="shared" si="487"/>
        <v>9</v>
      </c>
      <c r="W2175">
        <f t="shared" si="488"/>
        <v>2015</v>
      </c>
      <c r="X2175">
        <f t="shared" si="489"/>
        <v>18</v>
      </c>
      <c r="Y2175" s="25">
        <f t="shared" si="490"/>
        <v>15536.100000000022</v>
      </c>
    </row>
    <row r="2176" spans="1:25">
      <c r="A2176" t="s">
        <v>6009</v>
      </c>
      <c r="B2176" t="s">
        <v>6010</v>
      </c>
      <c r="C2176" t="s">
        <v>25</v>
      </c>
      <c r="D2176">
        <v>4</v>
      </c>
      <c r="E2176" s="36">
        <v>-33.799999999999997</v>
      </c>
      <c r="F2176" s="4">
        <v>-3.3999999999999998E-3</v>
      </c>
      <c r="G2176">
        <v>0</v>
      </c>
      <c r="H2176" s="25">
        <v>22</v>
      </c>
      <c r="I2176" s="25">
        <v>-46.5</v>
      </c>
      <c r="J2176" s="3">
        <v>10000</v>
      </c>
      <c r="K2176" s="7">
        <f t="shared" si="477"/>
        <v>-1</v>
      </c>
      <c r="L2176" s="6">
        <f t="shared" si="478"/>
        <v>-33.799999999999997</v>
      </c>
      <c r="M2176">
        <v>1</v>
      </c>
      <c r="N2176" s="9">
        <f t="shared" si="479"/>
        <v>0</v>
      </c>
      <c r="O2176" s="9">
        <f t="shared" si="480"/>
        <v>-1</v>
      </c>
      <c r="P2176" s="9">
        <f t="shared" si="481"/>
        <v>0</v>
      </c>
      <c r="Q2176" s="8">
        <f t="shared" si="482"/>
        <v>0</v>
      </c>
      <c r="R2176" s="8">
        <f t="shared" si="483"/>
        <v>-33.799999999999997</v>
      </c>
      <c r="S2176" t="str">
        <f t="shared" si="484"/>
        <v>14.00.00</v>
      </c>
      <c r="T2176" t="str">
        <f t="shared" si="485"/>
        <v>18.00.00</v>
      </c>
      <c r="U2176" t="str">
        <f t="shared" si="486"/>
        <v>21-set-2015</v>
      </c>
      <c r="V2176">
        <f t="shared" si="487"/>
        <v>9</v>
      </c>
      <c r="W2176">
        <f t="shared" si="488"/>
        <v>2015</v>
      </c>
      <c r="X2176">
        <f t="shared" si="489"/>
        <v>21</v>
      </c>
      <c r="Y2176" s="25">
        <f t="shared" si="490"/>
        <v>15502.300000000023</v>
      </c>
    </row>
    <row r="2177" spans="1:25">
      <c r="A2177" t="s">
        <v>6011</v>
      </c>
      <c r="B2177" t="s">
        <v>6012</v>
      </c>
      <c r="C2177" t="s">
        <v>55</v>
      </c>
      <c r="D2177">
        <v>2</v>
      </c>
      <c r="E2177" s="36">
        <v>146.19999999999999</v>
      </c>
      <c r="F2177" s="4">
        <v>1.4800000000000001E-2</v>
      </c>
      <c r="G2177">
        <v>0</v>
      </c>
      <c r="H2177" s="25">
        <v>176.2</v>
      </c>
      <c r="I2177" s="25">
        <v>0</v>
      </c>
      <c r="J2177" s="3">
        <v>10000</v>
      </c>
      <c r="K2177" s="7">
        <f t="shared" si="477"/>
        <v>1</v>
      </c>
      <c r="L2177" s="6">
        <f t="shared" si="478"/>
        <v>146.19999999999999</v>
      </c>
      <c r="M2177">
        <v>1</v>
      </c>
      <c r="N2177" s="9">
        <f t="shared" si="479"/>
        <v>1</v>
      </c>
      <c r="O2177" s="9">
        <f t="shared" si="480"/>
        <v>0</v>
      </c>
      <c r="P2177" s="9">
        <f t="shared" si="481"/>
        <v>0</v>
      </c>
      <c r="Q2177" s="8">
        <f t="shared" si="482"/>
        <v>146.19999999999999</v>
      </c>
      <c r="R2177" s="8">
        <f t="shared" si="483"/>
        <v>0</v>
      </c>
      <c r="S2177" t="str">
        <f t="shared" si="484"/>
        <v>10.00.00</v>
      </c>
      <c r="T2177" t="str">
        <f t="shared" si="485"/>
        <v>12.00.00</v>
      </c>
      <c r="U2177" t="str">
        <f t="shared" si="486"/>
        <v>22-set-2015</v>
      </c>
      <c r="V2177">
        <f t="shared" si="487"/>
        <v>9</v>
      </c>
      <c r="W2177">
        <f t="shared" si="488"/>
        <v>2015</v>
      </c>
      <c r="X2177">
        <f t="shared" si="489"/>
        <v>22</v>
      </c>
      <c r="Y2177" s="25">
        <f t="shared" si="490"/>
        <v>15648.500000000024</v>
      </c>
    </row>
    <row r="2178" spans="1:25">
      <c r="A2178" t="s">
        <v>7488</v>
      </c>
      <c r="B2178" t="s">
        <v>7489</v>
      </c>
      <c r="C2178" t="s">
        <v>25</v>
      </c>
      <c r="D2178">
        <v>2</v>
      </c>
      <c r="E2178" s="36">
        <v>24.2</v>
      </c>
      <c r="F2178" s="4">
        <v>2.5000000000000001E-3</v>
      </c>
      <c r="G2178">
        <v>0</v>
      </c>
      <c r="H2178" s="25">
        <v>46.2</v>
      </c>
      <c r="I2178" s="25">
        <v>0</v>
      </c>
      <c r="J2178" s="3">
        <v>10000</v>
      </c>
      <c r="K2178" s="7">
        <f t="shared" si="477"/>
        <v>2</v>
      </c>
      <c r="L2178" s="6">
        <f t="shared" si="478"/>
        <v>170.39999999999998</v>
      </c>
      <c r="M2178">
        <v>1</v>
      </c>
      <c r="N2178" s="9">
        <f t="shared" si="479"/>
        <v>1</v>
      </c>
      <c r="O2178" s="9">
        <f t="shared" si="480"/>
        <v>0</v>
      </c>
      <c r="P2178" s="9">
        <f t="shared" si="481"/>
        <v>0</v>
      </c>
      <c r="Q2178" s="8">
        <f t="shared" si="482"/>
        <v>24.2</v>
      </c>
      <c r="R2178" s="8">
        <f t="shared" si="483"/>
        <v>0</v>
      </c>
      <c r="S2178" t="str">
        <f t="shared" si="484"/>
        <v>9.30.00</v>
      </c>
      <c r="T2178" t="str">
        <f t="shared" si="485"/>
        <v>10.00.00</v>
      </c>
      <c r="U2178" t="str">
        <f t="shared" si="486"/>
        <v>23-set-2015</v>
      </c>
      <c r="V2178">
        <f t="shared" si="487"/>
        <v>9</v>
      </c>
      <c r="W2178">
        <f t="shared" si="488"/>
        <v>2015</v>
      </c>
      <c r="X2178">
        <f t="shared" si="489"/>
        <v>23</v>
      </c>
      <c r="Y2178" s="25">
        <f t="shared" si="490"/>
        <v>15672.700000000024</v>
      </c>
    </row>
    <row r="2179" spans="1:25">
      <c r="A2179" t="s">
        <v>6013</v>
      </c>
      <c r="B2179" t="s">
        <v>6013</v>
      </c>
      <c r="C2179" t="s">
        <v>25</v>
      </c>
      <c r="D2179">
        <v>0</v>
      </c>
      <c r="E2179" s="36">
        <v>-63.8</v>
      </c>
      <c r="F2179" s="4">
        <v>-6.6E-3</v>
      </c>
      <c r="G2179">
        <v>0</v>
      </c>
      <c r="H2179" s="25">
        <v>0</v>
      </c>
      <c r="I2179" s="25">
        <v>-63.8</v>
      </c>
      <c r="J2179" s="3">
        <v>10000</v>
      </c>
      <c r="K2179" s="7">
        <f t="shared" si="477"/>
        <v>-1</v>
      </c>
      <c r="L2179" s="6">
        <f t="shared" si="478"/>
        <v>-63.8</v>
      </c>
      <c r="M2179">
        <v>1</v>
      </c>
      <c r="N2179" s="9">
        <f t="shared" si="479"/>
        <v>0</v>
      </c>
      <c r="O2179" s="9">
        <f t="shared" si="480"/>
        <v>-1</v>
      </c>
      <c r="P2179" s="9">
        <f t="shared" si="481"/>
        <v>0</v>
      </c>
      <c r="Q2179" s="8">
        <f t="shared" si="482"/>
        <v>0</v>
      </c>
      <c r="R2179" s="8">
        <f t="shared" si="483"/>
        <v>-63.8</v>
      </c>
      <c r="S2179" t="str">
        <f t="shared" si="484"/>
        <v>11.00.00</v>
      </c>
      <c r="T2179" t="str">
        <f t="shared" si="485"/>
        <v>11.00.00</v>
      </c>
      <c r="U2179" t="str">
        <f t="shared" si="486"/>
        <v>24-set-2015</v>
      </c>
      <c r="V2179">
        <f t="shared" si="487"/>
        <v>9</v>
      </c>
      <c r="W2179">
        <f t="shared" si="488"/>
        <v>2015</v>
      </c>
      <c r="X2179">
        <f t="shared" si="489"/>
        <v>24</v>
      </c>
      <c r="Y2179" s="25">
        <f t="shared" si="490"/>
        <v>15608.900000000025</v>
      </c>
    </row>
    <row r="2180" spans="1:25">
      <c r="A2180" t="s">
        <v>6014</v>
      </c>
      <c r="B2180" t="s">
        <v>6015</v>
      </c>
      <c r="C2180" t="s">
        <v>25</v>
      </c>
      <c r="D2180">
        <v>3</v>
      </c>
      <c r="E2180" s="36">
        <v>-70.2</v>
      </c>
      <c r="F2180" s="4">
        <v>-7.3000000000000001E-3</v>
      </c>
      <c r="G2180">
        <v>0</v>
      </c>
      <c r="H2180" s="25">
        <v>0</v>
      </c>
      <c r="I2180" s="25">
        <v>-70.2</v>
      </c>
      <c r="J2180" s="3">
        <v>10000</v>
      </c>
      <c r="K2180" s="7">
        <f t="shared" si="477"/>
        <v>-2</v>
      </c>
      <c r="L2180" s="6">
        <f t="shared" si="478"/>
        <v>-134</v>
      </c>
      <c r="M2180">
        <v>1</v>
      </c>
      <c r="N2180" s="9">
        <f t="shared" si="479"/>
        <v>0</v>
      </c>
      <c r="O2180" s="9">
        <f t="shared" si="480"/>
        <v>-1</v>
      </c>
      <c r="P2180" s="9">
        <f t="shared" si="481"/>
        <v>0</v>
      </c>
      <c r="Q2180" s="8">
        <f t="shared" si="482"/>
        <v>0</v>
      </c>
      <c r="R2180" s="8">
        <f t="shared" si="483"/>
        <v>-70.2</v>
      </c>
      <c r="S2180" t="str">
        <f t="shared" si="484"/>
        <v>21.00.00</v>
      </c>
      <c r="T2180" t="str">
        <f t="shared" si="485"/>
        <v>0.00.00</v>
      </c>
      <c r="U2180" t="str">
        <f t="shared" si="486"/>
        <v>24-set-2015</v>
      </c>
      <c r="V2180">
        <f t="shared" si="487"/>
        <v>9</v>
      </c>
      <c r="W2180">
        <f t="shared" si="488"/>
        <v>2015</v>
      </c>
      <c r="X2180">
        <f t="shared" si="489"/>
        <v>24</v>
      </c>
      <c r="Y2180" s="25">
        <f t="shared" si="490"/>
        <v>15538.700000000024</v>
      </c>
    </row>
    <row r="2181" spans="1:25">
      <c r="A2181" t="s">
        <v>7490</v>
      </c>
      <c r="B2181" t="s">
        <v>7491</v>
      </c>
      <c r="C2181" t="s">
        <v>25</v>
      </c>
      <c r="D2181">
        <v>4</v>
      </c>
      <c r="E2181" s="36">
        <v>17.5</v>
      </c>
      <c r="F2181" s="4">
        <v>1.8E-3</v>
      </c>
      <c r="G2181">
        <v>0</v>
      </c>
      <c r="H2181" s="25">
        <v>39.5</v>
      </c>
      <c r="I2181" s="25">
        <v>-5.2</v>
      </c>
      <c r="J2181" s="3">
        <v>10000</v>
      </c>
      <c r="K2181" s="7">
        <f t="shared" si="477"/>
        <v>1</v>
      </c>
      <c r="L2181" s="6">
        <f t="shared" si="478"/>
        <v>17.5</v>
      </c>
      <c r="M2181">
        <v>1</v>
      </c>
      <c r="N2181" s="9">
        <f t="shared" si="479"/>
        <v>1</v>
      </c>
      <c r="O2181" s="9">
        <f t="shared" si="480"/>
        <v>0</v>
      </c>
      <c r="P2181" s="9">
        <f t="shared" si="481"/>
        <v>0</v>
      </c>
      <c r="Q2181" s="8">
        <f t="shared" si="482"/>
        <v>17.5</v>
      </c>
      <c r="R2181" s="8">
        <f t="shared" si="483"/>
        <v>0</v>
      </c>
      <c r="S2181" t="str">
        <f t="shared" si="484"/>
        <v>10.00.00</v>
      </c>
      <c r="T2181" t="str">
        <f t="shared" si="485"/>
        <v>11.00.00</v>
      </c>
      <c r="U2181" t="str">
        <f t="shared" si="486"/>
        <v>25-set-2015</v>
      </c>
      <c r="V2181">
        <f t="shared" si="487"/>
        <v>9</v>
      </c>
      <c r="W2181">
        <f t="shared" si="488"/>
        <v>2015</v>
      </c>
      <c r="X2181">
        <f t="shared" si="489"/>
        <v>25</v>
      </c>
      <c r="Y2181" s="25">
        <f t="shared" si="490"/>
        <v>15556.200000000024</v>
      </c>
    </row>
    <row r="2182" spans="1:25">
      <c r="A2182" t="s">
        <v>2412</v>
      </c>
      <c r="B2182" t="s">
        <v>2413</v>
      </c>
      <c r="C2182" t="s">
        <v>25</v>
      </c>
      <c r="D2182">
        <v>8</v>
      </c>
      <c r="E2182" s="38">
        <v>-200</v>
      </c>
      <c r="F2182" s="4">
        <v>-1.03E-2</v>
      </c>
      <c r="G2182">
        <v>0</v>
      </c>
      <c r="H2182" s="25">
        <v>38</v>
      </c>
      <c r="I2182" s="25">
        <v>-200</v>
      </c>
      <c r="J2182" s="3">
        <v>10000</v>
      </c>
      <c r="K2182" s="7">
        <f t="shared" si="477"/>
        <v>-1</v>
      </c>
      <c r="L2182" s="6">
        <f t="shared" si="478"/>
        <v>-200</v>
      </c>
      <c r="M2182">
        <v>1</v>
      </c>
      <c r="N2182" s="9">
        <f t="shared" si="479"/>
        <v>0</v>
      </c>
      <c r="O2182" s="9">
        <f t="shared" si="480"/>
        <v>-1</v>
      </c>
      <c r="P2182" s="9">
        <f t="shared" si="481"/>
        <v>0</v>
      </c>
      <c r="Q2182" s="8">
        <f t="shared" si="482"/>
        <v>0</v>
      </c>
      <c r="R2182" s="8">
        <f t="shared" si="483"/>
        <v>-200</v>
      </c>
      <c r="S2182" t="str">
        <f t="shared" si="484"/>
        <v>12.00.00</v>
      </c>
      <c r="T2182" t="str">
        <f t="shared" si="485"/>
        <v>20.00.00</v>
      </c>
      <c r="U2182" t="str">
        <f t="shared" si="486"/>
        <v>25-set-2015</v>
      </c>
      <c r="V2182">
        <f t="shared" si="487"/>
        <v>9</v>
      </c>
      <c r="W2182">
        <f t="shared" si="488"/>
        <v>2015</v>
      </c>
      <c r="X2182">
        <f t="shared" si="489"/>
        <v>25</v>
      </c>
      <c r="Y2182" s="25">
        <f t="shared" si="490"/>
        <v>15356.200000000024</v>
      </c>
    </row>
    <row r="2183" spans="1:25">
      <c r="A2183" t="s">
        <v>2414</v>
      </c>
      <c r="B2183" t="s">
        <v>2415</v>
      </c>
      <c r="C2183" t="s">
        <v>55</v>
      </c>
      <c r="D2183">
        <v>8</v>
      </c>
      <c r="E2183" s="38">
        <v>182.6</v>
      </c>
      <c r="F2183" s="4">
        <v>9.5999999999999992E-3</v>
      </c>
      <c r="G2183">
        <v>0</v>
      </c>
      <c r="H2183" s="25">
        <v>194</v>
      </c>
      <c r="I2183" s="25">
        <v>-23</v>
      </c>
      <c r="J2183" s="3">
        <v>10000</v>
      </c>
      <c r="K2183" s="7">
        <f t="shared" ref="K2183:K2246" si="491">+IF(AND(E2183&gt;=0,E2182&gt;=0),K2182+1,IF(AND(E2183&lt;0,E2182&lt;0),K2182-1,IF(AND(E2183&gt;=0,E2182&lt;0),1,-1)))</f>
        <v>1</v>
      </c>
      <c r="L2183" s="6">
        <f t="shared" ref="L2183:L2246" si="492">+IF(AND(E2183&gt;=0,E2182&gt;=0),L2182+E2183,IF(AND(E2183&lt;0,E2182&lt;0),L2182+E2183,E2183))</f>
        <v>182.6</v>
      </c>
      <c r="M2183">
        <v>1</v>
      </c>
      <c r="N2183" s="9">
        <f t="shared" ref="N2183:N2246" si="493">+IF(E2183&gt;0,1,0)</f>
        <v>1</v>
      </c>
      <c r="O2183" s="9">
        <f t="shared" ref="O2183:O2246" si="494">+IF(E2183&lt;0,-1,0)</f>
        <v>0</v>
      </c>
      <c r="P2183" s="9">
        <f t="shared" ref="P2183:P2246" si="495">+IF(E2183=0,1,0)</f>
        <v>0</v>
      </c>
      <c r="Q2183" s="8">
        <f t="shared" ref="Q2183:Q2246" si="496">IF(E2183&gt;=0,E2183,0)</f>
        <v>182.6</v>
      </c>
      <c r="R2183" s="8">
        <f t="shared" ref="R2183:R2246" si="497">IF(E2183&lt;0,E2183,0)</f>
        <v>0</v>
      </c>
      <c r="S2183" t="str">
        <f t="shared" ref="S2183:S2246" si="498">REPLACE(A2183,1,SEARCH(" ",A2183),"")</f>
        <v>13.00.00</v>
      </c>
      <c r="T2183" t="str">
        <f t="shared" ref="T2183:T2246" si="499">REPLACE(B2183,1,SEARCH(" ",B2183),"")</f>
        <v>21.00.00</v>
      </c>
      <c r="U2183" t="str">
        <f t="shared" ref="U2183:U2246" si="500">LEFT(A2183,11)</f>
        <v>28-set-2015</v>
      </c>
      <c r="V2183">
        <f t="shared" ref="V2183:V2246" si="501">MONTH(U2183)</f>
        <v>9</v>
      </c>
      <c r="W2183">
        <f t="shared" ref="W2183:W2246" si="502">YEAR(U2183)</f>
        <v>2015</v>
      </c>
      <c r="X2183">
        <f t="shared" ref="X2183:X2246" si="503">DAY(U2183)</f>
        <v>28</v>
      </c>
      <c r="Y2183" s="25">
        <f t="shared" ref="Y2183:Y2246" si="504">Y2182+E2183</f>
        <v>15538.800000000025</v>
      </c>
    </row>
    <row r="2184" spans="1:25">
      <c r="A2184" t="s">
        <v>2416</v>
      </c>
      <c r="B2184" t="s">
        <v>2417</v>
      </c>
      <c r="C2184" t="s">
        <v>55</v>
      </c>
      <c r="D2184">
        <v>4</v>
      </c>
      <c r="E2184" s="38">
        <v>400</v>
      </c>
      <c r="F2184" s="4">
        <v>2.07E-2</v>
      </c>
      <c r="G2184">
        <v>0</v>
      </c>
      <c r="H2184" s="25">
        <v>400</v>
      </c>
      <c r="I2184" s="25">
        <v>0</v>
      </c>
      <c r="J2184" s="3">
        <v>10000</v>
      </c>
      <c r="K2184" s="7">
        <f t="shared" si="491"/>
        <v>2</v>
      </c>
      <c r="L2184" s="6">
        <f t="shared" si="492"/>
        <v>582.6</v>
      </c>
      <c r="M2184">
        <v>1</v>
      </c>
      <c r="N2184" s="9">
        <f t="shared" si="493"/>
        <v>1</v>
      </c>
      <c r="O2184" s="9">
        <f t="shared" si="494"/>
        <v>0</v>
      </c>
      <c r="P2184" s="9">
        <f t="shared" si="495"/>
        <v>0</v>
      </c>
      <c r="Q2184" s="8">
        <f t="shared" si="496"/>
        <v>400</v>
      </c>
      <c r="R2184" s="8">
        <f t="shared" si="497"/>
        <v>0</v>
      </c>
      <c r="S2184" t="str">
        <f t="shared" si="498"/>
        <v>13.00.00</v>
      </c>
      <c r="T2184" t="str">
        <f t="shared" si="499"/>
        <v>17.00.00</v>
      </c>
      <c r="U2184" t="str">
        <f t="shared" si="500"/>
        <v xml:space="preserve">1-ott-2015 </v>
      </c>
      <c r="V2184">
        <f t="shared" si="501"/>
        <v>10</v>
      </c>
      <c r="W2184">
        <f t="shared" si="502"/>
        <v>2015</v>
      </c>
      <c r="X2184">
        <f t="shared" si="503"/>
        <v>1</v>
      </c>
      <c r="Y2184" s="25">
        <f t="shared" si="504"/>
        <v>15938.800000000025</v>
      </c>
    </row>
    <row r="2185" spans="1:25">
      <c r="A2185" t="s">
        <v>2416</v>
      </c>
      <c r="B2185" t="s">
        <v>6016</v>
      </c>
      <c r="C2185" t="s">
        <v>55</v>
      </c>
      <c r="D2185">
        <v>7</v>
      </c>
      <c r="E2185" s="36">
        <v>142.19999999999999</v>
      </c>
      <c r="F2185" s="4">
        <v>1.47E-2</v>
      </c>
      <c r="G2185">
        <v>0</v>
      </c>
      <c r="H2185" s="25">
        <v>185.5</v>
      </c>
      <c r="I2185" s="25">
        <v>0</v>
      </c>
      <c r="J2185" s="3">
        <v>10000</v>
      </c>
      <c r="K2185" s="7">
        <f t="shared" si="491"/>
        <v>3</v>
      </c>
      <c r="L2185" s="6">
        <f t="shared" si="492"/>
        <v>724.8</v>
      </c>
      <c r="M2185">
        <v>1</v>
      </c>
      <c r="N2185" s="9">
        <f t="shared" si="493"/>
        <v>1</v>
      </c>
      <c r="O2185" s="9">
        <f t="shared" si="494"/>
        <v>0</v>
      </c>
      <c r="P2185" s="9">
        <f t="shared" si="495"/>
        <v>0</v>
      </c>
      <c r="Q2185" s="8">
        <f t="shared" si="496"/>
        <v>142.19999999999999</v>
      </c>
      <c r="R2185" s="8">
        <f t="shared" si="497"/>
        <v>0</v>
      </c>
      <c r="S2185" t="str">
        <f t="shared" si="498"/>
        <v>13.00.00</v>
      </c>
      <c r="T2185" t="str">
        <f t="shared" si="499"/>
        <v>20.00.00</v>
      </c>
      <c r="U2185" t="str">
        <f t="shared" si="500"/>
        <v xml:space="preserve">1-ott-2015 </v>
      </c>
      <c r="V2185">
        <f t="shared" si="501"/>
        <v>10</v>
      </c>
      <c r="W2185">
        <f t="shared" si="502"/>
        <v>2015</v>
      </c>
      <c r="X2185">
        <f t="shared" si="503"/>
        <v>1</v>
      </c>
      <c r="Y2185" s="25">
        <f t="shared" si="504"/>
        <v>16081.000000000025</v>
      </c>
    </row>
    <row r="2186" spans="1:25">
      <c r="A2186" t="s">
        <v>6017</v>
      </c>
      <c r="B2186" t="s">
        <v>6018</v>
      </c>
      <c r="C2186" t="s">
        <v>25</v>
      </c>
      <c r="D2186">
        <v>12</v>
      </c>
      <c r="E2186" s="36">
        <v>72.2</v>
      </c>
      <c r="F2186" s="4">
        <v>7.4999999999999997E-3</v>
      </c>
      <c r="G2186">
        <v>0</v>
      </c>
      <c r="H2186" s="25">
        <v>136.9</v>
      </c>
      <c r="I2186" s="25">
        <v>-0.8</v>
      </c>
      <c r="J2186" s="3">
        <v>10000</v>
      </c>
      <c r="K2186" s="7">
        <f t="shared" si="491"/>
        <v>4</v>
      </c>
      <c r="L2186" s="6">
        <f t="shared" si="492"/>
        <v>797</v>
      </c>
      <c r="M2186">
        <v>1</v>
      </c>
      <c r="N2186" s="9">
        <f t="shared" si="493"/>
        <v>1</v>
      </c>
      <c r="O2186" s="9">
        <f t="shared" si="494"/>
        <v>0</v>
      </c>
      <c r="P2186" s="9">
        <f t="shared" si="495"/>
        <v>0</v>
      </c>
      <c r="Q2186" s="8">
        <f t="shared" si="496"/>
        <v>72.2</v>
      </c>
      <c r="R2186" s="8">
        <f t="shared" si="497"/>
        <v>0</v>
      </c>
      <c r="S2186" t="str">
        <f t="shared" si="498"/>
        <v>20.00.00</v>
      </c>
      <c r="T2186" t="str">
        <f t="shared" si="499"/>
        <v>9.00.00</v>
      </c>
      <c r="U2186" t="str">
        <f t="shared" si="500"/>
        <v xml:space="preserve">2-ott-2015 </v>
      </c>
      <c r="V2186">
        <f t="shared" si="501"/>
        <v>10</v>
      </c>
      <c r="W2186">
        <f t="shared" si="502"/>
        <v>2015</v>
      </c>
      <c r="X2186">
        <f t="shared" si="503"/>
        <v>2</v>
      </c>
      <c r="Y2186" s="25">
        <f t="shared" si="504"/>
        <v>16153.200000000026</v>
      </c>
    </row>
    <row r="2187" spans="1:25">
      <c r="A2187" t="s">
        <v>2418</v>
      </c>
      <c r="B2187" t="s">
        <v>2419</v>
      </c>
      <c r="C2187" t="s">
        <v>25</v>
      </c>
      <c r="D2187">
        <v>9</v>
      </c>
      <c r="E2187" s="38">
        <v>192.4</v>
      </c>
      <c r="F2187" s="4">
        <v>9.7999999999999997E-3</v>
      </c>
      <c r="G2187">
        <v>0</v>
      </c>
      <c r="H2187" s="25">
        <v>193</v>
      </c>
      <c r="I2187" s="25">
        <v>-38.6</v>
      </c>
      <c r="J2187" s="3">
        <v>10000</v>
      </c>
      <c r="K2187" s="7">
        <f t="shared" si="491"/>
        <v>5</v>
      </c>
      <c r="L2187" s="6">
        <f t="shared" si="492"/>
        <v>989.4</v>
      </c>
      <c r="M2187">
        <v>1</v>
      </c>
      <c r="N2187" s="9">
        <f t="shared" si="493"/>
        <v>1</v>
      </c>
      <c r="O2187" s="9">
        <f t="shared" si="494"/>
        <v>0</v>
      </c>
      <c r="P2187" s="9">
        <f t="shared" si="495"/>
        <v>0</v>
      </c>
      <c r="Q2187" s="8">
        <f t="shared" si="496"/>
        <v>192.4</v>
      </c>
      <c r="R2187" s="8">
        <f t="shared" si="497"/>
        <v>0</v>
      </c>
      <c r="S2187" t="str">
        <f t="shared" si="498"/>
        <v>12.00.00</v>
      </c>
      <c r="T2187" t="str">
        <f t="shared" si="499"/>
        <v>21.00.00</v>
      </c>
      <c r="U2187" t="str">
        <f t="shared" si="500"/>
        <v xml:space="preserve">5-ott-2015 </v>
      </c>
      <c r="V2187">
        <f t="shared" si="501"/>
        <v>10</v>
      </c>
      <c r="W2187">
        <f t="shared" si="502"/>
        <v>2015</v>
      </c>
      <c r="X2187">
        <f t="shared" si="503"/>
        <v>5</v>
      </c>
      <c r="Y2187" s="25">
        <f t="shared" si="504"/>
        <v>16345.600000000026</v>
      </c>
    </row>
    <row r="2188" spans="1:25">
      <c r="A2188" t="s">
        <v>7493</v>
      </c>
      <c r="B2188" t="s">
        <v>7494</v>
      </c>
      <c r="C2188" t="s">
        <v>25</v>
      </c>
      <c r="D2188">
        <v>5</v>
      </c>
      <c r="E2188" s="36">
        <v>25.1</v>
      </c>
      <c r="F2188" s="4">
        <v>2.5999999999999999E-3</v>
      </c>
      <c r="G2188">
        <v>0</v>
      </c>
      <c r="H2188" s="25">
        <v>22.9</v>
      </c>
      <c r="I2188" s="25">
        <v>-29.2</v>
      </c>
      <c r="J2188" s="3">
        <v>10000</v>
      </c>
      <c r="K2188" s="7">
        <f t="shared" si="491"/>
        <v>6</v>
      </c>
      <c r="L2188" s="6">
        <f t="shared" si="492"/>
        <v>1014.5</v>
      </c>
      <c r="M2188">
        <v>1</v>
      </c>
      <c r="N2188" s="9">
        <f t="shared" si="493"/>
        <v>1</v>
      </c>
      <c r="O2188" s="9">
        <f t="shared" si="494"/>
        <v>0</v>
      </c>
      <c r="P2188" s="9">
        <f t="shared" si="495"/>
        <v>0</v>
      </c>
      <c r="Q2188" s="8">
        <f t="shared" si="496"/>
        <v>25.1</v>
      </c>
      <c r="R2188" s="8">
        <f t="shared" si="497"/>
        <v>0</v>
      </c>
      <c r="S2188" t="str">
        <f t="shared" si="498"/>
        <v>10.30.00</v>
      </c>
      <c r="T2188" t="str">
        <f t="shared" si="499"/>
        <v>11.45.00</v>
      </c>
      <c r="U2188" t="str">
        <f t="shared" si="500"/>
        <v xml:space="preserve">6-ott-2015 </v>
      </c>
      <c r="V2188">
        <f t="shared" si="501"/>
        <v>10</v>
      </c>
      <c r="W2188">
        <f t="shared" si="502"/>
        <v>2015</v>
      </c>
      <c r="X2188">
        <f t="shared" si="503"/>
        <v>6</v>
      </c>
      <c r="Y2188" s="25">
        <f t="shared" si="504"/>
        <v>16370.700000000026</v>
      </c>
    </row>
    <row r="2189" spans="1:25">
      <c r="A2189" t="s">
        <v>7492</v>
      </c>
      <c r="B2189" t="s">
        <v>7493</v>
      </c>
      <c r="C2189" t="s">
        <v>55</v>
      </c>
      <c r="D2189">
        <v>3</v>
      </c>
      <c r="E2189" s="36">
        <v>-65.5</v>
      </c>
      <c r="F2189" s="4">
        <v>-6.7000000000000002E-3</v>
      </c>
      <c r="G2189">
        <v>0</v>
      </c>
      <c r="H2189" s="25">
        <v>9.1999999999999993</v>
      </c>
      <c r="I2189" s="25">
        <v>-70.5</v>
      </c>
      <c r="J2189" s="3">
        <v>10000</v>
      </c>
      <c r="K2189" s="7">
        <f t="shared" si="491"/>
        <v>-1</v>
      </c>
      <c r="L2189" s="6">
        <f t="shared" si="492"/>
        <v>-65.5</v>
      </c>
      <c r="M2189">
        <v>1</v>
      </c>
      <c r="N2189" s="9">
        <f t="shared" si="493"/>
        <v>0</v>
      </c>
      <c r="O2189" s="9">
        <f t="shared" si="494"/>
        <v>-1</v>
      </c>
      <c r="P2189" s="9">
        <f t="shared" si="495"/>
        <v>0</v>
      </c>
      <c r="Q2189" s="8">
        <f t="shared" si="496"/>
        <v>0</v>
      </c>
      <c r="R2189" s="8">
        <f t="shared" si="497"/>
        <v>-65.5</v>
      </c>
      <c r="S2189" t="str">
        <f t="shared" si="498"/>
        <v>9.45.00</v>
      </c>
      <c r="T2189" t="str">
        <f t="shared" si="499"/>
        <v>10.30.00</v>
      </c>
      <c r="U2189" t="str">
        <f t="shared" si="500"/>
        <v xml:space="preserve">6-ott-2015 </v>
      </c>
      <c r="V2189">
        <f t="shared" si="501"/>
        <v>10</v>
      </c>
      <c r="W2189">
        <f t="shared" si="502"/>
        <v>2015</v>
      </c>
      <c r="X2189">
        <f t="shared" si="503"/>
        <v>6</v>
      </c>
      <c r="Y2189" s="25">
        <f t="shared" si="504"/>
        <v>16305.200000000026</v>
      </c>
    </row>
    <row r="2190" spans="1:25">
      <c r="A2190" t="s">
        <v>6019</v>
      </c>
      <c r="B2190" t="s">
        <v>6020</v>
      </c>
      <c r="C2190" t="s">
        <v>55</v>
      </c>
      <c r="D2190">
        <v>7</v>
      </c>
      <c r="E2190" s="36">
        <v>-75.8</v>
      </c>
      <c r="F2190" s="4">
        <v>-7.7000000000000002E-3</v>
      </c>
      <c r="G2190">
        <v>0</v>
      </c>
      <c r="H2190" s="25">
        <v>0</v>
      </c>
      <c r="I2190" s="25">
        <v>-75.8</v>
      </c>
      <c r="J2190" s="3">
        <v>10000</v>
      </c>
      <c r="K2190" s="7">
        <f t="shared" si="491"/>
        <v>-2</v>
      </c>
      <c r="L2190" s="6">
        <f t="shared" si="492"/>
        <v>-141.30000000000001</v>
      </c>
      <c r="M2190">
        <v>1</v>
      </c>
      <c r="N2190" s="9">
        <f t="shared" si="493"/>
        <v>0</v>
      </c>
      <c r="O2190" s="9">
        <f t="shared" si="494"/>
        <v>-1</v>
      </c>
      <c r="P2190" s="9">
        <f t="shared" si="495"/>
        <v>0</v>
      </c>
      <c r="Q2190" s="8">
        <f t="shared" si="496"/>
        <v>0</v>
      </c>
      <c r="R2190" s="8">
        <f t="shared" si="497"/>
        <v>-75.8</v>
      </c>
      <c r="S2190" t="str">
        <f t="shared" si="498"/>
        <v>1.00.00</v>
      </c>
      <c r="T2190" t="str">
        <f t="shared" si="499"/>
        <v>8.00.00</v>
      </c>
      <c r="U2190" t="str">
        <f t="shared" si="500"/>
        <v xml:space="preserve">7-ott-2015 </v>
      </c>
      <c r="V2190">
        <f t="shared" si="501"/>
        <v>10</v>
      </c>
      <c r="W2190">
        <f t="shared" si="502"/>
        <v>2015</v>
      </c>
      <c r="X2190">
        <f t="shared" si="503"/>
        <v>7</v>
      </c>
      <c r="Y2190" s="25">
        <f t="shared" si="504"/>
        <v>16229.400000000027</v>
      </c>
    </row>
    <row r="2191" spans="1:25">
      <c r="A2191" t="s">
        <v>6021</v>
      </c>
      <c r="B2191" t="s">
        <v>6022</v>
      </c>
      <c r="C2191" t="s">
        <v>25</v>
      </c>
      <c r="D2191">
        <v>3</v>
      </c>
      <c r="E2191" s="36">
        <v>-1.8</v>
      </c>
      <c r="F2191" s="4">
        <v>-2.0000000000000001E-4</v>
      </c>
      <c r="G2191">
        <v>0</v>
      </c>
      <c r="H2191" s="25">
        <v>46.7</v>
      </c>
      <c r="I2191" s="25">
        <v>-1.8</v>
      </c>
      <c r="J2191" s="3">
        <v>10000</v>
      </c>
      <c r="K2191" s="7">
        <f t="shared" si="491"/>
        <v>-3</v>
      </c>
      <c r="L2191" s="6">
        <f t="shared" si="492"/>
        <v>-143.10000000000002</v>
      </c>
      <c r="M2191">
        <v>1</v>
      </c>
      <c r="N2191" s="9">
        <f t="shared" si="493"/>
        <v>0</v>
      </c>
      <c r="O2191" s="9">
        <f t="shared" si="494"/>
        <v>-1</v>
      </c>
      <c r="P2191" s="9">
        <f t="shared" si="495"/>
        <v>0</v>
      </c>
      <c r="Q2191" s="8">
        <f t="shared" si="496"/>
        <v>0</v>
      </c>
      <c r="R2191" s="8">
        <f t="shared" si="497"/>
        <v>-1.8</v>
      </c>
      <c r="S2191" t="str">
        <f t="shared" si="498"/>
        <v>9.00.00</v>
      </c>
      <c r="T2191" t="str">
        <f t="shared" si="499"/>
        <v>12.00.00</v>
      </c>
      <c r="U2191" t="str">
        <f t="shared" si="500"/>
        <v xml:space="preserve">7-ott-2015 </v>
      </c>
      <c r="V2191">
        <f t="shared" si="501"/>
        <v>10</v>
      </c>
      <c r="W2191">
        <f t="shared" si="502"/>
        <v>2015</v>
      </c>
      <c r="X2191">
        <f t="shared" si="503"/>
        <v>7</v>
      </c>
      <c r="Y2191" s="25">
        <f t="shared" si="504"/>
        <v>16227.600000000028</v>
      </c>
    </row>
    <row r="2192" spans="1:25">
      <c r="A2192" t="s">
        <v>7495</v>
      </c>
      <c r="B2192" t="s">
        <v>7496</v>
      </c>
      <c r="C2192" t="s">
        <v>25</v>
      </c>
      <c r="D2192">
        <v>2</v>
      </c>
      <c r="E2192" s="36">
        <v>26.2</v>
      </c>
      <c r="F2192" s="4">
        <v>2.5999999999999999E-3</v>
      </c>
      <c r="G2192">
        <v>0</v>
      </c>
      <c r="H2192" s="25">
        <v>48.2</v>
      </c>
      <c r="I2192" s="25">
        <v>0</v>
      </c>
      <c r="J2192" s="3">
        <v>10000</v>
      </c>
      <c r="K2192" s="7">
        <f t="shared" si="491"/>
        <v>1</v>
      </c>
      <c r="L2192" s="6">
        <f t="shared" si="492"/>
        <v>26.2</v>
      </c>
      <c r="M2192">
        <v>1</v>
      </c>
      <c r="N2192" s="9">
        <f t="shared" si="493"/>
        <v>1</v>
      </c>
      <c r="O2192" s="9">
        <f t="shared" si="494"/>
        <v>0</v>
      </c>
      <c r="P2192" s="9">
        <f t="shared" si="495"/>
        <v>0</v>
      </c>
      <c r="Q2192" s="8">
        <f t="shared" si="496"/>
        <v>26.2</v>
      </c>
      <c r="R2192" s="8">
        <f t="shared" si="497"/>
        <v>0</v>
      </c>
      <c r="S2192" t="str">
        <f t="shared" si="498"/>
        <v>9.45.00</v>
      </c>
      <c r="T2192" t="str">
        <f t="shared" si="499"/>
        <v>10.15.00</v>
      </c>
      <c r="U2192" t="str">
        <f t="shared" si="500"/>
        <v xml:space="preserve">8-ott-2015 </v>
      </c>
      <c r="V2192">
        <f t="shared" si="501"/>
        <v>10</v>
      </c>
      <c r="W2192">
        <f t="shared" si="502"/>
        <v>2015</v>
      </c>
      <c r="X2192">
        <f t="shared" si="503"/>
        <v>8</v>
      </c>
      <c r="Y2192" s="25">
        <f t="shared" si="504"/>
        <v>16253.800000000028</v>
      </c>
    </row>
    <row r="2193" spans="1:25">
      <c r="A2193" t="s">
        <v>6023</v>
      </c>
      <c r="B2193" t="s">
        <v>6024</v>
      </c>
      <c r="C2193" t="s">
        <v>55</v>
      </c>
      <c r="D2193">
        <v>10</v>
      </c>
      <c r="E2193" s="36">
        <v>-71.8</v>
      </c>
      <c r="F2193" s="4">
        <v>-7.1000000000000004E-3</v>
      </c>
      <c r="G2193">
        <v>0</v>
      </c>
      <c r="H2193" s="25">
        <v>0</v>
      </c>
      <c r="I2193" s="25">
        <v>-71.8</v>
      </c>
      <c r="J2193" s="3">
        <v>10000</v>
      </c>
      <c r="K2193" s="7">
        <f t="shared" si="491"/>
        <v>-1</v>
      </c>
      <c r="L2193" s="6">
        <f t="shared" si="492"/>
        <v>-71.8</v>
      </c>
      <c r="M2193">
        <v>1</v>
      </c>
      <c r="N2193" s="9">
        <f t="shared" si="493"/>
        <v>0</v>
      </c>
      <c r="O2193" s="9">
        <f t="shared" si="494"/>
        <v>-1</v>
      </c>
      <c r="P2193" s="9">
        <f t="shared" si="495"/>
        <v>0</v>
      </c>
      <c r="Q2193" s="8">
        <f t="shared" si="496"/>
        <v>0</v>
      </c>
      <c r="R2193" s="8">
        <f t="shared" si="497"/>
        <v>-71.8</v>
      </c>
      <c r="S2193" t="str">
        <f t="shared" si="498"/>
        <v>20.00.00</v>
      </c>
      <c r="T2193" t="str">
        <f t="shared" si="499"/>
        <v>7.00.00</v>
      </c>
      <c r="U2193" t="str">
        <f t="shared" si="500"/>
        <v xml:space="preserve">9-ott-2015 </v>
      </c>
      <c r="V2193">
        <f t="shared" si="501"/>
        <v>10</v>
      </c>
      <c r="W2193">
        <f t="shared" si="502"/>
        <v>2015</v>
      </c>
      <c r="X2193">
        <f t="shared" si="503"/>
        <v>9</v>
      </c>
      <c r="Y2193" s="25">
        <f t="shared" si="504"/>
        <v>16182.000000000029</v>
      </c>
    </row>
    <row r="2194" spans="1:25">
      <c r="A2194" t="s">
        <v>6025</v>
      </c>
      <c r="B2194" t="s">
        <v>6026</v>
      </c>
      <c r="C2194" t="s">
        <v>55</v>
      </c>
      <c r="D2194">
        <v>10</v>
      </c>
      <c r="E2194" s="36">
        <v>-66.8</v>
      </c>
      <c r="F2194" s="4">
        <v>-6.6E-3</v>
      </c>
      <c r="G2194">
        <v>0</v>
      </c>
      <c r="H2194" s="25">
        <v>0</v>
      </c>
      <c r="I2194" s="25">
        <v>-66.8</v>
      </c>
      <c r="J2194" s="3">
        <v>10000</v>
      </c>
      <c r="K2194" s="7">
        <f t="shared" si="491"/>
        <v>-2</v>
      </c>
      <c r="L2194" s="6">
        <f t="shared" si="492"/>
        <v>-138.6</v>
      </c>
      <c r="M2194">
        <v>1</v>
      </c>
      <c r="N2194" s="9">
        <f t="shared" si="493"/>
        <v>0</v>
      </c>
      <c r="O2194" s="9">
        <f t="shared" si="494"/>
        <v>-1</v>
      </c>
      <c r="P2194" s="9">
        <f t="shared" si="495"/>
        <v>0</v>
      </c>
      <c r="Q2194" s="8">
        <f t="shared" si="496"/>
        <v>0</v>
      </c>
      <c r="R2194" s="8">
        <f t="shared" si="497"/>
        <v>-66.8</v>
      </c>
      <c r="S2194" t="str">
        <f t="shared" si="498"/>
        <v>16.00.00</v>
      </c>
      <c r="T2194" t="str">
        <f t="shared" si="499"/>
        <v>2.00.00</v>
      </c>
      <c r="U2194" t="str">
        <f t="shared" si="500"/>
        <v>12-ott-2015</v>
      </c>
      <c r="V2194">
        <f t="shared" si="501"/>
        <v>10</v>
      </c>
      <c r="W2194">
        <f t="shared" si="502"/>
        <v>2015</v>
      </c>
      <c r="X2194">
        <f t="shared" si="503"/>
        <v>12</v>
      </c>
      <c r="Y2194" s="25">
        <f t="shared" si="504"/>
        <v>16115.20000000003</v>
      </c>
    </row>
    <row r="2195" spans="1:25">
      <c r="A2195" t="s">
        <v>6028</v>
      </c>
      <c r="B2195" t="s">
        <v>7497</v>
      </c>
      <c r="C2195" t="s">
        <v>25</v>
      </c>
      <c r="D2195">
        <v>18</v>
      </c>
      <c r="E2195" s="36">
        <v>20.8</v>
      </c>
      <c r="F2195" s="4">
        <v>2.0999999999999999E-3</v>
      </c>
      <c r="G2195">
        <v>0</v>
      </c>
      <c r="H2195" s="25">
        <v>42.8</v>
      </c>
      <c r="I2195" s="25">
        <v>-34.200000000000003</v>
      </c>
      <c r="J2195" s="3">
        <v>10000</v>
      </c>
      <c r="K2195" s="7">
        <f t="shared" si="491"/>
        <v>1</v>
      </c>
      <c r="L2195" s="6">
        <f t="shared" si="492"/>
        <v>20.8</v>
      </c>
      <c r="M2195">
        <v>1</v>
      </c>
      <c r="N2195" s="9">
        <f t="shared" si="493"/>
        <v>1</v>
      </c>
      <c r="O2195" s="9">
        <f t="shared" si="494"/>
        <v>0</v>
      </c>
      <c r="P2195" s="9">
        <f t="shared" si="495"/>
        <v>0</v>
      </c>
      <c r="Q2195" s="8">
        <f t="shared" si="496"/>
        <v>20.8</v>
      </c>
      <c r="R2195" s="8">
        <f t="shared" si="497"/>
        <v>0</v>
      </c>
      <c r="S2195" t="str">
        <f t="shared" si="498"/>
        <v>10.00.00</v>
      </c>
      <c r="T2195" t="str">
        <f t="shared" si="499"/>
        <v>14.30.00</v>
      </c>
      <c r="U2195" t="str">
        <f t="shared" si="500"/>
        <v>14-ott-2015</v>
      </c>
      <c r="V2195">
        <f t="shared" si="501"/>
        <v>10</v>
      </c>
      <c r="W2195">
        <f t="shared" si="502"/>
        <v>2015</v>
      </c>
      <c r="X2195">
        <f t="shared" si="503"/>
        <v>14</v>
      </c>
      <c r="Y2195" s="25">
        <f t="shared" si="504"/>
        <v>16136.000000000029</v>
      </c>
    </row>
    <row r="2196" spans="1:25">
      <c r="A2196" t="s">
        <v>6029</v>
      </c>
      <c r="B2196" t="s">
        <v>6029</v>
      </c>
      <c r="C2196" t="s">
        <v>25</v>
      </c>
      <c r="D2196">
        <v>0</v>
      </c>
      <c r="E2196" s="36">
        <v>-67.8</v>
      </c>
      <c r="F2196" s="4">
        <v>-6.7999999999999996E-3</v>
      </c>
      <c r="G2196">
        <v>0</v>
      </c>
      <c r="H2196" s="25">
        <v>0</v>
      </c>
      <c r="I2196" s="25">
        <v>-67.8</v>
      </c>
      <c r="J2196" s="3">
        <v>10000</v>
      </c>
      <c r="K2196" s="7">
        <f t="shared" si="491"/>
        <v>-1</v>
      </c>
      <c r="L2196" s="6">
        <f t="shared" si="492"/>
        <v>-67.8</v>
      </c>
      <c r="M2196">
        <v>1</v>
      </c>
      <c r="N2196" s="9">
        <f t="shared" si="493"/>
        <v>0</v>
      </c>
      <c r="O2196" s="9">
        <f t="shared" si="494"/>
        <v>-1</v>
      </c>
      <c r="P2196" s="9">
        <f t="shared" si="495"/>
        <v>0</v>
      </c>
      <c r="Q2196" s="8">
        <f t="shared" si="496"/>
        <v>0</v>
      </c>
      <c r="R2196" s="8">
        <f t="shared" si="497"/>
        <v>-67.8</v>
      </c>
      <c r="S2196" t="str">
        <f t="shared" si="498"/>
        <v>16.00.00</v>
      </c>
      <c r="T2196" t="str">
        <f t="shared" si="499"/>
        <v>16.00.00</v>
      </c>
      <c r="U2196" t="str">
        <f t="shared" si="500"/>
        <v>14-ott-2015</v>
      </c>
      <c r="V2196">
        <f t="shared" si="501"/>
        <v>10</v>
      </c>
      <c r="W2196">
        <f t="shared" si="502"/>
        <v>2015</v>
      </c>
      <c r="X2196">
        <f t="shared" si="503"/>
        <v>14</v>
      </c>
      <c r="Y2196" s="25">
        <f t="shared" si="504"/>
        <v>16068.20000000003</v>
      </c>
    </row>
    <row r="2197" spans="1:25">
      <c r="A2197" t="s">
        <v>6027</v>
      </c>
      <c r="B2197" t="s">
        <v>6028</v>
      </c>
      <c r="C2197" t="s">
        <v>55</v>
      </c>
      <c r="D2197">
        <v>6</v>
      </c>
      <c r="E2197" s="36">
        <v>-1.8</v>
      </c>
      <c r="F2197" s="4">
        <v>-2.0000000000000001E-4</v>
      </c>
      <c r="G2197">
        <v>0</v>
      </c>
      <c r="H2197" s="25">
        <v>47.9</v>
      </c>
      <c r="I2197" s="25">
        <v>-27.8</v>
      </c>
      <c r="J2197" s="3">
        <v>10000</v>
      </c>
      <c r="K2197" s="7">
        <f t="shared" si="491"/>
        <v>-2</v>
      </c>
      <c r="L2197" s="6">
        <f t="shared" si="492"/>
        <v>-69.599999999999994</v>
      </c>
      <c r="M2197">
        <v>1</v>
      </c>
      <c r="N2197" s="9">
        <f t="shared" si="493"/>
        <v>0</v>
      </c>
      <c r="O2197" s="9">
        <f t="shared" si="494"/>
        <v>-1</v>
      </c>
      <c r="P2197" s="9">
        <f t="shared" si="495"/>
        <v>0</v>
      </c>
      <c r="Q2197" s="8">
        <f t="shared" si="496"/>
        <v>0</v>
      </c>
      <c r="R2197" s="8">
        <f t="shared" si="497"/>
        <v>-1.8</v>
      </c>
      <c r="S2197" t="str">
        <f t="shared" si="498"/>
        <v>4.00.00</v>
      </c>
      <c r="T2197" t="str">
        <f t="shared" si="499"/>
        <v>10.00.00</v>
      </c>
      <c r="U2197" t="str">
        <f t="shared" si="500"/>
        <v>14-ott-2015</v>
      </c>
      <c r="V2197">
        <f t="shared" si="501"/>
        <v>10</v>
      </c>
      <c r="W2197">
        <f t="shared" si="502"/>
        <v>2015</v>
      </c>
      <c r="X2197">
        <f t="shared" si="503"/>
        <v>14</v>
      </c>
      <c r="Y2197" s="25">
        <f t="shared" si="504"/>
        <v>16066.400000000031</v>
      </c>
    </row>
    <row r="2198" spans="1:25">
      <c r="A2198" t="s">
        <v>2420</v>
      </c>
      <c r="B2198" t="s">
        <v>2421</v>
      </c>
      <c r="C2198" t="s">
        <v>25</v>
      </c>
      <c r="D2198">
        <v>9</v>
      </c>
      <c r="E2198" s="38">
        <v>120</v>
      </c>
      <c r="F2198" s="4">
        <v>6.0000000000000001E-3</v>
      </c>
      <c r="G2198">
        <v>0</v>
      </c>
      <c r="H2198" s="25">
        <v>120</v>
      </c>
      <c r="I2198" s="25">
        <v>-60</v>
      </c>
      <c r="J2198" s="3">
        <v>10000</v>
      </c>
      <c r="K2198" s="7">
        <f t="shared" si="491"/>
        <v>1</v>
      </c>
      <c r="L2198" s="6">
        <f t="shared" si="492"/>
        <v>120</v>
      </c>
      <c r="M2198">
        <v>1</v>
      </c>
      <c r="N2198" s="9">
        <f t="shared" si="493"/>
        <v>1</v>
      </c>
      <c r="O2198" s="9">
        <f t="shared" si="494"/>
        <v>0</v>
      </c>
      <c r="P2198" s="9">
        <f t="shared" si="495"/>
        <v>0</v>
      </c>
      <c r="Q2198" s="8">
        <f t="shared" si="496"/>
        <v>120</v>
      </c>
      <c r="R2198" s="8">
        <f t="shared" si="497"/>
        <v>0</v>
      </c>
      <c r="S2198" t="str">
        <f t="shared" si="498"/>
        <v>12.00.00</v>
      </c>
      <c r="T2198" t="str">
        <f t="shared" si="499"/>
        <v>21.00.00</v>
      </c>
      <c r="U2198" t="str">
        <f t="shared" si="500"/>
        <v>15-ott-2015</v>
      </c>
      <c r="V2198">
        <f t="shared" si="501"/>
        <v>10</v>
      </c>
      <c r="W2198">
        <f t="shared" si="502"/>
        <v>2015</v>
      </c>
      <c r="X2198">
        <f t="shared" si="503"/>
        <v>15</v>
      </c>
      <c r="Y2198" s="25">
        <f t="shared" si="504"/>
        <v>16186.400000000031</v>
      </c>
    </row>
    <row r="2199" spans="1:25">
      <c r="A2199" t="s">
        <v>6030</v>
      </c>
      <c r="B2199" t="s">
        <v>6031</v>
      </c>
      <c r="C2199" t="s">
        <v>25</v>
      </c>
      <c r="D2199">
        <v>21</v>
      </c>
      <c r="E2199" s="36">
        <v>150</v>
      </c>
      <c r="F2199" s="4">
        <v>1.4999999999999999E-2</v>
      </c>
      <c r="G2199">
        <v>0</v>
      </c>
      <c r="H2199" s="25">
        <v>172.5</v>
      </c>
      <c r="I2199" s="25">
        <v>0</v>
      </c>
      <c r="J2199" s="3">
        <v>10000</v>
      </c>
      <c r="K2199" s="7">
        <f t="shared" si="491"/>
        <v>2</v>
      </c>
      <c r="L2199" s="6">
        <f t="shared" si="492"/>
        <v>270</v>
      </c>
      <c r="M2199">
        <v>1</v>
      </c>
      <c r="N2199" s="9">
        <f t="shared" si="493"/>
        <v>1</v>
      </c>
      <c r="O2199" s="9">
        <f t="shared" si="494"/>
        <v>0</v>
      </c>
      <c r="P2199" s="9">
        <f t="shared" si="495"/>
        <v>0</v>
      </c>
      <c r="Q2199" s="8">
        <f t="shared" si="496"/>
        <v>150</v>
      </c>
      <c r="R2199" s="8">
        <f t="shared" si="497"/>
        <v>0</v>
      </c>
      <c r="S2199" t="str">
        <f t="shared" si="498"/>
        <v>9.00.00</v>
      </c>
      <c r="T2199" t="str">
        <f t="shared" si="499"/>
        <v>6.00.00</v>
      </c>
      <c r="U2199" t="str">
        <f t="shared" si="500"/>
        <v>15-ott-2015</v>
      </c>
      <c r="V2199">
        <f t="shared" si="501"/>
        <v>10</v>
      </c>
      <c r="W2199">
        <f t="shared" si="502"/>
        <v>2015</v>
      </c>
      <c r="X2199">
        <f t="shared" si="503"/>
        <v>15</v>
      </c>
      <c r="Y2199" s="25">
        <f t="shared" si="504"/>
        <v>16336.400000000031</v>
      </c>
    </row>
    <row r="2200" spans="1:25">
      <c r="A2200" t="s">
        <v>6032</v>
      </c>
      <c r="B2200" t="s">
        <v>6033</v>
      </c>
      <c r="C2200" t="s">
        <v>25</v>
      </c>
      <c r="D2200">
        <v>4</v>
      </c>
      <c r="E2200" s="36">
        <v>-58.8</v>
      </c>
      <c r="F2200" s="4">
        <v>-5.7999999999999996E-3</v>
      </c>
      <c r="G2200">
        <v>0</v>
      </c>
      <c r="H2200" s="25">
        <v>1</v>
      </c>
      <c r="I2200" s="25">
        <v>-58.8</v>
      </c>
      <c r="J2200" s="3">
        <v>10000</v>
      </c>
      <c r="K2200" s="7">
        <f t="shared" si="491"/>
        <v>-1</v>
      </c>
      <c r="L2200" s="6">
        <f t="shared" si="492"/>
        <v>-58.8</v>
      </c>
      <c r="M2200">
        <v>1</v>
      </c>
      <c r="N2200" s="9">
        <f t="shared" si="493"/>
        <v>0</v>
      </c>
      <c r="O2200" s="9">
        <f t="shared" si="494"/>
        <v>-1</v>
      </c>
      <c r="P2200" s="9">
        <f t="shared" si="495"/>
        <v>0</v>
      </c>
      <c r="Q2200" s="8">
        <f t="shared" si="496"/>
        <v>0</v>
      </c>
      <c r="R2200" s="8">
        <f t="shared" si="497"/>
        <v>-58.8</v>
      </c>
      <c r="S2200" t="str">
        <f t="shared" si="498"/>
        <v>10.00.00</v>
      </c>
      <c r="T2200" t="str">
        <f t="shared" si="499"/>
        <v>14.00.00</v>
      </c>
      <c r="U2200" t="str">
        <f t="shared" si="500"/>
        <v>19-ott-2015</v>
      </c>
      <c r="V2200">
        <f t="shared" si="501"/>
        <v>10</v>
      </c>
      <c r="W2200">
        <f t="shared" si="502"/>
        <v>2015</v>
      </c>
      <c r="X2200">
        <f t="shared" si="503"/>
        <v>19</v>
      </c>
      <c r="Y2200" s="25">
        <f t="shared" si="504"/>
        <v>16277.600000000031</v>
      </c>
    </row>
    <row r="2201" spans="1:25">
      <c r="A2201" t="s">
        <v>3513</v>
      </c>
      <c r="B2201" t="s">
        <v>3513</v>
      </c>
      <c r="C2201" t="s">
        <v>25</v>
      </c>
      <c r="D2201">
        <v>0</v>
      </c>
      <c r="E2201" s="36">
        <v>-86.4</v>
      </c>
      <c r="F2201" s="4">
        <v>-8.5000000000000006E-3</v>
      </c>
      <c r="G2201">
        <v>0</v>
      </c>
      <c r="H2201" s="25">
        <v>0</v>
      </c>
      <c r="I2201" s="25">
        <v>-86.4</v>
      </c>
      <c r="J2201" s="3">
        <v>10000</v>
      </c>
      <c r="K2201" s="7">
        <f t="shared" si="491"/>
        <v>-2</v>
      </c>
      <c r="L2201" s="6">
        <f t="shared" si="492"/>
        <v>-145.19999999999999</v>
      </c>
      <c r="M2201">
        <v>1</v>
      </c>
      <c r="N2201" s="9">
        <f t="shared" si="493"/>
        <v>0</v>
      </c>
      <c r="O2201" s="9">
        <f t="shared" si="494"/>
        <v>-1</v>
      </c>
      <c r="P2201" s="9">
        <f t="shared" si="495"/>
        <v>0</v>
      </c>
      <c r="Q2201" s="8">
        <f t="shared" si="496"/>
        <v>0</v>
      </c>
      <c r="R2201" s="8">
        <f t="shared" si="497"/>
        <v>-86.4</v>
      </c>
      <c r="S2201" t="str">
        <f t="shared" si="498"/>
        <v>10.00.00</v>
      </c>
      <c r="T2201" t="str">
        <f t="shared" si="499"/>
        <v>10.00.00</v>
      </c>
      <c r="U2201" t="str">
        <f t="shared" si="500"/>
        <v>20-ott-2015</v>
      </c>
      <c r="V2201">
        <f t="shared" si="501"/>
        <v>10</v>
      </c>
      <c r="W2201">
        <f t="shared" si="502"/>
        <v>2015</v>
      </c>
      <c r="X2201">
        <f t="shared" si="503"/>
        <v>20</v>
      </c>
      <c r="Y2201" s="25">
        <f t="shared" si="504"/>
        <v>16191.200000000032</v>
      </c>
    </row>
    <row r="2202" spans="1:25">
      <c r="A2202" t="s">
        <v>7498</v>
      </c>
      <c r="B2202" t="s">
        <v>7499</v>
      </c>
      <c r="C2202" t="s">
        <v>25</v>
      </c>
      <c r="D2202">
        <v>19</v>
      </c>
      <c r="E2202" s="36">
        <v>56.4</v>
      </c>
      <c r="F2202" s="4">
        <v>5.4999999999999997E-3</v>
      </c>
      <c r="G2202">
        <v>0</v>
      </c>
      <c r="H2202" s="25">
        <v>78.400000000000006</v>
      </c>
      <c r="I2202" s="25">
        <v>-0.6</v>
      </c>
      <c r="J2202" s="3">
        <v>10000</v>
      </c>
      <c r="K2202" s="7">
        <f t="shared" si="491"/>
        <v>1</v>
      </c>
      <c r="L2202" s="6">
        <f t="shared" si="492"/>
        <v>56.4</v>
      </c>
      <c r="M2202">
        <v>1</v>
      </c>
      <c r="N2202" s="9">
        <f t="shared" si="493"/>
        <v>1</v>
      </c>
      <c r="O2202" s="9">
        <f t="shared" si="494"/>
        <v>0</v>
      </c>
      <c r="P2202" s="9">
        <f t="shared" si="495"/>
        <v>0</v>
      </c>
      <c r="Q2202" s="8">
        <f t="shared" si="496"/>
        <v>56.4</v>
      </c>
      <c r="R2202" s="8">
        <f t="shared" si="497"/>
        <v>0</v>
      </c>
      <c r="S2202" t="str">
        <f t="shared" si="498"/>
        <v>11.15.00</v>
      </c>
      <c r="T2202" t="str">
        <f t="shared" si="499"/>
        <v>16.00.00</v>
      </c>
      <c r="U2202" t="str">
        <f t="shared" si="500"/>
        <v>21-ott-2015</v>
      </c>
      <c r="V2202">
        <f t="shared" si="501"/>
        <v>10</v>
      </c>
      <c r="W2202">
        <f t="shared" si="502"/>
        <v>2015</v>
      </c>
      <c r="X2202">
        <f t="shared" si="503"/>
        <v>21</v>
      </c>
      <c r="Y2202" s="25">
        <f t="shared" si="504"/>
        <v>16247.600000000031</v>
      </c>
    </row>
    <row r="2203" spans="1:25">
      <c r="A2203" t="s">
        <v>6034</v>
      </c>
      <c r="B2203" t="s">
        <v>6035</v>
      </c>
      <c r="C2203" t="s">
        <v>25</v>
      </c>
      <c r="D2203">
        <v>6</v>
      </c>
      <c r="E2203" s="36">
        <v>-29.8</v>
      </c>
      <c r="F2203" s="4">
        <v>-2.8999999999999998E-3</v>
      </c>
      <c r="G2203">
        <v>0</v>
      </c>
      <c r="H2203" s="25">
        <v>34.9</v>
      </c>
      <c r="I2203" s="25">
        <v>-29.8</v>
      </c>
      <c r="J2203" s="3">
        <v>10000</v>
      </c>
      <c r="K2203" s="7">
        <f t="shared" si="491"/>
        <v>-1</v>
      </c>
      <c r="L2203" s="6">
        <f t="shared" si="492"/>
        <v>-29.8</v>
      </c>
      <c r="M2203">
        <v>1</v>
      </c>
      <c r="N2203" s="9">
        <f t="shared" si="493"/>
        <v>0</v>
      </c>
      <c r="O2203" s="9">
        <f t="shared" si="494"/>
        <v>-1</v>
      </c>
      <c r="P2203" s="9">
        <f t="shared" si="495"/>
        <v>0</v>
      </c>
      <c r="Q2203" s="8">
        <f t="shared" si="496"/>
        <v>0</v>
      </c>
      <c r="R2203" s="8">
        <f t="shared" si="497"/>
        <v>-29.8</v>
      </c>
      <c r="S2203" t="str">
        <f t="shared" si="498"/>
        <v>13.00.00</v>
      </c>
      <c r="T2203" t="str">
        <f t="shared" si="499"/>
        <v>19.00.00</v>
      </c>
      <c r="U2203" t="str">
        <f t="shared" si="500"/>
        <v>21-ott-2015</v>
      </c>
      <c r="V2203">
        <f t="shared" si="501"/>
        <v>10</v>
      </c>
      <c r="W2203">
        <f t="shared" si="502"/>
        <v>2015</v>
      </c>
      <c r="X2203">
        <f t="shared" si="503"/>
        <v>21</v>
      </c>
      <c r="Y2203" s="25">
        <f t="shared" si="504"/>
        <v>16217.800000000032</v>
      </c>
    </row>
    <row r="2204" spans="1:25">
      <c r="A2204" t="s">
        <v>6036</v>
      </c>
      <c r="B2204" t="s">
        <v>6037</v>
      </c>
      <c r="C2204" t="s">
        <v>55</v>
      </c>
      <c r="D2204">
        <v>10</v>
      </c>
      <c r="E2204" s="36">
        <v>-56.8</v>
      </c>
      <c r="F2204" s="4">
        <v>-5.5999999999999999E-3</v>
      </c>
      <c r="G2204">
        <v>0</v>
      </c>
      <c r="H2204" s="25">
        <v>8</v>
      </c>
      <c r="I2204" s="25">
        <v>-56.8</v>
      </c>
      <c r="J2204" s="3">
        <v>10000</v>
      </c>
      <c r="K2204" s="7">
        <f t="shared" si="491"/>
        <v>-2</v>
      </c>
      <c r="L2204" s="6">
        <f t="shared" si="492"/>
        <v>-86.6</v>
      </c>
      <c r="M2204">
        <v>1</v>
      </c>
      <c r="N2204" s="9">
        <f t="shared" si="493"/>
        <v>0</v>
      </c>
      <c r="O2204" s="9">
        <f t="shared" si="494"/>
        <v>-1</v>
      </c>
      <c r="P2204" s="9">
        <f t="shared" si="495"/>
        <v>0</v>
      </c>
      <c r="Q2204" s="8">
        <f t="shared" si="496"/>
        <v>0</v>
      </c>
      <c r="R2204" s="8">
        <f t="shared" si="497"/>
        <v>-56.8</v>
      </c>
      <c r="S2204" t="str">
        <f t="shared" si="498"/>
        <v>23.00.00</v>
      </c>
      <c r="T2204" t="str">
        <f t="shared" si="499"/>
        <v>9.00.00</v>
      </c>
      <c r="U2204" t="str">
        <f t="shared" si="500"/>
        <v>21-ott-2015</v>
      </c>
      <c r="V2204">
        <f t="shared" si="501"/>
        <v>10</v>
      </c>
      <c r="W2204">
        <f t="shared" si="502"/>
        <v>2015</v>
      </c>
      <c r="X2204">
        <f t="shared" si="503"/>
        <v>21</v>
      </c>
      <c r="Y2204" s="25">
        <f t="shared" si="504"/>
        <v>16161.000000000033</v>
      </c>
    </row>
    <row r="2205" spans="1:25">
      <c r="A2205" t="s">
        <v>7500</v>
      </c>
      <c r="B2205" t="s">
        <v>7501</v>
      </c>
      <c r="C2205" t="s">
        <v>25</v>
      </c>
      <c r="D2205">
        <v>18</v>
      </c>
      <c r="E2205" s="36">
        <v>36.6</v>
      </c>
      <c r="F2205" s="4">
        <v>3.5999999999999999E-3</v>
      </c>
      <c r="G2205">
        <v>0</v>
      </c>
      <c r="H2205" s="25">
        <v>58.6</v>
      </c>
      <c r="I2205" s="25">
        <v>-21.7</v>
      </c>
      <c r="J2205" s="3">
        <v>10000</v>
      </c>
      <c r="K2205" s="7">
        <f t="shared" si="491"/>
        <v>1</v>
      </c>
      <c r="L2205" s="6">
        <f t="shared" si="492"/>
        <v>36.6</v>
      </c>
      <c r="M2205">
        <v>1</v>
      </c>
      <c r="N2205" s="9">
        <f t="shared" si="493"/>
        <v>1</v>
      </c>
      <c r="O2205" s="9">
        <f t="shared" si="494"/>
        <v>0</v>
      </c>
      <c r="P2205" s="9">
        <f t="shared" si="495"/>
        <v>0</v>
      </c>
      <c r="Q2205" s="8">
        <f t="shared" si="496"/>
        <v>36.6</v>
      </c>
      <c r="R2205" s="8">
        <f t="shared" si="497"/>
        <v>0</v>
      </c>
      <c r="S2205" t="str">
        <f t="shared" si="498"/>
        <v>10.00.00</v>
      </c>
      <c r="T2205" t="str">
        <f t="shared" si="499"/>
        <v>14.30.00</v>
      </c>
      <c r="U2205" t="str">
        <f t="shared" si="500"/>
        <v>22-ott-2015</v>
      </c>
      <c r="V2205">
        <f t="shared" si="501"/>
        <v>10</v>
      </c>
      <c r="W2205">
        <f t="shared" si="502"/>
        <v>2015</v>
      </c>
      <c r="X2205">
        <f t="shared" si="503"/>
        <v>22</v>
      </c>
      <c r="Y2205" s="25">
        <f t="shared" si="504"/>
        <v>16197.600000000033</v>
      </c>
    </row>
    <row r="2206" spans="1:25">
      <c r="A2206" t="s">
        <v>2422</v>
      </c>
      <c r="B2206" t="s">
        <v>2423</v>
      </c>
      <c r="C2206" t="s">
        <v>25</v>
      </c>
      <c r="D2206">
        <v>3</v>
      </c>
      <c r="E2206" s="38">
        <v>400</v>
      </c>
      <c r="F2206" s="4">
        <v>1.95E-2</v>
      </c>
      <c r="G2206">
        <v>0</v>
      </c>
      <c r="H2206" s="25">
        <v>400</v>
      </c>
      <c r="I2206" s="25">
        <v>0</v>
      </c>
      <c r="J2206" s="3">
        <v>10000</v>
      </c>
      <c r="K2206" s="7">
        <f t="shared" si="491"/>
        <v>2</v>
      </c>
      <c r="L2206" s="6">
        <f t="shared" si="492"/>
        <v>436.6</v>
      </c>
      <c r="M2206">
        <v>1</v>
      </c>
      <c r="N2206" s="9">
        <f t="shared" si="493"/>
        <v>1</v>
      </c>
      <c r="O2206" s="9">
        <f t="shared" si="494"/>
        <v>0</v>
      </c>
      <c r="P2206" s="9">
        <f t="shared" si="495"/>
        <v>0</v>
      </c>
      <c r="Q2206" s="8">
        <f t="shared" si="496"/>
        <v>400</v>
      </c>
      <c r="R2206" s="8">
        <f t="shared" si="497"/>
        <v>0</v>
      </c>
      <c r="S2206" t="str">
        <f t="shared" si="498"/>
        <v>12.00.00</v>
      </c>
      <c r="T2206" t="str">
        <f t="shared" si="499"/>
        <v>15.00.00</v>
      </c>
      <c r="U2206" t="str">
        <f t="shared" si="500"/>
        <v>22-ott-2015</v>
      </c>
      <c r="V2206">
        <f t="shared" si="501"/>
        <v>10</v>
      </c>
      <c r="W2206">
        <f t="shared" si="502"/>
        <v>2015</v>
      </c>
      <c r="X2206">
        <f t="shared" si="503"/>
        <v>22</v>
      </c>
      <c r="Y2206" s="25">
        <f t="shared" si="504"/>
        <v>16597.600000000035</v>
      </c>
    </row>
    <row r="2207" spans="1:25">
      <c r="A2207" t="s">
        <v>6038</v>
      </c>
      <c r="B2207" t="s">
        <v>6039</v>
      </c>
      <c r="C2207" t="s">
        <v>55</v>
      </c>
      <c r="D2207">
        <v>3</v>
      </c>
      <c r="E2207" s="36">
        <v>6.5</v>
      </c>
      <c r="F2207" s="4">
        <v>5.9999999999999995E-4</v>
      </c>
      <c r="G2207">
        <v>0</v>
      </c>
      <c r="H2207" s="25">
        <v>34</v>
      </c>
      <c r="I2207" s="25">
        <v>0</v>
      </c>
      <c r="J2207" s="3">
        <v>10000</v>
      </c>
      <c r="K2207" s="7">
        <f t="shared" si="491"/>
        <v>3</v>
      </c>
      <c r="L2207" s="6">
        <f t="shared" si="492"/>
        <v>443.1</v>
      </c>
      <c r="M2207">
        <v>1</v>
      </c>
      <c r="N2207" s="9">
        <f t="shared" si="493"/>
        <v>1</v>
      </c>
      <c r="O2207" s="9">
        <f t="shared" si="494"/>
        <v>0</v>
      </c>
      <c r="P2207" s="9">
        <f t="shared" si="495"/>
        <v>0</v>
      </c>
      <c r="Q2207" s="8">
        <f t="shared" si="496"/>
        <v>6.5</v>
      </c>
      <c r="R2207" s="8">
        <f t="shared" si="497"/>
        <v>0</v>
      </c>
      <c r="S2207" t="str">
        <f t="shared" si="498"/>
        <v>8.00.00</v>
      </c>
      <c r="T2207" t="str">
        <f t="shared" si="499"/>
        <v>11.00.00</v>
      </c>
      <c r="U2207" t="str">
        <f t="shared" si="500"/>
        <v>23-ott-2015</v>
      </c>
      <c r="V2207">
        <f t="shared" si="501"/>
        <v>10</v>
      </c>
      <c r="W2207">
        <f t="shared" si="502"/>
        <v>2015</v>
      </c>
      <c r="X2207">
        <f t="shared" si="503"/>
        <v>23</v>
      </c>
      <c r="Y2207" s="25">
        <f t="shared" si="504"/>
        <v>16604.100000000035</v>
      </c>
    </row>
    <row r="2208" spans="1:25">
      <c r="A2208" t="s">
        <v>6040</v>
      </c>
      <c r="B2208" t="s">
        <v>6041</v>
      </c>
      <c r="C2208" t="s">
        <v>55</v>
      </c>
      <c r="D2208">
        <v>5</v>
      </c>
      <c r="E2208" s="36">
        <v>-31.8</v>
      </c>
      <c r="F2208" s="4">
        <v>-2.8999999999999998E-3</v>
      </c>
      <c r="G2208">
        <v>0</v>
      </c>
      <c r="H2208" s="25">
        <v>14.5</v>
      </c>
      <c r="I2208" s="25">
        <v>-31.8</v>
      </c>
      <c r="J2208" s="3">
        <v>10000</v>
      </c>
      <c r="K2208" s="7">
        <f t="shared" si="491"/>
        <v>-1</v>
      </c>
      <c r="L2208" s="6">
        <f t="shared" si="492"/>
        <v>-31.8</v>
      </c>
      <c r="M2208">
        <v>1</v>
      </c>
      <c r="N2208" s="9">
        <f t="shared" si="493"/>
        <v>0</v>
      </c>
      <c r="O2208" s="9">
        <f t="shared" si="494"/>
        <v>-1</v>
      </c>
      <c r="P2208" s="9">
        <f t="shared" si="495"/>
        <v>0</v>
      </c>
      <c r="Q2208" s="8">
        <f t="shared" si="496"/>
        <v>0</v>
      </c>
      <c r="R2208" s="8">
        <f t="shared" si="497"/>
        <v>-31.8</v>
      </c>
      <c r="S2208" t="str">
        <f t="shared" si="498"/>
        <v>5.00.00</v>
      </c>
      <c r="T2208" t="str">
        <f t="shared" si="499"/>
        <v>10.00.00</v>
      </c>
      <c r="U2208" t="str">
        <f t="shared" si="500"/>
        <v>26-ott-2015</v>
      </c>
      <c r="V2208">
        <f t="shared" si="501"/>
        <v>10</v>
      </c>
      <c r="W2208">
        <f t="shared" si="502"/>
        <v>2015</v>
      </c>
      <c r="X2208">
        <f t="shared" si="503"/>
        <v>26</v>
      </c>
      <c r="Y2208" s="25">
        <f t="shared" si="504"/>
        <v>16572.300000000036</v>
      </c>
    </row>
    <row r="2209" spans="1:25">
      <c r="A2209" t="s">
        <v>7502</v>
      </c>
      <c r="B2209" t="s">
        <v>7503</v>
      </c>
      <c r="C2209" t="s">
        <v>25</v>
      </c>
      <c r="D2209">
        <v>41</v>
      </c>
      <c r="E2209" s="36">
        <v>136.19999999999999</v>
      </c>
      <c r="F2209" s="4">
        <v>1.26E-2</v>
      </c>
      <c r="G2209">
        <v>0</v>
      </c>
      <c r="H2209" s="25">
        <v>140.19999999999999</v>
      </c>
      <c r="I2209" s="25">
        <v>-46.5</v>
      </c>
      <c r="J2209" s="3">
        <v>10000</v>
      </c>
      <c r="K2209" s="7">
        <f t="shared" si="491"/>
        <v>1</v>
      </c>
      <c r="L2209" s="6">
        <f t="shared" si="492"/>
        <v>136.19999999999999</v>
      </c>
      <c r="M2209">
        <v>1</v>
      </c>
      <c r="N2209" s="9">
        <f t="shared" si="493"/>
        <v>1</v>
      </c>
      <c r="O2209" s="9">
        <f t="shared" si="494"/>
        <v>0</v>
      </c>
      <c r="P2209" s="9">
        <f t="shared" si="495"/>
        <v>0</v>
      </c>
      <c r="Q2209" s="8">
        <f t="shared" si="496"/>
        <v>136.19999999999999</v>
      </c>
      <c r="R2209" s="8">
        <f t="shared" si="497"/>
        <v>0</v>
      </c>
      <c r="S2209" t="str">
        <f t="shared" si="498"/>
        <v>10.45.00</v>
      </c>
      <c r="T2209" t="str">
        <f t="shared" si="499"/>
        <v>21.00.00</v>
      </c>
      <c r="U2209" t="str">
        <f t="shared" si="500"/>
        <v>28-ott-2015</v>
      </c>
      <c r="V2209">
        <f t="shared" si="501"/>
        <v>10</v>
      </c>
      <c r="W2209">
        <f t="shared" si="502"/>
        <v>2015</v>
      </c>
      <c r="X2209">
        <f t="shared" si="503"/>
        <v>28</v>
      </c>
      <c r="Y2209" s="25">
        <f t="shared" si="504"/>
        <v>16708.500000000036</v>
      </c>
    </row>
    <row r="2210" spans="1:25">
      <c r="A2210" t="s">
        <v>2424</v>
      </c>
      <c r="B2210" t="s">
        <v>2425</v>
      </c>
      <c r="C2210" t="s">
        <v>55</v>
      </c>
      <c r="D2210">
        <v>8</v>
      </c>
      <c r="E2210" s="38">
        <v>-67.599999999999994</v>
      </c>
      <c r="F2210" s="4">
        <v>-3.0999999999999999E-3</v>
      </c>
      <c r="G2210">
        <v>0</v>
      </c>
      <c r="H2210" s="25">
        <v>36.4</v>
      </c>
      <c r="I2210" s="25">
        <v>-67.599999999999994</v>
      </c>
      <c r="J2210" s="3">
        <v>10000</v>
      </c>
      <c r="K2210" s="7">
        <f t="shared" si="491"/>
        <v>-1</v>
      </c>
      <c r="L2210" s="6">
        <f t="shared" si="492"/>
        <v>-67.599999999999994</v>
      </c>
      <c r="M2210">
        <v>1</v>
      </c>
      <c r="N2210" s="9">
        <f t="shared" si="493"/>
        <v>0</v>
      </c>
      <c r="O2210" s="9">
        <f t="shared" si="494"/>
        <v>-1</v>
      </c>
      <c r="P2210" s="9">
        <f t="shared" si="495"/>
        <v>0</v>
      </c>
      <c r="Q2210" s="8">
        <f t="shared" si="496"/>
        <v>0</v>
      </c>
      <c r="R2210" s="8">
        <f t="shared" si="497"/>
        <v>-67.599999999999994</v>
      </c>
      <c r="S2210" t="str">
        <f t="shared" si="498"/>
        <v>13.00.00</v>
      </c>
      <c r="T2210" t="str">
        <f t="shared" si="499"/>
        <v>21.00.00</v>
      </c>
      <c r="U2210" t="str">
        <f t="shared" si="500"/>
        <v>29-ott-2015</v>
      </c>
      <c r="V2210">
        <f t="shared" si="501"/>
        <v>10</v>
      </c>
      <c r="W2210">
        <f t="shared" si="502"/>
        <v>2015</v>
      </c>
      <c r="X2210">
        <f t="shared" si="503"/>
        <v>29</v>
      </c>
      <c r="Y2210" s="25">
        <f t="shared" si="504"/>
        <v>16640.900000000038</v>
      </c>
    </row>
    <row r="2211" spans="1:25">
      <c r="A2211" t="s">
        <v>6042</v>
      </c>
      <c r="B2211" t="s">
        <v>2425</v>
      </c>
      <c r="C2211" t="s">
        <v>55</v>
      </c>
      <c r="D2211">
        <v>12</v>
      </c>
      <c r="E2211" s="36">
        <v>72.599999999999994</v>
      </c>
      <c r="F2211" s="4">
        <v>6.7000000000000002E-3</v>
      </c>
      <c r="G2211">
        <v>0</v>
      </c>
      <c r="H2211" s="25">
        <v>124.9</v>
      </c>
      <c r="I2211" s="25">
        <v>0</v>
      </c>
      <c r="J2211" s="3">
        <v>10000</v>
      </c>
      <c r="K2211" s="7">
        <f t="shared" si="491"/>
        <v>1</v>
      </c>
      <c r="L2211" s="6">
        <f t="shared" si="492"/>
        <v>72.599999999999994</v>
      </c>
      <c r="M2211">
        <v>1</v>
      </c>
      <c r="N2211" s="9">
        <f t="shared" si="493"/>
        <v>1</v>
      </c>
      <c r="O2211" s="9">
        <f t="shared" si="494"/>
        <v>0</v>
      </c>
      <c r="P2211" s="9">
        <f t="shared" si="495"/>
        <v>0</v>
      </c>
      <c r="Q2211" s="8">
        <f t="shared" si="496"/>
        <v>72.599999999999994</v>
      </c>
      <c r="R2211" s="8">
        <f t="shared" si="497"/>
        <v>0</v>
      </c>
      <c r="S2211" t="str">
        <f t="shared" si="498"/>
        <v>9.00.00</v>
      </c>
      <c r="T2211" t="str">
        <f t="shared" si="499"/>
        <v>21.00.00</v>
      </c>
      <c r="U2211" t="str">
        <f t="shared" si="500"/>
        <v>29-ott-2015</v>
      </c>
      <c r="V2211">
        <f t="shared" si="501"/>
        <v>10</v>
      </c>
      <c r="W2211">
        <f t="shared" si="502"/>
        <v>2015</v>
      </c>
      <c r="X2211">
        <f t="shared" si="503"/>
        <v>29</v>
      </c>
      <c r="Y2211" s="25">
        <f t="shared" si="504"/>
        <v>16713.500000000036</v>
      </c>
    </row>
    <row r="2212" spans="1:25">
      <c r="A2212" t="s">
        <v>2426</v>
      </c>
      <c r="B2212" t="s">
        <v>2427</v>
      </c>
      <c r="C2212" t="s">
        <v>55</v>
      </c>
      <c r="D2212">
        <v>4</v>
      </c>
      <c r="E2212" s="38">
        <v>-200</v>
      </c>
      <c r="F2212" s="4">
        <v>-9.2999999999999992E-3</v>
      </c>
      <c r="G2212">
        <v>0</v>
      </c>
      <c r="H2212" s="25">
        <v>0</v>
      </c>
      <c r="I2212" s="25">
        <v>-200</v>
      </c>
      <c r="J2212" s="3">
        <v>10000</v>
      </c>
      <c r="K2212" s="7">
        <f t="shared" si="491"/>
        <v>-1</v>
      </c>
      <c r="L2212" s="6">
        <f t="shared" si="492"/>
        <v>-200</v>
      </c>
      <c r="M2212">
        <v>1</v>
      </c>
      <c r="N2212" s="9">
        <f t="shared" si="493"/>
        <v>0</v>
      </c>
      <c r="O2212" s="9">
        <f t="shared" si="494"/>
        <v>-1</v>
      </c>
      <c r="P2212" s="9">
        <f t="shared" si="495"/>
        <v>0</v>
      </c>
      <c r="Q2212" s="8">
        <f t="shared" si="496"/>
        <v>0</v>
      </c>
      <c r="R2212" s="8">
        <f t="shared" si="497"/>
        <v>-200</v>
      </c>
      <c r="S2212" t="str">
        <f t="shared" si="498"/>
        <v>13.00.00</v>
      </c>
      <c r="T2212" t="str">
        <f t="shared" si="499"/>
        <v>17.00.00</v>
      </c>
      <c r="U2212" t="str">
        <f t="shared" si="500"/>
        <v>30-ott-2015</v>
      </c>
      <c r="V2212">
        <f t="shared" si="501"/>
        <v>10</v>
      </c>
      <c r="W2212">
        <f t="shared" si="502"/>
        <v>2015</v>
      </c>
      <c r="X2212">
        <f t="shared" si="503"/>
        <v>30</v>
      </c>
      <c r="Y2212" s="25">
        <f t="shared" si="504"/>
        <v>16513.500000000036</v>
      </c>
    </row>
    <row r="2213" spans="1:25">
      <c r="A2213" t="s">
        <v>6043</v>
      </c>
      <c r="B2213" t="s">
        <v>6044</v>
      </c>
      <c r="C2213" t="s">
        <v>55</v>
      </c>
      <c r="D2213">
        <v>8</v>
      </c>
      <c r="E2213" s="36">
        <v>-18.8</v>
      </c>
      <c r="F2213" s="4">
        <v>-1.6999999999999999E-3</v>
      </c>
      <c r="G2213">
        <v>0</v>
      </c>
      <c r="H2213" s="25">
        <v>35.200000000000003</v>
      </c>
      <c r="I2213" s="25">
        <v>-18.8</v>
      </c>
      <c r="J2213" s="3">
        <v>10000</v>
      </c>
      <c r="K2213" s="7">
        <f t="shared" si="491"/>
        <v>-2</v>
      </c>
      <c r="L2213" s="6">
        <f t="shared" si="492"/>
        <v>-218.8</v>
      </c>
      <c r="M2213">
        <v>1</v>
      </c>
      <c r="N2213" s="9">
        <f t="shared" si="493"/>
        <v>0</v>
      </c>
      <c r="O2213" s="9">
        <f t="shared" si="494"/>
        <v>-1</v>
      </c>
      <c r="P2213" s="9">
        <f t="shared" si="495"/>
        <v>0</v>
      </c>
      <c r="Q2213" s="8">
        <f t="shared" si="496"/>
        <v>0</v>
      </c>
      <c r="R2213" s="8">
        <f t="shared" si="497"/>
        <v>-18.8</v>
      </c>
      <c r="S2213" t="str">
        <f t="shared" si="498"/>
        <v>1.00.00</v>
      </c>
      <c r="T2213" t="str">
        <f t="shared" si="499"/>
        <v>9.00.00</v>
      </c>
      <c r="U2213" t="str">
        <f t="shared" si="500"/>
        <v xml:space="preserve">2-nov-2015 </v>
      </c>
      <c r="V2213">
        <f t="shared" si="501"/>
        <v>11</v>
      </c>
      <c r="W2213">
        <f t="shared" si="502"/>
        <v>2015</v>
      </c>
      <c r="X2213">
        <f t="shared" si="503"/>
        <v>2</v>
      </c>
      <c r="Y2213" s="25">
        <f t="shared" si="504"/>
        <v>16494.700000000037</v>
      </c>
    </row>
    <row r="2214" spans="1:25">
      <c r="A2214" t="s">
        <v>3514</v>
      </c>
      <c r="B2214" t="s">
        <v>3515</v>
      </c>
      <c r="C2214" t="s">
        <v>25</v>
      </c>
      <c r="D2214">
        <v>13</v>
      </c>
      <c r="E2214" s="36">
        <v>75.099999999999994</v>
      </c>
      <c r="F2214" s="4">
        <v>6.8999999999999999E-3</v>
      </c>
      <c r="G2214">
        <v>0</v>
      </c>
      <c r="H2214" s="25">
        <v>94.4</v>
      </c>
      <c r="I2214" s="25">
        <v>0</v>
      </c>
      <c r="J2214" s="3">
        <v>10000</v>
      </c>
      <c r="K2214" s="7">
        <f t="shared" si="491"/>
        <v>1</v>
      </c>
      <c r="L2214" s="6">
        <f t="shared" si="492"/>
        <v>75.099999999999994</v>
      </c>
      <c r="M2214">
        <v>1</v>
      </c>
      <c r="N2214" s="9">
        <f t="shared" si="493"/>
        <v>1</v>
      </c>
      <c r="O2214" s="9">
        <f t="shared" si="494"/>
        <v>0</v>
      </c>
      <c r="P2214" s="9">
        <f t="shared" si="495"/>
        <v>0</v>
      </c>
      <c r="Q2214" s="8">
        <f t="shared" si="496"/>
        <v>75.099999999999994</v>
      </c>
      <c r="R2214" s="8">
        <f t="shared" si="497"/>
        <v>0</v>
      </c>
      <c r="S2214" t="str">
        <f t="shared" si="498"/>
        <v>10.00.00</v>
      </c>
      <c r="T2214" t="str">
        <f t="shared" si="499"/>
        <v>23.00.00</v>
      </c>
      <c r="U2214" t="str">
        <f t="shared" si="500"/>
        <v xml:space="preserve">2-nov-2015 </v>
      </c>
      <c r="V2214">
        <f t="shared" si="501"/>
        <v>11</v>
      </c>
      <c r="W2214">
        <f t="shared" si="502"/>
        <v>2015</v>
      </c>
      <c r="X2214">
        <f t="shared" si="503"/>
        <v>2</v>
      </c>
      <c r="Y2214" s="25">
        <f t="shared" si="504"/>
        <v>16569.800000000036</v>
      </c>
    </row>
    <row r="2215" spans="1:25">
      <c r="A2215" t="s">
        <v>2428</v>
      </c>
      <c r="B2215" t="s">
        <v>2429</v>
      </c>
      <c r="C2215" t="s">
        <v>25</v>
      </c>
      <c r="D2215">
        <v>9</v>
      </c>
      <c r="E2215" s="38">
        <v>99.4</v>
      </c>
      <c r="F2215" s="4">
        <v>4.4999999999999997E-3</v>
      </c>
      <c r="G2215">
        <v>0</v>
      </c>
      <c r="H2215" s="25">
        <v>99.4</v>
      </c>
      <c r="I2215" s="25">
        <v>0</v>
      </c>
      <c r="J2215" s="3">
        <v>10000</v>
      </c>
      <c r="K2215" s="7">
        <f t="shared" si="491"/>
        <v>2</v>
      </c>
      <c r="L2215" s="6">
        <f t="shared" si="492"/>
        <v>174.5</v>
      </c>
      <c r="M2215">
        <v>1</v>
      </c>
      <c r="N2215" s="9">
        <f t="shared" si="493"/>
        <v>1</v>
      </c>
      <c r="O2215" s="9">
        <f t="shared" si="494"/>
        <v>0</v>
      </c>
      <c r="P2215" s="9">
        <f t="shared" si="495"/>
        <v>0</v>
      </c>
      <c r="Q2215" s="8">
        <f t="shared" si="496"/>
        <v>99.4</v>
      </c>
      <c r="R2215" s="8">
        <f t="shared" si="497"/>
        <v>0</v>
      </c>
      <c r="S2215" t="str">
        <f t="shared" si="498"/>
        <v>12.00.00</v>
      </c>
      <c r="T2215" t="str">
        <f t="shared" si="499"/>
        <v>21.00.00</v>
      </c>
      <c r="U2215" t="str">
        <f t="shared" si="500"/>
        <v xml:space="preserve">2-nov-2015 </v>
      </c>
      <c r="V2215">
        <f t="shared" si="501"/>
        <v>11</v>
      </c>
      <c r="W2215">
        <f t="shared" si="502"/>
        <v>2015</v>
      </c>
      <c r="X2215">
        <f t="shared" si="503"/>
        <v>2</v>
      </c>
      <c r="Y2215" s="25">
        <f t="shared" si="504"/>
        <v>16669.200000000037</v>
      </c>
    </row>
    <row r="2216" spans="1:25">
      <c r="A2216" t="s">
        <v>6045</v>
      </c>
      <c r="B2216" t="s">
        <v>6046</v>
      </c>
      <c r="C2216" t="s">
        <v>55</v>
      </c>
      <c r="D2216">
        <v>7</v>
      </c>
      <c r="E2216" s="36">
        <v>9.1999999999999993</v>
      </c>
      <c r="F2216" s="4">
        <v>8.0000000000000004E-4</v>
      </c>
      <c r="G2216">
        <v>0</v>
      </c>
      <c r="H2216" s="25">
        <v>56.2</v>
      </c>
      <c r="I2216" s="25">
        <v>0</v>
      </c>
      <c r="J2216" s="3">
        <v>10000</v>
      </c>
      <c r="K2216" s="7">
        <f t="shared" si="491"/>
        <v>3</v>
      </c>
      <c r="L2216" s="6">
        <f t="shared" si="492"/>
        <v>183.7</v>
      </c>
      <c r="M2216">
        <v>1</v>
      </c>
      <c r="N2216" s="9">
        <f t="shared" si="493"/>
        <v>1</v>
      </c>
      <c r="O2216" s="9">
        <f t="shared" si="494"/>
        <v>0</v>
      </c>
      <c r="P2216" s="9">
        <f t="shared" si="495"/>
        <v>0</v>
      </c>
      <c r="Q2216" s="8">
        <f t="shared" si="496"/>
        <v>9.1999999999999993</v>
      </c>
      <c r="R2216" s="8">
        <f t="shared" si="497"/>
        <v>0</v>
      </c>
      <c r="S2216" t="str">
        <f t="shared" si="498"/>
        <v>10.00.00</v>
      </c>
      <c r="T2216" t="str">
        <f t="shared" si="499"/>
        <v>17.00.00</v>
      </c>
      <c r="U2216" t="str">
        <f t="shared" si="500"/>
        <v xml:space="preserve">3-nov-2015 </v>
      </c>
      <c r="V2216">
        <f t="shared" si="501"/>
        <v>11</v>
      </c>
      <c r="W2216">
        <f t="shared" si="502"/>
        <v>2015</v>
      </c>
      <c r="X2216">
        <f t="shared" si="503"/>
        <v>3</v>
      </c>
      <c r="Y2216" s="25">
        <f t="shared" si="504"/>
        <v>16678.400000000038</v>
      </c>
    </row>
    <row r="2217" spans="1:25">
      <c r="A2217" t="s">
        <v>2430</v>
      </c>
      <c r="B2217" t="s">
        <v>2431</v>
      </c>
      <c r="C2217" t="s">
        <v>55</v>
      </c>
      <c r="D2217">
        <v>8</v>
      </c>
      <c r="E2217" s="38">
        <v>126</v>
      </c>
      <c r="F2217" s="4">
        <v>5.7999999999999996E-3</v>
      </c>
      <c r="G2217">
        <v>0</v>
      </c>
      <c r="H2217" s="25">
        <v>184</v>
      </c>
      <c r="I2217" s="25">
        <v>-40.6</v>
      </c>
      <c r="J2217" s="3">
        <v>10000</v>
      </c>
      <c r="K2217" s="7">
        <f t="shared" si="491"/>
        <v>4</v>
      </c>
      <c r="L2217" s="6">
        <f t="shared" si="492"/>
        <v>309.7</v>
      </c>
      <c r="M2217">
        <v>1</v>
      </c>
      <c r="N2217" s="9">
        <f t="shared" si="493"/>
        <v>1</v>
      </c>
      <c r="O2217" s="9">
        <f t="shared" si="494"/>
        <v>0</v>
      </c>
      <c r="P2217" s="9">
        <f t="shared" si="495"/>
        <v>0</v>
      </c>
      <c r="Q2217" s="8">
        <f t="shared" si="496"/>
        <v>126</v>
      </c>
      <c r="R2217" s="8">
        <f t="shared" si="497"/>
        <v>0</v>
      </c>
      <c r="S2217" t="str">
        <f t="shared" si="498"/>
        <v>13.00.00</v>
      </c>
      <c r="T2217" t="str">
        <f t="shared" si="499"/>
        <v>21.00.00</v>
      </c>
      <c r="U2217" t="str">
        <f t="shared" si="500"/>
        <v xml:space="preserve">4-nov-2015 </v>
      </c>
      <c r="V2217">
        <f t="shared" si="501"/>
        <v>11</v>
      </c>
      <c r="W2217">
        <f t="shared" si="502"/>
        <v>2015</v>
      </c>
      <c r="X2217">
        <f t="shared" si="503"/>
        <v>4</v>
      </c>
      <c r="Y2217" s="25">
        <f t="shared" si="504"/>
        <v>16804.400000000038</v>
      </c>
    </row>
    <row r="2218" spans="1:25">
      <c r="A2218" t="s">
        <v>6047</v>
      </c>
      <c r="B2218" t="s">
        <v>6048</v>
      </c>
      <c r="C2218" t="s">
        <v>25</v>
      </c>
      <c r="D2218">
        <v>5</v>
      </c>
      <c r="E2218" s="36">
        <v>13.2</v>
      </c>
      <c r="F2218" s="4">
        <v>1.1999999999999999E-3</v>
      </c>
      <c r="G2218">
        <v>0</v>
      </c>
      <c r="H2218" s="25">
        <v>84.9</v>
      </c>
      <c r="I2218" s="25">
        <v>0</v>
      </c>
      <c r="J2218" s="3">
        <v>10000</v>
      </c>
      <c r="K2218" s="7">
        <f t="shared" si="491"/>
        <v>5</v>
      </c>
      <c r="L2218" s="6">
        <f t="shared" si="492"/>
        <v>322.89999999999998</v>
      </c>
      <c r="M2218">
        <v>1</v>
      </c>
      <c r="N2218" s="9">
        <f t="shared" si="493"/>
        <v>1</v>
      </c>
      <c r="O2218" s="9">
        <f t="shared" si="494"/>
        <v>0</v>
      </c>
      <c r="P2218" s="9">
        <f t="shared" si="495"/>
        <v>0</v>
      </c>
      <c r="Q2218" s="8">
        <f t="shared" si="496"/>
        <v>13.2</v>
      </c>
      <c r="R2218" s="8">
        <f t="shared" si="497"/>
        <v>0</v>
      </c>
      <c r="S2218" t="str">
        <f t="shared" si="498"/>
        <v>11.00.00</v>
      </c>
      <c r="T2218" t="str">
        <f t="shared" si="499"/>
        <v>16.00.00</v>
      </c>
      <c r="U2218" t="str">
        <f t="shared" si="500"/>
        <v xml:space="preserve">5-nov-2015 </v>
      </c>
      <c r="V2218">
        <f t="shared" si="501"/>
        <v>11</v>
      </c>
      <c r="W2218">
        <f t="shared" si="502"/>
        <v>2015</v>
      </c>
      <c r="X2218">
        <f t="shared" si="503"/>
        <v>5</v>
      </c>
      <c r="Y2218" s="25">
        <f t="shared" si="504"/>
        <v>16817.600000000039</v>
      </c>
    </row>
    <row r="2219" spans="1:25">
      <c r="A2219" t="s">
        <v>6049</v>
      </c>
      <c r="B2219" t="s">
        <v>6050</v>
      </c>
      <c r="C2219" t="s">
        <v>55</v>
      </c>
      <c r="D2219">
        <v>17</v>
      </c>
      <c r="E2219" s="36">
        <v>121.9</v>
      </c>
      <c r="F2219" s="4">
        <v>1.11E-2</v>
      </c>
      <c r="G2219">
        <v>0</v>
      </c>
      <c r="H2219" s="25">
        <v>166.8</v>
      </c>
      <c r="I2219" s="25">
        <v>-17.7</v>
      </c>
      <c r="J2219" s="3">
        <v>10000</v>
      </c>
      <c r="K2219" s="7">
        <f t="shared" si="491"/>
        <v>6</v>
      </c>
      <c r="L2219" s="6">
        <f t="shared" si="492"/>
        <v>444.79999999999995</v>
      </c>
      <c r="M2219">
        <v>1</v>
      </c>
      <c r="N2219" s="9">
        <f t="shared" si="493"/>
        <v>1</v>
      </c>
      <c r="O2219" s="9">
        <f t="shared" si="494"/>
        <v>0</v>
      </c>
      <c r="P2219" s="9">
        <f t="shared" si="495"/>
        <v>0</v>
      </c>
      <c r="Q2219" s="8">
        <f t="shared" si="496"/>
        <v>121.9</v>
      </c>
      <c r="R2219" s="8">
        <f t="shared" si="497"/>
        <v>0</v>
      </c>
      <c r="S2219" t="str">
        <f t="shared" si="498"/>
        <v>10.00.00</v>
      </c>
      <c r="T2219" t="str">
        <f t="shared" si="499"/>
        <v>3.00.00</v>
      </c>
      <c r="U2219" t="str">
        <f t="shared" si="500"/>
        <v xml:space="preserve">9-nov-2015 </v>
      </c>
      <c r="V2219">
        <f t="shared" si="501"/>
        <v>11</v>
      </c>
      <c r="W2219">
        <f t="shared" si="502"/>
        <v>2015</v>
      </c>
      <c r="X2219">
        <f t="shared" si="503"/>
        <v>9</v>
      </c>
      <c r="Y2219" s="25">
        <f t="shared" si="504"/>
        <v>16939.50000000004</v>
      </c>
    </row>
    <row r="2220" spans="1:25">
      <c r="A2220" t="s">
        <v>6051</v>
      </c>
      <c r="B2220" t="s">
        <v>6052</v>
      </c>
      <c r="C2220" t="s">
        <v>25</v>
      </c>
      <c r="D2220">
        <v>16</v>
      </c>
      <c r="E2220" s="36">
        <v>-5.9</v>
      </c>
      <c r="F2220" s="4">
        <v>-5.0000000000000001E-4</v>
      </c>
      <c r="G2220">
        <v>0</v>
      </c>
      <c r="H2220" s="25">
        <v>28.8</v>
      </c>
      <c r="I2220" s="25">
        <v>-12.1</v>
      </c>
      <c r="J2220" s="3">
        <v>10000</v>
      </c>
      <c r="K2220" s="7">
        <f t="shared" si="491"/>
        <v>-1</v>
      </c>
      <c r="L2220" s="6">
        <f t="shared" si="492"/>
        <v>-5.9</v>
      </c>
      <c r="M2220">
        <v>1</v>
      </c>
      <c r="N2220" s="9">
        <f t="shared" si="493"/>
        <v>0</v>
      </c>
      <c r="O2220" s="9">
        <f t="shared" si="494"/>
        <v>-1</v>
      </c>
      <c r="P2220" s="9">
        <f t="shared" si="495"/>
        <v>0</v>
      </c>
      <c r="Q2220" s="8">
        <f t="shared" si="496"/>
        <v>0</v>
      </c>
      <c r="R2220" s="8">
        <f t="shared" si="497"/>
        <v>-5.9</v>
      </c>
      <c r="S2220" t="str">
        <f t="shared" si="498"/>
        <v>16.00.00</v>
      </c>
      <c r="T2220" t="str">
        <f t="shared" si="499"/>
        <v>9.00.00</v>
      </c>
      <c r="U2220" t="str">
        <f t="shared" si="500"/>
        <v>10-nov-2015</v>
      </c>
      <c r="V2220">
        <f t="shared" si="501"/>
        <v>11</v>
      </c>
      <c r="W2220">
        <f t="shared" si="502"/>
        <v>2015</v>
      </c>
      <c r="X2220">
        <f t="shared" si="503"/>
        <v>10</v>
      </c>
      <c r="Y2220" s="25">
        <f t="shared" si="504"/>
        <v>16933.600000000039</v>
      </c>
    </row>
    <row r="2221" spans="1:25">
      <c r="A2221" t="s">
        <v>6053</v>
      </c>
      <c r="B2221" t="s">
        <v>6054</v>
      </c>
      <c r="C2221" t="s">
        <v>25</v>
      </c>
      <c r="D2221">
        <v>5</v>
      </c>
      <c r="E2221" s="36">
        <v>-46.8</v>
      </c>
      <c r="F2221" s="4">
        <v>-4.3E-3</v>
      </c>
      <c r="G2221">
        <v>0</v>
      </c>
      <c r="H2221" s="25">
        <v>25.1</v>
      </c>
      <c r="I2221" s="25">
        <v>-46.8</v>
      </c>
      <c r="J2221" s="3">
        <v>10000</v>
      </c>
      <c r="K2221" s="7">
        <f t="shared" si="491"/>
        <v>-2</v>
      </c>
      <c r="L2221" s="6">
        <f t="shared" si="492"/>
        <v>-52.699999999999996</v>
      </c>
      <c r="M2221">
        <v>1</v>
      </c>
      <c r="N2221" s="9">
        <f t="shared" si="493"/>
        <v>0</v>
      </c>
      <c r="O2221" s="9">
        <f t="shared" si="494"/>
        <v>-1</v>
      </c>
      <c r="P2221" s="9">
        <f t="shared" si="495"/>
        <v>0</v>
      </c>
      <c r="Q2221" s="8">
        <f t="shared" si="496"/>
        <v>0</v>
      </c>
      <c r="R2221" s="8">
        <f t="shared" si="497"/>
        <v>-46.8</v>
      </c>
      <c r="S2221" t="str">
        <f t="shared" si="498"/>
        <v>10.00.00</v>
      </c>
      <c r="T2221" t="str">
        <f t="shared" si="499"/>
        <v>15.00.00</v>
      </c>
      <c r="U2221" t="str">
        <f t="shared" si="500"/>
        <v>11-nov-2015</v>
      </c>
      <c r="V2221">
        <f t="shared" si="501"/>
        <v>11</v>
      </c>
      <c r="W2221">
        <f t="shared" si="502"/>
        <v>2015</v>
      </c>
      <c r="X2221">
        <f t="shared" si="503"/>
        <v>11</v>
      </c>
      <c r="Y2221" s="25">
        <f t="shared" si="504"/>
        <v>16886.800000000039</v>
      </c>
    </row>
    <row r="2222" spans="1:25">
      <c r="A2222" t="s">
        <v>6055</v>
      </c>
      <c r="B2222" t="s">
        <v>6056</v>
      </c>
      <c r="C2222" t="s">
        <v>25</v>
      </c>
      <c r="D2222">
        <v>1</v>
      </c>
      <c r="E2222" s="36">
        <v>-71.8</v>
      </c>
      <c r="F2222" s="4">
        <v>-6.6E-3</v>
      </c>
      <c r="G2222">
        <v>0</v>
      </c>
      <c r="H2222" s="25">
        <v>0</v>
      </c>
      <c r="I2222" s="25">
        <v>-71.8</v>
      </c>
      <c r="J2222" s="3">
        <v>10000</v>
      </c>
      <c r="K2222" s="7">
        <f t="shared" si="491"/>
        <v>-3</v>
      </c>
      <c r="L2222" s="6">
        <f t="shared" si="492"/>
        <v>-124.5</v>
      </c>
      <c r="M2222">
        <v>1</v>
      </c>
      <c r="N2222" s="9">
        <f t="shared" si="493"/>
        <v>0</v>
      </c>
      <c r="O2222" s="9">
        <f t="shared" si="494"/>
        <v>-1</v>
      </c>
      <c r="P2222" s="9">
        <f t="shared" si="495"/>
        <v>0</v>
      </c>
      <c r="Q2222" s="8">
        <f t="shared" si="496"/>
        <v>0</v>
      </c>
      <c r="R2222" s="8">
        <f t="shared" si="497"/>
        <v>-71.8</v>
      </c>
      <c r="S2222" t="str">
        <f t="shared" si="498"/>
        <v>10.00.00</v>
      </c>
      <c r="T2222" t="str">
        <f t="shared" si="499"/>
        <v>11.00.00</v>
      </c>
      <c r="U2222" t="str">
        <f t="shared" si="500"/>
        <v>12-nov-2015</v>
      </c>
      <c r="V2222">
        <f t="shared" si="501"/>
        <v>11</v>
      </c>
      <c r="W2222">
        <f t="shared" si="502"/>
        <v>2015</v>
      </c>
      <c r="X2222">
        <f t="shared" si="503"/>
        <v>12</v>
      </c>
      <c r="Y2222" s="25">
        <f t="shared" si="504"/>
        <v>16815.00000000004</v>
      </c>
    </row>
    <row r="2223" spans="1:25">
      <c r="A2223" t="s">
        <v>7506</v>
      </c>
      <c r="B2223" t="s">
        <v>7507</v>
      </c>
      <c r="C2223" t="s">
        <v>55</v>
      </c>
      <c r="D2223">
        <v>7</v>
      </c>
      <c r="E2223" s="36">
        <v>53.7</v>
      </c>
      <c r="F2223" s="4">
        <v>5.0000000000000001E-3</v>
      </c>
      <c r="G2223">
        <v>0</v>
      </c>
      <c r="H2223" s="25">
        <v>74.7</v>
      </c>
      <c r="I2223" s="25">
        <v>-13.1</v>
      </c>
      <c r="J2223" s="3">
        <v>10000</v>
      </c>
      <c r="K2223" s="7">
        <f t="shared" si="491"/>
        <v>1</v>
      </c>
      <c r="L2223" s="6">
        <f t="shared" si="492"/>
        <v>53.7</v>
      </c>
      <c r="M2223">
        <v>1</v>
      </c>
      <c r="N2223" s="9">
        <f t="shared" si="493"/>
        <v>1</v>
      </c>
      <c r="O2223" s="9">
        <f t="shared" si="494"/>
        <v>0</v>
      </c>
      <c r="P2223" s="9">
        <f t="shared" si="495"/>
        <v>0</v>
      </c>
      <c r="Q2223" s="8">
        <f t="shared" si="496"/>
        <v>53.7</v>
      </c>
      <c r="R2223" s="8">
        <f t="shared" si="497"/>
        <v>0</v>
      </c>
      <c r="S2223" t="str">
        <f t="shared" si="498"/>
        <v>14.00.00</v>
      </c>
      <c r="T2223" t="str">
        <f t="shared" si="499"/>
        <v>15.45.00</v>
      </c>
      <c r="U2223" t="str">
        <f t="shared" si="500"/>
        <v>12-nov-2015</v>
      </c>
      <c r="V2223">
        <f t="shared" si="501"/>
        <v>11</v>
      </c>
      <c r="W2223">
        <f t="shared" si="502"/>
        <v>2015</v>
      </c>
      <c r="X2223">
        <f t="shared" si="503"/>
        <v>12</v>
      </c>
      <c r="Y2223" s="25">
        <f t="shared" si="504"/>
        <v>16868.700000000041</v>
      </c>
    </row>
    <row r="2224" spans="1:25">
      <c r="A2224" t="s">
        <v>6057</v>
      </c>
      <c r="B2224" t="s">
        <v>6058</v>
      </c>
      <c r="C2224" t="s">
        <v>55</v>
      </c>
      <c r="D2224">
        <v>1</v>
      </c>
      <c r="E2224" s="36">
        <v>21.2</v>
      </c>
      <c r="F2224" s="4">
        <v>2E-3</v>
      </c>
      <c r="G2224">
        <v>0</v>
      </c>
      <c r="H2224" s="25">
        <v>55.9</v>
      </c>
      <c r="I2224" s="25">
        <v>0</v>
      </c>
      <c r="J2224" s="3">
        <v>10000</v>
      </c>
      <c r="K2224" s="7">
        <f t="shared" si="491"/>
        <v>2</v>
      </c>
      <c r="L2224" s="6">
        <f t="shared" si="492"/>
        <v>74.900000000000006</v>
      </c>
      <c r="M2224">
        <v>1</v>
      </c>
      <c r="N2224" s="9">
        <f t="shared" si="493"/>
        <v>1</v>
      </c>
      <c r="O2224" s="9">
        <f t="shared" si="494"/>
        <v>0</v>
      </c>
      <c r="P2224" s="9">
        <f t="shared" si="495"/>
        <v>0</v>
      </c>
      <c r="Q2224" s="8">
        <f t="shared" si="496"/>
        <v>21.2</v>
      </c>
      <c r="R2224" s="8">
        <f t="shared" si="497"/>
        <v>0</v>
      </c>
      <c r="S2224" t="str">
        <f t="shared" si="498"/>
        <v>15.00.00</v>
      </c>
      <c r="T2224" t="str">
        <f t="shared" si="499"/>
        <v>16.00.00</v>
      </c>
      <c r="U2224" t="str">
        <f t="shared" si="500"/>
        <v>12-nov-2015</v>
      </c>
      <c r="V2224">
        <f t="shared" si="501"/>
        <v>11</v>
      </c>
      <c r="W2224">
        <f t="shared" si="502"/>
        <v>2015</v>
      </c>
      <c r="X2224">
        <f t="shared" si="503"/>
        <v>12</v>
      </c>
      <c r="Y2224" s="25">
        <f t="shared" si="504"/>
        <v>16889.900000000041</v>
      </c>
    </row>
    <row r="2225" spans="1:25">
      <c r="A2225" t="s">
        <v>7504</v>
      </c>
      <c r="B2225" t="s">
        <v>7505</v>
      </c>
      <c r="C2225" t="s">
        <v>25</v>
      </c>
      <c r="D2225">
        <v>1</v>
      </c>
      <c r="E2225" s="36">
        <v>22</v>
      </c>
      <c r="F2225" s="4">
        <v>2E-3</v>
      </c>
      <c r="G2225">
        <v>0</v>
      </c>
      <c r="H2225" s="25">
        <v>44</v>
      </c>
      <c r="I2225" s="25">
        <v>0</v>
      </c>
      <c r="J2225" s="3">
        <v>10000</v>
      </c>
      <c r="K2225" s="7">
        <f t="shared" si="491"/>
        <v>3</v>
      </c>
      <c r="L2225" s="6">
        <f t="shared" si="492"/>
        <v>96.9</v>
      </c>
      <c r="M2225">
        <v>1</v>
      </c>
      <c r="N2225" s="9">
        <f t="shared" si="493"/>
        <v>1</v>
      </c>
      <c r="O2225" s="9">
        <f t="shared" si="494"/>
        <v>0</v>
      </c>
      <c r="P2225" s="9">
        <f t="shared" si="495"/>
        <v>0</v>
      </c>
      <c r="Q2225" s="8">
        <f t="shared" si="496"/>
        <v>22</v>
      </c>
      <c r="R2225" s="8">
        <f t="shared" si="497"/>
        <v>0</v>
      </c>
      <c r="S2225" t="str">
        <f t="shared" si="498"/>
        <v>9.30.00</v>
      </c>
      <c r="T2225" t="str">
        <f t="shared" si="499"/>
        <v>9.45.00</v>
      </c>
      <c r="U2225" t="str">
        <f t="shared" si="500"/>
        <v>12-nov-2015</v>
      </c>
      <c r="V2225">
        <f t="shared" si="501"/>
        <v>11</v>
      </c>
      <c r="W2225">
        <f t="shared" si="502"/>
        <v>2015</v>
      </c>
      <c r="X2225">
        <f t="shared" si="503"/>
        <v>12</v>
      </c>
      <c r="Y2225" s="25">
        <f t="shared" si="504"/>
        <v>16911.900000000041</v>
      </c>
    </row>
    <row r="2226" spans="1:25">
      <c r="A2226" t="s">
        <v>2432</v>
      </c>
      <c r="B2226" t="s">
        <v>2433</v>
      </c>
      <c r="C2226" t="s">
        <v>55</v>
      </c>
      <c r="D2226">
        <v>8</v>
      </c>
      <c r="E2226" s="38">
        <v>26.4</v>
      </c>
      <c r="F2226" s="4">
        <v>1.1999999999999999E-3</v>
      </c>
      <c r="G2226">
        <v>0</v>
      </c>
      <c r="H2226" s="25">
        <v>32</v>
      </c>
      <c r="I2226" s="25">
        <v>-67.599999999999994</v>
      </c>
      <c r="J2226" s="3">
        <v>10000</v>
      </c>
      <c r="K2226" s="7">
        <f t="shared" si="491"/>
        <v>4</v>
      </c>
      <c r="L2226" s="6">
        <f t="shared" si="492"/>
        <v>123.30000000000001</v>
      </c>
      <c r="M2226">
        <v>1</v>
      </c>
      <c r="N2226" s="9">
        <f t="shared" si="493"/>
        <v>1</v>
      </c>
      <c r="O2226" s="9">
        <f t="shared" si="494"/>
        <v>0</v>
      </c>
      <c r="P2226" s="9">
        <f t="shared" si="495"/>
        <v>0</v>
      </c>
      <c r="Q2226" s="8">
        <f t="shared" si="496"/>
        <v>26.4</v>
      </c>
      <c r="R2226" s="8">
        <f t="shared" si="497"/>
        <v>0</v>
      </c>
      <c r="S2226" t="str">
        <f t="shared" si="498"/>
        <v>13.00.00</v>
      </c>
      <c r="T2226" t="str">
        <f t="shared" si="499"/>
        <v>21.00.00</v>
      </c>
      <c r="U2226" t="str">
        <f t="shared" si="500"/>
        <v>13-nov-2015</v>
      </c>
      <c r="V2226">
        <f t="shared" si="501"/>
        <v>11</v>
      </c>
      <c r="W2226">
        <f t="shared" si="502"/>
        <v>2015</v>
      </c>
      <c r="X2226">
        <f t="shared" si="503"/>
        <v>13</v>
      </c>
      <c r="Y2226" s="25">
        <f t="shared" si="504"/>
        <v>16938.300000000043</v>
      </c>
    </row>
    <row r="2227" spans="1:25">
      <c r="A2227" t="s">
        <v>3516</v>
      </c>
      <c r="B2227" t="s">
        <v>3517</v>
      </c>
      <c r="C2227" t="s">
        <v>25</v>
      </c>
      <c r="D2227">
        <v>5</v>
      </c>
      <c r="E2227" s="36">
        <v>-82</v>
      </c>
      <c r="F2227" s="4">
        <v>-7.6E-3</v>
      </c>
      <c r="G2227">
        <v>0</v>
      </c>
      <c r="H2227" s="25">
        <v>0</v>
      </c>
      <c r="I2227" s="25">
        <v>-83.2</v>
      </c>
      <c r="J2227" s="3">
        <v>10000</v>
      </c>
      <c r="K2227" s="7">
        <f t="shared" si="491"/>
        <v>-1</v>
      </c>
      <c r="L2227" s="6">
        <f t="shared" si="492"/>
        <v>-82</v>
      </c>
      <c r="M2227">
        <v>1</v>
      </c>
      <c r="N2227" s="9">
        <f t="shared" si="493"/>
        <v>0</v>
      </c>
      <c r="O2227" s="9">
        <f t="shared" si="494"/>
        <v>-1</v>
      </c>
      <c r="P2227" s="9">
        <f t="shared" si="495"/>
        <v>0</v>
      </c>
      <c r="Q2227" s="8">
        <f t="shared" si="496"/>
        <v>0</v>
      </c>
      <c r="R2227" s="8">
        <f t="shared" si="497"/>
        <v>-82</v>
      </c>
      <c r="S2227" t="str">
        <f t="shared" si="498"/>
        <v>18.00.00</v>
      </c>
      <c r="T2227" t="str">
        <f t="shared" si="499"/>
        <v>23.00.00</v>
      </c>
      <c r="U2227" t="str">
        <f t="shared" si="500"/>
        <v>13-nov-2015</v>
      </c>
      <c r="V2227">
        <f t="shared" si="501"/>
        <v>11</v>
      </c>
      <c r="W2227">
        <f t="shared" si="502"/>
        <v>2015</v>
      </c>
      <c r="X2227">
        <f t="shared" si="503"/>
        <v>13</v>
      </c>
      <c r="Y2227" s="25">
        <f t="shared" si="504"/>
        <v>16856.300000000043</v>
      </c>
    </row>
    <row r="2228" spans="1:25">
      <c r="A2228" t="s">
        <v>2434</v>
      </c>
      <c r="B2228" t="s">
        <v>2435</v>
      </c>
      <c r="C2228" t="s">
        <v>25</v>
      </c>
      <c r="D2228">
        <v>9</v>
      </c>
      <c r="E2228" s="38">
        <v>127</v>
      </c>
      <c r="F2228" s="4">
        <v>5.8999999999999999E-3</v>
      </c>
      <c r="G2228">
        <v>0</v>
      </c>
      <c r="H2228" s="25">
        <v>128.4</v>
      </c>
      <c r="I2228" s="25">
        <v>-65.599999999999994</v>
      </c>
      <c r="J2228" s="3">
        <v>10000</v>
      </c>
      <c r="K2228" s="7">
        <f t="shared" si="491"/>
        <v>1</v>
      </c>
      <c r="L2228" s="6">
        <f t="shared" si="492"/>
        <v>127</v>
      </c>
      <c r="M2228">
        <v>1</v>
      </c>
      <c r="N2228" s="9">
        <f t="shared" si="493"/>
        <v>1</v>
      </c>
      <c r="O2228" s="9">
        <f t="shared" si="494"/>
        <v>0</v>
      </c>
      <c r="P2228" s="9">
        <f t="shared" si="495"/>
        <v>0</v>
      </c>
      <c r="Q2228" s="8">
        <f t="shared" si="496"/>
        <v>127</v>
      </c>
      <c r="R2228" s="8">
        <f t="shared" si="497"/>
        <v>0</v>
      </c>
      <c r="S2228" t="str">
        <f t="shared" si="498"/>
        <v>12.00.00</v>
      </c>
      <c r="T2228" t="str">
        <f t="shared" si="499"/>
        <v>21.00.00</v>
      </c>
      <c r="U2228" t="str">
        <f t="shared" si="500"/>
        <v>16-nov-2015</v>
      </c>
      <c r="V2228">
        <f t="shared" si="501"/>
        <v>11</v>
      </c>
      <c r="W2228">
        <f t="shared" si="502"/>
        <v>2015</v>
      </c>
      <c r="X2228">
        <f t="shared" si="503"/>
        <v>16</v>
      </c>
      <c r="Y2228" s="25">
        <f t="shared" si="504"/>
        <v>16983.300000000043</v>
      </c>
    </row>
    <row r="2229" spans="1:25">
      <c r="A2229" t="s">
        <v>7508</v>
      </c>
      <c r="B2229" t="s">
        <v>7509</v>
      </c>
      <c r="C2229" t="s">
        <v>25</v>
      </c>
      <c r="D2229">
        <v>3</v>
      </c>
      <c r="E2229" s="36">
        <v>7.1</v>
      </c>
      <c r="F2229" s="4">
        <v>6.9999999999999999E-4</v>
      </c>
      <c r="G2229">
        <v>0</v>
      </c>
      <c r="H2229" s="25">
        <v>29.1</v>
      </c>
      <c r="I2229" s="25">
        <v>-5.2</v>
      </c>
      <c r="J2229" s="3">
        <v>10000</v>
      </c>
      <c r="K2229" s="7">
        <f t="shared" si="491"/>
        <v>2</v>
      </c>
      <c r="L2229" s="6">
        <f t="shared" si="492"/>
        <v>134.1</v>
      </c>
      <c r="M2229">
        <v>1</v>
      </c>
      <c r="N2229" s="9">
        <f t="shared" si="493"/>
        <v>1</v>
      </c>
      <c r="O2229" s="9">
        <f t="shared" si="494"/>
        <v>0</v>
      </c>
      <c r="P2229" s="9">
        <f t="shared" si="495"/>
        <v>0</v>
      </c>
      <c r="Q2229" s="8">
        <f t="shared" si="496"/>
        <v>7.1</v>
      </c>
      <c r="R2229" s="8">
        <f t="shared" si="497"/>
        <v>0</v>
      </c>
      <c r="S2229" t="str">
        <f t="shared" si="498"/>
        <v>10.00.00</v>
      </c>
      <c r="T2229" t="str">
        <f t="shared" si="499"/>
        <v>10.45.00</v>
      </c>
      <c r="U2229" t="str">
        <f t="shared" si="500"/>
        <v>17-nov-2015</v>
      </c>
      <c r="V2229">
        <f t="shared" si="501"/>
        <v>11</v>
      </c>
      <c r="W2229">
        <f t="shared" si="502"/>
        <v>2015</v>
      </c>
      <c r="X2229">
        <f t="shared" si="503"/>
        <v>17</v>
      </c>
      <c r="Y2229" s="25">
        <f t="shared" si="504"/>
        <v>16990.400000000041</v>
      </c>
    </row>
    <row r="2230" spans="1:25">
      <c r="A2230" t="s">
        <v>2436</v>
      </c>
      <c r="B2230" t="s">
        <v>2437</v>
      </c>
      <c r="C2230" t="s">
        <v>25</v>
      </c>
      <c r="D2230">
        <v>9</v>
      </c>
      <c r="E2230" s="38">
        <v>-18.399999999999999</v>
      </c>
      <c r="F2230" s="4">
        <v>-8.0000000000000004E-4</v>
      </c>
      <c r="G2230">
        <v>0</v>
      </c>
      <c r="H2230" s="25">
        <v>138.6</v>
      </c>
      <c r="I2230" s="25">
        <v>-18.399999999999999</v>
      </c>
      <c r="J2230" s="3">
        <v>10000</v>
      </c>
      <c r="K2230" s="7">
        <f t="shared" si="491"/>
        <v>-1</v>
      </c>
      <c r="L2230" s="6">
        <f t="shared" si="492"/>
        <v>-18.399999999999999</v>
      </c>
      <c r="M2230">
        <v>1</v>
      </c>
      <c r="N2230" s="9">
        <f t="shared" si="493"/>
        <v>0</v>
      </c>
      <c r="O2230" s="9">
        <f t="shared" si="494"/>
        <v>-1</v>
      </c>
      <c r="P2230" s="9">
        <f t="shared" si="495"/>
        <v>0</v>
      </c>
      <c r="Q2230" s="8">
        <f t="shared" si="496"/>
        <v>0</v>
      </c>
      <c r="R2230" s="8">
        <f t="shared" si="497"/>
        <v>-18.399999999999999</v>
      </c>
      <c r="S2230" t="str">
        <f t="shared" si="498"/>
        <v>12.00.00</v>
      </c>
      <c r="T2230" t="str">
        <f t="shared" si="499"/>
        <v>21.00.00</v>
      </c>
      <c r="U2230" t="str">
        <f t="shared" si="500"/>
        <v>17-nov-2015</v>
      </c>
      <c r="V2230">
        <f t="shared" si="501"/>
        <v>11</v>
      </c>
      <c r="W2230">
        <f t="shared" si="502"/>
        <v>2015</v>
      </c>
      <c r="X2230">
        <f t="shared" si="503"/>
        <v>17</v>
      </c>
      <c r="Y2230" s="25">
        <f t="shared" si="504"/>
        <v>16972.00000000004</v>
      </c>
    </row>
    <row r="2231" spans="1:25">
      <c r="A2231" t="s">
        <v>7512</v>
      </c>
      <c r="B2231" t="s">
        <v>7513</v>
      </c>
      <c r="C2231" t="s">
        <v>55</v>
      </c>
      <c r="D2231">
        <v>17</v>
      </c>
      <c r="E2231" s="36">
        <v>-20.8</v>
      </c>
      <c r="F2231" s="4">
        <v>-1.9E-3</v>
      </c>
      <c r="G2231">
        <v>0</v>
      </c>
      <c r="H2231" s="25">
        <v>0</v>
      </c>
      <c r="I2231" s="25">
        <v>-40.6</v>
      </c>
      <c r="J2231" s="3">
        <v>10000</v>
      </c>
      <c r="K2231" s="7">
        <f t="shared" si="491"/>
        <v>-2</v>
      </c>
      <c r="L2231" s="6">
        <f t="shared" si="492"/>
        <v>-39.200000000000003</v>
      </c>
      <c r="M2231">
        <v>1</v>
      </c>
      <c r="N2231" s="9">
        <f t="shared" si="493"/>
        <v>0</v>
      </c>
      <c r="O2231" s="9">
        <f t="shared" si="494"/>
        <v>-1</v>
      </c>
      <c r="P2231" s="9">
        <f t="shared" si="495"/>
        <v>0</v>
      </c>
      <c r="Q2231" s="8">
        <f t="shared" si="496"/>
        <v>0</v>
      </c>
      <c r="R2231" s="8">
        <f t="shared" si="497"/>
        <v>-20.8</v>
      </c>
      <c r="S2231" t="str">
        <f t="shared" si="498"/>
        <v>16.45.00</v>
      </c>
      <c r="T2231" t="str">
        <f t="shared" si="499"/>
        <v>21.00.00</v>
      </c>
      <c r="U2231" t="str">
        <f t="shared" si="500"/>
        <v>19-nov-2015</v>
      </c>
      <c r="V2231">
        <f t="shared" si="501"/>
        <v>11</v>
      </c>
      <c r="W2231">
        <f t="shared" si="502"/>
        <v>2015</v>
      </c>
      <c r="X2231">
        <f t="shared" si="503"/>
        <v>19</v>
      </c>
      <c r="Y2231" s="25">
        <f t="shared" si="504"/>
        <v>16951.200000000041</v>
      </c>
    </row>
    <row r="2232" spans="1:25">
      <c r="A2232" t="s">
        <v>7510</v>
      </c>
      <c r="B2232" t="s">
        <v>7511</v>
      </c>
      <c r="C2232" t="s">
        <v>25</v>
      </c>
      <c r="D2232">
        <v>13</v>
      </c>
      <c r="E2232" s="36">
        <v>4.4000000000000004</v>
      </c>
      <c r="F2232" s="4">
        <v>4.0000000000000002E-4</v>
      </c>
      <c r="G2232">
        <v>0</v>
      </c>
      <c r="H2232" s="25">
        <v>26.4</v>
      </c>
      <c r="I2232" s="25">
        <v>-28.5</v>
      </c>
      <c r="J2232" s="3">
        <v>10000</v>
      </c>
      <c r="K2232" s="7">
        <f t="shared" si="491"/>
        <v>1</v>
      </c>
      <c r="L2232" s="6">
        <f t="shared" si="492"/>
        <v>4.4000000000000004</v>
      </c>
      <c r="M2232">
        <v>1</v>
      </c>
      <c r="N2232" s="9">
        <f t="shared" si="493"/>
        <v>1</v>
      </c>
      <c r="O2232" s="9">
        <f t="shared" si="494"/>
        <v>0</v>
      </c>
      <c r="P2232" s="9">
        <f t="shared" si="495"/>
        <v>0</v>
      </c>
      <c r="Q2232" s="8">
        <f t="shared" si="496"/>
        <v>4.4000000000000004</v>
      </c>
      <c r="R2232" s="8">
        <f t="shared" si="497"/>
        <v>0</v>
      </c>
      <c r="S2232" t="str">
        <f t="shared" si="498"/>
        <v>9.30.00</v>
      </c>
      <c r="T2232" t="str">
        <f t="shared" si="499"/>
        <v>12.45.00</v>
      </c>
      <c r="U2232" t="str">
        <f t="shared" si="500"/>
        <v>19-nov-2015</v>
      </c>
      <c r="V2232">
        <f t="shared" si="501"/>
        <v>11</v>
      </c>
      <c r="W2232">
        <f t="shared" si="502"/>
        <v>2015</v>
      </c>
      <c r="X2232">
        <f t="shared" si="503"/>
        <v>19</v>
      </c>
      <c r="Y2232" s="25">
        <f t="shared" si="504"/>
        <v>16955.600000000042</v>
      </c>
    </row>
    <row r="2233" spans="1:25">
      <c r="A2233" t="s">
        <v>6059</v>
      </c>
      <c r="B2233" t="s">
        <v>6060</v>
      </c>
      <c r="C2233" t="s">
        <v>55</v>
      </c>
      <c r="D2233">
        <v>17</v>
      </c>
      <c r="E2233" s="36">
        <v>-24.8</v>
      </c>
      <c r="F2233" s="4">
        <v>-2.2000000000000001E-3</v>
      </c>
      <c r="G2233">
        <v>0</v>
      </c>
      <c r="H2233" s="25">
        <v>27.2</v>
      </c>
      <c r="I2233" s="25">
        <v>-41.8</v>
      </c>
      <c r="J2233" s="3">
        <v>10000</v>
      </c>
      <c r="K2233" s="7">
        <f t="shared" si="491"/>
        <v>-1</v>
      </c>
      <c r="L2233" s="6">
        <f t="shared" si="492"/>
        <v>-24.8</v>
      </c>
      <c r="M2233">
        <v>1</v>
      </c>
      <c r="N2233" s="9">
        <f t="shared" si="493"/>
        <v>0</v>
      </c>
      <c r="O2233" s="9">
        <f t="shared" si="494"/>
        <v>-1</v>
      </c>
      <c r="P2233" s="9">
        <f t="shared" si="495"/>
        <v>0</v>
      </c>
      <c r="Q2233" s="8">
        <f t="shared" si="496"/>
        <v>0</v>
      </c>
      <c r="R2233" s="8">
        <f t="shared" si="497"/>
        <v>-24.8</v>
      </c>
      <c r="S2233" t="str">
        <f t="shared" si="498"/>
        <v>22.00.00</v>
      </c>
      <c r="T2233" t="str">
        <f t="shared" si="499"/>
        <v>16.00.00</v>
      </c>
      <c r="U2233" t="str">
        <f t="shared" si="500"/>
        <v>20-nov-2015</v>
      </c>
      <c r="V2233">
        <f t="shared" si="501"/>
        <v>11</v>
      </c>
      <c r="W2233">
        <f t="shared" si="502"/>
        <v>2015</v>
      </c>
      <c r="X2233">
        <f t="shared" si="503"/>
        <v>20</v>
      </c>
      <c r="Y2233" s="25">
        <f t="shared" si="504"/>
        <v>16930.800000000043</v>
      </c>
    </row>
    <row r="2234" spans="1:25">
      <c r="A2234" t="s">
        <v>6061</v>
      </c>
      <c r="B2234" t="s">
        <v>6062</v>
      </c>
      <c r="C2234" t="s">
        <v>55</v>
      </c>
      <c r="D2234">
        <v>12</v>
      </c>
      <c r="E2234" s="36">
        <v>44.2</v>
      </c>
      <c r="F2234" s="4">
        <v>4.0000000000000001E-3</v>
      </c>
      <c r="G2234">
        <v>0</v>
      </c>
      <c r="H2234" s="25">
        <v>105.2</v>
      </c>
      <c r="I2234" s="25">
        <v>-24.7</v>
      </c>
      <c r="J2234" s="3">
        <v>10000</v>
      </c>
      <c r="K2234" s="7">
        <f t="shared" si="491"/>
        <v>1</v>
      </c>
      <c r="L2234" s="6">
        <f t="shared" si="492"/>
        <v>44.2</v>
      </c>
      <c r="M2234">
        <v>1</v>
      </c>
      <c r="N2234" s="9">
        <f t="shared" si="493"/>
        <v>1</v>
      </c>
      <c r="O2234" s="9">
        <f t="shared" si="494"/>
        <v>0</v>
      </c>
      <c r="P2234" s="9">
        <f t="shared" si="495"/>
        <v>0</v>
      </c>
      <c r="Q2234" s="8">
        <f t="shared" si="496"/>
        <v>44.2</v>
      </c>
      <c r="R2234" s="8">
        <f t="shared" si="497"/>
        <v>0</v>
      </c>
      <c r="S2234" t="str">
        <f t="shared" si="498"/>
        <v>21.00.00</v>
      </c>
      <c r="T2234" t="str">
        <f t="shared" si="499"/>
        <v>10.00.00</v>
      </c>
      <c r="U2234" t="str">
        <f t="shared" si="500"/>
        <v>23-nov-2015</v>
      </c>
      <c r="V2234">
        <f t="shared" si="501"/>
        <v>11</v>
      </c>
      <c r="W2234">
        <f t="shared" si="502"/>
        <v>2015</v>
      </c>
      <c r="X2234">
        <f t="shared" si="503"/>
        <v>23</v>
      </c>
      <c r="Y2234" s="25">
        <f t="shared" si="504"/>
        <v>16975.000000000044</v>
      </c>
    </row>
    <row r="2235" spans="1:25">
      <c r="A2235" t="s">
        <v>6063</v>
      </c>
      <c r="B2235" t="s">
        <v>6064</v>
      </c>
      <c r="C2235" t="s">
        <v>25</v>
      </c>
      <c r="D2235">
        <v>26</v>
      </c>
      <c r="E2235" s="36">
        <v>206.3</v>
      </c>
      <c r="F2235" s="4">
        <v>1.8800000000000001E-2</v>
      </c>
      <c r="G2235">
        <v>0</v>
      </c>
      <c r="H2235" s="25">
        <v>210.9</v>
      </c>
      <c r="I2235" s="25">
        <v>-23.6</v>
      </c>
      <c r="J2235" s="3">
        <v>10000</v>
      </c>
      <c r="K2235" s="7">
        <f t="shared" si="491"/>
        <v>2</v>
      </c>
      <c r="L2235" s="6">
        <f t="shared" si="492"/>
        <v>250.5</v>
      </c>
      <c r="M2235">
        <v>1</v>
      </c>
      <c r="N2235" s="9">
        <f t="shared" si="493"/>
        <v>1</v>
      </c>
      <c r="O2235" s="9">
        <f t="shared" si="494"/>
        <v>0</v>
      </c>
      <c r="P2235" s="9">
        <f t="shared" si="495"/>
        <v>0</v>
      </c>
      <c r="Q2235" s="8">
        <f t="shared" si="496"/>
        <v>206.3</v>
      </c>
      <c r="R2235" s="8">
        <f t="shared" si="497"/>
        <v>0</v>
      </c>
      <c r="S2235" t="str">
        <f t="shared" si="498"/>
        <v>21.00.00</v>
      </c>
      <c r="T2235" t="str">
        <f t="shared" si="499"/>
        <v>0.00.00</v>
      </c>
      <c r="U2235" t="str">
        <f t="shared" si="500"/>
        <v>24-nov-2015</v>
      </c>
      <c r="V2235">
        <f t="shared" si="501"/>
        <v>11</v>
      </c>
      <c r="W2235">
        <f t="shared" si="502"/>
        <v>2015</v>
      </c>
      <c r="X2235">
        <f t="shared" si="503"/>
        <v>24</v>
      </c>
      <c r="Y2235" s="25">
        <f t="shared" si="504"/>
        <v>17181.300000000043</v>
      </c>
    </row>
    <row r="2236" spans="1:25">
      <c r="A2236" t="s">
        <v>7514</v>
      </c>
      <c r="B2236" t="s">
        <v>6062</v>
      </c>
      <c r="C2236" t="s">
        <v>55</v>
      </c>
      <c r="D2236">
        <v>2</v>
      </c>
      <c r="E2236" s="36">
        <v>21.5</v>
      </c>
      <c r="F2236" s="4">
        <v>2E-3</v>
      </c>
      <c r="G2236">
        <v>0</v>
      </c>
      <c r="H2236" s="25">
        <v>42.5</v>
      </c>
      <c r="I2236" s="25">
        <v>0</v>
      </c>
      <c r="J2236" s="3">
        <v>10000</v>
      </c>
      <c r="K2236" s="7">
        <f t="shared" si="491"/>
        <v>3</v>
      </c>
      <c r="L2236" s="6">
        <f t="shared" si="492"/>
        <v>272</v>
      </c>
      <c r="M2236">
        <v>1</v>
      </c>
      <c r="N2236" s="9">
        <f t="shared" si="493"/>
        <v>1</v>
      </c>
      <c r="O2236" s="9">
        <f t="shared" si="494"/>
        <v>0</v>
      </c>
      <c r="P2236" s="9">
        <f t="shared" si="495"/>
        <v>0</v>
      </c>
      <c r="Q2236" s="8">
        <f t="shared" si="496"/>
        <v>21.5</v>
      </c>
      <c r="R2236" s="8">
        <f t="shared" si="497"/>
        <v>0</v>
      </c>
      <c r="S2236" t="str">
        <f t="shared" si="498"/>
        <v>9.30.00</v>
      </c>
      <c r="T2236" t="str">
        <f t="shared" si="499"/>
        <v>10.00.00</v>
      </c>
      <c r="U2236" t="str">
        <f t="shared" si="500"/>
        <v>24-nov-2015</v>
      </c>
      <c r="V2236">
        <f t="shared" si="501"/>
        <v>11</v>
      </c>
      <c r="W2236">
        <f t="shared" si="502"/>
        <v>2015</v>
      </c>
      <c r="X2236">
        <f t="shared" si="503"/>
        <v>24</v>
      </c>
      <c r="Y2236" s="25">
        <f t="shared" si="504"/>
        <v>17202.800000000043</v>
      </c>
    </row>
    <row r="2237" spans="1:25">
      <c r="A2237" t="s">
        <v>2438</v>
      </c>
      <c r="B2237" t="s">
        <v>2439</v>
      </c>
      <c r="C2237" t="s">
        <v>25</v>
      </c>
      <c r="D2237">
        <v>9</v>
      </c>
      <c r="E2237" s="38">
        <v>146.6</v>
      </c>
      <c r="F2237" s="4">
        <v>6.6E-3</v>
      </c>
      <c r="G2237">
        <v>0</v>
      </c>
      <c r="H2237" s="25">
        <v>166</v>
      </c>
      <c r="I2237" s="25">
        <v>0</v>
      </c>
      <c r="J2237" s="3">
        <v>10000</v>
      </c>
      <c r="K2237" s="7">
        <f t="shared" si="491"/>
        <v>4</v>
      </c>
      <c r="L2237" s="6">
        <f t="shared" si="492"/>
        <v>418.6</v>
      </c>
      <c r="M2237">
        <v>1</v>
      </c>
      <c r="N2237" s="9">
        <f t="shared" si="493"/>
        <v>1</v>
      </c>
      <c r="O2237" s="9">
        <f t="shared" si="494"/>
        <v>0</v>
      </c>
      <c r="P2237" s="9">
        <f t="shared" si="495"/>
        <v>0</v>
      </c>
      <c r="Q2237" s="8">
        <f t="shared" si="496"/>
        <v>146.6</v>
      </c>
      <c r="R2237" s="8">
        <f t="shared" si="497"/>
        <v>0</v>
      </c>
      <c r="S2237" t="str">
        <f t="shared" si="498"/>
        <v>12.00.00</v>
      </c>
      <c r="T2237" t="str">
        <f t="shared" si="499"/>
        <v>21.00.00</v>
      </c>
      <c r="U2237" t="str">
        <f t="shared" si="500"/>
        <v>25-nov-2015</v>
      </c>
      <c r="V2237">
        <f t="shared" si="501"/>
        <v>11</v>
      </c>
      <c r="W2237">
        <f t="shared" si="502"/>
        <v>2015</v>
      </c>
      <c r="X2237">
        <f t="shared" si="503"/>
        <v>25</v>
      </c>
      <c r="Y2237" s="25">
        <f t="shared" si="504"/>
        <v>17349.400000000041</v>
      </c>
    </row>
    <row r="2238" spans="1:25">
      <c r="A2238" t="s">
        <v>2440</v>
      </c>
      <c r="B2238" t="s">
        <v>2441</v>
      </c>
      <c r="C2238" t="s">
        <v>25</v>
      </c>
      <c r="D2238">
        <v>9</v>
      </c>
      <c r="E2238" s="38">
        <v>-1.6</v>
      </c>
      <c r="F2238" s="4">
        <v>-1E-4</v>
      </c>
      <c r="G2238">
        <v>0</v>
      </c>
      <c r="H2238" s="25">
        <v>57.4</v>
      </c>
      <c r="I2238" s="25">
        <v>-12.6</v>
      </c>
      <c r="J2238" s="3">
        <v>10000</v>
      </c>
      <c r="K2238" s="7">
        <f t="shared" si="491"/>
        <v>-1</v>
      </c>
      <c r="L2238" s="6">
        <f t="shared" si="492"/>
        <v>-1.6</v>
      </c>
      <c r="M2238">
        <v>1</v>
      </c>
      <c r="N2238" s="9">
        <f t="shared" si="493"/>
        <v>0</v>
      </c>
      <c r="O2238" s="9">
        <f t="shared" si="494"/>
        <v>-1</v>
      </c>
      <c r="P2238" s="9">
        <f t="shared" si="495"/>
        <v>0</v>
      </c>
      <c r="Q2238" s="8">
        <f t="shared" si="496"/>
        <v>0</v>
      </c>
      <c r="R2238" s="8">
        <f t="shared" si="497"/>
        <v>-1.6</v>
      </c>
      <c r="S2238" t="str">
        <f t="shared" si="498"/>
        <v>12.00.00</v>
      </c>
      <c r="T2238" t="str">
        <f t="shared" si="499"/>
        <v>21.00.00</v>
      </c>
      <c r="U2238" t="str">
        <f t="shared" si="500"/>
        <v>26-nov-2015</v>
      </c>
      <c r="V2238">
        <f t="shared" si="501"/>
        <v>11</v>
      </c>
      <c r="W2238">
        <f t="shared" si="502"/>
        <v>2015</v>
      </c>
      <c r="X2238">
        <f t="shared" si="503"/>
        <v>26</v>
      </c>
      <c r="Y2238" s="25">
        <f t="shared" si="504"/>
        <v>17347.800000000043</v>
      </c>
    </row>
    <row r="2239" spans="1:25">
      <c r="A2239" t="s">
        <v>2442</v>
      </c>
      <c r="B2239" t="s">
        <v>2443</v>
      </c>
      <c r="C2239" t="s">
        <v>25</v>
      </c>
      <c r="D2239">
        <v>9</v>
      </c>
      <c r="E2239" s="38">
        <v>-110.4</v>
      </c>
      <c r="F2239" s="4">
        <v>-4.8999999999999998E-3</v>
      </c>
      <c r="G2239">
        <v>0</v>
      </c>
      <c r="H2239" s="25">
        <v>0</v>
      </c>
      <c r="I2239" s="25">
        <v>-121.4</v>
      </c>
      <c r="J2239" s="3">
        <v>10000</v>
      </c>
      <c r="K2239" s="7">
        <f t="shared" si="491"/>
        <v>-2</v>
      </c>
      <c r="L2239" s="6">
        <f t="shared" si="492"/>
        <v>-112</v>
      </c>
      <c r="M2239">
        <v>1</v>
      </c>
      <c r="N2239" s="9">
        <f t="shared" si="493"/>
        <v>0</v>
      </c>
      <c r="O2239" s="9">
        <f t="shared" si="494"/>
        <v>-1</v>
      </c>
      <c r="P2239" s="9">
        <f t="shared" si="495"/>
        <v>0</v>
      </c>
      <c r="Q2239" s="8">
        <f t="shared" si="496"/>
        <v>0</v>
      </c>
      <c r="R2239" s="8">
        <f t="shared" si="497"/>
        <v>-110.4</v>
      </c>
      <c r="S2239" t="str">
        <f t="shared" si="498"/>
        <v>12.00.00</v>
      </c>
      <c r="T2239" t="str">
        <f t="shared" si="499"/>
        <v>21.00.00</v>
      </c>
      <c r="U2239" t="str">
        <f t="shared" si="500"/>
        <v>27-nov-2015</v>
      </c>
      <c r="V2239">
        <f t="shared" si="501"/>
        <v>11</v>
      </c>
      <c r="W2239">
        <f t="shared" si="502"/>
        <v>2015</v>
      </c>
      <c r="X2239">
        <f t="shared" si="503"/>
        <v>27</v>
      </c>
      <c r="Y2239" s="25">
        <f t="shared" si="504"/>
        <v>17237.400000000041</v>
      </c>
    </row>
    <row r="2240" spans="1:25">
      <c r="A2240" t="s">
        <v>7515</v>
      </c>
      <c r="B2240" t="s">
        <v>2442</v>
      </c>
      <c r="C2240" t="s">
        <v>25</v>
      </c>
      <c r="D2240">
        <v>10</v>
      </c>
      <c r="E2240" s="36">
        <v>7.5</v>
      </c>
      <c r="F2240" s="4">
        <v>6.9999999999999999E-4</v>
      </c>
      <c r="G2240">
        <v>0</v>
      </c>
      <c r="H2240" s="25">
        <v>29.5</v>
      </c>
      <c r="I2240" s="25">
        <v>-23.8</v>
      </c>
      <c r="J2240" s="3">
        <v>10000</v>
      </c>
      <c r="K2240" s="7">
        <f t="shared" si="491"/>
        <v>1</v>
      </c>
      <c r="L2240" s="6">
        <f t="shared" si="492"/>
        <v>7.5</v>
      </c>
      <c r="M2240">
        <v>1</v>
      </c>
      <c r="N2240" s="9">
        <f t="shared" si="493"/>
        <v>1</v>
      </c>
      <c r="O2240" s="9">
        <f t="shared" si="494"/>
        <v>0</v>
      </c>
      <c r="P2240" s="9">
        <f t="shared" si="495"/>
        <v>0</v>
      </c>
      <c r="Q2240" s="8">
        <f t="shared" si="496"/>
        <v>7.5</v>
      </c>
      <c r="R2240" s="8">
        <f t="shared" si="497"/>
        <v>0</v>
      </c>
      <c r="S2240" t="str">
        <f t="shared" si="498"/>
        <v>9.30.00</v>
      </c>
      <c r="T2240" t="str">
        <f t="shared" si="499"/>
        <v>12.00.00</v>
      </c>
      <c r="U2240" t="str">
        <f t="shared" si="500"/>
        <v>27-nov-2015</v>
      </c>
      <c r="V2240">
        <f t="shared" si="501"/>
        <v>11</v>
      </c>
      <c r="W2240">
        <f t="shared" si="502"/>
        <v>2015</v>
      </c>
      <c r="X2240">
        <f t="shared" si="503"/>
        <v>27</v>
      </c>
      <c r="Y2240" s="25">
        <f t="shared" si="504"/>
        <v>17244.900000000041</v>
      </c>
    </row>
    <row r="2241" spans="1:25">
      <c r="A2241" t="s">
        <v>6065</v>
      </c>
      <c r="B2241" t="s">
        <v>6066</v>
      </c>
      <c r="C2241" t="s">
        <v>25</v>
      </c>
      <c r="D2241">
        <v>6</v>
      </c>
      <c r="E2241" s="36">
        <v>19.2</v>
      </c>
      <c r="F2241" s="4">
        <v>1.6999999999999999E-3</v>
      </c>
      <c r="G2241">
        <v>0</v>
      </c>
      <c r="H2241" s="25">
        <v>70</v>
      </c>
      <c r="I2241" s="25">
        <v>0</v>
      </c>
      <c r="J2241" s="3">
        <v>10000</v>
      </c>
      <c r="K2241" s="7">
        <f t="shared" si="491"/>
        <v>2</v>
      </c>
      <c r="L2241" s="6">
        <f t="shared" si="492"/>
        <v>26.7</v>
      </c>
      <c r="M2241">
        <v>1</v>
      </c>
      <c r="N2241" s="9">
        <f t="shared" si="493"/>
        <v>1</v>
      </c>
      <c r="O2241" s="9">
        <f t="shared" si="494"/>
        <v>0</v>
      </c>
      <c r="P2241" s="9">
        <f t="shared" si="495"/>
        <v>0</v>
      </c>
      <c r="Q2241" s="8">
        <f t="shared" si="496"/>
        <v>19.2</v>
      </c>
      <c r="R2241" s="8">
        <f t="shared" si="497"/>
        <v>0</v>
      </c>
      <c r="S2241" t="str">
        <f t="shared" si="498"/>
        <v>10.00.00</v>
      </c>
      <c r="T2241" t="str">
        <f t="shared" si="499"/>
        <v>16.00.00</v>
      </c>
      <c r="U2241" t="str">
        <f t="shared" si="500"/>
        <v>30-nov-2015</v>
      </c>
      <c r="V2241">
        <f t="shared" si="501"/>
        <v>11</v>
      </c>
      <c r="W2241">
        <f t="shared" si="502"/>
        <v>2015</v>
      </c>
      <c r="X2241">
        <f t="shared" si="503"/>
        <v>30</v>
      </c>
      <c r="Y2241" s="25">
        <f t="shared" si="504"/>
        <v>17264.100000000042</v>
      </c>
    </row>
    <row r="2242" spans="1:25">
      <c r="A2242" t="s">
        <v>2444</v>
      </c>
      <c r="B2242" t="s">
        <v>2445</v>
      </c>
      <c r="C2242" t="s">
        <v>25</v>
      </c>
      <c r="D2242">
        <v>9</v>
      </c>
      <c r="E2242" s="38">
        <v>-32</v>
      </c>
      <c r="F2242" s="4">
        <v>-1.4E-3</v>
      </c>
      <c r="G2242">
        <v>0</v>
      </c>
      <c r="H2242" s="25">
        <v>58</v>
      </c>
      <c r="I2242" s="25">
        <v>-32</v>
      </c>
      <c r="J2242" s="3">
        <v>10000</v>
      </c>
      <c r="K2242" s="7">
        <f t="shared" si="491"/>
        <v>-1</v>
      </c>
      <c r="L2242" s="6">
        <f t="shared" si="492"/>
        <v>-32</v>
      </c>
      <c r="M2242">
        <v>1</v>
      </c>
      <c r="N2242" s="9">
        <f t="shared" si="493"/>
        <v>0</v>
      </c>
      <c r="O2242" s="9">
        <f t="shared" si="494"/>
        <v>-1</v>
      </c>
      <c r="P2242" s="9">
        <f t="shared" si="495"/>
        <v>0</v>
      </c>
      <c r="Q2242" s="8">
        <f t="shared" si="496"/>
        <v>0</v>
      </c>
      <c r="R2242" s="8">
        <f t="shared" si="497"/>
        <v>-32</v>
      </c>
      <c r="S2242" t="str">
        <f t="shared" si="498"/>
        <v>12.00.00</v>
      </c>
      <c r="T2242" t="str">
        <f t="shared" si="499"/>
        <v>21.00.00</v>
      </c>
      <c r="U2242" t="str">
        <f t="shared" si="500"/>
        <v>30-nov-2015</v>
      </c>
      <c r="V2242">
        <f t="shared" si="501"/>
        <v>11</v>
      </c>
      <c r="W2242">
        <f t="shared" si="502"/>
        <v>2015</v>
      </c>
      <c r="X2242">
        <f t="shared" si="503"/>
        <v>30</v>
      </c>
      <c r="Y2242" s="25">
        <f t="shared" si="504"/>
        <v>17232.100000000042</v>
      </c>
    </row>
    <row r="2243" spans="1:25">
      <c r="A2243" t="s">
        <v>6067</v>
      </c>
      <c r="B2243" t="s">
        <v>6068</v>
      </c>
      <c r="C2243" t="s">
        <v>55</v>
      </c>
      <c r="D2243">
        <v>5</v>
      </c>
      <c r="E2243" s="36">
        <v>-75.8</v>
      </c>
      <c r="F2243" s="4">
        <v>-6.7000000000000002E-3</v>
      </c>
      <c r="G2243">
        <v>0</v>
      </c>
      <c r="H2243" s="25">
        <v>0</v>
      </c>
      <c r="I2243" s="25">
        <v>-75.8</v>
      </c>
      <c r="J2243" s="3">
        <v>10000</v>
      </c>
      <c r="K2243" s="7">
        <f t="shared" si="491"/>
        <v>-2</v>
      </c>
      <c r="L2243" s="6">
        <f t="shared" si="492"/>
        <v>-107.8</v>
      </c>
      <c r="M2243">
        <v>1</v>
      </c>
      <c r="N2243" s="9">
        <f t="shared" si="493"/>
        <v>0</v>
      </c>
      <c r="O2243" s="9">
        <f t="shared" si="494"/>
        <v>-1</v>
      </c>
      <c r="P2243" s="9">
        <f t="shared" si="495"/>
        <v>0</v>
      </c>
      <c r="Q2243" s="8">
        <f t="shared" si="496"/>
        <v>0</v>
      </c>
      <c r="R2243" s="8">
        <f t="shared" si="497"/>
        <v>-75.8</v>
      </c>
      <c r="S2243" t="str">
        <f t="shared" si="498"/>
        <v>22.00.00</v>
      </c>
      <c r="T2243" t="str">
        <f t="shared" si="499"/>
        <v>3.00.00</v>
      </c>
      <c r="U2243" t="str">
        <f t="shared" si="500"/>
        <v>30-nov-2015</v>
      </c>
      <c r="V2243">
        <f t="shared" si="501"/>
        <v>11</v>
      </c>
      <c r="W2243">
        <f t="shared" si="502"/>
        <v>2015</v>
      </c>
      <c r="X2243">
        <f t="shared" si="503"/>
        <v>30</v>
      </c>
      <c r="Y2243" s="25">
        <f t="shared" si="504"/>
        <v>17156.300000000043</v>
      </c>
    </row>
    <row r="2244" spans="1:25">
      <c r="A2244" t="s">
        <v>6071</v>
      </c>
      <c r="B2244" t="s">
        <v>6072</v>
      </c>
      <c r="C2244" t="s">
        <v>55</v>
      </c>
      <c r="D2244">
        <v>20</v>
      </c>
      <c r="E2244" s="36">
        <v>70</v>
      </c>
      <c r="F2244" s="4">
        <v>6.1999999999999998E-3</v>
      </c>
      <c r="G2244">
        <v>0</v>
      </c>
      <c r="H2244" s="25">
        <v>113.7</v>
      </c>
      <c r="I2244" s="25">
        <v>-11.8</v>
      </c>
      <c r="J2244" s="3">
        <v>10000</v>
      </c>
      <c r="K2244" s="7">
        <f t="shared" si="491"/>
        <v>1</v>
      </c>
      <c r="L2244" s="6">
        <f t="shared" si="492"/>
        <v>70</v>
      </c>
      <c r="M2244">
        <v>1</v>
      </c>
      <c r="N2244" s="9">
        <f t="shared" si="493"/>
        <v>1</v>
      </c>
      <c r="O2244" s="9">
        <f t="shared" si="494"/>
        <v>0</v>
      </c>
      <c r="P2244" s="9">
        <f t="shared" si="495"/>
        <v>0</v>
      </c>
      <c r="Q2244" s="8">
        <f t="shared" si="496"/>
        <v>70</v>
      </c>
      <c r="R2244" s="8">
        <f t="shared" si="497"/>
        <v>0</v>
      </c>
      <c r="S2244" t="str">
        <f t="shared" si="498"/>
        <v>10.00.00</v>
      </c>
      <c r="T2244" t="str">
        <f t="shared" si="499"/>
        <v>6.00.00</v>
      </c>
      <c r="U2244" t="str">
        <f t="shared" si="500"/>
        <v xml:space="preserve">1-dic-2015 </v>
      </c>
      <c r="V2244">
        <f t="shared" si="501"/>
        <v>12</v>
      </c>
      <c r="W2244">
        <f t="shared" si="502"/>
        <v>2015</v>
      </c>
      <c r="X2244">
        <f t="shared" si="503"/>
        <v>1</v>
      </c>
      <c r="Y2244" s="25">
        <f t="shared" si="504"/>
        <v>17226.300000000043</v>
      </c>
    </row>
    <row r="2245" spans="1:25">
      <c r="A2245" t="s">
        <v>6069</v>
      </c>
      <c r="B2245" t="s">
        <v>6070</v>
      </c>
      <c r="C2245" t="s">
        <v>25</v>
      </c>
      <c r="D2245">
        <v>5</v>
      </c>
      <c r="E2245" s="36">
        <v>-66.8</v>
      </c>
      <c r="F2245" s="4">
        <v>-5.7999999999999996E-3</v>
      </c>
      <c r="G2245">
        <v>0</v>
      </c>
      <c r="H2245" s="25">
        <v>4.3</v>
      </c>
      <c r="I2245" s="25">
        <v>-66.8</v>
      </c>
      <c r="J2245" s="3">
        <v>10000</v>
      </c>
      <c r="K2245" s="7">
        <f t="shared" si="491"/>
        <v>-1</v>
      </c>
      <c r="L2245" s="6">
        <f t="shared" si="492"/>
        <v>-66.8</v>
      </c>
      <c r="M2245">
        <v>1</v>
      </c>
      <c r="N2245" s="9">
        <f t="shared" si="493"/>
        <v>0</v>
      </c>
      <c r="O2245" s="9">
        <f t="shared" si="494"/>
        <v>-1</v>
      </c>
      <c r="P2245" s="9">
        <f t="shared" si="495"/>
        <v>0</v>
      </c>
      <c r="Q2245" s="8">
        <f t="shared" si="496"/>
        <v>0</v>
      </c>
      <c r="R2245" s="8">
        <f t="shared" si="497"/>
        <v>-66.8</v>
      </c>
      <c r="S2245" t="str">
        <f t="shared" si="498"/>
        <v>4.00.00</v>
      </c>
      <c r="T2245" t="str">
        <f t="shared" si="499"/>
        <v>9.00.00</v>
      </c>
      <c r="U2245" t="str">
        <f t="shared" si="500"/>
        <v xml:space="preserve">1-dic-2015 </v>
      </c>
      <c r="V2245">
        <f t="shared" si="501"/>
        <v>12</v>
      </c>
      <c r="W2245">
        <f t="shared" si="502"/>
        <v>2015</v>
      </c>
      <c r="X2245">
        <f t="shared" si="503"/>
        <v>1</v>
      </c>
      <c r="Y2245" s="25">
        <f t="shared" si="504"/>
        <v>17159.500000000044</v>
      </c>
    </row>
    <row r="2246" spans="1:25">
      <c r="A2246" t="s">
        <v>3518</v>
      </c>
      <c r="B2246" t="s">
        <v>3519</v>
      </c>
      <c r="C2246" t="s">
        <v>25</v>
      </c>
      <c r="D2246">
        <v>1</v>
      </c>
      <c r="E2246" s="36">
        <v>-108</v>
      </c>
      <c r="F2246" s="4">
        <v>-9.5999999999999992E-3</v>
      </c>
      <c r="G2246">
        <v>0</v>
      </c>
      <c r="H2246" s="25">
        <v>0</v>
      </c>
      <c r="I2246" s="25">
        <v>-108</v>
      </c>
      <c r="J2246" s="3">
        <v>10000</v>
      </c>
      <c r="K2246" s="7">
        <f t="shared" si="491"/>
        <v>-2</v>
      </c>
      <c r="L2246" s="6">
        <f t="shared" si="492"/>
        <v>-174.8</v>
      </c>
      <c r="M2246">
        <v>1</v>
      </c>
      <c r="N2246" s="9">
        <f t="shared" si="493"/>
        <v>0</v>
      </c>
      <c r="O2246" s="9">
        <f t="shared" si="494"/>
        <v>-1</v>
      </c>
      <c r="P2246" s="9">
        <f t="shared" si="495"/>
        <v>0</v>
      </c>
      <c r="Q2246" s="8">
        <f t="shared" si="496"/>
        <v>0</v>
      </c>
      <c r="R2246" s="8">
        <f t="shared" si="497"/>
        <v>-108</v>
      </c>
      <c r="S2246" t="str">
        <f t="shared" si="498"/>
        <v>12.00.00</v>
      </c>
      <c r="T2246" t="str">
        <f t="shared" si="499"/>
        <v>13.00.00</v>
      </c>
      <c r="U2246" t="str">
        <f t="shared" si="500"/>
        <v xml:space="preserve">2-dic-2015 </v>
      </c>
      <c r="V2246">
        <f t="shared" si="501"/>
        <v>12</v>
      </c>
      <c r="W2246">
        <f t="shared" si="502"/>
        <v>2015</v>
      </c>
      <c r="X2246">
        <f t="shared" si="503"/>
        <v>2</v>
      </c>
      <c r="Y2246" s="25">
        <f t="shared" si="504"/>
        <v>17051.500000000044</v>
      </c>
    </row>
    <row r="2247" spans="1:25">
      <c r="A2247" t="s">
        <v>6074</v>
      </c>
      <c r="B2247" t="s">
        <v>6075</v>
      </c>
      <c r="C2247" t="s">
        <v>55</v>
      </c>
      <c r="D2247">
        <v>18</v>
      </c>
      <c r="E2247" s="36">
        <v>53.2</v>
      </c>
      <c r="F2247" s="4">
        <v>4.7000000000000002E-3</v>
      </c>
      <c r="G2247">
        <v>0</v>
      </c>
      <c r="H2247" s="25">
        <v>110.2</v>
      </c>
      <c r="I2247" s="25">
        <v>-50.5</v>
      </c>
      <c r="J2247" s="3">
        <v>10000</v>
      </c>
      <c r="K2247" s="7">
        <f t="shared" ref="K2247:K2310" si="505">+IF(AND(E2247&gt;=0,E2246&gt;=0),K2246+1,IF(AND(E2247&lt;0,E2246&lt;0),K2246-1,IF(AND(E2247&gt;=0,E2246&lt;0),1,-1)))</f>
        <v>1</v>
      </c>
      <c r="L2247" s="6">
        <f t="shared" ref="L2247:L2310" si="506">+IF(AND(E2247&gt;=0,E2246&gt;=0),L2246+E2247,IF(AND(E2247&lt;0,E2246&lt;0),L2246+E2247,E2247))</f>
        <v>53.2</v>
      </c>
      <c r="M2247">
        <v>1</v>
      </c>
      <c r="N2247" s="9">
        <f t="shared" ref="N2247:N2310" si="507">+IF(E2247&gt;0,1,0)</f>
        <v>1</v>
      </c>
      <c r="O2247" s="9">
        <f t="shared" ref="O2247:O2310" si="508">+IF(E2247&lt;0,-1,0)</f>
        <v>0</v>
      </c>
      <c r="P2247" s="9">
        <f t="shared" ref="P2247:P2310" si="509">+IF(E2247=0,1,0)</f>
        <v>0</v>
      </c>
      <c r="Q2247" s="8">
        <f t="shared" ref="Q2247:Q2310" si="510">IF(E2247&gt;=0,E2247,0)</f>
        <v>53.2</v>
      </c>
      <c r="R2247" s="8">
        <f t="shared" ref="R2247:R2310" si="511">IF(E2247&lt;0,E2247,0)</f>
        <v>0</v>
      </c>
      <c r="S2247" t="str">
        <f t="shared" ref="S2247:S2310" si="512">REPLACE(A2247,1,SEARCH(" ",A2247),"")</f>
        <v>14.00.00</v>
      </c>
      <c r="T2247" t="str">
        <f t="shared" ref="T2247:T2310" si="513">REPLACE(B2247,1,SEARCH(" ",B2247),"")</f>
        <v>8.00.00</v>
      </c>
      <c r="U2247" t="str">
        <f t="shared" ref="U2247:U2310" si="514">LEFT(A2247,11)</f>
        <v xml:space="preserve">2-dic-2015 </v>
      </c>
      <c r="V2247">
        <f t="shared" ref="V2247:V2310" si="515">MONTH(U2247)</f>
        <v>12</v>
      </c>
      <c r="W2247">
        <f t="shared" ref="W2247:W2310" si="516">YEAR(U2247)</f>
        <v>2015</v>
      </c>
      <c r="X2247">
        <f t="shared" ref="X2247:X2310" si="517">DAY(U2247)</f>
        <v>2</v>
      </c>
      <c r="Y2247" s="25">
        <f t="shared" ref="Y2247:Y2310" si="518">Y2246+E2247</f>
        <v>17104.700000000044</v>
      </c>
    </row>
    <row r="2248" spans="1:25">
      <c r="A2248" t="s">
        <v>6072</v>
      </c>
      <c r="B2248" t="s">
        <v>6073</v>
      </c>
      <c r="C2248" t="s">
        <v>25</v>
      </c>
      <c r="D2248">
        <v>4</v>
      </c>
      <c r="E2248" s="36">
        <v>-39.799999999999997</v>
      </c>
      <c r="F2248" s="4">
        <v>-3.5000000000000001E-3</v>
      </c>
      <c r="G2248">
        <v>0</v>
      </c>
      <c r="H2248" s="25">
        <v>23</v>
      </c>
      <c r="I2248" s="25">
        <v>-38.9</v>
      </c>
      <c r="J2248" s="3">
        <v>10000</v>
      </c>
      <c r="K2248" s="7">
        <f t="shared" si="505"/>
        <v>-1</v>
      </c>
      <c r="L2248" s="6">
        <f t="shared" si="506"/>
        <v>-39.799999999999997</v>
      </c>
      <c r="M2248">
        <v>1</v>
      </c>
      <c r="N2248" s="9">
        <f t="shared" si="507"/>
        <v>0</v>
      </c>
      <c r="O2248" s="9">
        <f t="shared" si="508"/>
        <v>-1</v>
      </c>
      <c r="P2248" s="9">
        <f t="shared" si="509"/>
        <v>0</v>
      </c>
      <c r="Q2248" s="8">
        <f t="shared" si="510"/>
        <v>0</v>
      </c>
      <c r="R2248" s="8">
        <f t="shared" si="511"/>
        <v>-39.799999999999997</v>
      </c>
      <c r="S2248" t="str">
        <f t="shared" si="512"/>
        <v>6.00.00</v>
      </c>
      <c r="T2248" t="str">
        <f t="shared" si="513"/>
        <v>10.00.00</v>
      </c>
      <c r="U2248" t="str">
        <f t="shared" si="514"/>
        <v xml:space="preserve">2-dic-2015 </v>
      </c>
      <c r="V2248">
        <f t="shared" si="515"/>
        <v>12</v>
      </c>
      <c r="W2248">
        <f t="shared" si="516"/>
        <v>2015</v>
      </c>
      <c r="X2248">
        <f t="shared" si="517"/>
        <v>2</v>
      </c>
      <c r="Y2248" s="25">
        <f t="shared" si="518"/>
        <v>17064.900000000045</v>
      </c>
    </row>
    <row r="2249" spans="1:25">
      <c r="A2249" t="s">
        <v>7516</v>
      </c>
      <c r="B2249" t="s">
        <v>2446</v>
      </c>
      <c r="C2249" t="s">
        <v>25</v>
      </c>
      <c r="D2249">
        <v>7</v>
      </c>
      <c r="E2249" s="36">
        <v>37.200000000000003</v>
      </c>
      <c r="F2249" s="4">
        <v>3.3E-3</v>
      </c>
      <c r="G2249">
        <v>0</v>
      </c>
      <c r="H2249" s="25">
        <v>59.2</v>
      </c>
      <c r="I2249" s="25">
        <v>0</v>
      </c>
      <c r="J2249" s="3">
        <v>10000</v>
      </c>
      <c r="K2249" s="7">
        <f t="shared" si="505"/>
        <v>1</v>
      </c>
      <c r="L2249" s="6">
        <f t="shared" si="506"/>
        <v>37.200000000000003</v>
      </c>
      <c r="M2249">
        <v>1</v>
      </c>
      <c r="N2249" s="9">
        <f t="shared" si="507"/>
        <v>1</v>
      </c>
      <c r="O2249" s="9">
        <f t="shared" si="508"/>
        <v>0</v>
      </c>
      <c r="P2249" s="9">
        <f t="shared" si="509"/>
        <v>0</v>
      </c>
      <c r="Q2249" s="8">
        <f t="shared" si="510"/>
        <v>37.200000000000003</v>
      </c>
      <c r="R2249" s="8">
        <f t="shared" si="511"/>
        <v>0</v>
      </c>
      <c r="S2249" t="str">
        <f t="shared" si="512"/>
        <v>10.15.00</v>
      </c>
      <c r="T2249" t="str">
        <f t="shared" si="513"/>
        <v>12.00.00</v>
      </c>
      <c r="U2249" t="str">
        <f t="shared" si="514"/>
        <v xml:space="preserve">3-dic-2015 </v>
      </c>
      <c r="V2249">
        <f t="shared" si="515"/>
        <v>12</v>
      </c>
      <c r="W2249">
        <f t="shared" si="516"/>
        <v>2015</v>
      </c>
      <c r="X2249">
        <f t="shared" si="517"/>
        <v>3</v>
      </c>
      <c r="Y2249" s="25">
        <f t="shared" si="518"/>
        <v>17102.100000000046</v>
      </c>
    </row>
    <row r="2250" spans="1:25">
      <c r="A2250" t="s">
        <v>2446</v>
      </c>
      <c r="B2250" t="s">
        <v>2447</v>
      </c>
      <c r="C2250" t="s">
        <v>25</v>
      </c>
      <c r="D2250">
        <v>1</v>
      </c>
      <c r="E2250" s="38">
        <v>-200</v>
      </c>
      <c r="F2250" s="4">
        <v>-8.8000000000000005E-3</v>
      </c>
      <c r="G2250">
        <v>0</v>
      </c>
      <c r="H2250" s="25">
        <v>0</v>
      </c>
      <c r="I2250" s="25">
        <v>-200</v>
      </c>
      <c r="J2250" s="3">
        <v>10000</v>
      </c>
      <c r="K2250" s="7">
        <f t="shared" si="505"/>
        <v>-1</v>
      </c>
      <c r="L2250" s="6">
        <f t="shared" si="506"/>
        <v>-200</v>
      </c>
      <c r="M2250">
        <v>1</v>
      </c>
      <c r="N2250" s="9">
        <f t="shared" si="507"/>
        <v>0</v>
      </c>
      <c r="O2250" s="9">
        <f t="shared" si="508"/>
        <v>-1</v>
      </c>
      <c r="P2250" s="9">
        <f t="shared" si="509"/>
        <v>0</v>
      </c>
      <c r="Q2250" s="8">
        <f t="shared" si="510"/>
        <v>0</v>
      </c>
      <c r="R2250" s="8">
        <f t="shared" si="511"/>
        <v>-200</v>
      </c>
      <c r="S2250" t="str">
        <f t="shared" si="512"/>
        <v>12.00.00</v>
      </c>
      <c r="T2250" t="str">
        <f t="shared" si="513"/>
        <v>13.00.00</v>
      </c>
      <c r="U2250" t="str">
        <f t="shared" si="514"/>
        <v xml:space="preserve">3-dic-2015 </v>
      </c>
      <c r="V2250">
        <f t="shared" si="515"/>
        <v>12</v>
      </c>
      <c r="W2250">
        <f t="shared" si="516"/>
        <v>2015</v>
      </c>
      <c r="X2250">
        <f t="shared" si="517"/>
        <v>3</v>
      </c>
      <c r="Y2250" s="25">
        <f t="shared" si="518"/>
        <v>16902.100000000046</v>
      </c>
    </row>
    <row r="2251" spans="1:25">
      <c r="A2251" t="s">
        <v>38</v>
      </c>
      <c r="B2251" t="s">
        <v>7517</v>
      </c>
      <c r="C2251" t="s">
        <v>55</v>
      </c>
      <c r="D2251">
        <v>5</v>
      </c>
      <c r="E2251" s="36">
        <v>357</v>
      </c>
      <c r="F2251" s="4">
        <v>3.2000000000000001E-2</v>
      </c>
      <c r="G2251">
        <v>0</v>
      </c>
      <c r="H2251" s="25">
        <v>378</v>
      </c>
      <c r="I2251" s="25">
        <v>-61</v>
      </c>
      <c r="J2251" s="3">
        <v>10000</v>
      </c>
      <c r="K2251" s="7">
        <f t="shared" si="505"/>
        <v>1</v>
      </c>
      <c r="L2251" s="6">
        <f t="shared" si="506"/>
        <v>357</v>
      </c>
      <c r="M2251">
        <v>1</v>
      </c>
      <c r="N2251" s="9">
        <f t="shared" si="507"/>
        <v>1</v>
      </c>
      <c r="O2251" s="9">
        <f t="shared" si="508"/>
        <v>0</v>
      </c>
      <c r="P2251" s="9">
        <f t="shared" si="509"/>
        <v>0</v>
      </c>
      <c r="Q2251" s="8">
        <f t="shared" si="510"/>
        <v>357</v>
      </c>
      <c r="R2251" s="8">
        <f t="shared" si="511"/>
        <v>0</v>
      </c>
      <c r="S2251" t="str">
        <f t="shared" si="512"/>
        <v>13.30.00</v>
      </c>
      <c r="T2251" t="str">
        <f t="shared" si="513"/>
        <v>14.45.00</v>
      </c>
      <c r="U2251" t="str">
        <f t="shared" si="514"/>
        <v xml:space="preserve">3-dic-2015 </v>
      </c>
      <c r="V2251">
        <f t="shared" si="515"/>
        <v>12</v>
      </c>
      <c r="W2251">
        <f t="shared" si="516"/>
        <v>2015</v>
      </c>
      <c r="X2251">
        <f t="shared" si="517"/>
        <v>3</v>
      </c>
      <c r="Y2251" s="25">
        <f t="shared" si="518"/>
        <v>17259.100000000046</v>
      </c>
    </row>
    <row r="2252" spans="1:25">
      <c r="A2252" t="s">
        <v>6076</v>
      </c>
      <c r="B2252" t="s">
        <v>2447</v>
      </c>
      <c r="C2252" t="s">
        <v>25</v>
      </c>
      <c r="D2252">
        <v>4</v>
      </c>
      <c r="E2252" s="36">
        <v>84.2</v>
      </c>
      <c r="F2252" s="4">
        <v>7.4999999999999997E-3</v>
      </c>
      <c r="G2252">
        <v>0</v>
      </c>
      <c r="H2252" s="25">
        <v>154.4</v>
      </c>
      <c r="I2252" s="25">
        <v>0</v>
      </c>
      <c r="J2252" s="3">
        <v>10000</v>
      </c>
      <c r="K2252" s="7">
        <f t="shared" si="505"/>
        <v>2</v>
      </c>
      <c r="L2252" s="6">
        <f t="shared" si="506"/>
        <v>441.2</v>
      </c>
      <c r="M2252">
        <v>1</v>
      </c>
      <c r="N2252" s="9">
        <f t="shared" si="507"/>
        <v>1</v>
      </c>
      <c r="O2252" s="9">
        <f t="shared" si="508"/>
        <v>0</v>
      </c>
      <c r="P2252" s="9">
        <f t="shared" si="509"/>
        <v>0</v>
      </c>
      <c r="Q2252" s="8">
        <f t="shared" si="510"/>
        <v>84.2</v>
      </c>
      <c r="R2252" s="8">
        <f t="shared" si="511"/>
        <v>0</v>
      </c>
      <c r="S2252" t="str">
        <f t="shared" si="512"/>
        <v>9.00.00</v>
      </c>
      <c r="T2252" t="str">
        <f t="shared" si="513"/>
        <v>13.00.00</v>
      </c>
      <c r="U2252" t="str">
        <f t="shared" si="514"/>
        <v xml:space="preserve">3-dic-2015 </v>
      </c>
      <c r="V2252">
        <f t="shared" si="515"/>
        <v>12</v>
      </c>
      <c r="W2252">
        <f t="shared" si="516"/>
        <v>2015</v>
      </c>
      <c r="X2252">
        <f t="shared" si="517"/>
        <v>3</v>
      </c>
      <c r="Y2252" s="25">
        <f t="shared" si="518"/>
        <v>17343.300000000047</v>
      </c>
    </row>
    <row r="2253" spans="1:25">
      <c r="A2253" t="s">
        <v>3520</v>
      </c>
      <c r="B2253" t="s">
        <v>3521</v>
      </c>
      <c r="C2253" t="s">
        <v>25</v>
      </c>
      <c r="D2253">
        <v>6</v>
      </c>
      <c r="E2253" s="36">
        <v>102.1</v>
      </c>
      <c r="F2253" s="4">
        <v>9.4999999999999998E-3</v>
      </c>
      <c r="G2253">
        <v>0</v>
      </c>
      <c r="H2253" s="25">
        <v>102.1</v>
      </c>
      <c r="I2253" s="25">
        <v>-35.200000000000003</v>
      </c>
      <c r="J2253" s="3">
        <v>10000</v>
      </c>
      <c r="K2253" s="7">
        <f t="shared" si="505"/>
        <v>3</v>
      </c>
      <c r="L2253" s="6">
        <f t="shared" si="506"/>
        <v>543.29999999999995</v>
      </c>
      <c r="M2253">
        <v>1</v>
      </c>
      <c r="N2253" s="9">
        <f t="shared" si="507"/>
        <v>1</v>
      </c>
      <c r="O2253" s="9">
        <f t="shared" si="508"/>
        <v>0</v>
      </c>
      <c r="P2253" s="9">
        <f t="shared" si="509"/>
        <v>0</v>
      </c>
      <c r="Q2253" s="8">
        <f t="shared" si="510"/>
        <v>102.1</v>
      </c>
      <c r="R2253" s="8">
        <f t="shared" si="511"/>
        <v>0</v>
      </c>
      <c r="S2253" t="str">
        <f t="shared" si="512"/>
        <v>17.00.00</v>
      </c>
      <c r="T2253" t="str">
        <f t="shared" si="513"/>
        <v>0.00.00</v>
      </c>
      <c r="U2253" t="str">
        <f t="shared" si="514"/>
        <v xml:space="preserve">4-dic-2015 </v>
      </c>
      <c r="V2253">
        <f t="shared" si="515"/>
        <v>12</v>
      </c>
      <c r="W2253">
        <f t="shared" si="516"/>
        <v>2015</v>
      </c>
      <c r="X2253">
        <f t="shared" si="517"/>
        <v>4</v>
      </c>
      <c r="Y2253" s="25">
        <f t="shared" si="518"/>
        <v>17445.400000000045</v>
      </c>
    </row>
    <row r="2254" spans="1:25">
      <c r="A2254" t="s">
        <v>6077</v>
      </c>
      <c r="B2254" t="s">
        <v>6078</v>
      </c>
      <c r="C2254" t="s">
        <v>25</v>
      </c>
      <c r="D2254">
        <v>14</v>
      </c>
      <c r="E2254" s="36">
        <v>68.2</v>
      </c>
      <c r="F2254" s="4">
        <v>6.3E-3</v>
      </c>
      <c r="G2254">
        <v>0</v>
      </c>
      <c r="H2254" s="25">
        <v>126.5</v>
      </c>
      <c r="I2254" s="25">
        <v>0</v>
      </c>
      <c r="J2254" s="3">
        <v>10000</v>
      </c>
      <c r="K2254" s="7">
        <f t="shared" si="505"/>
        <v>4</v>
      </c>
      <c r="L2254" s="6">
        <f t="shared" si="506"/>
        <v>611.5</v>
      </c>
      <c r="M2254">
        <v>1</v>
      </c>
      <c r="N2254" s="9">
        <f t="shared" si="507"/>
        <v>1</v>
      </c>
      <c r="O2254" s="9">
        <f t="shared" si="508"/>
        <v>0</v>
      </c>
      <c r="P2254" s="9">
        <f t="shared" si="509"/>
        <v>0</v>
      </c>
      <c r="Q2254" s="8">
        <f t="shared" si="510"/>
        <v>68.2</v>
      </c>
      <c r="R2254" s="8">
        <f t="shared" si="511"/>
        <v>0</v>
      </c>
      <c r="S2254" t="str">
        <f t="shared" si="512"/>
        <v>18.00.00</v>
      </c>
      <c r="T2254" t="str">
        <f t="shared" si="513"/>
        <v>9.00.00</v>
      </c>
      <c r="U2254" t="str">
        <f t="shared" si="514"/>
        <v xml:space="preserve">4-dic-2015 </v>
      </c>
      <c r="V2254">
        <f t="shared" si="515"/>
        <v>12</v>
      </c>
      <c r="W2254">
        <f t="shared" si="516"/>
        <v>2015</v>
      </c>
      <c r="X2254">
        <f t="shared" si="517"/>
        <v>4</v>
      </c>
      <c r="Y2254" s="25">
        <f t="shared" si="518"/>
        <v>17513.600000000046</v>
      </c>
    </row>
    <row r="2255" spans="1:25">
      <c r="A2255" t="s">
        <v>2448</v>
      </c>
      <c r="B2255" t="s">
        <v>2449</v>
      </c>
      <c r="C2255" t="s">
        <v>25</v>
      </c>
      <c r="D2255">
        <v>4</v>
      </c>
      <c r="E2255" s="38">
        <v>-200</v>
      </c>
      <c r="F2255" s="4">
        <v>-9.1000000000000004E-3</v>
      </c>
      <c r="G2255">
        <v>0</v>
      </c>
      <c r="H2255" s="25">
        <v>13</v>
      </c>
      <c r="I2255" s="25">
        <v>-200</v>
      </c>
      <c r="J2255" s="3">
        <v>10000</v>
      </c>
      <c r="K2255" s="7">
        <f t="shared" si="505"/>
        <v>-1</v>
      </c>
      <c r="L2255" s="6">
        <f t="shared" si="506"/>
        <v>-200</v>
      </c>
      <c r="M2255">
        <v>1</v>
      </c>
      <c r="N2255" s="9">
        <f t="shared" si="507"/>
        <v>0</v>
      </c>
      <c r="O2255" s="9">
        <f t="shared" si="508"/>
        <v>-1</v>
      </c>
      <c r="P2255" s="9">
        <f t="shared" si="509"/>
        <v>0</v>
      </c>
      <c r="Q2255" s="8">
        <f t="shared" si="510"/>
        <v>0</v>
      </c>
      <c r="R2255" s="8">
        <f t="shared" si="511"/>
        <v>-200</v>
      </c>
      <c r="S2255" t="str">
        <f t="shared" si="512"/>
        <v>12.00.00</v>
      </c>
      <c r="T2255" t="str">
        <f t="shared" si="513"/>
        <v>16.00.00</v>
      </c>
      <c r="U2255" t="str">
        <f t="shared" si="514"/>
        <v xml:space="preserve">7-dic-2015 </v>
      </c>
      <c r="V2255">
        <f t="shared" si="515"/>
        <v>12</v>
      </c>
      <c r="W2255">
        <f t="shared" si="516"/>
        <v>2015</v>
      </c>
      <c r="X2255">
        <f t="shared" si="517"/>
        <v>7</v>
      </c>
      <c r="Y2255" s="25">
        <f t="shared" si="518"/>
        <v>17313.600000000046</v>
      </c>
    </row>
    <row r="2256" spans="1:25">
      <c r="A2256" t="s">
        <v>7519</v>
      </c>
      <c r="B2256" t="s">
        <v>37</v>
      </c>
      <c r="C2256" t="s">
        <v>55</v>
      </c>
      <c r="D2256">
        <v>12</v>
      </c>
      <c r="E2256" s="36">
        <v>81.3</v>
      </c>
      <c r="F2256" s="4">
        <v>7.4999999999999997E-3</v>
      </c>
      <c r="G2256">
        <v>0</v>
      </c>
      <c r="H2256" s="25">
        <v>84.8</v>
      </c>
      <c r="I2256" s="25">
        <v>-50.2</v>
      </c>
      <c r="J2256" s="3">
        <v>10000</v>
      </c>
      <c r="K2256" s="7">
        <f t="shared" si="505"/>
        <v>1</v>
      </c>
      <c r="L2256" s="6">
        <f t="shared" si="506"/>
        <v>81.3</v>
      </c>
      <c r="M2256">
        <v>1</v>
      </c>
      <c r="N2256" s="9">
        <f t="shared" si="507"/>
        <v>1</v>
      </c>
      <c r="O2256" s="9">
        <f t="shared" si="508"/>
        <v>0</v>
      </c>
      <c r="P2256" s="9">
        <f t="shared" si="509"/>
        <v>0</v>
      </c>
      <c r="Q2256" s="8">
        <f t="shared" si="510"/>
        <v>81.3</v>
      </c>
      <c r="R2256" s="8">
        <f t="shared" si="511"/>
        <v>0</v>
      </c>
      <c r="S2256" t="str">
        <f t="shared" si="512"/>
        <v>10.30.00</v>
      </c>
      <c r="T2256" t="str">
        <f t="shared" si="513"/>
        <v>13.30.00</v>
      </c>
      <c r="U2256" t="str">
        <f t="shared" si="514"/>
        <v xml:space="preserve">8-dic-2015 </v>
      </c>
      <c r="V2256">
        <f t="shared" si="515"/>
        <v>12</v>
      </c>
      <c r="W2256">
        <f t="shared" si="516"/>
        <v>2015</v>
      </c>
      <c r="X2256">
        <f t="shared" si="517"/>
        <v>8</v>
      </c>
      <c r="Y2256" s="25">
        <f t="shared" si="518"/>
        <v>17394.900000000045</v>
      </c>
    </row>
    <row r="2257" spans="1:25">
      <c r="A2257" t="s">
        <v>7518</v>
      </c>
      <c r="B2257" t="s">
        <v>7519</v>
      </c>
      <c r="C2257" t="s">
        <v>25</v>
      </c>
      <c r="D2257">
        <v>4</v>
      </c>
      <c r="E2257" s="36">
        <v>-76.5</v>
      </c>
      <c r="F2257" s="4">
        <v>-7.0000000000000001E-3</v>
      </c>
      <c r="G2257">
        <v>0</v>
      </c>
      <c r="H2257" s="25">
        <v>0</v>
      </c>
      <c r="I2257" s="25">
        <v>-66.7</v>
      </c>
      <c r="J2257" s="3">
        <v>10000</v>
      </c>
      <c r="K2257" s="7">
        <f t="shared" si="505"/>
        <v>-1</v>
      </c>
      <c r="L2257" s="6">
        <f t="shared" si="506"/>
        <v>-76.5</v>
      </c>
      <c r="M2257">
        <v>1</v>
      </c>
      <c r="N2257" s="9">
        <f t="shared" si="507"/>
        <v>0</v>
      </c>
      <c r="O2257" s="9">
        <f t="shared" si="508"/>
        <v>-1</v>
      </c>
      <c r="P2257" s="9">
        <f t="shared" si="509"/>
        <v>0</v>
      </c>
      <c r="Q2257" s="8">
        <f t="shared" si="510"/>
        <v>0</v>
      </c>
      <c r="R2257" s="8">
        <f t="shared" si="511"/>
        <v>-76.5</v>
      </c>
      <c r="S2257" t="str">
        <f t="shared" si="512"/>
        <v>9.30.00</v>
      </c>
      <c r="T2257" t="str">
        <f t="shared" si="513"/>
        <v>10.30.00</v>
      </c>
      <c r="U2257" t="str">
        <f t="shared" si="514"/>
        <v xml:space="preserve">8-dic-2015 </v>
      </c>
      <c r="V2257">
        <f t="shared" si="515"/>
        <v>12</v>
      </c>
      <c r="W2257">
        <f t="shared" si="516"/>
        <v>2015</v>
      </c>
      <c r="X2257">
        <f t="shared" si="517"/>
        <v>8</v>
      </c>
      <c r="Y2257" s="25">
        <f t="shared" si="518"/>
        <v>17318.400000000045</v>
      </c>
    </row>
    <row r="2258" spans="1:25">
      <c r="A2258" t="s">
        <v>7520</v>
      </c>
      <c r="B2258" t="s">
        <v>7521</v>
      </c>
      <c r="C2258" t="s">
        <v>25</v>
      </c>
      <c r="D2258">
        <v>8</v>
      </c>
      <c r="E2258" s="36">
        <v>2.1</v>
      </c>
      <c r="F2258" s="4">
        <v>2.0000000000000001E-4</v>
      </c>
      <c r="G2258">
        <v>0</v>
      </c>
      <c r="H2258" s="25">
        <v>24.1</v>
      </c>
      <c r="I2258" s="25">
        <v>-14.9</v>
      </c>
      <c r="J2258" s="3">
        <v>10000</v>
      </c>
      <c r="K2258" s="7">
        <f t="shared" si="505"/>
        <v>1</v>
      </c>
      <c r="L2258" s="6">
        <f t="shared" si="506"/>
        <v>2.1</v>
      </c>
      <c r="M2258">
        <v>1</v>
      </c>
      <c r="N2258" s="9">
        <f t="shared" si="507"/>
        <v>1</v>
      </c>
      <c r="O2258" s="9">
        <f t="shared" si="508"/>
        <v>0</v>
      </c>
      <c r="P2258" s="9">
        <f t="shared" si="509"/>
        <v>0</v>
      </c>
      <c r="Q2258" s="8">
        <f t="shared" si="510"/>
        <v>2.1</v>
      </c>
      <c r="R2258" s="8">
        <f t="shared" si="511"/>
        <v>0</v>
      </c>
      <c r="S2258" t="str">
        <f t="shared" si="512"/>
        <v>10.15.00</v>
      </c>
      <c r="T2258" t="str">
        <f t="shared" si="513"/>
        <v>12.15.00</v>
      </c>
      <c r="U2258" t="str">
        <f t="shared" si="514"/>
        <v>10-dic-2015</v>
      </c>
      <c r="V2258">
        <f t="shared" si="515"/>
        <v>12</v>
      </c>
      <c r="W2258">
        <f t="shared" si="516"/>
        <v>2015</v>
      </c>
      <c r="X2258">
        <f t="shared" si="517"/>
        <v>10</v>
      </c>
      <c r="Y2258" s="25">
        <f t="shared" si="518"/>
        <v>17320.500000000044</v>
      </c>
    </row>
    <row r="2259" spans="1:25">
      <c r="A2259" t="s">
        <v>2450</v>
      </c>
      <c r="B2259" t="s">
        <v>2451</v>
      </c>
      <c r="C2259" t="s">
        <v>25</v>
      </c>
      <c r="D2259">
        <v>9</v>
      </c>
      <c r="E2259" s="38">
        <v>21</v>
      </c>
      <c r="F2259" s="4">
        <v>1E-3</v>
      </c>
      <c r="G2259">
        <v>0</v>
      </c>
      <c r="H2259" s="25">
        <v>63</v>
      </c>
      <c r="I2259" s="25">
        <v>-84</v>
      </c>
      <c r="J2259" s="3">
        <v>10000</v>
      </c>
      <c r="K2259" s="7">
        <f t="shared" si="505"/>
        <v>2</v>
      </c>
      <c r="L2259" s="6">
        <f t="shared" si="506"/>
        <v>23.1</v>
      </c>
      <c r="M2259">
        <v>1</v>
      </c>
      <c r="N2259" s="9">
        <f t="shared" si="507"/>
        <v>1</v>
      </c>
      <c r="O2259" s="9">
        <f t="shared" si="508"/>
        <v>0</v>
      </c>
      <c r="P2259" s="9">
        <f t="shared" si="509"/>
        <v>0</v>
      </c>
      <c r="Q2259" s="8">
        <f t="shared" si="510"/>
        <v>21</v>
      </c>
      <c r="R2259" s="8">
        <f t="shared" si="511"/>
        <v>0</v>
      </c>
      <c r="S2259" t="str">
        <f t="shared" si="512"/>
        <v>12.00.00</v>
      </c>
      <c r="T2259" t="str">
        <f t="shared" si="513"/>
        <v>21.00.00</v>
      </c>
      <c r="U2259" t="str">
        <f t="shared" si="514"/>
        <v>10-dic-2015</v>
      </c>
      <c r="V2259">
        <f t="shared" si="515"/>
        <v>12</v>
      </c>
      <c r="W2259">
        <f t="shared" si="516"/>
        <v>2015</v>
      </c>
      <c r="X2259">
        <f t="shared" si="517"/>
        <v>10</v>
      </c>
      <c r="Y2259" s="25">
        <f t="shared" si="518"/>
        <v>17341.500000000044</v>
      </c>
    </row>
    <row r="2260" spans="1:25">
      <c r="A2260" t="s">
        <v>6079</v>
      </c>
      <c r="B2260" t="s">
        <v>6080</v>
      </c>
      <c r="C2260" t="s">
        <v>25</v>
      </c>
      <c r="D2260">
        <v>7</v>
      </c>
      <c r="E2260" s="36">
        <v>-71.8</v>
      </c>
      <c r="F2260" s="4">
        <v>-7.0000000000000001E-3</v>
      </c>
      <c r="G2260">
        <v>0</v>
      </c>
      <c r="H2260" s="25">
        <v>0</v>
      </c>
      <c r="I2260" s="25">
        <v>-71.8</v>
      </c>
      <c r="J2260" s="3">
        <v>10000</v>
      </c>
      <c r="K2260" s="7">
        <f t="shared" si="505"/>
        <v>-1</v>
      </c>
      <c r="L2260" s="6">
        <f t="shared" si="506"/>
        <v>-71.8</v>
      </c>
      <c r="M2260">
        <v>1</v>
      </c>
      <c r="N2260" s="9">
        <f t="shared" si="507"/>
        <v>0</v>
      </c>
      <c r="O2260" s="9">
        <f t="shared" si="508"/>
        <v>-1</v>
      </c>
      <c r="P2260" s="9">
        <f t="shared" si="509"/>
        <v>0</v>
      </c>
      <c r="Q2260" s="8">
        <f t="shared" si="510"/>
        <v>0</v>
      </c>
      <c r="R2260" s="8">
        <f t="shared" si="511"/>
        <v>-71.8</v>
      </c>
      <c r="S2260" t="str">
        <f t="shared" si="512"/>
        <v>1.00.00</v>
      </c>
      <c r="T2260" t="str">
        <f t="shared" si="513"/>
        <v>8.00.00</v>
      </c>
      <c r="U2260" t="str">
        <f t="shared" si="514"/>
        <v>15-dic-2015</v>
      </c>
      <c r="V2260">
        <f t="shared" si="515"/>
        <v>12</v>
      </c>
      <c r="W2260">
        <f t="shared" si="516"/>
        <v>2015</v>
      </c>
      <c r="X2260">
        <f t="shared" si="517"/>
        <v>15</v>
      </c>
      <c r="Y2260" s="25">
        <f t="shared" si="518"/>
        <v>17269.700000000044</v>
      </c>
    </row>
    <row r="2261" spans="1:25">
      <c r="A2261" t="s">
        <v>6081</v>
      </c>
      <c r="B2261" t="s">
        <v>6082</v>
      </c>
      <c r="C2261" t="s">
        <v>55</v>
      </c>
      <c r="D2261">
        <v>4</v>
      </c>
      <c r="E2261" s="36">
        <v>-10.8</v>
      </c>
      <c r="F2261" s="4">
        <v>-1E-3</v>
      </c>
      <c r="G2261">
        <v>0</v>
      </c>
      <c r="H2261" s="25">
        <v>58.7</v>
      </c>
      <c r="I2261" s="25">
        <v>-10.8</v>
      </c>
      <c r="J2261" s="3">
        <v>10000</v>
      </c>
      <c r="K2261" s="7">
        <f t="shared" si="505"/>
        <v>-2</v>
      </c>
      <c r="L2261" s="6">
        <f t="shared" si="506"/>
        <v>-82.6</v>
      </c>
      <c r="M2261">
        <v>1</v>
      </c>
      <c r="N2261" s="9">
        <f t="shared" si="507"/>
        <v>0</v>
      </c>
      <c r="O2261" s="9">
        <f t="shared" si="508"/>
        <v>-1</v>
      </c>
      <c r="P2261" s="9">
        <f t="shared" si="509"/>
        <v>0</v>
      </c>
      <c r="Q2261" s="8">
        <f t="shared" si="510"/>
        <v>0</v>
      </c>
      <c r="R2261" s="8">
        <f t="shared" si="511"/>
        <v>-10.8</v>
      </c>
      <c r="S2261" t="str">
        <f t="shared" si="512"/>
        <v>0.00.00</v>
      </c>
      <c r="T2261" t="str">
        <f t="shared" si="513"/>
        <v>4.00.00</v>
      </c>
      <c r="U2261" t="str">
        <f t="shared" si="514"/>
        <v>18-dic-2015</v>
      </c>
      <c r="V2261">
        <f t="shared" si="515"/>
        <v>12</v>
      </c>
      <c r="W2261">
        <f t="shared" si="516"/>
        <v>2015</v>
      </c>
      <c r="X2261">
        <f t="shared" si="517"/>
        <v>18</v>
      </c>
      <c r="Y2261" s="25">
        <f t="shared" si="518"/>
        <v>17258.900000000045</v>
      </c>
    </row>
    <row r="2262" spans="1:25">
      <c r="A2262" t="s">
        <v>7522</v>
      </c>
      <c r="B2262" t="s">
        <v>2452</v>
      </c>
      <c r="C2262" t="s">
        <v>25</v>
      </c>
      <c r="D2262">
        <v>7</v>
      </c>
      <c r="E2262" s="36">
        <v>4.7</v>
      </c>
      <c r="F2262" s="4">
        <v>4.0000000000000002E-4</v>
      </c>
      <c r="G2262">
        <v>0</v>
      </c>
      <c r="H2262" s="25">
        <v>26.7</v>
      </c>
      <c r="I2262" s="25">
        <v>-27</v>
      </c>
      <c r="J2262" s="3">
        <v>10000</v>
      </c>
      <c r="K2262" s="7">
        <f t="shared" si="505"/>
        <v>1</v>
      </c>
      <c r="L2262" s="6">
        <f t="shared" si="506"/>
        <v>4.7</v>
      </c>
      <c r="M2262">
        <v>1</v>
      </c>
      <c r="N2262" s="9">
        <f t="shared" si="507"/>
        <v>1</v>
      </c>
      <c r="O2262" s="9">
        <f t="shared" si="508"/>
        <v>0</v>
      </c>
      <c r="P2262" s="9">
        <f t="shared" si="509"/>
        <v>0</v>
      </c>
      <c r="Q2262" s="8">
        <f t="shared" si="510"/>
        <v>4.7</v>
      </c>
      <c r="R2262" s="8">
        <f t="shared" si="511"/>
        <v>0</v>
      </c>
      <c r="S2262" t="str">
        <f t="shared" si="512"/>
        <v>10.15.00</v>
      </c>
      <c r="T2262" t="str">
        <f t="shared" si="513"/>
        <v>12.00.00</v>
      </c>
      <c r="U2262" t="str">
        <f t="shared" si="514"/>
        <v>18-dic-2015</v>
      </c>
      <c r="V2262">
        <f t="shared" si="515"/>
        <v>12</v>
      </c>
      <c r="W2262">
        <f t="shared" si="516"/>
        <v>2015</v>
      </c>
      <c r="X2262">
        <f t="shared" si="517"/>
        <v>18</v>
      </c>
      <c r="Y2262" s="25">
        <f t="shared" si="518"/>
        <v>17263.600000000046</v>
      </c>
    </row>
    <row r="2263" spans="1:25">
      <c r="A2263" t="s">
        <v>2452</v>
      </c>
      <c r="B2263" t="s">
        <v>2453</v>
      </c>
      <c r="C2263" t="s">
        <v>25</v>
      </c>
      <c r="D2263">
        <v>1</v>
      </c>
      <c r="E2263" s="38">
        <v>-200</v>
      </c>
      <c r="F2263" s="4">
        <v>-9.2999999999999992E-3</v>
      </c>
      <c r="G2263">
        <v>0</v>
      </c>
      <c r="H2263" s="25">
        <v>0</v>
      </c>
      <c r="I2263" s="25">
        <v>-200</v>
      </c>
      <c r="J2263" s="3">
        <v>10000</v>
      </c>
      <c r="K2263" s="7">
        <f t="shared" si="505"/>
        <v>-1</v>
      </c>
      <c r="L2263" s="6">
        <f t="shared" si="506"/>
        <v>-200</v>
      </c>
      <c r="M2263">
        <v>1</v>
      </c>
      <c r="N2263" s="9">
        <f t="shared" si="507"/>
        <v>0</v>
      </c>
      <c r="O2263" s="9">
        <f t="shared" si="508"/>
        <v>-1</v>
      </c>
      <c r="P2263" s="9">
        <f t="shared" si="509"/>
        <v>0</v>
      </c>
      <c r="Q2263" s="8">
        <f t="shared" si="510"/>
        <v>0</v>
      </c>
      <c r="R2263" s="8">
        <f t="shared" si="511"/>
        <v>-200</v>
      </c>
      <c r="S2263" t="str">
        <f t="shared" si="512"/>
        <v>12.00.00</v>
      </c>
      <c r="T2263" t="str">
        <f t="shared" si="513"/>
        <v>13.00.00</v>
      </c>
      <c r="U2263" t="str">
        <f t="shared" si="514"/>
        <v>18-dic-2015</v>
      </c>
      <c r="V2263">
        <f t="shared" si="515"/>
        <v>12</v>
      </c>
      <c r="W2263">
        <f t="shared" si="516"/>
        <v>2015</v>
      </c>
      <c r="X2263">
        <f t="shared" si="517"/>
        <v>18</v>
      </c>
      <c r="Y2263" s="25">
        <f t="shared" si="518"/>
        <v>17063.600000000046</v>
      </c>
    </row>
    <row r="2264" spans="1:25">
      <c r="A2264" t="s">
        <v>2453</v>
      </c>
      <c r="B2264" t="s">
        <v>7523</v>
      </c>
      <c r="C2264" t="s">
        <v>55</v>
      </c>
      <c r="D2264">
        <v>13</v>
      </c>
      <c r="E2264" s="36">
        <v>47.1</v>
      </c>
      <c r="F2264" s="4">
        <v>4.4000000000000003E-3</v>
      </c>
      <c r="G2264">
        <v>0</v>
      </c>
      <c r="H2264" s="25">
        <v>68.099999999999994</v>
      </c>
      <c r="I2264" s="25">
        <v>-12.4</v>
      </c>
      <c r="J2264" s="3">
        <v>10000</v>
      </c>
      <c r="K2264" s="7">
        <f t="shared" si="505"/>
        <v>1</v>
      </c>
      <c r="L2264" s="6">
        <f t="shared" si="506"/>
        <v>47.1</v>
      </c>
      <c r="M2264">
        <v>1</v>
      </c>
      <c r="N2264" s="9">
        <f t="shared" si="507"/>
        <v>1</v>
      </c>
      <c r="O2264" s="9">
        <f t="shared" si="508"/>
        <v>0</v>
      </c>
      <c r="P2264" s="9">
        <f t="shared" si="509"/>
        <v>0</v>
      </c>
      <c r="Q2264" s="8">
        <f t="shared" si="510"/>
        <v>47.1</v>
      </c>
      <c r="R2264" s="8">
        <f t="shared" si="511"/>
        <v>0</v>
      </c>
      <c r="S2264" t="str">
        <f t="shared" si="512"/>
        <v>13.00.00</v>
      </c>
      <c r="T2264" t="str">
        <f t="shared" si="513"/>
        <v>16.15.00</v>
      </c>
      <c r="U2264" t="str">
        <f t="shared" si="514"/>
        <v>18-dic-2015</v>
      </c>
      <c r="V2264">
        <f t="shared" si="515"/>
        <v>12</v>
      </c>
      <c r="W2264">
        <f t="shared" si="516"/>
        <v>2015</v>
      </c>
      <c r="X2264">
        <f t="shared" si="517"/>
        <v>18</v>
      </c>
      <c r="Y2264" s="25">
        <f t="shared" si="518"/>
        <v>17110.700000000044</v>
      </c>
    </row>
    <row r="2265" spans="1:25">
      <c r="A2265" t="s">
        <v>2454</v>
      </c>
      <c r="B2265" t="s">
        <v>2455</v>
      </c>
      <c r="C2265" t="s">
        <v>55</v>
      </c>
      <c r="D2265">
        <v>4</v>
      </c>
      <c r="E2265" s="38">
        <v>400</v>
      </c>
      <c r="F2265" s="4">
        <v>1.8700000000000001E-2</v>
      </c>
      <c r="G2265">
        <v>0</v>
      </c>
      <c r="H2265" s="25">
        <v>400</v>
      </c>
      <c r="I2265" s="25">
        <v>-46</v>
      </c>
      <c r="J2265" s="3">
        <v>10000</v>
      </c>
      <c r="K2265" s="7">
        <f t="shared" si="505"/>
        <v>2</v>
      </c>
      <c r="L2265" s="6">
        <f t="shared" si="506"/>
        <v>447.1</v>
      </c>
      <c r="M2265">
        <v>1</v>
      </c>
      <c r="N2265" s="9">
        <f t="shared" si="507"/>
        <v>1</v>
      </c>
      <c r="O2265" s="9">
        <f t="shared" si="508"/>
        <v>0</v>
      </c>
      <c r="P2265" s="9">
        <f t="shared" si="509"/>
        <v>0</v>
      </c>
      <c r="Q2265" s="8">
        <f t="shared" si="510"/>
        <v>400</v>
      </c>
      <c r="R2265" s="8">
        <f t="shared" si="511"/>
        <v>0</v>
      </c>
      <c r="S2265" t="str">
        <f t="shared" si="512"/>
        <v>13.00.00</v>
      </c>
      <c r="T2265" t="str">
        <f t="shared" si="513"/>
        <v>17.00.00</v>
      </c>
      <c r="U2265" t="str">
        <f t="shared" si="514"/>
        <v>21-dic-2015</v>
      </c>
      <c r="V2265">
        <f t="shared" si="515"/>
        <v>12</v>
      </c>
      <c r="W2265">
        <f t="shared" si="516"/>
        <v>2015</v>
      </c>
      <c r="X2265">
        <f t="shared" si="517"/>
        <v>21</v>
      </c>
      <c r="Y2265" s="25">
        <f t="shared" si="518"/>
        <v>17510.700000000044</v>
      </c>
    </row>
    <row r="2266" spans="1:25">
      <c r="A2266" t="s">
        <v>6085</v>
      </c>
      <c r="B2266" t="s">
        <v>6086</v>
      </c>
      <c r="C2266" t="s">
        <v>55</v>
      </c>
      <c r="D2266">
        <v>4</v>
      </c>
      <c r="E2266" s="36">
        <v>-55.8</v>
      </c>
      <c r="F2266" s="4">
        <v>-5.3E-3</v>
      </c>
      <c r="G2266">
        <v>0</v>
      </c>
      <c r="H2266" s="25">
        <v>0</v>
      </c>
      <c r="I2266" s="25">
        <v>-55.8</v>
      </c>
      <c r="J2266" s="3">
        <v>10000</v>
      </c>
      <c r="K2266" s="7">
        <f t="shared" si="505"/>
        <v>-1</v>
      </c>
      <c r="L2266" s="6">
        <f t="shared" si="506"/>
        <v>-55.8</v>
      </c>
      <c r="M2266">
        <v>1</v>
      </c>
      <c r="N2266" s="9">
        <f t="shared" si="507"/>
        <v>0</v>
      </c>
      <c r="O2266" s="9">
        <f t="shared" si="508"/>
        <v>-1</v>
      </c>
      <c r="P2266" s="9">
        <f t="shared" si="509"/>
        <v>0</v>
      </c>
      <c r="Q2266" s="8">
        <f t="shared" si="510"/>
        <v>0</v>
      </c>
      <c r="R2266" s="8">
        <f t="shared" si="511"/>
        <v>-55.8</v>
      </c>
      <c r="S2266" t="str">
        <f t="shared" si="512"/>
        <v>18.00.00</v>
      </c>
      <c r="T2266" t="str">
        <f t="shared" si="513"/>
        <v>22.00.00</v>
      </c>
      <c r="U2266" t="str">
        <f t="shared" si="514"/>
        <v>21-dic-2015</v>
      </c>
      <c r="V2266">
        <f t="shared" si="515"/>
        <v>12</v>
      </c>
      <c r="W2266">
        <f t="shared" si="516"/>
        <v>2015</v>
      </c>
      <c r="X2266">
        <f t="shared" si="517"/>
        <v>21</v>
      </c>
      <c r="Y2266" s="25">
        <f t="shared" si="518"/>
        <v>17454.900000000045</v>
      </c>
    </row>
    <row r="2267" spans="1:25">
      <c r="A2267" t="s">
        <v>6083</v>
      </c>
      <c r="B2267" t="s">
        <v>6084</v>
      </c>
      <c r="C2267" t="s">
        <v>25</v>
      </c>
      <c r="D2267">
        <v>2</v>
      </c>
      <c r="E2267" s="36">
        <v>129.19999999999999</v>
      </c>
      <c r="F2267" s="4">
        <v>1.2200000000000001E-2</v>
      </c>
      <c r="G2267">
        <v>0</v>
      </c>
      <c r="H2267" s="25">
        <v>189.7</v>
      </c>
      <c r="I2267" s="25">
        <v>0</v>
      </c>
      <c r="J2267" s="3">
        <v>10000</v>
      </c>
      <c r="K2267" s="7">
        <f t="shared" si="505"/>
        <v>1</v>
      </c>
      <c r="L2267" s="6">
        <f t="shared" si="506"/>
        <v>129.19999999999999</v>
      </c>
      <c r="M2267">
        <v>1</v>
      </c>
      <c r="N2267" s="9">
        <f t="shared" si="507"/>
        <v>1</v>
      </c>
      <c r="O2267" s="9">
        <f t="shared" si="508"/>
        <v>0</v>
      </c>
      <c r="P2267" s="9">
        <f t="shared" si="509"/>
        <v>0</v>
      </c>
      <c r="Q2267" s="8">
        <f t="shared" si="510"/>
        <v>129.19999999999999</v>
      </c>
      <c r="R2267" s="8">
        <f t="shared" si="511"/>
        <v>0</v>
      </c>
      <c r="S2267" t="str">
        <f t="shared" si="512"/>
        <v>9.00.00</v>
      </c>
      <c r="T2267" t="str">
        <f t="shared" si="513"/>
        <v>11.00.00</v>
      </c>
      <c r="U2267" t="str">
        <f t="shared" si="514"/>
        <v>21-dic-2015</v>
      </c>
      <c r="V2267">
        <f t="shared" si="515"/>
        <v>12</v>
      </c>
      <c r="W2267">
        <f t="shared" si="516"/>
        <v>2015</v>
      </c>
      <c r="X2267">
        <f t="shared" si="517"/>
        <v>21</v>
      </c>
      <c r="Y2267" s="25">
        <f t="shared" si="518"/>
        <v>17584.100000000046</v>
      </c>
    </row>
    <row r="2268" spans="1:25">
      <c r="A2268" t="s">
        <v>6087</v>
      </c>
      <c r="B2268" t="s">
        <v>6088</v>
      </c>
      <c r="C2268" t="s">
        <v>25</v>
      </c>
      <c r="D2268">
        <v>29</v>
      </c>
      <c r="E2268" s="36">
        <v>160.1</v>
      </c>
      <c r="F2268" s="4">
        <v>1.5100000000000001E-2</v>
      </c>
      <c r="G2268">
        <v>0</v>
      </c>
      <c r="H2268" s="25">
        <v>185.1</v>
      </c>
      <c r="I2268" s="25">
        <v>-10.9</v>
      </c>
      <c r="J2268" s="3">
        <v>10000</v>
      </c>
      <c r="K2268" s="7">
        <f t="shared" si="505"/>
        <v>2</v>
      </c>
      <c r="L2268" s="6">
        <f t="shared" si="506"/>
        <v>289.29999999999995</v>
      </c>
      <c r="M2268">
        <v>1</v>
      </c>
      <c r="N2268" s="9">
        <f t="shared" si="507"/>
        <v>1</v>
      </c>
      <c r="O2268" s="9">
        <f t="shared" si="508"/>
        <v>0</v>
      </c>
      <c r="P2268" s="9">
        <f t="shared" si="509"/>
        <v>0</v>
      </c>
      <c r="Q2268" s="8">
        <f t="shared" si="510"/>
        <v>160.1</v>
      </c>
      <c r="R2268" s="8">
        <f t="shared" si="511"/>
        <v>0</v>
      </c>
      <c r="S2268" t="str">
        <f t="shared" si="512"/>
        <v>23.00.00</v>
      </c>
      <c r="T2268" t="str">
        <f t="shared" si="513"/>
        <v>4.00.00</v>
      </c>
      <c r="U2268" t="str">
        <f t="shared" si="514"/>
        <v>22-dic-2015</v>
      </c>
      <c r="V2268">
        <f t="shared" si="515"/>
        <v>12</v>
      </c>
      <c r="W2268">
        <f t="shared" si="516"/>
        <v>2015</v>
      </c>
      <c r="X2268">
        <f t="shared" si="517"/>
        <v>22</v>
      </c>
      <c r="Y2268" s="25">
        <f t="shared" si="518"/>
        <v>17744.200000000044</v>
      </c>
    </row>
    <row r="2269" spans="1:25">
      <c r="A2269" t="s">
        <v>7524</v>
      </c>
      <c r="B2269" t="s">
        <v>7525</v>
      </c>
      <c r="C2269" t="s">
        <v>55</v>
      </c>
      <c r="D2269">
        <v>4</v>
      </c>
      <c r="E2269" s="36">
        <v>87.9</v>
      </c>
      <c r="F2269" s="4">
        <v>8.3000000000000001E-3</v>
      </c>
      <c r="G2269">
        <v>0</v>
      </c>
      <c r="H2269" s="25">
        <v>108.9</v>
      </c>
      <c r="I2269" s="25">
        <v>-18.100000000000001</v>
      </c>
      <c r="J2269" s="3">
        <v>10000</v>
      </c>
      <c r="K2269" s="7">
        <f t="shared" si="505"/>
        <v>3</v>
      </c>
      <c r="L2269" s="6">
        <f t="shared" si="506"/>
        <v>377.19999999999993</v>
      </c>
      <c r="M2269">
        <v>1</v>
      </c>
      <c r="N2269" s="9">
        <f t="shared" si="507"/>
        <v>1</v>
      </c>
      <c r="O2269" s="9">
        <f t="shared" si="508"/>
        <v>0</v>
      </c>
      <c r="P2269" s="9">
        <f t="shared" si="509"/>
        <v>0</v>
      </c>
      <c r="Q2269" s="8">
        <f t="shared" si="510"/>
        <v>87.9</v>
      </c>
      <c r="R2269" s="8">
        <f t="shared" si="511"/>
        <v>0</v>
      </c>
      <c r="S2269" t="str">
        <f t="shared" si="512"/>
        <v>9.45.00</v>
      </c>
      <c r="T2269" t="str">
        <f t="shared" si="513"/>
        <v>10.45.00</v>
      </c>
      <c r="U2269" t="str">
        <f t="shared" si="514"/>
        <v>22-dic-2015</v>
      </c>
      <c r="V2269">
        <f t="shared" si="515"/>
        <v>12</v>
      </c>
      <c r="W2269">
        <f t="shared" si="516"/>
        <v>2015</v>
      </c>
      <c r="X2269">
        <f t="shared" si="517"/>
        <v>22</v>
      </c>
      <c r="Y2269" s="25">
        <f t="shared" si="518"/>
        <v>17832.100000000046</v>
      </c>
    </row>
    <row r="2270" spans="1:25">
      <c r="A2270" t="s">
        <v>7526</v>
      </c>
      <c r="B2270" t="s">
        <v>7527</v>
      </c>
      <c r="C2270" t="s">
        <v>25</v>
      </c>
      <c r="D2270">
        <v>16</v>
      </c>
      <c r="E2270" s="36">
        <v>37.299999999999997</v>
      </c>
      <c r="F2270" s="4">
        <v>3.5000000000000001E-3</v>
      </c>
      <c r="G2270">
        <v>0</v>
      </c>
      <c r="H2270" s="25">
        <v>59.3</v>
      </c>
      <c r="I2270" s="25">
        <v>-17</v>
      </c>
      <c r="J2270" s="3">
        <v>10000</v>
      </c>
      <c r="K2270" s="7">
        <f t="shared" si="505"/>
        <v>4</v>
      </c>
      <c r="L2270" s="6">
        <f t="shared" si="506"/>
        <v>414.49999999999994</v>
      </c>
      <c r="M2270">
        <v>1</v>
      </c>
      <c r="N2270" s="9">
        <f t="shared" si="507"/>
        <v>1</v>
      </c>
      <c r="O2270" s="9">
        <f t="shared" si="508"/>
        <v>0</v>
      </c>
      <c r="P2270" s="9">
        <f t="shared" si="509"/>
        <v>0</v>
      </c>
      <c r="Q2270" s="8">
        <f t="shared" si="510"/>
        <v>37.299999999999997</v>
      </c>
      <c r="R2270" s="8">
        <f t="shared" si="511"/>
        <v>0</v>
      </c>
      <c r="S2270" t="str">
        <f t="shared" si="512"/>
        <v>13.00.00</v>
      </c>
      <c r="T2270" t="str">
        <f t="shared" si="513"/>
        <v>17.00.00</v>
      </c>
      <c r="U2270" t="str">
        <f t="shared" si="514"/>
        <v>23-dic-2015</v>
      </c>
      <c r="V2270">
        <f t="shared" si="515"/>
        <v>12</v>
      </c>
      <c r="W2270">
        <f t="shared" si="516"/>
        <v>2015</v>
      </c>
      <c r="X2270">
        <f t="shared" si="517"/>
        <v>23</v>
      </c>
      <c r="Y2270" s="25">
        <f t="shared" si="518"/>
        <v>17869.400000000045</v>
      </c>
    </row>
    <row r="2271" spans="1:25">
      <c r="A2271" t="s">
        <v>6089</v>
      </c>
      <c r="B2271" t="s">
        <v>6090</v>
      </c>
      <c r="C2271" t="s">
        <v>25</v>
      </c>
      <c r="D2271">
        <v>28</v>
      </c>
      <c r="E2271" s="36">
        <v>152.4</v>
      </c>
      <c r="F2271" s="4">
        <v>1.4200000000000001E-2</v>
      </c>
      <c r="G2271">
        <v>0</v>
      </c>
      <c r="H2271" s="25">
        <v>165.4</v>
      </c>
      <c r="I2271" s="25">
        <v>-8</v>
      </c>
      <c r="J2271" s="3">
        <v>10000</v>
      </c>
      <c r="K2271" s="7">
        <f t="shared" si="505"/>
        <v>5</v>
      </c>
      <c r="L2271" s="6">
        <f t="shared" si="506"/>
        <v>566.9</v>
      </c>
      <c r="M2271">
        <v>1</v>
      </c>
      <c r="N2271" s="9">
        <f t="shared" si="507"/>
        <v>1</v>
      </c>
      <c r="O2271" s="9">
        <f t="shared" si="508"/>
        <v>0</v>
      </c>
      <c r="P2271" s="9">
        <f t="shared" si="509"/>
        <v>0</v>
      </c>
      <c r="Q2271" s="8">
        <f t="shared" si="510"/>
        <v>152.4</v>
      </c>
      <c r="R2271" s="8">
        <f t="shared" si="511"/>
        <v>0</v>
      </c>
      <c r="S2271" t="str">
        <f t="shared" si="512"/>
        <v>0.00.00</v>
      </c>
      <c r="T2271" t="str">
        <f t="shared" si="513"/>
        <v>4.00.00</v>
      </c>
      <c r="U2271" t="str">
        <f t="shared" si="514"/>
        <v>29-dic-2015</v>
      </c>
      <c r="V2271">
        <f t="shared" si="515"/>
        <v>12</v>
      </c>
      <c r="W2271">
        <f t="shared" si="516"/>
        <v>2015</v>
      </c>
      <c r="X2271">
        <f t="shared" si="517"/>
        <v>29</v>
      </c>
      <c r="Y2271" s="25">
        <f t="shared" si="518"/>
        <v>18021.800000000047</v>
      </c>
    </row>
    <row r="2272" spans="1:25">
      <c r="A2272" t="s">
        <v>7528</v>
      </c>
      <c r="B2272" t="s">
        <v>7529</v>
      </c>
      <c r="C2272" t="s">
        <v>25</v>
      </c>
      <c r="D2272">
        <v>21</v>
      </c>
      <c r="E2272" s="36">
        <v>8.5</v>
      </c>
      <c r="F2272" s="4">
        <v>8.0000000000000004E-4</v>
      </c>
      <c r="G2272">
        <v>0</v>
      </c>
      <c r="H2272" s="25">
        <v>30.5</v>
      </c>
      <c r="I2272" s="25">
        <v>-19.7</v>
      </c>
      <c r="J2272" s="3">
        <v>10000</v>
      </c>
      <c r="K2272" s="7">
        <f t="shared" si="505"/>
        <v>6</v>
      </c>
      <c r="L2272" s="6">
        <f t="shared" si="506"/>
        <v>575.4</v>
      </c>
      <c r="M2272">
        <v>1</v>
      </c>
      <c r="N2272" s="9">
        <f t="shared" si="507"/>
        <v>1</v>
      </c>
      <c r="O2272" s="9">
        <f t="shared" si="508"/>
        <v>0</v>
      </c>
      <c r="P2272" s="9">
        <f t="shared" si="509"/>
        <v>0</v>
      </c>
      <c r="Q2272" s="8">
        <f t="shared" si="510"/>
        <v>8.5</v>
      </c>
      <c r="R2272" s="8">
        <f t="shared" si="511"/>
        <v>0</v>
      </c>
      <c r="S2272" t="str">
        <f t="shared" si="512"/>
        <v>9.45.00</v>
      </c>
      <c r="T2272" t="str">
        <f t="shared" si="513"/>
        <v>15.00.00</v>
      </c>
      <c r="U2272" t="str">
        <f t="shared" si="514"/>
        <v>29-dic-2015</v>
      </c>
      <c r="V2272">
        <f t="shared" si="515"/>
        <v>12</v>
      </c>
      <c r="W2272">
        <f t="shared" si="516"/>
        <v>2015</v>
      </c>
      <c r="X2272">
        <f t="shared" si="517"/>
        <v>29</v>
      </c>
      <c r="Y2272" s="25">
        <f t="shared" si="518"/>
        <v>18030.300000000047</v>
      </c>
    </row>
    <row r="2273" spans="1:25">
      <c r="A2273" t="s">
        <v>6091</v>
      </c>
      <c r="B2273" t="s">
        <v>6092</v>
      </c>
      <c r="C2273" t="s">
        <v>55</v>
      </c>
      <c r="D2273">
        <v>21</v>
      </c>
      <c r="E2273" s="36">
        <v>91.1</v>
      </c>
      <c r="F2273" s="4">
        <v>8.3999999999999995E-3</v>
      </c>
      <c r="G2273">
        <v>0</v>
      </c>
      <c r="H2273" s="25">
        <v>111</v>
      </c>
      <c r="I2273" s="25">
        <v>-16.8</v>
      </c>
      <c r="J2273" s="3">
        <v>10000</v>
      </c>
      <c r="K2273" s="7">
        <f t="shared" si="505"/>
        <v>7</v>
      </c>
      <c r="L2273" s="6">
        <f t="shared" si="506"/>
        <v>666.5</v>
      </c>
      <c r="M2273">
        <v>1</v>
      </c>
      <c r="N2273" s="9">
        <f t="shared" si="507"/>
        <v>1</v>
      </c>
      <c r="O2273" s="9">
        <f t="shared" si="508"/>
        <v>0</v>
      </c>
      <c r="P2273" s="9">
        <f t="shared" si="509"/>
        <v>0</v>
      </c>
      <c r="Q2273" s="8">
        <f t="shared" si="510"/>
        <v>91.1</v>
      </c>
      <c r="R2273" s="8">
        <f t="shared" si="511"/>
        <v>0</v>
      </c>
      <c r="S2273" t="str">
        <f t="shared" si="512"/>
        <v>10.00.00</v>
      </c>
      <c r="T2273" t="str">
        <f t="shared" si="513"/>
        <v>8.00.00</v>
      </c>
      <c r="U2273" t="str">
        <f t="shared" si="514"/>
        <v>30-dic-2015</v>
      </c>
      <c r="V2273">
        <f t="shared" si="515"/>
        <v>12</v>
      </c>
      <c r="W2273">
        <f t="shared" si="516"/>
        <v>2015</v>
      </c>
      <c r="X2273">
        <f t="shared" si="517"/>
        <v>30</v>
      </c>
      <c r="Y2273" s="25">
        <f t="shared" si="518"/>
        <v>18121.400000000045</v>
      </c>
    </row>
    <row r="2274" spans="1:25">
      <c r="A2274" t="s">
        <v>7530</v>
      </c>
      <c r="B2274" t="s">
        <v>7531</v>
      </c>
      <c r="C2274" t="s">
        <v>55</v>
      </c>
      <c r="D2274">
        <v>23</v>
      </c>
      <c r="E2274" s="36">
        <v>46.5</v>
      </c>
      <c r="F2274" s="4">
        <v>4.3E-3</v>
      </c>
      <c r="G2274">
        <v>0</v>
      </c>
      <c r="H2274" s="25">
        <v>67.5</v>
      </c>
      <c r="I2274" s="25">
        <v>-33.299999999999997</v>
      </c>
      <c r="J2274" s="3">
        <v>10000</v>
      </c>
      <c r="K2274" s="7">
        <f t="shared" si="505"/>
        <v>8</v>
      </c>
      <c r="L2274" s="6">
        <f t="shared" si="506"/>
        <v>713</v>
      </c>
      <c r="M2274">
        <v>1</v>
      </c>
      <c r="N2274" s="9">
        <f t="shared" si="507"/>
        <v>1</v>
      </c>
      <c r="O2274" s="9">
        <f t="shared" si="508"/>
        <v>0</v>
      </c>
      <c r="P2274" s="9">
        <f t="shared" si="509"/>
        <v>0</v>
      </c>
      <c r="Q2274" s="8">
        <f t="shared" si="510"/>
        <v>46.5</v>
      </c>
      <c r="R2274" s="8">
        <f t="shared" si="511"/>
        <v>0</v>
      </c>
      <c r="S2274" t="str">
        <f t="shared" si="512"/>
        <v>10.15.00</v>
      </c>
      <c r="T2274" t="str">
        <f t="shared" si="513"/>
        <v>16.00.00</v>
      </c>
      <c r="U2274" t="str">
        <f t="shared" si="514"/>
        <v>30-dic-2015</v>
      </c>
      <c r="V2274">
        <f t="shared" si="515"/>
        <v>12</v>
      </c>
      <c r="W2274">
        <f t="shared" si="516"/>
        <v>2015</v>
      </c>
      <c r="X2274">
        <f t="shared" si="517"/>
        <v>30</v>
      </c>
      <c r="Y2274" s="25">
        <f t="shared" si="518"/>
        <v>18167.900000000045</v>
      </c>
    </row>
    <row r="2275" spans="1:25">
      <c r="A2275" t="s">
        <v>2456</v>
      </c>
      <c r="B2275" t="s">
        <v>2457</v>
      </c>
      <c r="C2275" t="s">
        <v>55</v>
      </c>
      <c r="D2275">
        <v>8</v>
      </c>
      <c r="E2275" s="38">
        <v>-50</v>
      </c>
      <c r="F2275" s="4">
        <v>-2.3999999999999998E-3</v>
      </c>
      <c r="G2275">
        <v>0</v>
      </c>
      <c r="H2275" s="25">
        <v>0</v>
      </c>
      <c r="I2275" s="25">
        <v>-88</v>
      </c>
      <c r="J2275" s="3">
        <v>10000</v>
      </c>
      <c r="K2275" s="7">
        <f t="shared" si="505"/>
        <v>-1</v>
      </c>
      <c r="L2275" s="6">
        <f t="shared" si="506"/>
        <v>-50</v>
      </c>
      <c r="M2275">
        <v>1</v>
      </c>
      <c r="N2275" s="9">
        <f t="shared" si="507"/>
        <v>0</v>
      </c>
      <c r="O2275" s="9">
        <f t="shared" si="508"/>
        <v>-1</v>
      </c>
      <c r="P2275" s="9">
        <f t="shared" si="509"/>
        <v>0</v>
      </c>
      <c r="Q2275" s="8">
        <f t="shared" si="510"/>
        <v>0</v>
      </c>
      <c r="R2275" s="8">
        <f t="shared" si="511"/>
        <v>-50</v>
      </c>
      <c r="S2275" t="str">
        <f t="shared" si="512"/>
        <v>13.00.00</v>
      </c>
      <c r="T2275" t="str">
        <f t="shared" si="513"/>
        <v>21.00.00</v>
      </c>
      <c r="U2275" t="str">
        <f t="shared" si="514"/>
        <v xml:space="preserve">4-gen-2016 </v>
      </c>
      <c r="V2275">
        <f t="shared" si="515"/>
        <v>1</v>
      </c>
      <c r="W2275">
        <f t="shared" si="516"/>
        <v>2016</v>
      </c>
      <c r="X2275">
        <f t="shared" si="517"/>
        <v>4</v>
      </c>
      <c r="Y2275" s="25">
        <f t="shared" si="518"/>
        <v>18117.900000000045</v>
      </c>
    </row>
    <row r="2276" spans="1:25">
      <c r="A2276" t="s">
        <v>6093</v>
      </c>
      <c r="B2276" t="s">
        <v>6094</v>
      </c>
      <c r="C2276" t="s">
        <v>25</v>
      </c>
      <c r="D2276">
        <v>2</v>
      </c>
      <c r="E2276" s="36">
        <v>-15.8</v>
      </c>
      <c r="F2276" s="4">
        <v>-1.5E-3</v>
      </c>
      <c r="G2276">
        <v>0</v>
      </c>
      <c r="H2276" s="25">
        <v>48.7</v>
      </c>
      <c r="I2276" s="25">
        <v>-15.8</v>
      </c>
      <c r="J2276" s="3">
        <v>10000</v>
      </c>
      <c r="K2276" s="7">
        <f t="shared" si="505"/>
        <v>-2</v>
      </c>
      <c r="L2276" s="6">
        <f t="shared" si="506"/>
        <v>-65.8</v>
      </c>
      <c r="M2276">
        <v>1</v>
      </c>
      <c r="N2276" s="9">
        <f t="shared" si="507"/>
        <v>0</v>
      </c>
      <c r="O2276" s="9">
        <f t="shared" si="508"/>
        <v>-1</v>
      </c>
      <c r="P2276" s="9">
        <f t="shared" si="509"/>
        <v>0</v>
      </c>
      <c r="Q2276" s="8">
        <f t="shared" si="510"/>
        <v>0</v>
      </c>
      <c r="R2276" s="8">
        <f t="shared" si="511"/>
        <v>-15.8</v>
      </c>
      <c r="S2276" t="str">
        <f t="shared" si="512"/>
        <v>16.00.00</v>
      </c>
      <c r="T2276" t="str">
        <f t="shared" si="513"/>
        <v>18.00.00</v>
      </c>
      <c r="U2276" t="str">
        <f t="shared" si="514"/>
        <v xml:space="preserve">5-gen-2016 </v>
      </c>
      <c r="V2276">
        <f t="shared" si="515"/>
        <v>1</v>
      </c>
      <c r="W2276">
        <f t="shared" si="516"/>
        <v>2016</v>
      </c>
      <c r="X2276">
        <f t="shared" si="517"/>
        <v>5</v>
      </c>
      <c r="Y2276" s="25">
        <f t="shared" si="518"/>
        <v>18102.100000000046</v>
      </c>
    </row>
    <row r="2277" spans="1:25">
      <c r="A2277" t="s">
        <v>7532</v>
      </c>
      <c r="B2277" t="s">
        <v>7533</v>
      </c>
      <c r="C2277" t="s">
        <v>55</v>
      </c>
      <c r="D2277">
        <v>3</v>
      </c>
      <c r="E2277" s="36">
        <v>60.5</v>
      </c>
      <c r="F2277" s="4">
        <v>5.8999999999999999E-3</v>
      </c>
      <c r="G2277">
        <v>0</v>
      </c>
      <c r="H2277" s="25">
        <v>81.5</v>
      </c>
      <c r="I2277" s="25">
        <v>-21.3</v>
      </c>
      <c r="J2277" s="3">
        <v>10000</v>
      </c>
      <c r="K2277" s="7">
        <f t="shared" si="505"/>
        <v>1</v>
      </c>
      <c r="L2277" s="6">
        <f t="shared" si="506"/>
        <v>60.5</v>
      </c>
      <c r="M2277">
        <v>1</v>
      </c>
      <c r="N2277" s="9">
        <f t="shared" si="507"/>
        <v>1</v>
      </c>
      <c r="O2277" s="9">
        <f t="shared" si="508"/>
        <v>0</v>
      </c>
      <c r="P2277" s="9">
        <f t="shared" si="509"/>
        <v>0</v>
      </c>
      <c r="Q2277" s="8">
        <f t="shared" si="510"/>
        <v>60.5</v>
      </c>
      <c r="R2277" s="8">
        <f t="shared" si="511"/>
        <v>0</v>
      </c>
      <c r="S2277" t="str">
        <f t="shared" si="512"/>
        <v>9.45.00</v>
      </c>
      <c r="T2277" t="str">
        <f t="shared" si="513"/>
        <v>10.30.00</v>
      </c>
      <c r="U2277" t="str">
        <f t="shared" si="514"/>
        <v xml:space="preserve">5-gen-2016 </v>
      </c>
      <c r="V2277">
        <f t="shared" si="515"/>
        <v>1</v>
      </c>
      <c r="W2277">
        <f t="shared" si="516"/>
        <v>2016</v>
      </c>
      <c r="X2277">
        <f t="shared" si="517"/>
        <v>5</v>
      </c>
      <c r="Y2277" s="25">
        <f t="shared" si="518"/>
        <v>18162.600000000046</v>
      </c>
    </row>
    <row r="2278" spans="1:25">
      <c r="A2278" t="s">
        <v>7534</v>
      </c>
      <c r="B2278" t="s">
        <v>7535</v>
      </c>
      <c r="C2278" t="s">
        <v>55</v>
      </c>
      <c r="D2278">
        <v>6</v>
      </c>
      <c r="E2278" s="36">
        <v>11.2</v>
      </c>
      <c r="F2278" s="4">
        <v>1.1000000000000001E-3</v>
      </c>
      <c r="G2278">
        <v>0</v>
      </c>
      <c r="H2278" s="25">
        <v>32.200000000000003</v>
      </c>
      <c r="I2278" s="25">
        <v>-4</v>
      </c>
      <c r="J2278" s="3">
        <v>10000</v>
      </c>
      <c r="K2278" s="7">
        <f t="shared" si="505"/>
        <v>2</v>
      </c>
      <c r="L2278" s="6">
        <f t="shared" si="506"/>
        <v>71.7</v>
      </c>
      <c r="M2278">
        <v>1</v>
      </c>
      <c r="N2278" s="9">
        <f t="shared" si="507"/>
        <v>1</v>
      </c>
      <c r="O2278" s="9">
        <f t="shared" si="508"/>
        <v>0</v>
      </c>
      <c r="P2278" s="9">
        <f t="shared" si="509"/>
        <v>0</v>
      </c>
      <c r="Q2278" s="8">
        <f t="shared" si="510"/>
        <v>11.2</v>
      </c>
      <c r="R2278" s="8">
        <f t="shared" si="511"/>
        <v>0</v>
      </c>
      <c r="S2278" t="str">
        <f t="shared" si="512"/>
        <v>11.15.00</v>
      </c>
      <c r="T2278" t="str">
        <f t="shared" si="513"/>
        <v>12.45.00</v>
      </c>
      <c r="U2278" t="str">
        <f t="shared" si="514"/>
        <v xml:space="preserve">6-gen-2016 </v>
      </c>
      <c r="V2278">
        <f t="shared" si="515"/>
        <v>1</v>
      </c>
      <c r="W2278">
        <f t="shared" si="516"/>
        <v>2016</v>
      </c>
      <c r="X2278">
        <f t="shared" si="517"/>
        <v>6</v>
      </c>
      <c r="Y2278" s="25">
        <f t="shared" si="518"/>
        <v>18173.800000000047</v>
      </c>
    </row>
    <row r="2279" spans="1:25">
      <c r="A2279" t="s">
        <v>3522</v>
      </c>
      <c r="B2279" t="s">
        <v>3523</v>
      </c>
      <c r="C2279" t="s">
        <v>25</v>
      </c>
      <c r="D2279">
        <v>6</v>
      </c>
      <c r="E2279" s="36">
        <v>3.3</v>
      </c>
      <c r="F2279" s="4">
        <v>2.9999999999999997E-4</v>
      </c>
      <c r="G2279">
        <v>0</v>
      </c>
      <c r="H2279" s="25">
        <v>19.3</v>
      </c>
      <c r="I2279" s="25">
        <v>-66</v>
      </c>
      <c r="J2279" s="3">
        <v>10000</v>
      </c>
      <c r="K2279" s="7">
        <f t="shared" si="505"/>
        <v>3</v>
      </c>
      <c r="L2279" s="6">
        <f t="shared" si="506"/>
        <v>75</v>
      </c>
      <c r="M2279">
        <v>1</v>
      </c>
      <c r="N2279" s="9">
        <f t="shared" si="507"/>
        <v>1</v>
      </c>
      <c r="O2279" s="9">
        <f t="shared" si="508"/>
        <v>0</v>
      </c>
      <c r="P2279" s="9">
        <f t="shared" si="509"/>
        <v>0</v>
      </c>
      <c r="Q2279" s="8">
        <f t="shared" si="510"/>
        <v>3.3</v>
      </c>
      <c r="R2279" s="8">
        <f t="shared" si="511"/>
        <v>0</v>
      </c>
      <c r="S2279" t="str">
        <f t="shared" si="512"/>
        <v>17.00.00</v>
      </c>
      <c r="T2279" t="str">
        <f t="shared" si="513"/>
        <v>23.00.00</v>
      </c>
      <c r="U2279" t="str">
        <f t="shared" si="514"/>
        <v xml:space="preserve">6-gen-2016 </v>
      </c>
      <c r="V2279">
        <f t="shared" si="515"/>
        <v>1</v>
      </c>
      <c r="W2279">
        <f t="shared" si="516"/>
        <v>2016</v>
      </c>
      <c r="X2279">
        <f t="shared" si="517"/>
        <v>6</v>
      </c>
      <c r="Y2279" s="25">
        <f t="shared" si="518"/>
        <v>18177.100000000046</v>
      </c>
    </row>
    <row r="2280" spans="1:25">
      <c r="A2280" t="s">
        <v>6095</v>
      </c>
      <c r="B2280" t="s">
        <v>6095</v>
      </c>
      <c r="C2280" t="s">
        <v>25</v>
      </c>
      <c r="D2280">
        <v>0</v>
      </c>
      <c r="E2280" s="36">
        <v>-64.8</v>
      </c>
      <c r="F2280" s="4">
        <v>-6.3E-3</v>
      </c>
      <c r="G2280">
        <v>0</v>
      </c>
      <c r="H2280" s="25">
        <v>0</v>
      </c>
      <c r="I2280" s="25">
        <v>-64.8</v>
      </c>
      <c r="J2280" s="3">
        <v>10000</v>
      </c>
      <c r="K2280" s="7">
        <f t="shared" si="505"/>
        <v>-1</v>
      </c>
      <c r="L2280" s="6">
        <f t="shared" si="506"/>
        <v>-64.8</v>
      </c>
      <c r="M2280">
        <v>1</v>
      </c>
      <c r="N2280" s="9">
        <f t="shared" si="507"/>
        <v>0</v>
      </c>
      <c r="O2280" s="9">
        <f t="shared" si="508"/>
        <v>-1</v>
      </c>
      <c r="P2280" s="9">
        <f t="shared" si="509"/>
        <v>0</v>
      </c>
      <c r="Q2280" s="8">
        <f t="shared" si="510"/>
        <v>0</v>
      </c>
      <c r="R2280" s="8">
        <f t="shared" si="511"/>
        <v>-64.8</v>
      </c>
      <c r="S2280" t="str">
        <f t="shared" si="512"/>
        <v>2.00.00</v>
      </c>
      <c r="T2280" t="str">
        <f t="shared" si="513"/>
        <v>2.00.00</v>
      </c>
      <c r="U2280" t="str">
        <f t="shared" si="514"/>
        <v xml:space="preserve">7-gen-2016 </v>
      </c>
      <c r="V2280">
        <f t="shared" si="515"/>
        <v>1</v>
      </c>
      <c r="W2280">
        <f t="shared" si="516"/>
        <v>2016</v>
      </c>
      <c r="X2280">
        <f t="shared" si="517"/>
        <v>7</v>
      </c>
      <c r="Y2280" s="25">
        <f t="shared" si="518"/>
        <v>18112.300000000047</v>
      </c>
    </row>
    <row r="2281" spans="1:25">
      <c r="A2281" t="s">
        <v>7536</v>
      </c>
      <c r="B2281" t="s">
        <v>7537</v>
      </c>
      <c r="C2281" t="s">
        <v>25</v>
      </c>
      <c r="D2281">
        <v>7</v>
      </c>
      <c r="E2281" s="36">
        <v>-85.8</v>
      </c>
      <c r="F2281" s="4">
        <v>-8.5000000000000006E-3</v>
      </c>
      <c r="G2281">
        <v>0</v>
      </c>
      <c r="H2281" s="25">
        <v>0</v>
      </c>
      <c r="I2281" s="25">
        <v>-96.5</v>
      </c>
      <c r="J2281" s="3">
        <v>10000</v>
      </c>
      <c r="K2281" s="7">
        <f t="shared" si="505"/>
        <v>-2</v>
      </c>
      <c r="L2281" s="6">
        <f t="shared" si="506"/>
        <v>-150.6</v>
      </c>
      <c r="M2281">
        <v>1</v>
      </c>
      <c r="N2281" s="9">
        <f t="shared" si="507"/>
        <v>0</v>
      </c>
      <c r="O2281" s="9">
        <f t="shared" si="508"/>
        <v>-1</v>
      </c>
      <c r="P2281" s="9">
        <f t="shared" si="509"/>
        <v>0</v>
      </c>
      <c r="Q2281" s="8">
        <f t="shared" si="510"/>
        <v>0</v>
      </c>
      <c r="R2281" s="8">
        <f t="shared" si="511"/>
        <v>-85.8</v>
      </c>
      <c r="S2281" t="str">
        <f t="shared" si="512"/>
        <v>10.15.00</v>
      </c>
      <c r="T2281" t="str">
        <f t="shared" si="513"/>
        <v>12.00.00</v>
      </c>
      <c r="U2281" t="str">
        <f t="shared" si="514"/>
        <v xml:space="preserve">8-gen-2016 </v>
      </c>
      <c r="V2281">
        <f t="shared" si="515"/>
        <v>1</v>
      </c>
      <c r="W2281">
        <f t="shared" si="516"/>
        <v>2016</v>
      </c>
      <c r="X2281">
        <f t="shared" si="517"/>
        <v>8</v>
      </c>
      <c r="Y2281" s="25">
        <f t="shared" si="518"/>
        <v>18026.500000000047</v>
      </c>
    </row>
    <row r="2282" spans="1:25">
      <c r="A2282" t="s">
        <v>7537</v>
      </c>
      <c r="B2282" t="s">
        <v>7538</v>
      </c>
      <c r="C2282" t="s">
        <v>55</v>
      </c>
      <c r="D2282">
        <v>5</v>
      </c>
      <c r="E2282" s="36">
        <v>13.6</v>
      </c>
      <c r="F2282" s="4">
        <v>1.4E-3</v>
      </c>
      <c r="G2282">
        <v>0</v>
      </c>
      <c r="H2282" s="25">
        <v>17.399999999999999</v>
      </c>
      <c r="I2282" s="25">
        <v>-27.9</v>
      </c>
      <c r="J2282" s="3">
        <v>10000</v>
      </c>
      <c r="K2282" s="7">
        <f t="shared" si="505"/>
        <v>1</v>
      </c>
      <c r="L2282" s="6">
        <f t="shared" si="506"/>
        <v>13.6</v>
      </c>
      <c r="M2282">
        <v>1</v>
      </c>
      <c r="N2282" s="9">
        <f t="shared" si="507"/>
        <v>1</v>
      </c>
      <c r="O2282" s="9">
        <f t="shared" si="508"/>
        <v>0</v>
      </c>
      <c r="P2282" s="9">
        <f t="shared" si="509"/>
        <v>0</v>
      </c>
      <c r="Q2282" s="8">
        <f t="shared" si="510"/>
        <v>13.6</v>
      </c>
      <c r="R2282" s="8">
        <f t="shared" si="511"/>
        <v>0</v>
      </c>
      <c r="S2282" t="str">
        <f t="shared" si="512"/>
        <v>12.00.00</v>
      </c>
      <c r="T2282" t="str">
        <f t="shared" si="513"/>
        <v>13.15.00</v>
      </c>
      <c r="U2282" t="str">
        <f t="shared" si="514"/>
        <v xml:space="preserve">8-gen-2016 </v>
      </c>
      <c r="V2282">
        <f t="shared" si="515"/>
        <v>1</v>
      </c>
      <c r="W2282">
        <f t="shared" si="516"/>
        <v>2016</v>
      </c>
      <c r="X2282">
        <f t="shared" si="517"/>
        <v>8</v>
      </c>
      <c r="Y2282" s="25">
        <f t="shared" si="518"/>
        <v>18040.100000000046</v>
      </c>
    </row>
    <row r="2283" spans="1:25">
      <c r="A2283" t="s">
        <v>2458</v>
      </c>
      <c r="B2283" t="s">
        <v>2459</v>
      </c>
      <c r="C2283" t="s">
        <v>55</v>
      </c>
      <c r="D2283">
        <v>1</v>
      </c>
      <c r="E2283" s="38">
        <v>-200</v>
      </c>
      <c r="F2283" s="4">
        <v>-0.01</v>
      </c>
      <c r="G2283">
        <v>0</v>
      </c>
      <c r="H2283" s="25">
        <v>0</v>
      </c>
      <c r="I2283" s="25">
        <v>-200</v>
      </c>
      <c r="J2283" s="3">
        <v>10000</v>
      </c>
      <c r="K2283" s="7">
        <f t="shared" si="505"/>
        <v>-1</v>
      </c>
      <c r="L2283" s="6">
        <f t="shared" si="506"/>
        <v>-200</v>
      </c>
      <c r="M2283">
        <v>1</v>
      </c>
      <c r="N2283" s="9">
        <f t="shared" si="507"/>
        <v>0</v>
      </c>
      <c r="O2283" s="9">
        <f t="shared" si="508"/>
        <v>-1</v>
      </c>
      <c r="P2283" s="9">
        <f t="shared" si="509"/>
        <v>0</v>
      </c>
      <c r="Q2283" s="8">
        <f t="shared" si="510"/>
        <v>0</v>
      </c>
      <c r="R2283" s="8">
        <f t="shared" si="511"/>
        <v>-200</v>
      </c>
      <c r="S2283" t="str">
        <f t="shared" si="512"/>
        <v>13.00.00</v>
      </c>
      <c r="T2283" t="str">
        <f t="shared" si="513"/>
        <v>14.00.00</v>
      </c>
      <c r="U2283" t="str">
        <f t="shared" si="514"/>
        <v xml:space="preserve">8-gen-2016 </v>
      </c>
      <c r="V2283">
        <f t="shared" si="515"/>
        <v>1</v>
      </c>
      <c r="W2283">
        <f t="shared" si="516"/>
        <v>2016</v>
      </c>
      <c r="X2283">
        <f t="shared" si="517"/>
        <v>8</v>
      </c>
      <c r="Y2283" s="25">
        <f t="shared" si="518"/>
        <v>17840.100000000046</v>
      </c>
    </row>
    <row r="2284" spans="1:25">
      <c r="A2284" t="s">
        <v>3524</v>
      </c>
      <c r="B2284" t="s">
        <v>3525</v>
      </c>
      <c r="C2284" t="s">
        <v>25</v>
      </c>
      <c r="D2284">
        <v>2</v>
      </c>
      <c r="E2284" s="36">
        <v>-98.6</v>
      </c>
      <c r="F2284" s="4">
        <v>-0.01</v>
      </c>
      <c r="G2284">
        <v>0</v>
      </c>
      <c r="H2284" s="25">
        <v>0</v>
      </c>
      <c r="I2284" s="25">
        <v>-98.6</v>
      </c>
      <c r="J2284" s="3">
        <v>10000</v>
      </c>
      <c r="K2284" s="7">
        <f t="shared" si="505"/>
        <v>-2</v>
      </c>
      <c r="L2284" s="6">
        <f t="shared" si="506"/>
        <v>-298.60000000000002</v>
      </c>
      <c r="M2284">
        <v>1</v>
      </c>
      <c r="N2284" s="9">
        <f t="shared" si="507"/>
        <v>0</v>
      </c>
      <c r="O2284" s="9">
        <f t="shared" si="508"/>
        <v>-1</v>
      </c>
      <c r="P2284" s="9">
        <f t="shared" si="509"/>
        <v>0</v>
      </c>
      <c r="Q2284" s="8">
        <f t="shared" si="510"/>
        <v>0</v>
      </c>
      <c r="R2284" s="8">
        <f t="shared" si="511"/>
        <v>-98.6</v>
      </c>
      <c r="S2284" t="str">
        <f t="shared" si="512"/>
        <v>19.00.00</v>
      </c>
      <c r="T2284" t="str">
        <f t="shared" si="513"/>
        <v>21.00.00</v>
      </c>
      <c r="U2284" t="str">
        <f t="shared" si="514"/>
        <v xml:space="preserve">8-gen-2016 </v>
      </c>
      <c r="V2284">
        <f t="shared" si="515"/>
        <v>1</v>
      </c>
      <c r="W2284">
        <f t="shared" si="516"/>
        <v>2016</v>
      </c>
      <c r="X2284">
        <f t="shared" si="517"/>
        <v>8</v>
      </c>
      <c r="Y2284" s="25">
        <f t="shared" si="518"/>
        <v>17741.500000000047</v>
      </c>
    </row>
    <row r="2285" spans="1:25">
      <c r="A2285" t="s">
        <v>6096</v>
      </c>
      <c r="B2285" t="s">
        <v>6097</v>
      </c>
      <c r="C2285" t="s">
        <v>25</v>
      </c>
      <c r="D2285">
        <v>2</v>
      </c>
      <c r="E2285" s="36">
        <v>89.2</v>
      </c>
      <c r="F2285" s="4">
        <v>9.1000000000000004E-3</v>
      </c>
      <c r="G2285">
        <v>0</v>
      </c>
      <c r="H2285" s="25">
        <v>152.19999999999999</v>
      </c>
      <c r="I2285" s="25">
        <v>0</v>
      </c>
      <c r="J2285" s="3">
        <v>10000</v>
      </c>
      <c r="K2285" s="7">
        <f t="shared" si="505"/>
        <v>1</v>
      </c>
      <c r="L2285" s="6">
        <f t="shared" si="506"/>
        <v>89.2</v>
      </c>
      <c r="M2285">
        <v>1</v>
      </c>
      <c r="N2285" s="9">
        <f t="shared" si="507"/>
        <v>1</v>
      </c>
      <c r="O2285" s="9">
        <f t="shared" si="508"/>
        <v>0</v>
      </c>
      <c r="P2285" s="9">
        <f t="shared" si="509"/>
        <v>0</v>
      </c>
      <c r="Q2285" s="8">
        <f t="shared" si="510"/>
        <v>89.2</v>
      </c>
      <c r="R2285" s="8">
        <f t="shared" si="511"/>
        <v>0</v>
      </c>
      <c r="S2285" t="str">
        <f t="shared" si="512"/>
        <v>9.00.00</v>
      </c>
      <c r="T2285" t="str">
        <f t="shared" si="513"/>
        <v>11.00.00</v>
      </c>
      <c r="U2285" t="str">
        <f t="shared" si="514"/>
        <v>11-gen-2016</v>
      </c>
      <c r="V2285">
        <f t="shared" si="515"/>
        <v>1</v>
      </c>
      <c r="W2285">
        <f t="shared" si="516"/>
        <v>2016</v>
      </c>
      <c r="X2285">
        <f t="shared" si="517"/>
        <v>11</v>
      </c>
      <c r="Y2285" s="25">
        <f t="shared" si="518"/>
        <v>17830.700000000048</v>
      </c>
    </row>
    <row r="2286" spans="1:25">
      <c r="A2286" t="s">
        <v>2460</v>
      </c>
      <c r="B2286" t="s">
        <v>2461</v>
      </c>
      <c r="C2286" t="s">
        <v>25</v>
      </c>
      <c r="D2286">
        <v>5</v>
      </c>
      <c r="E2286" s="38">
        <v>-200</v>
      </c>
      <c r="F2286" s="4">
        <v>-9.9000000000000008E-3</v>
      </c>
      <c r="G2286">
        <v>0</v>
      </c>
      <c r="H2286" s="25">
        <v>0</v>
      </c>
      <c r="I2286" s="25">
        <v>-200</v>
      </c>
      <c r="J2286" s="3">
        <v>10000</v>
      </c>
      <c r="K2286" s="7">
        <f t="shared" si="505"/>
        <v>-1</v>
      </c>
      <c r="L2286" s="6">
        <f t="shared" si="506"/>
        <v>-200</v>
      </c>
      <c r="M2286">
        <v>1</v>
      </c>
      <c r="N2286" s="9">
        <f t="shared" si="507"/>
        <v>0</v>
      </c>
      <c r="O2286" s="9">
        <f t="shared" si="508"/>
        <v>-1</v>
      </c>
      <c r="P2286" s="9">
        <f t="shared" si="509"/>
        <v>0</v>
      </c>
      <c r="Q2286" s="8">
        <f t="shared" si="510"/>
        <v>0</v>
      </c>
      <c r="R2286" s="8">
        <f t="shared" si="511"/>
        <v>-200</v>
      </c>
      <c r="S2286" t="str">
        <f t="shared" si="512"/>
        <v>12.00.00</v>
      </c>
      <c r="T2286" t="str">
        <f t="shared" si="513"/>
        <v>17.00.00</v>
      </c>
      <c r="U2286" t="str">
        <f t="shared" si="514"/>
        <v>12-gen-2016</v>
      </c>
      <c r="V2286">
        <f t="shared" si="515"/>
        <v>1</v>
      </c>
      <c r="W2286">
        <f t="shared" si="516"/>
        <v>2016</v>
      </c>
      <c r="X2286">
        <f t="shared" si="517"/>
        <v>12</v>
      </c>
      <c r="Y2286" s="25">
        <f t="shared" si="518"/>
        <v>17630.700000000048</v>
      </c>
    </row>
    <row r="2287" spans="1:25">
      <c r="A2287" t="s">
        <v>6098</v>
      </c>
      <c r="B2287" t="s">
        <v>6099</v>
      </c>
      <c r="C2287" t="s">
        <v>55</v>
      </c>
      <c r="D2287">
        <v>4</v>
      </c>
      <c r="E2287" s="36">
        <v>-52.8</v>
      </c>
      <c r="F2287" s="4">
        <v>-5.3E-3</v>
      </c>
      <c r="G2287">
        <v>0</v>
      </c>
      <c r="H2287" s="25">
        <v>15</v>
      </c>
      <c r="I2287" s="25">
        <v>-52.8</v>
      </c>
      <c r="J2287" s="3">
        <v>10000</v>
      </c>
      <c r="K2287" s="7">
        <f t="shared" si="505"/>
        <v>-2</v>
      </c>
      <c r="L2287" s="6">
        <f t="shared" si="506"/>
        <v>-252.8</v>
      </c>
      <c r="M2287">
        <v>1</v>
      </c>
      <c r="N2287" s="9">
        <f t="shared" si="507"/>
        <v>0</v>
      </c>
      <c r="O2287" s="9">
        <f t="shared" si="508"/>
        <v>-1</v>
      </c>
      <c r="P2287" s="9">
        <f t="shared" si="509"/>
        <v>0</v>
      </c>
      <c r="Q2287" s="8">
        <f t="shared" si="510"/>
        <v>0</v>
      </c>
      <c r="R2287" s="8">
        <f t="shared" si="511"/>
        <v>-52.8</v>
      </c>
      <c r="S2287" t="str">
        <f t="shared" si="512"/>
        <v>21.00.00</v>
      </c>
      <c r="T2287" t="str">
        <f t="shared" si="513"/>
        <v>1.00.00</v>
      </c>
      <c r="U2287" t="str">
        <f t="shared" si="514"/>
        <v>12-gen-2016</v>
      </c>
      <c r="V2287">
        <f t="shared" si="515"/>
        <v>1</v>
      </c>
      <c r="W2287">
        <f t="shared" si="516"/>
        <v>2016</v>
      </c>
      <c r="X2287">
        <f t="shared" si="517"/>
        <v>12</v>
      </c>
      <c r="Y2287" s="25">
        <f t="shared" si="518"/>
        <v>17577.900000000049</v>
      </c>
    </row>
    <row r="2288" spans="1:25">
      <c r="A2288" t="s">
        <v>7540</v>
      </c>
      <c r="B2288" t="s">
        <v>7541</v>
      </c>
      <c r="C2288" t="s">
        <v>55</v>
      </c>
      <c r="D2288">
        <v>4</v>
      </c>
      <c r="E2288" s="36">
        <v>4</v>
      </c>
      <c r="F2288" s="4">
        <v>4.0000000000000002E-4</v>
      </c>
      <c r="G2288">
        <v>0</v>
      </c>
      <c r="H2288" s="25">
        <v>5.5</v>
      </c>
      <c r="I2288" s="25">
        <v>-15.5</v>
      </c>
      <c r="J2288" s="3">
        <v>10000</v>
      </c>
      <c r="K2288" s="7">
        <f t="shared" si="505"/>
        <v>1</v>
      </c>
      <c r="L2288" s="6">
        <f t="shared" si="506"/>
        <v>4</v>
      </c>
      <c r="M2288">
        <v>1</v>
      </c>
      <c r="N2288" s="9">
        <f t="shared" si="507"/>
        <v>1</v>
      </c>
      <c r="O2288" s="9">
        <f t="shared" si="508"/>
        <v>0</v>
      </c>
      <c r="P2288" s="9">
        <f t="shared" si="509"/>
        <v>0</v>
      </c>
      <c r="Q2288" s="8">
        <f t="shared" si="510"/>
        <v>4</v>
      </c>
      <c r="R2288" s="8">
        <f t="shared" si="511"/>
        <v>0</v>
      </c>
      <c r="S2288" t="str">
        <f t="shared" si="512"/>
        <v>12.00.00</v>
      </c>
      <c r="T2288" t="str">
        <f t="shared" si="513"/>
        <v>13.00.00</v>
      </c>
      <c r="U2288" t="str">
        <f t="shared" si="514"/>
        <v>13-gen-2016</v>
      </c>
      <c r="V2288">
        <f t="shared" si="515"/>
        <v>1</v>
      </c>
      <c r="W2288">
        <f t="shared" si="516"/>
        <v>2016</v>
      </c>
      <c r="X2288">
        <f t="shared" si="517"/>
        <v>13</v>
      </c>
      <c r="Y2288" s="25">
        <f t="shared" si="518"/>
        <v>17581.900000000049</v>
      </c>
    </row>
    <row r="2289" spans="1:25">
      <c r="A2289" t="s">
        <v>6102</v>
      </c>
      <c r="B2289" t="s">
        <v>6103</v>
      </c>
      <c r="C2289" t="s">
        <v>55</v>
      </c>
      <c r="D2289">
        <v>5</v>
      </c>
      <c r="E2289" s="36">
        <v>213.2</v>
      </c>
      <c r="F2289" s="4">
        <v>2.1299999999999999E-2</v>
      </c>
      <c r="G2289">
        <v>0</v>
      </c>
      <c r="H2289" s="25">
        <v>246.2</v>
      </c>
      <c r="I2289" s="25">
        <v>0</v>
      </c>
      <c r="J2289" s="3">
        <v>10000</v>
      </c>
      <c r="K2289" s="7">
        <f t="shared" si="505"/>
        <v>2</v>
      </c>
      <c r="L2289" s="6">
        <f t="shared" si="506"/>
        <v>217.2</v>
      </c>
      <c r="M2289">
        <v>1</v>
      </c>
      <c r="N2289" s="9">
        <f t="shared" si="507"/>
        <v>1</v>
      </c>
      <c r="O2289" s="9">
        <f t="shared" si="508"/>
        <v>0</v>
      </c>
      <c r="P2289" s="9">
        <f t="shared" si="509"/>
        <v>0</v>
      </c>
      <c r="Q2289" s="8">
        <f t="shared" si="510"/>
        <v>213.2</v>
      </c>
      <c r="R2289" s="8">
        <f t="shared" si="511"/>
        <v>0</v>
      </c>
      <c r="S2289" t="str">
        <f t="shared" si="512"/>
        <v>16.00.00</v>
      </c>
      <c r="T2289" t="str">
        <f t="shared" si="513"/>
        <v>21.00.00</v>
      </c>
      <c r="U2289" t="str">
        <f t="shared" si="514"/>
        <v>13-gen-2016</v>
      </c>
      <c r="V2289">
        <f t="shared" si="515"/>
        <v>1</v>
      </c>
      <c r="W2289">
        <f t="shared" si="516"/>
        <v>2016</v>
      </c>
      <c r="X2289">
        <f t="shared" si="517"/>
        <v>13</v>
      </c>
      <c r="Y2289" s="25">
        <f t="shared" si="518"/>
        <v>17795.100000000049</v>
      </c>
    </row>
    <row r="2290" spans="1:25">
      <c r="A2290" t="s">
        <v>6100</v>
      </c>
      <c r="B2290" t="s">
        <v>6101</v>
      </c>
      <c r="C2290" t="s">
        <v>25</v>
      </c>
      <c r="D2290">
        <v>5</v>
      </c>
      <c r="E2290" s="36">
        <v>-39.799999999999997</v>
      </c>
      <c r="F2290" s="4">
        <v>-3.8999999999999998E-3</v>
      </c>
      <c r="G2290">
        <v>0</v>
      </c>
      <c r="H2290" s="25">
        <v>36</v>
      </c>
      <c r="I2290" s="25">
        <v>-39.799999999999997</v>
      </c>
      <c r="J2290" s="3">
        <v>10000</v>
      </c>
      <c r="K2290" s="7">
        <f t="shared" si="505"/>
        <v>-1</v>
      </c>
      <c r="L2290" s="6">
        <f t="shared" si="506"/>
        <v>-39.799999999999997</v>
      </c>
      <c r="M2290">
        <v>1</v>
      </c>
      <c r="N2290" s="9">
        <f t="shared" si="507"/>
        <v>0</v>
      </c>
      <c r="O2290" s="9">
        <f t="shared" si="508"/>
        <v>-1</v>
      </c>
      <c r="P2290" s="9">
        <f t="shared" si="509"/>
        <v>0</v>
      </c>
      <c r="Q2290" s="8">
        <f t="shared" si="510"/>
        <v>0</v>
      </c>
      <c r="R2290" s="8">
        <f t="shared" si="511"/>
        <v>-39.799999999999997</v>
      </c>
      <c r="S2290" t="str">
        <f t="shared" si="512"/>
        <v>3.00.00</v>
      </c>
      <c r="T2290" t="str">
        <f t="shared" si="513"/>
        <v>8.00.00</v>
      </c>
      <c r="U2290" t="str">
        <f t="shared" si="514"/>
        <v>13-gen-2016</v>
      </c>
      <c r="V2290">
        <f t="shared" si="515"/>
        <v>1</v>
      </c>
      <c r="W2290">
        <f t="shared" si="516"/>
        <v>2016</v>
      </c>
      <c r="X2290">
        <f t="shared" si="517"/>
        <v>13</v>
      </c>
      <c r="Y2290" s="25">
        <f t="shared" si="518"/>
        <v>17755.30000000005</v>
      </c>
    </row>
    <row r="2291" spans="1:25">
      <c r="A2291" t="s">
        <v>7539</v>
      </c>
      <c r="B2291" t="s">
        <v>7540</v>
      </c>
      <c r="C2291" t="s">
        <v>25</v>
      </c>
      <c r="D2291">
        <v>9</v>
      </c>
      <c r="E2291" s="36">
        <v>-63</v>
      </c>
      <c r="F2291" s="4">
        <v>-6.1999999999999998E-3</v>
      </c>
      <c r="G2291">
        <v>0</v>
      </c>
      <c r="H2291" s="25">
        <v>6.5</v>
      </c>
      <c r="I2291" s="25">
        <v>-50</v>
      </c>
      <c r="J2291" s="3">
        <v>10000</v>
      </c>
      <c r="K2291" s="7">
        <f t="shared" si="505"/>
        <v>-2</v>
      </c>
      <c r="L2291" s="6">
        <f t="shared" si="506"/>
        <v>-102.8</v>
      </c>
      <c r="M2291">
        <v>1</v>
      </c>
      <c r="N2291" s="9">
        <f t="shared" si="507"/>
        <v>0</v>
      </c>
      <c r="O2291" s="9">
        <f t="shared" si="508"/>
        <v>-1</v>
      </c>
      <c r="P2291" s="9">
        <f t="shared" si="509"/>
        <v>0</v>
      </c>
      <c r="Q2291" s="8">
        <f t="shared" si="510"/>
        <v>0</v>
      </c>
      <c r="R2291" s="8">
        <f t="shared" si="511"/>
        <v>-63</v>
      </c>
      <c r="S2291" t="str">
        <f t="shared" si="512"/>
        <v>9.45.00</v>
      </c>
      <c r="T2291" t="str">
        <f t="shared" si="513"/>
        <v>12.00.00</v>
      </c>
      <c r="U2291" t="str">
        <f t="shared" si="514"/>
        <v>13-gen-2016</v>
      </c>
      <c r="V2291">
        <f t="shared" si="515"/>
        <v>1</v>
      </c>
      <c r="W2291">
        <f t="shared" si="516"/>
        <v>2016</v>
      </c>
      <c r="X2291">
        <f t="shared" si="517"/>
        <v>13</v>
      </c>
      <c r="Y2291" s="25">
        <f t="shared" si="518"/>
        <v>17692.30000000005</v>
      </c>
    </row>
    <row r="2292" spans="1:25">
      <c r="A2292" t="s">
        <v>3526</v>
      </c>
      <c r="B2292" t="s">
        <v>3527</v>
      </c>
      <c r="C2292" t="s">
        <v>25</v>
      </c>
      <c r="D2292">
        <v>9</v>
      </c>
      <c r="E2292" s="36">
        <v>141</v>
      </c>
      <c r="F2292" s="4">
        <v>1.4500000000000001E-2</v>
      </c>
      <c r="G2292">
        <v>0</v>
      </c>
      <c r="H2292" s="25">
        <v>181</v>
      </c>
      <c r="I2292" s="25">
        <v>-54.2</v>
      </c>
      <c r="J2292" s="3">
        <v>10000</v>
      </c>
      <c r="K2292" s="7">
        <f t="shared" si="505"/>
        <v>1</v>
      </c>
      <c r="L2292" s="6">
        <f t="shared" si="506"/>
        <v>141</v>
      </c>
      <c r="M2292">
        <v>1</v>
      </c>
      <c r="N2292" s="9">
        <f t="shared" si="507"/>
        <v>1</v>
      </c>
      <c r="O2292" s="9">
        <f t="shared" si="508"/>
        <v>0</v>
      </c>
      <c r="P2292" s="9">
        <f t="shared" si="509"/>
        <v>0</v>
      </c>
      <c r="Q2292" s="8">
        <f t="shared" si="510"/>
        <v>141</v>
      </c>
      <c r="R2292" s="8">
        <f t="shared" si="511"/>
        <v>0</v>
      </c>
      <c r="S2292" t="str">
        <f t="shared" si="512"/>
        <v>14.00.00</v>
      </c>
      <c r="T2292" t="str">
        <f t="shared" si="513"/>
        <v>23.00.00</v>
      </c>
      <c r="U2292" t="str">
        <f t="shared" si="514"/>
        <v>14-gen-2016</v>
      </c>
      <c r="V2292">
        <f t="shared" si="515"/>
        <v>1</v>
      </c>
      <c r="W2292">
        <f t="shared" si="516"/>
        <v>2016</v>
      </c>
      <c r="X2292">
        <f t="shared" si="517"/>
        <v>14</v>
      </c>
      <c r="Y2292" s="25">
        <f t="shared" si="518"/>
        <v>17833.30000000005</v>
      </c>
    </row>
    <row r="2293" spans="1:25">
      <c r="A2293" t="s">
        <v>7544</v>
      </c>
      <c r="B2293" t="s">
        <v>7545</v>
      </c>
      <c r="C2293" t="s">
        <v>25</v>
      </c>
      <c r="D2293">
        <v>17</v>
      </c>
      <c r="E2293" s="36">
        <v>58.5</v>
      </c>
      <c r="F2293" s="4">
        <v>5.8999999999999999E-3</v>
      </c>
      <c r="G2293">
        <v>0</v>
      </c>
      <c r="H2293" s="25">
        <v>60</v>
      </c>
      <c r="I2293" s="25">
        <v>-45</v>
      </c>
      <c r="J2293" s="3">
        <v>10000</v>
      </c>
      <c r="K2293" s="7">
        <f t="shared" si="505"/>
        <v>2</v>
      </c>
      <c r="L2293" s="6">
        <f t="shared" si="506"/>
        <v>199.5</v>
      </c>
      <c r="M2293">
        <v>1</v>
      </c>
      <c r="N2293" s="9">
        <f t="shared" si="507"/>
        <v>1</v>
      </c>
      <c r="O2293" s="9">
        <f t="shared" si="508"/>
        <v>0</v>
      </c>
      <c r="P2293" s="9">
        <f t="shared" si="509"/>
        <v>0</v>
      </c>
      <c r="Q2293" s="8">
        <f t="shared" si="510"/>
        <v>58.5</v>
      </c>
      <c r="R2293" s="8">
        <f t="shared" si="511"/>
        <v>0</v>
      </c>
      <c r="S2293" t="str">
        <f t="shared" si="512"/>
        <v>16.45.00</v>
      </c>
      <c r="T2293" t="str">
        <f t="shared" si="513"/>
        <v>21.00.00</v>
      </c>
      <c r="U2293" t="str">
        <f t="shared" si="514"/>
        <v>14-gen-2016</v>
      </c>
      <c r="V2293">
        <f t="shared" si="515"/>
        <v>1</v>
      </c>
      <c r="W2293">
        <f t="shared" si="516"/>
        <v>2016</v>
      </c>
      <c r="X2293">
        <f t="shared" si="517"/>
        <v>14</v>
      </c>
      <c r="Y2293" s="25">
        <f t="shared" si="518"/>
        <v>17891.80000000005</v>
      </c>
    </row>
    <row r="2294" spans="1:25">
      <c r="A2294" t="s">
        <v>6104</v>
      </c>
      <c r="B2294" t="s">
        <v>6104</v>
      </c>
      <c r="C2294" t="s">
        <v>25</v>
      </c>
      <c r="D2294">
        <v>0</v>
      </c>
      <c r="E2294" s="36">
        <v>-56.8</v>
      </c>
      <c r="F2294" s="4">
        <v>-5.7999999999999996E-3</v>
      </c>
      <c r="G2294">
        <v>0</v>
      </c>
      <c r="H2294" s="25">
        <v>0</v>
      </c>
      <c r="I2294" s="25">
        <v>-56.8</v>
      </c>
      <c r="J2294" s="3">
        <v>10000</v>
      </c>
      <c r="K2294" s="7">
        <f t="shared" si="505"/>
        <v>-1</v>
      </c>
      <c r="L2294" s="6">
        <f t="shared" si="506"/>
        <v>-56.8</v>
      </c>
      <c r="M2294">
        <v>1</v>
      </c>
      <c r="N2294" s="9">
        <f t="shared" si="507"/>
        <v>0</v>
      </c>
      <c r="O2294" s="9">
        <f t="shared" si="508"/>
        <v>-1</v>
      </c>
      <c r="P2294" s="9">
        <f t="shared" si="509"/>
        <v>0</v>
      </c>
      <c r="Q2294" s="8">
        <f t="shared" si="510"/>
        <v>0</v>
      </c>
      <c r="R2294" s="8">
        <f t="shared" si="511"/>
        <v>-56.8</v>
      </c>
      <c r="S2294" t="str">
        <f t="shared" si="512"/>
        <v>17.00.00</v>
      </c>
      <c r="T2294" t="str">
        <f t="shared" si="513"/>
        <v>17.00.00</v>
      </c>
      <c r="U2294" t="str">
        <f t="shared" si="514"/>
        <v>14-gen-2016</v>
      </c>
      <c r="V2294">
        <f t="shared" si="515"/>
        <v>1</v>
      </c>
      <c r="W2294">
        <f t="shared" si="516"/>
        <v>2016</v>
      </c>
      <c r="X2294">
        <f t="shared" si="517"/>
        <v>14</v>
      </c>
      <c r="Y2294" s="25">
        <f t="shared" si="518"/>
        <v>17835.000000000051</v>
      </c>
    </row>
    <row r="2295" spans="1:25">
      <c r="A2295" t="s">
        <v>7542</v>
      </c>
      <c r="B2295" t="s">
        <v>7543</v>
      </c>
      <c r="C2295" t="s">
        <v>55</v>
      </c>
      <c r="D2295">
        <v>3</v>
      </c>
      <c r="E2295" s="36">
        <v>46.3</v>
      </c>
      <c r="F2295" s="4">
        <v>4.7000000000000002E-3</v>
      </c>
      <c r="G2295">
        <v>0</v>
      </c>
      <c r="H2295" s="25">
        <v>67.3</v>
      </c>
      <c r="I2295" s="25">
        <v>0</v>
      </c>
      <c r="J2295" s="3">
        <v>10000</v>
      </c>
      <c r="K2295" s="7">
        <f t="shared" si="505"/>
        <v>1</v>
      </c>
      <c r="L2295" s="6">
        <f t="shared" si="506"/>
        <v>46.3</v>
      </c>
      <c r="M2295">
        <v>1</v>
      </c>
      <c r="N2295" s="9">
        <f t="shared" si="507"/>
        <v>1</v>
      </c>
      <c r="O2295" s="9">
        <f t="shared" si="508"/>
        <v>0</v>
      </c>
      <c r="P2295" s="9">
        <f t="shared" si="509"/>
        <v>0</v>
      </c>
      <c r="Q2295" s="8">
        <f t="shared" si="510"/>
        <v>46.3</v>
      </c>
      <c r="R2295" s="8">
        <f t="shared" si="511"/>
        <v>0</v>
      </c>
      <c r="S2295" t="str">
        <f t="shared" si="512"/>
        <v>9.45.00</v>
      </c>
      <c r="T2295" t="str">
        <f t="shared" si="513"/>
        <v>10.30.00</v>
      </c>
      <c r="U2295" t="str">
        <f t="shared" si="514"/>
        <v>14-gen-2016</v>
      </c>
      <c r="V2295">
        <f t="shared" si="515"/>
        <v>1</v>
      </c>
      <c r="W2295">
        <f t="shared" si="516"/>
        <v>2016</v>
      </c>
      <c r="X2295">
        <f t="shared" si="517"/>
        <v>14</v>
      </c>
      <c r="Y2295" s="25">
        <f t="shared" si="518"/>
        <v>17881.30000000005</v>
      </c>
    </row>
    <row r="2296" spans="1:25">
      <c r="A2296" t="s">
        <v>7546</v>
      </c>
      <c r="B2296" t="s">
        <v>7547</v>
      </c>
      <c r="C2296" t="s">
        <v>55</v>
      </c>
      <c r="D2296">
        <v>2</v>
      </c>
      <c r="E2296" s="36">
        <v>8</v>
      </c>
      <c r="F2296" s="4">
        <v>8.0000000000000004E-4</v>
      </c>
      <c r="G2296">
        <v>0</v>
      </c>
      <c r="H2296" s="25">
        <v>29</v>
      </c>
      <c r="I2296" s="25">
        <v>0</v>
      </c>
      <c r="J2296" s="3">
        <v>10000</v>
      </c>
      <c r="K2296" s="7">
        <f t="shared" si="505"/>
        <v>2</v>
      </c>
      <c r="L2296" s="6">
        <f t="shared" si="506"/>
        <v>54.3</v>
      </c>
      <c r="M2296">
        <v>1</v>
      </c>
      <c r="N2296" s="9">
        <f t="shared" si="507"/>
        <v>1</v>
      </c>
      <c r="O2296" s="9">
        <f t="shared" si="508"/>
        <v>0</v>
      </c>
      <c r="P2296" s="9">
        <f t="shared" si="509"/>
        <v>0</v>
      </c>
      <c r="Q2296" s="8">
        <f t="shared" si="510"/>
        <v>8</v>
      </c>
      <c r="R2296" s="8">
        <f t="shared" si="511"/>
        <v>0</v>
      </c>
      <c r="S2296" t="str">
        <f t="shared" si="512"/>
        <v>9.45.00</v>
      </c>
      <c r="T2296" t="str">
        <f t="shared" si="513"/>
        <v>10.15.00</v>
      </c>
      <c r="U2296" t="str">
        <f t="shared" si="514"/>
        <v>15-gen-2016</v>
      </c>
      <c r="V2296">
        <f t="shared" si="515"/>
        <v>1</v>
      </c>
      <c r="W2296">
        <f t="shared" si="516"/>
        <v>2016</v>
      </c>
      <c r="X2296">
        <f t="shared" si="517"/>
        <v>15</v>
      </c>
      <c r="Y2296" s="25">
        <f t="shared" si="518"/>
        <v>17889.30000000005</v>
      </c>
    </row>
    <row r="2297" spans="1:25">
      <c r="A2297" t="s">
        <v>6105</v>
      </c>
      <c r="B2297" t="s">
        <v>6105</v>
      </c>
      <c r="C2297" t="s">
        <v>25</v>
      </c>
      <c r="D2297">
        <v>0</v>
      </c>
      <c r="E2297" s="36">
        <v>-47.8</v>
      </c>
      <c r="F2297" s="4">
        <v>-5.0000000000000001E-3</v>
      </c>
      <c r="G2297">
        <v>0</v>
      </c>
      <c r="H2297" s="25">
        <v>0</v>
      </c>
      <c r="I2297" s="25">
        <v>-47.8</v>
      </c>
      <c r="J2297" s="3">
        <v>10000</v>
      </c>
      <c r="K2297" s="7">
        <f t="shared" si="505"/>
        <v>-1</v>
      </c>
      <c r="L2297" s="6">
        <f t="shared" si="506"/>
        <v>-47.8</v>
      </c>
      <c r="M2297">
        <v>1</v>
      </c>
      <c r="N2297" s="9">
        <f t="shared" si="507"/>
        <v>0</v>
      </c>
      <c r="O2297" s="9">
        <f t="shared" si="508"/>
        <v>-1</v>
      </c>
      <c r="P2297" s="9">
        <f t="shared" si="509"/>
        <v>0</v>
      </c>
      <c r="Q2297" s="8">
        <f t="shared" si="510"/>
        <v>0</v>
      </c>
      <c r="R2297" s="8">
        <f t="shared" si="511"/>
        <v>-47.8</v>
      </c>
      <c r="S2297" t="str">
        <f t="shared" si="512"/>
        <v>3.00.00</v>
      </c>
      <c r="T2297" t="str">
        <f t="shared" si="513"/>
        <v>3.00.00</v>
      </c>
      <c r="U2297" t="str">
        <f t="shared" si="514"/>
        <v>19-gen-2016</v>
      </c>
      <c r="V2297">
        <f t="shared" si="515"/>
        <v>1</v>
      </c>
      <c r="W2297">
        <f t="shared" si="516"/>
        <v>2016</v>
      </c>
      <c r="X2297">
        <f t="shared" si="517"/>
        <v>19</v>
      </c>
      <c r="Y2297" s="25">
        <f t="shared" si="518"/>
        <v>17841.500000000051</v>
      </c>
    </row>
    <row r="2298" spans="1:25">
      <c r="A2298" t="s">
        <v>7550</v>
      </c>
      <c r="B2298" t="s">
        <v>7551</v>
      </c>
      <c r="C2298" t="s">
        <v>25</v>
      </c>
      <c r="D2298">
        <v>2</v>
      </c>
      <c r="E2298" s="36">
        <v>3.9</v>
      </c>
      <c r="F2298" s="4">
        <v>4.0000000000000002E-4</v>
      </c>
      <c r="G2298">
        <v>0</v>
      </c>
      <c r="H2298" s="25">
        <v>25.9</v>
      </c>
      <c r="I2298" s="25">
        <v>-7.1</v>
      </c>
      <c r="J2298" s="3">
        <v>10000</v>
      </c>
      <c r="K2298" s="7">
        <f t="shared" si="505"/>
        <v>1</v>
      </c>
      <c r="L2298" s="6">
        <f t="shared" si="506"/>
        <v>3.9</v>
      </c>
      <c r="M2298">
        <v>1</v>
      </c>
      <c r="N2298" s="9">
        <f t="shared" si="507"/>
        <v>1</v>
      </c>
      <c r="O2298" s="9">
        <f t="shared" si="508"/>
        <v>0</v>
      </c>
      <c r="P2298" s="9">
        <f t="shared" si="509"/>
        <v>0</v>
      </c>
      <c r="Q2298" s="8">
        <f t="shared" si="510"/>
        <v>3.9</v>
      </c>
      <c r="R2298" s="8">
        <f t="shared" si="511"/>
        <v>0</v>
      </c>
      <c r="S2298" t="str">
        <f t="shared" si="512"/>
        <v>14.30.00</v>
      </c>
      <c r="T2298" t="str">
        <f t="shared" si="513"/>
        <v>15.00.00</v>
      </c>
      <c r="U2298" t="str">
        <f t="shared" si="514"/>
        <v>20-gen-2016</v>
      </c>
      <c r="V2298">
        <f t="shared" si="515"/>
        <v>1</v>
      </c>
      <c r="W2298">
        <f t="shared" si="516"/>
        <v>2016</v>
      </c>
      <c r="X2298">
        <f t="shared" si="517"/>
        <v>20</v>
      </c>
      <c r="Y2298" s="25">
        <f t="shared" si="518"/>
        <v>17845.400000000052</v>
      </c>
    </row>
    <row r="2299" spans="1:25">
      <c r="A2299" t="s">
        <v>3528</v>
      </c>
      <c r="B2299" t="s">
        <v>3529</v>
      </c>
      <c r="C2299" t="s">
        <v>25</v>
      </c>
      <c r="D2299">
        <v>3</v>
      </c>
      <c r="E2299" s="36">
        <v>90</v>
      </c>
      <c r="F2299" s="4">
        <v>9.5999999999999992E-3</v>
      </c>
      <c r="G2299">
        <v>0</v>
      </c>
      <c r="H2299" s="25">
        <v>90</v>
      </c>
      <c r="I2299" s="25">
        <v>0</v>
      </c>
      <c r="J2299" s="3">
        <v>10000</v>
      </c>
      <c r="K2299" s="7">
        <f t="shared" si="505"/>
        <v>2</v>
      </c>
      <c r="L2299" s="6">
        <f t="shared" si="506"/>
        <v>93.9</v>
      </c>
      <c r="M2299">
        <v>1</v>
      </c>
      <c r="N2299" s="9">
        <f t="shared" si="507"/>
        <v>1</v>
      </c>
      <c r="O2299" s="9">
        <f t="shared" si="508"/>
        <v>0</v>
      </c>
      <c r="P2299" s="9">
        <f t="shared" si="509"/>
        <v>0</v>
      </c>
      <c r="Q2299" s="8">
        <f t="shared" si="510"/>
        <v>90</v>
      </c>
      <c r="R2299" s="8">
        <f t="shared" si="511"/>
        <v>0</v>
      </c>
      <c r="S2299" t="str">
        <f t="shared" si="512"/>
        <v>20.00.00</v>
      </c>
      <c r="T2299" t="str">
        <f t="shared" si="513"/>
        <v>23.00.00</v>
      </c>
      <c r="U2299" t="str">
        <f t="shared" si="514"/>
        <v>20-gen-2016</v>
      </c>
      <c r="V2299">
        <f t="shared" si="515"/>
        <v>1</v>
      </c>
      <c r="W2299">
        <f t="shared" si="516"/>
        <v>2016</v>
      </c>
      <c r="X2299">
        <f t="shared" si="517"/>
        <v>20</v>
      </c>
      <c r="Y2299" s="25">
        <f t="shared" si="518"/>
        <v>17935.400000000052</v>
      </c>
    </row>
    <row r="2300" spans="1:25">
      <c r="A2300" t="s">
        <v>6106</v>
      </c>
      <c r="B2300" t="s">
        <v>6107</v>
      </c>
      <c r="C2300" t="s">
        <v>25</v>
      </c>
      <c r="D2300">
        <v>6</v>
      </c>
      <c r="E2300" s="36">
        <v>70.2</v>
      </c>
      <c r="F2300" s="4">
        <v>7.4000000000000003E-3</v>
      </c>
      <c r="G2300">
        <v>0</v>
      </c>
      <c r="H2300" s="25">
        <v>134.30000000000001</v>
      </c>
      <c r="I2300" s="25">
        <v>0</v>
      </c>
      <c r="J2300" s="3">
        <v>10000</v>
      </c>
      <c r="K2300" s="7">
        <f t="shared" si="505"/>
        <v>3</v>
      </c>
      <c r="L2300" s="6">
        <f t="shared" si="506"/>
        <v>164.10000000000002</v>
      </c>
      <c r="M2300">
        <v>1</v>
      </c>
      <c r="N2300" s="9">
        <f t="shared" si="507"/>
        <v>1</v>
      </c>
      <c r="O2300" s="9">
        <f t="shared" si="508"/>
        <v>0</v>
      </c>
      <c r="P2300" s="9">
        <f t="shared" si="509"/>
        <v>0</v>
      </c>
      <c r="Q2300" s="8">
        <f t="shared" si="510"/>
        <v>70.2</v>
      </c>
      <c r="R2300" s="8">
        <f t="shared" si="511"/>
        <v>0</v>
      </c>
      <c r="S2300" t="str">
        <f t="shared" si="512"/>
        <v>22.00.00</v>
      </c>
      <c r="T2300" t="str">
        <f t="shared" si="513"/>
        <v>4.00.00</v>
      </c>
      <c r="U2300" t="str">
        <f t="shared" si="514"/>
        <v>20-gen-2016</v>
      </c>
      <c r="V2300">
        <f t="shared" si="515"/>
        <v>1</v>
      </c>
      <c r="W2300">
        <f t="shared" si="516"/>
        <v>2016</v>
      </c>
      <c r="X2300">
        <f t="shared" si="517"/>
        <v>20</v>
      </c>
      <c r="Y2300" s="25">
        <f t="shared" si="518"/>
        <v>18005.600000000053</v>
      </c>
    </row>
    <row r="2301" spans="1:25">
      <c r="A2301" t="s">
        <v>7548</v>
      </c>
      <c r="B2301" t="s">
        <v>7549</v>
      </c>
      <c r="C2301" t="s">
        <v>55</v>
      </c>
      <c r="D2301">
        <v>3</v>
      </c>
      <c r="E2301" s="36">
        <v>3</v>
      </c>
      <c r="F2301" s="4">
        <v>2.9999999999999997E-4</v>
      </c>
      <c r="G2301">
        <v>0</v>
      </c>
      <c r="H2301" s="25">
        <v>24</v>
      </c>
      <c r="I2301" s="25">
        <v>-4.7</v>
      </c>
      <c r="J2301" s="3">
        <v>10000</v>
      </c>
      <c r="K2301" s="7">
        <f t="shared" si="505"/>
        <v>4</v>
      </c>
      <c r="L2301" s="6">
        <f t="shared" si="506"/>
        <v>167.10000000000002</v>
      </c>
      <c r="M2301">
        <v>1</v>
      </c>
      <c r="N2301" s="9">
        <f t="shared" si="507"/>
        <v>1</v>
      </c>
      <c r="O2301" s="9">
        <f t="shared" si="508"/>
        <v>0</v>
      </c>
      <c r="P2301" s="9">
        <f t="shared" si="509"/>
        <v>0</v>
      </c>
      <c r="Q2301" s="8">
        <f t="shared" si="510"/>
        <v>3</v>
      </c>
      <c r="R2301" s="8">
        <f t="shared" si="511"/>
        <v>0</v>
      </c>
      <c r="S2301" t="str">
        <f t="shared" si="512"/>
        <v>9.30.00</v>
      </c>
      <c r="T2301" t="str">
        <f t="shared" si="513"/>
        <v>10.15.00</v>
      </c>
      <c r="U2301" t="str">
        <f t="shared" si="514"/>
        <v>20-gen-2016</v>
      </c>
      <c r="V2301">
        <f t="shared" si="515"/>
        <v>1</v>
      </c>
      <c r="W2301">
        <f t="shared" si="516"/>
        <v>2016</v>
      </c>
      <c r="X2301">
        <f t="shared" si="517"/>
        <v>20</v>
      </c>
      <c r="Y2301" s="25">
        <f t="shared" si="518"/>
        <v>18008.600000000053</v>
      </c>
    </row>
    <row r="2302" spans="1:25">
      <c r="A2302" t="s">
        <v>7554</v>
      </c>
      <c r="B2302" t="s">
        <v>7555</v>
      </c>
      <c r="C2302" t="s">
        <v>25</v>
      </c>
      <c r="D2302">
        <v>11</v>
      </c>
      <c r="E2302" s="36">
        <v>99.8</v>
      </c>
      <c r="F2302" s="4">
        <v>1.0500000000000001E-2</v>
      </c>
      <c r="G2302">
        <v>0</v>
      </c>
      <c r="H2302" s="25">
        <v>121.8</v>
      </c>
      <c r="I2302" s="25">
        <v>-37</v>
      </c>
      <c r="J2302" s="3">
        <v>10000</v>
      </c>
      <c r="K2302" s="7">
        <f t="shared" si="505"/>
        <v>5</v>
      </c>
      <c r="L2302" s="6">
        <f t="shared" si="506"/>
        <v>266.90000000000003</v>
      </c>
      <c r="M2302">
        <v>1</v>
      </c>
      <c r="N2302" s="9">
        <f t="shared" si="507"/>
        <v>1</v>
      </c>
      <c r="O2302" s="9">
        <f t="shared" si="508"/>
        <v>0</v>
      </c>
      <c r="P2302" s="9">
        <f t="shared" si="509"/>
        <v>0</v>
      </c>
      <c r="Q2302" s="8">
        <f t="shared" si="510"/>
        <v>99.8</v>
      </c>
      <c r="R2302" s="8">
        <f t="shared" si="511"/>
        <v>0</v>
      </c>
      <c r="S2302" t="str">
        <f t="shared" si="512"/>
        <v>12.00.00</v>
      </c>
      <c r="T2302" t="str">
        <f t="shared" si="513"/>
        <v>14.45.00</v>
      </c>
      <c r="U2302" t="str">
        <f t="shared" si="514"/>
        <v>21-gen-2016</v>
      </c>
      <c r="V2302">
        <f t="shared" si="515"/>
        <v>1</v>
      </c>
      <c r="W2302">
        <f t="shared" si="516"/>
        <v>2016</v>
      </c>
      <c r="X2302">
        <f t="shared" si="517"/>
        <v>21</v>
      </c>
      <c r="Y2302" s="25">
        <f t="shared" si="518"/>
        <v>18108.400000000052</v>
      </c>
    </row>
    <row r="2303" spans="1:25">
      <c r="A2303" t="s">
        <v>6108</v>
      </c>
      <c r="B2303" t="s">
        <v>6108</v>
      </c>
      <c r="C2303" t="s">
        <v>25</v>
      </c>
      <c r="D2303">
        <v>0</v>
      </c>
      <c r="E2303" s="36">
        <v>-47.8</v>
      </c>
      <c r="F2303" s="4">
        <v>-5.0000000000000001E-3</v>
      </c>
      <c r="G2303">
        <v>0</v>
      </c>
      <c r="H2303" s="25">
        <v>0</v>
      </c>
      <c r="I2303" s="25">
        <v>-47.8</v>
      </c>
      <c r="J2303" s="3">
        <v>10000</v>
      </c>
      <c r="K2303" s="7">
        <f t="shared" si="505"/>
        <v>-1</v>
      </c>
      <c r="L2303" s="6">
        <f t="shared" si="506"/>
        <v>-47.8</v>
      </c>
      <c r="M2303">
        <v>1</v>
      </c>
      <c r="N2303" s="9">
        <f t="shared" si="507"/>
        <v>0</v>
      </c>
      <c r="O2303" s="9">
        <f t="shared" si="508"/>
        <v>-1</v>
      </c>
      <c r="P2303" s="9">
        <f t="shared" si="509"/>
        <v>0</v>
      </c>
      <c r="Q2303" s="8">
        <f t="shared" si="510"/>
        <v>0</v>
      </c>
      <c r="R2303" s="8">
        <f t="shared" si="511"/>
        <v>-47.8</v>
      </c>
      <c r="S2303" t="str">
        <f t="shared" si="512"/>
        <v>15.00.00</v>
      </c>
      <c r="T2303" t="str">
        <f t="shared" si="513"/>
        <v>15.00.00</v>
      </c>
      <c r="U2303" t="str">
        <f t="shared" si="514"/>
        <v>21-gen-2016</v>
      </c>
      <c r="V2303">
        <f t="shared" si="515"/>
        <v>1</v>
      </c>
      <c r="W2303">
        <f t="shared" si="516"/>
        <v>2016</v>
      </c>
      <c r="X2303">
        <f t="shared" si="517"/>
        <v>21</v>
      </c>
      <c r="Y2303" s="25">
        <f t="shared" si="518"/>
        <v>18060.600000000053</v>
      </c>
    </row>
    <row r="2304" spans="1:25">
      <c r="A2304" t="s">
        <v>7552</v>
      </c>
      <c r="B2304" t="s">
        <v>7553</v>
      </c>
      <c r="C2304" t="s">
        <v>55</v>
      </c>
      <c r="D2304">
        <v>2</v>
      </c>
      <c r="E2304" s="36">
        <v>3.5</v>
      </c>
      <c r="F2304" s="4">
        <v>4.0000000000000002E-4</v>
      </c>
      <c r="G2304">
        <v>0</v>
      </c>
      <c r="H2304" s="25">
        <v>24.5</v>
      </c>
      <c r="I2304" s="25">
        <v>0</v>
      </c>
      <c r="J2304" s="3">
        <v>10000</v>
      </c>
      <c r="K2304" s="7">
        <f t="shared" si="505"/>
        <v>1</v>
      </c>
      <c r="L2304" s="6">
        <f t="shared" si="506"/>
        <v>3.5</v>
      </c>
      <c r="M2304">
        <v>1</v>
      </c>
      <c r="N2304" s="9">
        <f t="shared" si="507"/>
        <v>1</v>
      </c>
      <c r="O2304" s="9">
        <f t="shared" si="508"/>
        <v>0</v>
      </c>
      <c r="P2304" s="9">
        <f t="shared" si="509"/>
        <v>0</v>
      </c>
      <c r="Q2304" s="8">
        <f t="shared" si="510"/>
        <v>3.5</v>
      </c>
      <c r="R2304" s="8">
        <f t="shared" si="511"/>
        <v>0</v>
      </c>
      <c r="S2304" t="str">
        <f t="shared" si="512"/>
        <v>9.45.00</v>
      </c>
      <c r="T2304" t="str">
        <f t="shared" si="513"/>
        <v>10.15.00</v>
      </c>
      <c r="U2304" t="str">
        <f t="shared" si="514"/>
        <v>21-gen-2016</v>
      </c>
      <c r="V2304">
        <f t="shared" si="515"/>
        <v>1</v>
      </c>
      <c r="W2304">
        <f t="shared" si="516"/>
        <v>2016</v>
      </c>
      <c r="X2304">
        <f t="shared" si="517"/>
        <v>21</v>
      </c>
      <c r="Y2304" s="25">
        <f t="shared" si="518"/>
        <v>18064.100000000053</v>
      </c>
    </row>
    <row r="2305" spans="1:25">
      <c r="A2305" t="s">
        <v>2462</v>
      </c>
      <c r="B2305" t="s">
        <v>2463</v>
      </c>
      <c r="C2305" t="s">
        <v>25</v>
      </c>
      <c r="D2305">
        <v>9</v>
      </c>
      <c r="E2305" s="38">
        <v>260.39999999999998</v>
      </c>
      <c r="F2305" s="4">
        <v>1.34E-2</v>
      </c>
      <c r="G2305">
        <v>0</v>
      </c>
      <c r="H2305" s="25">
        <v>304.39999999999998</v>
      </c>
      <c r="I2305" s="25">
        <v>0</v>
      </c>
      <c r="J2305" s="3">
        <v>10000</v>
      </c>
      <c r="K2305" s="7">
        <f t="shared" si="505"/>
        <v>2</v>
      </c>
      <c r="L2305" s="6">
        <f t="shared" si="506"/>
        <v>263.89999999999998</v>
      </c>
      <c r="M2305">
        <v>1</v>
      </c>
      <c r="N2305" s="9">
        <f t="shared" si="507"/>
        <v>1</v>
      </c>
      <c r="O2305" s="9">
        <f t="shared" si="508"/>
        <v>0</v>
      </c>
      <c r="P2305" s="9">
        <f t="shared" si="509"/>
        <v>0</v>
      </c>
      <c r="Q2305" s="8">
        <f t="shared" si="510"/>
        <v>260.39999999999998</v>
      </c>
      <c r="R2305" s="8">
        <f t="shared" si="511"/>
        <v>0</v>
      </c>
      <c r="S2305" t="str">
        <f t="shared" si="512"/>
        <v>12.00.00</v>
      </c>
      <c r="T2305" t="str">
        <f t="shared" si="513"/>
        <v>21.00.00</v>
      </c>
      <c r="U2305" t="str">
        <f t="shared" si="514"/>
        <v>26-gen-2016</v>
      </c>
      <c r="V2305">
        <f t="shared" si="515"/>
        <v>1</v>
      </c>
      <c r="W2305">
        <f t="shared" si="516"/>
        <v>2016</v>
      </c>
      <c r="X2305">
        <f t="shared" si="517"/>
        <v>26</v>
      </c>
      <c r="Y2305" s="25">
        <f t="shared" si="518"/>
        <v>18324.500000000055</v>
      </c>
    </row>
    <row r="2306" spans="1:25">
      <c r="A2306" t="s">
        <v>3530</v>
      </c>
      <c r="B2306" t="s">
        <v>3531</v>
      </c>
      <c r="C2306" t="s">
        <v>25</v>
      </c>
      <c r="D2306">
        <v>4</v>
      </c>
      <c r="E2306" s="36">
        <v>134.9</v>
      </c>
      <c r="F2306" s="4">
        <v>1.38E-2</v>
      </c>
      <c r="G2306">
        <v>0</v>
      </c>
      <c r="H2306" s="25">
        <v>134.9</v>
      </c>
      <c r="I2306" s="25">
        <v>0</v>
      </c>
      <c r="J2306" s="3">
        <v>10000</v>
      </c>
      <c r="K2306" s="7">
        <f t="shared" si="505"/>
        <v>3</v>
      </c>
      <c r="L2306" s="6">
        <f t="shared" si="506"/>
        <v>398.79999999999995</v>
      </c>
      <c r="M2306">
        <v>1</v>
      </c>
      <c r="N2306" s="9">
        <f t="shared" si="507"/>
        <v>1</v>
      </c>
      <c r="O2306" s="9">
        <f t="shared" si="508"/>
        <v>0</v>
      </c>
      <c r="P2306" s="9">
        <f t="shared" si="509"/>
        <v>0</v>
      </c>
      <c r="Q2306" s="8">
        <f t="shared" si="510"/>
        <v>134.9</v>
      </c>
      <c r="R2306" s="8">
        <f t="shared" si="511"/>
        <v>0</v>
      </c>
      <c r="S2306" t="str">
        <f t="shared" si="512"/>
        <v>14.00.00</v>
      </c>
      <c r="T2306" t="str">
        <f t="shared" si="513"/>
        <v>18.00.00</v>
      </c>
      <c r="U2306" t="str">
        <f t="shared" si="514"/>
        <v>27-gen-2016</v>
      </c>
      <c r="V2306">
        <f t="shared" si="515"/>
        <v>1</v>
      </c>
      <c r="W2306">
        <f t="shared" si="516"/>
        <v>2016</v>
      </c>
      <c r="X2306">
        <f t="shared" si="517"/>
        <v>27</v>
      </c>
      <c r="Y2306" s="25">
        <f t="shared" si="518"/>
        <v>18459.400000000056</v>
      </c>
    </row>
    <row r="2307" spans="1:25">
      <c r="A2307" t="s">
        <v>7557</v>
      </c>
      <c r="B2307" t="s">
        <v>2464</v>
      </c>
      <c r="C2307" t="s">
        <v>55</v>
      </c>
      <c r="D2307">
        <v>7</v>
      </c>
      <c r="E2307" s="36">
        <v>86.5</v>
      </c>
      <c r="F2307" s="4">
        <v>8.8000000000000005E-3</v>
      </c>
      <c r="G2307">
        <v>0</v>
      </c>
      <c r="H2307" s="25">
        <v>92</v>
      </c>
      <c r="I2307" s="25">
        <v>-28.5</v>
      </c>
      <c r="J2307" s="3">
        <v>10000</v>
      </c>
      <c r="K2307" s="7">
        <f t="shared" si="505"/>
        <v>4</v>
      </c>
      <c r="L2307" s="6">
        <f t="shared" si="506"/>
        <v>485.29999999999995</v>
      </c>
      <c r="M2307">
        <v>1</v>
      </c>
      <c r="N2307" s="9">
        <f t="shared" si="507"/>
        <v>1</v>
      </c>
      <c r="O2307" s="9">
        <f t="shared" si="508"/>
        <v>0</v>
      </c>
      <c r="P2307" s="9">
        <f t="shared" si="509"/>
        <v>0</v>
      </c>
      <c r="Q2307" s="8">
        <f t="shared" si="510"/>
        <v>86.5</v>
      </c>
      <c r="R2307" s="8">
        <f t="shared" si="511"/>
        <v>0</v>
      </c>
      <c r="S2307" t="str">
        <f t="shared" si="512"/>
        <v>11.15.00</v>
      </c>
      <c r="T2307" t="str">
        <f t="shared" si="513"/>
        <v>13.00.00</v>
      </c>
      <c r="U2307" t="str">
        <f t="shared" si="514"/>
        <v>28-gen-2016</v>
      </c>
      <c r="V2307">
        <f t="shared" si="515"/>
        <v>1</v>
      </c>
      <c r="W2307">
        <f t="shared" si="516"/>
        <v>2016</v>
      </c>
      <c r="X2307">
        <f t="shared" si="517"/>
        <v>28</v>
      </c>
      <c r="Y2307" s="25">
        <f t="shared" si="518"/>
        <v>18545.900000000056</v>
      </c>
    </row>
    <row r="2308" spans="1:25">
      <c r="A2308" t="s">
        <v>2464</v>
      </c>
      <c r="B2308" t="s">
        <v>2465</v>
      </c>
      <c r="C2308" t="s">
        <v>55</v>
      </c>
      <c r="D2308">
        <v>2</v>
      </c>
      <c r="E2308" s="38">
        <v>-200</v>
      </c>
      <c r="F2308" s="4">
        <v>-1.03E-2</v>
      </c>
      <c r="G2308">
        <v>0</v>
      </c>
      <c r="H2308" s="25">
        <v>0</v>
      </c>
      <c r="I2308" s="25">
        <v>-200</v>
      </c>
      <c r="J2308" s="3">
        <v>10000</v>
      </c>
      <c r="K2308" s="7">
        <f t="shared" si="505"/>
        <v>-1</v>
      </c>
      <c r="L2308" s="6">
        <f t="shared" si="506"/>
        <v>-200</v>
      </c>
      <c r="M2308">
        <v>1</v>
      </c>
      <c r="N2308" s="9">
        <f t="shared" si="507"/>
        <v>0</v>
      </c>
      <c r="O2308" s="9">
        <f t="shared" si="508"/>
        <v>-1</v>
      </c>
      <c r="P2308" s="9">
        <f t="shared" si="509"/>
        <v>0</v>
      </c>
      <c r="Q2308" s="8">
        <f t="shared" si="510"/>
        <v>0</v>
      </c>
      <c r="R2308" s="8">
        <f t="shared" si="511"/>
        <v>-200</v>
      </c>
      <c r="S2308" t="str">
        <f t="shared" si="512"/>
        <v>13.00.00</v>
      </c>
      <c r="T2308" t="str">
        <f t="shared" si="513"/>
        <v>15.00.00</v>
      </c>
      <c r="U2308" t="str">
        <f t="shared" si="514"/>
        <v>28-gen-2016</v>
      </c>
      <c r="V2308">
        <f t="shared" si="515"/>
        <v>1</v>
      </c>
      <c r="W2308">
        <f t="shared" si="516"/>
        <v>2016</v>
      </c>
      <c r="X2308">
        <f t="shared" si="517"/>
        <v>28</v>
      </c>
      <c r="Y2308" s="25">
        <f t="shared" si="518"/>
        <v>18345.900000000056</v>
      </c>
    </row>
    <row r="2309" spans="1:25">
      <c r="A2309" t="s">
        <v>7556</v>
      </c>
      <c r="B2309" t="s">
        <v>7557</v>
      </c>
      <c r="C2309" t="s">
        <v>25</v>
      </c>
      <c r="D2309">
        <v>6</v>
      </c>
      <c r="E2309" s="36">
        <v>-86.5</v>
      </c>
      <c r="F2309" s="4">
        <v>-8.6999999999999994E-3</v>
      </c>
      <c r="G2309">
        <v>0</v>
      </c>
      <c r="H2309" s="25">
        <v>0</v>
      </c>
      <c r="I2309" s="25">
        <v>-82.2</v>
      </c>
      <c r="J2309" s="3">
        <v>10000</v>
      </c>
      <c r="K2309" s="7">
        <f t="shared" si="505"/>
        <v>-2</v>
      </c>
      <c r="L2309" s="6">
        <f t="shared" si="506"/>
        <v>-286.5</v>
      </c>
      <c r="M2309">
        <v>1</v>
      </c>
      <c r="N2309" s="9">
        <f t="shared" si="507"/>
        <v>0</v>
      </c>
      <c r="O2309" s="9">
        <f t="shared" si="508"/>
        <v>-1</v>
      </c>
      <c r="P2309" s="9">
        <f t="shared" si="509"/>
        <v>0</v>
      </c>
      <c r="Q2309" s="8">
        <f t="shared" si="510"/>
        <v>0</v>
      </c>
      <c r="R2309" s="8">
        <f t="shared" si="511"/>
        <v>-86.5</v>
      </c>
      <c r="S2309" t="str">
        <f t="shared" si="512"/>
        <v>9.45.00</v>
      </c>
      <c r="T2309" t="str">
        <f t="shared" si="513"/>
        <v>11.15.00</v>
      </c>
      <c r="U2309" t="str">
        <f t="shared" si="514"/>
        <v>28-gen-2016</v>
      </c>
      <c r="V2309">
        <f t="shared" si="515"/>
        <v>1</v>
      </c>
      <c r="W2309">
        <f t="shared" si="516"/>
        <v>2016</v>
      </c>
      <c r="X2309">
        <f t="shared" si="517"/>
        <v>28</v>
      </c>
      <c r="Y2309" s="25">
        <f t="shared" si="518"/>
        <v>18259.400000000056</v>
      </c>
    </row>
    <row r="2310" spans="1:25">
      <c r="A2310" t="s">
        <v>7558</v>
      </c>
      <c r="B2310" t="s">
        <v>2466</v>
      </c>
      <c r="C2310" t="s">
        <v>55</v>
      </c>
      <c r="D2310">
        <v>8</v>
      </c>
      <c r="E2310" s="36">
        <v>27.7</v>
      </c>
      <c r="F2310" s="4">
        <v>2.8E-3</v>
      </c>
      <c r="G2310">
        <v>0</v>
      </c>
      <c r="H2310" s="25">
        <v>48.7</v>
      </c>
      <c r="I2310" s="25">
        <v>0</v>
      </c>
      <c r="J2310" s="3">
        <v>10000</v>
      </c>
      <c r="K2310" s="7">
        <f t="shared" si="505"/>
        <v>1</v>
      </c>
      <c r="L2310" s="6">
        <f t="shared" si="506"/>
        <v>27.7</v>
      </c>
      <c r="M2310">
        <v>1</v>
      </c>
      <c r="N2310" s="9">
        <f t="shared" si="507"/>
        <v>1</v>
      </c>
      <c r="O2310" s="9">
        <f t="shared" si="508"/>
        <v>0</v>
      </c>
      <c r="P2310" s="9">
        <f t="shared" si="509"/>
        <v>0</v>
      </c>
      <c r="Q2310" s="8">
        <f t="shared" si="510"/>
        <v>27.7</v>
      </c>
      <c r="R2310" s="8">
        <f t="shared" si="511"/>
        <v>0</v>
      </c>
      <c r="S2310" t="str">
        <f t="shared" si="512"/>
        <v>11.00.00</v>
      </c>
      <c r="T2310" t="str">
        <f t="shared" si="513"/>
        <v>13.00.00</v>
      </c>
      <c r="U2310" t="str">
        <f t="shared" si="514"/>
        <v>29-gen-2016</v>
      </c>
      <c r="V2310">
        <f t="shared" si="515"/>
        <v>1</v>
      </c>
      <c r="W2310">
        <f t="shared" si="516"/>
        <v>2016</v>
      </c>
      <c r="X2310">
        <f t="shared" si="517"/>
        <v>29</v>
      </c>
      <c r="Y2310" s="25">
        <f t="shared" si="518"/>
        <v>18287.100000000057</v>
      </c>
    </row>
    <row r="2311" spans="1:25">
      <c r="A2311" t="s">
        <v>2466</v>
      </c>
      <c r="B2311" t="s">
        <v>2467</v>
      </c>
      <c r="C2311" t="s">
        <v>55</v>
      </c>
      <c r="D2311">
        <v>2</v>
      </c>
      <c r="E2311" s="38">
        <v>-200</v>
      </c>
      <c r="F2311" s="4">
        <v>-1.03E-2</v>
      </c>
      <c r="G2311">
        <v>0</v>
      </c>
      <c r="H2311" s="25">
        <v>0</v>
      </c>
      <c r="I2311" s="25">
        <v>-200</v>
      </c>
      <c r="J2311" s="3">
        <v>10000</v>
      </c>
      <c r="K2311" s="7">
        <f t="shared" ref="K2311:K2374" si="519">+IF(AND(E2311&gt;=0,E2310&gt;=0),K2310+1,IF(AND(E2311&lt;0,E2310&lt;0),K2310-1,IF(AND(E2311&gt;=0,E2310&lt;0),1,-1)))</f>
        <v>-1</v>
      </c>
      <c r="L2311" s="6">
        <f t="shared" ref="L2311:L2374" si="520">+IF(AND(E2311&gt;=0,E2310&gt;=0),L2310+E2311,IF(AND(E2311&lt;0,E2310&lt;0),L2310+E2311,E2311))</f>
        <v>-200</v>
      </c>
      <c r="M2311">
        <v>1</v>
      </c>
      <c r="N2311" s="9">
        <f t="shared" ref="N2311:N2374" si="521">+IF(E2311&gt;0,1,0)</f>
        <v>0</v>
      </c>
      <c r="O2311" s="9">
        <f t="shared" ref="O2311:O2374" si="522">+IF(E2311&lt;0,-1,0)</f>
        <v>-1</v>
      </c>
      <c r="P2311" s="9">
        <f t="shared" ref="P2311:P2374" si="523">+IF(E2311=0,1,0)</f>
        <v>0</v>
      </c>
      <c r="Q2311" s="8">
        <f t="shared" ref="Q2311:Q2374" si="524">IF(E2311&gt;=0,E2311,0)</f>
        <v>0</v>
      </c>
      <c r="R2311" s="8">
        <f t="shared" ref="R2311:R2374" si="525">IF(E2311&lt;0,E2311,0)</f>
        <v>-200</v>
      </c>
      <c r="S2311" t="str">
        <f t="shared" ref="S2311:S2374" si="526">REPLACE(A2311,1,SEARCH(" ",A2311),"")</f>
        <v>13.00.00</v>
      </c>
      <c r="T2311" t="str">
        <f t="shared" ref="T2311:T2374" si="527">REPLACE(B2311,1,SEARCH(" ",B2311),"")</f>
        <v>15.00.00</v>
      </c>
      <c r="U2311" t="str">
        <f t="shared" ref="U2311:U2374" si="528">LEFT(A2311,11)</f>
        <v>29-gen-2016</v>
      </c>
      <c r="V2311">
        <f t="shared" ref="V2311:V2374" si="529">MONTH(U2311)</f>
        <v>1</v>
      </c>
      <c r="W2311">
        <f t="shared" ref="W2311:W2374" si="530">YEAR(U2311)</f>
        <v>2016</v>
      </c>
      <c r="X2311">
        <f t="shared" ref="X2311:X2374" si="531">DAY(U2311)</f>
        <v>29</v>
      </c>
      <c r="Y2311" s="25">
        <f t="shared" ref="Y2311:Y2374" si="532">Y2310+E2311</f>
        <v>18087.100000000057</v>
      </c>
    </row>
    <row r="2312" spans="1:25">
      <c r="A2312" t="s">
        <v>7559</v>
      </c>
      <c r="B2312" t="s">
        <v>7560</v>
      </c>
      <c r="C2312" t="s">
        <v>25</v>
      </c>
      <c r="D2312">
        <v>19</v>
      </c>
      <c r="E2312" s="36">
        <v>16.2</v>
      </c>
      <c r="F2312" s="4">
        <v>1.6999999999999999E-3</v>
      </c>
      <c r="G2312">
        <v>0</v>
      </c>
      <c r="H2312" s="25">
        <v>24.7</v>
      </c>
      <c r="I2312" s="25">
        <v>-53</v>
      </c>
      <c r="J2312" s="3">
        <v>10000</v>
      </c>
      <c r="K2312" s="7">
        <f t="shared" si="519"/>
        <v>1</v>
      </c>
      <c r="L2312" s="6">
        <f t="shared" si="520"/>
        <v>16.2</v>
      </c>
      <c r="M2312">
        <v>1</v>
      </c>
      <c r="N2312" s="9">
        <f t="shared" si="521"/>
        <v>1</v>
      </c>
      <c r="O2312" s="9">
        <f t="shared" si="522"/>
        <v>0</v>
      </c>
      <c r="P2312" s="9">
        <f t="shared" si="523"/>
        <v>0</v>
      </c>
      <c r="Q2312" s="8">
        <f t="shared" si="524"/>
        <v>16.2</v>
      </c>
      <c r="R2312" s="8">
        <f t="shared" si="525"/>
        <v>0</v>
      </c>
      <c r="S2312" t="str">
        <f t="shared" si="526"/>
        <v>16.15.00</v>
      </c>
      <c r="T2312" t="str">
        <f t="shared" si="527"/>
        <v>21.00.00</v>
      </c>
      <c r="U2312" t="str">
        <f t="shared" si="528"/>
        <v>29-gen-2016</v>
      </c>
      <c r="V2312">
        <f t="shared" si="529"/>
        <v>1</v>
      </c>
      <c r="W2312">
        <f t="shared" si="530"/>
        <v>2016</v>
      </c>
      <c r="X2312">
        <f t="shared" si="531"/>
        <v>29</v>
      </c>
      <c r="Y2312" s="25">
        <f t="shared" si="532"/>
        <v>18103.300000000057</v>
      </c>
    </row>
    <row r="2313" spans="1:25">
      <c r="A2313" t="s">
        <v>6110</v>
      </c>
      <c r="B2313" t="s">
        <v>6111</v>
      </c>
      <c r="C2313" t="s">
        <v>25</v>
      </c>
      <c r="D2313">
        <v>14</v>
      </c>
      <c r="E2313" s="36">
        <v>-35.799999999999997</v>
      </c>
      <c r="F2313" s="4">
        <v>-3.5999999999999999E-3</v>
      </c>
      <c r="G2313">
        <v>0</v>
      </c>
      <c r="H2313" s="25">
        <v>37.299999999999997</v>
      </c>
      <c r="I2313" s="25">
        <v>-35.799999999999997</v>
      </c>
      <c r="J2313" s="3">
        <v>10000</v>
      </c>
      <c r="K2313" s="7">
        <f t="shared" si="519"/>
        <v>-1</v>
      </c>
      <c r="L2313" s="6">
        <f t="shared" si="520"/>
        <v>-35.799999999999997</v>
      </c>
      <c r="M2313">
        <v>1</v>
      </c>
      <c r="N2313" s="9">
        <f t="shared" si="521"/>
        <v>0</v>
      </c>
      <c r="O2313" s="9">
        <f t="shared" si="522"/>
        <v>-1</v>
      </c>
      <c r="P2313" s="9">
        <f t="shared" si="523"/>
        <v>0</v>
      </c>
      <c r="Q2313" s="8">
        <f t="shared" si="524"/>
        <v>0</v>
      </c>
      <c r="R2313" s="8">
        <f t="shared" si="525"/>
        <v>-35.799999999999997</v>
      </c>
      <c r="S2313" t="str">
        <f t="shared" si="526"/>
        <v>18.00.00</v>
      </c>
      <c r="T2313" t="str">
        <f t="shared" si="527"/>
        <v>9.00.00</v>
      </c>
      <c r="U2313" t="str">
        <f t="shared" si="528"/>
        <v>29-gen-2016</v>
      </c>
      <c r="V2313">
        <f t="shared" si="529"/>
        <v>1</v>
      </c>
      <c r="W2313">
        <f t="shared" si="530"/>
        <v>2016</v>
      </c>
      <c r="X2313">
        <f t="shared" si="531"/>
        <v>29</v>
      </c>
      <c r="Y2313" s="25">
        <f t="shared" si="532"/>
        <v>18067.500000000058</v>
      </c>
    </row>
    <row r="2314" spans="1:25">
      <c r="A2314" t="s">
        <v>6109</v>
      </c>
      <c r="B2314" t="s">
        <v>6109</v>
      </c>
      <c r="C2314" t="s">
        <v>25</v>
      </c>
      <c r="D2314">
        <v>0</v>
      </c>
      <c r="E2314" s="36">
        <v>-73.8</v>
      </c>
      <c r="F2314" s="4">
        <v>-7.6E-3</v>
      </c>
      <c r="G2314">
        <v>0</v>
      </c>
      <c r="H2314" s="25">
        <v>0</v>
      </c>
      <c r="I2314" s="25">
        <v>-73.8</v>
      </c>
      <c r="J2314" s="3">
        <v>10000</v>
      </c>
      <c r="K2314" s="7">
        <f t="shared" si="519"/>
        <v>-2</v>
      </c>
      <c r="L2314" s="6">
        <f t="shared" si="520"/>
        <v>-109.6</v>
      </c>
      <c r="M2314">
        <v>1</v>
      </c>
      <c r="N2314" s="9">
        <f t="shared" si="521"/>
        <v>0</v>
      </c>
      <c r="O2314" s="9">
        <f t="shared" si="522"/>
        <v>-1</v>
      </c>
      <c r="P2314" s="9">
        <f t="shared" si="523"/>
        <v>0</v>
      </c>
      <c r="Q2314" s="8">
        <f t="shared" si="524"/>
        <v>0</v>
      </c>
      <c r="R2314" s="8">
        <f t="shared" si="525"/>
        <v>-73.8</v>
      </c>
      <c r="S2314" t="str">
        <f t="shared" si="526"/>
        <v>5.00.00</v>
      </c>
      <c r="T2314" t="str">
        <f t="shared" si="527"/>
        <v>5.00.00</v>
      </c>
      <c r="U2314" t="str">
        <f t="shared" si="528"/>
        <v>29-gen-2016</v>
      </c>
      <c r="V2314">
        <f t="shared" si="529"/>
        <v>1</v>
      </c>
      <c r="W2314">
        <f t="shared" si="530"/>
        <v>2016</v>
      </c>
      <c r="X2314">
        <f t="shared" si="531"/>
        <v>29</v>
      </c>
      <c r="Y2314" s="25">
        <f t="shared" si="532"/>
        <v>17993.700000000059</v>
      </c>
    </row>
    <row r="2315" spans="1:25">
      <c r="A2315" t="s">
        <v>3532</v>
      </c>
      <c r="B2315" t="s">
        <v>3532</v>
      </c>
      <c r="C2315" t="s">
        <v>25</v>
      </c>
      <c r="D2315">
        <v>0</v>
      </c>
      <c r="E2315" s="36">
        <v>-55.8</v>
      </c>
      <c r="F2315" s="4">
        <v>-5.7999999999999996E-3</v>
      </c>
      <c r="G2315">
        <v>0</v>
      </c>
      <c r="H2315" s="25">
        <v>0</v>
      </c>
      <c r="I2315" s="25">
        <v>-55.8</v>
      </c>
      <c r="J2315" s="3">
        <v>10000</v>
      </c>
      <c r="K2315" s="7">
        <f t="shared" si="519"/>
        <v>-3</v>
      </c>
      <c r="L2315" s="6">
        <f t="shared" si="520"/>
        <v>-165.39999999999998</v>
      </c>
      <c r="M2315">
        <v>1</v>
      </c>
      <c r="N2315" s="9">
        <f t="shared" si="521"/>
        <v>0</v>
      </c>
      <c r="O2315" s="9">
        <f t="shared" si="522"/>
        <v>-1</v>
      </c>
      <c r="P2315" s="9">
        <f t="shared" si="523"/>
        <v>0</v>
      </c>
      <c r="Q2315" s="8">
        <f t="shared" si="524"/>
        <v>0</v>
      </c>
      <c r="R2315" s="8">
        <f t="shared" si="525"/>
        <v>-55.8</v>
      </c>
      <c r="S2315" t="str">
        <f t="shared" si="526"/>
        <v>16.00.00</v>
      </c>
      <c r="T2315" t="str">
        <f t="shared" si="527"/>
        <v>16.00.00</v>
      </c>
      <c r="U2315" t="str">
        <f t="shared" si="528"/>
        <v xml:space="preserve">1-feb-2016 </v>
      </c>
      <c r="V2315">
        <f t="shared" si="529"/>
        <v>2</v>
      </c>
      <c r="W2315">
        <f t="shared" si="530"/>
        <v>2016</v>
      </c>
      <c r="X2315">
        <f t="shared" si="531"/>
        <v>1</v>
      </c>
      <c r="Y2315" s="25">
        <f t="shared" si="532"/>
        <v>17937.90000000006</v>
      </c>
    </row>
    <row r="2316" spans="1:25">
      <c r="A2316" t="s">
        <v>7561</v>
      </c>
      <c r="B2316" t="s">
        <v>7562</v>
      </c>
      <c r="C2316" t="s">
        <v>55</v>
      </c>
      <c r="D2316">
        <v>25</v>
      </c>
      <c r="E2316" s="36">
        <v>55</v>
      </c>
      <c r="F2316" s="4">
        <v>5.7000000000000002E-3</v>
      </c>
      <c r="G2316">
        <v>0</v>
      </c>
      <c r="H2316" s="25">
        <v>76</v>
      </c>
      <c r="I2316" s="25">
        <v>-46.8</v>
      </c>
      <c r="J2316" s="3">
        <v>10000</v>
      </c>
      <c r="K2316" s="7">
        <f t="shared" si="519"/>
        <v>1</v>
      </c>
      <c r="L2316" s="6">
        <f t="shared" si="520"/>
        <v>55</v>
      </c>
      <c r="M2316">
        <v>1</v>
      </c>
      <c r="N2316" s="9">
        <f t="shared" si="521"/>
        <v>1</v>
      </c>
      <c r="O2316" s="9">
        <f t="shared" si="522"/>
        <v>0</v>
      </c>
      <c r="P2316" s="9">
        <f t="shared" si="523"/>
        <v>0</v>
      </c>
      <c r="Q2316" s="8">
        <f t="shared" si="524"/>
        <v>55</v>
      </c>
      <c r="R2316" s="8">
        <f t="shared" si="525"/>
        <v>0</v>
      </c>
      <c r="S2316" t="str">
        <f t="shared" si="526"/>
        <v>10.15.00</v>
      </c>
      <c r="T2316" t="str">
        <f t="shared" si="527"/>
        <v>16.30.00</v>
      </c>
      <c r="U2316" t="str">
        <f t="shared" si="528"/>
        <v xml:space="preserve">2-feb-2016 </v>
      </c>
      <c r="V2316">
        <f t="shared" si="529"/>
        <v>2</v>
      </c>
      <c r="W2316">
        <f t="shared" si="530"/>
        <v>2016</v>
      </c>
      <c r="X2316">
        <f t="shared" si="531"/>
        <v>2</v>
      </c>
      <c r="Y2316" s="25">
        <f t="shared" si="532"/>
        <v>17992.90000000006</v>
      </c>
    </row>
    <row r="2317" spans="1:25">
      <c r="A2317" t="s">
        <v>6112</v>
      </c>
      <c r="B2317" t="s">
        <v>6113</v>
      </c>
      <c r="C2317" t="s">
        <v>55</v>
      </c>
      <c r="D2317">
        <v>7</v>
      </c>
      <c r="E2317" s="36">
        <v>16.2</v>
      </c>
      <c r="F2317" s="4">
        <v>1.6999999999999999E-3</v>
      </c>
      <c r="G2317">
        <v>0</v>
      </c>
      <c r="H2317" s="25">
        <v>69.400000000000006</v>
      </c>
      <c r="I2317" s="25">
        <v>-48.3</v>
      </c>
      <c r="J2317" s="3">
        <v>10000</v>
      </c>
      <c r="K2317" s="7">
        <f t="shared" si="519"/>
        <v>2</v>
      </c>
      <c r="L2317" s="6">
        <f t="shared" si="520"/>
        <v>71.2</v>
      </c>
      <c r="M2317">
        <v>1</v>
      </c>
      <c r="N2317" s="9">
        <f t="shared" si="521"/>
        <v>1</v>
      </c>
      <c r="O2317" s="9">
        <f t="shared" si="522"/>
        <v>0</v>
      </c>
      <c r="P2317" s="9">
        <f t="shared" si="523"/>
        <v>0</v>
      </c>
      <c r="Q2317" s="8">
        <f t="shared" si="524"/>
        <v>16.2</v>
      </c>
      <c r="R2317" s="8">
        <f t="shared" si="525"/>
        <v>0</v>
      </c>
      <c r="S2317" t="str">
        <f t="shared" si="526"/>
        <v>5.00.00</v>
      </c>
      <c r="T2317" t="str">
        <f t="shared" si="527"/>
        <v>12.00.00</v>
      </c>
      <c r="U2317" t="str">
        <f t="shared" si="528"/>
        <v xml:space="preserve">2-feb-2016 </v>
      </c>
      <c r="V2317">
        <f t="shared" si="529"/>
        <v>2</v>
      </c>
      <c r="W2317">
        <f t="shared" si="530"/>
        <v>2016</v>
      </c>
      <c r="X2317">
        <f t="shared" si="531"/>
        <v>2</v>
      </c>
      <c r="Y2317" s="25">
        <f t="shared" si="532"/>
        <v>18009.10000000006</v>
      </c>
    </row>
    <row r="2318" spans="1:25">
      <c r="A2318" t="s">
        <v>7564</v>
      </c>
      <c r="B2318" t="s">
        <v>7565</v>
      </c>
      <c r="C2318" t="s">
        <v>55</v>
      </c>
      <c r="D2318">
        <v>5</v>
      </c>
      <c r="E2318" s="36">
        <v>2.2000000000000002</v>
      </c>
      <c r="F2318" s="4">
        <v>2.0000000000000001E-4</v>
      </c>
      <c r="G2318">
        <v>0</v>
      </c>
      <c r="H2318" s="25">
        <v>0</v>
      </c>
      <c r="I2318" s="25">
        <v>-36.5</v>
      </c>
      <c r="J2318" s="3">
        <v>10000</v>
      </c>
      <c r="K2318" s="7">
        <f t="shared" si="519"/>
        <v>3</v>
      </c>
      <c r="L2318" s="6">
        <f t="shared" si="520"/>
        <v>73.400000000000006</v>
      </c>
      <c r="M2318">
        <v>1</v>
      </c>
      <c r="N2318" s="9">
        <f t="shared" si="521"/>
        <v>1</v>
      </c>
      <c r="O2318" s="9">
        <f t="shared" si="522"/>
        <v>0</v>
      </c>
      <c r="P2318" s="9">
        <f t="shared" si="523"/>
        <v>0</v>
      </c>
      <c r="Q2318" s="8">
        <f t="shared" si="524"/>
        <v>2.2000000000000002</v>
      </c>
      <c r="R2318" s="8">
        <f t="shared" si="525"/>
        <v>0</v>
      </c>
      <c r="S2318" t="str">
        <f t="shared" si="526"/>
        <v>10.45.00</v>
      </c>
      <c r="T2318" t="str">
        <f t="shared" si="527"/>
        <v>12.00.00</v>
      </c>
      <c r="U2318" t="str">
        <f t="shared" si="528"/>
        <v xml:space="preserve">3-feb-2016 </v>
      </c>
      <c r="V2318">
        <f t="shared" si="529"/>
        <v>2</v>
      </c>
      <c r="W2318">
        <f t="shared" si="530"/>
        <v>2016</v>
      </c>
      <c r="X2318">
        <f t="shared" si="531"/>
        <v>3</v>
      </c>
      <c r="Y2318" s="25">
        <f t="shared" si="532"/>
        <v>18011.300000000061</v>
      </c>
    </row>
    <row r="2319" spans="1:25">
      <c r="A2319" t="s">
        <v>7563</v>
      </c>
      <c r="B2319" t="s">
        <v>7564</v>
      </c>
      <c r="C2319" t="s">
        <v>25</v>
      </c>
      <c r="D2319">
        <v>4</v>
      </c>
      <c r="E2319" s="36">
        <v>-79.3</v>
      </c>
      <c r="F2319" s="4">
        <v>-8.3000000000000001E-3</v>
      </c>
      <c r="G2319">
        <v>0</v>
      </c>
      <c r="H2319" s="25">
        <v>0.2</v>
      </c>
      <c r="I2319" s="25">
        <v>-88.3</v>
      </c>
      <c r="J2319" s="3">
        <v>10000</v>
      </c>
      <c r="K2319" s="7">
        <f t="shared" si="519"/>
        <v>-1</v>
      </c>
      <c r="L2319" s="6">
        <f t="shared" si="520"/>
        <v>-79.3</v>
      </c>
      <c r="M2319">
        <v>1</v>
      </c>
      <c r="N2319" s="9">
        <f t="shared" si="521"/>
        <v>0</v>
      </c>
      <c r="O2319" s="9">
        <f t="shared" si="522"/>
        <v>-1</v>
      </c>
      <c r="P2319" s="9">
        <f t="shared" si="523"/>
        <v>0</v>
      </c>
      <c r="Q2319" s="8">
        <f t="shared" si="524"/>
        <v>0</v>
      </c>
      <c r="R2319" s="8">
        <f t="shared" si="525"/>
        <v>-79.3</v>
      </c>
      <c r="S2319" t="str">
        <f t="shared" si="526"/>
        <v>9.45.00</v>
      </c>
      <c r="T2319" t="str">
        <f t="shared" si="527"/>
        <v>10.45.00</v>
      </c>
      <c r="U2319" t="str">
        <f t="shared" si="528"/>
        <v xml:space="preserve">3-feb-2016 </v>
      </c>
      <c r="V2319">
        <f t="shared" si="529"/>
        <v>2</v>
      </c>
      <c r="W2319">
        <f t="shared" si="530"/>
        <v>2016</v>
      </c>
      <c r="X2319">
        <f t="shared" si="531"/>
        <v>3</v>
      </c>
      <c r="Y2319" s="25">
        <f t="shared" si="532"/>
        <v>17932.000000000062</v>
      </c>
    </row>
    <row r="2320" spans="1:25">
      <c r="A2320" t="s">
        <v>6114</v>
      </c>
      <c r="B2320" t="s">
        <v>6115</v>
      </c>
      <c r="C2320" t="s">
        <v>25</v>
      </c>
      <c r="D2320">
        <v>8</v>
      </c>
      <c r="E2320" s="36">
        <v>18.2</v>
      </c>
      <c r="F2320" s="4">
        <v>1.9E-3</v>
      </c>
      <c r="G2320">
        <v>0</v>
      </c>
      <c r="H2320" s="25">
        <v>81.400000000000006</v>
      </c>
      <c r="I2320" s="25">
        <v>-14.8</v>
      </c>
      <c r="J2320" s="3">
        <v>10000</v>
      </c>
      <c r="K2320" s="7">
        <f t="shared" si="519"/>
        <v>1</v>
      </c>
      <c r="L2320" s="6">
        <f t="shared" si="520"/>
        <v>18.2</v>
      </c>
      <c r="M2320">
        <v>1</v>
      </c>
      <c r="N2320" s="9">
        <f t="shared" si="521"/>
        <v>1</v>
      </c>
      <c r="O2320" s="9">
        <f t="shared" si="522"/>
        <v>0</v>
      </c>
      <c r="P2320" s="9">
        <f t="shared" si="523"/>
        <v>0</v>
      </c>
      <c r="Q2320" s="8">
        <f t="shared" si="524"/>
        <v>18.2</v>
      </c>
      <c r="R2320" s="8">
        <f t="shared" si="525"/>
        <v>0</v>
      </c>
      <c r="S2320" t="str">
        <f t="shared" si="526"/>
        <v>1.00.00</v>
      </c>
      <c r="T2320" t="str">
        <f t="shared" si="527"/>
        <v>9.00.00</v>
      </c>
      <c r="U2320" t="str">
        <f t="shared" si="528"/>
        <v xml:space="preserve">4-feb-2016 </v>
      </c>
      <c r="V2320">
        <f t="shared" si="529"/>
        <v>2</v>
      </c>
      <c r="W2320">
        <f t="shared" si="530"/>
        <v>2016</v>
      </c>
      <c r="X2320">
        <f t="shared" si="531"/>
        <v>4</v>
      </c>
      <c r="Y2320" s="25">
        <f t="shared" si="532"/>
        <v>17950.200000000063</v>
      </c>
    </row>
    <row r="2321" spans="1:25">
      <c r="A2321" t="s">
        <v>7566</v>
      </c>
      <c r="B2321" t="s">
        <v>7567</v>
      </c>
      <c r="C2321" t="s">
        <v>55</v>
      </c>
      <c r="D2321">
        <v>3</v>
      </c>
      <c r="E2321" s="36">
        <v>9.1999999999999993</v>
      </c>
      <c r="F2321" s="4">
        <v>1E-3</v>
      </c>
      <c r="G2321">
        <v>0</v>
      </c>
      <c r="H2321" s="25">
        <v>30.2</v>
      </c>
      <c r="I2321" s="25">
        <v>0</v>
      </c>
      <c r="J2321" s="3">
        <v>10000</v>
      </c>
      <c r="K2321" s="7">
        <f t="shared" si="519"/>
        <v>2</v>
      </c>
      <c r="L2321" s="6">
        <f t="shared" si="520"/>
        <v>27.4</v>
      </c>
      <c r="M2321">
        <v>1</v>
      </c>
      <c r="N2321" s="9">
        <f t="shared" si="521"/>
        <v>1</v>
      </c>
      <c r="O2321" s="9">
        <f t="shared" si="522"/>
        <v>0</v>
      </c>
      <c r="P2321" s="9">
        <f t="shared" si="523"/>
        <v>0</v>
      </c>
      <c r="Q2321" s="8">
        <f t="shared" si="524"/>
        <v>9.1999999999999993</v>
      </c>
      <c r="R2321" s="8">
        <f t="shared" si="525"/>
        <v>0</v>
      </c>
      <c r="S2321" t="str">
        <f t="shared" si="526"/>
        <v>9.45.00</v>
      </c>
      <c r="T2321" t="str">
        <f t="shared" si="527"/>
        <v>10.30.00</v>
      </c>
      <c r="U2321" t="str">
        <f t="shared" si="528"/>
        <v xml:space="preserve">4-feb-2016 </v>
      </c>
      <c r="V2321">
        <f t="shared" si="529"/>
        <v>2</v>
      </c>
      <c r="W2321">
        <f t="shared" si="530"/>
        <v>2016</v>
      </c>
      <c r="X2321">
        <f t="shared" si="531"/>
        <v>4</v>
      </c>
      <c r="Y2321" s="25">
        <f t="shared" si="532"/>
        <v>17959.400000000063</v>
      </c>
    </row>
    <row r="2322" spans="1:25">
      <c r="A2322" t="s">
        <v>7570</v>
      </c>
      <c r="B2322" t="s">
        <v>7571</v>
      </c>
      <c r="C2322" t="s">
        <v>25</v>
      </c>
      <c r="D2322">
        <v>18</v>
      </c>
      <c r="E2322" s="36">
        <v>13.2</v>
      </c>
      <c r="F2322" s="4">
        <v>1.4E-3</v>
      </c>
      <c r="G2322">
        <v>0</v>
      </c>
      <c r="H2322" s="25">
        <v>35.200000000000003</v>
      </c>
      <c r="I2322" s="25">
        <v>-84.5</v>
      </c>
      <c r="J2322" s="3">
        <v>10000</v>
      </c>
      <c r="K2322" s="7">
        <f t="shared" si="519"/>
        <v>3</v>
      </c>
      <c r="L2322" s="6">
        <f t="shared" si="520"/>
        <v>40.599999999999994</v>
      </c>
      <c r="M2322">
        <v>1</v>
      </c>
      <c r="N2322" s="9">
        <f t="shared" si="521"/>
        <v>1</v>
      </c>
      <c r="O2322" s="9">
        <f t="shared" si="522"/>
        <v>0</v>
      </c>
      <c r="P2322" s="9">
        <f t="shared" si="523"/>
        <v>0</v>
      </c>
      <c r="Q2322" s="8">
        <f t="shared" si="524"/>
        <v>13.2</v>
      </c>
      <c r="R2322" s="8">
        <f t="shared" si="525"/>
        <v>0</v>
      </c>
      <c r="S2322" t="str">
        <f t="shared" si="526"/>
        <v>10.45.00</v>
      </c>
      <c r="T2322" t="str">
        <f t="shared" si="527"/>
        <v>15.15.00</v>
      </c>
      <c r="U2322" t="str">
        <f t="shared" si="528"/>
        <v xml:space="preserve">5-feb-2016 </v>
      </c>
      <c r="V2322">
        <f t="shared" si="529"/>
        <v>2</v>
      </c>
      <c r="W2322">
        <f t="shared" si="530"/>
        <v>2016</v>
      </c>
      <c r="X2322">
        <f t="shared" si="531"/>
        <v>5</v>
      </c>
      <c r="Y2322" s="25">
        <f t="shared" si="532"/>
        <v>17972.600000000064</v>
      </c>
    </row>
    <row r="2323" spans="1:25">
      <c r="A2323" t="s">
        <v>3533</v>
      </c>
      <c r="B2323" t="s">
        <v>3534</v>
      </c>
      <c r="C2323" t="s">
        <v>25</v>
      </c>
      <c r="D2323">
        <v>7</v>
      </c>
      <c r="E2323" s="36">
        <v>-109.5</v>
      </c>
      <c r="F2323" s="4">
        <v>-1.17E-2</v>
      </c>
      <c r="G2323">
        <v>0</v>
      </c>
      <c r="H2323" s="25">
        <v>0</v>
      </c>
      <c r="I2323" s="25">
        <v>-138</v>
      </c>
      <c r="J2323" s="3">
        <v>10000</v>
      </c>
      <c r="K2323" s="7">
        <f t="shared" si="519"/>
        <v>-1</v>
      </c>
      <c r="L2323" s="6">
        <f t="shared" si="520"/>
        <v>-109.5</v>
      </c>
      <c r="M2323">
        <v>1</v>
      </c>
      <c r="N2323" s="9">
        <f t="shared" si="521"/>
        <v>0</v>
      </c>
      <c r="O2323" s="9">
        <f t="shared" si="522"/>
        <v>-1</v>
      </c>
      <c r="P2323" s="9">
        <f t="shared" si="523"/>
        <v>0</v>
      </c>
      <c r="Q2323" s="8">
        <f t="shared" si="524"/>
        <v>0</v>
      </c>
      <c r="R2323" s="8">
        <f t="shared" si="525"/>
        <v>-109.5</v>
      </c>
      <c r="S2323" t="str">
        <f t="shared" si="526"/>
        <v>16.00.00</v>
      </c>
      <c r="T2323" t="str">
        <f t="shared" si="527"/>
        <v>0.00.00</v>
      </c>
      <c r="U2323" t="str">
        <f t="shared" si="528"/>
        <v xml:space="preserve">5-feb-2016 </v>
      </c>
      <c r="V2323">
        <f t="shared" si="529"/>
        <v>2</v>
      </c>
      <c r="W2323">
        <f t="shared" si="530"/>
        <v>2016</v>
      </c>
      <c r="X2323">
        <f t="shared" si="531"/>
        <v>5</v>
      </c>
      <c r="Y2323" s="25">
        <f t="shared" si="532"/>
        <v>17863.100000000064</v>
      </c>
    </row>
    <row r="2324" spans="1:25">
      <c r="A2324" t="s">
        <v>3533</v>
      </c>
      <c r="B2324" t="s">
        <v>3533</v>
      </c>
      <c r="C2324" t="s">
        <v>25</v>
      </c>
      <c r="D2324">
        <v>0</v>
      </c>
      <c r="E2324" s="36">
        <v>-40.799999999999997</v>
      </c>
      <c r="F2324" s="4">
        <v>-4.3E-3</v>
      </c>
      <c r="G2324">
        <v>0</v>
      </c>
      <c r="H2324" s="25">
        <v>0</v>
      </c>
      <c r="I2324" s="25">
        <v>-40.799999999999997</v>
      </c>
      <c r="J2324" s="3">
        <v>10000</v>
      </c>
      <c r="K2324" s="7">
        <f t="shared" si="519"/>
        <v>-2</v>
      </c>
      <c r="L2324" s="6">
        <f t="shared" si="520"/>
        <v>-150.30000000000001</v>
      </c>
      <c r="M2324">
        <v>1</v>
      </c>
      <c r="N2324" s="9">
        <f t="shared" si="521"/>
        <v>0</v>
      </c>
      <c r="O2324" s="9">
        <f t="shared" si="522"/>
        <v>-1</v>
      </c>
      <c r="P2324" s="9">
        <f t="shared" si="523"/>
        <v>0</v>
      </c>
      <c r="Q2324" s="8">
        <f t="shared" si="524"/>
        <v>0</v>
      </c>
      <c r="R2324" s="8">
        <f t="shared" si="525"/>
        <v>-40.799999999999997</v>
      </c>
      <c r="S2324" t="str">
        <f t="shared" si="526"/>
        <v>16.00.00</v>
      </c>
      <c r="T2324" t="str">
        <f t="shared" si="527"/>
        <v>16.00.00</v>
      </c>
      <c r="U2324" t="str">
        <f t="shared" si="528"/>
        <v xml:space="preserve">5-feb-2016 </v>
      </c>
      <c r="V2324">
        <f t="shared" si="529"/>
        <v>2</v>
      </c>
      <c r="W2324">
        <f t="shared" si="530"/>
        <v>2016</v>
      </c>
      <c r="X2324">
        <f t="shared" si="531"/>
        <v>5</v>
      </c>
      <c r="Y2324" s="25">
        <f t="shared" si="532"/>
        <v>17822.300000000065</v>
      </c>
    </row>
    <row r="2325" spans="1:25">
      <c r="A2325" t="s">
        <v>6118</v>
      </c>
      <c r="B2325" t="s">
        <v>6119</v>
      </c>
      <c r="C2325" t="s">
        <v>55</v>
      </c>
      <c r="D2325">
        <v>7</v>
      </c>
      <c r="E2325" s="36">
        <v>5.2</v>
      </c>
      <c r="F2325" s="4">
        <v>5.9999999999999995E-4</v>
      </c>
      <c r="G2325">
        <v>0</v>
      </c>
      <c r="H2325" s="25">
        <v>59.5</v>
      </c>
      <c r="I2325" s="25">
        <v>0</v>
      </c>
      <c r="J2325" s="3">
        <v>10000</v>
      </c>
      <c r="K2325" s="7">
        <f t="shared" si="519"/>
        <v>1</v>
      </c>
      <c r="L2325" s="6">
        <f t="shared" si="520"/>
        <v>5.2</v>
      </c>
      <c r="M2325">
        <v>1</v>
      </c>
      <c r="N2325" s="9">
        <f t="shared" si="521"/>
        <v>1</v>
      </c>
      <c r="O2325" s="9">
        <f t="shared" si="522"/>
        <v>0</v>
      </c>
      <c r="P2325" s="9">
        <f t="shared" si="523"/>
        <v>0</v>
      </c>
      <c r="Q2325" s="8">
        <f t="shared" si="524"/>
        <v>5.2</v>
      </c>
      <c r="R2325" s="8">
        <f t="shared" si="525"/>
        <v>0</v>
      </c>
      <c r="S2325" t="str">
        <f t="shared" si="526"/>
        <v>18.00.00</v>
      </c>
      <c r="T2325" t="str">
        <f t="shared" si="527"/>
        <v>2.00.00</v>
      </c>
      <c r="U2325" t="str">
        <f t="shared" si="528"/>
        <v xml:space="preserve">5-feb-2016 </v>
      </c>
      <c r="V2325">
        <f t="shared" si="529"/>
        <v>2</v>
      </c>
      <c r="W2325">
        <f t="shared" si="530"/>
        <v>2016</v>
      </c>
      <c r="X2325">
        <f t="shared" si="531"/>
        <v>5</v>
      </c>
      <c r="Y2325" s="25">
        <f t="shared" si="532"/>
        <v>17827.500000000065</v>
      </c>
    </row>
    <row r="2326" spans="1:25">
      <c r="A2326" t="s">
        <v>6116</v>
      </c>
      <c r="B2326" t="s">
        <v>6117</v>
      </c>
      <c r="C2326" t="s">
        <v>25</v>
      </c>
      <c r="D2326">
        <v>2</v>
      </c>
      <c r="E2326" s="36">
        <v>-35.799999999999997</v>
      </c>
      <c r="F2326" s="4">
        <v>-3.8E-3</v>
      </c>
      <c r="G2326">
        <v>0</v>
      </c>
      <c r="H2326" s="25">
        <v>1.4</v>
      </c>
      <c r="I2326" s="25">
        <v>-35.799999999999997</v>
      </c>
      <c r="J2326" s="3">
        <v>10000</v>
      </c>
      <c r="K2326" s="7">
        <f t="shared" si="519"/>
        <v>-1</v>
      </c>
      <c r="L2326" s="6">
        <f t="shared" si="520"/>
        <v>-35.799999999999997</v>
      </c>
      <c r="M2326">
        <v>1</v>
      </c>
      <c r="N2326" s="9">
        <f t="shared" si="521"/>
        <v>0</v>
      </c>
      <c r="O2326" s="9">
        <f t="shared" si="522"/>
        <v>-1</v>
      </c>
      <c r="P2326" s="9">
        <f t="shared" si="523"/>
        <v>0</v>
      </c>
      <c r="Q2326" s="8">
        <f t="shared" si="524"/>
        <v>0</v>
      </c>
      <c r="R2326" s="8">
        <f t="shared" si="525"/>
        <v>-35.799999999999997</v>
      </c>
      <c r="S2326" t="str">
        <f t="shared" si="526"/>
        <v>7.00.00</v>
      </c>
      <c r="T2326" t="str">
        <f t="shared" si="527"/>
        <v>9.00.00</v>
      </c>
      <c r="U2326" t="str">
        <f t="shared" si="528"/>
        <v xml:space="preserve">5-feb-2016 </v>
      </c>
      <c r="V2326">
        <f t="shared" si="529"/>
        <v>2</v>
      </c>
      <c r="W2326">
        <f t="shared" si="530"/>
        <v>2016</v>
      </c>
      <c r="X2326">
        <f t="shared" si="531"/>
        <v>5</v>
      </c>
      <c r="Y2326" s="25">
        <f t="shared" si="532"/>
        <v>17791.700000000066</v>
      </c>
    </row>
    <row r="2327" spans="1:25">
      <c r="A2327" t="s">
        <v>7568</v>
      </c>
      <c r="B2327" t="s">
        <v>7569</v>
      </c>
      <c r="C2327" t="s">
        <v>55</v>
      </c>
      <c r="D2327">
        <v>1</v>
      </c>
      <c r="E2327" s="36">
        <v>0.8</v>
      </c>
      <c r="F2327" s="4">
        <v>1E-4</v>
      </c>
      <c r="G2327">
        <v>0</v>
      </c>
      <c r="H2327" s="25">
        <v>21.8</v>
      </c>
      <c r="I2327" s="25">
        <v>0</v>
      </c>
      <c r="J2327" s="3">
        <v>10000</v>
      </c>
      <c r="K2327" s="7">
        <f t="shared" si="519"/>
        <v>1</v>
      </c>
      <c r="L2327" s="6">
        <f t="shared" si="520"/>
        <v>0.8</v>
      </c>
      <c r="M2327">
        <v>1</v>
      </c>
      <c r="N2327" s="9">
        <f t="shared" si="521"/>
        <v>1</v>
      </c>
      <c r="O2327" s="9">
        <f t="shared" si="522"/>
        <v>0</v>
      </c>
      <c r="P2327" s="9">
        <f t="shared" si="523"/>
        <v>0</v>
      </c>
      <c r="Q2327" s="8">
        <f t="shared" si="524"/>
        <v>0.8</v>
      </c>
      <c r="R2327" s="8">
        <f t="shared" si="525"/>
        <v>0</v>
      </c>
      <c r="S2327" t="str">
        <f t="shared" si="526"/>
        <v>9.30.00</v>
      </c>
      <c r="T2327" t="str">
        <f t="shared" si="527"/>
        <v>9.45.00</v>
      </c>
      <c r="U2327" t="str">
        <f t="shared" si="528"/>
        <v xml:space="preserve">5-feb-2016 </v>
      </c>
      <c r="V2327">
        <f t="shared" si="529"/>
        <v>2</v>
      </c>
      <c r="W2327">
        <f t="shared" si="530"/>
        <v>2016</v>
      </c>
      <c r="X2327">
        <f t="shared" si="531"/>
        <v>5</v>
      </c>
      <c r="Y2327" s="25">
        <f t="shared" si="532"/>
        <v>17792.500000000065</v>
      </c>
    </row>
    <row r="2328" spans="1:25">
      <c r="A2328" t="s">
        <v>3535</v>
      </c>
      <c r="B2328" t="s">
        <v>3536</v>
      </c>
      <c r="C2328" t="s">
        <v>25</v>
      </c>
      <c r="D2328">
        <v>1</v>
      </c>
      <c r="E2328" s="36">
        <v>10</v>
      </c>
      <c r="F2328" s="4">
        <v>1.1000000000000001E-3</v>
      </c>
      <c r="G2328">
        <v>0</v>
      </c>
      <c r="H2328" s="25">
        <v>10</v>
      </c>
      <c r="I2328" s="25">
        <v>0</v>
      </c>
      <c r="J2328" s="3">
        <v>10000</v>
      </c>
      <c r="K2328" s="7">
        <f t="shared" si="519"/>
        <v>2</v>
      </c>
      <c r="L2328" s="6">
        <f t="shared" si="520"/>
        <v>10.8</v>
      </c>
      <c r="M2328">
        <v>1</v>
      </c>
      <c r="N2328" s="9">
        <f t="shared" si="521"/>
        <v>1</v>
      </c>
      <c r="O2328" s="9">
        <f t="shared" si="522"/>
        <v>0</v>
      </c>
      <c r="P2328" s="9">
        <f t="shared" si="523"/>
        <v>0</v>
      </c>
      <c r="Q2328" s="8">
        <f t="shared" si="524"/>
        <v>10</v>
      </c>
      <c r="R2328" s="8">
        <f t="shared" si="525"/>
        <v>0</v>
      </c>
      <c r="S2328" t="str">
        <f t="shared" si="526"/>
        <v>22.00.00</v>
      </c>
      <c r="T2328" t="str">
        <f t="shared" si="527"/>
        <v>23.00.00</v>
      </c>
      <c r="U2328" t="str">
        <f t="shared" si="528"/>
        <v xml:space="preserve">8-feb-2016 </v>
      </c>
      <c r="V2328">
        <f t="shared" si="529"/>
        <v>2</v>
      </c>
      <c r="W2328">
        <f t="shared" si="530"/>
        <v>2016</v>
      </c>
      <c r="X2328">
        <f t="shared" si="531"/>
        <v>8</v>
      </c>
      <c r="Y2328" s="25">
        <f t="shared" si="532"/>
        <v>17802.500000000065</v>
      </c>
    </row>
    <row r="2329" spans="1:25">
      <c r="A2329" t="s">
        <v>6120</v>
      </c>
      <c r="B2329" t="s">
        <v>6120</v>
      </c>
      <c r="C2329" t="s">
        <v>25</v>
      </c>
      <c r="D2329">
        <v>0</v>
      </c>
      <c r="E2329" s="36">
        <v>-39.799999999999997</v>
      </c>
      <c r="F2329" s="4">
        <v>-4.4000000000000003E-3</v>
      </c>
      <c r="G2329">
        <v>0</v>
      </c>
      <c r="H2329" s="25">
        <v>0</v>
      </c>
      <c r="I2329" s="25">
        <v>-39.799999999999997</v>
      </c>
      <c r="J2329" s="3">
        <v>10000</v>
      </c>
      <c r="K2329" s="7">
        <f t="shared" si="519"/>
        <v>-1</v>
      </c>
      <c r="L2329" s="6">
        <f t="shared" si="520"/>
        <v>-39.799999999999997</v>
      </c>
      <c r="M2329">
        <v>1</v>
      </c>
      <c r="N2329" s="9">
        <f t="shared" si="521"/>
        <v>0</v>
      </c>
      <c r="O2329" s="9">
        <f t="shared" si="522"/>
        <v>-1</v>
      </c>
      <c r="P2329" s="9">
        <f t="shared" si="523"/>
        <v>0</v>
      </c>
      <c r="Q2329" s="8">
        <f t="shared" si="524"/>
        <v>0</v>
      </c>
      <c r="R2329" s="8">
        <f t="shared" si="525"/>
        <v>-39.799999999999997</v>
      </c>
      <c r="S2329" t="str">
        <f t="shared" si="526"/>
        <v>10.00.00</v>
      </c>
      <c r="T2329" t="str">
        <f t="shared" si="527"/>
        <v>10.00.00</v>
      </c>
      <c r="U2329" t="str">
        <f t="shared" si="528"/>
        <v xml:space="preserve">9-feb-2016 </v>
      </c>
      <c r="V2329">
        <f t="shared" si="529"/>
        <v>2</v>
      </c>
      <c r="W2329">
        <f t="shared" si="530"/>
        <v>2016</v>
      </c>
      <c r="X2329">
        <f t="shared" si="531"/>
        <v>9</v>
      </c>
      <c r="Y2329" s="25">
        <f t="shared" si="532"/>
        <v>17762.700000000066</v>
      </c>
    </row>
    <row r="2330" spans="1:25">
      <c r="A2330" t="s">
        <v>6121</v>
      </c>
      <c r="B2330" t="s">
        <v>6122</v>
      </c>
      <c r="C2330" t="s">
        <v>25</v>
      </c>
      <c r="D2330">
        <v>4</v>
      </c>
      <c r="E2330" s="36">
        <v>-23.8</v>
      </c>
      <c r="F2330" s="4">
        <v>-2.7000000000000001E-3</v>
      </c>
      <c r="G2330">
        <v>0</v>
      </c>
      <c r="H2330" s="25">
        <v>25</v>
      </c>
      <c r="I2330" s="25">
        <v>-23.8</v>
      </c>
      <c r="J2330" s="3">
        <v>10000</v>
      </c>
      <c r="K2330" s="7">
        <f t="shared" si="519"/>
        <v>-2</v>
      </c>
      <c r="L2330" s="6">
        <f t="shared" si="520"/>
        <v>-63.599999999999994</v>
      </c>
      <c r="M2330">
        <v>1</v>
      </c>
      <c r="N2330" s="9">
        <f t="shared" si="521"/>
        <v>0</v>
      </c>
      <c r="O2330" s="9">
        <f t="shared" si="522"/>
        <v>-1</v>
      </c>
      <c r="P2330" s="9">
        <f t="shared" si="523"/>
        <v>0</v>
      </c>
      <c r="Q2330" s="8">
        <f t="shared" si="524"/>
        <v>0</v>
      </c>
      <c r="R2330" s="8">
        <f t="shared" si="525"/>
        <v>-23.8</v>
      </c>
      <c r="S2330" t="str">
        <f t="shared" si="526"/>
        <v>22.00.00</v>
      </c>
      <c r="T2330" t="str">
        <f t="shared" si="527"/>
        <v>2.00.00</v>
      </c>
      <c r="U2330" t="str">
        <f t="shared" si="528"/>
        <v xml:space="preserve">9-feb-2016 </v>
      </c>
      <c r="V2330">
        <f t="shared" si="529"/>
        <v>2</v>
      </c>
      <c r="W2330">
        <f t="shared" si="530"/>
        <v>2016</v>
      </c>
      <c r="X2330">
        <f t="shared" si="531"/>
        <v>9</v>
      </c>
      <c r="Y2330" s="25">
        <f t="shared" si="532"/>
        <v>17738.900000000067</v>
      </c>
    </row>
    <row r="2331" spans="1:25">
      <c r="A2331" t="s">
        <v>2468</v>
      </c>
      <c r="B2331" t="s">
        <v>2469</v>
      </c>
      <c r="C2331" t="s">
        <v>25</v>
      </c>
      <c r="D2331">
        <v>5</v>
      </c>
      <c r="E2331" s="38">
        <v>-200</v>
      </c>
      <c r="F2331" s="4">
        <v>-1.0999999999999999E-2</v>
      </c>
      <c r="G2331">
        <v>0</v>
      </c>
      <c r="H2331" s="25">
        <v>36.6</v>
      </c>
      <c r="I2331" s="25">
        <v>-200</v>
      </c>
      <c r="J2331" s="3">
        <v>10000</v>
      </c>
      <c r="K2331" s="7">
        <f t="shared" si="519"/>
        <v>-3</v>
      </c>
      <c r="L2331" s="6">
        <f t="shared" si="520"/>
        <v>-263.60000000000002</v>
      </c>
      <c r="M2331">
        <v>1</v>
      </c>
      <c r="N2331" s="9">
        <f t="shared" si="521"/>
        <v>0</v>
      </c>
      <c r="O2331" s="9">
        <f t="shared" si="522"/>
        <v>-1</v>
      </c>
      <c r="P2331" s="9">
        <f t="shared" si="523"/>
        <v>0</v>
      </c>
      <c r="Q2331" s="8">
        <f t="shared" si="524"/>
        <v>0</v>
      </c>
      <c r="R2331" s="8">
        <f t="shared" si="525"/>
        <v>-200</v>
      </c>
      <c r="S2331" t="str">
        <f t="shared" si="526"/>
        <v>12.00.00</v>
      </c>
      <c r="T2331" t="str">
        <f t="shared" si="527"/>
        <v>17.00.00</v>
      </c>
      <c r="U2331" t="str">
        <f t="shared" si="528"/>
        <v>10-feb-2016</v>
      </c>
      <c r="V2331">
        <f t="shared" si="529"/>
        <v>2</v>
      </c>
      <c r="W2331">
        <f t="shared" si="530"/>
        <v>2016</v>
      </c>
      <c r="X2331">
        <f t="shared" si="531"/>
        <v>10</v>
      </c>
      <c r="Y2331" s="25">
        <f t="shared" si="532"/>
        <v>17538.900000000067</v>
      </c>
    </row>
    <row r="2332" spans="1:25">
      <c r="A2332" t="s">
        <v>7572</v>
      </c>
      <c r="B2332" t="s">
        <v>7573</v>
      </c>
      <c r="C2332" t="s">
        <v>25</v>
      </c>
      <c r="D2332">
        <v>3</v>
      </c>
      <c r="E2332" s="36">
        <v>74.2</v>
      </c>
      <c r="F2332" s="4">
        <v>8.3000000000000001E-3</v>
      </c>
      <c r="G2332">
        <v>0</v>
      </c>
      <c r="H2332" s="25">
        <v>96.2</v>
      </c>
      <c r="I2332" s="25">
        <v>0</v>
      </c>
      <c r="J2332" s="3">
        <v>10000</v>
      </c>
      <c r="K2332" s="7">
        <f t="shared" si="519"/>
        <v>1</v>
      </c>
      <c r="L2332" s="6">
        <f t="shared" si="520"/>
        <v>74.2</v>
      </c>
      <c r="M2332">
        <v>1</v>
      </c>
      <c r="N2332" s="9">
        <f t="shared" si="521"/>
        <v>1</v>
      </c>
      <c r="O2332" s="9">
        <f t="shared" si="522"/>
        <v>0</v>
      </c>
      <c r="P2332" s="9">
        <f t="shared" si="523"/>
        <v>0</v>
      </c>
      <c r="Q2332" s="8">
        <f t="shared" si="524"/>
        <v>74.2</v>
      </c>
      <c r="R2332" s="8">
        <f t="shared" si="525"/>
        <v>0</v>
      </c>
      <c r="S2332" t="str">
        <f t="shared" si="526"/>
        <v>9.30.00</v>
      </c>
      <c r="T2332" t="str">
        <f t="shared" si="527"/>
        <v>10.15.00</v>
      </c>
      <c r="U2332" t="str">
        <f t="shared" si="528"/>
        <v>10-feb-2016</v>
      </c>
      <c r="V2332">
        <f t="shared" si="529"/>
        <v>2</v>
      </c>
      <c r="W2332">
        <f t="shared" si="530"/>
        <v>2016</v>
      </c>
      <c r="X2332">
        <f t="shared" si="531"/>
        <v>10</v>
      </c>
      <c r="Y2332" s="25">
        <f t="shared" si="532"/>
        <v>17613.100000000068</v>
      </c>
    </row>
    <row r="2333" spans="1:25">
      <c r="A2333" t="s">
        <v>3537</v>
      </c>
      <c r="B2333" t="s">
        <v>3538</v>
      </c>
      <c r="C2333" t="s">
        <v>25</v>
      </c>
      <c r="D2333">
        <v>11</v>
      </c>
      <c r="E2333" s="36">
        <v>43.2</v>
      </c>
      <c r="F2333" s="4">
        <v>4.8999999999999998E-3</v>
      </c>
      <c r="G2333">
        <v>0</v>
      </c>
      <c r="H2333" s="25">
        <v>49</v>
      </c>
      <c r="I2333" s="25">
        <v>-56.5</v>
      </c>
      <c r="J2333" s="3">
        <v>10000</v>
      </c>
      <c r="K2333" s="7">
        <f t="shared" si="519"/>
        <v>2</v>
      </c>
      <c r="L2333" s="6">
        <f t="shared" si="520"/>
        <v>117.4</v>
      </c>
      <c r="M2333">
        <v>1</v>
      </c>
      <c r="N2333" s="9">
        <f t="shared" si="521"/>
        <v>1</v>
      </c>
      <c r="O2333" s="9">
        <f t="shared" si="522"/>
        <v>0</v>
      </c>
      <c r="P2333" s="9">
        <f t="shared" si="523"/>
        <v>0</v>
      </c>
      <c r="Q2333" s="8">
        <f t="shared" si="524"/>
        <v>43.2</v>
      </c>
      <c r="R2333" s="8">
        <f t="shared" si="525"/>
        <v>0</v>
      </c>
      <c r="S2333" t="str">
        <f t="shared" si="526"/>
        <v>12.00.00</v>
      </c>
      <c r="T2333" t="str">
        <f t="shared" si="527"/>
        <v>23.00.00</v>
      </c>
      <c r="U2333" t="str">
        <f t="shared" si="528"/>
        <v>11-feb-2016</v>
      </c>
      <c r="V2333">
        <f t="shared" si="529"/>
        <v>2</v>
      </c>
      <c r="W2333">
        <f t="shared" si="530"/>
        <v>2016</v>
      </c>
      <c r="X2333">
        <f t="shared" si="531"/>
        <v>11</v>
      </c>
      <c r="Y2333" s="25">
        <f t="shared" si="532"/>
        <v>17656.300000000068</v>
      </c>
    </row>
    <row r="2334" spans="1:25">
      <c r="A2334" t="s">
        <v>3539</v>
      </c>
      <c r="B2334" t="s">
        <v>3540</v>
      </c>
      <c r="C2334" t="s">
        <v>25</v>
      </c>
      <c r="D2334">
        <v>11</v>
      </c>
      <c r="E2334" s="36">
        <v>114.4</v>
      </c>
      <c r="F2334" s="4">
        <v>1.29E-2</v>
      </c>
      <c r="G2334">
        <v>0</v>
      </c>
      <c r="H2334" s="25">
        <v>114.4</v>
      </c>
      <c r="I2334" s="25">
        <v>-5.5</v>
      </c>
      <c r="J2334" s="3">
        <v>10000</v>
      </c>
      <c r="K2334" s="7">
        <f t="shared" si="519"/>
        <v>3</v>
      </c>
      <c r="L2334" s="6">
        <f t="shared" si="520"/>
        <v>231.8</v>
      </c>
      <c r="M2334">
        <v>1</v>
      </c>
      <c r="N2334" s="9">
        <f t="shared" si="521"/>
        <v>1</v>
      </c>
      <c r="O2334" s="9">
        <f t="shared" si="522"/>
        <v>0</v>
      </c>
      <c r="P2334" s="9">
        <f t="shared" si="523"/>
        <v>0</v>
      </c>
      <c r="Q2334" s="8">
        <f t="shared" si="524"/>
        <v>114.4</v>
      </c>
      <c r="R2334" s="8">
        <f t="shared" si="525"/>
        <v>0</v>
      </c>
      <c r="S2334" t="str">
        <f t="shared" si="526"/>
        <v>10.00.00</v>
      </c>
      <c r="T2334" t="str">
        <f t="shared" si="527"/>
        <v>21.00.00</v>
      </c>
      <c r="U2334" t="str">
        <f t="shared" si="528"/>
        <v>12-feb-2016</v>
      </c>
      <c r="V2334">
        <f t="shared" si="529"/>
        <v>2</v>
      </c>
      <c r="W2334">
        <f t="shared" si="530"/>
        <v>2016</v>
      </c>
      <c r="X2334">
        <f t="shared" si="531"/>
        <v>12</v>
      </c>
      <c r="Y2334" s="25">
        <f t="shared" si="532"/>
        <v>17770.70000000007</v>
      </c>
    </row>
    <row r="2335" spans="1:25">
      <c r="A2335" t="s">
        <v>6125</v>
      </c>
      <c r="B2335" t="s">
        <v>6126</v>
      </c>
      <c r="C2335" t="s">
        <v>25</v>
      </c>
      <c r="D2335">
        <v>21</v>
      </c>
      <c r="E2335" s="36">
        <v>129.5</v>
      </c>
      <c r="F2335" s="4">
        <v>1.4E-2</v>
      </c>
      <c r="G2335">
        <v>0</v>
      </c>
      <c r="H2335" s="25">
        <v>178.7</v>
      </c>
      <c r="I2335" s="25">
        <v>0</v>
      </c>
      <c r="J2335" s="3">
        <v>10000</v>
      </c>
      <c r="K2335" s="7">
        <f t="shared" si="519"/>
        <v>4</v>
      </c>
      <c r="L2335" s="6">
        <f t="shared" si="520"/>
        <v>361.3</v>
      </c>
      <c r="M2335">
        <v>1</v>
      </c>
      <c r="N2335" s="9">
        <f t="shared" si="521"/>
        <v>1</v>
      </c>
      <c r="O2335" s="9">
        <f t="shared" si="522"/>
        <v>0</v>
      </c>
      <c r="P2335" s="9">
        <f t="shared" si="523"/>
        <v>0</v>
      </c>
      <c r="Q2335" s="8">
        <f t="shared" si="524"/>
        <v>129.5</v>
      </c>
      <c r="R2335" s="8">
        <f t="shared" si="525"/>
        <v>0</v>
      </c>
      <c r="S2335" t="str">
        <f t="shared" si="526"/>
        <v>11.00.00</v>
      </c>
      <c r="T2335" t="str">
        <f t="shared" si="527"/>
        <v>8.00.00</v>
      </c>
      <c r="U2335" t="str">
        <f t="shared" si="528"/>
        <v>17-feb-2016</v>
      </c>
      <c r="V2335">
        <f t="shared" si="529"/>
        <v>2</v>
      </c>
      <c r="W2335">
        <f t="shared" si="530"/>
        <v>2016</v>
      </c>
      <c r="X2335">
        <f t="shared" si="531"/>
        <v>17</v>
      </c>
      <c r="Y2335" s="25">
        <f t="shared" si="532"/>
        <v>17900.20000000007</v>
      </c>
    </row>
    <row r="2336" spans="1:25">
      <c r="A2336" t="s">
        <v>2470</v>
      </c>
      <c r="B2336" t="s">
        <v>2471</v>
      </c>
      <c r="C2336" t="s">
        <v>25</v>
      </c>
      <c r="D2336">
        <v>9</v>
      </c>
      <c r="E2336" s="38">
        <v>185.6</v>
      </c>
      <c r="F2336" s="4">
        <v>0.01</v>
      </c>
      <c r="G2336">
        <v>0</v>
      </c>
      <c r="H2336" s="25">
        <v>187.6</v>
      </c>
      <c r="I2336" s="25">
        <v>-30.4</v>
      </c>
      <c r="J2336" s="3">
        <v>10000</v>
      </c>
      <c r="K2336" s="7">
        <f t="shared" si="519"/>
        <v>5</v>
      </c>
      <c r="L2336" s="6">
        <f t="shared" si="520"/>
        <v>546.9</v>
      </c>
      <c r="M2336">
        <v>1</v>
      </c>
      <c r="N2336" s="9">
        <f t="shared" si="521"/>
        <v>1</v>
      </c>
      <c r="O2336" s="9">
        <f t="shared" si="522"/>
        <v>0</v>
      </c>
      <c r="P2336" s="9">
        <f t="shared" si="523"/>
        <v>0</v>
      </c>
      <c r="Q2336" s="8">
        <f t="shared" si="524"/>
        <v>185.6</v>
      </c>
      <c r="R2336" s="8">
        <f t="shared" si="525"/>
        <v>0</v>
      </c>
      <c r="S2336" t="str">
        <f t="shared" si="526"/>
        <v>12.00.00</v>
      </c>
      <c r="T2336" t="str">
        <f t="shared" si="527"/>
        <v>21.00.00</v>
      </c>
      <c r="U2336" t="str">
        <f t="shared" si="528"/>
        <v>17-feb-2016</v>
      </c>
      <c r="V2336">
        <f t="shared" si="529"/>
        <v>2</v>
      </c>
      <c r="W2336">
        <f t="shared" si="530"/>
        <v>2016</v>
      </c>
      <c r="X2336">
        <f t="shared" si="531"/>
        <v>17</v>
      </c>
      <c r="Y2336" s="25">
        <f t="shared" si="532"/>
        <v>18085.800000000068</v>
      </c>
    </row>
    <row r="2337" spans="1:25">
      <c r="A2337" t="s">
        <v>6123</v>
      </c>
      <c r="B2337" t="s">
        <v>6124</v>
      </c>
      <c r="C2337" t="s">
        <v>55</v>
      </c>
      <c r="D2337">
        <v>4</v>
      </c>
      <c r="E2337" s="36">
        <v>-67.8</v>
      </c>
      <c r="F2337" s="4">
        <v>-7.4000000000000003E-3</v>
      </c>
      <c r="G2337">
        <v>0</v>
      </c>
      <c r="H2337" s="25">
        <v>0</v>
      </c>
      <c r="I2337" s="25">
        <v>-67.8</v>
      </c>
      <c r="J2337" s="3">
        <v>10000</v>
      </c>
      <c r="K2337" s="7">
        <f t="shared" si="519"/>
        <v>-1</v>
      </c>
      <c r="L2337" s="6">
        <f t="shared" si="520"/>
        <v>-67.8</v>
      </c>
      <c r="M2337">
        <v>1</v>
      </c>
      <c r="N2337" s="9">
        <f t="shared" si="521"/>
        <v>0</v>
      </c>
      <c r="O2337" s="9">
        <f t="shared" si="522"/>
        <v>-1</v>
      </c>
      <c r="P2337" s="9">
        <f t="shared" si="523"/>
        <v>0</v>
      </c>
      <c r="Q2337" s="8">
        <f t="shared" si="524"/>
        <v>0</v>
      </c>
      <c r="R2337" s="8">
        <f t="shared" si="525"/>
        <v>-67.8</v>
      </c>
      <c r="S2337" t="str">
        <f t="shared" si="526"/>
        <v>6.00.00</v>
      </c>
      <c r="T2337" t="str">
        <f t="shared" si="527"/>
        <v>10.00.00</v>
      </c>
      <c r="U2337" t="str">
        <f t="shared" si="528"/>
        <v>17-feb-2016</v>
      </c>
      <c r="V2337">
        <f t="shared" si="529"/>
        <v>2</v>
      </c>
      <c r="W2337">
        <f t="shared" si="530"/>
        <v>2016</v>
      </c>
      <c r="X2337">
        <f t="shared" si="531"/>
        <v>17</v>
      </c>
      <c r="Y2337" s="25">
        <f t="shared" si="532"/>
        <v>18018.000000000069</v>
      </c>
    </row>
    <row r="2338" spans="1:25">
      <c r="A2338" t="s">
        <v>6127</v>
      </c>
      <c r="B2338" t="s">
        <v>7574</v>
      </c>
      <c r="C2338" t="s">
        <v>25</v>
      </c>
      <c r="D2338">
        <v>7</v>
      </c>
      <c r="E2338" s="36">
        <v>87.5</v>
      </c>
      <c r="F2338" s="4">
        <v>9.2999999999999992E-3</v>
      </c>
      <c r="G2338">
        <v>0</v>
      </c>
      <c r="H2338" s="25">
        <v>109.5</v>
      </c>
      <c r="I2338" s="25">
        <v>0</v>
      </c>
      <c r="J2338" s="3">
        <v>10000</v>
      </c>
      <c r="K2338" s="7">
        <f t="shared" si="519"/>
        <v>1</v>
      </c>
      <c r="L2338" s="6">
        <f t="shared" si="520"/>
        <v>87.5</v>
      </c>
      <c r="M2338">
        <v>1</v>
      </c>
      <c r="N2338" s="9">
        <f t="shared" si="521"/>
        <v>1</v>
      </c>
      <c r="O2338" s="9">
        <f t="shared" si="522"/>
        <v>0</v>
      </c>
      <c r="P2338" s="9">
        <f t="shared" si="523"/>
        <v>0</v>
      </c>
      <c r="Q2338" s="8">
        <f t="shared" si="524"/>
        <v>87.5</v>
      </c>
      <c r="R2338" s="8">
        <f t="shared" si="525"/>
        <v>0</v>
      </c>
      <c r="S2338" t="str">
        <f t="shared" si="526"/>
        <v>11.00.00</v>
      </c>
      <c r="T2338" t="str">
        <f t="shared" si="527"/>
        <v>12.45.00</v>
      </c>
      <c r="U2338" t="str">
        <f t="shared" si="528"/>
        <v>18-feb-2016</v>
      </c>
      <c r="V2338">
        <f t="shared" si="529"/>
        <v>2</v>
      </c>
      <c r="W2338">
        <f t="shared" si="530"/>
        <v>2016</v>
      </c>
      <c r="X2338">
        <f t="shared" si="531"/>
        <v>18</v>
      </c>
      <c r="Y2338" s="25">
        <f t="shared" si="532"/>
        <v>18105.500000000069</v>
      </c>
    </row>
    <row r="2339" spans="1:25">
      <c r="A2339" t="s">
        <v>6126</v>
      </c>
      <c r="B2339" t="s">
        <v>6127</v>
      </c>
      <c r="C2339" t="s">
        <v>55</v>
      </c>
      <c r="D2339">
        <v>3</v>
      </c>
      <c r="E2339" s="36">
        <v>-19.8</v>
      </c>
      <c r="F2339" s="4">
        <v>-2.0999999999999999E-3</v>
      </c>
      <c r="G2339">
        <v>0</v>
      </c>
      <c r="H2339" s="25">
        <v>45.3</v>
      </c>
      <c r="I2339" s="25">
        <v>-37.4</v>
      </c>
      <c r="J2339" s="3">
        <v>10000</v>
      </c>
      <c r="K2339" s="7">
        <f t="shared" si="519"/>
        <v>-1</v>
      </c>
      <c r="L2339" s="6">
        <f t="shared" si="520"/>
        <v>-19.8</v>
      </c>
      <c r="M2339">
        <v>1</v>
      </c>
      <c r="N2339" s="9">
        <f t="shared" si="521"/>
        <v>0</v>
      </c>
      <c r="O2339" s="9">
        <f t="shared" si="522"/>
        <v>-1</v>
      </c>
      <c r="P2339" s="9">
        <f t="shared" si="523"/>
        <v>0</v>
      </c>
      <c r="Q2339" s="8">
        <f t="shared" si="524"/>
        <v>0</v>
      </c>
      <c r="R2339" s="8">
        <f t="shared" si="525"/>
        <v>-19.8</v>
      </c>
      <c r="S2339" t="str">
        <f t="shared" si="526"/>
        <v>8.00.00</v>
      </c>
      <c r="T2339" t="str">
        <f t="shared" si="527"/>
        <v>11.00.00</v>
      </c>
      <c r="U2339" t="str">
        <f t="shared" si="528"/>
        <v>18-feb-2016</v>
      </c>
      <c r="V2339">
        <f t="shared" si="529"/>
        <v>2</v>
      </c>
      <c r="W2339">
        <f t="shared" si="530"/>
        <v>2016</v>
      </c>
      <c r="X2339">
        <f t="shared" si="531"/>
        <v>18</v>
      </c>
      <c r="Y2339" s="25">
        <f t="shared" si="532"/>
        <v>18085.70000000007</v>
      </c>
    </row>
    <row r="2340" spans="1:25">
      <c r="A2340" t="s">
        <v>2472</v>
      </c>
      <c r="B2340" t="s">
        <v>2473</v>
      </c>
      <c r="C2340" t="s">
        <v>55</v>
      </c>
      <c r="D2340">
        <v>8</v>
      </c>
      <c r="E2340" s="38">
        <v>-17.399999999999999</v>
      </c>
      <c r="F2340" s="4">
        <v>-8.9999999999999998E-4</v>
      </c>
      <c r="G2340">
        <v>0</v>
      </c>
      <c r="H2340" s="25">
        <v>26.6</v>
      </c>
      <c r="I2340" s="25">
        <v>-138.4</v>
      </c>
      <c r="J2340" s="3">
        <v>10000</v>
      </c>
      <c r="K2340" s="7">
        <f t="shared" si="519"/>
        <v>-2</v>
      </c>
      <c r="L2340" s="6">
        <f t="shared" si="520"/>
        <v>-37.200000000000003</v>
      </c>
      <c r="M2340">
        <v>1</v>
      </c>
      <c r="N2340" s="9">
        <f t="shared" si="521"/>
        <v>0</v>
      </c>
      <c r="O2340" s="9">
        <f t="shared" si="522"/>
        <v>-1</v>
      </c>
      <c r="P2340" s="9">
        <f t="shared" si="523"/>
        <v>0</v>
      </c>
      <c r="Q2340" s="8">
        <f t="shared" si="524"/>
        <v>0</v>
      </c>
      <c r="R2340" s="8">
        <f t="shared" si="525"/>
        <v>-17.399999999999999</v>
      </c>
      <c r="S2340" t="str">
        <f t="shared" si="526"/>
        <v>13.00.00</v>
      </c>
      <c r="T2340" t="str">
        <f t="shared" si="527"/>
        <v>21.00.00</v>
      </c>
      <c r="U2340" t="str">
        <f t="shared" si="528"/>
        <v>19-feb-2016</v>
      </c>
      <c r="V2340">
        <f t="shared" si="529"/>
        <v>2</v>
      </c>
      <c r="W2340">
        <f t="shared" si="530"/>
        <v>2016</v>
      </c>
      <c r="X2340">
        <f t="shared" si="531"/>
        <v>19</v>
      </c>
      <c r="Y2340" s="25">
        <f t="shared" si="532"/>
        <v>18068.300000000068</v>
      </c>
    </row>
    <row r="2341" spans="1:25">
      <c r="A2341" t="s">
        <v>3541</v>
      </c>
      <c r="B2341" t="s">
        <v>3542</v>
      </c>
      <c r="C2341" t="s">
        <v>25</v>
      </c>
      <c r="D2341">
        <v>5</v>
      </c>
      <c r="E2341" s="36">
        <v>-52</v>
      </c>
      <c r="F2341" s="4">
        <v>-5.4999999999999997E-3</v>
      </c>
      <c r="G2341">
        <v>0</v>
      </c>
      <c r="H2341" s="25">
        <v>4.3</v>
      </c>
      <c r="I2341" s="25">
        <v>-52</v>
      </c>
      <c r="J2341" s="3">
        <v>10000</v>
      </c>
      <c r="K2341" s="7">
        <f t="shared" si="519"/>
        <v>-3</v>
      </c>
      <c r="L2341" s="6">
        <f t="shared" si="520"/>
        <v>-89.2</v>
      </c>
      <c r="M2341">
        <v>1</v>
      </c>
      <c r="N2341" s="9">
        <f t="shared" si="521"/>
        <v>0</v>
      </c>
      <c r="O2341" s="9">
        <f t="shared" si="522"/>
        <v>-1</v>
      </c>
      <c r="P2341" s="9">
        <f t="shared" si="523"/>
        <v>0</v>
      </c>
      <c r="Q2341" s="8">
        <f t="shared" si="524"/>
        <v>0</v>
      </c>
      <c r="R2341" s="8">
        <f t="shared" si="525"/>
        <v>-52</v>
      </c>
      <c r="S2341" t="str">
        <f t="shared" si="526"/>
        <v>18.00.00</v>
      </c>
      <c r="T2341" t="str">
        <f t="shared" si="527"/>
        <v>0.00.00</v>
      </c>
      <c r="U2341" t="str">
        <f t="shared" si="528"/>
        <v>19-feb-2016</v>
      </c>
      <c r="V2341">
        <f t="shared" si="529"/>
        <v>2</v>
      </c>
      <c r="W2341">
        <f t="shared" si="530"/>
        <v>2016</v>
      </c>
      <c r="X2341">
        <f t="shared" si="531"/>
        <v>19</v>
      </c>
      <c r="Y2341" s="25">
        <f t="shared" si="532"/>
        <v>18016.300000000068</v>
      </c>
    </row>
    <row r="2342" spans="1:25">
      <c r="A2342" t="s">
        <v>6128</v>
      </c>
      <c r="B2342" t="s">
        <v>6129</v>
      </c>
      <c r="C2342" t="s">
        <v>25</v>
      </c>
      <c r="D2342">
        <v>20</v>
      </c>
      <c r="E2342" s="36">
        <v>115.8</v>
      </c>
      <c r="F2342" s="4">
        <v>1.23E-2</v>
      </c>
      <c r="G2342">
        <v>0</v>
      </c>
      <c r="H2342" s="25">
        <v>161</v>
      </c>
      <c r="I2342" s="25">
        <v>0</v>
      </c>
      <c r="J2342" s="3">
        <v>10000</v>
      </c>
      <c r="K2342" s="7">
        <f t="shared" si="519"/>
        <v>1</v>
      </c>
      <c r="L2342" s="6">
        <f t="shared" si="520"/>
        <v>115.8</v>
      </c>
      <c r="M2342">
        <v>1</v>
      </c>
      <c r="N2342" s="9">
        <f t="shared" si="521"/>
        <v>1</v>
      </c>
      <c r="O2342" s="9">
        <f t="shared" si="522"/>
        <v>0</v>
      </c>
      <c r="P2342" s="9">
        <f t="shared" si="523"/>
        <v>0</v>
      </c>
      <c r="Q2342" s="8">
        <f t="shared" si="524"/>
        <v>115.8</v>
      </c>
      <c r="R2342" s="8">
        <f t="shared" si="525"/>
        <v>0</v>
      </c>
      <c r="S2342" t="str">
        <f t="shared" si="526"/>
        <v>3.00.00</v>
      </c>
      <c r="T2342" t="str">
        <f t="shared" si="527"/>
        <v>23.00.00</v>
      </c>
      <c r="U2342" t="str">
        <f t="shared" si="528"/>
        <v>22-feb-2016</v>
      </c>
      <c r="V2342">
        <f t="shared" si="529"/>
        <v>2</v>
      </c>
      <c r="W2342">
        <f t="shared" si="530"/>
        <v>2016</v>
      </c>
      <c r="X2342">
        <f t="shared" si="531"/>
        <v>22</v>
      </c>
      <c r="Y2342" s="25">
        <f t="shared" si="532"/>
        <v>18132.100000000068</v>
      </c>
    </row>
    <row r="2343" spans="1:25">
      <c r="A2343" t="s">
        <v>6130</v>
      </c>
      <c r="B2343" t="s">
        <v>6131</v>
      </c>
      <c r="C2343" t="s">
        <v>55</v>
      </c>
      <c r="D2343">
        <v>7</v>
      </c>
      <c r="E2343" s="36">
        <v>131.19999999999999</v>
      </c>
      <c r="F2343" s="4">
        <v>1.41E-2</v>
      </c>
      <c r="G2343">
        <v>0</v>
      </c>
      <c r="H2343" s="25">
        <v>177.3</v>
      </c>
      <c r="I2343" s="25">
        <v>0</v>
      </c>
      <c r="J2343" s="3">
        <v>10000</v>
      </c>
      <c r="K2343" s="7">
        <f t="shared" si="519"/>
        <v>2</v>
      </c>
      <c r="L2343" s="6">
        <f t="shared" si="520"/>
        <v>247</v>
      </c>
      <c r="M2343">
        <v>1</v>
      </c>
      <c r="N2343" s="9">
        <f t="shared" si="521"/>
        <v>1</v>
      </c>
      <c r="O2343" s="9">
        <f t="shared" si="522"/>
        <v>0</v>
      </c>
      <c r="P2343" s="9">
        <f t="shared" si="523"/>
        <v>0</v>
      </c>
      <c r="Q2343" s="8">
        <f t="shared" si="524"/>
        <v>131.19999999999999</v>
      </c>
      <c r="R2343" s="8">
        <f t="shared" si="525"/>
        <v>0</v>
      </c>
      <c r="S2343" t="str">
        <f t="shared" si="526"/>
        <v>10.00.00</v>
      </c>
      <c r="T2343" t="str">
        <f t="shared" si="527"/>
        <v>17.00.00</v>
      </c>
      <c r="U2343" t="str">
        <f t="shared" si="528"/>
        <v>24-feb-2016</v>
      </c>
      <c r="V2343">
        <f t="shared" si="529"/>
        <v>2</v>
      </c>
      <c r="W2343">
        <f t="shared" si="530"/>
        <v>2016</v>
      </c>
      <c r="X2343">
        <f t="shared" si="531"/>
        <v>24</v>
      </c>
      <c r="Y2343" s="25">
        <f t="shared" si="532"/>
        <v>18263.300000000068</v>
      </c>
    </row>
    <row r="2344" spans="1:25">
      <c r="A2344" t="s">
        <v>2474</v>
      </c>
      <c r="B2344" t="s">
        <v>2475</v>
      </c>
      <c r="C2344" t="s">
        <v>55</v>
      </c>
      <c r="D2344">
        <v>8</v>
      </c>
      <c r="E2344" s="38">
        <v>-173.6</v>
      </c>
      <c r="F2344" s="4">
        <v>-9.4999999999999998E-3</v>
      </c>
      <c r="G2344">
        <v>0</v>
      </c>
      <c r="H2344" s="25">
        <v>46.4</v>
      </c>
      <c r="I2344" s="25">
        <v>-173.6</v>
      </c>
      <c r="J2344" s="3">
        <v>10000</v>
      </c>
      <c r="K2344" s="7">
        <f t="shared" si="519"/>
        <v>-1</v>
      </c>
      <c r="L2344" s="6">
        <f t="shared" si="520"/>
        <v>-173.6</v>
      </c>
      <c r="M2344">
        <v>1</v>
      </c>
      <c r="N2344" s="9">
        <f t="shared" si="521"/>
        <v>0</v>
      </c>
      <c r="O2344" s="9">
        <f t="shared" si="522"/>
        <v>-1</v>
      </c>
      <c r="P2344" s="9">
        <f t="shared" si="523"/>
        <v>0</v>
      </c>
      <c r="Q2344" s="8">
        <f t="shared" si="524"/>
        <v>0</v>
      </c>
      <c r="R2344" s="8">
        <f t="shared" si="525"/>
        <v>-173.6</v>
      </c>
      <c r="S2344" t="str">
        <f t="shared" si="526"/>
        <v>13.00.00</v>
      </c>
      <c r="T2344" t="str">
        <f t="shared" si="527"/>
        <v>21.00.00</v>
      </c>
      <c r="U2344" t="str">
        <f t="shared" si="528"/>
        <v>24-feb-2016</v>
      </c>
      <c r="V2344">
        <f t="shared" si="529"/>
        <v>2</v>
      </c>
      <c r="W2344">
        <f t="shared" si="530"/>
        <v>2016</v>
      </c>
      <c r="X2344">
        <f t="shared" si="531"/>
        <v>24</v>
      </c>
      <c r="Y2344" s="25">
        <f t="shared" si="532"/>
        <v>18089.70000000007</v>
      </c>
    </row>
    <row r="2345" spans="1:25">
      <c r="A2345" t="s">
        <v>2475</v>
      </c>
      <c r="B2345" t="s">
        <v>6132</v>
      </c>
      <c r="C2345" t="s">
        <v>25</v>
      </c>
      <c r="D2345">
        <v>10</v>
      </c>
      <c r="E2345" s="36">
        <v>15.2</v>
      </c>
      <c r="F2345" s="4">
        <v>1.6000000000000001E-3</v>
      </c>
      <c r="G2345">
        <v>0</v>
      </c>
      <c r="H2345" s="25">
        <v>80</v>
      </c>
      <c r="I2345" s="25">
        <v>0</v>
      </c>
      <c r="J2345" s="3">
        <v>10000</v>
      </c>
      <c r="K2345" s="7">
        <f t="shared" si="519"/>
        <v>1</v>
      </c>
      <c r="L2345" s="6">
        <f t="shared" si="520"/>
        <v>15.2</v>
      </c>
      <c r="M2345">
        <v>1</v>
      </c>
      <c r="N2345" s="9">
        <f t="shared" si="521"/>
        <v>1</v>
      </c>
      <c r="O2345" s="9">
        <f t="shared" si="522"/>
        <v>0</v>
      </c>
      <c r="P2345" s="9">
        <f t="shared" si="523"/>
        <v>0</v>
      </c>
      <c r="Q2345" s="8">
        <f t="shared" si="524"/>
        <v>15.2</v>
      </c>
      <c r="R2345" s="8">
        <f t="shared" si="525"/>
        <v>0</v>
      </c>
      <c r="S2345" t="str">
        <f t="shared" si="526"/>
        <v>21.00.00</v>
      </c>
      <c r="T2345" t="str">
        <f t="shared" si="527"/>
        <v>7.00.00</v>
      </c>
      <c r="U2345" t="str">
        <f t="shared" si="528"/>
        <v>24-feb-2016</v>
      </c>
      <c r="V2345">
        <f t="shared" si="529"/>
        <v>2</v>
      </c>
      <c r="W2345">
        <f t="shared" si="530"/>
        <v>2016</v>
      </c>
      <c r="X2345">
        <f t="shared" si="531"/>
        <v>24</v>
      </c>
      <c r="Y2345" s="25">
        <f t="shared" si="532"/>
        <v>18104.900000000071</v>
      </c>
    </row>
    <row r="2346" spans="1:25">
      <c r="A2346" t="s">
        <v>7576</v>
      </c>
      <c r="B2346" t="s">
        <v>7577</v>
      </c>
      <c r="C2346" t="s">
        <v>25</v>
      </c>
      <c r="D2346">
        <v>3</v>
      </c>
      <c r="E2346" s="36">
        <v>33.799999999999997</v>
      </c>
      <c r="F2346" s="4">
        <v>3.5999999999999999E-3</v>
      </c>
      <c r="G2346">
        <v>0</v>
      </c>
      <c r="H2346" s="25">
        <v>38.6</v>
      </c>
      <c r="I2346" s="25">
        <v>-16.899999999999999</v>
      </c>
      <c r="J2346" s="3">
        <v>10000</v>
      </c>
      <c r="K2346" s="7">
        <f t="shared" si="519"/>
        <v>2</v>
      </c>
      <c r="L2346" s="6">
        <f t="shared" si="520"/>
        <v>49</v>
      </c>
      <c r="M2346">
        <v>1</v>
      </c>
      <c r="N2346" s="9">
        <f t="shared" si="521"/>
        <v>1</v>
      </c>
      <c r="O2346" s="9">
        <f t="shared" si="522"/>
        <v>0</v>
      </c>
      <c r="P2346" s="9">
        <f t="shared" si="523"/>
        <v>0</v>
      </c>
      <c r="Q2346" s="8">
        <f t="shared" si="524"/>
        <v>33.799999999999997</v>
      </c>
      <c r="R2346" s="8">
        <f t="shared" si="525"/>
        <v>0</v>
      </c>
      <c r="S2346" t="str">
        <f t="shared" si="526"/>
        <v>12.30.00</v>
      </c>
      <c r="T2346" t="str">
        <f t="shared" si="527"/>
        <v>13.15.00</v>
      </c>
      <c r="U2346" t="str">
        <f t="shared" si="528"/>
        <v>25-feb-2016</v>
      </c>
      <c r="V2346">
        <f t="shared" si="529"/>
        <v>2</v>
      </c>
      <c r="W2346">
        <f t="shared" si="530"/>
        <v>2016</v>
      </c>
      <c r="X2346">
        <f t="shared" si="531"/>
        <v>25</v>
      </c>
      <c r="Y2346" s="25">
        <f t="shared" si="532"/>
        <v>18138.70000000007</v>
      </c>
    </row>
    <row r="2347" spans="1:25">
      <c r="A2347" t="s">
        <v>6133</v>
      </c>
      <c r="B2347" t="s">
        <v>6134</v>
      </c>
      <c r="C2347" t="s">
        <v>25</v>
      </c>
      <c r="D2347">
        <v>2</v>
      </c>
      <c r="E2347" s="36">
        <v>6.2</v>
      </c>
      <c r="F2347" s="4">
        <v>6.9999999999999999E-4</v>
      </c>
      <c r="G2347">
        <v>0</v>
      </c>
      <c r="H2347" s="25">
        <v>31.9</v>
      </c>
      <c r="I2347" s="25">
        <v>0</v>
      </c>
      <c r="J2347" s="3">
        <v>10000</v>
      </c>
      <c r="K2347" s="7">
        <f t="shared" si="519"/>
        <v>3</v>
      </c>
      <c r="L2347" s="6">
        <f t="shared" si="520"/>
        <v>55.2</v>
      </c>
      <c r="M2347">
        <v>1</v>
      </c>
      <c r="N2347" s="9">
        <f t="shared" si="521"/>
        <v>1</v>
      </c>
      <c r="O2347" s="9">
        <f t="shared" si="522"/>
        <v>0</v>
      </c>
      <c r="P2347" s="9">
        <f t="shared" si="523"/>
        <v>0</v>
      </c>
      <c r="Q2347" s="8">
        <f t="shared" si="524"/>
        <v>6.2</v>
      </c>
      <c r="R2347" s="8">
        <f t="shared" si="525"/>
        <v>0</v>
      </c>
      <c r="S2347" t="str">
        <f t="shared" si="526"/>
        <v>14.00.00</v>
      </c>
      <c r="T2347" t="str">
        <f t="shared" si="527"/>
        <v>16.00.00</v>
      </c>
      <c r="U2347" t="str">
        <f t="shared" si="528"/>
        <v>25-feb-2016</v>
      </c>
      <c r="V2347">
        <f t="shared" si="529"/>
        <v>2</v>
      </c>
      <c r="W2347">
        <f t="shared" si="530"/>
        <v>2016</v>
      </c>
      <c r="X2347">
        <f t="shared" si="531"/>
        <v>25</v>
      </c>
      <c r="Y2347" s="25">
        <f t="shared" si="532"/>
        <v>18144.900000000071</v>
      </c>
    </row>
    <row r="2348" spans="1:25">
      <c r="A2348" t="s">
        <v>7575</v>
      </c>
      <c r="B2348" t="s">
        <v>7576</v>
      </c>
      <c r="C2348" t="s">
        <v>55</v>
      </c>
      <c r="D2348">
        <v>12</v>
      </c>
      <c r="E2348" s="36">
        <v>-66.5</v>
      </c>
      <c r="F2348" s="4">
        <v>-7.1999999999999998E-3</v>
      </c>
      <c r="G2348">
        <v>0</v>
      </c>
      <c r="H2348" s="25">
        <v>16.899999999999999</v>
      </c>
      <c r="I2348" s="25">
        <v>-66.2</v>
      </c>
      <c r="J2348" s="3">
        <v>10000</v>
      </c>
      <c r="K2348" s="7">
        <f t="shared" si="519"/>
        <v>-1</v>
      </c>
      <c r="L2348" s="6">
        <f t="shared" si="520"/>
        <v>-66.5</v>
      </c>
      <c r="M2348">
        <v>1</v>
      </c>
      <c r="N2348" s="9">
        <f t="shared" si="521"/>
        <v>0</v>
      </c>
      <c r="O2348" s="9">
        <f t="shared" si="522"/>
        <v>-1</v>
      </c>
      <c r="P2348" s="9">
        <f t="shared" si="523"/>
        <v>0</v>
      </c>
      <c r="Q2348" s="8">
        <f t="shared" si="524"/>
        <v>0</v>
      </c>
      <c r="R2348" s="8">
        <f t="shared" si="525"/>
        <v>-66.5</v>
      </c>
      <c r="S2348" t="str">
        <f t="shared" si="526"/>
        <v>9.30.00</v>
      </c>
      <c r="T2348" t="str">
        <f t="shared" si="527"/>
        <v>12.30.00</v>
      </c>
      <c r="U2348" t="str">
        <f t="shared" si="528"/>
        <v>25-feb-2016</v>
      </c>
      <c r="V2348">
        <f t="shared" si="529"/>
        <v>2</v>
      </c>
      <c r="W2348">
        <f t="shared" si="530"/>
        <v>2016</v>
      </c>
      <c r="X2348">
        <f t="shared" si="531"/>
        <v>25</v>
      </c>
      <c r="Y2348" s="25">
        <f t="shared" si="532"/>
        <v>18078.400000000071</v>
      </c>
    </row>
    <row r="2349" spans="1:25">
      <c r="A2349" t="s">
        <v>6135</v>
      </c>
      <c r="B2349" t="s">
        <v>6136</v>
      </c>
      <c r="C2349" t="s">
        <v>55</v>
      </c>
      <c r="D2349">
        <v>5</v>
      </c>
      <c r="E2349" s="36">
        <v>-43.8</v>
      </c>
      <c r="F2349" s="4">
        <v>-4.7000000000000002E-3</v>
      </c>
      <c r="G2349">
        <v>0</v>
      </c>
      <c r="H2349" s="25">
        <v>22.6</v>
      </c>
      <c r="I2349" s="25">
        <v>-43.8</v>
      </c>
      <c r="J2349" s="3">
        <v>10000</v>
      </c>
      <c r="K2349" s="7">
        <f t="shared" si="519"/>
        <v>-2</v>
      </c>
      <c r="L2349" s="6">
        <f t="shared" si="520"/>
        <v>-110.3</v>
      </c>
      <c r="M2349">
        <v>1</v>
      </c>
      <c r="N2349" s="9">
        <f t="shared" si="521"/>
        <v>0</v>
      </c>
      <c r="O2349" s="9">
        <f t="shared" si="522"/>
        <v>-1</v>
      </c>
      <c r="P2349" s="9">
        <f t="shared" si="523"/>
        <v>0</v>
      </c>
      <c r="Q2349" s="8">
        <f t="shared" si="524"/>
        <v>0</v>
      </c>
      <c r="R2349" s="8">
        <f t="shared" si="525"/>
        <v>-43.8</v>
      </c>
      <c r="S2349" t="str">
        <f t="shared" si="526"/>
        <v>2.00.00</v>
      </c>
      <c r="T2349" t="str">
        <f t="shared" si="527"/>
        <v>7.00.00</v>
      </c>
      <c r="U2349" t="str">
        <f t="shared" si="528"/>
        <v xml:space="preserve">1-mar-2016 </v>
      </c>
      <c r="V2349">
        <f t="shared" si="529"/>
        <v>3</v>
      </c>
      <c r="W2349">
        <f t="shared" si="530"/>
        <v>2016</v>
      </c>
      <c r="X2349">
        <f t="shared" si="531"/>
        <v>1</v>
      </c>
      <c r="Y2349" s="25">
        <f t="shared" si="532"/>
        <v>18034.600000000071</v>
      </c>
    </row>
    <row r="2350" spans="1:25">
      <c r="A2350" t="s">
        <v>6137</v>
      </c>
      <c r="B2350" t="s">
        <v>6138</v>
      </c>
      <c r="C2350" t="s">
        <v>25</v>
      </c>
      <c r="D2350">
        <v>1</v>
      </c>
      <c r="E2350" s="36">
        <v>91.2</v>
      </c>
      <c r="F2350" s="4">
        <v>9.5999999999999992E-3</v>
      </c>
      <c r="G2350">
        <v>0</v>
      </c>
      <c r="H2350" s="25">
        <v>124.2</v>
      </c>
      <c r="I2350" s="25">
        <v>0</v>
      </c>
      <c r="J2350" s="3">
        <v>10000</v>
      </c>
      <c r="K2350" s="7">
        <f t="shared" si="519"/>
        <v>1</v>
      </c>
      <c r="L2350" s="6">
        <f t="shared" si="520"/>
        <v>91.2</v>
      </c>
      <c r="M2350">
        <v>1</v>
      </c>
      <c r="N2350" s="9">
        <f t="shared" si="521"/>
        <v>1</v>
      </c>
      <c r="O2350" s="9">
        <f t="shared" si="522"/>
        <v>0</v>
      </c>
      <c r="P2350" s="9">
        <f t="shared" si="523"/>
        <v>0</v>
      </c>
      <c r="Q2350" s="8">
        <f t="shared" si="524"/>
        <v>91.2</v>
      </c>
      <c r="R2350" s="8">
        <f t="shared" si="525"/>
        <v>0</v>
      </c>
      <c r="S2350" t="str">
        <f t="shared" si="526"/>
        <v>9.00.00</v>
      </c>
      <c r="T2350" t="str">
        <f t="shared" si="527"/>
        <v>10.00.00</v>
      </c>
      <c r="U2350" t="str">
        <f t="shared" si="528"/>
        <v xml:space="preserve">1-mar-2016 </v>
      </c>
      <c r="V2350">
        <f t="shared" si="529"/>
        <v>3</v>
      </c>
      <c r="W2350">
        <f t="shared" si="530"/>
        <v>2016</v>
      </c>
      <c r="X2350">
        <f t="shared" si="531"/>
        <v>1</v>
      </c>
      <c r="Y2350" s="25">
        <f t="shared" si="532"/>
        <v>18125.800000000072</v>
      </c>
    </row>
    <row r="2351" spans="1:25">
      <c r="A2351" t="s">
        <v>7578</v>
      </c>
      <c r="B2351" t="s">
        <v>7579</v>
      </c>
      <c r="C2351" t="s">
        <v>55</v>
      </c>
      <c r="D2351">
        <v>26</v>
      </c>
      <c r="E2351" s="36">
        <v>8.5</v>
      </c>
      <c r="F2351" s="4">
        <v>8.9999999999999998E-4</v>
      </c>
      <c r="G2351">
        <v>0</v>
      </c>
      <c r="H2351" s="25">
        <v>29.5</v>
      </c>
      <c r="I2351" s="25">
        <v>-51.3</v>
      </c>
      <c r="J2351" s="3">
        <v>10000</v>
      </c>
      <c r="K2351" s="7">
        <f t="shared" si="519"/>
        <v>2</v>
      </c>
      <c r="L2351" s="6">
        <f t="shared" si="520"/>
        <v>99.7</v>
      </c>
      <c r="M2351">
        <v>1</v>
      </c>
      <c r="N2351" s="9">
        <f t="shared" si="521"/>
        <v>1</v>
      </c>
      <c r="O2351" s="9">
        <f t="shared" si="522"/>
        <v>0</v>
      </c>
      <c r="P2351" s="9">
        <f t="shared" si="523"/>
        <v>0</v>
      </c>
      <c r="Q2351" s="8">
        <f t="shared" si="524"/>
        <v>8.5</v>
      </c>
      <c r="R2351" s="8">
        <f t="shared" si="525"/>
        <v>0</v>
      </c>
      <c r="S2351" t="str">
        <f t="shared" si="526"/>
        <v>9.45.00</v>
      </c>
      <c r="T2351" t="str">
        <f t="shared" si="527"/>
        <v>16.15.00</v>
      </c>
      <c r="U2351" t="str">
        <f t="shared" si="528"/>
        <v xml:space="preserve">3-mar-2016 </v>
      </c>
      <c r="V2351">
        <f t="shared" si="529"/>
        <v>3</v>
      </c>
      <c r="W2351">
        <f t="shared" si="530"/>
        <v>2016</v>
      </c>
      <c r="X2351">
        <f t="shared" si="531"/>
        <v>3</v>
      </c>
      <c r="Y2351" s="25">
        <f t="shared" si="532"/>
        <v>18134.300000000072</v>
      </c>
    </row>
    <row r="2352" spans="1:25">
      <c r="A2352" t="s">
        <v>6139</v>
      </c>
      <c r="B2352" t="s">
        <v>6140</v>
      </c>
      <c r="C2352" t="s">
        <v>55</v>
      </c>
      <c r="D2352">
        <v>2</v>
      </c>
      <c r="E2352" s="36">
        <v>-41.2</v>
      </c>
      <c r="F2352" s="4">
        <v>-4.1999999999999997E-3</v>
      </c>
      <c r="G2352">
        <v>0</v>
      </c>
      <c r="H2352" s="25">
        <v>0</v>
      </c>
      <c r="I2352" s="25">
        <v>-41.2</v>
      </c>
      <c r="J2352" s="3">
        <v>10000</v>
      </c>
      <c r="K2352" s="7">
        <f t="shared" si="519"/>
        <v>-1</v>
      </c>
      <c r="L2352" s="6">
        <f t="shared" si="520"/>
        <v>-41.2</v>
      </c>
      <c r="M2352">
        <v>1</v>
      </c>
      <c r="N2352" s="9">
        <f t="shared" si="521"/>
        <v>0</v>
      </c>
      <c r="O2352" s="9">
        <f t="shared" si="522"/>
        <v>-1</v>
      </c>
      <c r="P2352" s="9">
        <f t="shared" si="523"/>
        <v>0</v>
      </c>
      <c r="Q2352" s="8">
        <f t="shared" si="524"/>
        <v>0</v>
      </c>
      <c r="R2352" s="8">
        <f t="shared" si="525"/>
        <v>-41.2</v>
      </c>
      <c r="S2352" t="str">
        <f t="shared" si="526"/>
        <v>10.00.00</v>
      </c>
      <c r="T2352" t="str">
        <f t="shared" si="527"/>
        <v>12.00.00</v>
      </c>
      <c r="U2352" t="str">
        <f t="shared" si="528"/>
        <v xml:space="preserve">4-mar-2016 </v>
      </c>
      <c r="V2352">
        <f t="shared" si="529"/>
        <v>3</v>
      </c>
      <c r="W2352">
        <f t="shared" si="530"/>
        <v>2016</v>
      </c>
      <c r="X2352">
        <f t="shared" si="531"/>
        <v>4</v>
      </c>
      <c r="Y2352" s="25">
        <f t="shared" si="532"/>
        <v>18093.100000000071</v>
      </c>
    </row>
    <row r="2353" spans="1:25">
      <c r="A2353" t="s">
        <v>3543</v>
      </c>
      <c r="B2353" t="s">
        <v>3544</v>
      </c>
      <c r="C2353" t="s">
        <v>25</v>
      </c>
      <c r="D2353">
        <v>4</v>
      </c>
      <c r="E2353" s="36">
        <v>80.7</v>
      </c>
      <c r="F2353" s="4">
        <v>8.3000000000000001E-3</v>
      </c>
      <c r="G2353">
        <v>0</v>
      </c>
      <c r="H2353" s="25">
        <v>80.7</v>
      </c>
      <c r="I2353" s="25">
        <v>-7.5</v>
      </c>
      <c r="J2353" s="3">
        <v>10000</v>
      </c>
      <c r="K2353" s="7">
        <f t="shared" si="519"/>
        <v>1</v>
      </c>
      <c r="L2353" s="6">
        <f t="shared" si="520"/>
        <v>80.7</v>
      </c>
      <c r="M2353">
        <v>1</v>
      </c>
      <c r="N2353" s="9">
        <f t="shared" si="521"/>
        <v>1</v>
      </c>
      <c r="O2353" s="9">
        <f t="shared" si="522"/>
        <v>0</v>
      </c>
      <c r="P2353" s="9">
        <f t="shared" si="523"/>
        <v>0</v>
      </c>
      <c r="Q2353" s="8">
        <f t="shared" si="524"/>
        <v>80.7</v>
      </c>
      <c r="R2353" s="8">
        <f t="shared" si="525"/>
        <v>0</v>
      </c>
      <c r="S2353" t="str">
        <f t="shared" si="526"/>
        <v>13.00.00</v>
      </c>
      <c r="T2353" t="str">
        <f t="shared" si="527"/>
        <v>17.00.00</v>
      </c>
      <c r="U2353" t="str">
        <f t="shared" si="528"/>
        <v xml:space="preserve">7-mar-2016 </v>
      </c>
      <c r="V2353">
        <f t="shared" si="529"/>
        <v>3</v>
      </c>
      <c r="W2353">
        <f t="shared" si="530"/>
        <v>2016</v>
      </c>
      <c r="X2353">
        <f t="shared" si="531"/>
        <v>7</v>
      </c>
      <c r="Y2353" s="25">
        <f t="shared" si="532"/>
        <v>18173.800000000072</v>
      </c>
    </row>
    <row r="2354" spans="1:25">
      <c r="A2354" t="s">
        <v>3545</v>
      </c>
      <c r="B2354" t="s">
        <v>3546</v>
      </c>
      <c r="C2354" t="s">
        <v>25</v>
      </c>
      <c r="D2354">
        <v>10</v>
      </c>
      <c r="E2354" s="36">
        <v>32.5</v>
      </c>
      <c r="F2354" s="4">
        <v>3.3999999999999998E-3</v>
      </c>
      <c r="G2354">
        <v>0</v>
      </c>
      <c r="H2354" s="25">
        <v>91.2</v>
      </c>
      <c r="I2354" s="25">
        <v>-15.8</v>
      </c>
      <c r="J2354" s="3">
        <v>10000</v>
      </c>
      <c r="K2354" s="7">
        <f t="shared" si="519"/>
        <v>2</v>
      </c>
      <c r="L2354" s="6">
        <f t="shared" si="520"/>
        <v>113.2</v>
      </c>
      <c r="M2354">
        <v>1</v>
      </c>
      <c r="N2354" s="9">
        <f t="shared" si="521"/>
        <v>1</v>
      </c>
      <c r="O2354" s="9">
        <f t="shared" si="522"/>
        <v>0</v>
      </c>
      <c r="P2354" s="9">
        <f t="shared" si="523"/>
        <v>0</v>
      </c>
      <c r="Q2354" s="8">
        <f t="shared" si="524"/>
        <v>32.5</v>
      </c>
      <c r="R2354" s="8">
        <f t="shared" si="525"/>
        <v>0</v>
      </c>
      <c r="S2354" t="str">
        <f t="shared" si="526"/>
        <v>13.00.00</v>
      </c>
      <c r="T2354" t="str">
        <f t="shared" si="527"/>
        <v>23.00.00</v>
      </c>
      <c r="U2354" t="str">
        <f t="shared" si="528"/>
        <v xml:space="preserve">8-mar-2016 </v>
      </c>
      <c r="V2354">
        <f t="shared" si="529"/>
        <v>3</v>
      </c>
      <c r="W2354">
        <f t="shared" si="530"/>
        <v>2016</v>
      </c>
      <c r="X2354">
        <f t="shared" si="531"/>
        <v>8</v>
      </c>
      <c r="Y2354" s="25">
        <f t="shared" si="532"/>
        <v>18206.300000000072</v>
      </c>
    </row>
    <row r="2355" spans="1:25">
      <c r="A2355" t="s">
        <v>3545</v>
      </c>
      <c r="B2355" t="s">
        <v>7581</v>
      </c>
      <c r="C2355" t="s">
        <v>25</v>
      </c>
      <c r="D2355">
        <v>5</v>
      </c>
      <c r="E2355" s="36">
        <v>27.5</v>
      </c>
      <c r="F2355" s="4">
        <v>2.8E-3</v>
      </c>
      <c r="G2355">
        <v>0</v>
      </c>
      <c r="H2355" s="25">
        <v>16</v>
      </c>
      <c r="I2355" s="25">
        <v>-6.2</v>
      </c>
      <c r="J2355" s="3">
        <v>10000</v>
      </c>
      <c r="K2355" s="7">
        <f t="shared" si="519"/>
        <v>3</v>
      </c>
      <c r="L2355" s="6">
        <f t="shared" si="520"/>
        <v>140.69999999999999</v>
      </c>
      <c r="M2355">
        <v>1</v>
      </c>
      <c r="N2355" s="9">
        <f t="shared" si="521"/>
        <v>1</v>
      </c>
      <c r="O2355" s="9">
        <f t="shared" si="522"/>
        <v>0</v>
      </c>
      <c r="P2355" s="9">
        <f t="shared" si="523"/>
        <v>0</v>
      </c>
      <c r="Q2355" s="8">
        <f t="shared" si="524"/>
        <v>27.5</v>
      </c>
      <c r="R2355" s="8">
        <f t="shared" si="525"/>
        <v>0</v>
      </c>
      <c r="S2355" t="str">
        <f t="shared" si="526"/>
        <v>13.00.00</v>
      </c>
      <c r="T2355" t="str">
        <f t="shared" si="527"/>
        <v>14.15.00</v>
      </c>
      <c r="U2355" t="str">
        <f t="shared" si="528"/>
        <v xml:space="preserve">8-mar-2016 </v>
      </c>
      <c r="V2355">
        <f t="shared" si="529"/>
        <v>3</v>
      </c>
      <c r="W2355">
        <f t="shared" si="530"/>
        <v>2016</v>
      </c>
      <c r="X2355">
        <f t="shared" si="531"/>
        <v>8</v>
      </c>
      <c r="Y2355" s="25">
        <f t="shared" si="532"/>
        <v>18233.800000000072</v>
      </c>
    </row>
    <row r="2356" spans="1:25">
      <c r="A2356" t="s">
        <v>7580</v>
      </c>
      <c r="B2356" t="s">
        <v>3545</v>
      </c>
      <c r="C2356" t="s">
        <v>55</v>
      </c>
      <c r="D2356">
        <v>13</v>
      </c>
      <c r="E2356" s="36">
        <v>-71.2</v>
      </c>
      <c r="F2356" s="4">
        <v>-7.4000000000000003E-3</v>
      </c>
      <c r="G2356">
        <v>0</v>
      </c>
      <c r="H2356" s="25">
        <v>0</v>
      </c>
      <c r="I2356" s="25">
        <v>-39.200000000000003</v>
      </c>
      <c r="J2356" s="3">
        <v>10000</v>
      </c>
      <c r="K2356" s="7">
        <f t="shared" si="519"/>
        <v>-1</v>
      </c>
      <c r="L2356" s="6">
        <f t="shared" si="520"/>
        <v>-71.2</v>
      </c>
      <c r="M2356">
        <v>1</v>
      </c>
      <c r="N2356" s="9">
        <f t="shared" si="521"/>
        <v>0</v>
      </c>
      <c r="O2356" s="9">
        <f t="shared" si="522"/>
        <v>-1</v>
      </c>
      <c r="P2356" s="9">
        <f t="shared" si="523"/>
        <v>0</v>
      </c>
      <c r="Q2356" s="8">
        <f t="shared" si="524"/>
        <v>0</v>
      </c>
      <c r="R2356" s="8">
        <f t="shared" si="525"/>
        <v>-71.2</v>
      </c>
      <c r="S2356" t="str">
        <f t="shared" si="526"/>
        <v>9.45.00</v>
      </c>
      <c r="T2356" t="str">
        <f t="shared" si="527"/>
        <v>13.00.00</v>
      </c>
      <c r="U2356" t="str">
        <f t="shared" si="528"/>
        <v xml:space="preserve">8-mar-2016 </v>
      </c>
      <c r="V2356">
        <f t="shared" si="529"/>
        <v>3</v>
      </c>
      <c r="W2356">
        <f t="shared" si="530"/>
        <v>2016</v>
      </c>
      <c r="X2356">
        <f t="shared" si="531"/>
        <v>8</v>
      </c>
      <c r="Y2356" s="25">
        <f t="shared" si="532"/>
        <v>18162.600000000071</v>
      </c>
    </row>
    <row r="2357" spans="1:25">
      <c r="A2357" t="s">
        <v>7582</v>
      </c>
      <c r="B2357" t="s">
        <v>36</v>
      </c>
      <c r="C2357" t="s">
        <v>25</v>
      </c>
      <c r="D2357">
        <v>13</v>
      </c>
      <c r="E2357" s="36">
        <v>48.5</v>
      </c>
      <c r="F2357" s="4">
        <v>5.0000000000000001E-3</v>
      </c>
      <c r="G2357">
        <v>0</v>
      </c>
      <c r="H2357" s="25">
        <v>70.5</v>
      </c>
      <c r="I2357" s="25">
        <v>-29.5</v>
      </c>
      <c r="J2357" s="3">
        <v>10000</v>
      </c>
      <c r="K2357" s="7">
        <f t="shared" si="519"/>
        <v>1</v>
      </c>
      <c r="L2357" s="6">
        <f t="shared" si="520"/>
        <v>48.5</v>
      </c>
      <c r="M2357">
        <v>1</v>
      </c>
      <c r="N2357" s="9">
        <f t="shared" si="521"/>
        <v>1</v>
      </c>
      <c r="O2357" s="9">
        <f t="shared" si="522"/>
        <v>0</v>
      </c>
      <c r="P2357" s="9">
        <f t="shared" si="523"/>
        <v>0</v>
      </c>
      <c r="Q2357" s="8">
        <f t="shared" si="524"/>
        <v>48.5</v>
      </c>
      <c r="R2357" s="8">
        <f t="shared" si="525"/>
        <v>0</v>
      </c>
      <c r="S2357" t="str">
        <f t="shared" si="526"/>
        <v>10.15.00</v>
      </c>
      <c r="T2357" t="str">
        <f t="shared" si="527"/>
        <v>13.30.00</v>
      </c>
      <c r="U2357" t="str">
        <f t="shared" si="528"/>
        <v xml:space="preserve">9-mar-2016 </v>
      </c>
      <c r="V2357">
        <f t="shared" si="529"/>
        <v>3</v>
      </c>
      <c r="W2357">
        <f t="shared" si="530"/>
        <v>2016</v>
      </c>
      <c r="X2357">
        <f t="shared" si="531"/>
        <v>9</v>
      </c>
      <c r="Y2357" s="25">
        <f t="shared" si="532"/>
        <v>18211.100000000071</v>
      </c>
    </row>
    <row r="2358" spans="1:25">
      <c r="A2358" t="s">
        <v>2476</v>
      </c>
      <c r="B2358" t="s">
        <v>2477</v>
      </c>
      <c r="C2358" t="s">
        <v>25</v>
      </c>
      <c r="D2358">
        <v>9</v>
      </c>
      <c r="E2358" s="38">
        <v>-117.4</v>
      </c>
      <c r="F2358" s="4">
        <v>-6.0000000000000001E-3</v>
      </c>
      <c r="G2358">
        <v>0</v>
      </c>
      <c r="H2358" s="25">
        <v>116</v>
      </c>
      <c r="I2358" s="25">
        <v>-134.4</v>
      </c>
      <c r="J2358" s="3">
        <v>10000</v>
      </c>
      <c r="K2358" s="7">
        <f t="shared" si="519"/>
        <v>-1</v>
      </c>
      <c r="L2358" s="6">
        <f t="shared" si="520"/>
        <v>-117.4</v>
      </c>
      <c r="M2358">
        <v>1</v>
      </c>
      <c r="N2358" s="9">
        <f t="shared" si="521"/>
        <v>0</v>
      </c>
      <c r="O2358" s="9">
        <f t="shared" si="522"/>
        <v>-1</v>
      </c>
      <c r="P2358" s="9">
        <f t="shared" si="523"/>
        <v>0</v>
      </c>
      <c r="Q2358" s="8">
        <f t="shared" si="524"/>
        <v>0</v>
      </c>
      <c r="R2358" s="8">
        <f t="shared" si="525"/>
        <v>-117.4</v>
      </c>
      <c r="S2358" t="str">
        <f t="shared" si="526"/>
        <v>12.00.00</v>
      </c>
      <c r="T2358" t="str">
        <f t="shared" si="527"/>
        <v>21.00.00</v>
      </c>
      <c r="U2358" t="str">
        <f t="shared" si="528"/>
        <v xml:space="preserve">9-mar-2016 </v>
      </c>
      <c r="V2358">
        <f t="shared" si="529"/>
        <v>3</v>
      </c>
      <c r="W2358">
        <f t="shared" si="530"/>
        <v>2016</v>
      </c>
      <c r="X2358">
        <f t="shared" si="531"/>
        <v>9</v>
      </c>
      <c r="Y2358" s="25">
        <f t="shared" si="532"/>
        <v>18093.70000000007</v>
      </c>
    </row>
    <row r="2359" spans="1:25">
      <c r="A2359" t="s">
        <v>7583</v>
      </c>
      <c r="B2359" t="s">
        <v>7584</v>
      </c>
      <c r="C2359" t="s">
        <v>25</v>
      </c>
      <c r="D2359">
        <v>6</v>
      </c>
      <c r="E2359" s="36">
        <v>175.4</v>
      </c>
      <c r="F2359" s="4">
        <v>1.7999999999999999E-2</v>
      </c>
      <c r="G2359">
        <v>0</v>
      </c>
      <c r="H2359" s="25">
        <v>197.4</v>
      </c>
      <c r="I2359" s="25">
        <v>-12.1</v>
      </c>
      <c r="J2359" s="3">
        <v>10000</v>
      </c>
      <c r="K2359" s="7">
        <f t="shared" si="519"/>
        <v>1</v>
      </c>
      <c r="L2359" s="6">
        <f t="shared" si="520"/>
        <v>175.4</v>
      </c>
      <c r="M2359">
        <v>1</v>
      </c>
      <c r="N2359" s="9">
        <f t="shared" si="521"/>
        <v>1</v>
      </c>
      <c r="O2359" s="9">
        <f t="shared" si="522"/>
        <v>0</v>
      </c>
      <c r="P2359" s="9">
        <f t="shared" si="523"/>
        <v>0</v>
      </c>
      <c r="Q2359" s="8">
        <f t="shared" si="524"/>
        <v>175.4</v>
      </c>
      <c r="R2359" s="8">
        <f t="shared" si="525"/>
        <v>0</v>
      </c>
      <c r="S2359" t="str">
        <f t="shared" si="526"/>
        <v>12.30.00</v>
      </c>
      <c r="T2359" t="str">
        <f t="shared" si="527"/>
        <v>14.00.00</v>
      </c>
      <c r="U2359" t="str">
        <f t="shared" si="528"/>
        <v>10-mar-2016</v>
      </c>
      <c r="V2359">
        <f t="shared" si="529"/>
        <v>3</v>
      </c>
      <c r="W2359">
        <f t="shared" si="530"/>
        <v>2016</v>
      </c>
      <c r="X2359">
        <f t="shared" si="531"/>
        <v>10</v>
      </c>
      <c r="Y2359" s="25">
        <f t="shared" si="532"/>
        <v>18269.100000000071</v>
      </c>
    </row>
    <row r="2360" spans="1:25">
      <c r="A2360" t="s">
        <v>7585</v>
      </c>
      <c r="B2360" t="s">
        <v>7586</v>
      </c>
      <c r="C2360" t="s">
        <v>55</v>
      </c>
      <c r="D2360">
        <v>2</v>
      </c>
      <c r="E2360" s="36">
        <v>106.1</v>
      </c>
      <c r="F2360" s="4">
        <v>1.0999999999999999E-2</v>
      </c>
      <c r="G2360">
        <v>0</v>
      </c>
      <c r="H2360" s="25">
        <v>127.1</v>
      </c>
      <c r="I2360" s="25">
        <v>-9.9</v>
      </c>
      <c r="J2360" s="3">
        <v>10000</v>
      </c>
      <c r="K2360" s="7">
        <f t="shared" si="519"/>
        <v>2</v>
      </c>
      <c r="L2360" s="6">
        <f t="shared" si="520"/>
        <v>281.5</v>
      </c>
      <c r="M2360">
        <v>1</v>
      </c>
      <c r="N2360" s="9">
        <f t="shared" si="521"/>
        <v>1</v>
      </c>
      <c r="O2360" s="9">
        <f t="shared" si="522"/>
        <v>0</v>
      </c>
      <c r="P2360" s="9">
        <f t="shared" si="523"/>
        <v>0</v>
      </c>
      <c r="Q2360" s="8">
        <f t="shared" si="524"/>
        <v>106.1</v>
      </c>
      <c r="R2360" s="8">
        <f t="shared" si="525"/>
        <v>0</v>
      </c>
      <c r="S2360" t="str">
        <f t="shared" si="526"/>
        <v>16.30.00</v>
      </c>
      <c r="T2360" t="str">
        <f t="shared" si="527"/>
        <v>17.00.00</v>
      </c>
      <c r="U2360" t="str">
        <f t="shared" si="528"/>
        <v>10-mar-2016</v>
      </c>
      <c r="V2360">
        <f t="shared" si="529"/>
        <v>3</v>
      </c>
      <c r="W2360">
        <f t="shared" si="530"/>
        <v>2016</v>
      </c>
      <c r="X2360">
        <f t="shared" si="531"/>
        <v>10</v>
      </c>
      <c r="Y2360" s="25">
        <f t="shared" si="532"/>
        <v>18375.20000000007</v>
      </c>
    </row>
    <row r="2361" spans="1:25">
      <c r="A2361" t="s">
        <v>7587</v>
      </c>
      <c r="B2361" t="s">
        <v>7588</v>
      </c>
      <c r="C2361" t="s">
        <v>25</v>
      </c>
      <c r="D2361">
        <v>8</v>
      </c>
      <c r="E2361" s="36">
        <v>31.4</v>
      </c>
      <c r="F2361" s="4">
        <v>3.2000000000000002E-3</v>
      </c>
      <c r="G2361">
        <v>0</v>
      </c>
      <c r="H2361" s="25">
        <v>53.4</v>
      </c>
      <c r="I2361" s="25">
        <v>0</v>
      </c>
      <c r="J2361" s="3">
        <v>10000</v>
      </c>
      <c r="K2361" s="7">
        <f t="shared" si="519"/>
        <v>3</v>
      </c>
      <c r="L2361" s="6">
        <f t="shared" si="520"/>
        <v>312.89999999999998</v>
      </c>
      <c r="M2361">
        <v>1</v>
      </c>
      <c r="N2361" s="9">
        <f t="shared" si="521"/>
        <v>1</v>
      </c>
      <c r="O2361" s="9">
        <f t="shared" si="522"/>
        <v>0</v>
      </c>
      <c r="P2361" s="9">
        <f t="shared" si="523"/>
        <v>0</v>
      </c>
      <c r="Q2361" s="8">
        <f t="shared" si="524"/>
        <v>31.4</v>
      </c>
      <c r="R2361" s="8">
        <f t="shared" si="525"/>
        <v>0</v>
      </c>
      <c r="S2361" t="str">
        <f t="shared" si="526"/>
        <v>10.45.00</v>
      </c>
      <c r="T2361" t="str">
        <f t="shared" si="527"/>
        <v>12.45.00</v>
      </c>
      <c r="U2361" t="str">
        <f t="shared" si="528"/>
        <v>11-mar-2016</v>
      </c>
      <c r="V2361">
        <f t="shared" si="529"/>
        <v>3</v>
      </c>
      <c r="W2361">
        <f t="shared" si="530"/>
        <v>2016</v>
      </c>
      <c r="X2361">
        <f t="shared" si="531"/>
        <v>11</v>
      </c>
      <c r="Y2361" s="25">
        <f t="shared" si="532"/>
        <v>18406.600000000071</v>
      </c>
    </row>
    <row r="2362" spans="1:25">
      <c r="A2362" t="s">
        <v>2478</v>
      </c>
      <c r="B2362" t="s">
        <v>2479</v>
      </c>
      <c r="C2362" t="s">
        <v>25</v>
      </c>
      <c r="D2362">
        <v>9</v>
      </c>
      <c r="E2362" s="38">
        <v>170</v>
      </c>
      <c r="F2362" s="4">
        <v>8.6999999999999994E-3</v>
      </c>
      <c r="G2362">
        <v>0</v>
      </c>
      <c r="H2362" s="25">
        <v>171.6</v>
      </c>
      <c r="I2362" s="25">
        <v>-38.4</v>
      </c>
      <c r="J2362" s="3">
        <v>10000</v>
      </c>
      <c r="K2362" s="7">
        <f t="shared" si="519"/>
        <v>4</v>
      </c>
      <c r="L2362" s="6">
        <f t="shared" si="520"/>
        <v>482.9</v>
      </c>
      <c r="M2362">
        <v>1</v>
      </c>
      <c r="N2362" s="9">
        <f t="shared" si="521"/>
        <v>1</v>
      </c>
      <c r="O2362" s="9">
        <f t="shared" si="522"/>
        <v>0</v>
      </c>
      <c r="P2362" s="9">
        <f t="shared" si="523"/>
        <v>0</v>
      </c>
      <c r="Q2362" s="8">
        <f t="shared" si="524"/>
        <v>170</v>
      </c>
      <c r="R2362" s="8">
        <f t="shared" si="525"/>
        <v>0</v>
      </c>
      <c r="S2362" t="str">
        <f t="shared" si="526"/>
        <v>12.00.00</v>
      </c>
      <c r="T2362" t="str">
        <f t="shared" si="527"/>
        <v>21.00.00</v>
      </c>
      <c r="U2362" t="str">
        <f t="shared" si="528"/>
        <v>11-mar-2016</v>
      </c>
      <c r="V2362">
        <f t="shared" si="529"/>
        <v>3</v>
      </c>
      <c r="W2362">
        <f t="shared" si="530"/>
        <v>2016</v>
      </c>
      <c r="X2362">
        <f t="shared" si="531"/>
        <v>11</v>
      </c>
      <c r="Y2362" s="25">
        <f t="shared" si="532"/>
        <v>18576.600000000071</v>
      </c>
    </row>
    <row r="2363" spans="1:25">
      <c r="A2363" t="s">
        <v>6141</v>
      </c>
      <c r="B2363" t="s">
        <v>6142</v>
      </c>
      <c r="C2363" t="s">
        <v>25</v>
      </c>
      <c r="D2363">
        <v>22</v>
      </c>
      <c r="E2363" s="36">
        <v>212.8</v>
      </c>
      <c r="F2363" s="4">
        <v>2.1999999999999999E-2</v>
      </c>
      <c r="G2363">
        <v>0</v>
      </c>
      <c r="H2363" s="25">
        <v>236.8</v>
      </c>
      <c r="I2363" s="25">
        <v>0</v>
      </c>
      <c r="J2363" s="3">
        <v>10000</v>
      </c>
      <c r="K2363" s="7">
        <f t="shared" si="519"/>
        <v>5</v>
      </c>
      <c r="L2363" s="6">
        <f t="shared" si="520"/>
        <v>695.7</v>
      </c>
      <c r="M2363">
        <v>1</v>
      </c>
      <c r="N2363" s="9">
        <f t="shared" si="521"/>
        <v>1</v>
      </c>
      <c r="O2363" s="9">
        <f t="shared" si="522"/>
        <v>0</v>
      </c>
      <c r="P2363" s="9">
        <f t="shared" si="523"/>
        <v>0</v>
      </c>
      <c r="Q2363" s="8">
        <f t="shared" si="524"/>
        <v>212.8</v>
      </c>
      <c r="R2363" s="8">
        <f t="shared" si="525"/>
        <v>0</v>
      </c>
      <c r="S2363" t="str">
        <f t="shared" si="526"/>
        <v>9.00.00</v>
      </c>
      <c r="T2363" t="str">
        <f t="shared" si="527"/>
        <v>7.00.00</v>
      </c>
      <c r="U2363" t="str">
        <f t="shared" si="528"/>
        <v>11-mar-2016</v>
      </c>
      <c r="V2363">
        <f t="shared" si="529"/>
        <v>3</v>
      </c>
      <c r="W2363">
        <f t="shared" si="530"/>
        <v>2016</v>
      </c>
      <c r="X2363">
        <f t="shared" si="531"/>
        <v>11</v>
      </c>
      <c r="Y2363" s="25">
        <f t="shared" si="532"/>
        <v>18789.400000000071</v>
      </c>
    </row>
    <row r="2364" spans="1:25">
      <c r="A2364" t="s">
        <v>3547</v>
      </c>
      <c r="B2364" t="s">
        <v>3548</v>
      </c>
      <c r="C2364" t="s">
        <v>25</v>
      </c>
      <c r="D2364">
        <v>6</v>
      </c>
      <c r="E2364" s="36">
        <v>26.1</v>
      </c>
      <c r="F2364" s="4">
        <v>2.5999999999999999E-3</v>
      </c>
      <c r="G2364">
        <v>0</v>
      </c>
      <c r="H2364" s="25">
        <v>27.7</v>
      </c>
      <c r="I2364" s="25">
        <v>-9.5</v>
      </c>
      <c r="J2364" s="3">
        <v>10000</v>
      </c>
      <c r="K2364" s="7">
        <f t="shared" si="519"/>
        <v>6</v>
      </c>
      <c r="L2364" s="6">
        <f t="shared" si="520"/>
        <v>721.80000000000007</v>
      </c>
      <c r="M2364">
        <v>1</v>
      </c>
      <c r="N2364" s="9">
        <f t="shared" si="521"/>
        <v>1</v>
      </c>
      <c r="O2364" s="9">
        <f t="shared" si="522"/>
        <v>0</v>
      </c>
      <c r="P2364" s="9">
        <f t="shared" si="523"/>
        <v>0</v>
      </c>
      <c r="Q2364" s="8">
        <f t="shared" si="524"/>
        <v>26.1</v>
      </c>
      <c r="R2364" s="8">
        <f t="shared" si="525"/>
        <v>0</v>
      </c>
      <c r="S2364" t="str">
        <f t="shared" si="526"/>
        <v>17.00.00</v>
      </c>
      <c r="T2364" t="str">
        <f t="shared" si="527"/>
        <v>23.00.00</v>
      </c>
      <c r="U2364" t="str">
        <f t="shared" si="528"/>
        <v>15-mar-2016</v>
      </c>
      <c r="V2364">
        <f t="shared" si="529"/>
        <v>3</v>
      </c>
      <c r="W2364">
        <f t="shared" si="530"/>
        <v>2016</v>
      </c>
      <c r="X2364">
        <f t="shared" si="531"/>
        <v>15</v>
      </c>
      <c r="Y2364" s="25">
        <f t="shared" si="532"/>
        <v>18815.500000000069</v>
      </c>
    </row>
    <row r="2365" spans="1:25">
      <c r="A2365" t="s">
        <v>6143</v>
      </c>
      <c r="B2365" t="s">
        <v>6144</v>
      </c>
      <c r="C2365" t="s">
        <v>55</v>
      </c>
      <c r="D2365">
        <v>5</v>
      </c>
      <c r="E2365" s="36">
        <v>2.2000000000000002</v>
      </c>
      <c r="F2365" s="4">
        <v>2.0000000000000001E-4</v>
      </c>
      <c r="G2365">
        <v>0</v>
      </c>
      <c r="H2365" s="25">
        <v>37.200000000000003</v>
      </c>
      <c r="I2365" s="25">
        <v>-0.2</v>
      </c>
      <c r="J2365" s="3">
        <v>10000</v>
      </c>
      <c r="K2365" s="7">
        <f t="shared" si="519"/>
        <v>7</v>
      </c>
      <c r="L2365" s="6">
        <f t="shared" si="520"/>
        <v>724.00000000000011</v>
      </c>
      <c r="M2365">
        <v>1</v>
      </c>
      <c r="N2365" s="9">
        <f t="shared" si="521"/>
        <v>1</v>
      </c>
      <c r="O2365" s="9">
        <f t="shared" si="522"/>
        <v>0</v>
      </c>
      <c r="P2365" s="9">
        <f t="shared" si="523"/>
        <v>0</v>
      </c>
      <c r="Q2365" s="8">
        <f t="shared" si="524"/>
        <v>2.2000000000000002</v>
      </c>
      <c r="R2365" s="8">
        <f t="shared" si="525"/>
        <v>0</v>
      </c>
      <c r="S2365" t="str">
        <f t="shared" si="526"/>
        <v>5.00.00</v>
      </c>
      <c r="T2365" t="str">
        <f t="shared" si="527"/>
        <v>10.00.00</v>
      </c>
      <c r="U2365" t="str">
        <f t="shared" si="528"/>
        <v>15-mar-2016</v>
      </c>
      <c r="V2365">
        <f t="shared" si="529"/>
        <v>3</v>
      </c>
      <c r="W2365">
        <f t="shared" si="530"/>
        <v>2016</v>
      </c>
      <c r="X2365">
        <f t="shared" si="531"/>
        <v>15</v>
      </c>
      <c r="Y2365" s="25">
        <f t="shared" si="532"/>
        <v>18817.70000000007</v>
      </c>
    </row>
    <row r="2366" spans="1:25">
      <c r="A2366" t="s">
        <v>6145</v>
      </c>
      <c r="B2366" t="s">
        <v>6146</v>
      </c>
      <c r="C2366" t="s">
        <v>25</v>
      </c>
      <c r="D2366">
        <v>3</v>
      </c>
      <c r="E2366" s="36">
        <v>-56.8</v>
      </c>
      <c r="F2366" s="4">
        <v>-5.7000000000000002E-3</v>
      </c>
      <c r="G2366">
        <v>0</v>
      </c>
      <c r="H2366" s="25">
        <v>0</v>
      </c>
      <c r="I2366" s="25">
        <v>-56.8</v>
      </c>
      <c r="J2366" s="3">
        <v>10000</v>
      </c>
      <c r="K2366" s="7">
        <f t="shared" si="519"/>
        <v>-1</v>
      </c>
      <c r="L2366" s="6">
        <f t="shared" si="520"/>
        <v>-56.8</v>
      </c>
      <c r="M2366">
        <v>1</v>
      </c>
      <c r="N2366" s="9">
        <f t="shared" si="521"/>
        <v>0</v>
      </c>
      <c r="O2366" s="9">
        <f t="shared" si="522"/>
        <v>-1</v>
      </c>
      <c r="P2366" s="9">
        <f t="shared" si="523"/>
        <v>0</v>
      </c>
      <c r="Q2366" s="8">
        <f t="shared" si="524"/>
        <v>0</v>
      </c>
      <c r="R2366" s="8">
        <f t="shared" si="525"/>
        <v>-56.8</v>
      </c>
      <c r="S2366" t="str">
        <f t="shared" si="526"/>
        <v>10.00.00</v>
      </c>
      <c r="T2366" t="str">
        <f t="shared" si="527"/>
        <v>13.00.00</v>
      </c>
      <c r="U2366" t="str">
        <f t="shared" si="528"/>
        <v>16-mar-2016</v>
      </c>
      <c r="V2366">
        <f t="shared" si="529"/>
        <v>3</v>
      </c>
      <c r="W2366">
        <f t="shared" si="530"/>
        <v>2016</v>
      </c>
      <c r="X2366">
        <f t="shared" si="531"/>
        <v>16</v>
      </c>
      <c r="Y2366" s="25">
        <f t="shared" si="532"/>
        <v>18760.900000000071</v>
      </c>
    </row>
    <row r="2367" spans="1:25">
      <c r="A2367" t="s">
        <v>6147</v>
      </c>
      <c r="B2367" t="s">
        <v>6148</v>
      </c>
      <c r="C2367" t="s">
        <v>55</v>
      </c>
      <c r="D2367">
        <v>1</v>
      </c>
      <c r="E2367" s="36">
        <v>-60.8</v>
      </c>
      <c r="F2367" s="4">
        <v>-6.1000000000000004E-3</v>
      </c>
      <c r="G2367">
        <v>0</v>
      </c>
      <c r="H2367" s="25">
        <v>0</v>
      </c>
      <c r="I2367" s="25">
        <v>-60.8</v>
      </c>
      <c r="J2367" s="3">
        <v>10000</v>
      </c>
      <c r="K2367" s="7">
        <f t="shared" si="519"/>
        <v>-2</v>
      </c>
      <c r="L2367" s="6">
        <f t="shared" si="520"/>
        <v>-117.6</v>
      </c>
      <c r="M2367">
        <v>1</v>
      </c>
      <c r="N2367" s="9">
        <f t="shared" si="521"/>
        <v>0</v>
      </c>
      <c r="O2367" s="9">
        <f t="shared" si="522"/>
        <v>-1</v>
      </c>
      <c r="P2367" s="9">
        <f t="shared" si="523"/>
        <v>0</v>
      </c>
      <c r="Q2367" s="8">
        <f t="shared" si="524"/>
        <v>0</v>
      </c>
      <c r="R2367" s="8">
        <f t="shared" si="525"/>
        <v>-60.8</v>
      </c>
      <c r="S2367" t="str">
        <f t="shared" si="526"/>
        <v>14.00.00</v>
      </c>
      <c r="T2367" t="str">
        <f t="shared" si="527"/>
        <v>15.00.00</v>
      </c>
      <c r="U2367" t="str">
        <f t="shared" si="528"/>
        <v>16-mar-2016</v>
      </c>
      <c r="V2367">
        <f t="shared" si="529"/>
        <v>3</v>
      </c>
      <c r="W2367">
        <f t="shared" si="530"/>
        <v>2016</v>
      </c>
      <c r="X2367">
        <f t="shared" si="531"/>
        <v>16</v>
      </c>
      <c r="Y2367" s="25">
        <f t="shared" si="532"/>
        <v>18700.100000000071</v>
      </c>
    </row>
    <row r="2368" spans="1:25">
      <c r="A2368" t="s">
        <v>2480</v>
      </c>
      <c r="B2368" t="s">
        <v>2481</v>
      </c>
      <c r="C2368" t="s">
        <v>55</v>
      </c>
      <c r="D2368">
        <v>3</v>
      </c>
      <c r="E2368" s="38">
        <v>-200</v>
      </c>
      <c r="F2368" s="4">
        <v>-1.0200000000000001E-2</v>
      </c>
      <c r="G2368">
        <v>0</v>
      </c>
      <c r="H2368" s="25">
        <v>0</v>
      </c>
      <c r="I2368" s="25">
        <v>-200</v>
      </c>
      <c r="J2368" s="3">
        <v>10000</v>
      </c>
      <c r="K2368" s="7">
        <f t="shared" si="519"/>
        <v>-3</v>
      </c>
      <c r="L2368" s="6">
        <f t="shared" si="520"/>
        <v>-317.60000000000002</v>
      </c>
      <c r="M2368">
        <v>1</v>
      </c>
      <c r="N2368" s="9">
        <f t="shared" si="521"/>
        <v>0</v>
      </c>
      <c r="O2368" s="9">
        <f t="shared" si="522"/>
        <v>-1</v>
      </c>
      <c r="P2368" s="9">
        <f t="shared" si="523"/>
        <v>0</v>
      </c>
      <c r="Q2368" s="8">
        <f t="shared" si="524"/>
        <v>0</v>
      </c>
      <c r="R2368" s="8">
        <f t="shared" si="525"/>
        <v>-200</v>
      </c>
      <c r="S2368" t="str">
        <f t="shared" si="526"/>
        <v>13.00.00</v>
      </c>
      <c r="T2368" t="str">
        <f t="shared" si="527"/>
        <v>16.00.00</v>
      </c>
      <c r="U2368" t="str">
        <f t="shared" si="528"/>
        <v>17-mar-2016</v>
      </c>
      <c r="V2368">
        <f t="shared" si="529"/>
        <v>3</v>
      </c>
      <c r="W2368">
        <f t="shared" si="530"/>
        <v>2016</v>
      </c>
      <c r="X2368">
        <f t="shared" si="531"/>
        <v>17</v>
      </c>
      <c r="Y2368" s="25">
        <f t="shared" si="532"/>
        <v>18500.100000000071</v>
      </c>
    </row>
    <row r="2369" spans="1:25">
      <c r="A2369" t="s">
        <v>7589</v>
      </c>
      <c r="B2369" t="s">
        <v>7590</v>
      </c>
      <c r="C2369" t="s">
        <v>25</v>
      </c>
      <c r="D2369">
        <v>1</v>
      </c>
      <c r="E2369" s="36">
        <v>1.5</v>
      </c>
      <c r="F2369" s="4">
        <v>2.0000000000000001E-4</v>
      </c>
      <c r="G2369">
        <v>0</v>
      </c>
      <c r="H2369" s="25">
        <v>23.5</v>
      </c>
      <c r="I2369" s="25">
        <v>0</v>
      </c>
      <c r="J2369" s="3">
        <v>10000</v>
      </c>
      <c r="K2369" s="7">
        <f t="shared" si="519"/>
        <v>1</v>
      </c>
      <c r="L2369" s="6">
        <f t="shared" si="520"/>
        <v>1.5</v>
      </c>
      <c r="M2369">
        <v>1</v>
      </c>
      <c r="N2369" s="9">
        <f t="shared" si="521"/>
        <v>1</v>
      </c>
      <c r="O2369" s="9">
        <f t="shared" si="522"/>
        <v>0</v>
      </c>
      <c r="P2369" s="9">
        <f t="shared" si="523"/>
        <v>0</v>
      </c>
      <c r="Q2369" s="8">
        <f t="shared" si="524"/>
        <v>1.5</v>
      </c>
      <c r="R2369" s="8">
        <f t="shared" si="525"/>
        <v>0</v>
      </c>
      <c r="S2369" t="str">
        <f t="shared" si="526"/>
        <v>10.00.00</v>
      </c>
      <c r="T2369" t="str">
        <f t="shared" si="527"/>
        <v>10.15.00</v>
      </c>
      <c r="U2369" t="str">
        <f t="shared" si="528"/>
        <v>18-mar-2016</v>
      </c>
      <c r="V2369">
        <f t="shared" si="529"/>
        <v>3</v>
      </c>
      <c r="W2369">
        <f t="shared" si="530"/>
        <v>2016</v>
      </c>
      <c r="X2369">
        <f t="shared" si="531"/>
        <v>18</v>
      </c>
      <c r="Y2369" s="25">
        <f t="shared" si="532"/>
        <v>18501.600000000071</v>
      </c>
    </row>
    <row r="2370" spans="1:25">
      <c r="A2370" t="s">
        <v>6151</v>
      </c>
      <c r="B2370" t="s">
        <v>6152</v>
      </c>
      <c r="C2370" t="s">
        <v>55</v>
      </c>
      <c r="D2370">
        <v>17</v>
      </c>
      <c r="E2370" s="36">
        <v>82.2</v>
      </c>
      <c r="F2370" s="4">
        <v>8.3000000000000001E-3</v>
      </c>
      <c r="G2370">
        <v>0</v>
      </c>
      <c r="H2370" s="25">
        <v>82.2</v>
      </c>
      <c r="I2370" s="25">
        <v>-47.5</v>
      </c>
      <c r="J2370" s="3">
        <v>10000</v>
      </c>
      <c r="K2370" s="7">
        <f t="shared" si="519"/>
        <v>2</v>
      </c>
      <c r="L2370" s="6">
        <f t="shared" si="520"/>
        <v>83.7</v>
      </c>
      <c r="M2370">
        <v>1</v>
      </c>
      <c r="N2370" s="9">
        <f t="shared" si="521"/>
        <v>1</v>
      </c>
      <c r="O2370" s="9">
        <f t="shared" si="522"/>
        <v>0</v>
      </c>
      <c r="P2370" s="9">
        <f t="shared" si="523"/>
        <v>0</v>
      </c>
      <c r="Q2370" s="8">
        <f t="shared" si="524"/>
        <v>82.2</v>
      </c>
      <c r="R2370" s="8">
        <f t="shared" si="525"/>
        <v>0</v>
      </c>
      <c r="S2370" t="str">
        <f t="shared" si="526"/>
        <v>16.00.00</v>
      </c>
      <c r="T2370" t="str">
        <f t="shared" si="527"/>
        <v>9.00.00</v>
      </c>
      <c r="U2370" t="str">
        <f t="shared" si="528"/>
        <v>21-mar-2016</v>
      </c>
      <c r="V2370">
        <f t="shared" si="529"/>
        <v>3</v>
      </c>
      <c r="W2370">
        <f t="shared" si="530"/>
        <v>2016</v>
      </c>
      <c r="X2370">
        <f t="shared" si="531"/>
        <v>21</v>
      </c>
      <c r="Y2370" s="25">
        <f t="shared" si="532"/>
        <v>18583.800000000072</v>
      </c>
    </row>
    <row r="2371" spans="1:25">
      <c r="A2371" t="s">
        <v>6149</v>
      </c>
      <c r="B2371" t="s">
        <v>6150</v>
      </c>
      <c r="C2371" t="s">
        <v>55</v>
      </c>
      <c r="D2371">
        <v>6</v>
      </c>
      <c r="E2371" s="36">
        <v>-22.8</v>
      </c>
      <c r="F2371" s="4">
        <v>-2.3E-3</v>
      </c>
      <c r="G2371">
        <v>0</v>
      </c>
      <c r="H2371" s="25">
        <v>8.6999999999999993</v>
      </c>
      <c r="I2371" s="25">
        <v>-22.8</v>
      </c>
      <c r="J2371" s="3">
        <v>10000</v>
      </c>
      <c r="K2371" s="7">
        <f t="shared" si="519"/>
        <v>-1</v>
      </c>
      <c r="L2371" s="6">
        <f t="shared" si="520"/>
        <v>-22.8</v>
      </c>
      <c r="M2371">
        <v>1</v>
      </c>
      <c r="N2371" s="9">
        <f t="shared" si="521"/>
        <v>0</v>
      </c>
      <c r="O2371" s="9">
        <f t="shared" si="522"/>
        <v>-1</v>
      </c>
      <c r="P2371" s="9">
        <f t="shared" si="523"/>
        <v>0</v>
      </c>
      <c r="Q2371" s="8">
        <f t="shared" si="524"/>
        <v>0</v>
      </c>
      <c r="R2371" s="8">
        <f t="shared" si="525"/>
        <v>-22.8</v>
      </c>
      <c r="S2371" t="str">
        <f t="shared" si="526"/>
        <v>3.00.00</v>
      </c>
      <c r="T2371" t="str">
        <f t="shared" si="527"/>
        <v>9.00.00</v>
      </c>
      <c r="U2371" t="str">
        <f t="shared" si="528"/>
        <v>21-mar-2016</v>
      </c>
      <c r="V2371">
        <f t="shared" si="529"/>
        <v>3</v>
      </c>
      <c r="W2371">
        <f t="shared" si="530"/>
        <v>2016</v>
      </c>
      <c r="X2371">
        <f t="shared" si="531"/>
        <v>21</v>
      </c>
      <c r="Y2371" s="25">
        <f t="shared" si="532"/>
        <v>18561.000000000073</v>
      </c>
    </row>
    <row r="2372" spans="1:25">
      <c r="A2372" t="s">
        <v>7591</v>
      </c>
      <c r="B2372" t="s">
        <v>7592</v>
      </c>
      <c r="C2372" t="s">
        <v>25</v>
      </c>
      <c r="D2372">
        <v>5</v>
      </c>
      <c r="E2372" s="36">
        <v>20.5</v>
      </c>
      <c r="F2372" s="4">
        <v>2.0999999999999999E-3</v>
      </c>
      <c r="G2372">
        <v>0</v>
      </c>
      <c r="H2372" s="25">
        <v>42.5</v>
      </c>
      <c r="I2372" s="25">
        <v>-10.199999999999999</v>
      </c>
      <c r="J2372" s="3">
        <v>10000</v>
      </c>
      <c r="K2372" s="7">
        <f t="shared" si="519"/>
        <v>1</v>
      </c>
      <c r="L2372" s="6">
        <f t="shared" si="520"/>
        <v>20.5</v>
      </c>
      <c r="M2372">
        <v>1</v>
      </c>
      <c r="N2372" s="9">
        <f t="shared" si="521"/>
        <v>1</v>
      </c>
      <c r="O2372" s="9">
        <f t="shared" si="522"/>
        <v>0</v>
      </c>
      <c r="P2372" s="9">
        <f t="shared" si="523"/>
        <v>0</v>
      </c>
      <c r="Q2372" s="8">
        <f t="shared" si="524"/>
        <v>20.5</v>
      </c>
      <c r="R2372" s="8">
        <f t="shared" si="525"/>
        <v>0</v>
      </c>
      <c r="S2372" t="str">
        <f t="shared" si="526"/>
        <v>10.00.00</v>
      </c>
      <c r="T2372" t="str">
        <f t="shared" si="527"/>
        <v>11.15.00</v>
      </c>
      <c r="U2372" t="str">
        <f t="shared" si="528"/>
        <v>22-mar-2016</v>
      </c>
      <c r="V2372">
        <f t="shared" si="529"/>
        <v>3</v>
      </c>
      <c r="W2372">
        <f t="shared" si="530"/>
        <v>2016</v>
      </c>
      <c r="X2372">
        <f t="shared" si="531"/>
        <v>22</v>
      </c>
      <c r="Y2372" s="25">
        <f t="shared" si="532"/>
        <v>18581.500000000073</v>
      </c>
    </row>
    <row r="2373" spans="1:25">
      <c r="A2373" t="s">
        <v>6153</v>
      </c>
      <c r="B2373" t="s">
        <v>6154</v>
      </c>
      <c r="C2373" t="s">
        <v>25</v>
      </c>
      <c r="D2373">
        <v>21</v>
      </c>
      <c r="E2373" s="36">
        <v>116.2</v>
      </c>
      <c r="F2373" s="4">
        <v>1.17E-2</v>
      </c>
      <c r="G2373">
        <v>0</v>
      </c>
      <c r="H2373" s="25">
        <v>180.4</v>
      </c>
      <c r="I2373" s="25">
        <v>0</v>
      </c>
      <c r="J2373" s="3">
        <v>10000</v>
      </c>
      <c r="K2373" s="7">
        <f t="shared" si="519"/>
        <v>2</v>
      </c>
      <c r="L2373" s="6">
        <f t="shared" si="520"/>
        <v>136.69999999999999</v>
      </c>
      <c r="M2373">
        <v>1</v>
      </c>
      <c r="N2373" s="9">
        <f t="shared" si="521"/>
        <v>1</v>
      </c>
      <c r="O2373" s="9">
        <f t="shared" si="522"/>
        <v>0</v>
      </c>
      <c r="P2373" s="9">
        <f t="shared" si="523"/>
        <v>0</v>
      </c>
      <c r="Q2373" s="8">
        <f t="shared" si="524"/>
        <v>116.2</v>
      </c>
      <c r="R2373" s="8">
        <f t="shared" si="525"/>
        <v>0</v>
      </c>
      <c r="S2373" t="str">
        <f t="shared" si="526"/>
        <v>17.00.00</v>
      </c>
      <c r="T2373" t="str">
        <f t="shared" si="527"/>
        <v>14.00.00</v>
      </c>
      <c r="U2373" t="str">
        <f t="shared" si="528"/>
        <v>22-mar-2016</v>
      </c>
      <c r="V2373">
        <f t="shared" si="529"/>
        <v>3</v>
      </c>
      <c r="W2373">
        <f t="shared" si="530"/>
        <v>2016</v>
      </c>
      <c r="X2373">
        <f t="shared" si="531"/>
        <v>22</v>
      </c>
      <c r="Y2373" s="25">
        <f t="shared" si="532"/>
        <v>18697.700000000073</v>
      </c>
    </row>
    <row r="2374" spans="1:25">
      <c r="A2374" t="s">
        <v>2482</v>
      </c>
      <c r="B2374" t="s">
        <v>2483</v>
      </c>
      <c r="C2374" t="s">
        <v>25</v>
      </c>
      <c r="D2374">
        <v>4</v>
      </c>
      <c r="E2374" s="38">
        <v>-200</v>
      </c>
      <c r="F2374" s="4">
        <v>-9.9000000000000008E-3</v>
      </c>
      <c r="G2374">
        <v>0</v>
      </c>
      <c r="H2374" s="25">
        <v>20.399999999999999</v>
      </c>
      <c r="I2374" s="25">
        <v>-200</v>
      </c>
      <c r="J2374" s="3">
        <v>10000</v>
      </c>
      <c r="K2374" s="7">
        <f t="shared" si="519"/>
        <v>-1</v>
      </c>
      <c r="L2374" s="6">
        <f t="shared" si="520"/>
        <v>-200</v>
      </c>
      <c r="M2374">
        <v>1</v>
      </c>
      <c r="N2374" s="9">
        <f t="shared" si="521"/>
        <v>0</v>
      </c>
      <c r="O2374" s="9">
        <f t="shared" si="522"/>
        <v>-1</v>
      </c>
      <c r="P2374" s="9">
        <f t="shared" si="523"/>
        <v>0</v>
      </c>
      <c r="Q2374" s="8">
        <f t="shared" si="524"/>
        <v>0</v>
      </c>
      <c r="R2374" s="8">
        <f t="shared" si="525"/>
        <v>-200</v>
      </c>
      <c r="S2374" t="str">
        <f t="shared" si="526"/>
        <v>12.00.00</v>
      </c>
      <c r="T2374" t="str">
        <f t="shared" si="527"/>
        <v>16.00.00</v>
      </c>
      <c r="U2374" t="str">
        <f t="shared" si="528"/>
        <v>23-mar-2016</v>
      </c>
      <c r="V2374">
        <f t="shared" si="529"/>
        <v>3</v>
      </c>
      <c r="W2374">
        <f t="shared" si="530"/>
        <v>2016</v>
      </c>
      <c r="X2374">
        <f t="shared" si="531"/>
        <v>23</v>
      </c>
      <c r="Y2374" s="25">
        <f t="shared" si="532"/>
        <v>18497.700000000073</v>
      </c>
    </row>
    <row r="2375" spans="1:25">
      <c r="A2375" t="s">
        <v>3549</v>
      </c>
      <c r="B2375" t="s">
        <v>3550</v>
      </c>
      <c r="C2375" t="s">
        <v>25</v>
      </c>
      <c r="D2375">
        <v>5</v>
      </c>
      <c r="E2375" s="36">
        <v>-21.8</v>
      </c>
      <c r="F2375" s="4">
        <v>-2.2000000000000001E-3</v>
      </c>
      <c r="G2375">
        <v>0</v>
      </c>
      <c r="H2375" s="25">
        <v>0</v>
      </c>
      <c r="I2375" s="25">
        <v>-36.5</v>
      </c>
      <c r="J2375" s="3">
        <v>10000</v>
      </c>
      <c r="K2375" s="7">
        <f t="shared" ref="K2375:K2438" si="533">+IF(AND(E2375&gt;=0,E2374&gt;=0),K2374+1,IF(AND(E2375&lt;0,E2374&lt;0),K2374-1,IF(AND(E2375&gt;=0,E2374&lt;0),1,-1)))</f>
        <v>-2</v>
      </c>
      <c r="L2375" s="6">
        <f t="shared" ref="L2375:L2438" si="534">+IF(AND(E2375&gt;=0,E2374&gt;=0),L2374+E2375,IF(AND(E2375&lt;0,E2374&lt;0),L2374+E2375,E2375))</f>
        <v>-221.8</v>
      </c>
      <c r="M2375">
        <v>1</v>
      </c>
      <c r="N2375" s="9">
        <f t="shared" ref="N2375:N2438" si="535">+IF(E2375&gt;0,1,0)</f>
        <v>0</v>
      </c>
      <c r="O2375" s="9">
        <f t="shared" ref="O2375:O2438" si="536">+IF(E2375&lt;0,-1,0)</f>
        <v>-1</v>
      </c>
      <c r="P2375" s="9">
        <f t="shared" ref="P2375:P2438" si="537">+IF(E2375=0,1,0)</f>
        <v>0</v>
      </c>
      <c r="Q2375" s="8">
        <f t="shared" ref="Q2375:Q2438" si="538">IF(E2375&gt;=0,E2375,0)</f>
        <v>0</v>
      </c>
      <c r="R2375" s="8">
        <f t="shared" ref="R2375:R2438" si="539">IF(E2375&lt;0,E2375,0)</f>
        <v>-21.8</v>
      </c>
      <c r="S2375" t="str">
        <f t="shared" ref="S2375:S2438" si="540">REPLACE(A2375,1,SEARCH(" ",A2375),"")</f>
        <v>18.00.00</v>
      </c>
      <c r="T2375" t="str">
        <f t="shared" ref="T2375:T2438" si="541">REPLACE(B2375,1,SEARCH(" ",B2375),"")</f>
        <v>23.00.00</v>
      </c>
      <c r="U2375" t="str">
        <f t="shared" ref="U2375:U2438" si="542">LEFT(A2375,11)</f>
        <v>23-mar-2016</v>
      </c>
      <c r="V2375">
        <f t="shared" ref="V2375:V2438" si="543">MONTH(U2375)</f>
        <v>3</v>
      </c>
      <c r="W2375">
        <f t="shared" ref="W2375:W2438" si="544">YEAR(U2375)</f>
        <v>2016</v>
      </c>
      <c r="X2375">
        <f t="shared" ref="X2375:X2438" si="545">DAY(U2375)</f>
        <v>23</v>
      </c>
      <c r="Y2375" s="25">
        <f t="shared" ref="Y2375:Y2438" si="546">Y2374+E2375</f>
        <v>18475.900000000074</v>
      </c>
    </row>
    <row r="2376" spans="1:25">
      <c r="A2376" t="s">
        <v>2484</v>
      </c>
      <c r="B2376" t="s">
        <v>2485</v>
      </c>
      <c r="C2376" t="s">
        <v>55</v>
      </c>
      <c r="D2376">
        <v>8</v>
      </c>
      <c r="E2376" s="38">
        <v>62</v>
      </c>
      <c r="F2376" s="4">
        <v>3.0999999999999999E-3</v>
      </c>
      <c r="G2376">
        <v>0</v>
      </c>
      <c r="H2376" s="25">
        <v>86.6</v>
      </c>
      <c r="I2376" s="25">
        <v>0</v>
      </c>
      <c r="J2376" s="3">
        <v>10000</v>
      </c>
      <c r="K2376" s="7">
        <f t="shared" si="533"/>
        <v>1</v>
      </c>
      <c r="L2376" s="6">
        <f t="shared" si="534"/>
        <v>62</v>
      </c>
      <c r="M2376">
        <v>1</v>
      </c>
      <c r="N2376" s="9">
        <f t="shared" si="535"/>
        <v>1</v>
      </c>
      <c r="O2376" s="9">
        <f t="shared" si="536"/>
        <v>0</v>
      </c>
      <c r="P2376" s="9">
        <f t="shared" si="537"/>
        <v>0</v>
      </c>
      <c r="Q2376" s="8">
        <f t="shared" si="538"/>
        <v>62</v>
      </c>
      <c r="R2376" s="8">
        <f t="shared" si="539"/>
        <v>0</v>
      </c>
      <c r="S2376" t="str">
        <f t="shared" si="540"/>
        <v>13.00.00</v>
      </c>
      <c r="T2376" t="str">
        <f t="shared" si="541"/>
        <v>21.00.00</v>
      </c>
      <c r="U2376" t="str">
        <f t="shared" si="542"/>
        <v>28-mar-2016</v>
      </c>
      <c r="V2376">
        <f t="shared" si="543"/>
        <v>3</v>
      </c>
      <c r="W2376">
        <f t="shared" si="544"/>
        <v>2016</v>
      </c>
      <c r="X2376">
        <f t="shared" si="545"/>
        <v>28</v>
      </c>
      <c r="Y2376" s="25">
        <f t="shared" si="546"/>
        <v>18537.900000000074</v>
      </c>
    </row>
    <row r="2377" spans="1:25">
      <c r="A2377" t="s">
        <v>6155</v>
      </c>
      <c r="B2377" t="s">
        <v>6156</v>
      </c>
      <c r="C2377" t="s">
        <v>25</v>
      </c>
      <c r="D2377">
        <v>12</v>
      </c>
      <c r="E2377" s="36">
        <v>-17.2</v>
      </c>
      <c r="F2377" s="4">
        <v>-1.6999999999999999E-3</v>
      </c>
      <c r="G2377">
        <v>0</v>
      </c>
      <c r="H2377" s="25">
        <v>30.9</v>
      </c>
      <c r="I2377" s="25">
        <v>-17.899999999999999</v>
      </c>
      <c r="J2377" s="3">
        <v>10000</v>
      </c>
      <c r="K2377" s="7">
        <f t="shared" si="533"/>
        <v>-1</v>
      </c>
      <c r="L2377" s="6">
        <f t="shared" si="534"/>
        <v>-17.2</v>
      </c>
      <c r="M2377">
        <v>1</v>
      </c>
      <c r="N2377" s="9">
        <f t="shared" si="535"/>
        <v>0</v>
      </c>
      <c r="O2377" s="9">
        <f t="shared" si="536"/>
        <v>-1</v>
      </c>
      <c r="P2377" s="9">
        <f t="shared" si="537"/>
        <v>0</v>
      </c>
      <c r="Q2377" s="8">
        <f t="shared" si="538"/>
        <v>0</v>
      </c>
      <c r="R2377" s="8">
        <f t="shared" si="539"/>
        <v>-17.2</v>
      </c>
      <c r="S2377" t="str">
        <f t="shared" si="540"/>
        <v>2.00.00</v>
      </c>
      <c r="T2377" t="str">
        <f t="shared" si="541"/>
        <v>14.00.00</v>
      </c>
      <c r="U2377" t="str">
        <f t="shared" si="542"/>
        <v>28-mar-2016</v>
      </c>
      <c r="V2377">
        <f t="shared" si="543"/>
        <v>3</v>
      </c>
      <c r="W2377">
        <f t="shared" si="544"/>
        <v>2016</v>
      </c>
      <c r="X2377">
        <f t="shared" si="545"/>
        <v>28</v>
      </c>
      <c r="Y2377" s="25">
        <f t="shared" si="546"/>
        <v>18520.700000000073</v>
      </c>
    </row>
    <row r="2378" spans="1:25">
      <c r="A2378" t="s">
        <v>6157</v>
      </c>
      <c r="B2378" t="s">
        <v>6158</v>
      </c>
      <c r="C2378" t="s">
        <v>25</v>
      </c>
      <c r="D2378">
        <v>20</v>
      </c>
      <c r="E2378" s="36">
        <v>111.9</v>
      </c>
      <c r="F2378" s="4">
        <v>1.1299999999999999E-2</v>
      </c>
      <c r="G2378">
        <v>0</v>
      </c>
      <c r="H2378" s="25">
        <v>146.9</v>
      </c>
      <c r="I2378" s="25">
        <v>0</v>
      </c>
      <c r="J2378" s="3">
        <v>10000</v>
      </c>
      <c r="K2378" s="7">
        <f t="shared" si="533"/>
        <v>1</v>
      </c>
      <c r="L2378" s="6">
        <f t="shared" si="534"/>
        <v>111.9</v>
      </c>
      <c r="M2378">
        <v>1</v>
      </c>
      <c r="N2378" s="9">
        <f t="shared" si="535"/>
        <v>1</v>
      </c>
      <c r="O2378" s="9">
        <f t="shared" si="536"/>
        <v>0</v>
      </c>
      <c r="P2378" s="9">
        <f t="shared" si="537"/>
        <v>0</v>
      </c>
      <c r="Q2378" s="8">
        <f t="shared" si="538"/>
        <v>111.9</v>
      </c>
      <c r="R2378" s="8">
        <f t="shared" si="539"/>
        <v>0</v>
      </c>
      <c r="S2378" t="str">
        <f t="shared" si="540"/>
        <v>22.00.00</v>
      </c>
      <c r="T2378" t="str">
        <f t="shared" si="541"/>
        <v>18.00.00</v>
      </c>
      <c r="U2378" t="str">
        <f t="shared" si="542"/>
        <v>29-mar-2016</v>
      </c>
      <c r="V2378">
        <f t="shared" si="543"/>
        <v>3</v>
      </c>
      <c r="W2378">
        <f t="shared" si="544"/>
        <v>2016</v>
      </c>
      <c r="X2378">
        <f t="shared" si="545"/>
        <v>29</v>
      </c>
      <c r="Y2378" s="25">
        <f t="shared" si="546"/>
        <v>18632.600000000075</v>
      </c>
    </row>
    <row r="2379" spans="1:25">
      <c r="A2379" t="s">
        <v>7593</v>
      </c>
      <c r="B2379" t="s">
        <v>7594</v>
      </c>
      <c r="C2379" t="s">
        <v>25</v>
      </c>
      <c r="D2379">
        <v>23</v>
      </c>
      <c r="E2379" s="36">
        <v>22.4</v>
      </c>
      <c r="F2379" s="4">
        <v>2.2000000000000001E-3</v>
      </c>
      <c r="G2379">
        <v>0</v>
      </c>
      <c r="H2379" s="25">
        <v>44.4</v>
      </c>
      <c r="I2379" s="25">
        <v>-24.6</v>
      </c>
      <c r="J2379" s="3">
        <v>10000</v>
      </c>
      <c r="K2379" s="7">
        <f t="shared" si="533"/>
        <v>2</v>
      </c>
      <c r="L2379" s="6">
        <f t="shared" si="534"/>
        <v>134.30000000000001</v>
      </c>
      <c r="M2379">
        <v>1</v>
      </c>
      <c r="N2379" s="9">
        <f t="shared" si="535"/>
        <v>1</v>
      </c>
      <c r="O2379" s="9">
        <f t="shared" si="536"/>
        <v>0</v>
      </c>
      <c r="P2379" s="9">
        <f t="shared" si="537"/>
        <v>0</v>
      </c>
      <c r="Q2379" s="8">
        <f t="shared" si="538"/>
        <v>22.4</v>
      </c>
      <c r="R2379" s="8">
        <f t="shared" si="539"/>
        <v>0</v>
      </c>
      <c r="S2379" t="str">
        <f t="shared" si="540"/>
        <v>10.15.00</v>
      </c>
      <c r="T2379" t="str">
        <f t="shared" si="541"/>
        <v>16.00.00</v>
      </c>
      <c r="U2379" t="str">
        <f t="shared" si="542"/>
        <v>30-mar-2016</v>
      </c>
      <c r="V2379">
        <f t="shared" si="543"/>
        <v>3</v>
      </c>
      <c r="W2379">
        <f t="shared" si="544"/>
        <v>2016</v>
      </c>
      <c r="X2379">
        <f t="shared" si="545"/>
        <v>30</v>
      </c>
      <c r="Y2379" s="25">
        <f t="shared" si="546"/>
        <v>18655.000000000076</v>
      </c>
    </row>
    <row r="2380" spans="1:25">
      <c r="A2380" t="s">
        <v>6159</v>
      </c>
      <c r="B2380" t="s">
        <v>6160</v>
      </c>
      <c r="C2380" t="s">
        <v>55</v>
      </c>
      <c r="D2380">
        <v>23</v>
      </c>
      <c r="E2380" s="36">
        <v>202.2</v>
      </c>
      <c r="F2380" s="4">
        <v>2.0299999999999999E-2</v>
      </c>
      <c r="G2380">
        <v>0</v>
      </c>
      <c r="H2380" s="25">
        <v>258.89999999999998</v>
      </c>
      <c r="I2380" s="25">
        <v>-21.3</v>
      </c>
      <c r="J2380" s="3">
        <v>10000</v>
      </c>
      <c r="K2380" s="7">
        <f t="shared" si="533"/>
        <v>3</v>
      </c>
      <c r="L2380" s="6">
        <f t="shared" si="534"/>
        <v>336.5</v>
      </c>
      <c r="M2380">
        <v>1</v>
      </c>
      <c r="N2380" s="9">
        <f t="shared" si="535"/>
        <v>1</v>
      </c>
      <c r="O2380" s="9">
        <f t="shared" si="536"/>
        <v>0</v>
      </c>
      <c r="P2380" s="9">
        <f t="shared" si="537"/>
        <v>0</v>
      </c>
      <c r="Q2380" s="8">
        <f t="shared" si="538"/>
        <v>202.2</v>
      </c>
      <c r="R2380" s="8">
        <f t="shared" si="539"/>
        <v>0</v>
      </c>
      <c r="S2380" t="str">
        <f t="shared" si="540"/>
        <v>17.00.00</v>
      </c>
      <c r="T2380" t="str">
        <f t="shared" si="541"/>
        <v>16.00.00</v>
      </c>
      <c r="U2380" t="str">
        <f t="shared" si="542"/>
        <v>31-mar-2016</v>
      </c>
      <c r="V2380">
        <f t="shared" si="543"/>
        <v>3</v>
      </c>
      <c r="W2380">
        <f t="shared" si="544"/>
        <v>2016</v>
      </c>
      <c r="X2380">
        <f t="shared" si="545"/>
        <v>31</v>
      </c>
      <c r="Y2380" s="25">
        <f t="shared" si="546"/>
        <v>18857.200000000077</v>
      </c>
    </row>
    <row r="2381" spans="1:25">
      <c r="A2381" t="s">
        <v>2486</v>
      </c>
      <c r="B2381" t="s">
        <v>2487</v>
      </c>
      <c r="C2381" t="s">
        <v>25</v>
      </c>
      <c r="D2381">
        <v>4</v>
      </c>
      <c r="E2381" s="38">
        <v>-200</v>
      </c>
      <c r="F2381" s="4">
        <v>-1.01E-2</v>
      </c>
      <c r="G2381">
        <v>0</v>
      </c>
      <c r="H2381" s="25">
        <v>29</v>
      </c>
      <c r="I2381" s="25">
        <v>-200</v>
      </c>
      <c r="J2381" s="3">
        <v>10000</v>
      </c>
      <c r="K2381" s="7">
        <f t="shared" si="533"/>
        <v>-1</v>
      </c>
      <c r="L2381" s="6">
        <f t="shared" si="534"/>
        <v>-200</v>
      </c>
      <c r="M2381">
        <v>1</v>
      </c>
      <c r="N2381" s="9">
        <f t="shared" si="535"/>
        <v>0</v>
      </c>
      <c r="O2381" s="9">
        <f t="shared" si="536"/>
        <v>-1</v>
      </c>
      <c r="P2381" s="9">
        <f t="shared" si="537"/>
        <v>0</v>
      </c>
      <c r="Q2381" s="8">
        <f t="shared" si="538"/>
        <v>0</v>
      </c>
      <c r="R2381" s="8">
        <f t="shared" si="539"/>
        <v>-200</v>
      </c>
      <c r="S2381" t="str">
        <f t="shared" si="540"/>
        <v>12.00.00</v>
      </c>
      <c r="T2381" t="str">
        <f t="shared" si="541"/>
        <v>16.00.00</v>
      </c>
      <c r="U2381" t="str">
        <f t="shared" si="542"/>
        <v xml:space="preserve">4-apr-2016 </v>
      </c>
      <c r="V2381">
        <f t="shared" si="543"/>
        <v>4</v>
      </c>
      <c r="W2381">
        <f t="shared" si="544"/>
        <v>2016</v>
      </c>
      <c r="X2381">
        <f t="shared" si="545"/>
        <v>4</v>
      </c>
      <c r="Y2381" s="25">
        <f t="shared" si="546"/>
        <v>18657.200000000077</v>
      </c>
    </row>
    <row r="2382" spans="1:25">
      <c r="A2382" t="s">
        <v>3873</v>
      </c>
      <c r="B2382" t="s">
        <v>3874</v>
      </c>
      <c r="C2382" t="s">
        <v>55</v>
      </c>
      <c r="D2382">
        <v>21</v>
      </c>
      <c r="E2382" s="36">
        <v>205.1</v>
      </c>
      <c r="F2382" s="4">
        <v>2.1000000000000001E-2</v>
      </c>
      <c r="G2382">
        <v>0</v>
      </c>
      <c r="H2382" s="25">
        <v>206.2</v>
      </c>
      <c r="I2382" s="25">
        <v>0</v>
      </c>
      <c r="J2382" s="3">
        <v>10000</v>
      </c>
      <c r="K2382" s="7">
        <f t="shared" si="533"/>
        <v>1</v>
      </c>
      <c r="L2382" s="6">
        <f t="shared" si="534"/>
        <v>205.1</v>
      </c>
      <c r="M2382">
        <v>1</v>
      </c>
      <c r="N2382" s="9">
        <f t="shared" si="535"/>
        <v>1</v>
      </c>
      <c r="O2382" s="9">
        <f t="shared" si="536"/>
        <v>0</v>
      </c>
      <c r="P2382" s="9">
        <f t="shared" si="537"/>
        <v>0</v>
      </c>
      <c r="Q2382" s="8">
        <f t="shared" si="538"/>
        <v>205.1</v>
      </c>
      <c r="R2382" s="8">
        <f t="shared" si="539"/>
        <v>0</v>
      </c>
      <c r="S2382" t="str">
        <f t="shared" si="540"/>
        <v>20.00.00</v>
      </c>
      <c r="T2382" t="str">
        <f t="shared" si="541"/>
        <v>17.00.00</v>
      </c>
      <c r="U2382" t="str">
        <f t="shared" si="542"/>
        <v xml:space="preserve">4-apr-2016 </v>
      </c>
      <c r="V2382">
        <f t="shared" si="543"/>
        <v>4</v>
      </c>
      <c r="W2382">
        <f t="shared" si="544"/>
        <v>2016</v>
      </c>
      <c r="X2382">
        <f t="shared" si="545"/>
        <v>4</v>
      </c>
      <c r="Y2382" s="25">
        <f t="shared" si="546"/>
        <v>18862.300000000076</v>
      </c>
    </row>
    <row r="2383" spans="1:25">
      <c r="A2383" t="s">
        <v>3551</v>
      </c>
      <c r="B2383" t="s">
        <v>3552</v>
      </c>
      <c r="C2383" t="s">
        <v>25</v>
      </c>
      <c r="D2383">
        <v>10</v>
      </c>
      <c r="E2383" s="36">
        <v>-53.6</v>
      </c>
      <c r="F2383" s="4">
        <v>-5.5999999999999999E-3</v>
      </c>
      <c r="G2383">
        <v>0</v>
      </c>
      <c r="H2383" s="25">
        <v>0</v>
      </c>
      <c r="I2383" s="25">
        <v>-75</v>
      </c>
      <c r="J2383" s="3">
        <v>10000</v>
      </c>
      <c r="K2383" s="7">
        <f t="shared" si="533"/>
        <v>-1</v>
      </c>
      <c r="L2383" s="6">
        <f t="shared" si="534"/>
        <v>-53.6</v>
      </c>
      <c r="M2383">
        <v>1</v>
      </c>
      <c r="N2383" s="9">
        <f t="shared" si="535"/>
        <v>0</v>
      </c>
      <c r="O2383" s="9">
        <f t="shared" si="536"/>
        <v>-1</v>
      </c>
      <c r="P2383" s="9">
        <f t="shared" si="537"/>
        <v>0</v>
      </c>
      <c r="Q2383" s="8">
        <f t="shared" si="538"/>
        <v>0</v>
      </c>
      <c r="R2383" s="8">
        <f t="shared" si="539"/>
        <v>-53.6</v>
      </c>
      <c r="S2383" t="str">
        <f t="shared" si="540"/>
        <v>13.00.00</v>
      </c>
      <c r="T2383" t="str">
        <f t="shared" si="541"/>
        <v>23.00.00</v>
      </c>
      <c r="U2383" t="str">
        <f t="shared" si="542"/>
        <v xml:space="preserve">5-apr-2016 </v>
      </c>
      <c r="V2383">
        <f t="shared" si="543"/>
        <v>4</v>
      </c>
      <c r="W2383">
        <f t="shared" si="544"/>
        <v>2016</v>
      </c>
      <c r="X2383">
        <f t="shared" si="545"/>
        <v>5</v>
      </c>
      <c r="Y2383" s="25">
        <f t="shared" si="546"/>
        <v>18808.700000000077</v>
      </c>
    </row>
    <row r="2384" spans="1:25">
      <c r="A2384" t="s">
        <v>3875</v>
      </c>
      <c r="B2384" t="s">
        <v>3876</v>
      </c>
      <c r="C2384" t="s">
        <v>55</v>
      </c>
      <c r="D2384">
        <v>10</v>
      </c>
      <c r="E2384" s="36">
        <v>-47.8</v>
      </c>
      <c r="F2384" s="4">
        <v>-5.0000000000000001E-3</v>
      </c>
      <c r="G2384">
        <v>0</v>
      </c>
      <c r="H2384" s="25">
        <v>25.2</v>
      </c>
      <c r="I2384" s="25">
        <v>-47.8</v>
      </c>
      <c r="J2384" s="3">
        <v>10000</v>
      </c>
      <c r="K2384" s="7">
        <f t="shared" si="533"/>
        <v>-2</v>
      </c>
      <c r="L2384" s="6">
        <f t="shared" si="534"/>
        <v>-101.4</v>
      </c>
      <c r="M2384">
        <v>1</v>
      </c>
      <c r="N2384" s="9">
        <f t="shared" si="535"/>
        <v>0</v>
      </c>
      <c r="O2384" s="9">
        <f t="shared" si="536"/>
        <v>-1</v>
      </c>
      <c r="P2384" s="9">
        <f t="shared" si="537"/>
        <v>0</v>
      </c>
      <c r="Q2384" s="8">
        <f t="shared" si="538"/>
        <v>0</v>
      </c>
      <c r="R2384" s="8">
        <f t="shared" si="539"/>
        <v>-47.8</v>
      </c>
      <c r="S2384" t="str">
        <f t="shared" si="540"/>
        <v>18.00.00</v>
      </c>
      <c r="T2384" t="str">
        <f t="shared" si="541"/>
        <v>4.00.00</v>
      </c>
      <c r="U2384" t="str">
        <f t="shared" si="542"/>
        <v xml:space="preserve">5-apr-2016 </v>
      </c>
      <c r="V2384">
        <f t="shared" si="543"/>
        <v>4</v>
      </c>
      <c r="W2384">
        <f t="shared" si="544"/>
        <v>2016</v>
      </c>
      <c r="X2384">
        <f t="shared" si="545"/>
        <v>5</v>
      </c>
      <c r="Y2384" s="25">
        <f t="shared" si="546"/>
        <v>18760.900000000078</v>
      </c>
    </row>
    <row r="2385" spans="1:25">
      <c r="A2385" t="s">
        <v>3553</v>
      </c>
      <c r="B2385" t="s">
        <v>3554</v>
      </c>
      <c r="C2385" t="s">
        <v>25</v>
      </c>
      <c r="D2385">
        <v>11</v>
      </c>
      <c r="E2385" s="36">
        <v>90</v>
      </c>
      <c r="F2385" s="4">
        <v>9.4000000000000004E-3</v>
      </c>
      <c r="G2385">
        <v>0</v>
      </c>
      <c r="H2385" s="25">
        <v>93.7</v>
      </c>
      <c r="I2385" s="25">
        <v>-37.799999999999997</v>
      </c>
      <c r="J2385" s="3">
        <v>10000</v>
      </c>
      <c r="K2385" s="7">
        <f t="shared" si="533"/>
        <v>1</v>
      </c>
      <c r="L2385" s="6">
        <f t="shared" si="534"/>
        <v>90</v>
      </c>
      <c r="M2385">
        <v>1</v>
      </c>
      <c r="N2385" s="9">
        <f t="shared" si="535"/>
        <v>1</v>
      </c>
      <c r="O2385" s="9">
        <f t="shared" si="536"/>
        <v>0</v>
      </c>
      <c r="P2385" s="9">
        <f t="shared" si="537"/>
        <v>0</v>
      </c>
      <c r="Q2385" s="8">
        <f t="shared" si="538"/>
        <v>90</v>
      </c>
      <c r="R2385" s="8">
        <f t="shared" si="539"/>
        <v>0</v>
      </c>
      <c r="S2385" t="str">
        <f t="shared" si="540"/>
        <v>12.00.00</v>
      </c>
      <c r="T2385" t="str">
        <f t="shared" si="541"/>
        <v>23.00.00</v>
      </c>
      <c r="U2385" t="str">
        <f t="shared" si="542"/>
        <v xml:space="preserve">6-apr-2016 </v>
      </c>
      <c r="V2385">
        <f t="shared" si="543"/>
        <v>4</v>
      </c>
      <c r="W2385">
        <f t="shared" si="544"/>
        <v>2016</v>
      </c>
      <c r="X2385">
        <f t="shared" si="545"/>
        <v>6</v>
      </c>
      <c r="Y2385" s="25">
        <f t="shared" si="546"/>
        <v>18850.900000000078</v>
      </c>
    </row>
    <row r="2386" spans="1:25">
      <c r="A2386" t="s">
        <v>3879</v>
      </c>
      <c r="B2386" t="s">
        <v>3880</v>
      </c>
      <c r="C2386" t="s">
        <v>25</v>
      </c>
      <c r="D2386">
        <v>17</v>
      </c>
      <c r="E2386" s="36">
        <v>4.2</v>
      </c>
      <c r="F2386" s="4">
        <v>4.0000000000000002E-4</v>
      </c>
      <c r="G2386">
        <v>0</v>
      </c>
      <c r="H2386" s="25">
        <v>39.9</v>
      </c>
      <c r="I2386" s="25">
        <v>-9.1</v>
      </c>
      <c r="J2386" s="3">
        <v>10000</v>
      </c>
      <c r="K2386" s="7">
        <f t="shared" si="533"/>
        <v>2</v>
      </c>
      <c r="L2386" s="6">
        <f t="shared" si="534"/>
        <v>94.2</v>
      </c>
      <c r="M2386">
        <v>1</v>
      </c>
      <c r="N2386" s="9">
        <f t="shared" si="535"/>
        <v>1</v>
      </c>
      <c r="O2386" s="9">
        <f t="shared" si="536"/>
        <v>0</v>
      </c>
      <c r="P2386" s="9">
        <f t="shared" si="537"/>
        <v>0</v>
      </c>
      <c r="Q2386" s="8">
        <f t="shared" si="538"/>
        <v>4.2</v>
      </c>
      <c r="R2386" s="8">
        <f t="shared" si="539"/>
        <v>0</v>
      </c>
      <c r="S2386" t="str">
        <f t="shared" si="540"/>
        <v>18.00.00</v>
      </c>
      <c r="T2386" t="str">
        <f t="shared" si="541"/>
        <v>11.00.00</v>
      </c>
      <c r="U2386" t="str">
        <f t="shared" si="542"/>
        <v xml:space="preserve">6-apr-2016 </v>
      </c>
      <c r="V2386">
        <f t="shared" si="543"/>
        <v>4</v>
      </c>
      <c r="W2386">
        <f t="shared" si="544"/>
        <v>2016</v>
      </c>
      <c r="X2386">
        <f t="shared" si="545"/>
        <v>6</v>
      </c>
      <c r="Y2386" s="25">
        <f t="shared" si="546"/>
        <v>18855.100000000079</v>
      </c>
    </row>
    <row r="2387" spans="1:25">
      <c r="A2387" t="s">
        <v>3877</v>
      </c>
      <c r="B2387" t="s">
        <v>3878</v>
      </c>
      <c r="C2387" t="s">
        <v>25</v>
      </c>
      <c r="D2387">
        <v>5</v>
      </c>
      <c r="E2387" s="36">
        <v>-61.8</v>
      </c>
      <c r="F2387" s="4">
        <v>-6.4000000000000003E-3</v>
      </c>
      <c r="G2387">
        <v>0</v>
      </c>
      <c r="H2387" s="25">
        <v>0</v>
      </c>
      <c r="I2387" s="25">
        <v>-61.8</v>
      </c>
      <c r="J2387" s="3">
        <v>10000</v>
      </c>
      <c r="K2387" s="7">
        <f t="shared" si="533"/>
        <v>-1</v>
      </c>
      <c r="L2387" s="6">
        <f t="shared" si="534"/>
        <v>-61.8</v>
      </c>
      <c r="M2387">
        <v>1</v>
      </c>
      <c r="N2387" s="9">
        <f t="shared" si="535"/>
        <v>0</v>
      </c>
      <c r="O2387" s="9">
        <f t="shared" si="536"/>
        <v>-1</v>
      </c>
      <c r="P2387" s="9">
        <f t="shared" si="537"/>
        <v>0</v>
      </c>
      <c r="Q2387" s="8">
        <f t="shared" si="538"/>
        <v>0</v>
      </c>
      <c r="R2387" s="8">
        <f t="shared" si="539"/>
        <v>-61.8</v>
      </c>
      <c r="S2387" t="str">
        <f t="shared" si="540"/>
        <v>5.00.00</v>
      </c>
      <c r="T2387" t="str">
        <f t="shared" si="541"/>
        <v>10.00.00</v>
      </c>
      <c r="U2387" t="str">
        <f t="shared" si="542"/>
        <v xml:space="preserve">6-apr-2016 </v>
      </c>
      <c r="V2387">
        <f t="shared" si="543"/>
        <v>4</v>
      </c>
      <c r="W2387">
        <f t="shared" si="544"/>
        <v>2016</v>
      </c>
      <c r="X2387">
        <f t="shared" si="545"/>
        <v>6</v>
      </c>
      <c r="Y2387" s="25">
        <f t="shared" si="546"/>
        <v>18793.300000000079</v>
      </c>
    </row>
    <row r="2388" spans="1:25">
      <c r="A2388" t="s">
        <v>3881</v>
      </c>
      <c r="B2388" t="s">
        <v>3882</v>
      </c>
      <c r="C2388" t="s">
        <v>55</v>
      </c>
      <c r="D2388">
        <v>18</v>
      </c>
      <c r="E2388" s="36">
        <v>80.2</v>
      </c>
      <c r="F2388" s="4">
        <v>8.3999999999999995E-3</v>
      </c>
      <c r="G2388">
        <v>0</v>
      </c>
      <c r="H2388" s="25">
        <v>150</v>
      </c>
      <c r="I2388" s="25">
        <v>-7</v>
      </c>
      <c r="J2388" s="3">
        <v>10000</v>
      </c>
      <c r="K2388" s="7">
        <f t="shared" si="533"/>
        <v>1</v>
      </c>
      <c r="L2388" s="6">
        <f t="shared" si="534"/>
        <v>80.2</v>
      </c>
      <c r="M2388">
        <v>1</v>
      </c>
      <c r="N2388" s="9">
        <f t="shared" si="535"/>
        <v>1</v>
      </c>
      <c r="O2388" s="9">
        <f t="shared" si="536"/>
        <v>0</v>
      </c>
      <c r="P2388" s="9">
        <f t="shared" si="537"/>
        <v>0</v>
      </c>
      <c r="Q2388" s="8">
        <f t="shared" si="538"/>
        <v>80.2</v>
      </c>
      <c r="R2388" s="8">
        <f t="shared" si="539"/>
        <v>0</v>
      </c>
      <c r="S2388" t="str">
        <f t="shared" si="540"/>
        <v>12.00.00</v>
      </c>
      <c r="T2388" t="str">
        <f t="shared" si="541"/>
        <v>6.00.00</v>
      </c>
      <c r="U2388" t="str">
        <f t="shared" si="542"/>
        <v xml:space="preserve">7-apr-2016 </v>
      </c>
      <c r="V2388">
        <f t="shared" si="543"/>
        <v>4</v>
      </c>
      <c r="W2388">
        <f t="shared" si="544"/>
        <v>2016</v>
      </c>
      <c r="X2388">
        <f t="shared" si="545"/>
        <v>7</v>
      </c>
      <c r="Y2388" s="25">
        <f t="shared" si="546"/>
        <v>18873.50000000008</v>
      </c>
    </row>
    <row r="2389" spans="1:25">
      <c r="A2389" t="s">
        <v>3555</v>
      </c>
      <c r="B2389" t="s">
        <v>3556</v>
      </c>
      <c r="C2389" t="s">
        <v>25</v>
      </c>
      <c r="D2389">
        <v>1</v>
      </c>
      <c r="E2389" s="36">
        <v>-65.7</v>
      </c>
      <c r="F2389" s="4">
        <v>-6.7999999999999996E-3</v>
      </c>
      <c r="G2389">
        <v>0</v>
      </c>
      <c r="H2389" s="25">
        <v>0</v>
      </c>
      <c r="I2389" s="25">
        <v>-65.7</v>
      </c>
      <c r="J2389" s="3">
        <v>10000</v>
      </c>
      <c r="K2389" s="7">
        <f t="shared" si="533"/>
        <v>-1</v>
      </c>
      <c r="L2389" s="6">
        <f t="shared" si="534"/>
        <v>-65.7</v>
      </c>
      <c r="M2389">
        <v>1</v>
      </c>
      <c r="N2389" s="9">
        <f t="shared" si="535"/>
        <v>0</v>
      </c>
      <c r="O2389" s="9">
        <f t="shared" si="536"/>
        <v>-1</v>
      </c>
      <c r="P2389" s="9">
        <f t="shared" si="537"/>
        <v>0</v>
      </c>
      <c r="Q2389" s="8">
        <f t="shared" si="538"/>
        <v>0</v>
      </c>
      <c r="R2389" s="8">
        <f t="shared" si="539"/>
        <v>-65.7</v>
      </c>
      <c r="S2389" t="str">
        <f t="shared" si="540"/>
        <v>15.00.00</v>
      </c>
      <c r="T2389" t="str">
        <f t="shared" si="541"/>
        <v>16.00.00</v>
      </c>
      <c r="U2389" t="str">
        <f t="shared" si="542"/>
        <v xml:space="preserve">7-apr-2016 </v>
      </c>
      <c r="V2389">
        <f t="shared" si="543"/>
        <v>4</v>
      </c>
      <c r="W2389">
        <f t="shared" si="544"/>
        <v>2016</v>
      </c>
      <c r="X2389">
        <f t="shared" si="545"/>
        <v>7</v>
      </c>
      <c r="Y2389" s="25">
        <f t="shared" si="546"/>
        <v>18807.800000000079</v>
      </c>
    </row>
    <row r="2390" spans="1:25">
      <c r="A2390" t="s">
        <v>7595</v>
      </c>
      <c r="B2390" t="s">
        <v>7596</v>
      </c>
      <c r="C2390" t="s">
        <v>25</v>
      </c>
      <c r="D2390">
        <v>21</v>
      </c>
      <c r="E2390" s="36">
        <v>30.7</v>
      </c>
      <c r="F2390" s="4">
        <v>3.2000000000000002E-3</v>
      </c>
      <c r="G2390">
        <v>0</v>
      </c>
      <c r="H2390" s="25">
        <v>52.7</v>
      </c>
      <c r="I2390" s="25">
        <v>-35.299999999999997</v>
      </c>
      <c r="J2390" s="3">
        <v>10000</v>
      </c>
      <c r="K2390" s="7">
        <f t="shared" si="533"/>
        <v>1</v>
      </c>
      <c r="L2390" s="6">
        <f t="shared" si="534"/>
        <v>30.7</v>
      </c>
      <c r="M2390">
        <v>1</v>
      </c>
      <c r="N2390" s="9">
        <f t="shared" si="535"/>
        <v>1</v>
      </c>
      <c r="O2390" s="9">
        <f t="shared" si="536"/>
        <v>0</v>
      </c>
      <c r="P2390" s="9">
        <f t="shared" si="537"/>
        <v>0</v>
      </c>
      <c r="Q2390" s="8">
        <f t="shared" si="538"/>
        <v>30.7</v>
      </c>
      <c r="R2390" s="8">
        <f t="shared" si="539"/>
        <v>0</v>
      </c>
      <c r="S2390" t="str">
        <f t="shared" si="540"/>
        <v>10.00.00</v>
      </c>
      <c r="T2390" t="str">
        <f t="shared" si="541"/>
        <v>15.15.00</v>
      </c>
      <c r="U2390" t="str">
        <f t="shared" si="542"/>
        <v xml:space="preserve">8-apr-2016 </v>
      </c>
      <c r="V2390">
        <f t="shared" si="543"/>
        <v>4</v>
      </c>
      <c r="W2390">
        <f t="shared" si="544"/>
        <v>2016</v>
      </c>
      <c r="X2390">
        <f t="shared" si="545"/>
        <v>8</v>
      </c>
      <c r="Y2390" s="25">
        <f t="shared" si="546"/>
        <v>18838.50000000008</v>
      </c>
    </row>
    <row r="2391" spans="1:25">
      <c r="A2391" t="s">
        <v>3883</v>
      </c>
      <c r="B2391" t="s">
        <v>3884</v>
      </c>
      <c r="C2391" t="s">
        <v>25</v>
      </c>
      <c r="D2391">
        <v>10</v>
      </c>
      <c r="E2391" s="36">
        <v>86.2</v>
      </c>
      <c r="F2391" s="4">
        <v>9.1000000000000004E-3</v>
      </c>
      <c r="G2391">
        <v>0</v>
      </c>
      <c r="H2391" s="25">
        <v>151.6</v>
      </c>
      <c r="I2391" s="25">
        <v>0</v>
      </c>
      <c r="J2391" s="3">
        <v>10000</v>
      </c>
      <c r="K2391" s="7">
        <f t="shared" si="533"/>
        <v>2</v>
      </c>
      <c r="L2391" s="6">
        <f t="shared" si="534"/>
        <v>116.9</v>
      </c>
      <c r="M2391">
        <v>1</v>
      </c>
      <c r="N2391" s="9">
        <f t="shared" si="535"/>
        <v>1</v>
      </c>
      <c r="O2391" s="9">
        <f t="shared" si="536"/>
        <v>0</v>
      </c>
      <c r="P2391" s="9">
        <f t="shared" si="537"/>
        <v>0</v>
      </c>
      <c r="Q2391" s="8">
        <f t="shared" si="538"/>
        <v>86.2</v>
      </c>
      <c r="R2391" s="8">
        <f t="shared" si="539"/>
        <v>0</v>
      </c>
      <c r="S2391" t="str">
        <f t="shared" si="540"/>
        <v>7.00.00</v>
      </c>
      <c r="T2391" t="str">
        <f t="shared" si="541"/>
        <v>17.00.00</v>
      </c>
      <c r="U2391" t="str">
        <f t="shared" si="542"/>
        <v xml:space="preserve">8-apr-2016 </v>
      </c>
      <c r="V2391">
        <f t="shared" si="543"/>
        <v>4</v>
      </c>
      <c r="W2391">
        <f t="shared" si="544"/>
        <v>2016</v>
      </c>
      <c r="X2391">
        <f t="shared" si="545"/>
        <v>8</v>
      </c>
      <c r="Y2391" s="25">
        <f t="shared" si="546"/>
        <v>18924.700000000081</v>
      </c>
    </row>
    <row r="2392" spans="1:25">
      <c r="A2392" t="s">
        <v>3885</v>
      </c>
      <c r="B2392" t="s">
        <v>3886</v>
      </c>
      <c r="C2392" t="s">
        <v>25</v>
      </c>
      <c r="D2392">
        <v>6</v>
      </c>
      <c r="E2392" s="36">
        <v>-24.8</v>
      </c>
      <c r="F2392" s="4">
        <v>-2.5999999999999999E-3</v>
      </c>
      <c r="G2392">
        <v>0</v>
      </c>
      <c r="H2392" s="25">
        <v>34.9</v>
      </c>
      <c r="I2392" s="25">
        <v>-24.8</v>
      </c>
      <c r="J2392" s="3">
        <v>10000</v>
      </c>
      <c r="K2392" s="7">
        <f t="shared" si="533"/>
        <v>-1</v>
      </c>
      <c r="L2392" s="6">
        <f t="shared" si="534"/>
        <v>-24.8</v>
      </c>
      <c r="M2392">
        <v>1</v>
      </c>
      <c r="N2392" s="9">
        <f t="shared" si="535"/>
        <v>0</v>
      </c>
      <c r="O2392" s="9">
        <f t="shared" si="536"/>
        <v>-1</v>
      </c>
      <c r="P2392" s="9">
        <f t="shared" si="537"/>
        <v>0</v>
      </c>
      <c r="Q2392" s="8">
        <f t="shared" si="538"/>
        <v>0</v>
      </c>
      <c r="R2392" s="8">
        <f t="shared" si="539"/>
        <v>-24.8</v>
      </c>
      <c r="S2392" t="str">
        <f t="shared" si="540"/>
        <v>10.00.00</v>
      </c>
      <c r="T2392" t="str">
        <f t="shared" si="541"/>
        <v>16.00.00</v>
      </c>
      <c r="U2392" t="str">
        <f t="shared" si="542"/>
        <v>11-apr-2016</v>
      </c>
      <c r="V2392">
        <f t="shared" si="543"/>
        <v>4</v>
      </c>
      <c r="W2392">
        <f t="shared" si="544"/>
        <v>2016</v>
      </c>
      <c r="X2392">
        <f t="shared" si="545"/>
        <v>11</v>
      </c>
      <c r="Y2392" s="25">
        <f t="shared" si="546"/>
        <v>18899.900000000081</v>
      </c>
    </row>
    <row r="2393" spans="1:25">
      <c r="A2393" t="s">
        <v>7598</v>
      </c>
      <c r="B2393" t="s">
        <v>7599</v>
      </c>
      <c r="C2393" t="s">
        <v>25</v>
      </c>
      <c r="D2393">
        <v>38</v>
      </c>
      <c r="E2393" s="36">
        <v>63.5</v>
      </c>
      <c r="F2393" s="4">
        <v>6.4999999999999997E-3</v>
      </c>
      <c r="G2393">
        <v>0</v>
      </c>
      <c r="H2393" s="25">
        <v>45.5</v>
      </c>
      <c r="I2393" s="25">
        <v>-78.2</v>
      </c>
      <c r="J2393" s="3">
        <v>10000</v>
      </c>
      <c r="K2393" s="7">
        <f t="shared" si="533"/>
        <v>1</v>
      </c>
      <c r="L2393" s="6">
        <f t="shared" si="534"/>
        <v>63.5</v>
      </c>
      <c r="M2393">
        <v>1</v>
      </c>
      <c r="N2393" s="9">
        <f t="shared" si="535"/>
        <v>1</v>
      </c>
      <c r="O2393" s="9">
        <f t="shared" si="536"/>
        <v>0</v>
      </c>
      <c r="P2393" s="9">
        <f t="shared" si="537"/>
        <v>0</v>
      </c>
      <c r="Q2393" s="8">
        <f t="shared" si="538"/>
        <v>63.5</v>
      </c>
      <c r="R2393" s="8">
        <f t="shared" si="539"/>
        <v>0</v>
      </c>
      <c r="S2393" t="str">
        <f t="shared" si="540"/>
        <v>11.30.00</v>
      </c>
      <c r="T2393" t="str">
        <f t="shared" si="541"/>
        <v>21.00.00</v>
      </c>
      <c r="U2393" t="str">
        <f t="shared" si="542"/>
        <v>12-apr-2016</v>
      </c>
      <c r="V2393">
        <f t="shared" si="543"/>
        <v>4</v>
      </c>
      <c r="W2393">
        <f t="shared" si="544"/>
        <v>2016</v>
      </c>
      <c r="X2393">
        <f t="shared" si="545"/>
        <v>12</v>
      </c>
      <c r="Y2393" s="25">
        <f t="shared" si="546"/>
        <v>18963.400000000081</v>
      </c>
    </row>
    <row r="2394" spans="1:25">
      <c r="A2394" t="s">
        <v>3887</v>
      </c>
      <c r="B2394" t="s">
        <v>3888</v>
      </c>
      <c r="C2394" t="s">
        <v>25</v>
      </c>
      <c r="D2394">
        <v>3</v>
      </c>
      <c r="E2394" s="36">
        <v>-72.8</v>
      </c>
      <c r="F2394" s="4">
        <v>-7.4999999999999997E-3</v>
      </c>
      <c r="G2394">
        <v>0</v>
      </c>
      <c r="H2394" s="25">
        <v>0</v>
      </c>
      <c r="I2394" s="25">
        <v>-72.8</v>
      </c>
      <c r="J2394" s="3">
        <v>10000</v>
      </c>
      <c r="K2394" s="7">
        <f t="shared" si="533"/>
        <v>-1</v>
      </c>
      <c r="L2394" s="6">
        <f t="shared" si="534"/>
        <v>-72.8</v>
      </c>
      <c r="M2394">
        <v>1</v>
      </c>
      <c r="N2394" s="9">
        <f t="shared" si="535"/>
        <v>0</v>
      </c>
      <c r="O2394" s="9">
        <f t="shared" si="536"/>
        <v>-1</v>
      </c>
      <c r="P2394" s="9">
        <f t="shared" si="537"/>
        <v>0</v>
      </c>
      <c r="Q2394" s="8">
        <f t="shared" si="538"/>
        <v>0</v>
      </c>
      <c r="R2394" s="8">
        <f t="shared" si="539"/>
        <v>-72.8</v>
      </c>
      <c r="S2394" t="str">
        <f t="shared" si="540"/>
        <v>13.00.00</v>
      </c>
      <c r="T2394" t="str">
        <f t="shared" si="541"/>
        <v>16.00.00</v>
      </c>
      <c r="U2394" t="str">
        <f t="shared" si="542"/>
        <v>12-apr-2016</v>
      </c>
      <c r="V2394">
        <f t="shared" si="543"/>
        <v>4</v>
      </c>
      <c r="W2394">
        <f t="shared" si="544"/>
        <v>2016</v>
      </c>
      <c r="X2394">
        <f t="shared" si="545"/>
        <v>12</v>
      </c>
      <c r="Y2394" s="25">
        <f t="shared" si="546"/>
        <v>18890.600000000082</v>
      </c>
    </row>
    <row r="2395" spans="1:25">
      <c r="A2395" t="s">
        <v>7597</v>
      </c>
      <c r="B2395" t="s">
        <v>7598</v>
      </c>
      <c r="C2395" t="s">
        <v>55</v>
      </c>
      <c r="D2395">
        <v>7</v>
      </c>
      <c r="E2395" s="36">
        <v>-71.3</v>
      </c>
      <c r="F2395" s="4">
        <v>-7.4000000000000003E-3</v>
      </c>
      <c r="G2395">
        <v>0</v>
      </c>
      <c r="H2395" s="25">
        <v>19</v>
      </c>
      <c r="I2395" s="25">
        <v>-82.8</v>
      </c>
      <c r="J2395" s="3">
        <v>10000</v>
      </c>
      <c r="K2395" s="7">
        <f t="shared" si="533"/>
        <v>-2</v>
      </c>
      <c r="L2395" s="6">
        <f t="shared" si="534"/>
        <v>-144.1</v>
      </c>
      <c r="M2395">
        <v>1</v>
      </c>
      <c r="N2395" s="9">
        <f t="shared" si="535"/>
        <v>0</v>
      </c>
      <c r="O2395" s="9">
        <f t="shared" si="536"/>
        <v>-1</v>
      </c>
      <c r="P2395" s="9">
        <f t="shared" si="537"/>
        <v>0</v>
      </c>
      <c r="Q2395" s="8">
        <f t="shared" si="538"/>
        <v>0</v>
      </c>
      <c r="R2395" s="8">
        <f t="shared" si="539"/>
        <v>-71.3</v>
      </c>
      <c r="S2395" t="str">
        <f t="shared" si="540"/>
        <v>9.45.00</v>
      </c>
      <c r="T2395" t="str">
        <f t="shared" si="541"/>
        <v>11.30.00</v>
      </c>
      <c r="U2395" t="str">
        <f t="shared" si="542"/>
        <v>12-apr-2016</v>
      </c>
      <c r="V2395">
        <f t="shared" si="543"/>
        <v>4</v>
      </c>
      <c r="W2395">
        <f t="shared" si="544"/>
        <v>2016</v>
      </c>
      <c r="X2395">
        <f t="shared" si="545"/>
        <v>12</v>
      </c>
      <c r="Y2395" s="25">
        <f t="shared" si="546"/>
        <v>18819.300000000083</v>
      </c>
    </row>
    <row r="2396" spans="1:25">
      <c r="A2396" t="s">
        <v>2488</v>
      </c>
      <c r="B2396" t="s">
        <v>2489</v>
      </c>
      <c r="C2396" t="s">
        <v>25</v>
      </c>
      <c r="D2396">
        <v>9</v>
      </c>
      <c r="E2396" s="38">
        <v>63</v>
      </c>
      <c r="F2396" s="4">
        <v>3.2000000000000002E-3</v>
      </c>
      <c r="G2396">
        <v>0</v>
      </c>
      <c r="H2396" s="25">
        <v>64</v>
      </c>
      <c r="I2396" s="25">
        <v>-54</v>
      </c>
      <c r="J2396" s="3">
        <v>10000</v>
      </c>
      <c r="K2396" s="7">
        <f t="shared" si="533"/>
        <v>1</v>
      </c>
      <c r="L2396" s="6">
        <f t="shared" si="534"/>
        <v>63</v>
      </c>
      <c r="M2396">
        <v>1</v>
      </c>
      <c r="N2396" s="9">
        <f t="shared" si="535"/>
        <v>1</v>
      </c>
      <c r="O2396" s="9">
        <f t="shared" si="536"/>
        <v>0</v>
      </c>
      <c r="P2396" s="9">
        <f t="shared" si="537"/>
        <v>0</v>
      </c>
      <c r="Q2396" s="8">
        <f t="shared" si="538"/>
        <v>63</v>
      </c>
      <c r="R2396" s="8">
        <f t="shared" si="539"/>
        <v>0</v>
      </c>
      <c r="S2396" t="str">
        <f t="shared" si="540"/>
        <v>12.00.00</v>
      </c>
      <c r="T2396" t="str">
        <f t="shared" si="541"/>
        <v>21.00.00</v>
      </c>
      <c r="U2396" t="str">
        <f t="shared" si="542"/>
        <v>13-apr-2016</v>
      </c>
      <c r="V2396">
        <f t="shared" si="543"/>
        <v>4</v>
      </c>
      <c r="W2396">
        <f t="shared" si="544"/>
        <v>2016</v>
      </c>
      <c r="X2396">
        <f t="shared" si="545"/>
        <v>13</v>
      </c>
      <c r="Y2396" s="25">
        <f t="shared" si="546"/>
        <v>18882.300000000083</v>
      </c>
    </row>
    <row r="2397" spans="1:25">
      <c r="A2397" t="s">
        <v>3889</v>
      </c>
      <c r="B2397" t="s">
        <v>3890</v>
      </c>
      <c r="C2397" t="s">
        <v>25</v>
      </c>
      <c r="D2397">
        <v>31</v>
      </c>
      <c r="E2397" s="36">
        <v>108.9</v>
      </c>
      <c r="F2397" s="4">
        <v>1.09E-2</v>
      </c>
      <c r="G2397">
        <v>0</v>
      </c>
      <c r="H2397" s="25">
        <v>121.6</v>
      </c>
      <c r="I2397" s="25">
        <v>0</v>
      </c>
      <c r="J2397" s="3">
        <v>10000</v>
      </c>
      <c r="K2397" s="7">
        <f t="shared" si="533"/>
        <v>2</v>
      </c>
      <c r="L2397" s="6">
        <f t="shared" si="534"/>
        <v>171.9</v>
      </c>
      <c r="M2397">
        <v>1</v>
      </c>
      <c r="N2397" s="9">
        <f t="shared" si="535"/>
        <v>1</v>
      </c>
      <c r="O2397" s="9">
        <f t="shared" si="536"/>
        <v>0</v>
      </c>
      <c r="P2397" s="9">
        <f t="shared" si="537"/>
        <v>0</v>
      </c>
      <c r="Q2397" s="8">
        <f t="shared" si="538"/>
        <v>108.9</v>
      </c>
      <c r="R2397" s="8">
        <f t="shared" si="539"/>
        <v>0</v>
      </c>
      <c r="S2397" t="str">
        <f t="shared" si="540"/>
        <v>17.00.00</v>
      </c>
      <c r="T2397" t="str">
        <f t="shared" si="541"/>
        <v>1.00.00</v>
      </c>
      <c r="U2397" t="str">
        <f t="shared" si="542"/>
        <v>13-apr-2016</v>
      </c>
      <c r="V2397">
        <f t="shared" si="543"/>
        <v>4</v>
      </c>
      <c r="W2397">
        <f t="shared" si="544"/>
        <v>2016</v>
      </c>
      <c r="X2397">
        <f t="shared" si="545"/>
        <v>13</v>
      </c>
      <c r="Y2397" s="25">
        <f t="shared" si="546"/>
        <v>18991.200000000084</v>
      </c>
    </row>
    <row r="2398" spans="1:25">
      <c r="A2398" t="s">
        <v>3891</v>
      </c>
      <c r="B2398" t="s">
        <v>3892</v>
      </c>
      <c r="C2398" t="s">
        <v>55</v>
      </c>
      <c r="D2398">
        <v>9</v>
      </c>
      <c r="E2398" s="36">
        <v>27.8</v>
      </c>
      <c r="F2398" s="4">
        <v>2.8E-3</v>
      </c>
      <c r="G2398">
        <v>0</v>
      </c>
      <c r="H2398" s="25">
        <v>54.9</v>
      </c>
      <c r="I2398" s="25">
        <v>-9.1999999999999993</v>
      </c>
      <c r="J2398" s="3">
        <v>10000</v>
      </c>
      <c r="K2398" s="7">
        <f t="shared" si="533"/>
        <v>3</v>
      </c>
      <c r="L2398" s="6">
        <f t="shared" si="534"/>
        <v>199.70000000000002</v>
      </c>
      <c r="M2398">
        <v>1</v>
      </c>
      <c r="N2398" s="9">
        <f t="shared" si="535"/>
        <v>1</v>
      </c>
      <c r="O2398" s="9">
        <f t="shared" si="536"/>
        <v>0</v>
      </c>
      <c r="P2398" s="9">
        <f t="shared" si="537"/>
        <v>0</v>
      </c>
      <c r="Q2398" s="8">
        <f t="shared" si="538"/>
        <v>27.8</v>
      </c>
      <c r="R2398" s="8">
        <f t="shared" si="539"/>
        <v>0</v>
      </c>
      <c r="S2398" t="str">
        <f t="shared" si="540"/>
        <v>6.00.00</v>
      </c>
      <c r="T2398" t="str">
        <f t="shared" si="541"/>
        <v>15.00.00</v>
      </c>
      <c r="U2398" t="str">
        <f t="shared" si="542"/>
        <v>15-apr-2016</v>
      </c>
      <c r="V2398">
        <f t="shared" si="543"/>
        <v>4</v>
      </c>
      <c r="W2398">
        <f t="shared" si="544"/>
        <v>2016</v>
      </c>
      <c r="X2398">
        <f t="shared" si="545"/>
        <v>15</v>
      </c>
      <c r="Y2398" s="25">
        <f t="shared" si="546"/>
        <v>19019.000000000084</v>
      </c>
    </row>
    <row r="2399" spans="1:25">
      <c r="A2399" t="s">
        <v>3893</v>
      </c>
      <c r="B2399" t="s">
        <v>3894</v>
      </c>
      <c r="C2399" t="s">
        <v>55</v>
      </c>
      <c r="D2399">
        <v>8</v>
      </c>
      <c r="E2399" s="36">
        <v>4.2</v>
      </c>
      <c r="F2399" s="4">
        <v>4.0000000000000002E-4</v>
      </c>
      <c r="G2399">
        <v>0</v>
      </c>
      <c r="H2399" s="25">
        <v>54.5</v>
      </c>
      <c r="I2399" s="25">
        <v>0</v>
      </c>
      <c r="J2399" s="3">
        <v>10000</v>
      </c>
      <c r="K2399" s="7">
        <f t="shared" si="533"/>
        <v>4</v>
      </c>
      <c r="L2399" s="6">
        <f t="shared" si="534"/>
        <v>203.9</v>
      </c>
      <c r="M2399">
        <v>1</v>
      </c>
      <c r="N2399" s="9">
        <f t="shared" si="535"/>
        <v>1</v>
      </c>
      <c r="O2399" s="9">
        <f t="shared" si="536"/>
        <v>0</v>
      </c>
      <c r="P2399" s="9">
        <f t="shared" si="537"/>
        <v>0</v>
      </c>
      <c r="Q2399" s="8">
        <f t="shared" si="538"/>
        <v>4.2</v>
      </c>
      <c r="R2399" s="8">
        <f t="shared" si="539"/>
        <v>0</v>
      </c>
      <c r="S2399" t="str">
        <f t="shared" si="540"/>
        <v>1.00.00</v>
      </c>
      <c r="T2399" t="str">
        <f t="shared" si="541"/>
        <v>9.00.00</v>
      </c>
      <c r="U2399" t="str">
        <f t="shared" si="542"/>
        <v>18-apr-2016</v>
      </c>
      <c r="V2399">
        <f t="shared" si="543"/>
        <v>4</v>
      </c>
      <c r="W2399">
        <f t="shared" si="544"/>
        <v>2016</v>
      </c>
      <c r="X2399">
        <f t="shared" si="545"/>
        <v>18</v>
      </c>
      <c r="Y2399" s="25">
        <f t="shared" si="546"/>
        <v>19023.200000000084</v>
      </c>
    </row>
    <row r="2400" spans="1:25">
      <c r="A2400" t="s">
        <v>3557</v>
      </c>
      <c r="B2400" t="s">
        <v>3558</v>
      </c>
      <c r="C2400" t="s">
        <v>25</v>
      </c>
      <c r="D2400">
        <v>13</v>
      </c>
      <c r="E2400" s="36">
        <v>133.30000000000001</v>
      </c>
      <c r="F2400" s="4">
        <v>1.3299999999999999E-2</v>
      </c>
      <c r="G2400">
        <v>0</v>
      </c>
      <c r="H2400" s="25">
        <v>144.5</v>
      </c>
      <c r="I2400" s="25">
        <v>0</v>
      </c>
      <c r="J2400" s="3">
        <v>10000</v>
      </c>
      <c r="K2400" s="7">
        <f t="shared" si="533"/>
        <v>5</v>
      </c>
      <c r="L2400" s="6">
        <f t="shared" si="534"/>
        <v>337.20000000000005</v>
      </c>
      <c r="M2400">
        <v>1</v>
      </c>
      <c r="N2400" s="9">
        <f t="shared" si="535"/>
        <v>1</v>
      </c>
      <c r="O2400" s="9">
        <f t="shared" si="536"/>
        <v>0</v>
      </c>
      <c r="P2400" s="9">
        <f t="shared" si="537"/>
        <v>0</v>
      </c>
      <c r="Q2400" s="8">
        <f t="shared" si="538"/>
        <v>133.30000000000001</v>
      </c>
      <c r="R2400" s="8">
        <f t="shared" si="539"/>
        <v>0</v>
      </c>
      <c r="S2400" t="str">
        <f t="shared" si="540"/>
        <v>10.00.00</v>
      </c>
      <c r="T2400" t="str">
        <f t="shared" si="541"/>
        <v>23.00.00</v>
      </c>
      <c r="U2400" t="str">
        <f t="shared" si="542"/>
        <v>18-apr-2016</v>
      </c>
      <c r="V2400">
        <f t="shared" si="543"/>
        <v>4</v>
      </c>
      <c r="W2400">
        <f t="shared" si="544"/>
        <v>2016</v>
      </c>
      <c r="X2400">
        <f t="shared" si="545"/>
        <v>18</v>
      </c>
      <c r="Y2400" s="25">
        <f t="shared" si="546"/>
        <v>19156.500000000084</v>
      </c>
    </row>
    <row r="2401" spans="1:25">
      <c r="A2401" t="s">
        <v>2490</v>
      </c>
      <c r="B2401" t="s">
        <v>2491</v>
      </c>
      <c r="C2401" t="s">
        <v>25</v>
      </c>
      <c r="D2401">
        <v>9</v>
      </c>
      <c r="E2401" s="38">
        <v>173.6</v>
      </c>
      <c r="F2401" s="4">
        <v>8.6E-3</v>
      </c>
      <c r="G2401">
        <v>0</v>
      </c>
      <c r="H2401" s="25">
        <v>175</v>
      </c>
      <c r="I2401" s="25">
        <v>-26</v>
      </c>
      <c r="J2401" s="3">
        <v>10000</v>
      </c>
      <c r="K2401" s="7">
        <f t="shared" si="533"/>
        <v>6</v>
      </c>
      <c r="L2401" s="6">
        <f t="shared" si="534"/>
        <v>510.80000000000007</v>
      </c>
      <c r="M2401">
        <v>1</v>
      </c>
      <c r="N2401" s="9">
        <f t="shared" si="535"/>
        <v>1</v>
      </c>
      <c r="O2401" s="9">
        <f t="shared" si="536"/>
        <v>0</v>
      </c>
      <c r="P2401" s="9">
        <f t="shared" si="537"/>
        <v>0</v>
      </c>
      <c r="Q2401" s="8">
        <f t="shared" si="538"/>
        <v>173.6</v>
      </c>
      <c r="R2401" s="8">
        <f t="shared" si="539"/>
        <v>0</v>
      </c>
      <c r="S2401" t="str">
        <f t="shared" si="540"/>
        <v>12.00.00</v>
      </c>
      <c r="T2401" t="str">
        <f t="shared" si="541"/>
        <v>21.00.00</v>
      </c>
      <c r="U2401" t="str">
        <f t="shared" si="542"/>
        <v>18-apr-2016</v>
      </c>
      <c r="V2401">
        <f t="shared" si="543"/>
        <v>4</v>
      </c>
      <c r="W2401">
        <f t="shared" si="544"/>
        <v>2016</v>
      </c>
      <c r="X2401">
        <f t="shared" si="545"/>
        <v>18</v>
      </c>
      <c r="Y2401" s="25">
        <f t="shared" si="546"/>
        <v>19330.100000000082</v>
      </c>
    </row>
    <row r="2402" spans="1:25">
      <c r="A2402" t="s">
        <v>2492</v>
      </c>
      <c r="B2402" t="s">
        <v>2493</v>
      </c>
      <c r="C2402" t="s">
        <v>25</v>
      </c>
      <c r="D2402">
        <v>9</v>
      </c>
      <c r="E2402" s="38">
        <v>-15</v>
      </c>
      <c r="F2402" s="4">
        <v>-6.9999999999999999E-4</v>
      </c>
      <c r="G2402">
        <v>0</v>
      </c>
      <c r="H2402" s="25">
        <v>29.4</v>
      </c>
      <c r="I2402" s="25">
        <v>-57</v>
      </c>
      <c r="J2402" s="3">
        <v>10000</v>
      </c>
      <c r="K2402" s="7">
        <f t="shared" si="533"/>
        <v>-1</v>
      </c>
      <c r="L2402" s="6">
        <f t="shared" si="534"/>
        <v>-15</v>
      </c>
      <c r="M2402">
        <v>1</v>
      </c>
      <c r="N2402" s="9">
        <f t="shared" si="535"/>
        <v>0</v>
      </c>
      <c r="O2402" s="9">
        <f t="shared" si="536"/>
        <v>-1</v>
      </c>
      <c r="P2402" s="9">
        <f t="shared" si="537"/>
        <v>0</v>
      </c>
      <c r="Q2402" s="8">
        <f t="shared" si="538"/>
        <v>0</v>
      </c>
      <c r="R2402" s="8">
        <f t="shared" si="539"/>
        <v>-15</v>
      </c>
      <c r="S2402" t="str">
        <f t="shared" si="540"/>
        <v>12.00.00</v>
      </c>
      <c r="T2402" t="str">
        <f t="shared" si="541"/>
        <v>21.00.00</v>
      </c>
      <c r="U2402" t="str">
        <f t="shared" si="542"/>
        <v>19-apr-2016</v>
      </c>
      <c r="V2402">
        <f t="shared" si="543"/>
        <v>4</v>
      </c>
      <c r="W2402">
        <f t="shared" si="544"/>
        <v>2016</v>
      </c>
      <c r="X2402">
        <f t="shared" si="545"/>
        <v>19</v>
      </c>
      <c r="Y2402" s="25">
        <f t="shared" si="546"/>
        <v>19315.100000000082</v>
      </c>
    </row>
    <row r="2403" spans="1:25">
      <c r="A2403" t="s">
        <v>3559</v>
      </c>
      <c r="B2403" t="s">
        <v>3560</v>
      </c>
      <c r="C2403" t="s">
        <v>25</v>
      </c>
      <c r="D2403">
        <v>13</v>
      </c>
      <c r="E2403" s="36">
        <v>86.2</v>
      </c>
      <c r="F2403" s="4">
        <v>8.3000000000000001E-3</v>
      </c>
      <c r="G2403">
        <v>0</v>
      </c>
      <c r="H2403" s="25">
        <v>101.8</v>
      </c>
      <c r="I2403" s="25">
        <v>-41.5</v>
      </c>
      <c r="J2403" s="3">
        <v>10000</v>
      </c>
      <c r="K2403" s="7">
        <f t="shared" si="533"/>
        <v>1</v>
      </c>
      <c r="L2403" s="6">
        <f t="shared" si="534"/>
        <v>86.2</v>
      </c>
      <c r="M2403">
        <v>1</v>
      </c>
      <c r="N2403" s="9">
        <f t="shared" si="535"/>
        <v>1</v>
      </c>
      <c r="O2403" s="9">
        <f t="shared" si="536"/>
        <v>0</v>
      </c>
      <c r="P2403" s="9">
        <f t="shared" si="537"/>
        <v>0</v>
      </c>
      <c r="Q2403" s="8">
        <f t="shared" si="538"/>
        <v>86.2</v>
      </c>
      <c r="R2403" s="8">
        <f t="shared" si="539"/>
        <v>0</v>
      </c>
      <c r="S2403" t="str">
        <f t="shared" si="540"/>
        <v>10.00.00</v>
      </c>
      <c r="T2403" t="str">
        <f t="shared" si="541"/>
        <v>23.00.00</v>
      </c>
      <c r="U2403" t="str">
        <f t="shared" si="542"/>
        <v>20-apr-2016</v>
      </c>
      <c r="V2403">
        <f t="shared" si="543"/>
        <v>4</v>
      </c>
      <c r="W2403">
        <f t="shared" si="544"/>
        <v>2016</v>
      </c>
      <c r="X2403">
        <f t="shared" si="545"/>
        <v>20</v>
      </c>
      <c r="Y2403" s="25">
        <f t="shared" si="546"/>
        <v>19401.300000000083</v>
      </c>
    </row>
    <row r="2404" spans="1:25">
      <c r="A2404" t="s">
        <v>3895</v>
      </c>
      <c r="B2404" t="s">
        <v>3559</v>
      </c>
      <c r="C2404" t="s">
        <v>55</v>
      </c>
      <c r="D2404">
        <v>4</v>
      </c>
      <c r="E2404" s="36">
        <v>-29.8</v>
      </c>
      <c r="F2404" s="4">
        <v>-2.8999999999999998E-3</v>
      </c>
      <c r="G2404">
        <v>0</v>
      </c>
      <c r="H2404" s="25">
        <v>16</v>
      </c>
      <c r="I2404" s="25">
        <v>-29.8</v>
      </c>
      <c r="J2404" s="3">
        <v>10000</v>
      </c>
      <c r="K2404" s="7">
        <f t="shared" si="533"/>
        <v>-1</v>
      </c>
      <c r="L2404" s="6">
        <f t="shared" si="534"/>
        <v>-29.8</v>
      </c>
      <c r="M2404">
        <v>1</v>
      </c>
      <c r="N2404" s="9">
        <f t="shared" si="535"/>
        <v>0</v>
      </c>
      <c r="O2404" s="9">
        <f t="shared" si="536"/>
        <v>-1</v>
      </c>
      <c r="P2404" s="9">
        <f t="shared" si="537"/>
        <v>0</v>
      </c>
      <c r="Q2404" s="8">
        <f t="shared" si="538"/>
        <v>0</v>
      </c>
      <c r="R2404" s="8">
        <f t="shared" si="539"/>
        <v>-29.8</v>
      </c>
      <c r="S2404" t="str">
        <f t="shared" si="540"/>
        <v>6.00.00</v>
      </c>
      <c r="T2404" t="str">
        <f t="shared" si="541"/>
        <v>10.00.00</v>
      </c>
      <c r="U2404" t="str">
        <f t="shared" si="542"/>
        <v>20-apr-2016</v>
      </c>
      <c r="V2404">
        <f t="shared" si="543"/>
        <v>4</v>
      </c>
      <c r="W2404">
        <f t="shared" si="544"/>
        <v>2016</v>
      </c>
      <c r="X2404">
        <f t="shared" si="545"/>
        <v>20</v>
      </c>
      <c r="Y2404" s="25">
        <f t="shared" si="546"/>
        <v>19371.500000000084</v>
      </c>
    </row>
    <row r="2405" spans="1:25">
      <c r="A2405" t="s">
        <v>3561</v>
      </c>
      <c r="B2405" t="s">
        <v>3562</v>
      </c>
      <c r="C2405" t="s">
        <v>25</v>
      </c>
      <c r="D2405">
        <v>6</v>
      </c>
      <c r="E2405" s="36">
        <v>-63.8</v>
      </c>
      <c r="F2405" s="4">
        <v>-6.1000000000000004E-3</v>
      </c>
      <c r="G2405">
        <v>0</v>
      </c>
      <c r="H2405" s="25">
        <v>0</v>
      </c>
      <c r="I2405" s="25">
        <v>-63.8</v>
      </c>
      <c r="J2405" s="3">
        <v>10000</v>
      </c>
      <c r="K2405" s="7">
        <f t="shared" si="533"/>
        <v>-2</v>
      </c>
      <c r="L2405" s="6">
        <f t="shared" si="534"/>
        <v>-93.6</v>
      </c>
      <c r="M2405">
        <v>1</v>
      </c>
      <c r="N2405" s="9">
        <f t="shared" si="535"/>
        <v>0</v>
      </c>
      <c r="O2405" s="9">
        <f t="shared" si="536"/>
        <v>-1</v>
      </c>
      <c r="P2405" s="9">
        <f t="shared" si="537"/>
        <v>0</v>
      </c>
      <c r="Q2405" s="8">
        <f t="shared" si="538"/>
        <v>0</v>
      </c>
      <c r="R2405" s="8">
        <f t="shared" si="539"/>
        <v>-63.8</v>
      </c>
      <c r="S2405" t="str">
        <f t="shared" si="540"/>
        <v>17.00.00</v>
      </c>
      <c r="T2405" t="str">
        <f t="shared" si="541"/>
        <v>23.00.00</v>
      </c>
      <c r="U2405" t="str">
        <f t="shared" si="542"/>
        <v>21-apr-2016</v>
      </c>
      <c r="V2405">
        <f t="shared" si="543"/>
        <v>4</v>
      </c>
      <c r="W2405">
        <f t="shared" si="544"/>
        <v>2016</v>
      </c>
      <c r="X2405">
        <f t="shared" si="545"/>
        <v>21</v>
      </c>
      <c r="Y2405" s="25">
        <f t="shared" si="546"/>
        <v>19307.700000000084</v>
      </c>
    </row>
    <row r="2406" spans="1:25">
      <c r="A2406" t="s">
        <v>3896</v>
      </c>
      <c r="B2406" t="s">
        <v>3897</v>
      </c>
      <c r="C2406" t="s">
        <v>55</v>
      </c>
      <c r="D2406">
        <v>2</v>
      </c>
      <c r="E2406" s="36">
        <v>-3.8</v>
      </c>
      <c r="F2406" s="4">
        <v>-4.0000000000000002E-4</v>
      </c>
      <c r="G2406">
        <v>0</v>
      </c>
      <c r="H2406" s="25">
        <v>49.9</v>
      </c>
      <c r="I2406" s="25">
        <v>-3.8</v>
      </c>
      <c r="J2406" s="3">
        <v>10000</v>
      </c>
      <c r="K2406" s="7">
        <f t="shared" si="533"/>
        <v>-3</v>
      </c>
      <c r="L2406" s="6">
        <f t="shared" si="534"/>
        <v>-97.399999999999991</v>
      </c>
      <c r="M2406">
        <v>1</v>
      </c>
      <c r="N2406" s="9">
        <f t="shared" si="535"/>
        <v>0</v>
      </c>
      <c r="O2406" s="9">
        <f t="shared" si="536"/>
        <v>-1</v>
      </c>
      <c r="P2406" s="9">
        <f t="shared" si="537"/>
        <v>0</v>
      </c>
      <c r="Q2406" s="8">
        <f t="shared" si="538"/>
        <v>0</v>
      </c>
      <c r="R2406" s="8">
        <f t="shared" si="539"/>
        <v>-3.8</v>
      </c>
      <c r="S2406" t="str">
        <f t="shared" si="540"/>
        <v>10.00.00</v>
      </c>
      <c r="T2406" t="str">
        <f t="shared" si="541"/>
        <v>12.00.00</v>
      </c>
      <c r="U2406" t="str">
        <f t="shared" si="542"/>
        <v>22-apr-2016</v>
      </c>
      <c r="V2406">
        <f t="shared" si="543"/>
        <v>4</v>
      </c>
      <c r="W2406">
        <f t="shared" si="544"/>
        <v>2016</v>
      </c>
      <c r="X2406">
        <f t="shared" si="545"/>
        <v>22</v>
      </c>
      <c r="Y2406" s="25">
        <f t="shared" si="546"/>
        <v>19303.900000000085</v>
      </c>
    </row>
    <row r="2407" spans="1:25">
      <c r="A2407" t="s">
        <v>3563</v>
      </c>
      <c r="B2407" t="s">
        <v>3564</v>
      </c>
      <c r="C2407" t="s">
        <v>25</v>
      </c>
      <c r="D2407">
        <v>10</v>
      </c>
      <c r="E2407" s="36">
        <v>34.1</v>
      </c>
      <c r="F2407" s="4">
        <v>3.3E-3</v>
      </c>
      <c r="G2407">
        <v>0</v>
      </c>
      <c r="H2407" s="25">
        <v>34.1</v>
      </c>
      <c r="I2407" s="25">
        <v>-47.3</v>
      </c>
      <c r="J2407" s="3">
        <v>10000</v>
      </c>
      <c r="K2407" s="7">
        <f t="shared" si="533"/>
        <v>1</v>
      </c>
      <c r="L2407" s="6">
        <f t="shared" si="534"/>
        <v>34.1</v>
      </c>
      <c r="M2407">
        <v>1</v>
      </c>
      <c r="N2407" s="9">
        <f t="shared" si="535"/>
        <v>1</v>
      </c>
      <c r="O2407" s="9">
        <f t="shared" si="536"/>
        <v>0</v>
      </c>
      <c r="P2407" s="9">
        <f t="shared" si="537"/>
        <v>0</v>
      </c>
      <c r="Q2407" s="8">
        <f t="shared" si="538"/>
        <v>34.1</v>
      </c>
      <c r="R2407" s="8">
        <f t="shared" si="539"/>
        <v>0</v>
      </c>
      <c r="S2407" t="str">
        <f t="shared" si="540"/>
        <v>13.00.00</v>
      </c>
      <c r="T2407" t="str">
        <f t="shared" si="541"/>
        <v>0.00.00</v>
      </c>
      <c r="U2407" t="str">
        <f t="shared" si="542"/>
        <v>22-apr-2016</v>
      </c>
      <c r="V2407">
        <f t="shared" si="543"/>
        <v>4</v>
      </c>
      <c r="W2407">
        <f t="shared" si="544"/>
        <v>2016</v>
      </c>
      <c r="X2407">
        <f t="shared" si="545"/>
        <v>22</v>
      </c>
      <c r="Y2407" s="25">
        <f t="shared" si="546"/>
        <v>19338.000000000084</v>
      </c>
    </row>
    <row r="2408" spans="1:25">
      <c r="A2408" t="s">
        <v>3900</v>
      </c>
      <c r="B2408" t="s">
        <v>3901</v>
      </c>
      <c r="C2408" t="s">
        <v>25</v>
      </c>
      <c r="D2408">
        <v>13</v>
      </c>
      <c r="E2408" s="36">
        <v>-11.8</v>
      </c>
      <c r="F2408" s="4">
        <v>-1.1000000000000001E-3</v>
      </c>
      <c r="G2408">
        <v>0</v>
      </c>
      <c r="H2408" s="25">
        <v>43.4</v>
      </c>
      <c r="I2408" s="25">
        <v>-11.8</v>
      </c>
      <c r="J2408" s="3">
        <v>10000</v>
      </c>
      <c r="K2408" s="7">
        <f t="shared" si="533"/>
        <v>-1</v>
      </c>
      <c r="L2408" s="6">
        <f t="shared" si="534"/>
        <v>-11.8</v>
      </c>
      <c r="M2408">
        <v>1</v>
      </c>
      <c r="N2408" s="9">
        <f t="shared" si="535"/>
        <v>0</v>
      </c>
      <c r="O2408" s="9">
        <f t="shared" si="536"/>
        <v>-1</v>
      </c>
      <c r="P2408" s="9">
        <f t="shared" si="537"/>
        <v>0</v>
      </c>
      <c r="Q2408" s="8">
        <f t="shared" si="538"/>
        <v>0</v>
      </c>
      <c r="R2408" s="8">
        <f t="shared" si="539"/>
        <v>-11.8</v>
      </c>
      <c r="S2408" t="str">
        <f t="shared" si="540"/>
        <v>22.00.00</v>
      </c>
      <c r="T2408" t="str">
        <f t="shared" si="541"/>
        <v>11.00.00</v>
      </c>
      <c r="U2408" t="str">
        <f t="shared" si="542"/>
        <v>25-apr-2016</v>
      </c>
      <c r="V2408">
        <f t="shared" si="543"/>
        <v>4</v>
      </c>
      <c r="W2408">
        <f t="shared" si="544"/>
        <v>2016</v>
      </c>
      <c r="X2408">
        <f t="shared" si="545"/>
        <v>25</v>
      </c>
      <c r="Y2408" s="25">
        <f t="shared" si="546"/>
        <v>19326.200000000084</v>
      </c>
    </row>
    <row r="2409" spans="1:25">
      <c r="A2409" t="s">
        <v>3898</v>
      </c>
      <c r="B2409" t="s">
        <v>3899</v>
      </c>
      <c r="C2409" t="s">
        <v>55</v>
      </c>
      <c r="D2409">
        <v>4</v>
      </c>
      <c r="E2409" s="36">
        <v>68.2</v>
      </c>
      <c r="F2409" s="4">
        <v>6.6E-3</v>
      </c>
      <c r="G2409">
        <v>0</v>
      </c>
      <c r="H2409" s="25">
        <v>134</v>
      </c>
      <c r="I2409" s="25">
        <v>0</v>
      </c>
      <c r="J2409" s="3">
        <v>10000</v>
      </c>
      <c r="K2409" s="7">
        <f t="shared" si="533"/>
        <v>1</v>
      </c>
      <c r="L2409" s="6">
        <f t="shared" si="534"/>
        <v>68.2</v>
      </c>
      <c r="M2409">
        <v>1</v>
      </c>
      <c r="N2409" s="9">
        <f t="shared" si="535"/>
        <v>1</v>
      </c>
      <c r="O2409" s="9">
        <f t="shared" si="536"/>
        <v>0</v>
      </c>
      <c r="P2409" s="9">
        <f t="shared" si="537"/>
        <v>0</v>
      </c>
      <c r="Q2409" s="8">
        <f t="shared" si="538"/>
        <v>68.2</v>
      </c>
      <c r="R2409" s="8">
        <f t="shared" si="539"/>
        <v>0</v>
      </c>
      <c r="S2409" t="str">
        <f t="shared" si="540"/>
        <v>7.00.00</v>
      </c>
      <c r="T2409" t="str">
        <f t="shared" si="541"/>
        <v>11.00.00</v>
      </c>
      <c r="U2409" t="str">
        <f t="shared" si="542"/>
        <v>25-apr-2016</v>
      </c>
      <c r="V2409">
        <f t="shared" si="543"/>
        <v>4</v>
      </c>
      <c r="W2409">
        <f t="shared" si="544"/>
        <v>2016</v>
      </c>
      <c r="X2409">
        <f t="shared" si="545"/>
        <v>25</v>
      </c>
      <c r="Y2409" s="25">
        <f t="shared" si="546"/>
        <v>19394.400000000085</v>
      </c>
    </row>
    <row r="2410" spans="1:25">
      <c r="A2410" t="s">
        <v>2494</v>
      </c>
      <c r="B2410" t="s">
        <v>2495</v>
      </c>
      <c r="C2410" t="s">
        <v>55</v>
      </c>
      <c r="D2410">
        <v>8</v>
      </c>
      <c r="E2410" s="38">
        <v>22.6</v>
      </c>
      <c r="F2410" s="4">
        <v>1.1000000000000001E-3</v>
      </c>
      <c r="G2410">
        <v>0</v>
      </c>
      <c r="H2410" s="25">
        <v>103.6</v>
      </c>
      <c r="I2410" s="25">
        <v>-23.4</v>
      </c>
      <c r="J2410" s="3">
        <v>10000</v>
      </c>
      <c r="K2410" s="7">
        <f t="shared" si="533"/>
        <v>2</v>
      </c>
      <c r="L2410" s="6">
        <f t="shared" si="534"/>
        <v>90.800000000000011</v>
      </c>
      <c r="M2410">
        <v>1</v>
      </c>
      <c r="N2410" s="9">
        <f t="shared" si="535"/>
        <v>1</v>
      </c>
      <c r="O2410" s="9">
        <f t="shared" si="536"/>
        <v>0</v>
      </c>
      <c r="P2410" s="9">
        <f t="shared" si="537"/>
        <v>0</v>
      </c>
      <c r="Q2410" s="8">
        <f t="shared" si="538"/>
        <v>22.6</v>
      </c>
      <c r="R2410" s="8">
        <f t="shared" si="539"/>
        <v>0</v>
      </c>
      <c r="S2410" t="str">
        <f t="shared" si="540"/>
        <v>13.00.00</v>
      </c>
      <c r="T2410" t="str">
        <f t="shared" si="541"/>
        <v>21.00.00</v>
      </c>
      <c r="U2410" t="str">
        <f t="shared" si="542"/>
        <v>26-apr-2016</v>
      </c>
      <c r="V2410">
        <f t="shared" si="543"/>
        <v>4</v>
      </c>
      <c r="W2410">
        <f t="shared" si="544"/>
        <v>2016</v>
      </c>
      <c r="X2410">
        <f t="shared" si="545"/>
        <v>26</v>
      </c>
      <c r="Y2410" s="25">
        <f t="shared" si="546"/>
        <v>19417.000000000084</v>
      </c>
    </row>
    <row r="2411" spans="1:25">
      <c r="A2411" t="s">
        <v>3565</v>
      </c>
      <c r="B2411" t="s">
        <v>3566</v>
      </c>
      <c r="C2411" t="s">
        <v>25</v>
      </c>
      <c r="D2411">
        <v>1</v>
      </c>
      <c r="E2411" s="36">
        <v>-33.299999999999997</v>
      </c>
      <c r="F2411" s="4">
        <v>-3.2000000000000002E-3</v>
      </c>
      <c r="G2411">
        <v>0</v>
      </c>
      <c r="H2411" s="25">
        <v>0</v>
      </c>
      <c r="I2411" s="25">
        <v>-33.299999999999997</v>
      </c>
      <c r="J2411" s="3">
        <v>10000</v>
      </c>
      <c r="K2411" s="7">
        <f t="shared" si="533"/>
        <v>-1</v>
      </c>
      <c r="L2411" s="6">
        <f t="shared" si="534"/>
        <v>-33.299999999999997</v>
      </c>
      <c r="M2411">
        <v>1</v>
      </c>
      <c r="N2411" s="9">
        <f t="shared" si="535"/>
        <v>0</v>
      </c>
      <c r="O2411" s="9">
        <f t="shared" si="536"/>
        <v>-1</v>
      </c>
      <c r="P2411" s="9">
        <f t="shared" si="537"/>
        <v>0</v>
      </c>
      <c r="Q2411" s="8">
        <f t="shared" si="538"/>
        <v>0</v>
      </c>
      <c r="R2411" s="8">
        <f t="shared" si="539"/>
        <v>-33.299999999999997</v>
      </c>
      <c r="S2411" t="str">
        <f t="shared" si="540"/>
        <v>14.00.00</v>
      </c>
      <c r="T2411" t="str">
        <f t="shared" si="541"/>
        <v>15.00.00</v>
      </c>
      <c r="U2411" t="str">
        <f t="shared" si="542"/>
        <v>26-apr-2016</v>
      </c>
      <c r="V2411">
        <f t="shared" si="543"/>
        <v>4</v>
      </c>
      <c r="W2411">
        <f t="shared" si="544"/>
        <v>2016</v>
      </c>
      <c r="X2411">
        <f t="shared" si="545"/>
        <v>26</v>
      </c>
      <c r="Y2411" s="25">
        <f t="shared" si="546"/>
        <v>19383.700000000084</v>
      </c>
    </row>
    <row r="2412" spans="1:25">
      <c r="A2412" t="s">
        <v>3902</v>
      </c>
      <c r="B2412" t="s">
        <v>3903</v>
      </c>
      <c r="C2412" t="s">
        <v>25</v>
      </c>
      <c r="D2412">
        <v>11</v>
      </c>
      <c r="E2412" s="36">
        <v>-2.2000000000000002</v>
      </c>
      <c r="F2412" s="4">
        <v>-2.0000000000000001E-4</v>
      </c>
      <c r="G2412">
        <v>0</v>
      </c>
      <c r="H2412" s="25">
        <v>0</v>
      </c>
      <c r="I2412" s="25">
        <v>-27.9</v>
      </c>
      <c r="J2412" s="3">
        <v>10000</v>
      </c>
      <c r="K2412" s="7">
        <f t="shared" si="533"/>
        <v>-2</v>
      </c>
      <c r="L2412" s="6">
        <f t="shared" si="534"/>
        <v>-35.5</v>
      </c>
      <c r="M2412">
        <v>1</v>
      </c>
      <c r="N2412" s="9">
        <f t="shared" si="535"/>
        <v>0</v>
      </c>
      <c r="O2412" s="9">
        <f t="shared" si="536"/>
        <v>-1</v>
      </c>
      <c r="P2412" s="9">
        <f t="shared" si="537"/>
        <v>0</v>
      </c>
      <c r="Q2412" s="8">
        <f t="shared" si="538"/>
        <v>0</v>
      </c>
      <c r="R2412" s="8">
        <f t="shared" si="539"/>
        <v>-2.2000000000000002</v>
      </c>
      <c r="S2412" t="str">
        <f t="shared" si="540"/>
        <v>23.00.00</v>
      </c>
      <c r="T2412" t="str">
        <f t="shared" si="541"/>
        <v>10.00.00</v>
      </c>
      <c r="U2412" t="str">
        <f t="shared" si="542"/>
        <v>26-apr-2016</v>
      </c>
      <c r="V2412">
        <f t="shared" si="543"/>
        <v>4</v>
      </c>
      <c r="W2412">
        <f t="shared" si="544"/>
        <v>2016</v>
      </c>
      <c r="X2412">
        <f t="shared" si="545"/>
        <v>26</v>
      </c>
      <c r="Y2412" s="25">
        <f t="shared" si="546"/>
        <v>19381.500000000084</v>
      </c>
    </row>
    <row r="2413" spans="1:25">
      <c r="A2413" t="s">
        <v>7601</v>
      </c>
      <c r="B2413" t="s">
        <v>7602</v>
      </c>
      <c r="C2413" t="s">
        <v>25</v>
      </c>
      <c r="D2413">
        <v>35</v>
      </c>
      <c r="E2413" s="36">
        <v>22.9</v>
      </c>
      <c r="F2413" s="4">
        <v>2.2000000000000001E-3</v>
      </c>
      <c r="G2413">
        <v>0</v>
      </c>
      <c r="H2413" s="25">
        <v>25.7</v>
      </c>
      <c r="I2413" s="25">
        <v>-25</v>
      </c>
      <c r="J2413" s="3">
        <v>10000</v>
      </c>
      <c r="K2413" s="7">
        <f t="shared" si="533"/>
        <v>1</v>
      </c>
      <c r="L2413" s="6">
        <f t="shared" si="534"/>
        <v>22.9</v>
      </c>
      <c r="M2413">
        <v>1</v>
      </c>
      <c r="N2413" s="9">
        <f t="shared" si="535"/>
        <v>1</v>
      </c>
      <c r="O2413" s="9">
        <f t="shared" si="536"/>
        <v>0</v>
      </c>
      <c r="P2413" s="9">
        <f t="shared" si="537"/>
        <v>0</v>
      </c>
      <c r="Q2413" s="8">
        <f t="shared" si="538"/>
        <v>22.9</v>
      </c>
      <c r="R2413" s="8">
        <f t="shared" si="539"/>
        <v>0</v>
      </c>
      <c r="S2413" t="str">
        <f t="shared" si="540"/>
        <v>12.15.00</v>
      </c>
      <c r="T2413" t="str">
        <f t="shared" si="541"/>
        <v>21.00.00</v>
      </c>
      <c r="U2413" t="str">
        <f t="shared" si="542"/>
        <v>27-apr-2016</v>
      </c>
      <c r="V2413">
        <f t="shared" si="543"/>
        <v>4</v>
      </c>
      <c r="W2413">
        <f t="shared" si="544"/>
        <v>2016</v>
      </c>
      <c r="X2413">
        <f t="shared" si="545"/>
        <v>27</v>
      </c>
      <c r="Y2413" s="25">
        <f t="shared" si="546"/>
        <v>19404.400000000085</v>
      </c>
    </row>
    <row r="2414" spans="1:25">
      <c r="A2414" t="s">
        <v>3904</v>
      </c>
      <c r="B2414" t="s">
        <v>3905</v>
      </c>
      <c r="C2414" t="s">
        <v>25</v>
      </c>
      <c r="D2414">
        <v>15</v>
      </c>
      <c r="E2414" s="36">
        <v>-1.8</v>
      </c>
      <c r="F2414" s="4">
        <v>-2.0000000000000001E-4</v>
      </c>
      <c r="G2414">
        <v>0</v>
      </c>
      <c r="H2414" s="25">
        <v>70.599999999999994</v>
      </c>
      <c r="I2414" s="25">
        <v>-2.6</v>
      </c>
      <c r="J2414" s="3">
        <v>10000</v>
      </c>
      <c r="K2414" s="7">
        <f t="shared" si="533"/>
        <v>-1</v>
      </c>
      <c r="L2414" s="6">
        <f t="shared" si="534"/>
        <v>-1.8</v>
      </c>
      <c r="M2414">
        <v>1</v>
      </c>
      <c r="N2414" s="9">
        <f t="shared" si="535"/>
        <v>0</v>
      </c>
      <c r="O2414" s="9">
        <f t="shared" si="536"/>
        <v>-1</v>
      </c>
      <c r="P2414" s="9">
        <f t="shared" si="537"/>
        <v>0</v>
      </c>
      <c r="Q2414" s="8">
        <f t="shared" si="538"/>
        <v>0</v>
      </c>
      <c r="R2414" s="8">
        <f t="shared" si="539"/>
        <v>-1.8</v>
      </c>
      <c r="S2414" t="str">
        <f t="shared" si="540"/>
        <v>13.00.00</v>
      </c>
      <c r="T2414" t="str">
        <f t="shared" si="541"/>
        <v>5.00.00</v>
      </c>
      <c r="U2414" t="str">
        <f t="shared" si="542"/>
        <v>27-apr-2016</v>
      </c>
      <c r="V2414">
        <f t="shared" si="543"/>
        <v>4</v>
      </c>
      <c r="W2414">
        <f t="shared" si="544"/>
        <v>2016</v>
      </c>
      <c r="X2414">
        <f t="shared" si="545"/>
        <v>27</v>
      </c>
      <c r="Y2414" s="25">
        <f t="shared" si="546"/>
        <v>19402.600000000086</v>
      </c>
    </row>
    <row r="2415" spans="1:25">
      <c r="A2415" t="s">
        <v>7600</v>
      </c>
      <c r="B2415" t="s">
        <v>7601</v>
      </c>
      <c r="C2415" t="s">
        <v>55</v>
      </c>
      <c r="D2415">
        <v>10</v>
      </c>
      <c r="E2415" s="36">
        <v>-61</v>
      </c>
      <c r="F2415" s="4">
        <v>-6.0000000000000001E-3</v>
      </c>
      <c r="G2415">
        <v>0</v>
      </c>
      <c r="H2415" s="25">
        <v>0</v>
      </c>
      <c r="I2415" s="25">
        <v>-52.1</v>
      </c>
      <c r="J2415" s="3">
        <v>10000</v>
      </c>
      <c r="K2415" s="7">
        <f t="shared" si="533"/>
        <v>-2</v>
      </c>
      <c r="L2415" s="6">
        <f t="shared" si="534"/>
        <v>-62.8</v>
      </c>
      <c r="M2415">
        <v>1</v>
      </c>
      <c r="N2415" s="9">
        <f t="shared" si="535"/>
        <v>0</v>
      </c>
      <c r="O2415" s="9">
        <f t="shared" si="536"/>
        <v>-1</v>
      </c>
      <c r="P2415" s="9">
        <f t="shared" si="537"/>
        <v>0</v>
      </c>
      <c r="Q2415" s="8">
        <f t="shared" si="538"/>
        <v>0</v>
      </c>
      <c r="R2415" s="8">
        <f t="shared" si="539"/>
        <v>-61</v>
      </c>
      <c r="S2415" t="str">
        <f t="shared" si="540"/>
        <v>9.45.00</v>
      </c>
      <c r="T2415" t="str">
        <f t="shared" si="541"/>
        <v>12.15.00</v>
      </c>
      <c r="U2415" t="str">
        <f t="shared" si="542"/>
        <v>27-apr-2016</v>
      </c>
      <c r="V2415">
        <f t="shared" si="543"/>
        <v>4</v>
      </c>
      <c r="W2415">
        <f t="shared" si="544"/>
        <v>2016</v>
      </c>
      <c r="X2415">
        <f t="shared" si="545"/>
        <v>27</v>
      </c>
      <c r="Y2415" s="25">
        <f t="shared" si="546"/>
        <v>19341.600000000086</v>
      </c>
    </row>
    <row r="2416" spans="1:25">
      <c r="A2416" t="s">
        <v>7605</v>
      </c>
      <c r="B2416" t="s">
        <v>3907</v>
      </c>
      <c r="C2416" t="s">
        <v>25</v>
      </c>
      <c r="D2416">
        <v>18</v>
      </c>
      <c r="E2416" s="36">
        <v>-15.6</v>
      </c>
      <c r="F2416" s="4">
        <v>-1.5E-3</v>
      </c>
      <c r="G2416">
        <v>0</v>
      </c>
      <c r="H2416" s="25">
        <v>38.700000000000003</v>
      </c>
      <c r="I2416" s="25">
        <v>-15.6</v>
      </c>
      <c r="J2416" s="3">
        <v>10000</v>
      </c>
      <c r="K2416" s="7">
        <f t="shared" si="533"/>
        <v>-3</v>
      </c>
      <c r="L2416" s="6">
        <f t="shared" si="534"/>
        <v>-78.399999999999991</v>
      </c>
      <c r="M2416">
        <v>1</v>
      </c>
      <c r="N2416" s="9">
        <f t="shared" si="535"/>
        <v>0</v>
      </c>
      <c r="O2416" s="9">
        <f t="shared" si="536"/>
        <v>-1</v>
      </c>
      <c r="P2416" s="9">
        <f t="shared" si="537"/>
        <v>0</v>
      </c>
      <c r="Q2416" s="8">
        <f t="shared" si="538"/>
        <v>0</v>
      </c>
      <c r="R2416" s="8">
        <f t="shared" si="539"/>
        <v>-15.6</v>
      </c>
      <c r="S2416" t="str">
        <f t="shared" si="540"/>
        <v>16.30.00</v>
      </c>
      <c r="T2416" t="str">
        <f t="shared" si="541"/>
        <v>21.00.00</v>
      </c>
      <c r="U2416" t="str">
        <f t="shared" si="542"/>
        <v>28-apr-2016</v>
      </c>
      <c r="V2416">
        <f t="shared" si="543"/>
        <v>4</v>
      </c>
      <c r="W2416">
        <f t="shared" si="544"/>
        <v>2016</v>
      </c>
      <c r="X2416">
        <f t="shared" si="545"/>
        <v>28</v>
      </c>
      <c r="Y2416" s="25">
        <f t="shared" si="546"/>
        <v>19326.000000000087</v>
      </c>
    </row>
    <row r="2417" spans="1:25">
      <c r="A2417" t="s">
        <v>3906</v>
      </c>
      <c r="B2417" t="s">
        <v>3907</v>
      </c>
      <c r="C2417" t="s">
        <v>25</v>
      </c>
      <c r="D2417">
        <v>4</v>
      </c>
      <c r="E2417" s="36">
        <v>-64.8</v>
      </c>
      <c r="F2417" s="4">
        <v>-6.3E-3</v>
      </c>
      <c r="G2417">
        <v>0</v>
      </c>
      <c r="H2417" s="25">
        <v>0</v>
      </c>
      <c r="I2417" s="25">
        <v>-64.8</v>
      </c>
      <c r="J2417" s="3">
        <v>10000</v>
      </c>
      <c r="K2417" s="7">
        <f t="shared" si="533"/>
        <v>-4</v>
      </c>
      <c r="L2417" s="6">
        <f t="shared" si="534"/>
        <v>-143.19999999999999</v>
      </c>
      <c r="M2417">
        <v>1</v>
      </c>
      <c r="N2417" s="9">
        <f t="shared" si="535"/>
        <v>0</v>
      </c>
      <c r="O2417" s="9">
        <f t="shared" si="536"/>
        <v>-1</v>
      </c>
      <c r="P2417" s="9">
        <f t="shared" si="537"/>
        <v>0</v>
      </c>
      <c r="Q2417" s="8">
        <f t="shared" si="538"/>
        <v>0</v>
      </c>
      <c r="R2417" s="8">
        <f t="shared" si="539"/>
        <v>-64.8</v>
      </c>
      <c r="S2417" t="str">
        <f t="shared" si="540"/>
        <v>17.00.00</v>
      </c>
      <c r="T2417" t="str">
        <f t="shared" si="541"/>
        <v>21.00.00</v>
      </c>
      <c r="U2417" t="str">
        <f t="shared" si="542"/>
        <v>28-apr-2016</v>
      </c>
      <c r="V2417">
        <f t="shared" si="543"/>
        <v>4</v>
      </c>
      <c r="W2417">
        <f t="shared" si="544"/>
        <v>2016</v>
      </c>
      <c r="X2417">
        <f t="shared" si="545"/>
        <v>28</v>
      </c>
      <c r="Y2417" s="25">
        <f t="shared" si="546"/>
        <v>19261.200000000088</v>
      </c>
    </row>
    <row r="2418" spans="1:25">
      <c r="A2418" t="s">
        <v>7603</v>
      </c>
      <c r="B2418" t="s">
        <v>7604</v>
      </c>
      <c r="C2418" t="s">
        <v>55</v>
      </c>
      <c r="D2418">
        <v>5</v>
      </c>
      <c r="E2418" s="36">
        <v>37.299999999999997</v>
      </c>
      <c r="F2418" s="4">
        <v>3.7000000000000002E-3</v>
      </c>
      <c r="G2418">
        <v>0</v>
      </c>
      <c r="H2418" s="25">
        <v>58.3</v>
      </c>
      <c r="I2418" s="25">
        <v>-12.5</v>
      </c>
      <c r="J2418" s="3">
        <v>10000</v>
      </c>
      <c r="K2418" s="7">
        <f t="shared" si="533"/>
        <v>1</v>
      </c>
      <c r="L2418" s="6">
        <f t="shared" si="534"/>
        <v>37.299999999999997</v>
      </c>
      <c r="M2418">
        <v>1</v>
      </c>
      <c r="N2418" s="9">
        <f t="shared" si="535"/>
        <v>1</v>
      </c>
      <c r="O2418" s="9">
        <f t="shared" si="536"/>
        <v>0</v>
      </c>
      <c r="P2418" s="9">
        <f t="shared" si="537"/>
        <v>0</v>
      </c>
      <c r="Q2418" s="8">
        <f t="shared" si="538"/>
        <v>37.299999999999997</v>
      </c>
      <c r="R2418" s="8">
        <f t="shared" si="539"/>
        <v>0</v>
      </c>
      <c r="S2418" t="str">
        <f t="shared" si="540"/>
        <v>9.45.00</v>
      </c>
      <c r="T2418" t="str">
        <f t="shared" si="541"/>
        <v>11.00.00</v>
      </c>
      <c r="U2418" t="str">
        <f t="shared" si="542"/>
        <v>28-apr-2016</v>
      </c>
      <c r="V2418">
        <f t="shared" si="543"/>
        <v>4</v>
      </c>
      <c r="W2418">
        <f t="shared" si="544"/>
        <v>2016</v>
      </c>
      <c r="X2418">
        <f t="shared" si="545"/>
        <v>28</v>
      </c>
      <c r="Y2418" s="25">
        <f t="shared" si="546"/>
        <v>19298.500000000087</v>
      </c>
    </row>
    <row r="2419" spans="1:25">
      <c r="A2419" t="s">
        <v>7606</v>
      </c>
      <c r="B2419" t="s">
        <v>7607</v>
      </c>
      <c r="C2419" t="s">
        <v>55</v>
      </c>
      <c r="D2419">
        <v>10</v>
      </c>
      <c r="E2419" s="36">
        <v>46</v>
      </c>
      <c r="F2419" s="4">
        <v>4.4999999999999997E-3</v>
      </c>
      <c r="G2419">
        <v>0</v>
      </c>
      <c r="H2419" s="25">
        <v>67</v>
      </c>
      <c r="I2419" s="25">
        <v>-27.7</v>
      </c>
      <c r="J2419" s="3">
        <v>10000</v>
      </c>
      <c r="K2419" s="7">
        <f t="shared" si="533"/>
        <v>2</v>
      </c>
      <c r="L2419" s="6">
        <f t="shared" si="534"/>
        <v>83.3</v>
      </c>
      <c r="M2419">
        <v>1</v>
      </c>
      <c r="N2419" s="9">
        <f t="shared" si="535"/>
        <v>1</v>
      </c>
      <c r="O2419" s="9">
        <f t="shared" si="536"/>
        <v>0</v>
      </c>
      <c r="P2419" s="9">
        <f t="shared" si="537"/>
        <v>0</v>
      </c>
      <c r="Q2419" s="8">
        <f t="shared" si="538"/>
        <v>46</v>
      </c>
      <c r="R2419" s="8">
        <f t="shared" si="539"/>
        <v>0</v>
      </c>
      <c r="S2419" t="str">
        <f t="shared" si="540"/>
        <v>12.30.00</v>
      </c>
      <c r="T2419" t="str">
        <f t="shared" si="541"/>
        <v>15.00.00</v>
      </c>
      <c r="U2419" t="str">
        <f t="shared" si="542"/>
        <v>29-apr-2016</v>
      </c>
      <c r="V2419">
        <f t="shared" si="543"/>
        <v>4</v>
      </c>
      <c r="W2419">
        <f t="shared" si="544"/>
        <v>2016</v>
      </c>
      <c r="X2419">
        <f t="shared" si="545"/>
        <v>29</v>
      </c>
      <c r="Y2419" s="25">
        <f t="shared" si="546"/>
        <v>19344.500000000087</v>
      </c>
    </row>
    <row r="2420" spans="1:25">
      <c r="A2420" t="s">
        <v>3567</v>
      </c>
      <c r="B2420" t="s">
        <v>3568</v>
      </c>
      <c r="C2420" t="s">
        <v>25</v>
      </c>
      <c r="D2420">
        <v>4</v>
      </c>
      <c r="E2420" s="36">
        <v>-10.8</v>
      </c>
      <c r="F2420" s="4">
        <v>-1.1000000000000001E-3</v>
      </c>
      <c r="G2420">
        <v>0</v>
      </c>
      <c r="H2420" s="25">
        <v>0</v>
      </c>
      <c r="I2420" s="25">
        <v>-29.2</v>
      </c>
      <c r="J2420" s="3">
        <v>10000</v>
      </c>
      <c r="K2420" s="7">
        <f t="shared" si="533"/>
        <v>-1</v>
      </c>
      <c r="L2420" s="6">
        <f t="shared" si="534"/>
        <v>-10.8</v>
      </c>
      <c r="M2420">
        <v>1</v>
      </c>
      <c r="N2420" s="9">
        <f t="shared" si="535"/>
        <v>0</v>
      </c>
      <c r="O2420" s="9">
        <f t="shared" si="536"/>
        <v>-1</v>
      </c>
      <c r="P2420" s="9">
        <f t="shared" si="537"/>
        <v>0</v>
      </c>
      <c r="Q2420" s="8">
        <f t="shared" si="538"/>
        <v>0</v>
      </c>
      <c r="R2420" s="8">
        <f t="shared" si="539"/>
        <v>-10.8</v>
      </c>
      <c r="S2420" t="str">
        <f t="shared" si="540"/>
        <v>19.00.00</v>
      </c>
      <c r="T2420" t="str">
        <f t="shared" si="541"/>
        <v>0.00.00</v>
      </c>
      <c r="U2420" t="str">
        <f t="shared" si="542"/>
        <v>29-apr-2016</v>
      </c>
      <c r="V2420">
        <f t="shared" si="543"/>
        <v>4</v>
      </c>
      <c r="W2420">
        <f t="shared" si="544"/>
        <v>2016</v>
      </c>
      <c r="X2420">
        <f t="shared" si="545"/>
        <v>29</v>
      </c>
      <c r="Y2420" s="25">
        <f t="shared" si="546"/>
        <v>19333.700000000088</v>
      </c>
    </row>
    <row r="2421" spans="1:25">
      <c r="A2421" t="s">
        <v>3908</v>
      </c>
      <c r="B2421" t="s">
        <v>3909</v>
      </c>
      <c r="C2421" t="s">
        <v>55</v>
      </c>
      <c r="D2421">
        <v>23</v>
      </c>
      <c r="E2421" s="36">
        <v>150.4</v>
      </c>
      <c r="F2421" s="4">
        <v>1.47E-2</v>
      </c>
      <c r="G2421">
        <v>0</v>
      </c>
      <c r="H2421" s="25">
        <v>171.1</v>
      </c>
      <c r="I2421" s="25">
        <v>-24.7</v>
      </c>
      <c r="J2421" s="3">
        <v>10000</v>
      </c>
      <c r="K2421" s="7">
        <f t="shared" si="533"/>
        <v>1</v>
      </c>
      <c r="L2421" s="6">
        <f t="shared" si="534"/>
        <v>150.4</v>
      </c>
      <c r="M2421">
        <v>1</v>
      </c>
      <c r="N2421" s="9">
        <f t="shared" si="535"/>
        <v>1</v>
      </c>
      <c r="O2421" s="9">
        <f t="shared" si="536"/>
        <v>0</v>
      </c>
      <c r="P2421" s="9">
        <f t="shared" si="537"/>
        <v>0</v>
      </c>
      <c r="Q2421" s="8">
        <f t="shared" si="538"/>
        <v>150.4</v>
      </c>
      <c r="R2421" s="8">
        <f t="shared" si="539"/>
        <v>0</v>
      </c>
      <c r="S2421" t="str">
        <f t="shared" si="540"/>
        <v>7.00.00</v>
      </c>
      <c r="T2421" t="str">
        <f t="shared" si="541"/>
        <v>7.00.00</v>
      </c>
      <c r="U2421" t="str">
        <f t="shared" si="542"/>
        <v>29-apr-2016</v>
      </c>
      <c r="V2421">
        <f t="shared" si="543"/>
        <v>4</v>
      </c>
      <c r="W2421">
        <f t="shared" si="544"/>
        <v>2016</v>
      </c>
      <c r="X2421">
        <f t="shared" si="545"/>
        <v>29</v>
      </c>
      <c r="Y2421" s="25">
        <f t="shared" si="546"/>
        <v>19484.100000000089</v>
      </c>
    </row>
    <row r="2422" spans="1:25">
      <c r="A2422" t="s">
        <v>3910</v>
      </c>
      <c r="B2422" t="s">
        <v>3911</v>
      </c>
      <c r="C2422" t="s">
        <v>25</v>
      </c>
      <c r="D2422">
        <v>11</v>
      </c>
      <c r="E2422" s="36">
        <v>-58.6</v>
      </c>
      <c r="F2422" s="4">
        <v>-5.7999999999999996E-3</v>
      </c>
      <c r="G2422">
        <v>0</v>
      </c>
      <c r="H2422" s="25">
        <v>65.099999999999994</v>
      </c>
      <c r="I2422" s="25">
        <v>-57.8</v>
      </c>
      <c r="J2422" s="3">
        <v>10000</v>
      </c>
      <c r="K2422" s="7">
        <f t="shared" si="533"/>
        <v>-1</v>
      </c>
      <c r="L2422" s="6">
        <f t="shared" si="534"/>
        <v>-58.6</v>
      </c>
      <c r="M2422">
        <v>1</v>
      </c>
      <c r="N2422" s="9">
        <f t="shared" si="535"/>
        <v>0</v>
      </c>
      <c r="O2422" s="9">
        <f t="shared" si="536"/>
        <v>-1</v>
      </c>
      <c r="P2422" s="9">
        <f t="shared" si="537"/>
        <v>0</v>
      </c>
      <c r="Q2422" s="8">
        <f t="shared" si="538"/>
        <v>0</v>
      </c>
      <c r="R2422" s="8">
        <f t="shared" si="539"/>
        <v>-58.6</v>
      </c>
      <c r="S2422" t="str">
        <f t="shared" si="540"/>
        <v>22.00.00</v>
      </c>
      <c r="T2422" t="str">
        <f t="shared" si="541"/>
        <v>9.00.00</v>
      </c>
      <c r="U2422" t="str">
        <f t="shared" si="542"/>
        <v xml:space="preserve">2-mag-2016 </v>
      </c>
      <c r="V2422">
        <f t="shared" si="543"/>
        <v>5</v>
      </c>
      <c r="W2422">
        <f t="shared" si="544"/>
        <v>2016</v>
      </c>
      <c r="X2422">
        <f t="shared" si="545"/>
        <v>2</v>
      </c>
      <c r="Y2422" s="25">
        <f t="shared" si="546"/>
        <v>19425.500000000091</v>
      </c>
    </row>
    <row r="2423" spans="1:25">
      <c r="A2423" t="s">
        <v>3911</v>
      </c>
      <c r="B2423" t="s">
        <v>3912</v>
      </c>
      <c r="C2423" t="s">
        <v>55</v>
      </c>
      <c r="D2423">
        <v>17</v>
      </c>
      <c r="E2423" s="36">
        <v>146.4</v>
      </c>
      <c r="F2423" s="4">
        <v>1.4500000000000001E-2</v>
      </c>
      <c r="G2423">
        <v>0</v>
      </c>
      <c r="H2423" s="25">
        <v>148.19999999999999</v>
      </c>
      <c r="I2423" s="25">
        <v>0</v>
      </c>
      <c r="J2423" s="3">
        <v>10000</v>
      </c>
      <c r="K2423" s="7">
        <f t="shared" si="533"/>
        <v>1</v>
      </c>
      <c r="L2423" s="6">
        <f t="shared" si="534"/>
        <v>146.4</v>
      </c>
      <c r="M2423">
        <v>1</v>
      </c>
      <c r="N2423" s="9">
        <f t="shared" si="535"/>
        <v>1</v>
      </c>
      <c r="O2423" s="9">
        <f t="shared" si="536"/>
        <v>0</v>
      </c>
      <c r="P2423" s="9">
        <f t="shared" si="537"/>
        <v>0</v>
      </c>
      <c r="Q2423" s="8">
        <f t="shared" si="538"/>
        <v>146.4</v>
      </c>
      <c r="R2423" s="8">
        <f t="shared" si="539"/>
        <v>0</v>
      </c>
      <c r="S2423" t="str">
        <f t="shared" si="540"/>
        <v>9.00.00</v>
      </c>
      <c r="T2423" t="str">
        <f t="shared" si="541"/>
        <v>3.00.00</v>
      </c>
      <c r="U2423" t="str">
        <f t="shared" si="542"/>
        <v xml:space="preserve">3-mag-2016 </v>
      </c>
      <c r="V2423">
        <f t="shared" si="543"/>
        <v>5</v>
      </c>
      <c r="W2423">
        <f t="shared" si="544"/>
        <v>2016</v>
      </c>
      <c r="X2423">
        <f t="shared" si="545"/>
        <v>3</v>
      </c>
      <c r="Y2423" s="25">
        <f t="shared" si="546"/>
        <v>19571.900000000092</v>
      </c>
    </row>
    <row r="2424" spans="1:25">
      <c r="A2424" t="s">
        <v>2496</v>
      </c>
      <c r="B2424" t="s">
        <v>2497</v>
      </c>
      <c r="C2424" t="s">
        <v>55</v>
      </c>
      <c r="D2424">
        <v>8</v>
      </c>
      <c r="E2424" s="38">
        <v>47.4</v>
      </c>
      <c r="F2424" s="4">
        <v>2.3999999999999998E-3</v>
      </c>
      <c r="G2424">
        <v>0</v>
      </c>
      <c r="H2424" s="25">
        <v>51.4</v>
      </c>
      <c r="I2424" s="25">
        <v>-21</v>
      </c>
      <c r="J2424" s="3">
        <v>10000</v>
      </c>
      <c r="K2424" s="7">
        <f t="shared" si="533"/>
        <v>2</v>
      </c>
      <c r="L2424" s="6">
        <f t="shared" si="534"/>
        <v>193.8</v>
      </c>
      <c r="M2424">
        <v>1</v>
      </c>
      <c r="N2424" s="9">
        <f t="shared" si="535"/>
        <v>1</v>
      </c>
      <c r="O2424" s="9">
        <f t="shared" si="536"/>
        <v>0</v>
      </c>
      <c r="P2424" s="9">
        <f t="shared" si="537"/>
        <v>0</v>
      </c>
      <c r="Q2424" s="8">
        <f t="shared" si="538"/>
        <v>47.4</v>
      </c>
      <c r="R2424" s="8">
        <f t="shared" si="539"/>
        <v>0</v>
      </c>
      <c r="S2424" t="str">
        <f t="shared" si="540"/>
        <v>13.00.00</v>
      </c>
      <c r="T2424" t="str">
        <f t="shared" si="541"/>
        <v>21.00.00</v>
      </c>
      <c r="U2424" t="str">
        <f t="shared" si="542"/>
        <v xml:space="preserve">4-mag-2016 </v>
      </c>
      <c r="V2424">
        <f t="shared" si="543"/>
        <v>5</v>
      </c>
      <c r="W2424">
        <f t="shared" si="544"/>
        <v>2016</v>
      </c>
      <c r="X2424">
        <f t="shared" si="545"/>
        <v>4</v>
      </c>
      <c r="Y2424" s="25">
        <f t="shared" si="546"/>
        <v>19619.300000000094</v>
      </c>
    </row>
    <row r="2425" spans="1:25">
      <c r="A2425" t="s">
        <v>3569</v>
      </c>
      <c r="B2425" t="s">
        <v>3570</v>
      </c>
      <c r="C2425" t="s">
        <v>25</v>
      </c>
      <c r="D2425">
        <v>1</v>
      </c>
      <c r="E2425" s="36">
        <v>3.1</v>
      </c>
      <c r="F2425" s="4">
        <v>2.9999999999999997E-4</v>
      </c>
      <c r="G2425">
        <v>0</v>
      </c>
      <c r="H2425" s="25">
        <v>3.1</v>
      </c>
      <c r="I2425" s="25">
        <v>0</v>
      </c>
      <c r="J2425" s="3">
        <v>10000</v>
      </c>
      <c r="K2425" s="7">
        <f t="shared" si="533"/>
        <v>3</v>
      </c>
      <c r="L2425" s="6">
        <f t="shared" si="534"/>
        <v>196.9</v>
      </c>
      <c r="M2425">
        <v>1</v>
      </c>
      <c r="N2425" s="9">
        <f t="shared" si="535"/>
        <v>1</v>
      </c>
      <c r="O2425" s="9">
        <f t="shared" si="536"/>
        <v>0</v>
      </c>
      <c r="P2425" s="9">
        <f t="shared" si="537"/>
        <v>0</v>
      </c>
      <c r="Q2425" s="8">
        <f t="shared" si="538"/>
        <v>3.1</v>
      </c>
      <c r="R2425" s="8">
        <f t="shared" si="539"/>
        <v>0</v>
      </c>
      <c r="S2425" t="str">
        <f t="shared" si="540"/>
        <v>22.00.00</v>
      </c>
      <c r="T2425" t="str">
        <f t="shared" si="541"/>
        <v>23.00.00</v>
      </c>
      <c r="U2425" t="str">
        <f t="shared" si="542"/>
        <v xml:space="preserve">4-mag-2016 </v>
      </c>
      <c r="V2425">
        <f t="shared" si="543"/>
        <v>5</v>
      </c>
      <c r="W2425">
        <f t="shared" si="544"/>
        <v>2016</v>
      </c>
      <c r="X2425">
        <f t="shared" si="545"/>
        <v>4</v>
      </c>
      <c r="Y2425" s="25">
        <f t="shared" si="546"/>
        <v>19622.400000000092</v>
      </c>
    </row>
    <row r="2426" spans="1:25">
      <c r="A2426" t="s">
        <v>3913</v>
      </c>
      <c r="B2426" t="s">
        <v>3914</v>
      </c>
      <c r="C2426" t="s">
        <v>25</v>
      </c>
      <c r="D2426">
        <v>6</v>
      </c>
      <c r="E2426" s="36">
        <v>-35.799999999999997</v>
      </c>
      <c r="F2426" s="4">
        <v>-3.5999999999999999E-3</v>
      </c>
      <c r="G2426">
        <v>0</v>
      </c>
      <c r="H2426" s="25">
        <v>19.399999999999999</v>
      </c>
      <c r="I2426" s="25">
        <v>-35.799999999999997</v>
      </c>
      <c r="J2426" s="3">
        <v>10000</v>
      </c>
      <c r="K2426" s="7">
        <f t="shared" si="533"/>
        <v>-1</v>
      </c>
      <c r="L2426" s="6">
        <f t="shared" si="534"/>
        <v>-35.799999999999997</v>
      </c>
      <c r="M2426">
        <v>1</v>
      </c>
      <c r="N2426" s="9">
        <f t="shared" si="535"/>
        <v>0</v>
      </c>
      <c r="O2426" s="9">
        <f t="shared" si="536"/>
        <v>-1</v>
      </c>
      <c r="P2426" s="9">
        <f t="shared" si="537"/>
        <v>0</v>
      </c>
      <c r="Q2426" s="8">
        <f t="shared" si="538"/>
        <v>0</v>
      </c>
      <c r="R2426" s="8">
        <f t="shared" si="539"/>
        <v>-35.799999999999997</v>
      </c>
      <c r="S2426" t="str">
        <f t="shared" si="540"/>
        <v>3.00.00</v>
      </c>
      <c r="T2426" t="str">
        <f t="shared" si="541"/>
        <v>9.00.00</v>
      </c>
      <c r="U2426" t="str">
        <f t="shared" si="542"/>
        <v xml:space="preserve">5-mag-2016 </v>
      </c>
      <c r="V2426">
        <f t="shared" si="543"/>
        <v>5</v>
      </c>
      <c r="W2426">
        <f t="shared" si="544"/>
        <v>2016</v>
      </c>
      <c r="X2426">
        <f t="shared" si="545"/>
        <v>5</v>
      </c>
      <c r="Y2426" s="25">
        <f t="shared" si="546"/>
        <v>19586.600000000093</v>
      </c>
    </row>
    <row r="2427" spans="1:25">
      <c r="A2427" t="s">
        <v>7608</v>
      </c>
      <c r="B2427" t="s">
        <v>7609</v>
      </c>
      <c r="C2427" t="s">
        <v>55</v>
      </c>
      <c r="D2427">
        <v>13</v>
      </c>
      <c r="E2427" s="36">
        <v>-70</v>
      </c>
      <c r="F2427" s="4">
        <v>-7.1999999999999998E-3</v>
      </c>
      <c r="G2427">
        <v>0</v>
      </c>
      <c r="H2427" s="25">
        <v>17.7</v>
      </c>
      <c r="I2427" s="25">
        <v>-45.6</v>
      </c>
      <c r="J2427" s="3">
        <v>10000</v>
      </c>
      <c r="K2427" s="7">
        <f t="shared" si="533"/>
        <v>-2</v>
      </c>
      <c r="L2427" s="6">
        <f t="shared" si="534"/>
        <v>-105.8</v>
      </c>
      <c r="M2427">
        <v>1</v>
      </c>
      <c r="N2427" s="9">
        <f t="shared" si="535"/>
        <v>0</v>
      </c>
      <c r="O2427" s="9">
        <f t="shared" si="536"/>
        <v>-1</v>
      </c>
      <c r="P2427" s="9">
        <f t="shared" si="537"/>
        <v>0</v>
      </c>
      <c r="Q2427" s="8">
        <f t="shared" si="538"/>
        <v>0</v>
      </c>
      <c r="R2427" s="8">
        <f t="shared" si="539"/>
        <v>-70</v>
      </c>
      <c r="S2427" t="str">
        <f t="shared" si="540"/>
        <v>12.15.00</v>
      </c>
      <c r="T2427" t="str">
        <f t="shared" si="541"/>
        <v>15.30.00</v>
      </c>
      <c r="U2427" t="str">
        <f t="shared" si="542"/>
        <v xml:space="preserve">6-mag-2016 </v>
      </c>
      <c r="V2427">
        <f t="shared" si="543"/>
        <v>5</v>
      </c>
      <c r="W2427">
        <f t="shared" si="544"/>
        <v>2016</v>
      </c>
      <c r="X2427">
        <f t="shared" si="545"/>
        <v>6</v>
      </c>
      <c r="Y2427" s="25">
        <f t="shared" si="546"/>
        <v>19516.600000000093</v>
      </c>
    </row>
    <row r="2428" spans="1:25">
      <c r="A2428" t="s">
        <v>7609</v>
      </c>
      <c r="B2428" t="s">
        <v>7610</v>
      </c>
      <c r="C2428" t="s">
        <v>25</v>
      </c>
      <c r="D2428">
        <v>3</v>
      </c>
      <c r="E2428" s="36">
        <v>38.1</v>
      </c>
      <c r="F2428" s="4">
        <v>3.8999999999999998E-3</v>
      </c>
      <c r="G2428">
        <v>0</v>
      </c>
      <c r="H2428" s="25">
        <v>35.700000000000003</v>
      </c>
      <c r="I2428" s="25">
        <v>0</v>
      </c>
      <c r="J2428" s="3">
        <v>10000</v>
      </c>
      <c r="K2428" s="7">
        <f t="shared" si="533"/>
        <v>1</v>
      </c>
      <c r="L2428" s="6">
        <f t="shared" si="534"/>
        <v>38.1</v>
      </c>
      <c r="M2428">
        <v>1</v>
      </c>
      <c r="N2428" s="9">
        <f t="shared" si="535"/>
        <v>1</v>
      </c>
      <c r="O2428" s="9">
        <f t="shared" si="536"/>
        <v>0</v>
      </c>
      <c r="P2428" s="9">
        <f t="shared" si="537"/>
        <v>0</v>
      </c>
      <c r="Q2428" s="8">
        <f t="shared" si="538"/>
        <v>38.1</v>
      </c>
      <c r="R2428" s="8">
        <f t="shared" si="539"/>
        <v>0</v>
      </c>
      <c r="S2428" t="str">
        <f t="shared" si="540"/>
        <v>15.30.00</v>
      </c>
      <c r="T2428" t="str">
        <f t="shared" si="541"/>
        <v>16.15.00</v>
      </c>
      <c r="U2428" t="str">
        <f t="shared" si="542"/>
        <v xml:space="preserve">6-mag-2016 </v>
      </c>
      <c r="V2428">
        <f t="shared" si="543"/>
        <v>5</v>
      </c>
      <c r="W2428">
        <f t="shared" si="544"/>
        <v>2016</v>
      </c>
      <c r="X2428">
        <f t="shared" si="545"/>
        <v>6</v>
      </c>
      <c r="Y2428" s="25">
        <f t="shared" si="546"/>
        <v>19554.700000000092</v>
      </c>
    </row>
    <row r="2429" spans="1:25">
      <c r="A2429" t="s">
        <v>3571</v>
      </c>
      <c r="B2429" t="s">
        <v>3572</v>
      </c>
      <c r="C2429" t="s">
        <v>25</v>
      </c>
      <c r="D2429">
        <v>7</v>
      </c>
      <c r="E2429" s="36">
        <v>46</v>
      </c>
      <c r="F2429" s="4">
        <v>4.7000000000000002E-3</v>
      </c>
      <c r="G2429">
        <v>0</v>
      </c>
      <c r="H2429" s="25">
        <v>48.8</v>
      </c>
      <c r="I2429" s="25">
        <v>-39.200000000000003</v>
      </c>
      <c r="J2429" s="3">
        <v>10000</v>
      </c>
      <c r="K2429" s="7">
        <f t="shared" si="533"/>
        <v>2</v>
      </c>
      <c r="L2429" s="6">
        <f t="shared" si="534"/>
        <v>84.1</v>
      </c>
      <c r="M2429">
        <v>1</v>
      </c>
      <c r="N2429" s="9">
        <f t="shared" si="535"/>
        <v>1</v>
      </c>
      <c r="O2429" s="9">
        <f t="shared" si="536"/>
        <v>0</v>
      </c>
      <c r="P2429" s="9">
        <f t="shared" si="537"/>
        <v>0</v>
      </c>
      <c r="Q2429" s="8">
        <f t="shared" si="538"/>
        <v>46</v>
      </c>
      <c r="R2429" s="8">
        <f t="shared" si="539"/>
        <v>0</v>
      </c>
      <c r="S2429" t="str">
        <f t="shared" si="540"/>
        <v>16.00.00</v>
      </c>
      <c r="T2429" t="str">
        <f t="shared" si="541"/>
        <v>0.00.00</v>
      </c>
      <c r="U2429" t="str">
        <f t="shared" si="542"/>
        <v xml:space="preserve">6-mag-2016 </v>
      </c>
      <c r="V2429">
        <f t="shared" si="543"/>
        <v>5</v>
      </c>
      <c r="W2429">
        <f t="shared" si="544"/>
        <v>2016</v>
      </c>
      <c r="X2429">
        <f t="shared" si="545"/>
        <v>6</v>
      </c>
      <c r="Y2429" s="25">
        <f t="shared" si="546"/>
        <v>19600.700000000092</v>
      </c>
    </row>
    <row r="2430" spans="1:25">
      <c r="A2430" t="s">
        <v>3915</v>
      </c>
      <c r="B2430" t="s">
        <v>3916</v>
      </c>
      <c r="C2430" t="s">
        <v>25</v>
      </c>
      <c r="D2430">
        <v>5</v>
      </c>
      <c r="E2430" s="36">
        <v>-55.8</v>
      </c>
      <c r="F2430" s="4">
        <v>-5.5999999999999999E-3</v>
      </c>
      <c r="G2430">
        <v>0</v>
      </c>
      <c r="H2430" s="25">
        <v>9.6999999999999993</v>
      </c>
      <c r="I2430" s="25">
        <v>-55.8</v>
      </c>
      <c r="J2430" s="3">
        <v>10000</v>
      </c>
      <c r="K2430" s="7">
        <f t="shared" si="533"/>
        <v>-1</v>
      </c>
      <c r="L2430" s="6">
        <f t="shared" si="534"/>
        <v>-55.8</v>
      </c>
      <c r="M2430">
        <v>1</v>
      </c>
      <c r="N2430" s="9">
        <f t="shared" si="535"/>
        <v>0</v>
      </c>
      <c r="O2430" s="9">
        <f t="shared" si="536"/>
        <v>-1</v>
      </c>
      <c r="P2430" s="9">
        <f t="shared" si="537"/>
        <v>0</v>
      </c>
      <c r="Q2430" s="8">
        <f t="shared" si="538"/>
        <v>0</v>
      </c>
      <c r="R2430" s="8">
        <f t="shared" si="539"/>
        <v>-55.8</v>
      </c>
      <c r="S2430" t="str">
        <f t="shared" si="540"/>
        <v>11.00.00</v>
      </c>
      <c r="T2430" t="str">
        <f t="shared" si="541"/>
        <v>16.00.00</v>
      </c>
      <c r="U2430" t="str">
        <f t="shared" si="542"/>
        <v xml:space="preserve">9-mag-2016 </v>
      </c>
      <c r="V2430">
        <f t="shared" si="543"/>
        <v>5</v>
      </c>
      <c r="W2430">
        <f t="shared" si="544"/>
        <v>2016</v>
      </c>
      <c r="X2430">
        <f t="shared" si="545"/>
        <v>9</v>
      </c>
      <c r="Y2430" s="25">
        <f t="shared" si="546"/>
        <v>19544.900000000092</v>
      </c>
    </row>
    <row r="2431" spans="1:25">
      <c r="A2431" t="s">
        <v>3917</v>
      </c>
      <c r="B2431" t="s">
        <v>3918</v>
      </c>
      <c r="C2431" t="s">
        <v>25</v>
      </c>
      <c r="D2431">
        <v>4</v>
      </c>
      <c r="E2431" s="36">
        <v>-16.8</v>
      </c>
      <c r="F2431" s="4">
        <v>-1.6999999999999999E-3</v>
      </c>
      <c r="G2431">
        <v>0</v>
      </c>
      <c r="H2431" s="25">
        <v>41.7</v>
      </c>
      <c r="I2431" s="25">
        <v>-16.8</v>
      </c>
      <c r="J2431" s="3">
        <v>10000</v>
      </c>
      <c r="K2431" s="7">
        <f t="shared" si="533"/>
        <v>-2</v>
      </c>
      <c r="L2431" s="6">
        <f t="shared" si="534"/>
        <v>-72.599999999999994</v>
      </c>
      <c r="M2431">
        <v>1</v>
      </c>
      <c r="N2431" s="9">
        <f t="shared" si="535"/>
        <v>0</v>
      </c>
      <c r="O2431" s="9">
        <f t="shared" si="536"/>
        <v>-1</v>
      </c>
      <c r="P2431" s="9">
        <f t="shared" si="537"/>
        <v>0</v>
      </c>
      <c r="Q2431" s="8">
        <f t="shared" si="538"/>
        <v>0</v>
      </c>
      <c r="R2431" s="8">
        <f t="shared" si="539"/>
        <v>-16.8</v>
      </c>
      <c r="S2431" t="str">
        <f t="shared" si="540"/>
        <v>9.00.00</v>
      </c>
      <c r="T2431" t="str">
        <f t="shared" si="541"/>
        <v>13.00.00</v>
      </c>
      <c r="U2431" t="str">
        <f t="shared" si="542"/>
        <v>10-mag-2016</v>
      </c>
      <c r="V2431">
        <f t="shared" si="543"/>
        <v>5</v>
      </c>
      <c r="W2431">
        <f t="shared" si="544"/>
        <v>2016</v>
      </c>
      <c r="X2431">
        <f t="shared" si="545"/>
        <v>10</v>
      </c>
      <c r="Y2431" s="25">
        <f t="shared" si="546"/>
        <v>19528.100000000093</v>
      </c>
    </row>
    <row r="2432" spans="1:25">
      <c r="A2432" t="s">
        <v>2498</v>
      </c>
      <c r="B2432" t="s">
        <v>2499</v>
      </c>
      <c r="C2432" t="s">
        <v>55</v>
      </c>
      <c r="D2432">
        <v>8</v>
      </c>
      <c r="E2432" s="38">
        <v>68</v>
      </c>
      <c r="F2432" s="4">
        <v>3.3999999999999998E-3</v>
      </c>
      <c r="G2432">
        <v>0</v>
      </c>
      <c r="H2432" s="25">
        <v>68.400000000000006</v>
      </c>
      <c r="I2432" s="25">
        <v>-46</v>
      </c>
      <c r="J2432" s="3">
        <v>10000</v>
      </c>
      <c r="K2432" s="7">
        <f t="shared" si="533"/>
        <v>1</v>
      </c>
      <c r="L2432" s="6">
        <f t="shared" si="534"/>
        <v>68</v>
      </c>
      <c r="M2432">
        <v>1</v>
      </c>
      <c r="N2432" s="9">
        <f t="shared" si="535"/>
        <v>1</v>
      </c>
      <c r="O2432" s="9">
        <f t="shared" si="536"/>
        <v>0</v>
      </c>
      <c r="P2432" s="9">
        <f t="shared" si="537"/>
        <v>0</v>
      </c>
      <c r="Q2432" s="8">
        <f t="shared" si="538"/>
        <v>68</v>
      </c>
      <c r="R2432" s="8">
        <f t="shared" si="539"/>
        <v>0</v>
      </c>
      <c r="S2432" t="str">
        <f t="shared" si="540"/>
        <v>13.00.00</v>
      </c>
      <c r="T2432" t="str">
        <f t="shared" si="541"/>
        <v>21.00.00</v>
      </c>
      <c r="U2432" t="str">
        <f t="shared" si="542"/>
        <v>11-mag-2016</v>
      </c>
      <c r="V2432">
        <f t="shared" si="543"/>
        <v>5</v>
      </c>
      <c r="W2432">
        <f t="shared" si="544"/>
        <v>2016</v>
      </c>
      <c r="X2432">
        <f t="shared" si="545"/>
        <v>11</v>
      </c>
      <c r="Y2432" s="25">
        <f t="shared" si="546"/>
        <v>19596.100000000093</v>
      </c>
    </row>
    <row r="2433" spans="1:25">
      <c r="A2433" t="s">
        <v>3919</v>
      </c>
      <c r="B2433" t="s">
        <v>3920</v>
      </c>
      <c r="C2433" t="s">
        <v>55</v>
      </c>
      <c r="D2433">
        <v>20</v>
      </c>
      <c r="E2433" s="36">
        <v>138</v>
      </c>
      <c r="F2433" s="4">
        <v>1.37E-2</v>
      </c>
      <c r="G2433">
        <v>0</v>
      </c>
      <c r="H2433" s="25">
        <v>140.5</v>
      </c>
      <c r="I2433" s="25">
        <v>0</v>
      </c>
      <c r="J2433" s="3">
        <v>10000</v>
      </c>
      <c r="K2433" s="7">
        <f t="shared" si="533"/>
        <v>2</v>
      </c>
      <c r="L2433" s="6">
        <f t="shared" si="534"/>
        <v>206</v>
      </c>
      <c r="M2433">
        <v>1</v>
      </c>
      <c r="N2433" s="9">
        <f t="shared" si="535"/>
        <v>1</v>
      </c>
      <c r="O2433" s="9">
        <f t="shared" si="536"/>
        <v>0</v>
      </c>
      <c r="P2433" s="9">
        <f t="shared" si="537"/>
        <v>0</v>
      </c>
      <c r="Q2433" s="8">
        <f t="shared" si="538"/>
        <v>138</v>
      </c>
      <c r="R2433" s="8">
        <f t="shared" si="539"/>
        <v>0</v>
      </c>
      <c r="S2433" t="str">
        <f t="shared" si="540"/>
        <v>7.00.00</v>
      </c>
      <c r="T2433" t="str">
        <f t="shared" si="541"/>
        <v>4.00.00</v>
      </c>
      <c r="U2433" t="str">
        <f t="shared" si="542"/>
        <v>11-mag-2016</v>
      </c>
      <c r="V2433">
        <f t="shared" si="543"/>
        <v>5</v>
      </c>
      <c r="W2433">
        <f t="shared" si="544"/>
        <v>2016</v>
      </c>
      <c r="X2433">
        <f t="shared" si="545"/>
        <v>11</v>
      </c>
      <c r="Y2433" s="25">
        <f t="shared" si="546"/>
        <v>19734.100000000093</v>
      </c>
    </row>
    <row r="2434" spans="1:25">
      <c r="A2434" t="s">
        <v>7611</v>
      </c>
      <c r="B2434" t="s">
        <v>2499</v>
      </c>
      <c r="C2434" t="s">
        <v>55</v>
      </c>
      <c r="D2434">
        <v>45</v>
      </c>
      <c r="E2434" s="36">
        <v>46.5</v>
      </c>
      <c r="F2434" s="4">
        <v>4.7000000000000002E-3</v>
      </c>
      <c r="G2434">
        <v>0</v>
      </c>
      <c r="H2434" s="25">
        <v>46.7</v>
      </c>
      <c r="I2434" s="25">
        <v>-32.5</v>
      </c>
      <c r="J2434" s="3">
        <v>10000</v>
      </c>
      <c r="K2434" s="7">
        <f t="shared" si="533"/>
        <v>3</v>
      </c>
      <c r="L2434" s="6">
        <f t="shared" si="534"/>
        <v>252.5</v>
      </c>
      <c r="M2434">
        <v>1</v>
      </c>
      <c r="N2434" s="9">
        <f t="shared" si="535"/>
        <v>1</v>
      </c>
      <c r="O2434" s="9">
        <f t="shared" si="536"/>
        <v>0</v>
      </c>
      <c r="P2434" s="9">
        <f t="shared" si="537"/>
        <v>0</v>
      </c>
      <c r="Q2434" s="8">
        <f t="shared" si="538"/>
        <v>46.5</v>
      </c>
      <c r="R2434" s="8">
        <f t="shared" si="539"/>
        <v>0</v>
      </c>
      <c r="S2434" t="str">
        <f t="shared" si="540"/>
        <v>9.45.00</v>
      </c>
      <c r="T2434" t="str">
        <f t="shared" si="541"/>
        <v>21.00.00</v>
      </c>
      <c r="U2434" t="str">
        <f t="shared" si="542"/>
        <v>11-mag-2016</v>
      </c>
      <c r="V2434">
        <f t="shared" si="543"/>
        <v>5</v>
      </c>
      <c r="W2434">
        <f t="shared" si="544"/>
        <v>2016</v>
      </c>
      <c r="X2434">
        <f t="shared" si="545"/>
        <v>11</v>
      </c>
      <c r="Y2434" s="25">
        <f t="shared" si="546"/>
        <v>19780.600000000093</v>
      </c>
    </row>
    <row r="2435" spans="1:25">
      <c r="A2435" t="s">
        <v>3921</v>
      </c>
      <c r="B2435" t="s">
        <v>3922</v>
      </c>
      <c r="C2435" t="s">
        <v>25</v>
      </c>
      <c r="D2435">
        <v>3</v>
      </c>
      <c r="E2435" s="36">
        <v>13.2</v>
      </c>
      <c r="F2435" s="4">
        <v>1.2999999999999999E-3</v>
      </c>
      <c r="G2435">
        <v>0</v>
      </c>
      <c r="H2435" s="25">
        <v>80.400000000000006</v>
      </c>
      <c r="I2435" s="25">
        <v>0</v>
      </c>
      <c r="J2435" s="3">
        <v>10000</v>
      </c>
      <c r="K2435" s="7">
        <f t="shared" si="533"/>
        <v>4</v>
      </c>
      <c r="L2435" s="6">
        <f t="shared" si="534"/>
        <v>265.7</v>
      </c>
      <c r="M2435">
        <v>1</v>
      </c>
      <c r="N2435" s="9">
        <f t="shared" si="535"/>
        <v>1</v>
      </c>
      <c r="O2435" s="9">
        <f t="shared" si="536"/>
        <v>0</v>
      </c>
      <c r="P2435" s="9">
        <f t="shared" si="537"/>
        <v>0</v>
      </c>
      <c r="Q2435" s="8">
        <f t="shared" si="538"/>
        <v>13.2</v>
      </c>
      <c r="R2435" s="8">
        <f t="shared" si="539"/>
        <v>0</v>
      </c>
      <c r="S2435" t="str">
        <f t="shared" si="540"/>
        <v>11.00.00</v>
      </c>
      <c r="T2435" t="str">
        <f t="shared" si="541"/>
        <v>14.00.00</v>
      </c>
      <c r="U2435" t="str">
        <f t="shared" si="542"/>
        <v>12-mag-2016</v>
      </c>
      <c r="V2435">
        <f t="shared" si="543"/>
        <v>5</v>
      </c>
      <c r="W2435">
        <f t="shared" si="544"/>
        <v>2016</v>
      </c>
      <c r="X2435">
        <f t="shared" si="545"/>
        <v>12</v>
      </c>
      <c r="Y2435" s="25">
        <f t="shared" si="546"/>
        <v>19793.800000000094</v>
      </c>
    </row>
    <row r="2436" spans="1:25">
      <c r="A2436" t="s">
        <v>7614</v>
      </c>
      <c r="B2436" t="s">
        <v>35</v>
      </c>
      <c r="C2436" t="s">
        <v>55</v>
      </c>
      <c r="D2436">
        <v>4</v>
      </c>
      <c r="E2436" s="36">
        <v>1.5</v>
      </c>
      <c r="F2436" s="4">
        <v>2.0000000000000001E-4</v>
      </c>
      <c r="G2436">
        <v>0</v>
      </c>
      <c r="H2436" s="25">
        <v>22.5</v>
      </c>
      <c r="I2436" s="25">
        <v>-0.2</v>
      </c>
      <c r="J2436" s="3">
        <v>10000</v>
      </c>
      <c r="K2436" s="7">
        <f t="shared" si="533"/>
        <v>5</v>
      </c>
      <c r="L2436" s="6">
        <f t="shared" si="534"/>
        <v>267.2</v>
      </c>
      <c r="M2436">
        <v>1</v>
      </c>
      <c r="N2436" s="9">
        <f t="shared" si="535"/>
        <v>1</v>
      </c>
      <c r="O2436" s="9">
        <f t="shared" si="536"/>
        <v>0</v>
      </c>
      <c r="P2436" s="9">
        <f t="shared" si="537"/>
        <v>0</v>
      </c>
      <c r="Q2436" s="8">
        <f t="shared" si="538"/>
        <v>1.5</v>
      </c>
      <c r="R2436" s="8">
        <f t="shared" si="539"/>
        <v>0</v>
      </c>
      <c r="S2436" t="str">
        <f t="shared" si="540"/>
        <v>16.30.00</v>
      </c>
      <c r="T2436" t="str">
        <f t="shared" si="541"/>
        <v>17.30.00</v>
      </c>
      <c r="U2436" t="str">
        <f t="shared" si="542"/>
        <v>12-mag-2016</v>
      </c>
      <c r="V2436">
        <f t="shared" si="543"/>
        <v>5</v>
      </c>
      <c r="W2436">
        <f t="shared" si="544"/>
        <v>2016</v>
      </c>
      <c r="X2436">
        <f t="shared" si="545"/>
        <v>12</v>
      </c>
      <c r="Y2436" s="25">
        <f t="shared" si="546"/>
        <v>19795.300000000094</v>
      </c>
    </row>
    <row r="2437" spans="1:25">
      <c r="A2437" t="s">
        <v>7612</v>
      </c>
      <c r="B2437" t="s">
        <v>7613</v>
      </c>
      <c r="C2437" t="s">
        <v>25</v>
      </c>
      <c r="D2437">
        <v>10</v>
      </c>
      <c r="E2437" s="36">
        <v>104.7</v>
      </c>
      <c r="F2437" s="4">
        <v>1.0500000000000001E-2</v>
      </c>
      <c r="G2437">
        <v>0</v>
      </c>
      <c r="H2437" s="25">
        <v>126.7</v>
      </c>
      <c r="I2437" s="25">
        <v>-14.3</v>
      </c>
      <c r="J2437" s="3">
        <v>10000</v>
      </c>
      <c r="K2437" s="7">
        <f t="shared" si="533"/>
        <v>6</v>
      </c>
      <c r="L2437" s="6">
        <f t="shared" si="534"/>
        <v>371.9</v>
      </c>
      <c r="M2437">
        <v>1</v>
      </c>
      <c r="N2437" s="9">
        <f t="shared" si="535"/>
        <v>1</v>
      </c>
      <c r="O2437" s="9">
        <f t="shared" si="536"/>
        <v>0</v>
      </c>
      <c r="P2437" s="9">
        <f t="shared" si="537"/>
        <v>0</v>
      </c>
      <c r="Q2437" s="8">
        <f t="shared" si="538"/>
        <v>104.7</v>
      </c>
      <c r="R2437" s="8">
        <f t="shared" si="539"/>
        <v>0</v>
      </c>
      <c r="S2437" t="str">
        <f t="shared" si="540"/>
        <v>9.45.00</v>
      </c>
      <c r="T2437" t="str">
        <f t="shared" si="541"/>
        <v>12.15.00</v>
      </c>
      <c r="U2437" t="str">
        <f t="shared" si="542"/>
        <v>12-mag-2016</v>
      </c>
      <c r="V2437">
        <f t="shared" si="543"/>
        <v>5</v>
      </c>
      <c r="W2437">
        <f t="shared" si="544"/>
        <v>2016</v>
      </c>
      <c r="X2437">
        <f t="shared" si="545"/>
        <v>12</v>
      </c>
      <c r="Y2437" s="25">
        <f t="shared" si="546"/>
        <v>19900.000000000095</v>
      </c>
    </row>
    <row r="2438" spans="1:25">
      <c r="A2438" t="s">
        <v>2500</v>
      </c>
      <c r="B2438" t="s">
        <v>2501</v>
      </c>
      <c r="C2438" t="s">
        <v>25</v>
      </c>
      <c r="D2438">
        <v>9</v>
      </c>
      <c r="E2438" s="38">
        <v>97.4</v>
      </c>
      <c r="F2438" s="4">
        <v>5.0000000000000001E-3</v>
      </c>
      <c r="G2438">
        <v>0</v>
      </c>
      <c r="H2438" s="25">
        <v>246.4</v>
      </c>
      <c r="I2438" s="25">
        <v>0</v>
      </c>
      <c r="J2438" s="3">
        <v>10000</v>
      </c>
      <c r="K2438" s="7">
        <f t="shared" si="533"/>
        <v>7</v>
      </c>
      <c r="L2438" s="6">
        <f t="shared" si="534"/>
        <v>469.29999999999995</v>
      </c>
      <c r="M2438">
        <v>1</v>
      </c>
      <c r="N2438" s="9">
        <f t="shared" si="535"/>
        <v>1</v>
      </c>
      <c r="O2438" s="9">
        <f t="shared" si="536"/>
        <v>0</v>
      </c>
      <c r="P2438" s="9">
        <f t="shared" si="537"/>
        <v>0</v>
      </c>
      <c r="Q2438" s="8">
        <f t="shared" si="538"/>
        <v>97.4</v>
      </c>
      <c r="R2438" s="8">
        <f t="shared" si="539"/>
        <v>0</v>
      </c>
      <c r="S2438" t="str">
        <f t="shared" si="540"/>
        <v>12.00.00</v>
      </c>
      <c r="T2438" t="str">
        <f t="shared" si="541"/>
        <v>21.00.00</v>
      </c>
      <c r="U2438" t="str">
        <f t="shared" si="542"/>
        <v>13-mag-2016</v>
      </c>
      <c r="V2438">
        <f t="shared" si="543"/>
        <v>5</v>
      </c>
      <c r="W2438">
        <f t="shared" si="544"/>
        <v>2016</v>
      </c>
      <c r="X2438">
        <f t="shared" si="545"/>
        <v>13</v>
      </c>
      <c r="Y2438" s="25">
        <f t="shared" si="546"/>
        <v>19997.400000000096</v>
      </c>
    </row>
    <row r="2439" spans="1:25">
      <c r="A2439" t="s">
        <v>3923</v>
      </c>
      <c r="B2439" t="s">
        <v>3924</v>
      </c>
      <c r="C2439" t="s">
        <v>25</v>
      </c>
      <c r="D2439">
        <v>6</v>
      </c>
      <c r="E2439" s="36">
        <v>37.200000000000003</v>
      </c>
      <c r="F2439" s="4">
        <v>3.8E-3</v>
      </c>
      <c r="G2439">
        <v>0</v>
      </c>
      <c r="H2439" s="25">
        <v>84.2</v>
      </c>
      <c r="I2439" s="25">
        <v>-11</v>
      </c>
      <c r="J2439" s="3">
        <v>10000</v>
      </c>
      <c r="K2439" s="7">
        <f t="shared" ref="K2439:K2502" si="547">+IF(AND(E2439&gt;=0,E2438&gt;=0),K2438+1,IF(AND(E2439&lt;0,E2438&lt;0),K2438-1,IF(AND(E2439&gt;=0,E2438&lt;0),1,-1)))</f>
        <v>8</v>
      </c>
      <c r="L2439" s="6">
        <f t="shared" ref="L2439:L2502" si="548">+IF(AND(E2439&gt;=0,E2438&gt;=0),L2438+E2439,IF(AND(E2439&lt;0,E2438&lt;0),L2438+E2439,E2439))</f>
        <v>506.49999999999994</v>
      </c>
      <c r="M2439">
        <v>1</v>
      </c>
      <c r="N2439" s="9">
        <f t="shared" ref="N2439:N2502" si="549">+IF(E2439&gt;0,1,0)</f>
        <v>1</v>
      </c>
      <c r="O2439" s="9">
        <f t="shared" ref="O2439:O2502" si="550">+IF(E2439&lt;0,-1,0)</f>
        <v>0</v>
      </c>
      <c r="P2439" s="9">
        <f t="shared" ref="P2439:P2502" si="551">+IF(E2439=0,1,0)</f>
        <v>0</v>
      </c>
      <c r="Q2439" s="8">
        <f t="shared" ref="Q2439:Q2502" si="552">IF(E2439&gt;=0,E2439,0)</f>
        <v>37.200000000000003</v>
      </c>
      <c r="R2439" s="8">
        <f t="shared" ref="R2439:R2502" si="553">IF(E2439&lt;0,E2439,0)</f>
        <v>0</v>
      </c>
      <c r="S2439" t="str">
        <f t="shared" ref="S2439:S2502" si="554">REPLACE(A2439,1,SEARCH(" ",A2439),"")</f>
        <v>13.00.00</v>
      </c>
      <c r="T2439" t="str">
        <f t="shared" ref="T2439:T2502" si="555">REPLACE(B2439,1,SEARCH(" ",B2439),"")</f>
        <v>19.00.00</v>
      </c>
      <c r="U2439" t="str">
        <f t="shared" ref="U2439:U2502" si="556">LEFT(A2439,11)</f>
        <v>13-mag-2016</v>
      </c>
      <c r="V2439">
        <f t="shared" ref="V2439:V2502" si="557">MONTH(U2439)</f>
        <v>5</v>
      </c>
      <c r="W2439">
        <f t="shared" ref="W2439:W2502" si="558">YEAR(U2439)</f>
        <v>2016</v>
      </c>
      <c r="X2439">
        <f t="shared" ref="X2439:X2502" si="559">DAY(U2439)</f>
        <v>13</v>
      </c>
      <c r="Y2439" s="25">
        <f t="shared" ref="Y2439:Y2502" si="560">Y2438+E2439</f>
        <v>20034.600000000097</v>
      </c>
    </row>
    <row r="2440" spans="1:25">
      <c r="A2440" t="s">
        <v>3925</v>
      </c>
      <c r="B2440" t="s">
        <v>3926</v>
      </c>
      <c r="C2440" t="s">
        <v>25</v>
      </c>
      <c r="D2440">
        <v>17</v>
      </c>
      <c r="E2440" s="36">
        <v>66.2</v>
      </c>
      <c r="F2440" s="4">
        <v>6.7000000000000002E-3</v>
      </c>
      <c r="G2440">
        <v>0</v>
      </c>
      <c r="H2440" s="25">
        <v>130.80000000000001</v>
      </c>
      <c r="I2440" s="25">
        <v>0</v>
      </c>
      <c r="J2440" s="3">
        <v>10000</v>
      </c>
      <c r="K2440" s="7">
        <f t="shared" si="547"/>
        <v>9</v>
      </c>
      <c r="L2440" s="6">
        <f t="shared" si="548"/>
        <v>572.69999999999993</v>
      </c>
      <c r="M2440">
        <v>1</v>
      </c>
      <c r="N2440" s="9">
        <f t="shared" si="549"/>
        <v>1</v>
      </c>
      <c r="O2440" s="9">
        <f t="shared" si="550"/>
        <v>0</v>
      </c>
      <c r="P2440" s="9">
        <f t="shared" si="551"/>
        <v>0</v>
      </c>
      <c r="Q2440" s="8">
        <f t="shared" si="552"/>
        <v>66.2</v>
      </c>
      <c r="R2440" s="8">
        <f t="shared" si="553"/>
        <v>0</v>
      </c>
      <c r="S2440" t="str">
        <f t="shared" si="554"/>
        <v>17.00.00</v>
      </c>
      <c r="T2440" t="str">
        <f t="shared" si="555"/>
        <v>11.00.00</v>
      </c>
      <c r="U2440" t="str">
        <f t="shared" si="556"/>
        <v>16-mag-2016</v>
      </c>
      <c r="V2440">
        <f t="shared" si="557"/>
        <v>5</v>
      </c>
      <c r="W2440">
        <f t="shared" si="558"/>
        <v>2016</v>
      </c>
      <c r="X2440">
        <f t="shared" si="559"/>
        <v>16</v>
      </c>
      <c r="Y2440" s="25">
        <f t="shared" si="560"/>
        <v>20100.800000000097</v>
      </c>
    </row>
    <row r="2441" spans="1:25">
      <c r="A2441" t="s">
        <v>3926</v>
      </c>
      <c r="B2441" t="s">
        <v>7615</v>
      </c>
      <c r="C2441" t="s">
        <v>55</v>
      </c>
      <c r="D2441">
        <v>4</v>
      </c>
      <c r="E2441" s="36">
        <v>17.8</v>
      </c>
      <c r="F2441" s="4">
        <v>1.8E-3</v>
      </c>
      <c r="G2441">
        <v>0</v>
      </c>
      <c r="H2441" s="25">
        <v>38.799999999999997</v>
      </c>
      <c r="I2441" s="25">
        <v>0</v>
      </c>
      <c r="J2441" s="3">
        <v>10000</v>
      </c>
      <c r="K2441" s="7">
        <f t="shared" si="547"/>
        <v>10</v>
      </c>
      <c r="L2441" s="6">
        <f t="shared" si="548"/>
        <v>590.49999999999989</v>
      </c>
      <c r="M2441">
        <v>1</v>
      </c>
      <c r="N2441" s="9">
        <f t="shared" si="549"/>
        <v>1</v>
      </c>
      <c r="O2441" s="9">
        <f t="shared" si="550"/>
        <v>0</v>
      </c>
      <c r="P2441" s="9">
        <f t="shared" si="551"/>
        <v>0</v>
      </c>
      <c r="Q2441" s="8">
        <f t="shared" si="552"/>
        <v>17.8</v>
      </c>
      <c r="R2441" s="8">
        <f t="shared" si="553"/>
        <v>0</v>
      </c>
      <c r="S2441" t="str">
        <f t="shared" si="554"/>
        <v>11.00.00</v>
      </c>
      <c r="T2441" t="str">
        <f t="shared" si="555"/>
        <v>12.00.00</v>
      </c>
      <c r="U2441" t="str">
        <f t="shared" si="556"/>
        <v>17-mag-2016</v>
      </c>
      <c r="V2441">
        <f t="shared" si="557"/>
        <v>5</v>
      </c>
      <c r="W2441">
        <f t="shared" si="558"/>
        <v>2016</v>
      </c>
      <c r="X2441">
        <f t="shared" si="559"/>
        <v>17</v>
      </c>
      <c r="Y2441" s="25">
        <f t="shared" si="560"/>
        <v>20118.600000000097</v>
      </c>
    </row>
    <row r="2442" spans="1:25">
      <c r="A2442" t="s">
        <v>2502</v>
      </c>
      <c r="B2442" t="s">
        <v>2503</v>
      </c>
      <c r="C2442" t="s">
        <v>55</v>
      </c>
      <c r="D2442">
        <v>8</v>
      </c>
      <c r="E2442" s="38">
        <v>225</v>
      </c>
      <c r="F2442" s="4">
        <v>1.1299999999999999E-2</v>
      </c>
      <c r="G2442">
        <v>0</v>
      </c>
      <c r="H2442" s="25">
        <v>225.4</v>
      </c>
      <c r="I2442" s="25">
        <v>0</v>
      </c>
      <c r="J2442" s="3">
        <v>10000</v>
      </c>
      <c r="K2442" s="7">
        <f t="shared" si="547"/>
        <v>11</v>
      </c>
      <c r="L2442" s="6">
        <f t="shared" si="548"/>
        <v>815.49999999999989</v>
      </c>
      <c r="M2442">
        <v>1</v>
      </c>
      <c r="N2442" s="9">
        <f t="shared" si="549"/>
        <v>1</v>
      </c>
      <c r="O2442" s="9">
        <f t="shared" si="550"/>
        <v>0</v>
      </c>
      <c r="P2442" s="9">
        <f t="shared" si="551"/>
        <v>0</v>
      </c>
      <c r="Q2442" s="8">
        <f t="shared" si="552"/>
        <v>225</v>
      </c>
      <c r="R2442" s="8">
        <f t="shared" si="553"/>
        <v>0</v>
      </c>
      <c r="S2442" t="str">
        <f t="shared" si="554"/>
        <v>13.00.00</v>
      </c>
      <c r="T2442" t="str">
        <f t="shared" si="555"/>
        <v>21.00.00</v>
      </c>
      <c r="U2442" t="str">
        <f t="shared" si="556"/>
        <v>17-mag-2016</v>
      </c>
      <c r="V2442">
        <f t="shared" si="557"/>
        <v>5</v>
      </c>
      <c r="W2442">
        <f t="shared" si="558"/>
        <v>2016</v>
      </c>
      <c r="X2442">
        <f t="shared" si="559"/>
        <v>17</v>
      </c>
      <c r="Y2442" s="25">
        <f t="shared" si="560"/>
        <v>20343.600000000097</v>
      </c>
    </row>
    <row r="2443" spans="1:25">
      <c r="A2443" t="s">
        <v>3573</v>
      </c>
      <c r="B2443" t="s">
        <v>3574</v>
      </c>
      <c r="C2443" t="s">
        <v>25</v>
      </c>
      <c r="D2443">
        <v>13</v>
      </c>
      <c r="E2443" s="36">
        <v>75.5</v>
      </c>
      <c r="F2443" s="4">
        <v>7.7000000000000002E-3</v>
      </c>
      <c r="G2443">
        <v>0</v>
      </c>
      <c r="H2443" s="25">
        <v>96.7</v>
      </c>
      <c r="I2443" s="25">
        <v>0</v>
      </c>
      <c r="J2443" s="3">
        <v>10000</v>
      </c>
      <c r="K2443" s="7">
        <f t="shared" si="547"/>
        <v>12</v>
      </c>
      <c r="L2443" s="6">
        <f t="shared" si="548"/>
        <v>890.99999999999989</v>
      </c>
      <c r="M2443">
        <v>1</v>
      </c>
      <c r="N2443" s="9">
        <f t="shared" si="549"/>
        <v>1</v>
      </c>
      <c r="O2443" s="9">
        <f t="shared" si="550"/>
        <v>0</v>
      </c>
      <c r="P2443" s="9">
        <f t="shared" si="551"/>
        <v>0</v>
      </c>
      <c r="Q2443" s="8">
        <f t="shared" si="552"/>
        <v>75.5</v>
      </c>
      <c r="R2443" s="8">
        <f t="shared" si="553"/>
        <v>0</v>
      </c>
      <c r="S2443" t="str">
        <f t="shared" si="554"/>
        <v>10.00.00</v>
      </c>
      <c r="T2443" t="str">
        <f t="shared" si="555"/>
        <v>23.00.00</v>
      </c>
      <c r="U2443" t="str">
        <f t="shared" si="556"/>
        <v>18-mag-2016</v>
      </c>
      <c r="V2443">
        <f t="shared" si="557"/>
        <v>5</v>
      </c>
      <c r="W2443">
        <f t="shared" si="558"/>
        <v>2016</v>
      </c>
      <c r="X2443">
        <f t="shared" si="559"/>
        <v>18</v>
      </c>
      <c r="Y2443" s="25">
        <f t="shared" si="560"/>
        <v>20419.100000000097</v>
      </c>
    </row>
    <row r="2444" spans="1:25">
      <c r="A2444" t="s">
        <v>2504</v>
      </c>
      <c r="B2444" t="s">
        <v>2505</v>
      </c>
      <c r="C2444" t="s">
        <v>25</v>
      </c>
      <c r="D2444">
        <v>9</v>
      </c>
      <c r="E2444" s="38">
        <v>78</v>
      </c>
      <c r="F2444" s="4">
        <v>4.0000000000000001E-3</v>
      </c>
      <c r="G2444">
        <v>0</v>
      </c>
      <c r="H2444" s="25">
        <v>164</v>
      </c>
      <c r="I2444" s="25">
        <v>-23.4</v>
      </c>
      <c r="J2444" s="3">
        <v>10000</v>
      </c>
      <c r="K2444" s="7">
        <f t="shared" si="547"/>
        <v>13</v>
      </c>
      <c r="L2444" s="6">
        <f t="shared" si="548"/>
        <v>968.99999999999989</v>
      </c>
      <c r="M2444">
        <v>1</v>
      </c>
      <c r="N2444" s="9">
        <f t="shared" si="549"/>
        <v>1</v>
      </c>
      <c r="O2444" s="9">
        <f t="shared" si="550"/>
        <v>0</v>
      </c>
      <c r="P2444" s="9">
        <f t="shared" si="551"/>
        <v>0</v>
      </c>
      <c r="Q2444" s="8">
        <f t="shared" si="552"/>
        <v>78</v>
      </c>
      <c r="R2444" s="8">
        <f t="shared" si="553"/>
        <v>0</v>
      </c>
      <c r="S2444" t="str">
        <f t="shared" si="554"/>
        <v>12.00.00</v>
      </c>
      <c r="T2444" t="str">
        <f t="shared" si="555"/>
        <v>21.00.00</v>
      </c>
      <c r="U2444" t="str">
        <f t="shared" si="556"/>
        <v>18-mag-2016</v>
      </c>
      <c r="V2444">
        <f t="shared" si="557"/>
        <v>5</v>
      </c>
      <c r="W2444">
        <f t="shared" si="558"/>
        <v>2016</v>
      </c>
      <c r="X2444">
        <f t="shared" si="559"/>
        <v>18</v>
      </c>
      <c r="Y2444" s="25">
        <f t="shared" si="560"/>
        <v>20497.100000000097</v>
      </c>
    </row>
    <row r="2445" spans="1:25">
      <c r="A2445" t="s">
        <v>2504</v>
      </c>
      <c r="B2445" t="s">
        <v>7616</v>
      </c>
      <c r="C2445" t="s">
        <v>25</v>
      </c>
      <c r="D2445">
        <v>18</v>
      </c>
      <c r="E2445" s="36">
        <v>26.5</v>
      </c>
      <c r="F2445" s="4">
        <v>2.7000000000000001E-3</v>
      </c>
      <c r="G2445">
        <v>0</v>
      </c>
      <c r="H2445" s="25">
        <v>48.5</v>
      </c>
      <c r="I2445" s="25">
        <v>-32.799999999999997</v>
      </c>
      <c r="J2445" s="3">
        <v>10000</v>
      </c>
      <c r="K2445" s="7">
        <f t="shared" si="547"/>
        <v>14</v>
      </c>
      <c r="L2445" s="6">
        <f t="shared" si="548"/>
        <v>995.49999999999989</v>
      </c>
      <c r="M2445">
        <v>1</v>
      </c>
      <c r="N2445" s="9">
        <f t="shared" si="549"/>
        <v>1</v>
      </c>
      <c r="O2445" s="9">
        <f t="shared" si="550"/>
        <v>0</v>
      </c>
      <c r="P2445" s="9">
        <f t="shared" si="551"/>
        <v>0</v>
      </c>
      <c r="Q2445" s="8">
        <f t="shared" si="552"/>
        <v>26.5</v>
      </c>
      <c r="R2445" s="8">
        <f t="shared" si="553"/>
        <v>0</v>
      </c>
      <c r="S2445" t="str">
        <f t="shared" si="554"/>
        <v>12.00.00</v>
      </c>
      <c r="T2445" t="str">
        <f t="shared" si="555"/>
        <v>16.30.00</v>
      </c>
      <c r="U2445" t="str">
        <f t="shared" si="556"/>
        <v>18-mag-2016</v>
      </c>
      <c r="V2445">
        <f t="shared" si="557"/>
        <v>5</v>
      </c>
      <c r="W2445">
        <f t="shared" si="558"/>
        <v>2016</v>
      </c>
      <c r="X2445">
        <f t="shared" si="559"/>
        <v>18</v>
      </c>
      <c r="Y2445" s="25">
        <f t="shared" si="560"/>
        <v>20523.600000000097</v>
      </c>
    </row>
    <row r="2446" spans="1:25">
      <c r="A2446" t="s">
        <v>3927</v>
      </c>
      <c r="B2446" t="s">
        <v>3928</v>
      </c>
      <c r="C2446" t="s">
        <v>25</v>
      </c>
      <c r="D2446">
        <v>11</v>
      </c>
      <c r="E2446" s="36">
        <v>37.4</v>
      </c>
      <c r="F2446" s="4">
        <v>3.8E-3</v>
      </c>
      <c r="G2446">
        <v>0</v>
      </c>
      <c r="H2446" s="25">
        <v>67</v>
      </c>
      <c r="I2446" s="25">
        <v>-7.8</v>
      </c>
      <c r="J2446" s="3">
        <v>10000</v>
      </c>
      <c r="K2446" s="7">
        <f t="shared" si="547"/>
        <v>15</v>
      </c>
      <c r="L2446" s="6">
        <f t="shared" si="548"/>
        <v>1032.8999999999999</v>
      </c>
      <c r="M2446">
        <v>1</v>
      </c>
      <c r="N2446" s="9">
        <f t="shared" si="549"/>
        <v>1</v>
      </c>
      <c r="O2446" s="9">
        <f t="shared" si="550"/>
        <v>0</v>
      </c>
      <c r="P2446" s="9">
        <f t="shared" si="551"/>
        <v>0</v>
      </c>
      <c r="Q2446" s="8">
        <f t="shared" si="552"/>
        <v>37.4</v>
      </c>
      <c r="R2446" s="8">
        <f t="shared" si="553"/>
        <v>0</v>
      </c>
      <c r="S2446" t="str">
        <f t="shared" si="554"/>
        <v>1.00.00</v>
      </c>
      <c r="T2446" t="str">
        <f t="shared" si="555"/>
        <v>12.00.00</v>
      </c>
      <c r="U2446" t="str">
        <f t="shared" si="556"/>
        <v>20-mag-2016</v>
      </c>
      <c r="V2446">
        <f t="shared" si="557"/>
        <v>5</v>
      </c>
      <c r="W2446">
        <f t="shared" si="558"/>
        <v>2016</v>
      </c>
      <c r="X2446">
        <f t="shared" si="559"/>
        <v>20</v>
      </c>
      <c r="Y2446" s="25">
        <f t="shared" si="560"/>
        <v>20561.000000000098</v>
      </c>
    </row>
    <row r="2447" spans="1:25">
      <c r="A2447" t="s">
        <v>3929</v>
      </c>
      <c r="B2447" t="s">
        <v>3930</v>
      </c>
      <c r="C2447" t="s">
        <v>25</v>
      </c>
      <c r="D2447">
        <v>14</v>
      </c>
      <c r="E2447" s="36">
        <v>-42.8</v>
      </c>
      <c r="F2447" s="4">
        <v>-4.3E-3</v>
      </c>
      <c r="G2447">
        <v>0</v>
      </c>
      <c r="H2447" s="25">
        <v>25.5</v>
      </c>
      <c r="I2447" s="25">
        <v>-42.8</v>
      </c>
      <c r="J2447" s="3">
        <v>10000</v>
      </c>
      <c r="K2447" s="7">
        <f t="shared" si="547"/>
        <v>-1</v>
      </c>
      <c r="L2447" s="6">
        <f t="shared" si="548"/>
        <v>-42.8</v>
      </c>
      <c r="M2447">
        <v>1</v>
      </c>
      <c r="N2447" s="9">
        <f t="shared" si="549"/>
        <v>0</v>
      </c>
      <c r="O2447" s="9">
        <f t="shared" si="550"/>
        <v>-1</v>
      </c>
      <c r="P2447" s="9">
        <f t="shared" si="551"/>
        <v>0</v>
      </c>
      <c r="Q2447" s="8">
        <f t="shared" si="552"/>
        <v>0</v>
      </c>
      <c r="R2447" s="8">
        <f t="shared" si="553"/>
        <v>-42.8</v>
      </c>
      <c r="S2447" t="str">
        <f t="shared" si="554"/>
        <v>18.00.00</v>
      </c>
      <c r="T2447" t="str">
        <f t="shared" si="555"/>
        <v>9.00.00</v>
      </c>
      <c r="U2447" t="str">
        <f t="shared" si="556"/>
        <v>20-mag-2016</v>
      </c>
      <c r="V2447">
        <f t="shared" si="557"/>
        <v>5</v>
      </c>
      <c r="W2447">
        <f t="shared" si="558"/>
        <v>2016</v>
      </c>
      <c r="X2447">
        <f t="shared" si="559"/>
        <v>20</v>
      </c>
      <c r="Y2447" s="25">
        <f t="shared" si="560"/>
        <v>20518.200000000099</v>
      </c>
    </row>
    <row r="2448" spans="1:25">
      <c r="A2448" t="s">
        <v>3931</v>
      </c>
      <c r="B2448" t="s">
        <v>3932</v>
      </c>
      <c r="C2448" t="s">
        <v>55</v>
      </c>
      <c r="D2448">
        <v>10</v>
      </c>
      <c r="E2448" s="36">
        <v>-2.8</v>
      </c>
      <c r="F2448" s="4">
        <v>-2.9999999999999997E-4</v>
      </c>
      <c r="G2448">
        <v>0</v>
      </c>
      <c r="H2448" s="25">
        <v>39.4</v>
      </c>
      <c r="I2448" s="25">
        <v>-3</v>
      </c>
      <c r="J2448" s="3">
        <v>10000</v>
      </c>
      <c r="K2448" s="7">
        <f t="shared" si="547"/>
        <v>-2</v>
      </c>
      <c r="L2448" s="6">
        <f t="shared" si="548"/>
        <v>-45.599999999999994</v>
      </c>
      <c r="M2448">
        <v>1</v>
      </c>
      <c r="N2448" s="9">
        <f t="shared" si="549"/>
        <v>0</v>
      </c>
      <c r="O2448" s="9">
        <f t="shared" si="550"/>
        <v>-1</v>
      </c>
      <c r="P2448" s="9">
        <f t="shared" si="551"/>
        <v>0</v>
      </c>
      <c r="Q2448" s="8">
        <f t="shared" si="552"/>
        <v>0</v>
      </c>
      <c r="R2448" s="8">
        <f t="shared" si="553"/>
        <v>-2.8</v>
      </c>
      <c r="S2448" t="str">
        <f t="shared" si="554"/>
        <v>22.00.00</v>
      </c>
      <c r="T2448" t="str">
        <f t="shared" si="555"/>
        <v>9.00.00</v>
      </c>
      <c r="U2448" t="str">
        <f t="shared" si="556"/>
        <v>23-mag-2016</v>
      </c>
      <c r="V2448">
        <f t="shared" si="557"/>
        <v>5</v>
      </c>
      <c r="W2448">
        <f t="shared" si="558"/>
        <v>2016</v>
      </c>
      <c r="X2448">
        <f t="shared" si="559"/>
        <v>23</v>
      </c>
      <c r="Y2448" s="25">
        <f t="shared" si="560"/>
        <v>20515.4000000001</v>
      </c>
    </row>
    <row r="2449" spans="1:25">
      <c r="A2449" t="s">
        <v>2506</v>
      </c>
      <c r="B2449" t="s">
        <v>2507</v>
      </c>
      <c r="C2449" t="s">
        <v>25</v>
      </c>
      <c r="D2449">
        <v>9</v>
      </c>
      <c r="E2449" s="38">
        <v>298</v>
      </c>
      <c r="F2449" s="4">
        <v>1.4999999999999999E-2</v>
      </c>
      <c r="G2449">
        <v>0</v>
      </c>
      <c r="H2449" s="25">
        <v>301.60000000000002</v>
      </c>
      <c r="I2449" s="25">
        <v>0</v>
      </c>
      <c r="J2449" s="3">
        <v>10000</v>
      </c>
      <c r="K2449" s="7">
        <f t="shared" si="547"/>
        <v>1</v>
      </c>
      <c r="L2449" s="6">
        <f t="shared" si="548"/>
        <v>298</v>
      </c>
      <c r="M2449">
        <v>1</v>
      </c>
      <c r="N2449" s="9">
        <f t="shared" si="549"/>
        <v>1</v>
      </c>
      <c r="O2449" s="9">
        <f t="shared" si="550"/>
        <v>0</v>
      </c>
      <c r="P2449" s="9">
        <f t="shared" si="551"/>
        <v>0</v>
      </c>
      <c r="Q2449" s="8">
        <f t="shared" si="552"/>
        <v>298</v>
      </c>
      <c r="R2449" s="8">
        <f t="shared" si="553"/>
        <v>0</v>
      </c>
      <c r="S2449" t="str">
        <f t="shared" si="554"/>
        <v>12.00.00</v>
      </c>
      <c r="T2449" t="str">
        <f t="shared" si="555"/>
        <v>21.00.00</v>
      </c>
      <c r="U2449" t="str">
        <f t="shared" si="556"/>
        <v>24-mag-2016</v>
      </c>
      <c r="V2449">
        <f t="shared" si="557"/>
        <v>5</v>
      </c>
      <c r="W2449">
        <f t="shared" si="558"/>
        <v>2016</v>
      </c>
      <c r="X2449">
        <f t="shared" si="559"/>
        <v>24</v>
      </c>
      <c r="Y2449" s="25">
        <f t="shared" si="560"/>
        <v>20813.4000000001</v>
      </c>
    </row>
    <row r="2450" spans="1:25">
      <c r="A2450" t="s">
        <v>3933</v>
      </c>
      <c r="B2450" t="s">
        <v>3934</v>
      </c>
      <c r="C2450" t="s">
        <v>55</v>
      </c>
      <c r="D2450">
        <v>1</v>
      </c>
      <c r="E2450" s="36">
        <v>-73.8</v>
      </c>
      <c r="F2450" s="4">
        <v>-7.3000000000000001E-3</v>
      </c>
      <c r="G2450">
        <v>0</v>
      </c>
      <c r="H2450" s="25">
        <v>0</v>
      </c>
      <c r="I2450" s="25">
        <v>-73.8</v>
      </c>
      <c r="J2450" s="3">
        <v>10000</v>
      </c>
      <c r="K2450" s="7">
        <f t="shared" si="547"/>
        <v>-1</v>
      </c>
      <c r="L2450" s="6">
        <f t="shared" si="548"/>
        <v>-73.8</v>
      </c>
      <c r="M2450">
        <v>1</v>
      </c>
      <c r="N2450" s="9">
        <f t="shared" si="549"/>
        <v>0</v>
      </c>
      <c r="O2450" s="9">
        <f t="shared" si="550"/>
        <v>-1</v>
      </c>
      <c r="P2450" s="9">
        <f t="shared" si="551"/>
        <v>0</v>
      </c>
      <c r="Q2450" s="8">
        <f t="shared" si="552"/>
        <v>0</v>
      </c>
      <c r="R2450" s="8">
        <f t="shared" si="553"/>
        <v>-73.8</v>
      </c>
      <c r="S2450" t="str">
        <f t="shared" si="554"/>
        <v>8.00.00</v>
      </c>
      <c r="T2450" t="str">
        <f t="shared" si="555"/>
        <v>9.00.00</v>
      </c>
      <c r="U2450" t="str">
        <f t="shared" si="556"/>
        <v>26-mag-2016</v>
      </c>
      <c r="V2450">
        <f t="shared" si="557"/>
        <v>5</v>
      </c>
      <c r="W2450">
        <f t="shared" si="558"/>
        <v>2016</v>
      </c>
      <c r="X2450">
        <f t="shared" si="559"/>
        <v>26</v>
      </c>
      <c r="Y2450" s="25">
        <f t="shared" si="560"/>
        <v>20739.6000000001</v>
      </c>
    </row>
    <row r="2451" spans="1:25">
      <c r="A2451" t="s">
        <v>3935</v>
      </c>
      <c r="B2451" t="s">
        <v>3936</v>
      </c>
      <c r="C2451" t="s">
        <v>55</v>
      </c>
      <c r="D2451">
        <v>13</v>
      </c>
      <c r="E2451" s="36">
        <v>-35.6</v>
      </c>
      <c r="F2451" s="4">
        <v>-3.5000000000000001E-3</v>
      </c>
      <c r="G2451">
        <v>0</v>
      </c>
      <c r="H2451" s="25">
        <v>11.7</v>
      </c>
      <c r="I2451" s="25">
        <v>-35.6</v>
      </c>
      <c r="J2451" s="3">
        <v>10000</v>
      </c>
      <c r="K2451" s="7">
        <f t="shared" si="547"/>
        <v>-2</v>
      </c>
      <c r="L2451" s="6">
        <f t="shared" si="548"/>
        <v>-109.4</v>
      </c>
      <c r="M2451">
        <v>1</v>
      </c>
      <c r="N2451" s="9">
        <f t="shared" si="549"/>
        <v>0</v>
      </c>
      <c r="O2451" s="9">
        <f t="shared" si="550"/>
        <v>-1</v>
      </c>
      <c r="P2451" s="9">
        <f t="shared" si="551"/>
        <v>0</v>
      </c>
      <c r="Q2451" s="8">
        <f t="shared" si="552"/>
        <v>0</v>
      </c>
      <c r="R2451" s="8">
        <f t="shared" si="553"/>
        <v>-35.6</v>
      </c>
      <c r="S2451" t="str">
        <f t="shared" si="554"/>
        <v>9.00.00</v>
      </c>
      <c r="T2451" t="str">
        <f t="shared" si="555"/>
        <v>22.00.00</v>
      </c>
      <c r="U2451" t="str">
        <f t="shared" si="556"/>
        <v>27-mag-2016</v>
      </c>
      <c r="V2451">
        <f t="shared" si="557"/>
        <v>5</v>
      </c>
      <c r="W2451">
        <f t="shared" si="558"/>
        <v>2016</v>
      </c>
      <c r="X2451">
        <f t="shared" si="559"/>
        <v>27</v>
      </c>
      <c r="Y2451" s="25">
        <f t="shared" si="560"/>
        <v>20704.000000000102</v>
      </c>
    </row>
    <row r="2452" spans="1:25">
      <c r="A2452" t="s">
        <v>7617</v>
      </c>
      <c r="B2452" t="s">
        <v>7618</v>
      </c>
      <c r="C2452" t="s">
        <v>55</v>
      </c>
      <c r="D2452">
        <v>33</v>
      </c>
      <c r="E2452" s="36">
        <v>44.8</v>
      </c>
      <c r="F2452" s="4">
        <v>4.4000000000000003E-3</v>
      </c>
      <c r="G2452">
        <v>0</v>
      </c>
      <c r="H2452" s="25">
        <v>48.5</v>
      </c>
      <c r="I2452" s="25">
        <v>-38.700000000000003</v>
      </c>
      <c r="J2452" s="3">
        <v>10000</v>
      </c>
      <c r="K2452" s="7">
        <f t="shared" si="547"/>
        <v>1</v>
      </c>
      <c r="L2452" s="6">
        <f t="shared" si="548"/>
        <v>44.8</v>
      </c>
      <c r="M2452">
        <v>1</v>
      </c>
      <c r="N2452" s="9">
        <f t="shared" si="549"/>
        <v>1</v>
      </c>
      <c r="O2452" s="9">
        <f t="shared" si="550"/>
        <v>0</v>
      </c>
      <c r="P2452" s="9">
        <f t="shared" si="551"/>
        <v>0</v>
      </c>
      <c r="Q2452" s="8">
        <f t="shared" si="552"/>
        <v>44.8</v>
      </c>
      <c r="R2452" s="8">
        <f t="shared" si="553"/>
        <v>0</v>
      </c>
      <c r="S2452" t="str">
        <f t="shared" si="554"/>
        <v>12.45.00</v>
      </c>
      <c r="T2452" t="str">
        <f t="shared" si="555"/>
        <v>21.00.00</v>
      </c>
      <c r="U2452" t="str">
        <f t="shared" si="556"/>
        <v>31-mag-2016</v>
      </c>
      <c r="V2452">
        <f t="shared" si="557"/>
        <v>5</v>
      </c>
      <c r="W2452">
        <f t="shared" si="558"/>
        <v>2016</v>
      </c>
      <c r="X2452">
        <f t="shared" si="559"/>
        <v>31</v>
      </c>
      <c r="Y2452" s="25">
        <f t="shared" si="560"/>
        <v>20748.800000000101</v>
      </c>
    </row>
    <row r="2453" spans="1:25">
      <c r="A2453" t="s">
        <v>3575</v>
      </c>
      <c r="B2453" t="s">
        <v>3576</v>
      </c>
      <c r="C2453" t="s">
        <v>25</v>
      </c>
      <c r="D2453">
        <v>6</v>
      </c>
      <c r="E2453" s="36">
        <v>8.6</v>
      </c>
      <c r="F2453" s="4">
        <v>8.0000000000000004E-4</v>
      </c>
      <c r="G2453">
        <v>0</v>
      </c>
      <c r="H2453" s="25">
        <v>19.8</v>
      </c>
      <c r="I2453" s="25">
        <v>0</v>
      </c>
      <c r="J2453" s="3">
        <v>10000</v>
      </c>
      <c r="K2453" s="7">
        <f t="shared" si="547"/>
        <v>2</v>
      </c>
      <c r="L2453" s="6">
        <f t="shared" si="548"/>
        <v>53.4</v>
      </c>
      <c r="M2453">
        <v>1</v>
      </c>
      <c r="N2453" s="9">
        <f t="shared" si="549"/>
        <v>1</v>
      </c>
      <c r="O2453" s="9">
        <f t="shared" si="550"/>
        <v>0</v>
      </c>
      <c r="P2453" s="9">
        <f t="shared" si="551"/>
        <v>0</v>
      </c>
      <c r="Q2453" s="8">
        <f t="shared" si="552"/>
        <v>8.6</v>
      </c>
      <c r="R2453" s="8">
        <f t="shared" si="553"/>
        <v>0</v>
      </c>
      <c r="S2453" t="str">
        <f t="shared" si="554"/>
        <v>17.00.00</v>
      </c>
      <c r="T2453" t="str">
        <f t="shared" si="555"/>
        <v>23.00.00</v>
      </c>
      <c r="U2453" t="str">
        <f t="shared" si="556"/>
        <v xml:space="preserve">1-giu-2016 </v>
      </c>
      <c r="V2453">
        <f t="shared" si="557"/>
        <v>6</v>
      </c>
      <c r="W2453">
        <f t="shared" si="558"/>
        <v>2016</v>
      </c>
      <c r="X2453">
        <f t="shared" si="559"/>
        <v>1</v>
      </c>
      <c r="Y2453" s="25">
        <f t="shared" si="560"/>
        <v>20757.4000000001</v>
      </c>
    </row>
    <row r="2454" spans="1:25">
      <c r="A2454" t="s">
        <v>3939</v>
      </c>
      <c r="B2454" t="s">
        <v>3940</v>
      </c>
      <c r="C2454" t="s">
        <v>25</v>
      </c>
      <c r="D2454">
        <v>7</v>
      </c>
      <c r="E2454" s="36">
        <v>-37.700000000000003</v>
      </c>
      <c r="F2454" s="4">
        <v>-3.7000000000000002E-3</v>
      </c>
      <c r="G2454">
        <v>0</v>
      </c>
      <c r="H2454" s="25">
        <v>0.7</v>
      </c>
      <c r="I2454" s="25">
        <v>-37.799999999999997</v>
      </c>
      <c r="J2454" s="3">
        <v>10000</v>
      </c>
      <c r="K2454" s="7">
        <f t="shared" si="547"/>
        <v>-1</v>
      </c>
      <c r="L2454" s="6">
        <f t="shared" si="548"/>
        <v>-37.700000000000003</v>
      </c>
      <c r="M2454">
        <v>1</v>
      </c>
      <c r="N2454" s="9">
        <f t="shared" si="549"/>
        <v>0</v>
      </c>
      <c r="O2454" s="9">
        <f t="shared" si="550"/>
        <v>-1</v>
      </c>
      <c r="P2454" s="9">
        <f t="shared" si="551"/>
        <v>0</v>
      </c>
      <c r="Q2454" s="8">
        <f t="shared" si="552"/>
        <v>0</v>
      </c>
      <c r="R2454" s="8">
        <f t="shared" si="553"/>
        <v>-37.700000000000003</v>
      </c>
      <c r="S2454" t="str">
        <f t="shared" si="554"/>
        <v>22.00.00</v>
      </c>
      <c r="T2454" t="str">
        <f t="shared" si="555"/>
        <v>5.00.00</v>
      </c>
      <c r="U2454" t="str">
        <f t="shared" si="556"/>
        <v xml:space="preserve">1-giu-2016 </v>
      </c>
      <c r="V2454">
        <f t="shared" si="557"/>
        <v>6</v>
      </c>
      <c r="W2454">
        <f t="shared" si="558"/>
        <v>2016</v>
      </c>
      <c r="X2454">
        <f t="shared" si="559"/>
        <v>1</v>
      </c>
      <c r="Y2454" s="25">
        <f t="shared" si="560"/>
        <v>20719.700000000099</v>
      </c>
    </row>
    <row r="2455" spans="1:25">
      <c r="A2455" t="s">
        <v>3937</v>
      </c>
      <c r="B2455" t="s">
        <v>3938</v>
      </c>
      <c r="C2455" t="s">
        <v>25</v>
      </c>
      <c r="D2455">
        <v>5</v>
      </c>
      <c r="E2455" s="36">
        <v>-61.8</v>
      </c>
      <c r="F2455" s="4">
        <v>-6.0000000000000001E-3</v>
      </c>
      <c r="G2455">
        <v>0</v>
      </c>
      <c r="H2455" s="25">
        <v>6.1</v>
      </c>
      <c r="I2455" s="25">
        <v>-61.8</v>
      </c>
      <c r="J2455" s="3">
        <v>10000</v>
      </c>
      <c r="K2455" s="7">
        <f t="shared" si="547"/>
        <v>-2</v>
      </c>
      <c r="L2455" s="6">
        <f t="shared" si="548"/>
        <v>-99.5</v>
      </c>
      <c r="M2455">
        <v>1</v>
      </c>
      <c r="N2455" s="9">
        <f t="shared" si="549"/>
        <v>0</v>
      </c>
      <c r="O2455" s="9">
        <f t="shared" si="550"/>
        <v>-1</v>
      </c>
      <c r="P2455" s="9">
        <f t="shared" si="551"/>
        <v>0</v>
      </c>
      <c r="Q2455" s="8">
        <f t="shared" si="552"/>
        <v>0</v>
      </c>
      <c r="R2455" s="8">
        <f t="shared" si="553"/>
        <v>-61.8</v>
      </c>
      <c r="S2455" t="str">
        <f t="shared" si="554"/>
        <v>4.00.00</v>
      </c>
      <c r="T2455" t="str">
        <f t="shared" si="555"/>
        <v>9.00.00</v>
      </c>
      <c r="U2455" t="str">
        <f t="shared" si="556"/>
        <v xml:space="preserve">1-giu-2016 </v>
      </c>
      <c r="V2455">
        <f t="shared" si="557"/>
        <v>6</v>
      </c>
      <c r="W2455">
        <f t="shared" si="558"/>
        <v>2016</v>
      </c>
      <c r="X2455">
        <f t="shared" si="559"/>
        <v>1</v>
      </c>
      <c r="Y2455" s="25">
        <f t="shared" si="560"/>
        <v>20657.9000000001</v>
      </c>
    </row>
    <row r="2456" spans="1:25">
      <c r="A2456" t="s">
        <v>3941</v>
      </c>
      <c r="B2456" t="s">
        <v>3942</v>
      </c>
      <c r="C2456" t="s">
        <v>25</v>
      </c>
      <c r="D2456">
        <v>3</v>
      </c>
      <c r="E2456" s="36">
        <v>-51.8</v>
      </c>
      <c r="F2456" s="4">
        <v>-5.1000000000000004E-3</v>
      </c>
      <c r="G2456">
        <v>0</v>
      </c>
      <c r="H2456" s="25">
        <v>5.2</v>
      </c>
      <c r="I2456" s="25">
        <v>-51.8</v>
      </c>
      <c r="J2456" s="3">
        <v>10000</v>
      </c>
      <c r="K2456" s="7">
        <f t="shared" si="547"/>
        <v>-3</v>
      </c>
      <c r="L2456" s="6">
        <f t="shared" si="548"/>
        <v>-151.30000000000001</v>
      </c>
      <c r="M2456">
        <v>1</v>
      </c>
      <c r="N2456" s="9">
        <f t="shared" si="549"/>
        <v>0</v>
      </c>
      <c r="O2456" s="9">
        <f t="shared" si="550"/>
        <v>-1</v>
      </c>
      <c r="P2456" s="9">
        <f t="shared" si="551"/>
        <v>0</v>
      </c>
      <c r="Q2456" s="8">
        <f t="shared" si="552"/>
        <v>0</v>
      </c>
      <c r="R2456" s="8">
        <f t="shared" si="553"/>
        <v>-51.8</v>
      </c>
      <c r="S2456" t="str">
        <f t="shared" si="554"/>
        <v>11.00.00</v>
      </c>
      <c r="T2456" t="str">
        <f t="shared" si="555"/>
        <v>14.00.00</v>
      </c>
      <c r="U2456" t="str">
        <f t="shared" si="556"/>
        <v xml:space="preserve">2-giu-2016 </v>
      </c>
      <c r="V2456">
        <f t="shared" si="557"/>
        <v>6</v>
      </c>
      <c r="W2456">
        <f t="shared" si="558"/>
        <v>2016</v>
      </c>
      <c r="X2456">
        <f t="shared" si="559"/>
        <v>2</v>
      </c>
      <c r="Y2456" s="25">
        <f t="shared" si="560"/>
        <v>20606.1000000001</v>
      </c>
    </row>
    <row r="2457" spans="1:25">
      <c r="A2457" t="s">
        <v>3943</v>
      </c>
      <c r="B2457" t="s">
        <v>3944</v>
      </c>
      <c r="C2457" t="s">
        <v>25</v>
      </c>
      <c r="D2457">
        <v>14</v>
      </c>
      <c r="E2457" s="36">
        <v>6.4</v>
      </c>
      <c r="F2457" s="4">
        <v>5.9999999999999995E-4</v>
      </c>
      <c r="G2457">
        <v>0</v>
      </c>
      <c r="H2457" s="25">
        <v>36.799999999999997</v>
      </c>
      <c r="I2457" s="25">
        <v>-3.6</v>
      </c>
      <c r="J2457" s="3">
        <v>10000</v>
      </c>
      <c r="K2457" s="7">
        <f t="shared" si="547"/>
        <v>1</v>
      </c>
      <c r="L2457" s="6">
        <f t="shared" si="548"/>
        <v>6.4</v>
      </c>
      <c r="M2457">
        <v>1</v>
      </c>
      <c r="N2457" s="9">
        <f t="shared" si="549"/>
        <v>1</v>
      </c>
      <c r="O2457" s="9">
        <f t="shared" si="550"/>
        <v>0</v>
      </c>
      <c r="P2457" s="9">
        <f t="shared" si="551"/>
        <v>0</v>
      </c>
      <c r="Q2457" s="8">
        <f t="shared" si="552"/>
        <v>6.4</v>
      </c>
      <c r="R2457" s="8">
        <f t="shared" si="553"/>
        <v>0</v>
      </c>
      <c r="S2457" t="str">
        <f t="shared" si="554"/>
        <v>20.00.00</v>
      </c>
      <c r="T2457" t="str">
        <f t="shared" si="555"/>
        <v>10.00.00</v>
      </c>
      <c r="U2457" t="str">
        <f t="shared" si="556"/>
        <v xml:space="preserve">2-giu-2016 </v>
      </c>
      <c r="V2457">
        <f t="shared" si="557"/>
        <v>6</v>
      </c>
      <c r="W2457">
        <f t="shared" si="558"/>
        <v>2016</v>
      </c>
      <c r="X2457">
        <f t="shared" si="559"/>
        <v>2</v>
      </c>
      <c r="Y2457" s="25">
        <f t="shared" si="560"/>
        <v>20612.500000000102</v>
      </c>
    </row>
    <row r="2458" spans="1:25">
      <c r="A2458" t="s">
        <v>3944</v>
      </c>
      <c r="B2458" t="s">
        <v>3945</v>
      </c>
      <c r="C2458" t="s">
        <v>55</v>
      </c>
      <c r="D2458">
        <v>6</v>
      </c>
      <c r="E2458" s="36">
        <v>131.19999999999999</v>
      </c>
      <c r="F2458" s="4">
        <v>1.2800000000000001E-2</v>
      </c>
      <c r="G2458">
        <v>0</v>
      </c>
      <c r="H2458" s="25">
        <v>150.5</v>
      </c>
      <c r="I2458" s="25">
        <v>-25.3</v>
      </c>
      <c r="J2458" s="3">
        <v>10000</v>
      </c>
      <c r="K2458" s="7">
        <f t="shared" si="547"/>
        <v>2</v>
      </c>
      <c r="L2458" s="6">
        <f t="shared" si="548"/>
        <v>137.6</v>
      </c>
      <c r="M2458">
        <v>1</v>
      </c>
      <c r="N2458" s="9">
        <f t="shared" si="549"/>
        <v>1</v>
      </c>
      <c r="O2458" s="9">
        <f t="shared" si="550"/>
        <v>0</v>
      </c>
      <c r="P2458" s="9">
        <f t="shared" si="551"/>
        <v>0</v>
      </c>
      <c r="Q2458" s="8">
        <f t="shared" si="552"/>
        <v>131.19999999999999</v>
      </c>
      <c r="R2458" s="8">
        <f t="shared" si="553"/>
        <v>0</v>
      </c>
      <c r="S2458" t="str">
        <f t="shared" si="554"/>
        <v>10.00.00</v>
      </c>
      <c r="T2458" t="str">
        <f t="shared" si="555"/>
        <v>16.00.00</v>
      </c>
      <c r="U2458" t="str">
        <f t="shared" si="556"/>
        <v xml:space="preserve">3-giu-2016 </v>
      </c>
      <c r="V2458">
        <f t="shared" si="557"/>
        <v>6</v>
      </c>
      <c r="W2458">
        <f t="shared" si="558"/>
        <v>2016</v>
      </c>
      <c r="X2458">
        <f t="shared" si="559"/>
        <v>3</v>
      </c>
      <c r="Y2458" s="25">
        <f t="shared" si="560"/>
        <v>20743.700000000103</v>
      </c>
    </row>
    <row r="2459" spans="1:25">
      <c r="A2459" t="s">
        <v>2508</v>
      </c>
      <c r="B2459" t="s">
        <v>2509</v>
      </c>
      <c r="C2459" t="s">
        <v>25</v>
      </c>
      <c r="D2459">
        <v>9</v>
      </c>
      <c r="E2459" s="38">
        <v>-40.4</v>
      </c>
      <c r="F2459" s="4">
        <v>-2E-3</v>
      </c>
      <c r="G2459">
        <v>0</v>
      </c>
      <c r="H2459" s="25">
        <v>0</v>
      </c>
      <c r="I2459" s="25">
        <v>-62.4</v>
      </c>
      <c r="J2459" s="3">
        <v>10000</v>
      </c>
      <c r="K2459" s="7">
        <f t="shared" si="547"/>
        <v>-1</v>
      </c>
      <c r="L2459" s="6">
        <f t="shared" si="548"/>
        <v>-40.4</v>
      </c>
      <c r="M2459">
        <v>1</v>
      </c>
      <c r="N2459" s="9">
        <f t="shared" si="549"/>
        <v>0</v>
      </c>
      <c r="O2459" s="9">
        <f t="shared" si="550"/>
        <v>-1</v>
      </c>
      <c r="P2459" s="9">
        <f t="shared" si="551"/>
        <v>0</v>
      </c>
      <c r="Q2459" s="8">
        <f t="shared" si="552"/>
        <v>0</v>
      </c>
      <c r="R2459" s="8">
        <f t="shared" si="553"/>
        <v>-40.4</v>
      </c>
      <c r="S2459" t="str">
        <f t="shared" si="554"/>
        <v>12.00.00</v>
      </c>
      <c r="T2459" t="str">
        <f t="shared" si="555"/>
        <v>21.00.00</v>
      </c>
      <c r="U2459" t="str">
        <f t="shared" si="556"/>
        <v xml:space="preserve">7-giu-2016 </v>
      </c>
      <c r="V2459">
        <f t="shared" si="557"/>
        <v>6</v>
      </c>
      <c r="W2459">
        <f t="shared" si="558"/>
        <v>2016</v>
      </c>
      <c r="X2459">
        <f t="shared" si="559"/>
        <v>7</v>
      </c>
      <c r="Y2459" s="25">
        <f t="shared" si="560"/>
        <v>20703.300000000101</v>
      </c>
    </row>
    <row r="2460" spans="1:25">
      <c r="A2460" t="s">
        <v>3947</v>
      </c>
      <c r="B2460" t="s">
        <v>3948</v>
      </c>
      <c r="C2460" t="s">
        <v>55</v>
      </c>
      <c r="D2460">
        <v>16</v>
      </c>
      <c r="E2460" s="36">
        <v>-13.2</v>
      </c>
      <c r="F2460" s="4">
        <v>-1.2999999999999999E-3</v>
      </c>
      <c r="G2460">
        <v>0</v>
      </c>
      <c r="H2460" s="25">
        <v>24</v>
      </c>
      <c r="I2460" s="25">
        <v>-14.1</v>
      </c>
      <c r="J2460" s="3">
        <v>10000</v>
      </c>
      <c r="K2460" s="7">
        <f t="shared" si="547"/>
        <v>-2</v>
      </c>
      <c r="L2460" s="6">
        <f t="shared" si="548"/>
        <v>-53.599999999999994</v>
      </c>
      <c r="M2460">
        <v>1</v>
      </c>
      <c r="N2460" s="9">
        <f t="shared" si="549"/>
        <v>0</v>
      </c>
      <c r="O2460" s="9">
        <f t="shared" si="550"/>
        <v>-1</v>
      </c>
      <c r="P2460" s="9">
        <f t="shared" si="551"/>
        <v>0</v>
      </c>
      <c r="Q2460" s="8">
        <f t="shared" si="552"/>
        <v>0</v>
      </c>
      <c r="R2460" s="8">
        <f t="shared" si="553"/>
        <v>-13.2</v>
      </c>
      <c r="S2460" t="str">
        <f t="shared" si="554"/>
        <v>22.00.00</v>
      </c>
      <c r="T2460" t="str">
        <f t="shared" si="555"/>
        <v>14.00.00</v>
      </c>
      <c r="U2460" t="str">
        <f t="shared" si="556"/>
        <v xml:space="preserve">7-giu-2016 </v>
      </c>
      <c r="V2460">
        <f t="shared" si="557"/>
        <v>6</v>
      </c>
      <c r="W2460">
        <f t="shared" si="558"/>
        <v>2016</v>
      </c>
      <c r="X2460">
        <f t="shared" si="559"/>
        <v>7</v>
      </c>
      <c r="Y2460" s="25">
        <f t="shared" si="560"/>
        <v>20690.1000000001</v>
      </c>
    </row>
    <row r="2461" spans="1:25">
      <c r="A2461" t="s">
        <v>3946</v>
      </c>
      <c r="B2461" t="s">
        <v>3947</v>
      </c>
      <c r="C2461" t="s">
        <v>25</v>
      </c>
      <c r="D2461">
        <v>14</v>
      </c>
      <c r="E2461" s="36">
        <v>89.4</v>
      </c>
      <c r="F2461" s="4">
        <v>8.8000000000000005E-3</v>
      </c>
      <c r="G2461">
        <v>0</v>
      </c>
      <c r="H2461" s="25">
        <v>133.5</v>
      </c>
      <c r="I2461" s="25">
        <v>0</v>
      </c>
      <c r="J2461" s="3">
        <v>10000</v>
      </c>
      <c r="K2461" s="7">
        <f t="shared" si="547"/>
        <v>1</v>
      </c>
      <c r="L2461" s="6">
        <f t="shared" si="548"/>
        <v>89.4</v>
      </c>
      <c r="M2461">
        <v>1</v>
      </c>
      <c r="N2461" s="9">
        <f t="shared" si="549"/>
        <v>1</v>
      </c>
      <c r="O2461" s="9">
        <f t="shared" si="550"/>
        <v>0</v>
      </c>
      <c r="P2461" s="9">
        <f t="shared" si="551"/>
        <v>0</v>
      </c>
      <c r="Q2461" s="8">
        <f t="shared" si="552"/>
        <v>89.4</v>
      </c>
      <c r="R2461" s="8">
        <f t="shared" si="553"/>
        <v>0</v>
      </c>
      <c r="S2461" t="str">
        <f t="shared" si="554"/>
        <v>8.00.00</v>
      </c>
      <c r="T2461" t="str">
        <f t="shared" si="555"/>
        <v>22.00.00</v>
      </c>
      <c r="U2461" t="str">
        <f t="shared" si="556"/>
        <v xml:space="preserve">7-giu-2016 </v>
      </c>
      <c r="V2461">
        <f t="shared" si="557"/>
        <v>6</v>
      </c>
      <c r="W2461">
        <f t="shared" si="558"/>
        <v>2016</v>
      </c>
      <c r="X2461">
        <f t="shared" si="559"/>
        <v>7</v>
      </c>
      <c r="Y2461" s="25">
        <f t="shared" si="560"/>
        <v>20779.500000000102</v>
      </c>
    </row>
    <row r="2462" spans="1:25">
      <c r="A2462" t="s">
        <v>2510</v>
      </c>
      <c r="B2462" t="s">
        <v>2511</v>
      </c>
      <c r="C2462" t="s">
        <v>55</v>
      </c>
      <c r="D2462">
        <v>8</v>
      </c>
      <c r="E2462" s="38">
        <v>179.4</v>
      </c>
      <c r="F2462" s="4">
        <v>9.1000000000000004E-3</v>
      </c>
      <c r="G2462">
        <v>0</v>
      </c>
      <c r="H2462" s="25">
        <v>181</v>
      </c>
      <c r="I2462" s="25">
        <v>0</v>
      </c>
      <c r="J2462" s="3">
        <v>10000</v>
      </c>
      <c r="K2462" s="7">
        <f t="shared" si="547"/>
        <v>2</v>
      </c>
      <c r="L2462" s="6">
        <f t="shared" si="548"/>
        <v>268.8</v>
      </c>
      <c r="M2462">
        <v>1</v>
      </c>
      <c r="N2462" s="9">
        <f t="shared" si="549"/>
        <v>1</v>
      </c>
      <c r="O2462" s="9">
        <f t="shared" si="550"/>
        <v>0</v>
      </c>
      <c r="P2462" s="9">
        <f t="shared" si="551"/>
        <v>0</v>
      </c>
      <c r="Q2462" s="8">
        <f t="shared" si="552"/>
        <v>179.4</v>
      </c>
      <c r="R2462" s="8">
        <f t="shared" si="553"/>
        <v>0</v>
      </c>
      <c r="S2462" t="str">
        <f t="shared" si="554"/>
        <v>13.00.00</v>
      </c>
      <c r="T2462" t="str">
        <f t="shared" si="555"/>
        <v>21.00.00</v>
      </c>
      <c r="U2462" t="str">
        <f t="shared" si="556"/>
        <v>10-giu-2016</v>
      </c>
      <c r="V2462">
        <f t="shared" si="557"/>
        <v>6</v>
      </c>
      <c r="W2462">
        <f t="shared" si="558"/>
        <v>2016</v>
      </c>
      <c r="X2462">
        <f t="shared" si="559"/>
        <v>10</v>
      </c>
      <c r="Y2462" s="25">
        <f t="shared" si="560"/>
        <v>20958.900000000103</v>
      </c>
    </row>
    <row r="2463" spans="1:25">
      <c r="A2463" t="s">
        <v>7619</v>
      </c>
      <c r="B2463" t="s">
        <v>2510</v>
      </c>
      <c r="C2463" t="s">
        <v>55</v>
      </c>
      <c r="D2463">
        <v>13</v>
      </c>
      <c r="E2463" s="36">
        <v>62.5</v>
      </c>
      <c r="F2463" s="4">
        <v>6.3E-3</v>
      </c>
      <c r="G2463">
        <v>0</v>
      </c>
      <c r="H2463" s="25">
        <v>83.5</v>
      </c>
      <c r="I2463" s="25">
        <v>0</v>
      </c>
      <c r="J2463" s="3">
        <v>10000</v>
      </c>
      <c r="K2463" s="7">
        <f t="shared" si="547"/>
        <v>3</v>
      </c>
      <c r="L2463" s="6">
        <f t="shared" si="548"/>
        <v>331.3</v>
      </c>
      <c r="M2463">
        <v>1</v>
      </c>
      <c r="N2463" s="9">
        <f t="shared" si="549"/>
        <v>1</v>
      </c>
      <c r="O2463" s="9">
        <f t="shared" si="550"/>
        <v>0</v>
      </c>
      <c r="P2463" s="9">
        <f t="shared" si="551"/>
        <v>0</v>
      </c>
      <c r="Q2463" s="8">
        <f t="shared" si="552"/>
        <v>62.5</v>
      </c>
      <c r="R2463" s="8">
        <f t="shared" si="553"/>
        <v>0</v>
      </c>
      <c r="S2463" t="str">
        <f t="shared" si="554"/>
        <v>9.45.00</v>
      </c>
      <c r="T2463" t="str">
        <f t="shared" si="555"/>
        <v>13.00.00</v>
      </c>
      <c r="U2463" t="str">
        <f t="shared" si="556"/>
        <v>10-giu-2016</v>
      </c>
      <c r="V2463">
        <f t="shared" si="557"/>
        <v>6</v>
      </c>
      <c r="W2463">
        <f t="shared" si="558"/>
        <v>2016</v>
      </c>
      <c r="X2463">
        <f t="shared" si="559"/>
        <v>10</v>
      </c>
      <c r="Y2463" s="25">
        <f t="shared" si="560"/>
        <v>21021.400000000103</v>
      </c>
    </row>
    <row r="2464" spans="1:25">
      <c r="A2464" t="s">
        <v>3577</v>
      </c>
      <c r="B2464" t="s">
        <v>3578</v>
      </c>
      <c r="C2464" t="s">
        <v>25</v>
      </c>
      <c r="D2464">
        <v>11</v>
      </c>
      <c r="E2464" s="36">
        <v>-17.2</v>
      </c>
      <c r="F2464" s="4">
        <v>-1.8E-3</v>
      </c>
      <c r="G2464">
        <v>0</v>
      </c>
      <c r="H2464" s="25">
        <v>15.5</v>
      </c>
      <c r="I2464" s="25">
        <v>-63</v>
      </c>
      <c r="J2464" s="3">
        <v>10000</v>
      </c>
      <c r="K2464" s="7">
        <f t="shared" si="547"/>
        <v>-1</v>
      </c>
      <c r="L2464" s="6">
        <f t="shared" si="548"/>
        <v>-17.2</v>
      </c>
      <c r="M2464">
        <v>1</v>
      </c>
      <c r="N2464" s="9">
        <f t="shared" si="549"/>
        <v>0</v>
      </c>
      <c r="O2464" s="9">
        <f t="shared" si="550"/>
        <v>-1</v>
      </c>
      <c r="P2464" s="9">
        <f t="shared" si="551"/>
        <v>0</v>
      </c>
      <c r="Q2464" s="8">
        <f t="shared" si="552"/>
        <v>0</v>
      </c>
      <c r="R2464" s="8">
        <f t="shared" si="553"/>
        <v>-17.2</v>
      </c>
      <c r="S2464" t="str">
        <f t="shared" si="554"/>
        <v>12.00.00</v>
      </c>
      <c r="T2464" t="str">
        <f t="shared" si="555"/>
        <v>23.00.00</v>
      </c>
      <c r="U2464" t="str">
        <f t="shared" si="556"/>
        <v>14-giu-2016</v>
      </c>
      <c r="V2464">
        <f t="shared" si="557"/>
        <v>6</v>
      </c>
      <c r="W2464">
        <f t="shared" si="558"/>
        <v>2016</v>
      </c>
      <c r="X2464">
        <f t="shared" si="559"/>
        <v>14</v>
      </c>
      <c r="Y2464" s="25">
        <f t="shared" si="560"/>
        <v>21004.200000000103</v>
      </c>
    </row>
    <row r="2465" spans="1:25">
      <c r="A2465" t="s">
        <v>3951</v>
      </c>
      <c r="B2465" t="s">
        <v>3951</v>
      </c>
      <c r="C2465" t="s">
        <v>25</v>
      </c>
      <c r="D2465">
        <v>0</v>
      </c>
      <c r="E2465" s="36">
        <v>-66.8</v>
      </c>
      <c r="F2465" s="4">
        <v>-7.0000000000000001E-3</v>
      </c>
      <c r="G2465">
        <v>0</v>
      </c>
      <c r="H2465" s="25">
        <v>0</v>
      </c>
      <c r="I2465" s="25">
        <v>-66.8</v>
      </c>
      <c r="J2465" s="3">
        <v>10000</v>
      </c>
      <c r="K2465" s="7">
        <f t="shared" si="547"/>
        <v>-2</v>
      </c>
      <c r="L2465" s="6">
        <f t="shared" si="548"/>
        <v>-84</v>
      </c>
      <c r="M2465">
        <v>1</v>
      </c>
      <c r="N2465" s="9">
        <f t="shared" si="549"/>
        <v>0</v>
      </c>
      <c r="O2465" s="9">
        <f t="shared" si="550"/>
        <v>-1</v>
      </c>
      <c r="P2465" s="9">
        <f t="shared" si="551"/>
        <v>0</v>
      </c>
      <c r="Q2465" s="8">
        <f t="shared" si="552"/>
        <v>0</v>
      </c>
      <c r="R2465" s="8">
        <f t="shared" si="553"/>
        <v>-66.8</v>
      </c>
      <c r="S2465" t="str">
        <f t="shared" si="554"/>
        <v>16.00.00</v>
      </c>
      <c r="T2465" t="str">
        <f t="shared" si="555"/>
        <v>16.00.00</v>
      </c>
      <c r="U2465" t="str">
        <f t="shared" si="556"/>
        <v>14-giu-2016</v>
      </c>
      <c r="V2465">
        <f t="shared" si="557"/>
        <v>6</v>
      </c>
      <c r="W2465">
        <f t="shared" si="558"/>
        <v>2016</v>
      </c>
      <c r="X2465">
        <f t="shared" si="559"/>
        <v>14</v>
      </c>
      <c r="Y2465" s="25">
        <f t="shared" si="560"/>
        <v>20937.400000000103</v>
      </c>
    </row>
    <row r="2466" spans="1:25">
      <c r="A2466" t="s">
        <v>3949</v>
      </c>
      <c r="B2466" t="s">
        <v>3950</v>
      </c>
      <c r="C2466" t="s">
        <v>25</v>
      </c>
      <c r="D2466">
        <v>2</v>
      </c>
      <c r="E2466" s="36">
        <v>-41.6</v>
      </c>
      <c r="F2466" s="4">
        <v>-4.3E-3</v>
      </c>
      <c r="G2466">
        <v>0</v>
      </c>
      <c r="H2466" s="25">
        <v>3.7</v>
      </c>
      <c r="I2466" s="25">
        <v>-41.6</v>
      </c>
      <c r="J2466" s="3">
        <v>10000</v>
      </c>
      <c r="K2466" s="7">
        <f t="shared" si="547"/>
        <v>-3</v>
      </c>
      <c r="L2466" s="6">
        <f t="shared" si="548"/>
        <v>-125.6</v>
      </c>
      <c r="M2466">
        <v>1</v>
      </c>
      <c r="N2466" s="9">
        <f t="shared" si="549"/>
        <v>0</v>
      </c>
      <c r="O2466" s="9">
        <f t="shared" si="550"/>
        <v>-1</v>
      </c>
      <c r="P2466" s="9">
        <f t="shared" si="551"/>
        <v>0</v>
      </c>
      <c r="Q2466" s="8">
        <f t="shared" si="552"/>
        <v>0</v>
      </c>
      <c r="R2466" s="8">
        <f t="shared" si="553"/>
        <v>-41.6</v>
      </c>
      <c r="S2466" t="str">
        <f t="shared" si="554"/>
        <v>7.00.00</v>
      </c>
      <c r="T2466" t="str">
        <f t="shared" si="555"/>
        <v>9.00.00</v>
      </c>
      <c r="U2466" t="str">
        <f t="shared" si="556"/>
        <v>14-giu-2016</v>
      </c>
      <c r="V2466">
        <f t="shared" si="557"/>
        <v>6</v>
      </c>
      <c r="W2466">
        <f t="shared" si="558"/>
        <v>2016</v>
      </c>
      <c r="X2466">
        <f t="shared" si="559"/>
        <v>14</v>
      </c>
      <c r="Y2466" s="25">
        <f t="shared" si="560"/>
        <v>20895.800000000105</v>
      </c>
    </row>
    <row r="2467" spans="1:25">
      <c r="A2467" t="s">
        <v>3952</v>
      </c>
      <c r="B2467" t="s">
        <v>3953</v>
      </c>
      <c r="C2467" t="s">
        <v>25</v>
      </c>
      <c r="D2467">
        <v>4</v>
      </c>
      <c r="E2467" s="36">
        <v>-17.8</v>
      </c>
      <c r="F2467" s="4">
        <v>-1.9E-3</v>
      </c>
      <c r="G2467">
        <v>0</v>
      </c>
      <c r="H2467" s="25">
        <v>35.4</v>
      </c>
      <c r="I2467" s="25">
        <v>-27.1</v>
      </c>
      <c r="J2467" s="3">
        <v>10000</v>
      </c>
      <c r="K2467" s="7">
        <f t="shared" si="547"/>
        <v>-4</v>
      </c>
      <c r="L2467" s="6">
        <f t="shared" si="548"/>
        <v>-143.4</v>
      </c>
      <c r="M2467">
        <v>1</v>
      </c>
      <c r="N2467" s="9">
        <f t="shared" si="549"/>
        <v>0</v>
      </c>
      <c r="O2467" s="9">
        <f t="shared" si="550"/>
        <v>-1</v>
      </c>
      <c r="P2467" s="9">
        <f t="shared" si="551"/>
        <v>0</v>
      </c>
      <c r="Q2467" s="8">
        <f t="shared" si="552"/>
        <v>0</v>
      </c>
      <c r="R2467" s="8">
        <f t="shared" si="553"/>
        <v>-17.8</v>
      </c>
      <c r="S2467" t="str">
        <f t="shared" si="554"/>
        <v>9.00.00</v>
      </c>
      <c r="T2467" t="str">
        <f t="shared" si="555"/>
        <v>13.00.00</v>
      </c>
      <c r="U2467" t="str">
        <f t="shared" si="556"/>
        <v>15-giu-2016</v>
      </c>
      <c r="V2467">
        <f t="shared" si="557"/>
        <v>6</v>
      </c>
      <c r="W2467">
        <f t="shared" si="558"/>
        <v>2016</v>
      </c>
      <c r="X2467">
        <f t="shared" si="559"/>
        <v>15</v>
      </c>
      <c r="Y2467" s="25">
        <f t="shared" si="560"/>
        <v>20878.000000000106</v>
      </c>
    </row>
    <row r="2468" spans="1:25">
      <c r="A2468" t="s">
        <v>3954</v>
      </c>
      <c r="B2468" t="s">
        <v>3954</v>
      </c>
      <c r="C2468" t="s">
        <v>55</v>
      </c>
      <c r="D2468">
        <v>0</v>
      </c>
      <c r="E2468" s="36">
        <v>-73.8</v>
      </c>
      <c r="F2468" s="4">
        <v>-7.7999999999999996E-3</v>
      </c>
      <c r="G2468">
        <v>0</v>
      </c>
      <c r="H2468" s="25">
        <v>0</v>
      </c>
      <c r="I2468" s="25">
        <v>-73.8</v>
      </c>
      <c r="J2468" s="3">
        <v>10000</v>
      </c>
      <c r="K2468" s="7">
        <f t="shared" si="547"/>
        <v>-5</v>
      </c>
      <c r="L2468" s="6">
        <f t="shared" si="548"/>
        <v>-217.2</v>
      </c>
      <c r="M2468">
        <v>1</v>
      </c>
      <c r="N2468" s="9">
        <f t="shared" si="549"/>
        <v>0</v>
      </c>
      <c r="O2468" s="9">
        <f t="shared" si="550"/>
        <v>-1</v>
      </c>
      <c r="P2468" s="9">
        <f t="shared" si="551"/>
        <v>0</v>
      </c>
      <c r="Q2468" s="8">
        <f t="shared" si="552"/>
        <v>0</v>
      </c>
      <c r="R2468" s="8">
        <f t="shared" si="553"/>
        <v>-73.8</v>
      </c>
      <c r="S2468" t="str">
        <f t="shared" si="554"/>
        <v>17.00.00</v>
      </c>
      <c r="T2468" t="str">
        <f t="shared" si="555"/>
        <v>17.00.00</v>
      </c>
      <c r="U2468" t="str">
        <f t="shared" si="556"/>
        <v>16-giu-2016</v>
      </c>
      <c r="V2468">
        <f t="shared" si="557"/>
        <v>6</v>
      </c>
      <c r="W2468">
        <f t="shared" si="558"/>
        <v>2016</v>
      </c>
      <c r="X2468">
        <f t="shared" si="559"/>
        <v>16</v>
      </c>
      <c r="Y2468" s="25">
        <f t="shared" si="560"/>
        <v>20804.200000000106</v>
      </c>
    </row>
    <row r="2469" spans="1:25">
      <c r="A2469" t="s">
        <v>7620</v>
      </c>
      <c r="B2469" t="s">
        <v>7621</v>
      </c>
      <c r="C2469" t="s">
        <v>25</v>
      </c>
      <c r="D2469">
        <v>6</v>
      </c>
      <c r="E2469" s="36">
        <v>-81.2</v>
      </c>
      <c r="F2469" s="4">
        <v>-8.3999999999999995E-3</v>
      </c>
      <c r="G2469">
        <v>0</v>
      </c>
      <c r="H2469" s="25">
        <v>0</v>
      </c>
      <c r="I2469" s="25">
        <v>-75.900000000000006</v>
      </c>
      <c r="J2469" s="3">
        <v>10000</v>
      </c>
      <c r="K2469" s="7">
        <f t="shared" si="547"/>
        <v>-6</v>
      </c>
      <c r="L2469" s="6">
        <f t="shared" si="548"/>
        <v>-298.39999999999998</v>
      </c>
      <c r="M2469">
        <v>1</v>
      </c>
      <c r="N2469" s="9">
        <f t="shared" si="549"/>
        <v>0</v>
      </c>
      <c r="O2469" s="9">
        <f t="shared" si="550"/>
        <v>-1</v>
      </c>
      <c r="P2469" s="9">
        <f t="shared" si="551"/>
        <v>0</v>
      </c>
      <c r="Q2469" s="8">
        <f t="shared" si="552"/>
        <v>0</v>
      </c>
      <c r="R2469" s="8">
        <f t="shared" si="553"/>
        <v>-81.2</v>
      </c>
      <c r="S2469" t="str">
        <f t="shared" si="554"/>
        <v>11.30.00</v>
      </c>
      <c r="T2469" t="str">
        <f t="shared" si="555"/>
        <v>13.00.00</v>
      </c>
      <c r="U2469" t="str">
        <f t="shared" si="556"/>
        <v>17-giu-2016</v>
      </c>
      <c r="V2469">
        <f t="shared" si="557"/>
        <v>6</v>
      </c>
      <c r="W2469">
        <f t="shared" si="558"/>
        <v>2016</v>
      </c>
      <c r="X2469">
        <f t="shared" si="559"/>
        <v>17</v>
      </c>
      <c r="Y2469" s="25">
        <f t="shared" si="560"/>
        <v>20723.000000000106</v>
      </c>
    </row>
    <row r="2470" spans="1:25">
      <c r="A2470" t="s">
        <v>7621</v>
      </c>
      <c r="B2470" t="s">
        <v>7622</v>
      </c>
      <c r="C2470" t="s">
        <v>55</v>
      </c>
      <c r="D2470">
        <v>4</v>
      </c>
      <c r="E2470" s="36">
        <v>9.3000000000000007</v>
      </c>
      <c r="F2470" s="4">
        <v>1E-3</v>
      </c>
      <c r="G2470">
        <v>0</v>
      </c>
      <c r="H2470" s="25">
        <v>4.5999999999999996</v>
      </c>
      <c r="I2470" s="25">
        <v>-20.399999999999999</v>
      </c>
      <c r="J2470" s="3">
        <v>10000</v>
      </c>
      <c r="K2470" s="7">
        <f t="shared" si="547"/>
        <v>1</v>
      </c>
      <c r="L2470" s="6">
        <f t="shared" si="548"/>
        <v>9.3000000000000007</v>
      </c>
      <c r="M2470">
        <v>1</v>
      </c>
      <c r="N2470" s="9">
        <f t="shared" si="549"/>
        <v>1</v>
      </c>
      <c r="O2470" s="9">
        <f t="shared" si="550"/>
        <v>0</v>
      </c>
      <c r="P2470" s="9">
        <f t="shared" si="551"/>
        <v>0</v>
      </c>
      <c r="Q2470" s="8">
        <f t="shared" si="552"/>
        <v>9.3000000000000007</v>
      </c>
      <c r="R2470" s="8">
        <f t="shared" si="553"/>
        <v>0</v>
      </c>
      <c r="S2470" t="str">
        <f t="shared" si="554"/>
        <v>13.00.00</v>
      </c>
      <c r="T2470" t="str">
        <f t="shared" si="555"/>
        <v>14.00.00</v>
      </c>
      <c r="U2470" t="str">
        <f t="shared" si="556"/>
        <v>17-giu-2016</v>
      </c>
      <c r="V2470">
        <f t="shared" si="557"/>
        <v>6</v>
      </c>
      <c r="W2470">
        <f t="shared" si="558"/>
        <v>2016</v>
      </c>
      <c r="X2470">
        <f t="shared" si="559"/>
        <v>17</v>
      </c>
      <c r="Y2470" s="25">
        <f t="shared" si="560"/>
        <v>20732.300000000105</v>
      </c>
    </row>
    <row r="2471" spans="1:25">
      <c r="A2471" t="s">
        <v>3955</v>
      </c>
      <c r="B2471" t="s">
        <v>3956</v>
      </c>
      <c r="C2471" t="s">
        <v>55</v>
      </c>
      <c r="D2471">
        <v>2</v>
      </c>
      <c r="E2471" s="36">
        <v>-69.8</v>
      </c>
      <c r="F2471" s="4">
        <v>-6.8999999999999999E-3</v>
      </c>
      <c r="G2471">
        <v>0</v>
      </c>
      <c r="H2471" s="25">
        <v>0</v>
      </c>
      <c r="I2471" s="25">
        <v>-69.8</v>
      </c>
      <c r="J2471" s="3">
        <v>10000</v>
      </c>
      <c r="K2471" s="7">
        <f t="shared" si="547"/>
        <v>-1</v>
      </c>
      <c r="L2471" s="6">
        <f t="shared" si="548"/>
        <v>-69.8</v>
      </c>
      <c r="M2471">
        <v>1</v>
      </c>
      <c r="N2471" s="9">
        <f t="shared" si="549"/>
        <v>0</v>
      </c>
      <c r="O2471" s="9">
        <f t="shared" si="550"/>
        <v>-1</v>
      </c>
      <c r="P2471" s="9">
        <f t="shared" si="551"/>
        <v>0</v>
      </c>
      <c r="Q2471" s="8">
        <f t="shared" si="552"/>
        <v>0</v>
      </c>
      <c r="R2471" s="8">
        <f t="shared" si="553"/>
        <v>-69.8</v>
      </c>
      <c r="S2471" t="str">
        <f t="shared" si="554"/>
        <v>22.00.00</v>
      </c>
      <c r="T2471" t="str">
        <f t="shared" si="555"/>
        <v>0.00.00</v>
      </c>
      <c r="U2471" t="str">
        <f t="shared" si="556"/>
        <v>22-giu-2016</v>
      </c>
      <c r="V2471">
        <f t="shared" si="557"/>
        <v>6</v>
      </c>
      <c r="W2471">
        <f t="shared" si="558"/>
        <v>2016</v>
      </c>
      <c r="X2471">
        <f t="shared" si="559"/>
        <v>22</v>
      </c>
      <c r="Y2471" s="25">
        <f t="shared" si="560"/>
        <v>20662.500000000106</v>
      </c>
    </row>
    <row r="2472" spans="1:25">
      <c r="A2472" t="s">
        <v>2512</v>
      </c>
      <c r="B2472" t="s">
        <v>2513</v>
      </c>
      <c r="C2472" t="s">
        <v>25</v>
      </c>
      <c r="D2472">
        <v>3</v>
      </c>
      <c r="E2472" s="38">
        <v>-200</v>
      </c>
      <c r="F2472" s="4">
        <v>-9.7000000000000003E-3</v>
      </c>
      <c r="G2472">
        <v>0</v>
      </c>
      <c r="H2472" s="25">
        <v>28</v>
      </c>
      <c r="I2472" s="25">
        <v>-200</v>
      </c>
      <c r="J2472" s="3">
        <v>10000</v>
      </c>
      <c r="K2472" s="7">
        <f t="shared" si="547"/>
        <v>-2</v>
      </c>
      <c r="L2472" s="6">
        <f t="shared" si="548"/>
        <v>-269.8</v>
      </c>
      <c r="M2472">
        <v>1</v>
      </c>
      <c r="N2472" s="9">
        <f t="shared" si="549"/>
        <v>0</v>
      </c>
      <c r="O2472" s="9">
        <f t="shared" si="550"/>
        <v>-1</v>
      </c>
      <c r="P2472" s="9">
        <f t="shared" si="551"/>
        <v>0</v>
      </c>
      <c r="Q2472" s="8">
        <f t="shared" si="552"/>
        <v>0</v>
      </c>
      <c r="R2472" s="8">
        <f t="shared" si="553"/>
        <v>-200</v>
      </c>
      <c r="S2472" t="str">
        <f t="shared" si="554"/>
        <v>12.00.00</v>
      </c>
      <c r="T2472" t="str">
        <f t="shared" si="555"/>
        <v>15.00.00</v>
      </c>
      <c r="U2472" t="str">
        <f t="shared" si="556"/>
        <v>23-giu-2016</v>
      </c>
      <c r="V2472">
        <f t="shared" si="557"/>
        <v>6</v>
      </c>
      <c r="W2472">
        <f t="shared" si="558"/>
        <v>2016</v>
      </c>
      <c r="X2472">
        <f t="shared" si="559"/>
        <v>23</v>
      </c>
      <c r="Y2472" s="25">
        <f t="shared" si="560"/>
        <v>20462.500000000106</v>
      </c>
    </row>
    <row r="2473" spans="1:25">
      <c r="A2473" t="s">
        <v>3957</v>
      </c>
      <c r="B2473" t="s">
        <v>3958</v>
      </c>
      <c r="C2473" t="s">
        <v>25</v>
      </c>
      <c r="D2473">
        <v>2</v>
      </c>
      <c r="E2473" s="36">
        <v>79.2</v>
      </c>
      <c r="F2473" s="4">
        <v>7.7000000000000002E-3</v>
      </c>
      <c r="G2473">
        <v>0</v>
      </c>
      <c r="H2473" s="25">
        <v>123.5</v>
      </c>
      <c r="I2473" s="25">
        <v>0</v>
      </c>
      <c r="J2473" s="3">
        <v>10000</v>
      </c>
      <c r="K2473" s="7">
        <f t="shared" si="547"/>
        <v>1</v>
      </c>
      <c r="L2473" s="6">
        <f t="shared" si="548"/>
        <v>79.2</v>
      </c>
      <c r="M2473">
        <v>1</v>
      </c>
      <c r="N2473" s="9">
        <f t="shared" si="549"/>
        <v>1</v>
      </c>
      <c r="O2473" s="9">
        <f t="shared" si="550"/>
        <v>0</v>
      </c>
      <c r="P2473" s="9">
        <f t="shared" si="551"/>
        <v>0</v>
      </c>
      <c r="Q2473" s="8">
        <f t="shared" si="552"/>
        <v>79.2</v>
      </c>
      <c r="R2473" s="8">
        <f t="shared" si="553"/>
        <v>0</v>
      </c>
      <c r="S2473" t="str">
        <f t="shared" si="554"/>
        <v>22.00.00</v>
      </c>
      <c r="T2473" t="str">
        <f t="shared" si="555"/>
        <v>0.00.00</v>
      </c>
      <c r="U2473" t="str">
        <f t="shared" si="556"/>
        <v>23-giu-2016</v>
      </c>
      <c r="V2473">
        <f t="shared" si="557"/>
        <v>6</v>
      </c>
      <c r="W2473">
        <f t="shared" si="558"/>
        <v>2016</v>
      </c>
      <c r="X2473">
        <f t="shared" si="559"/>
        <v>23</v>
      </c>
      <c r="Y2473" s="25">
        <f t="shared" si="560"/>
        <v>20541.700000000106</v>
      </c>
    </row>
    <row r="2474" spans="1:25">
      <c r="A2474" t="s">
        <v>3959</v>
      </c>
      <c r="B2474" t="s">
        <v>3959</v>
      </c>
      <c r="C2474" t="s">
        <v>25</v>
      </c>
      <c r="D2474">
        <v>0</v>
      </c>
      <c r="E2474" s="36">
        <v>-50.8</v>
      </c>
      <c r="F2474" s="4">
        <v>-5.3E-3</v>
      </c>
      <c r="G2474">
        <v>0</v>
      </c>
      <c r="H2474" s="25">
        <v>0</v>
      </c>
      <c r="I2474" s="25">
        <v>-50.8</v>
      </c>
      <c r="J2474" s="3">
        <v>10000</v>
      </c>
      <c r="K2474" s="7">
        <f t="shared" si="547"/>
        <v>-1</v>
      </c>
      <c r="L2474" s="6">
        <f t="shared" si="548"/>
        <v>-50.8</v>
      </c>
      <c r="M2474">
        <v>1</v>
      </c>
      <c r="N2474" s="9">
        <f t="shared" si="549"/>
        <v>0</v>
      </c>
      <c r="O2474" s="9">
        <f t="shared" si="550"/>
        <v>-1</v>
      </c>
      <c r="P2474" s="9">
        <f t="shared" si="551"/>
        <v>0</v>
      </c>
      <c r="Q2474" s="8">
        <f t="shared" si="552"/>
        <v>0</v>
      </c>
      <c r="R2474" s="8">
        <f t="shared" si="553"/>
        <v>-50.8</v>
      </c>
      <c r="S2474" t="str">
        <f t="shared" si="554"/>
        <v>10.00.00</v>
      </c>
      <c r="T2474" t="str">
        <f t="shared" si="555"/>
        <v>10.00.00</v>
      </c>
      <c r="U2474" t="str">
        <f t="shared" si="556"/>
        <v>27-giu-2016</v>
      </c>
      <c r="V2474">
        <f t="shared" si="557"/>
        <v>6</v>
      </c>
      <c r="W2474">
        <f t="shared" si="558"/>
        <v>2016</v>
      </c>
      <c r="X2474">
        <f t="shared" si="559"/>
        <v>27</v>
      </c>
      <c r="Y2474" s="25">
        <f t="shared" si="560"/>
        <v>20490.900000000107</v>
      </c>
    </row>
    <row r="2475" spans="1:25">
      <c r="A2475" t="s">
        <v>2514</v>
      </c>
      <c r="B2475" t="s">
        <v>2515</v>
      </c>
      <c r="C2475" t="s">
        <v>55</v>
      </c>
      <c r="D2475">
        <v>8</v>
      </c>
      <c r="E2475" s="38">
        <v>167</v>
      </c>
      <c r="F2475" s="4">
        <v>8.8999999999999999E-3</v>
      </c>
      <c r="G2475">
        <v>0</v>
      </c>
      <c r="H2475" s="25">
        <v>271.39999999999998</v>
      </c>
      <c r="I2475" s="25">
        <v>-3.6</v>
      </c>
      <c r="J2475" s="3">
        <v>10000</v>
      </c>
      <c r="K2475" s="7">
        <f t="shared" si="547"/>
        <v>1</v>
      </c>
      <c r="L2475" s="6">
        <f t="shared" si="548"/>
        <v>167</v>
      </c>
      <c r="M2475">
        <v>1</v>
      </c>
      <c r="N2475" s="9">
        <f t="shared" si="549"/>
        <v>1</v>
      </c>
      <c r="O2475" s="9">
        <f t="shared" si="550"/>
        <v>0</v>
      </c>
      <c r="P2475" s="9">
        <f t="shared" si="551"/>
        <v>0</v>
      </c>
      <c r="Q2475" s="8">
        <f t="shared" si="552"/>
        <v>167</v>
      </c>
      <c r="R2475" s="8">
        <f t="shared" si="553"/>
        <v>0</v>
      </c>
      <c r="S2475" t="str">
        <f t="shared" si="554"/>
        <v>13.00.00</v>
      </c>
      <c r="T2475" t="str">
        <f t="shared" si="555"/>
        <v>21.00.00</v>
      </c>
      <c r="U2475" t="str">
        <f t="shared" si="556"/>
        <v>27-giu-2016</v>
      </c>
      <c r="V2475">
        <f t="shared" si="557"/>
        <v>6</v>
      </c>
      <c r="W2475">
        <f t="shared" si="558"/>
        <v>2016</v>
      </c>
      <c r="X2475">
        <f t="shared" si="559"/>
        <v>27</v>
      </c>
      <c r="Y2475" s="25">
        <f t="shared" si="560"/>
        <v>20657.900000000107</v>
      </c>
    </row>
    <row r="2476" spans="1:25">
      <c r="A2476" t="s">
        <v>3579</v>
      </c>
      <c r="B2476" t="s">
        <v>3580</v>
      </c>
      <c r="C2476" t="s">
        <v>25</v>
      </c>
      <c r="D2476">
        <v>4</v>
      </c>
      <c r="E2476" s="36">
        <v>30.1</v>
      </c>
      <c r="F2476" s="4">
        <v>3.2000000000000002E-3</v>
      </c>
      <c r="G2476">
        <v>0</v>
      </c>
      <c r="H2476" s="25">
        <v>52.5</v>
      </c>
      <c r="I2476" s="25">
        <v>0</v>
      </c>
      <c r="J2476" s="3">
        <v>10000</v>
      </c>
      <c r="K2476" s="7">
        <f t="shared" si="547"/>
        <v>2</v>
      </c>
      <c r="L2476" s="6">
        <f t="shared" si="548"/>
        <v>197.1</v>
      </c>
      <c r="M2476">
        <v>1</v>
      </c>
      <c r="N2476" s="9">
        <f t="shared" si="549"/>
        <v>1</v>
      </c>
      <c r="O2476" s="9">
        <f t="shared" si="550"/>
        <v>0</v>
      </c>
      <c r="P2476" s="9">
        <f t="shared" si="551"/>
        <v>0</v>
      </c>
      <c r="Q2476" s="8">
        <f t="shared" si="552"/>
        <v>30.1</v>
      </c>
      <c r="R2476" s="8">
        <f t="shared" si="553"/>
        <v>0</v>
      </c>
      <c r="S2476" t="str">
        <f t="shared" si="554"/>
        <v>19.00.00</v>
      </c>
      <c r="T2476" t="str">
        <f t="shared" si="555"/>
        <v>0.00.00</v>
      </c>
      <c r="U2476" t="str">
        <f t="shared" si="556"/>
        <v>28-giu-2016</v>
      </c>
      <c r="V2476">
        <f t="shared" si="557"/>
        <v>6</v>
      </c>
      <c r="W2476">
        <f t="shared" si="558"/>
        <v>2016</v>
      </c>
      <c r="X2476">
        <f t="shared" si="559"/>
        <v>28</v>
      </c>
      <c r="Y2476" s="25">
        <f t="shared" si="560"/>
        <v>20688.000000000106</v>
      </c>
    </row>
    <row r="2477" spans="1:25">
      <c r="A2477" t="s">
        <v>3960</v>
      </c>
      <c r="B2477" t="s">
        <v>3961</v>
      </c>
      <c r="C2477" t="s">
        <v>25</v>
      </c>
      <c r="D2477">
        <v>10</v>
      </c>
      <c r="E2477" s="36">
        <v>72.2</v>
      </c>
      <c r="F2477" s="4">
        <v>7.7000000000000002E-3</v>
      </c>
      <c r="G2477">
        <v>0</v>
      </c>
      <c r="H2477" s="25">
        <v>129</v>
      </c>
      <c r="I2477" s="25">
        <v>0</v>
      </c>
      <c r="J2477" s="3">
        <v>10000</v>
      </c>
      <c r="K2477" s="7">
        <f t="shared" si="547"/>
        <v>3</v>
      </c>
      <c r="L2477" s="6">
        <f t="shared" si="548"/>
        <v>269.3</v>
      </c>
      <c r="M2477">
        <v>1</v>
      </c>
      <c r="N2477" s="9">
        <f t="shared" si="549"/>
        <v>1</v>
      </c>
      <c r="O2477" s="9">
        <f t="shared" si="550"/>
        <v>0</v>
      </c>
      <c r="P2477" s="9">
        <f t="shared" si="551"/>
        <v>0</v>
      </c>
      <c r="Q2477" s="8">
        <f t="shared" si="552"/>
        <v>72.2</v>
      </c>
      <c r="R2477" s="8">
        <f t="shared" si="553"/>
        <v>0</v>
      </c>
      <c r="S2477" t="str">
        <f t="shared" si="554"/>
        <v>6.00.00</v>
      </c>
      <c r="T2477" t="str">
        <f t="shared" si="555"/>
        <v>16.00.00</v>
      </c>
      <c r="U2477" t="str">
        <f t="shared" si="556"/>
        <v>28-giu-2016</v>
      </c>
      <c r="V2477">
        <f t="shared" si="557"/>
        <v>6</v>
      </c>
      <c r="W2477">
        <f t="shared" si="558"/>
        <v>2016</v>
      </c>
      <c r="X2477">
        <f t="shared" si="559"/>
        <v>28</v>
      </c>
      <c r="Y2477" s="25">
        <f t="shared" si="560"/>
        <v>20760.200000000106</v>
      </c>
    </row>
    <row r="2478" spans="1:25">
      <c r="A2478" t="s">
        <v>3962</v>
      </c>
      <c r="B2478" t="s">
        <v>3963</v>
      </c>
      <c r="C2478" t="s">
        <v>25</v>
      </c>
      <c r="D2478">
        <v>3</v>
      </c>
      <c r="E2478" s="36">
        <v>-40.799999999999997</v>
      </c>
      <c r="F2478" s="4">
        <v>-4.3E-3</v>
      </c>
      <c r="G2478">
        <v>0</v>
      </c>
      <c r="H2478" s="25">
        <v>19.399999999999999</v>
      </c>
      <c r="I2478" s="25">
        <v>-40.799999999999997</v>
      </c>
      <c r="J2478" s="3">
        <v>10000</v>
      </c>
      <c r="K2478" s="7">
        <f t="shared" si="547"/>
        <v>-1</v>
      </c>
      <c r="L2478" s="6">
        <f t="shared" si="548"/>
        <v>-40.799999999999997</v>
      </c>
      <c r="M2478">
        <v>1</v>
      </c>
      <c r="N2478" s="9">
        <f t="shared" si="549"/>
        <v>0</v>
      </c>
      <c r="O2478" s="9">
        <f t="shared" si="550"/>
        <v>-1</v>
      </c>
      <c r="P2478" s="9">
        <f t="shared" si="551"/>
        <v>0</v>
      </c>
      <c r="Q2478" s="8">
        <f t="shared" si="552"/>
        <v>0</v>
      </c>
      <c r="R2478" s="8">
        <f t="shared" si="553"/>
        <v>-40.799999999999997</v>
      </c>
      <c r="S2478" t="str">
        <f t="shared" si="554"/>
        <v>6.00.00</v>
      </c>
      <c r="T2478" t="str">
        <f t="shared" si="555"/>
        <v>9.00.00</v>
      </c>
      <c r="U2478" t="str">
        <f t="shared" si="556"/>
        <v>29-giu-2016</v>
      </c>
      <c r="V2478">
        <f t="shared" si="557"/>
        <v>6</v>
      </c>
      <c r="W2478">
        <f t="shared" si="558"/>
        <v>2016</v>
      </c>
      <c r="X2478">
        <f t="shared" si="559"/>
        <v>29</v>
      </c>
      <c r="Y2478" s="25">
        <f t="shared" si="560"/>
        <v>20719.400000000107</v>
      </c>
    </row>
    <row r="2479" spans="1:25">
      <c r="A2479" t="s">
        <v>3964</v>
      </c>
      <c r="B2479" t="s">
        <v>3965</v>
      </c>
      <c r="C2479" t="s">
        <v>55</v>
      </c>
      <c r="D2479">
        <v>1</v>
      </c>
      <c r="E2479" s="36">
        <v>37.200000000000003</v>
      </c>
      <c r="F2479" s="4">
        <v>3.8999999999999998E-3</v>
      </c>
      <c r="G2479">
        <v>0</v>
      </c>
      <c r="H2479" s="25">
        <v>38.9</v>
      </c>
      <c r="I2479" s="25">
        <v>0</v>
      </c>
      <c r="J2479" s="3">
        <v>10000</v>
      </c>
      <c r="K2479" s="7">
        <f t="shared" si="547"/>
        <v>1</v>
      </c>
      <c r="L2479" s="6">
        <f t="shared" si="548"/>
        <v>37.200000000000003</v>
      </c>
      <c r="M2479">
        <v>1</v>
      </c>
      <c r="N2479" s="9">
        <f t="shared" si="549"/>
        <v>1</v>
      </c>
      <c r="O2479" s="9">
        <f t="shared" si="550"/>
        <v>0</v>
      </c>
      <c r="P2479" s="9">
        <f t="shared" si="551"/>
        <v>0</v>
      </c>
      <c r="Q2479" s="8">
        <f t="shared" si="552"/>
        <v>37.200000000000003</v>
      </c>
      <c r="R2479" s="8">
        <f t="shared" si="553"/>
        <v>0</v>
      </c>
      <c r="S2479" t="str">
        <f t="shared" si="554"/>
        <v>8.00.00</v>
      </c>
      <c r="T2479" t="str">
        <f t="shared" si="555"/>
        <v>9.00.00</v>
      </c>
      <c r="U2479" t="str">
        <f t="shared" si="556"/>
        <v>30-giu-2016</v>
      </c>
      <c r="V2479">
        <f t="shared" si="557"/>
        <v>6</v>
      </c>
      <c r="W2479">
        <f t="shared" si="558"/>
        <v>2016</v>
      </c>
      <c r="X2479">
        <f t="shared" si="559"/>
        <v>30</v>
      </c>
      <c r="Y2479" s="25">
        <f t="shared" si="560"/>
        <v>20756.600000000108</v>
      </c>
    </row>
    <row r="2480" spans="1:25">
      <c r="A2480" t="s">
        <v>7623</v>
      </c>
      <c r="B2480" t="s">
        <v>7624</v>
      </c>
      <c r="C2480" t="s">
        <v>25</v>
      </c>
      <c r="D2480">
        <v>4</v>
      </c>
      <c r="E2480" s="36">
        <v>21.8</v>
      </c>
      <c r="F2480" s="4">
        <v>2.3E-3</v>
      </c>
      <c r="G2480">
        <v>0</v>
      </c>
      <c r="H2480" s="25">
        <v>43.8</v>
      </c>
      <c r="I2480" s="25">
        <v>0</v>
      </c>
      <c r="J2480" s="3">
        <v>10000</v>
      </c>
      <c r="K2480" s="7">
        <f t="shared" si="547"/>
        <v>2</v>
      </c>
      <c r="L2480" s="6">
        <f t="shared" si="548"/>
        <v>59</v>
      </c>
      <c r="M2480">
        <v>1</v>
      </c>
      <c r="N2480" s="9">
        <f t="shared" si="549"/>
        <v>1</v>
      </c>
      <c r="O2480" s="9">
        <f t="shared" si="550"/>
        <v>0</v>
      </c>
      <c r="P2480" s="9">
        <f t="shared" si="551"/>
        <v>0</v>
      </c>
      <c r="Q2480" s="8">
        <f t="shared" si="552"/>
        <v>21.8</v>
      </c>
      <c r="R2480" s="8">
        <f t="shared" si="553"/>
        <v>0</v>
      </c>
      <c r="S2480" t="str">
        <f t="shared" si="554"/>
        <v>9.30.00</v>
      </c>
      <c r="T2480" t="str">
        <f t="shared" si="555"/>
        <v>10.30.00</v>
      </c>
      <c r="U2480" t="str">
        <f t="shared" si="556"/>
        <v>30-giu-2016</v>
      </c>
      <c r="V2480">
        <f t="shared" si="557"/>
        <v>6</v>
      </c>
      <c r="W2480">
        <f t="shared" si="558"/>
        <v>2016</v>
      </c>
      <c r="X2480">
        <f t="shared" si="559"/>
        <v>30</v>
      </c>
      <c r="Y2480" s="25">
        <f t="shared" si="560"/>
        <v>20778.400000000107</v>
      </c>
    </row>
    <row r="2481" spans="1:25">
      <c r="A2481" t="s">
        <v>3581</v>
      </c>
      <c r="B2481" t="s">
        <v>3582</v>
      </c>
      <c r="C2481" t="s">
        <v>25</v>
      </c>
      <c r="D2481">
        <v>2</v>
      </c>
      <c r="E2481" s="36">
        <v>-55.8</v>
      </c>
      <c r="F2481" s="4">
        <v>-5.7999999999999996E-3</v>
      </c>
      <c r="G2481">
        <v>0</v>
      </c>
      <c r="H2481" s="25">
        <v>0.2</v>
      </c>
      <c r="I2481" s="25">
        <v>-55.8</v>
      </c>
      <c r="J2481" s="3">
        <v>10000</v>
      </c>
      <c r="K2481" s="7">
        <f t="shared" si="547"/>
        <v>-1</v>
      </c>
      <c r="L2481" s="6">
        <f t="shared" si="548"/>
        <v>-55.8</v>
      </c>
      <c r="M2481">
        <v>1</v>
      </c>
      <c r="N2481" s="9">
        <f t="shared" si="549"/>
        <v>0</v>
      </c>
      <c r="O2481" s="9">
        <f t="shared" si="550"/>
        <v>-1</v>
      </c>
      <c r="P2481" s="9">
        <f t="shared" si="551"/>
        <v>0</v>
      </c>
      <c r="Q2481" s="8">
        <f t="shared" si="552"/>
        <v>0</v>
      </c>
      <c r="R2481" s="8">
        <f t="shared" si="553"/>
        <v>-55.8</v>
      </c>
      <c r="S2481" t="str">
        <f t="shared" si="554"/>
        <v>12.00.00</v>
      </c>
      <c r="T2481" t="str">
        <f t="shared" si="555"/>
        <v>14.00.00</v>
      </c>
      <c r="U2481" t="str">
        <f t="shared" si="556"/>
        <v xml:space="preserve">5-lug-2016 </v>
      </c>
      <c r="V2481">
        <f t="shared" si="557"/>
        <v>7</v>
      </c>
      <c r="W2481">
        <f t="shared" si="558"/>
        <v>2016</v>
      </c>
      <c r="X2481">
        <f t="shared" si="559"/>
        <v>5</v>
      </c>
      <c r="Y2481" s="25">
        <f t="shared" si="560"/>
        <v>20722.600000000108</v>
      </c>
    </row>
    <row r="2482" spans="1:25">
      <c r="A2482" t="s">
        <v>3583</v>
      </c>
      <c r="B2482" t="s">
        <v>3584</v>
      </c>
      <c r="C2482" t="s">
        <v>25</v>
      </c>
      <c r="D2482">
        <v>1</v>
      </c>
      <c r="E2482" s="36">
        <v>19.600000000000001</v>
      </c>
      <c r="F2482" s="4">
        <v>2.0999999999999999E-3</v>
      </c>
      <c r="G2482">
        <v>0</v>
      </c>
      <c r="H2482" s="25">
        <v>21.1</v>
      </c>
      <c r="I2482" s="25">
        <v>0</v>
      </c>
      <c r="J2482" s="3">
        <v>10000</v>
      </c>
      <c r="K2482" s="7">
        <f t="shared" si="547"/>
        <v>1</v>
      </c>
      <c r="L2482" s="6">
        <f t="shared" si="548"/>
        <v>19.600000000000001</v>
      </c>
      <c r="M2482">
        <v>1</v>
      </c>
      <c r="N2482" s="9">
        <f t="shared" si="549"/>
        <v>1</v>
      </c>
      <c r="O2482" s="9">
        <f t="shared" si="550"/>
        <v>0</v>
      </c>
      <c r="P2482" s="9">
        <f t="shared" si="551"/>
        <v>0</v>
      </c>
      <c r="Q2482" s="8">
        <f t="shared" si="552"/>
        <v>19.600000000000001</v>
      </c>
      <c r="R2482" s="8">
        <f t="shared" si="553"/>
        <v>0</v>
      </c>
      <c r="S2482" t="str">
        <f t="shared" si="554"/>
        <v>22.00.00</v>
      </c>
      <c r="T2482" t="str">
        <f t="shared" si="555"/>
        <v>23.00.00</v>
      </c>
      <c r="U2482" t="str">
        <f t="shared" si="556"/>
        <v xml:space="preserve">5-lug-2016 </v>
      </c>
      <c r="V2482">
        <f t="shared" si="557"/>
        <v>7</v>
      </c>
      <c r="W2482">
        <f t="shared" si="558"/>
        <v>2016</v>
      </c>
      <c r="X2482">
        <f t="shared" si="559"/>
        <v>5</v>
      </c>
      <c r="Y2482" s="25">
        <f t="shared" si="560"/>
        <v>20742.200000000106</v>
      </c>
    </row>
    <row r="2483" spans="1:25">
      <c r="A2483" t="s">
        <v>7625</v>
      </c>
      <c r="B2483" t="s">
        <v>7626</v>
      </c>
      <c r="C2483" t="s">
        <v>55</v>
      </c>
      <c r="D2483">
        <v>7</v>
      </c>
      <c r="E2483" s="36">
        <v>82.8</v>
      </c>
      <c r="F2483" s="4">
        <v>8.8000000000000005E-3</v>
      </c>
      <c r="G2483">
        <v>0</v>
      </c>
      <c r="H2483" s="25">
        <v>103.8</v>
      </c>
      <c r="I2483" s="25">
        <v>0</v>
      </c>
      <c r="J2483" s="3">
        <v>10000</v>
      </c>
      <c r="K2483" s="7">
        <f t="shared" si="547"/>
        <v>2</v>
      </c>
      <c r="L2483" s="6">
        <f t="shared" si="548"/>
        <v>102.4</v>
      </c>
      <c r="M2483">
        <v>1</v>
      </c>
      <c r="N2483" s="9">
        <f t="shared" si="549"/>
        <v>1</v>
      </c>
      <c r="O2483" s="9">
        <f t="shared" si="550"/>
        <v>0</v>
      </c>
      <c r="P2483" s="9">
        <f t="shared" si="551"/>
        <v>0</v>
      </c>
      <c r="Q2483" s="8">
        <f t="shared" si="552"/>
        <v>82.8</v>
      </c>
      <c r="R2483" s="8">
        <f t="shared" si="553"/>
        <v>0</v>
      </c>
      <c r="S2483" t="str">
        <f t="shared" si="554"/>
        <v>9.45.00</v>
      </c>
      <c r="T2483" t="str">
        <f t="shared" si="555"/>
        <v>11.30.00</v>
      </c>
      <c r="U2483" t="str">
        <f t="shared" si="556"/>
        <v xml:space="preserve">6-lug-2016 </v>
      </c>
      <c r="V2483">
        <f t="shared" si="557"/>
        <v>7</v>
      </c>
      <c r="W2483">
        <f t="shared" si="558"/>
        <v>2016</v>
      </c>
      <c r="X2483">
        <f t="shared" si="559"/>
        <v>6</v>
      </c>
      <c r="Y2483" s="25">
        <f t="shared" si="560"/>
        <v>20825.000000000106</v>
      </c>
    </row>
    <row r="2484" spans="1:25">
      <c r="A2484" t="s">
        <v>3966</v>
      </c>
      <c r="B2484" t="s">
        <v>3967</v>
      </c>
      <c r="C2484" t="s">
        <v>25</v>
      </c>
      <c r="D2484">
        <v>13</v>
      </c>
      <c r="E2484" s="36">
        <v>-1.8</v>
      </c>
      <c r="F2484" s="4">
        <v>-2.0000000000000001E-4</v>
      </c>
      <c r="G2484">
        <v>0</v>
      </c>
      <c r="H2484" s="25">
        <v>59.4</v>
      </c>
      <c r="I2484" s="25">
        <v>-12.5</v>
      </c>
      <c r="J2484" s="3">
        <v>10000</v>
      </c>
      <c r="K2484" s="7">
        <f t="shared" si="547"/>
        <v>-1</v>
      </c>
      <c r="L2484" s="6">
        <f t="shared" si="548"/>
        <v>-1.8</v>
      </c>
      <c r="M2484">
        <v>1</v>
      </c>
      <c r="N2484" s="9">
        <f t="shared" si="549"/>
        <v>0</v>
      </c>
      <c r="O2484" s="9">
        <f t="shared" si="550"/>
        <v>-1</v>
      </c>
      <c r="P2484" s="9">
        <f t="shared" si="551"/>
        <v>0</v>
      </c>
      <c r="Q2484" s="8">
        <f t="shared" si="552"/>
        <v>0</v>
      </c>
      <c r="R2484" s="8">
        <f t="shared" si="553"/>
        <v>-1.8</v>
      </c>
      <c r="S2484" t="str">
        <f t="shared" si="554"/>
        <v>0.00.00</v>
      </c>
      <c r="T2484" t="str">
        <f t="shared" si="555"/>
        <v>13.00.00</v>
      </c>
      <c r="U2484" t="str">
        <f t="shared" si="556"/>
        <v xml:space="preserve">7-lug-2016 </v>
      </c>
      <c r="V2484">
        <f t="shared" si="557"/>
        <v>7</v>
      </c>
      <c r="W2484">
        <f t="shared" si="558"/>
        <v>2016</v>
      </c>
      <c r="X2484">
        <f t="shared" si="559"/>
        <v>7</v>
      </c>
      <c r="Y2484" s="25">
        <f t="shared" si="560"/>
        <v>20823.200000000106</v>
      </c>
    </row>
    <row r="2485" spans="1:25">
      <c r="A2485" t="s">
        <v>3968</v>
      </c>
      <c r="B2485" t="s">
        <v>3969</v>
      </c>
      <c r="C2485" t="s">
        <v>55</v>
      </c>
      <c r="D2485">
        <v>14</v>
      </c>
      <c r="E2485" s="36">
        <v>-49.8</v>
      </c>
      <c r="F2485" s="4">
        <v>-5.3E-3</v>
      </c>
      <c r="G2485">
        <v>0</v>
      </c>
      <c r="H2485" s="25">
        <v>18.2</v>
      </c>
      <c r="I2485" s="25">
        <v>-49.8</v>
      </c>
      <c r="J2485" s="3">
        <v>10000</v>
      </c>
      <c r="K2485" s="7">
        <f t="shared" si="547"/>
        <v>-2</v>
      </c>
      <c r="L2485" s="6">
        <f t="shared" si="548"/>
        <v>-51.599999999999994</v>
      </c>
      <c r="M2485">
        <v>1</v>
      </c>
      <c r="N2485" s="9">
        <f t="shared" si="549"/>
        <v>0</v>
      </c>
      <c r="O2485" s="9">
        <f t="shared" si="550"/>
        <v>-1</v>
      </c>
      <c r="P2485" s="9">
        <f t="shared" si="551"/>
        <v>0</v>
      </c>
      <c r="Q2485" s="8">
        <f t="shared" si="552"/>
        <v>0</v>
      </c>
      <c r="R2485" s="8">
        <f t="shared" si="553"/>
        <v>-49.8</v>
      </c>
      <c r="S2485" t="str">
        <f t="shared" si="554"/>
        <v>19.00.00</v>
      </c>
      <c r="T2485" t="str">
        <f t="shared" si="555"/>
        <v>9.00.00</v>
      </c>
      <c r="U2485" t="str">
        <f t="shared" si="556"/>
        <v xml:space="preserve">7-lug-2016 </v>
      </c>
      <c r="V2485">
        <f t="shared" si="557"/>
        <v>7</v>
      </c>
      <c r="W2485">
        <f t="shared" si="558"/>
        <v>2016</v>
      </c>
      <c r="X2485">
        <f t="shared" si="559"/>
        <v>7</v>
      </c>
      <c r="Y2485" s="25">
        <f t="shared" si="560"/>
        <v>20773.400000000107</v>
      </c>
    </row>
    <row r="2486" spans="1:25">
      <c r="A2486" t="s">
        <v>7627</v>
      </c>
      <c r="B2486" t="s">
        <v>7628</v>
      </c>
      <c r="C2486" t="s">
        <v>25</v>
      </c>
      <c r="D2486">
        <v>9</v>
      </c>
      <c r="E2486" s="36">
        <v>16.100000000000001</v>
      </c>
      <c r="F2486" s="4">
        <v>1.6999999999999999E-3</v>
      </c>
      <c r="G2486">
        <v>0</v>
      </c>
      <c r="H2486" s="25">
        <v>38.1</v>
      </c>
      <c r="I2486" s="25">
        <v>-13.9</v>
      </c>
      <c r="J2486" s="3">
        <v>10000</v>
      </c>
      <c r="K2486" s="7">
        <f t="shared" si="547"/>
        <v>1</v>
      </c>
      <c r="L2486" s="6">
        <f t="shared" si="548"/>
        <v>16.100000000000001</v>
      </c>
      <c r="M2486">
        <v>1</v>
      </c>
      <c r="N2486" s="9">
        <f t="shared" si="549"/>
        <v>1</v>
      </c>
      <c r="O2486" s="9">
        <f t="shared" si="550"/>
        <v>0</v>
      </c>
      <c r="P2486" s="9">
        <f t="shared" si="551"/>
        <v>0</v>
      </c>
      <c r="Q2486" s="8">
        <f t="shared" si="552"/>
        <v>16.100000000000001</v>
      </c>
      <c r="R2486" s="8">
        <f t="shared" si="553"/>
        <v>0</v>
      </c>
      <c r="S2486" t="str">
        <f t="shared" si="554"/>
        <v>10.00.00</v>
      </c>
      <c r="T2486" t="str">
        <f t="shared" si="555"/>
        <v>12.15.00</v>
      </c>
      <c r="U2486" t="str">
        <f t="shared" si="556"/>
        <v xml:space="preserve">8-lug-2016 </v>
      </c>
      <c r="V2486">
        <f t="shared" si="557"/>
        <v>7</v>
      </c>
      <c r="W2486">
        <f t="shared" si="558"/>
        <v>2016</v>
      </c>
      <c r="X2486">
        <f t="shared" si="559"/>
        <v>8</v>
      </c>
      <c r="Y2486" s="25">
        <f t="shared" si="560"/>
        <v>20789.500000000106</v>
      </c>
    </row>
    <row r="2487" spans="1:25">
      <c r="A2487" t="s">
        <v>2516</v>
      </c>
      <c r="B2487" t="s">
        <v>2517</v>
      </c>
      <c r="C2487" t="s">
        <v>25</v>
      </c>
      <c r="D2487">
        <v>9</v>
      </c>
      <c r="E2487" s="38">
        <v>222.6</v>
      </c>
      <c r="F2487" s="4">
        <v>1.17E-2</v>
      </c>
      <c r="G2487">
        <v>0</v>
      </c>
      <c r="H2487" s="25">
        <v>234</v>
      </c>
      <c r="I2487" s="25">
        <v>0</v>
      </c>
      <c r="J2487" s="3">
        <v>10000</v>
      </c>
      <c r="K2487" s="7">
        <f t="shared" si="547"/>
        <v>2</v>
      </c>
      <c r="L2487" s="6">
        <f t="shared" si="548"/>
        <v>238.7</v>
      </c>
      <c r="M2487">
        <v>1</v>
      </c>
      <c r="N2487" s="9">
        <f t="shared" si="549"/>
        <v>1</v>
      </c>
      <c r="O2487" s="9">
        <f t="shared" si="550"/>
        <v>0</v>
      </c>
      <c r="P2487" s="9">
        <f t="shared" si="551"/>
        <v>0</v>
      </c>
      <c r="Q2487" s="8">
        <f t="shared" si="552"/>
        <v>222.6</v>
      </c>
      <c r="R2487" s="8">
        <f t="shared" si="553"/>
        <v>0</v>
      </c>
      <c r="S2487" t="str">
        <f t="shared" si="554"/>
        <v>12.00.00</v>
      </c>
      <c r="T2487" t="str">
        <f t="shared" si="555"/>
        <v>21.00.00</v>
      </c>
      <c r="U2487" t="str">
        <f t="shared" si="556"/>
        <v xml:space="preserve">8-lug-2016 </v>
      </c>
      <c r="V2487">
        <f t="shared" si="557"/>
        <v>7</v>
      </c>
      <c r="W2487">
        <f t="shared" si="558"/>
        <v>2016</v>
      </c>
      <c r="X2487">
        <f t="shared" si="559"/>
        <v>8</v>
      </c>
      <c r="Y2487" s="25">
        <f t="shared" si="560"/>
        <v>21012.100000000104</v>
      </c>
    </row>
    <row r="2488" spans="1:25">
      <c r="A2488" t="s">
        <v>7629</v>
      </c>
      <c r="B2488" t="s">
        <v>34</v>
      </c>
      <c r="C2488" t="s">
        <v>25</v>
      </c>
      <c r="D2488">
        <v>14</v>
      </c>
      <c r="E2488" s="36">
        <v>69</v>
      </c>
      <c r="F2488" s="4">
        <v>7.0000000000000001E-3</v>
      </c>
      <c r="G2488">
        <v>0</v>
      </c>
      <c r="H2488" s="25">
        <v>91</v>
      </c>
      <c r="I2488" s="25">
        <v>0</v>
      </c>
      <c r="J2488" s="3">
        <v>10000</v>
      </c>
      <c r="K2488" s="7">
        <f t="shared" si="547"/>
        <v>3</v>
      </c>
      <c r="L2488" s="6">
        <f t="shared" si="548"/>
        <v>307.7</v>
      </c>
      <c r="M2488">
        <v>1</v>
      </c>
      <c r="N2488" s="9">
        <f t="shared" si="549"/>
        <v>1</v>
      </c>
      <c r="O2488" s="9">
        <f t="shared" si="550"/>
        <v>0</v>
      </c>
      <c r="P2488" s="9">
        <f t="shared" si="551"/>
        <v>0</v>
      </c>
      <c r="Q2488" s="8">
        <f t="shared" si="552"/>
        <v>69</v>
      </c>
      <c r="R2488" s="8">
        <f t="shared" si="553"/>
        <v>0</v>
      </c>
      <c r="S2488" t="str">
        <f t="shared" si="554"/>
        <v>10.00.00</v>
      </c>
      <c r="T2488" t="str">
        <f t="shared" si="555"/>
        <v>13.30.00</v>
      </c>
      <c r="U2488" t="str">
        <f t="shared" si="556"/>
        <v>12-lug-2016</v>
      </c>
      <c r="V2488">
        <f t="shared" si="557"/>
        <v>7</v>
      </c>
      <c r="W2488">
        <f t="shared" si="558"/>
        <v>2016</v>
      </c>
      <c r="X2488">
        <f t="shared" si="559"/>
        <v>12</v>
      </c>
      <c r="Y2488" s="25">
        <f t="shared" si="560"/>
        <v>21081.100000000104</v>
      </c>
    </row>
    <row r="2489" spans="1:25">
      <c r="A2489" t="s">
        <v>2518</v>
      </c>
      <c r="B2489" t="s">
        <v>2519</v>
      </c>
      <c r="C2489" t="s">
        <v>25</v>
      </c>
      <c r="D2489">
        <v>9</v>
      </c>
      <c r="E2489" s="38">
        <v>-44.4</v>
      </c>
      <c r="F2489" s="4">
        <v>-2.2000000000000001E-3</v>
      </c>
      <c r="G2489">
        <v>0</v>
      </c>
      <c r="H2489" s="25">
        <v>37</v>
      </c>
      <c r="I2489" s="25">
        <v>-45</v>
      </c>
      <c r="J2489" s="3">
        <v>10000</v>
      </c>
      <c r="K2489" s="7">
        <f t="shared" si="547"/>
        <v>-1</v>
      </c>
      <c r="L2489" s="6">
        <f t="shared" si="548"/>
        <v>-44.4</v>
      </c>
      <c r="M2489">
        <v>1</v>
      </c>
      <c r="N2489" s="9">
        <f t="shared" si="549"/>
        <v>0</v>
      </c>
      <c r="O2489" s="9">
        <f t="shared" si="550"/>
        <v>-1</v>
      </c>
      <c r="P2489" s="9">
        <f t="shared" si="551"/>
        <v>0</v>
      </c>
      <c r="Q2489" s="8">
        <f t="shared" si="552"/>
        <v>0</v>
      </c>
      <c r="R2489" s="8">
        <f t="shared" si="553"/>
        <v>-44.4</v>
      </c>
      <c r="S2489" t="str">
        <f t="shared" si="554"/>
        <v>12.00.00</v>
      </c>
      <c r="T2489" t="str">
        <f t="shared" si="555"/>
        <v>21.00.00</v>
      </c>
      <c r="U2489" t="str">
        <f t="shared" si="556"/>
        <v>12-lug-2016</v>
      </c>
      <c r="V2489">
        <f t="shared" si="557"/>
        <v>7</v>
      </c>
      <c r="W2489">
        <f t="shared" si="558"/>
        <v>2016</v>
      </c>
      <c r="X2489">
        <f t="shared" si="559"/>
        <v>12</v>
      </c>
      <c r="Y2489" s="25">
        <f t="shared" si="560"/>
        <v>21036.700000000103</v>
      </c>
    </row>
    <row r="2490" spans="1:25">
      <c r="A2490" t="s">
        <v>3970</v>
      </c>
      <c r="B2490" t="s">
        <v>3971</v>
      </c>
      <c r="C2490" t="s">
        <v>55</v>
      </c>
      <c r="D2490">
        <v>7</v>
      </c>
      <c r="E2490" s="36">
        <v>-45.3</v>
      </c>
      <c r="F2490" s="4">
        <v>-4.5999999999999999E-3</v>
      </c>
      <c r="G2490">
        <v>0</v>
      </c>
      <c r="H2490" s="25">
        <v>0</v>
      </c>
      <c r="I2490" s="25">
        <v>-45.3</v>
      </c>
      <c r="J2490" s="3">
        <v>10000</v>
      </c>
      <c r="K2490" s="7">
        <f t="shared" si="547"/>
        <v>-2</v>
      </c>
      <c r="L2490" s="6">
        <f t="shared" si="548"/>
        <v>-89.699999999999989</v>
      </c>
      <c r="M2490">
        <v>1</v>
      </c>
      <c r="N2490" s="9">
        <f t="shared" si="549"/>
        <v>0</v>
      </c>
      <c r="O2490" s="9">
        <f t="shared" si="550"/>
        <v>-1</v>
      </c>
      <c r="P2490" s="9">
        <f t="shared" si="551"/>
        <v>0</v>
      </c>
      <c r="Q2490" s="8">
        <f t="shared" si="552"/>
        <v>0</v>
      </c>
      <c r="R2490" s="8">
        <f t="shared" si="553"/>
        <v>-45.3</v>
      </c>
      <c r="S2490" t="str">
        <f t="shared" si="554"/>
        <v>2.00.00</v>
      </c>
      <c r="T2490" t="str">
        <f t="shared" si="555"/>
        <v>9.00.00</v>
      </c>
      <c r="U2490" t="str">
        <f t="shared" si="556"/>
        <v>12-lug-2016</v>
      </c>
      <c r="V2490">
        <f t="shared" si="557"/>
        <v>7</v>
      </c>
      <c r="W2490">
        <f t="shared" si="558"/>
        <v>2016</v>
      </c>
      <c r="X2490">
        <f t="shared" si="559"/>
        <v>12</v>
      </c>
      <c r="Y2490" s="25">
        <f t="shared" si="560"/>
        <v>20991.400000000103</v>
      </c>
    </row>
    <row r="2491" spans="1:25">
      <c r="A2491" t="s">
        <v>3972</v>
      </c>
      <c r="B2491" t="s">
        <v>3973</v>
      </c>
      <c r="C2491" t="s">
        <v>55</v>
      </c>
      <c r="D2491">
        <v>10</v>
      </c>
      <c r="E2491" s="36">
        <v>17.3</v>
      </c>
      <c r="F2491" s="4">
        <v>1.6999999999999999E-3</v>
      </c>
      <c r="G2491">
        <v>0</v>
      </c>
      <c r="H2491" s="25">
        <v>18.600000000000001</v>
      </c>
      <c r="I2491" s="25">
        <v>0</v>
      </c>
      <c r="J2491" s="3">
        <v>10000</v>
      </c>
      <c r="K2491" s="7">
        <f t="shared" si="547"/>
        <v>1</v>
      </c>
      <c r="L2491" s="6">
        <f t="shared" si="548"/>
        <v>17.3</v>
      </c>
      <c r="M2491">
        <v>1</v>
      </c>
      <c r="N2491" s="9">
        <f t="shared" si="549"/>
        <v>1</v>
      </c>
      <c r="O2491" s="9">
        <f t="shared" si="550"/>
        <v>0</v>
      </c>
      <c r="P2491" s="9">
        <f t="shared" si="551"/>
        <v>0</v>
      </c>
      <c r="Q2491" s="8">
        <f t="shared" si="552"/>
        <v>17.3</v>
      </c>
      <c r="R2491" s="8">
        <f t="shared" si="553"/>
        <v>0</v>
      </c>
      <c r="S2491" t="str">
        <f t="shared" si="554"/>
        <v>0.00.00</v>
      </c>
      <c r="T2491" t="str">
        <f t="shared" si="555"/>
        <v>10.00.00</v>
      </c>
      <c r="U2491" t="str">
        <f t="shared" si="556"/>
        <v>13-lug-2016</v>
      </c>
      <c r="V2491">
        <f t="shared" si="557"/>
        <v>7</v>
      </c>
      <c r="W2491">
        <f t="shared" si="558"/>
        <v>2016</v>
      </c>
      <c r="X2491">
        <f t="shared" si="559"/>
        <v>13</v>
      </c>
      <c r="Y2491" s="25">
        <f t="shared" si="560"/>
        <v>21008.700000000103</v>
      </c>
    </row>
    <row r="2492" spans="1:25">
      <c r="A2492" t="s">
        <v>3974</v>
      </c>
      <c r="B2492" t="s">
        <v>3975</v>
      </c>
      <c r="C2492" t="s">
        <v>55</v>
      </c>
      <c r="D2492">
        <v>2</v>
      </c>
      <c r="E2492" s="36">
        <v>-41.1</v>
      </c>
      <c r="F2492" s="4">
        <v>-4.1000000000000003E-3</v>
      </c>
      <c r="G2492">
        <v>0</v>
      </c>
      <c r="H2492" s="25">
        <v>0</v>
      </c>
      <c r="I2492" s="25">
        <v>-41.1</v>
      </c>
      <c r="J2492" s="3">
        <v>10000</v>
      </c>
      <c r="K2492" s="7">
        <f t="shared" si="547"/>
        <v>-1</v>
      </c>
      <c r="L2492" s="6">
        <f t="shared" si="548"/>
        <v>-41.1</v>
      </c>
      <c r="M2492">
        <v>1</v>
      </c>
      <c r="N2492" s="9">
        <f t="shared" si="549"/>
        <v>0</v>
      </c>
      <c r="O2492" s="9">
        <f t="shared" si="550"/>
        <v>-1</v>
      </c>
      <c r="P2492" s="9">
        <f t="shared" si="551"/>
        <v>0</v>
      </c>
      <c r="Q2492" s="8">
        <f t="shared" si="552"/>
        <v>0</v>
      </c>
      <c r="R2492" s="8">
        <f t="shared" si="553"/>
        <v>-41.1</v>
      </c>
      <c r="S2492" t="str">
        <f t="shared" si="554"/>
        <v>11.00.00</v>
      </c>
      <c r="T2492" t="str">
        <f t="shared" si="555"/>
        <v>13.00.00</v>
      </c>
      <c r="U2492" t="str">
        <f t="shared" si="556"/>
        <v>13-lug-2016</v>
      </c>
      <c r="V2492">
        <f t="shared" si="557"/>
        <v>7</v>
      </c>
      <c r="W2492">
        <f t="shared" si="558"/>
        <v>2016</v>
      </c>
      <c r="X2492">
        <f t="shared" si="559"/>
        <v>13</v>
      </c>
      <c r="Y2492" s="25">
        <f t="shared" si="560"/>
        <v>20967.600000000104</v>
      </c>
    </row>
    <row r="2493" spans="1:25">
      <c r="A2493" t="s">
        <v>3976</v>
      </c>
      <c r="B2493" t="s">
        <v>3977</v>
      </c>
      <c r="C2493" t="s">
        <v>55</v>
      </c>
      <c r="D2493">
        <v>14</v>
      </c>
      <c r="E2493" s="36">
        <v>-73.8</v>
      </c>
      <c r="F2493" s="4">
        <v>-7.4000000000000003E-3</v>
      </c>
      <c r="G2493">
        <v>0</v>
      </c>
      <c r="H2493" s="25">
        <v>0</v>
      </c>
      <c r="I2493" s="25">
        <v>-73.8</v>
      </c>
      <c r="J2493" s="3">
        <v>10000</v>
      </c>
      <c r="K2493" s="7">
        <f t="shared" si="547"/>
        <v>-2</v>
      </c>
      <c r="L2493" s="6">
        <f t="shared" si="548"/>
        <v>-114.9</v>
      </c>
      <c r="M2493">
        <v>1</v>
      </c>
      <c r="N2493" s="9">
        <f t="shared" si="549"/>
        <v>0</v>
      </c>
      <c r="O2493" s="9">
        <f t="shared" si="550"/>
        <v>-1</v>
      </c>
      <c r="P2493" s="9">
        <f t="shared" si="551"/>
        <v>0</v>
      </c>
      <c r="Q2493" s="8">
        <f t="shared" si="552"/>
        <v>0</v>
      </c>
      <c r="R2493" s="8">
        <f t="shared" si="553"/>
        <v>-73.8</v>
      </c>
      <c r="S2493" t="str">
        <f t="shared" si="554"/>
        <v>18.00.00</v>
      </c>
      <c r="T2493" t="str">
        <f t="shared" si="555"/>
        <v>8.00.00</v>
      </c>
      <c r="U2493" t="str">
        <f t="shared" si="556"/>
        <v>13-lug-2016</v>
      </c>
      <c r="V2493">
        <f t="shared" si="557"/>
        <v>7</v>
      </c>
      <c r="W2493">
        <f t="shared" si="558"/>
        <v>2016</v>
      </c>
      <c r="X2493">
        <f t="shared" si="559"/>
        <v>13</v>
      </c>
      <c r="Y2493" s="25">
        <f t="shared" si="560"/>
        <v>20893.800000000105</v>
      </c>
    </row>
    <row r="2494" spans="1:25">
      <c r="A2494" t="s">
        <v>3978</v>
      </c>
      <c r="B2494" t="s">
        <v>3979</v>
      </c>
      <c r="C2494" t="s">
        <v>25</v>
      </c>
      <c r="D2494">
        <v>4</v>
      </c>
      <c r="E2494" s="36">
        <v>-31.8</v>
      </c>
      <c r="F2494" s="4">
        <v>-3.2000000000000002E-3</v>
      </c>
      <c r="G2494">
        <v>0</v>
      </c>
      <c r="H2494" s="25">
        <v>32.700000000000003</v>
      </c>
      <c r="I2494" s="25">
        <v>-31.8</v>
      </c>
      <c r="J2494" s="3">
        <v>10000</v>
      </c>
      <c r="K2494" s="7">
        <f t="shared" si="547"/>
        <v>-3</v>
      </c>
      <c r="L2494" s="6">
        <f t="shared" si="548"/>
        <v>-146.70000000000002</v>
      </c>
      <c r="M2494">
        <v>1</v>
      </c>
      <c r="N2494" s="9">
        <f t="shared" si="549"/>
        <v>0</v>
      </c>
      <c r="O2494" s="9">
        <f t="shared" si="550"/>
        <v>-1</v>
      </c>
      <c r="P2494" s="9">
        <f t="shared" si="551"/>
        <v>0</v>
      </c>
      <c r="Q2494" s="8">
        <f t="shared" si="552"/>
        <v>0</v>
      </c>
      <c r="R2494" s="8">
        <f t="shared" si="553"/>
        <v>-31.8</v>
      </c>
      <c r="S2494" t="str">
        <f t="shared" si="554"/>
        <v>9.00.00</v>
      </c>
      <c r="T2494" t="str">
        <f t="shared" si="555"/>
        <v>13.00.00</v>
      </c>
      <c r="U2494" t="str">
        <f t="shared" si="556"/>
        <v>14-lug-2016</v>
      </c>
      <c r="V2494">
        <f t="shared" si="557"/>
        <v>7</v>
      </c>
      <c r="W2494">
        <f t="shared" si="558"/>
        <v>2016</v>
      </c>
      <c r="X2494">
        <f t="shared" si="559"/>
        <v>14</v>
      </c>
      <c r="Y2494" s="25">
        <f t="shared" si="560"/>
        <v>20862.000000000106</v>
      </c>
    </row>
    <row r="2495" spans="1:25">
      <c r="A2495" t="s">
        <v>3982</v>
      </c>
      <c r="B2495" t="s">
        <v>2520</v>
      </c>
      <c r="C2495" t="s">
        <v>55</v>
      </c>
      <c r="D2495">
        <v>1</v>
      </c>
      <c r="E2495" s="36">
        <v>-27.8</v>
      </c>
      <c r="F2495" s="4">
        <v>-2.8E-3</v>
      </c>
      <c r="G2495">
        <v>0</v>
      </c>
      <c r="H2495" s="25">
        <v>36.4</v>
      </c>
      <c r="I2495" s="25">
        <v>-27.8</v>
      </c>
      <c r="J2495" s="3">
        <v>10000</v>
      </c>
      <c r="K2495" s="7">
        <f t="shared" si="547"/>
        <v>-4</v>
      </c>
      <c r="L2495" s="6">
        <f t="shared" si="548"/>
        <v>-174.50000000000003</v>
      </c>
      <c r="M2495">
        <v>1</v>
      </c>
      <c r="N2495" s="9">
        <f t="shared" si="549"/>
        <v>0</v>
      </c>
      <c r="O2495" s="9">
        <f t="shared" si="550"/>
        <v>-1</v>
      </c>
      <c r="P2495" s="9">
        <f t="shared" si="551"/>
        <v>0</v>
      </c>
      <c r="Q2495" s="8">
        <f t="shared" si="552"/>
        <v>0</v>
      </c>
      <c r="R2495" s="8">
        <f t="shared" si="553"/>
        <v>-27.8</v>
      </c>
      <c r="S2495" t="str">
        <f t="shared" si="554"/>
        <v>12.00.00</v>
      </c>
      <c r="T2495" t="str">
        <f t="shared" si="555"/>
        <v>13.00.00</v>
      </c>
      <c r="U2495" t="str">
        <f t="shared" si="556"/>
        <v>15-lug-2016</v>
      </c>
      <c r="V2495">
        <f t="shared" si="557"/>
        <v>7</v>
      </c>
      <c r="W2495">
        <f t="shared" si="558"/>
        <v>2016</v>
      </c>
      <c r="X2495">
        <f t="shared" si="559"/>
        <v>15</v>
      </c>
      <c r="Y2495" s="25">
        <f t="shared" si="560"/>
        <v>20834.200000000106</v>
      </c>
    </row>
    <row r="2496" spans="1:25">
      <c r="A2496" t="s">
        <v>2520</v>
      </c>
      <c r="B2496" t="s">
        <v>2521</v>
      </c>
      <c r="C2496" t="s">
        <v>55</v>
      </c>
      <c r="D2496">
        <v>8</v>
      </c>
      <c r="E2496" s="38">
        <v>-154.4</v>
      </c>
      <c r="F2496" s="4">
        <v>-7.7000000000000002E-3</v>
      </c>
      <c r="G2496">
        <v>0</v>
      </c>
      <c r="H2496" s="25">
        <v>0</v>
      </c>
      <c r="I2496" s="25">
        <v>-154.4</v>
      </c>
      <c r="J2496" s="3">
        <v>10000</v>
      </c>
      <c r="K2496" s="7">
        <f t="shared" si="547"/>
        <v>-5</v>
      </c>
      <c r="L2496" s="6">
        <f t="shared" si="548"/>
        <v>-328.90000000000003</v>
      </c>
      <c r="M2496">
        <v>1</v>
      </c>
      <c r="N2496" s="9">
        <f t="shared" si="549"/>
        <v>0</v>
      </c>
      <c r="O2496" s="9">
        <f t="shared" si="550"/>
        <v>-1</v>
      </c>
      <c r="P2496" s="9">
        <f t="shared" si="551"/>
        <v>0</v>
      </c>
      <c r="Q2496" s="8">
        <f t="shared" si="552"/>
        <v>0</v>
      </c>
      <c r="R2496" s="8">
        <f t="shared" si="553"/>
        <v>-154.4</v>
      </c>
      <c r="S2496" t="str">
        <f t="shared" si="554"/>
        <v>13.00.00</v>
      </c>
      <c r="T2496" t="str">
        <f t="shared" si="555"/>
        <v>21.00.00</v>
      </c>
      <c r="U2496" t="str">
        <f t="shared" si="556"/>
        <v>15-lug-2016</v>
      </c>
      <c r="V2496">
        <f t="shared" si="557"/>
        <v>7</v>
      </c>
      <c r="W2496">
        <f t="shared" si="558"/>
        <v>2016</v>
      </c>
      <c r="X2496">
        <f t="shared" si="559"/>
        <v>15</v>
      </c>
      <c r="Y2496" s="25">
        <f t="shared" si="560"/>
        <v>20679.800000000105</v>
      </c>
    </row>
    <row r="2497" spans="1:25">
      <c r="A2497" t="s">
        <v>3980</v>
      </c>
      <c r="B2497" t="s">
        <v>3981</v>
      </c>
      <c r="C2497" t="s">
        <v>55</v>
      </c>
      <c r="D2497">
        <v>7</v>
      </c>
      <c r="E2497" s="36">
        <v>-58.8</v>
      </c>
      <c r="F2497" s="4">
        <v>-5.8999999999999999E-3</v>
      </c>
      <c r="G2497">
        <v>0</v>
      </c>
      <c r="H2497" s="25">
        <v>0</v>
      </c>
      <c r="I2497" s="25">
        <v>-60.4</v>
      </c>
      <c r="J2497" s="3">
        <v>10000</v>
      </c>
      <c r="K2497" s="7">
        <f t="shared" si="547"/>
        <v>-6</v>
      </c>
      <c r="L2497" s="6">
        <f t="shared" si="548"/>
        <v>-387.70000000000005</v>
      </c>
      <c r="M2497">
        <v>1</v>
      </c>
      <c r="N2497" s="9">
        <f t="shared" si="549"/>
        <v>0</v>
      </c>
      <c r="O2497" s="9">
        <f t="shared" si="550"/>
        <v>-1</v>
      </c>
      <c r="P2497" s="9">
        <f t="shared" si="551"/>
        <v>0</v>
      </c>
      <c r="Q2497" s="8">
        <f t="shared" si="552"/>
        <v>0</v>
      </c>
      <c r="R2497" s="8">
        <f t="shared" si="553"/>
        <v>-58.8</v>
      </c>
      <c r="S2497" t="str">
        <f t="shared" si="554"/>
        <v>3.00.00</v>
      </c>
      <c r="T2497" t="str">
        <f t="shared" si="555"/>
        <v>10.00.00</v>
      </c>
      <c r="U2497" t="str">
        <f t="shared" si="556"/>
        <v>15-lug-2016</v>
      </c>
      <c r="V2497">
        <f t="shared" si="557"/>
        <v>7</v>
      </c>
      <c r="W2497">
        <f t="shared" si="558"/>
        <v>2016</v>
      </c>
      <c r="X2497">
        <f t="shared" si="559"/>
        <v>15</v>
      </c>
      <c r="Y2497" s="25">
        <f t="shared" si="560"/>
        <v>20621.000000000106</v>
      </c>
    </row>
    <row r="2498" spans="1:25">
      <c r="A2498" t="s">
        <v>2522</v>
      </c>
      <c r="B2498" t="s">
        <v>2523</v>
      </c>
      <c r="C2498" t="s">
        <v>25</v>
      </c>
      <c r="D2498">
        <v>9</v>
      </c>
      <c r="E2498" s="38">
        <v>42.4</v>
      </c>
      <c r="F2498" s="4">
        <v>2.0999999999999999E-3</v>
      </c>
      <c r="G2498">
        <v>0</v>
      </c>
      <c r="H2498" s="25">
        <v>53.4</v>
      </c>
      <c r="I2498" s="25">
        <v>-10.6</v>
      </c>
      <c r="J2498" s="3">
        <v>10000</v>
      </c>
      <c r="K2498" s="7">
        <f t="shared" si="547"/>
        <v>1</v>
      </c>
      <c r="L2498" s="6">
        <f t="shared" si="548"/>
        <v>42.4</v>
      </c>
      <c r="M2498">
        <v>1</v>
      </c>
      <c r="N2498" s="9">
        <f t="shared" si="549"/>
        <v>1</v>
      </c>
      <c r="O2498" s="9">
        <f t="shared" si="550"/>
        <v>0</v>
      </c>
      <c r="P2498" s="9">
        <f t="shared" si="551"/>
        <v>0</v>
      </c>
      <c r="Q2498" s="8">
        <f t="shared" si="552"/>
        <v>42.4</v>
      </c>
      <c r="R2498" s="8">
        <f t="shared" si="553"/>
        <v>0</v>
      </c>
      <c r="S2498" t="str">
        <f t="shared" si="554"/>
        <v>12.00.00</v>
      </c>
      <c r="T2498" t="str">
        <f t="shared" si="555"/>
        <v>21.00.00</v>
      </c>
      <c r="U2498" t="str">
        <f t="shared" si="556"/>
        <v>20-lug-2016</v>
      </c>
      <c r="V2498">
        <f t="shared" si="557"/>
        <v>7</v>
      </c>
      <c r="W2498">
        <f t="shared" si="558"/>
        <v>2016</v>
      </c>
      <c r="X2498">
        <f t="shared" si="559"/>
        <v>20</v>
      </c>
      <c r="Y2498" s="25">
        <f t="shared" si="560"/>
        <v>20663.400000000107</v>
      </c>
    </row>
    <row r="2499" spans="1:25">
      <c r="A2499" t="s">
        <v>3983</v>
      </c>
      <c r="B2499" t="s">
        <v>3984</v>
      </c>
      <c r="C2499" t="s">
        <v>25</v>
      </c>
      <c r="D2499">
        <v>25</v>
      </c>
      <c r="E2499" s="36">
        <v>100.3</v>
      </c>
      <c r="F2499" s="4">
        <v>0.01</v>
      </c>
      <c r="G2499">
        <v>0</v>
      </c>
      <c r="H2499" s="25">
        <v>135.1</v>
      </c>
      <c r="I2499" s="25">
        <v>0</v>
      </c>
      <c r="J2499" s="3">
        <v>10000</v>
      </c>
      <c r="K2499" s="7">
        <f t="shared" si="547"/>
        <v>2</v>
      </c>
      <c r="L2499" s="6">
        <f t="shared" si="548"/>
        <v>142.69999999999999</v>
      </c>
      <c r="M2499">
        <v>1</v>
      </c>
      <c r="N2499" s="9">
        <f t="shared" si="549"/>
        <v>1</v>
      </c>
      <c r="O2499" s="9">
        <f t="shared" si="550"/>
        <v>0</v>
      </c>
      <c r="P2499" s="9">
        <f t="shared" si="551"/>
        <v>0</v>
      </c>
      <c r="Q2499" s="8">
        <f t="shared" si="552"/>
        <v>100.3</v>
      </c>
      <c r="R2499" s="8">
        <f t="shared" si="553"/>
        <v>0</v>
      </c>
      <c r="S2499" t="str">
        <f t="shared" si="554"/>
        <v>9.00.00</v>
      </c>
      <c r="T2499" t="str">
        <f t="shared" si="555"/>
        <v>10.00.00</v>
      </c>
      <c r="U2499" t="str">
        <f t="shared" si="556"/>
        <v>20-lug-2016</v>
      </c>
      <c r="V2499">
        <f t="shared" si="557"/>
        <v>7</v>
      </c>
      <c r="W2499">
        <f t="shared" si="558"/>
        <v>2016</v>
      </c>
      <c r="X2499">
        <f t="shared" si="559"/>
        <v>20</v>
      </c>
      <c r="Y2499" s="25">
        <f t="shared" si="560"/>
        <v>20763.700000000106</v>
      </c>
    </row>
    <row r="2500" spans="1:25">
      <c r="A2500" t="s">
        <v>3985</v>
      </c>
      <c r="B2500" t="s">
        <v>3986</v>
      </c>
      <c r="C2500" t="s">
        <v>25</v>
      </c>
      <c r="D2500">
        <v>19</v>
      </c>
      <c r="E2500" s="36">
        <v>-19.8</v>
      </c>
      <c r="F2500" s="4">
        <v>-1.9E-3</v>
      </c>
      <c r="G2500">
        <v>0</v>
      </c>
      <c r="H2500" s="25">
        <v>30.3</v>
      </c>
      <c r="I2500" s="25">
        <v>-39</v>
      </c>
      <c r="J2500" s="3">
        <v>10000</v>
      </c>
      <c r="K2500" s="7">
        <f t="shared" si="547"/>
        <v>-1</v>
      </c>
      <c r="L2500" s="6">
        <f t="shared" si="548"/>
        <v>-19.8</v>
      </c>
      <c r="M2500">
        <v>1</v>
      </c>
      <c r="N2500" s="9">
        <f t="shared" si="549"/>
        <v>0</v>
      </c>
      <c r="O2500" s="9">
        <f t="shared" si="550"/>
        <v>-1</v>
      </c>
      <c r="P2500" s="9">
        <f t="shared" si="551"/>
        <v>0</v>
      </c>
      <c r="Q2500" s="8">
        <f t="shared" si="552"/>
        <v>0</v>
      </c>
      <c r="R2500" s="8">
        <f t="shared" si="553"/>
        <v>-19.8</v>
      </c>
      <c r="S2500" t="str">
        <f t="shared" si="554"/>
        <v>11.00.00</v>
      </c>
      <c r="T2500" t="str">
        <f t="shared" si="555"/>
        <v>7.00.00</v>
      </c>
      <c r="U2500" t="str">
        <f t="shared" si="556"/>
        <v>22-lug-2016</v>
      </c>
      <c r="V2500">
        <f t="shared" si="557"/>
        <v>7</v>
      </c>
      <c r="W2500">
        <f t="shared" si="558"/>
        <v>2016</v>
      </c>
      <c r="X2500">
        <f t="shared" si="559"/>
        <v>22</v>
      </c>
      <c r="Y2500" s="25">
        <f t="shared" si="560"/>
        <v>20743.900000000107</v>
      </c>
    </row>
    <row r="2501" spans="1:25">
      <c r="A2501" t="s">
        <v>3585</v>
      </c>
      <c r="B2501" t="s">
        <v>3586</v>
      </c>
      <c r="C2501" t="s">
        <v>25</v>
      </c>
      <c r="D2501">
        <v>1</v>
      </c>
      <c r="E2501" s="36">
        <v>-56</v>
      </c>
      <c r="F2501" s="4">
        <v>-5.4999999999999997E-3</v>
      </c>
      <c r="G2501">
        <v>0</v>
      </c>
      <c r="H2501" s="25">
        <v>0</v>
      </c>
      <c r="I2501" s="25">
        <v>-56</v>
      </c>
      <c r="J2501" s="3">
        <v>10000</v>
      </c>
      <c r="K2501" s="7">
        <f t="shared" si="547"/>
        <v>-2</v>
      </c>
      <c r="L2501" s="6">
        <f t="shared" si="548"/>
        <v>-75.8</v>
      </c>
      <c r="M2501">
        <v>1</v>
      </c>
      <c r="N2501" s="9">
        <f t="shared" si="549"/>
        <v>0</v>
      </c>
      <c r="O2501" s="9">
        <f t="shared" si="550"/>
        <v>-1</v>
      </c>
      <c r="P2501" s="9">
        <f t="shared" si="551"/>
        <v>0</v>
      </c>
      <c r="Q2501" s="8">
        <f t="shared" si="552"/>
        <v>0</v>
      </c>
      <c r="R2501" s="8">
        <f t="shared" si="553"/>
        <v>-56</v>
      </c>
      <c r="S2501" t="str">
        <f t="shared" si="554"/>
        <v>9.00.00</v>
      </c>
      <c r="T2501" t="str">
        <f t="shared" si="555"/>
        <v>10.00.00</v>
      </c>
      <c r="U2501" t="str">
        <f t="shared" si="556"/>
        <v>22-lug-2016</v>
      </c>
      <c r="V2501">
        <f t="shared" si="557"/>
        <v>7</v>
      </c>
      <c r="W2501">
        <f t="shared" si="558"/>
        <v>2016</v>
      </c>
      <c r="X2501">
        <f t="shared" si="559"/>
        <v>22</v>
      </c>
      <c r="Y2501" s="25">
        <f t="shared" si="560"/>
        <v>20687.900000000107</v>
      </c>
    </row>
    <row r="2502" spans="1:25">
      <c r="A2502" t="s">
        <v>3989</v>
      </c>
      <c r="B2502" t="s">
        <v>3990</v>
      </c>
      <c r="C2502" t="s">
        <v>25</v>
      </c>
      <c r="D2502">
        <v>5</v>
      </c>
      <c r="E2502" s="36">
        <v>-55.8</v>
      </c>
      <c r="F2502" s="4">
        <v>-5.4000000000000003E-3</v>
      </c>
      <c r="G2502">
        <v>0</v>
      </c>
      <c r="H2502" s="25">
        <v>11.7</v>
      </c>
      <c r="I2502" s="25">
        <v>-55.8</v>
      </c>
      <c r="J2502" s="3">
        <v>10000</v>
      </c>
      <c r="K2502" s="7">
        <f t="shared" si="547"/>
        <v>-3</v>
      </c>
      <c r="L2502" s="6">
        <f t="shared" si="548"/>
        <v>-131.6</v>
      </c>
      <c r="M2502">
        <v>1</v>
      </c>
      <c r="N2502" s="9">
        <f t="shared" si="549"/>
        <v>0</v>
      </c>
      <c r="O2502" s="9">
        <f t="shared" si="550"/>
        <v>-1</v>
      </c>
      <c r="P2502" s="9">
        <f t="shared" si="551"/>
        <v>0</v>
      </c>
      <c r="Q2502" s="8">
        <f t="shared" si="552"/>
        <v>0</v>
      </c>
      <c r="R2502" s="8">
        <f t="shared" si="553"/>
        <v>-55.8</v>
      </c>
      <c r="S2502" t="str">
        <f t="shared" si="554"/>
        <v>11.00.00</v>
      </c>
      <c r="T2502" t="str">
        <f t="shared" si="555"/>
        <v>16.00.00</v>
      </c>
      <c r="U2502" t="str">
        <f t="shared" si="556"/>
        <v>25-lug-2016</v>
      </c>
      <c r="V2502">
        <f t="shared" si="557"/>
        <v>7</v>
      </c>
      <c r="W2502">
        <f t="shared" si="558"/>
        <v>2016</v>
      </c>
      <c r="X2502">
        <f t="shared" si="559"/>
        <v>25</v>
      </c>
      <c r="Y2502" s="25">
        <f t="shared" si="560"/>
        <v>20632.100000000108</v>
      </c>
    </row>
    <row r="2503" spans="1:25">
      <c r="A2503" t="s">
        <v>2524</v>
      </c>
      <c r="B2503" t="s">
        <v>2525</v>
      </c>
      <c r="C2503" t="s">
        <v>25</v>
      </c>
      <c r="D2503">
        <v>9</v>
      </c>
      <c r="E2503" s="38">
        <v>-121.6</v>
      </c>
      <c r="F2503" s="4">
        <v>-5.8999999999999999E-3</v>
      </c>
      <c r="G2503">
        <v>0</v>
      </c>
      <c r="H2503" s="25">
        <v>23</v>
      </c>
      <c r="I2503" s="25">
        <v>-133</v>
      </c>
      <c r="J2503" s="3">
        <v>10000</v>
      </c>
      <c r="K2503" s="7">
        <f t="shared" ref="K2503:K2566" si="561">+IF(AND(E2503&gt;=0,E2502&gt;=0),K2502+1,IF(AND(E2503&lt;0,E2502&lt;0),K2502-1,IF(AND(E2503&gt;=0,E2502&lt;0),1,-1)))</f>
        <v>-4</v>
      </c>
      <c r="L2503" s="6">
        <f t="shared" ref="L2503:L2566" si="562">+IF(AND(E2503&gt;=0,E2502&gt;=0),L2502+E2503,IF(AND(E2503&lt;0,E2502&lt;0),L2502+E2503,E2503))</f>
        <v>-253.2</v>
      </c>
      <c r="M2503">
        <v>1</v>
      </c>
      <c r="N2503" s="9">
        <f t="shared" ref="N2503:N2566" si="563">+IF(E2503&gt;0,1,0)</f>
        <v>0</v>
      </c>
      <c r="O2503" s="9">
        <f t="shared" ref="O2503:O2566" si="564">+IF(E2503&lt;0,-1,0)</f>
        <v>-1</v>
      </c>
      <c r="P2503" s="9">
        <f t="shared" ref="P2503:P2566" si="565">+IF(E2503=0,1,0)</f>
        <v>0</v>
      </c>
      <c r="Q2503" s="8">
        <f t="shared" ref="Q2503:Q2566" si="566">IF(E2503&gt;=0,E2503,0)</f>
        <v>0</v>
      </c>
      <c r="R2503" s="8">
        <f t="shared" ref="R2503:R2566" si="567">IF(E2503&lt;0,E2503,0)</f>
        <v>-121.6</v>
      </c>
      <c r="S2503" t="str">
        <f t="shared" ref="S2503:S2566" si="568">REPLACE(A2503,1,SEARCH(" ",A2503),"")</f>
        <v>12.00.00</v>
      </c>
      <c r="T2503" t="str">
        <f t="shared" ref="T2503:T2566" si="569">REPLACE(B2503,1,SEARCH(" ",B2503),"")</f>
        <v>21.00.00</v>
      </c>
      <c r="U2503" t="str">
        <f t="shared" ref="U2503:U2566" si="570">LEFT(A2503,11)</f>
        <v>25-lug-2016</v>
      </c>
      <c r="V2503">
        <f t="shared" ref="V2503:V2566" si="571">MONTH(U2503)</f>
        <v>7</v>
      </c>
      <c r="W2503">
        <f t="shared" ref="W2503:W2566" si="572">YEAR(U2503)</f>
        <v>2016</v>
      </c>
      <c r="X2503">
        <f t="shared" ref="X2503:X2566" si="573">DAY(U2503)</f>
        <v>25</v>
      </c>
      <c r="Y2503" s="25">
        <f t="shared" ref="Y2503:Y2566" si="574">Y2502+E2503</f>
        <v>20510.500000000109</v>
      </c>
    </row>
    <row r="2504" spans="1:25">
      <c r="A2504" t="s">
        <v>3987</v>
      </c>
      <c r="B2504" t="s">
        <v>3988</v>
      </c>
      <c r="C2504" t="s">
        <v>55</v>
      </c>
      <c r="D2504">
        <v>1</v>
      </c>
      <c r="E2504" s="36">
        <v>-64.8</v>
      </c>
      <c r="F2504" s="4">
        <v>-6.4000000000000003E-3</v>
      </c>
      <c r="G2504">
        <v>0</v>
      </c>
      <c r="H2504" s="25">
        <v>0</v>
      </c>
      <c r="I2504" s="25">
        <v>-64.8</v>
      </c>
      <c r="J2504" s="3">
        <v>10000</v>
      </c>
      <c r="K2504" s="7">
        <f t="shared" si="561"/>
        <v>-5</v>
      </c>
      <c r="L2504" s="6">
        <f t="shared" si="562"/>
        <v>-318</v>
      </c>
      <c r="M2504">
        <v>1</v>
      </c>
      <c r="N2504" s="9">
        <f t="shared" si="563"/>
        <v>0</v>
      </c>
      <c r="O2504" s="9">
        <f t="shared" si="564"/>
        <v>-1</v>
      </c>
      <c r="P2504" s="9">
        <f t="shared" si="565"/>
        <v>0</v>
      </c>
      <c r="Q2504" s="8">
        <f t="shared" si="566"/>
        <v>0</v>
      </c>
      <c r="R2504" s="8">
        <f t="shared" si="567"/>
        <v>-64.8</v>
      </c>
      <c r="S2504" t="str">
        <f t="shared" si="568"/>
        <v>8.00.00</v>
      </c>
      <c r="T2504" t="str">
        <f t="shared" si="569"/>
        <v>9.00.00</v>
      </c>
      <c r="U2504" t="str">
        <f t="shared" si="570"/>
        <v>25-lug-2016</v>
      </c>
      <c r="V2504">
        <f t="shared" si="571"/>
        <v>7</v>
      </c>
      <c r="W2504">
        <f t="shared" si="572"/>
        <v>2016</v>
      </c>
      <c r="X2504">
        <f t="shared" si="573"/>
        <v>25</v>
      </c>
      <c r="Y2504" s="25">
        <f t="shared" si="574"/>
        <v>20445.70000000011</v>
      </c>
    </row>
    <row r="2505" spans="1:25">
      <c r="A2505" t="s">
        <v>3993</v>
      </c>
      <c r="B2505" t="s">
        <v>3994</v>
      </c>
      <c r="C2505" t="s">
        <v>25</v>
      </c>
      <c r="D2505">
        <v>26</v>
      </c>
      <c r="E2505" s="36">
        <v>81.400000000000006</v>
      </c>
      <c r="F2505" s="4">
        <v>8.0000000000000002E-3</v>
      </c>
      <c r="G2505">
        <v>0</v>
      </c>
      <c r="H2505" s="25">
        <v>108</v>
      </c>
      <c r="I2505" s="25">
        <v>-12.8</v>
      </c>
      <c r="J2505" s="3">
        <v>10000</v>
      </c>
      <c r="K2505" s="7">
        <f t="shared" si="561"/>
        <v>1</v>
      </c>
      <c r="L2505" s="6">
        <f t="shared" si="562"/>
        <v>81.400000000000006</v>
      </c>
      <c r="M2505">
        <v>1</v>
      </c>
      <c r="N2505" s="9">
        <f t="shared" si="563"/>
        <v>1</v>
      </c>
      <c r="O2505" s="9">
        <f t="shared" si="564"/>
        <v>0</v>
      </c>
      <c r="P2505" s="9">
        <f t="shared" si="565"/>
        <v>0</v>
      </c>
      <c r="Q2505" s="8">
        <f t="shared" si="566"/>
        <v>81.400000000000006</v>
      </c>
      <c r="R2505" s="8">
        <f t="shared" si="567"/>
        <v>0</v>
      </c>
      <c r="S2505" t="str">
        <f t="shared" si="568"/>
        <v>15.00.00</v>
      </c>
      <c r="T2505" t="str">
        <f t="shared" si="569"/>
        <v>17.00.00</v>
      </c>
      <c r="U2505" t="str">
        <f t="shared" si="570"/>
        <v>26-lug-2016</v>
      </c>
      <c r="V2505">
        <f t="shared" si="571"/>
        <v>7</v>
      </c>
      <c r="W2505">
        <f t="shared" si="572"/>
        <v>2016</v>
      </c>
      <c r="X2505">
        <f t="shared" si="573"/>
        <v>26</v>
      </c>
      <c r="Y2505" s="25">
        <f t="shared" si="574"/>
        <v>20527.100000000111</v>
      </c>
    </row>
    <row r="2506" spans="1:25">
      <c r="A2506" t="s">
        <v>3991</v>
      </c>
      <c r="B2506" t="s">
        <v>3992</v>
      </c>
      <c r="C2506" t="s">
        <v>55</v>
      </c>
      <c r="D2506">
        <v>8</v>
      </c>
      <c r="E2506" s="36">
        <v>-53.8</v>
      </c>
      <c r="F2506" s="4">
        <v>-5.3E-3</v>
      </c>
      <c r="G2506">
        <v>0</v>
      </c>
      <c r="H2506" s="25">
        <v>0</v>
      </c>
      <c r="I2506" s="25">
        <v>-53.8</v>
      </c>
      <c r="J2506" s="3">
        <v>10000</v>
      </c>
      <c r="K2506" s="7">
        <f t="shared" si="561"/>
        <v>-1</v>
      </c>
      <c r="L2506" s="6">
        <f t="shared" si="562"/>
        <v>-53.8</v>
      </c>
      <c r="M2506">
        <v>1</v>
      </c>
      <c r="N2506" s="9">
        <f t="shared" si="563"/>
        <v>0</v>
      </c>
      <c r="O2506" s="9">
        <f t="shared" si="564"/>
        <v>-1</v>
      </c>
      <c r="P2506" s="9">
        <f t="shared" si="565"/>
        <v>0</v>
      </c>
      <c r="Q2506" s="8">
        <f t="shared" si="566"/>
        <v>0</v>
      </c>
      <c r="R2506" s="8">
        <f t="shared" si="567"/>
        <v>-53.8</v>
      </c>
      <c r="S2506" t="str">
        <f t="shared" si="568"/>
        <v>3.00.00</v>
      </c>
      <c r="T2506" t="str">
        <f t="shared" si="569"/>
        <v>11.00.00</v>
      </c>
      <c r="U2506" t="str">
        <f t="shared" si="570"/>
        <v>26-lug-2016</v>
      </c>
      <c r="V2506">
        <f t="shared" si="571"/>
        <v>7</v>
      </c>
      <c r="W2506">
        <f t="shared" si="572"/>
        <v>2016</v>
      </c>
      <c r="X2506">
        <f t="shared" si="573"/>
        <v>26</v>
      </c>
      <c r="Y2506" s="25">
        <f t="shared" si="574"/>
        <v>20473.300000000112</v>
      </c>
    </row>
    <row r="2507" spans="1:25">
      <c r="A2507" t="s">
        <v>3997</v>
      </c>
      <c r="B2507" t="s">
        <v>3998</v>
      </c>
      <c r="C2507" t="s">
        <v>55</v>
      </c>
      <c r="D2507">
        <v>8</v>
      </c>
      <c r="E2507" s="36">
        <v>-77.2</v>
      </c>
      <c r="F2507" s="4">
        <v>-7.4999999999999997E-3</v>
      </c>
      <c r="G2507">
        <v>0</v>
      </c>
      <c r="H2507" s="25">
        <v>0</v>
      </c>
      <c r="I2507" s="25">
        <v>-93.2</v>
      </c>
      <c r="J2507" s="3">
        <v>10000</v>
      </c>
      <c r="K2507" s="7">
        <f t="shared" si="561"/>
        <v>-2</v>
      </c>
      <c r="L2507" s="6">
        <f t="shared" si="562"/>
        <v>-131</v>
      </c>
      <c r="M2507">
        <v>1</v>
      </c>
      <c r="N2507" s="9">
        <f t="shared" si="563"/>
        <v>0</v>
      </c>
      <c r="O2507" s="9">
        <f t="shared" si="564"/>
        <v>-1</v>
      </c>
      <c r="P2507" s="9">
        <f t="shared" si="565"/>
        <v>0</v>
      </c>
      <c r="Q2507" s="8">
        <f t="shared" si="566"/>
        <v>0</v>
      </c>
      <c r="R2507" s="8">
        <f t="shared" si="567"/>
        <v>-77.2</v>
      </c>
      <c r="S2507" t="str">
        <f t="shared" si="568"/>
        <v>15.00.00</v>
      </c>
      <c r="T2507" t="str">
        <f t="shared" si="569"/>
        <v>0.00.00</v>
      </c>
      <c r="U2507" t="str">
        <f t="shared" si="570"/>
        <v>29-lug-2016</v>
      </c>
      <c r="V2507">
        <f t="shared" si="571"/>
        <v>7</v>
      </c>
      <c r="W2507">
        <f t="shared" si="572"/>
        <v>2016</v>
      </c>
      <c r="X2507">
        <f t="shared" si="573"/>
        <v>29</v>
      </c>
      <c r="Y2507" s="25">
        <f t="shared" si="574"/>
        <v>20396.100000000111</v>
      </c>
    </row>
    <row r="2508" spans="1:25">
      <c r="A2508" t="s">
        <v>3995</v>
      </c>
      <c r="B2508" t="s">
        <v>3996</v>
      </c>
      <c r="C2508" t="s">
        <v>25</v>
      </c>
      <c r="D2508">
        <v>3</v>
      </c>
      <c r="E2508" s="36">
        <v>-59.8</v>
      </c>
      <c r="F2508" s="4">
        <v>-5.7999999999999996E-3</v>
      </c>
      <c r="G2508">
        <v>0</v>
      </c>
      <c r="H2508" s="25">
        <v>0.4</v>
      </c>
      <c r="I2508" s="25">
        <v>-59.8</v>
      </c>
      <c r="J2508" s="3">
        <v>10000</v>
      </c>
      <c r="K2508" s="7">
        <f t="shared" si="561"/>
        <v>-3</v>
      </c>
      <c r="L2508" s="6">
        <f t="shared" si="562"/>
        <v>-190.8</v>
      </c>
      <c r="M2508">
        <v>1</v>
      </c>
      <c r="N2508" s="9">
        <f t="shared" si="563"/>
        <v>0</v>
      </c>
      <c r="O2508" s="9">
        <f t="shared" si="564"/>
        <v>-1</v>
      </c>
      <c r="P2508" s="9">
        <f t="shared" si="565"/>
        <v>0</v>
      </c>
      <c r="Q2508" s="8">
        <f t="shared" si="566"/>
        <v>0</v>
      </c>
      <c r="R2508" s="8">
        <f t="shared" si="567"/>
        <v>-59.8</v>
      </c>
      <c r="S2508" t="str">
        <f t="shared" si="568"/>
        <v>2.00.00</v>
      </c>
      <c r="T2508" t="str">
        <f t="shared" si="569"/>
        <v>5.00.00</v>
      </c>
      <c r="U2508" t="str">
        <f t="shared" si="570"/>
        <v>29-lug-2016</v>
      </c>
      <c r="V2508">
        <f t="shared" si="571"/>
        <v>7</v>
      </c>
      <c r="W2508">
        <f t="shared" si="572"/>
        <v>2016</v>
      </c>
      <c r="X2508">
        <f t="shared" si="573"/>
        <v>29</v>
      </c>
      <c r="Y2508" s="25">
        <f t="shared" si="574"/>
        <v>20336.300000000112</v>
      </c>
    </row>
    <row r="2509" spans="1:25">
      <c r="A2509" t="s">
        <v>3998</v>
      </c>
      <c r="B2509" t="s">
        <v>3999</v>
      </c>
      <c r="C2509" t="s">
        <v>25</v>
      </c>
      <c r="D2509">
        <v>10</v>
      </c>
      <c r="E2509" s="36">
        <v>21.2</v>
      </c>
      <c r="F2509" s="4">
        <v>2E-3</v>
      </c>
      <c r="G2509">
        <v>0</v>
      </c>
      <c r="H2509" s="25">
        <v>26.9</v>
      </c>
      <c r="I2509" s="25">
        <v>-55.7</v>
      </c>
      <c r="J2509" s="3">
        <v>10000</v>
      </c>
      <c r="K2509" s="7">
        <f t="shared" si="561"/>
        <v>1</v>
      </c>
      <c r="L2509" s="6">
        <f t="shared" si="562"/>
        <v>21.2</v>
      </c>
      <c r="M2509">
        <v>1</v>
      </c>
      <c r="N2509" s="9">
        <f t="shared" si="563"/>
        <v>1</v>
      </c>
      <c r="O2509" s="9">
        <f t="shared" si="564"/>
        <v>0</v>
      </c>
      <c r="P2509" s="9">
        <f t="shared" si="565"/>
        <v>0</v>
      </c>
      <c r="Q2509" s="8">
        <f t="shared" si="566"/>
        <v>21.2</v>
      </c>
      <c r="R2509" s="8">
        <f t="shared" si="567"/>
        <v>0</v>
      </c>
      <c r="S2509" t="str">
        <f t="shared" si="568"/>
        <v>0.00.00</v>
      </c>
      <c r="T2509" t="str">
        <f t="shared" si="569"/>
        <v>10.00.00</v>
      </c>
      <c r="U2509" t="str">
        <f t="shared" si="570"/>
        <v xml:space="preserve">1-ago-2016 </v>
      </c>
      <c r="V2509">
        <f t="shared" si="571"/>
        <v>8</v>
      </c>
      <c r="W2509">
        <f t="shared" si="572"/>
        <v>2016</v>
      </c>
      <c r="X2509">
        <f t="shared" si="573"/>
        <v>1</v>
      </c>
      <c r="Y2509" s="25">
        <f t="shared" si="574"/>
        <v>20357.500000000113</v>
      </c>
    </row>
    <row r="2510" spans="1:25">
      <c r="A2510" t="s">
        <v>4000</v>
      </c>
      <c r="B2510" t="s">
        <v>4001</v>
      </c>
      <c r="C2510" t="s">
        <v>55</v>
      </c>
      <c r="D2510">
        <v>16</v>
      </c>
      <c r="E2510" s="36">
        <v>42.6</v>
      </c>
      <c r="F2510" s="4">
        <v>4.1000000000000003E-3</v>
      </c>
      <c r="G2510">
        <v>0</v>
      </c>
      <c r="H2510" s="25">
        <v>75.400000000000006</v>
      </c>
      <c r="I2510" s="25">
        <v>0</v>
      </c>
      <c r="J2510" s="3">
        <v>10000</v>
      </c>
      <c r="K2510" s="7">
        <f t="shared" si="561"/>
        <v>2</v>
      </c>
      <c r="L2510" s="6">
        <f t="shared" si="562"/>
        <v>63.8</v>
      </c>
      <c r="M2510">
        <v>1</v>
      </c>
      <c r="N2510" s="9">
        <f t="shared" si="563"/>
        <v>1</v>
      </c>
      <c r="O2510" s="9">
        <f t="shared" si="564"/>
        <v>0</v>
      </c>
      <c r="P2510" s="9">
        <f t="shared" si="565"/>
        <v>0</v>
      </c>
      <c r="Q2510" s="8">
        <f t="shared" si="566"/>
        <v>42.6</v>
      </c>
      <c r="R2510" s="8">
        <f t="shared" si="567"/>
        <v>0</v>
      </c>
      <c r="S2510" t="str">
        <f t="shared" si="568"/>
        <v>12.00.00</v>
      </c>
      <c r="T2510" t="str">
        <f t="shared" si="569"/>
        <v>5.00.00</v>
      </c>
      <c r="U2510" t="str">
        <f t="shared" si="570"/>
        <v xml:space="preserve">1-ago-2016 </v>
      </c>
      <c r="V2510">
        <f t="shared" si="571"/>
        <v>8</v>
      </c>
      <c r="W2510">
        <f t="shared" si="572"/>
        <v>2016</v>
      </c>
      <c r="X2510">
        <f t="shared" si="573"/>
        <v>1</v>
      </c>
      <c r="Y2510" s="25">
        <f t="shared" si="574"/>
        <v>20400.100000000111</v>
      </c>
    </row>
    <row r="2511" spans="1:25">
      <c r="A2511" t="s">
        <v>2526</v>
      </c>
      <c r="B2511" t="s">
        <v>2527</v>
      </c>
      <c r="C2511" t="s">
        <v>55</v>
      </c>
      <c r="D2511">
        <v>8</v>
      </c>
      <c r="E2511" s="38">
        <v>69.400000000000006</v>
      </c>
      <c r="F2511" s="4">
        <v>3.3999999999999998E-3</v>
      </c>
      <c r="G2511">
        <v>0</v>
      </c>
      <c r="H2511" s="25">
        <v>84.4</v>
      </c>
      <c r="I2511" s="25">
        <v>-4</v>
      </c>
      <c r="J2511" s="3">
        <v>10000</v>
      </c>
      <c r="K2511" s="7">
        <f t="shared" si="561"/>
        <v>3</v>
      </c>
      <c r="L2511" s="6">
        <f t="shared" si="562"/>
        <v>133.19999999999999</v>
      </c>
      <c r="M2511">
        <v>1</v>
      </c>
      <c r="N2511" s="9">
        <f t="shared" si="563"/>
        <v>1</v>
      </c>
      <c r="O2511" s="9">
        <f t="shared" si="564"/>
        <v>0</v>
      </c>
      <c r="P2511" s="9">
        <f t="shared" si="565"/>
        <v>0</v>
      </c>
      <c r="Q2511" s="8">
        <f t="shared" si="566"/>
        <v>69.400000000000006</v>
      </c>
      <c r="R2511" s="8">
        <f t="shared" si="567"/>
        <v>0</v>
      </c>
      <c r="S2511" t="str">
        <f t="shared" si="568"/>
        <v>13.00.00</v>
      </c>
      <c r="T2511" t="str">
        <f t="shared" si="569"/>
        <v>21.00.00</v>
      </c>
      <c r="U2511" t="str">
        <f t="shared" si="570"/>
        <v xml:space="preserve">1-ago-2016 </v>
      </c>
      <c r="V2511">
        <f t="shared" si="571"/>
        <v>8</v>
      </c>
      <c r="W2511">
        <f t="shared" si="572"/>
        <v>2016</v>
      </c>
      <c r="X2511">
        <f t="shared" si="573"/>
        <v>1</v>
      </c>
      <c r="Y2511" s="25">
        <f t="shared" si="574"/>
        <v>20469.500000000113</v>
      </c>
    </row>
    <row r="2512" spans="1:25">
      <c r="A2512" t="s">
        <v>4003</v>
      </c>
      <c r="B2512" t="s">
        <v>4004</v>
      </c>
      <c r="C2512" t="s">
        <v>55</v>
      </c>
      <c r="D2512">
        <v>23</v>
      </c>
      <c r="E2512" s="36">
        <v>47.6</v>
      </c>
      <c r="F2512" s="4">
        <v>4.7000000000000002E-3</v>
      </c>
      <c r="G2512">
        <v>0</v>
      </c>
      <c r="H2512" s="25">
        <v>88.2</v>
      </c>
      <c r="I2512" s="25">
        <v>0</v>
      </c>
      <c r="J2512" s="3">
        <v>10000</v>
      </c>
      <c r="K2512" s="7">
        <f t="shared" si="561"/>
        <v>4</v>
      </c>
      <c r="L2512" s="6">
        <f t="shared" si="562"/>
        <v>180.79999999999998</v>
      </c>
      <c r="M2512">
        <v>1</v>
      </c>
      <c r="N2512" s="9">
        <f t="shared" si="563"/>
        <v>1</v>
      </c>
      <c r="O2512" s="9">
        <f t="shared" si="564"/>
        <v>0</v>
      </c>
      <c r="P2512" s="9">
        <f t="shared" si="565"/>
        <v>0</v>
      </c>
      <c r="Q2512" s="8">
        <f t="shared" si="566"/>
        <v>47.6</v>
      </c>
      <c r="R2512" s="8">
        <f t="shared" si="567"/>
        <v>0</v>
      </c>
      <c r="S2512" t="str">
        <f t="shared" si="568"/>
        <v>10.00.00</v>
      </c>
      <c r="T2512" t="str">
        <f t="shared" si="569"/>
        <v>9.00.00</v>
      </c>
      <c r="U2512" t="str">
        <f t="shared" si="570"/>
        <v xml:space="preserve">2-ago-2016 </v>
      </c>
      <c r="V2512">
        <f t="shared" si="571"/>
        <v>8</v>
      </c>
      <c r="W2512">
        <f t="shared" si="572"/>
        <v>2016</v>
      </c>
      <c r="X2512">
        <f t="shared" si="573"/>
        <v>2</v>
      </c>
      <c r="Y2512" s="25">
        <f t="shared" si="574"/>
        <v>20517.100000000111</v>
      </c>
    </row>
    <row r="2513" spans="1:25">
      <c r="A2513" t="s">
        <v>4001</v>
      </c>
      <c r="B2513" t="s">
        <v>4002</v>
      </c>
      <c r="C2513" t="s">
        <v>25</v>
      </c>
      <c r="D2513">
        <v>4</v>
      </c>
      <c r="E2513" s="36">
        <v>-62.8</v>
      </c>
      <c r="F2513" s="4">
        <v>-6.1000000000000004E-3</v>
      </c>
      <c r="G2513">
        <v>0</v>
      </c>
      <c r="H2513" s="25">
        <v>0</v>
      </c>
      <c r="I2513" s="25">
        <v>-61.7</v>
      </c>
      <c r="J2513" s="3">
        <v>10000</v>
      </c>
      <c r="K2513" s="7">
        <f t="shared" si="561"/>
        <v>-1</v>
      </c>
      <c r="L2513" s="6">
        <f t="shared" si="562"/>
        <v>-62.8</v>
      </c>
      <c r="M2513">
        <v>1</v>
      </c>
      <c r="N2513" s="9">
        <f t="shared" si="563"/>
        <v>0</v>
      </c>
      <c r="O2513" s="9">
        <f t="shared" si="564"/>
        <v>-1</v>
      </c>
      <c r="P2513" s="9">
        <f t="shared" si="565"/>
        <v>0</v>
      </c>
      <c r="Q2513" s="8">
        <f t="shared" si="566"/>
        <v>0</v>
      </c>
      <c r="R2513" s="8">
        <f t="shared" si="567"/>
        <v>-62.8</v>
      </c>
      <c r="S2513" t="str">
        <f t="shared" si="568"/>
        <v>5.00.00</v>
      </c>
      <c r="T2513" t="str">
        <f t="shared" si="569"/>
        <v>9.00.00</v>
      </c>
      <c r="U2513" t="str">
        <f t="shared" si="570"/>
        <v xml:space="preserve">2-ago-2016 </v>
      </c>
      <c r="V2513">
        <f t="shared" si="571"/>
        <v>8</v>
      </c>
      <c r="W2513">
        <f t="shared" si="572"/>
        <v>2016</v>
      </c>
      <c r="X2513">
        <f t="shared" si="573"/>
        <v>2</v>
      </c>
      <c r="Y2513" s="25">
        <f t="shared" si="574"/>
        <v>20454.300000000112</v>
      </c>
    </row>
    <row r="2514" spans="1:25">
      <c r="A2514" t="s">
        <v>7630</v>
      </c>
      <c r="B2514" t="s">
        <v>7631</v>
      </c>
      <c r="C2514" t="s">
        <v>55</v>
      </c>
      <c r="D2514">
        <v>8</v>
      </c>
      <c r="E2514" s="36">
        <v>76.5</v>
      </c>
      <c r="F2514" s="4">
        <v>7.4000000000000003E-3</v>
      </c>
      <c r="G2514">
        <v>0</v>
      </c>
      <c r="H2514" s="25">
        <v>97.5</v>
      </c>
      <c r="I2514" s="25">
        <v>0</v>
      </c>
      <c r="J2514" s="3">
        <v>10000</v>
      </c>
      <c r="K2514" s="7">
        <f t="shared" si="561"/>
        <v>1</v>
      </c>
      <c r="L2514" s="6">
        <f t="shared" si="562"/>
        <v>76.5</v>
      </c>
      <c r="M2514">
        <v>1</v>
      </c>
      <c r="N2514" s="9">
        <f t="shared" si="563"/>
        <v>1</v>
      </c>
      <c r="O2514" s="9">
        <f t="shared" si="564"/>
        <v>0</v>
      </c>
      <c r="P2514" s="9">
        <f t="shared" si="565"/>
        <v>0</v>
      </c>
      <c r="Q2514" s="8">
        <f t="shared" si="566"/>
        <v>76.5</v>
      </c>
      <c r="R2514" s="8">
        <f t="shared" si="567"/>
        <v>0</v>
      </c>
      <c r="S2514" t="str">
        <f t="shared" si="568"/>
        <v>9.30.00</v>
      </c>
      <c r="T2514" t="str">
        <f t="shared" si="569"/>
        <v>11.30.00</v>
      </c>
      <c r="U2514" t="str">
        <f t="shared" si="570"/>
        <v xml:space="preserve">2-ago-2016 </v>
      </c>
      <c r="V2514">
        <f t="shared" si="571"/>
        <v>8</v>
      </c>
      <c r="W2514">
        <f t="shared" si="572"/>
        <v>2016</v>
      </c>
      <c r="X2514">
        <f t="shared" si="573"/>
        <v>2</v>
      </c>
      <c r="Y2514" s="25">
        <f t="shared" si="574"/>
        <v>20530.800000000112</v>
      </c>
    </row>
    <row r="2515" spans="1:25">
      <c r="A2515" t="s">
        <v>3587</v>
      </c>
      <c r="B2515" t="s">
        <v>3588</v>
      </c>
      <c r="C2515" t="s">
        <v>25</v>
      </c>
      <c r="D2515">
        <v>11</v>
      </c>
      <c r="E2515" s="36">
        <v>52.5</v>
      </c>
      <c r="F2515" s="4">
        <v>5.1999999999999998E-3</v>
      </c>
      <c r="G2515">
        <v>0</v>
      </c>
      <c r="H2515" s="25">
        <v>62</v>
      </c>
      <c r="I2515" s="25">
        <v>-21</v>
      </c>
      <c r="J2515" s="3">
        <v>10000</v>
      </c>
      <c r="K2515" s="7">
        <f t="shared" si="561"/>
        <v>2</v>
      </c>
      <c r="L2515" s="6">
        <f t="shared" si="562"/>
        <v>129</v>
      </c>
      <c r="M2515">
        <v>1</v>
      </c>
      <c r="N2515" s="9">
        <f t="shared" si="563"/>
        <v>1</v>
      </c>
      <c r="O2515" s="9">
        <f t="shared" si="564"/>
        <v>0</v>
      </c>
      <c r="P2515" s="9">
        <f t="shared" si="565"/>
        <v>0</v>
      </c>
      <c r="Q2515" s="8">
        <f t="shared" si="566"/>
        <v>52.5</v>
      </c>
      <c r="R2515" s="8">
        <f t="shared" si="567"/>
        <v>0</v>
      </c>
      <c r="S2515" t="str">
        <f t="shared" si="568"/>
        <v>12.00.00</v>
      </c>
      <c r="T2515" t="str">
        <f t="shared" si="569"/>
        <v>23.00.00</v>
      </c>
      <c r="U2515" t="str">
        <f t="shared" si="570"/>
        <v xml:space="preserve">3-ago-2016 </v>
      </c>
      <c r="V2515">
        <f t="shared" si="571"/>
        <v>8</v>
      </c>
      <c r="W2515">
        <f t="shared" si="572"/>
        <v>2016</v>
      </c>
      <c r="X2515">
        <f t="shared" si="573"/>
        <v>3</v>
      </c>
      <c r="Y2515" s="25">
        <f t="shared" si="574"/>
        <v>20583.300000000112</v>
      </c>
    </row>
    <row r="2516" spans="1:25">
      <c r="A2516" t="s">
        <v>4005</v>
      </c>
      <c r="B2516" t="s">
        <v>4006</v>
      </c>
      <c r="C2516" t="s">
        <v>25</v>
      </c>
      <c r="D2516">
        <v>21</v>
      </c>
      <c r="E2516" s="36">
        <v>47.2</v>
      </c>
      <c r="F2516" s="4">
        <v>4.5999999999999999E-3</v>
      </c>
      <c r="G2516">
        <v>0</v>
      </c>
      <c r="H2516" s="25">
        <v>110.4</v>
      </c>
      <c r="I2516" s="25">
        <v>0</v>
      </c>
      <c r="J2516" s="3">
        <v>10000</v>
      </c>
      <c r="K2516" s="7">
        <f t="shared" si="561"/>
        <v>3</v>
      </c>
      <c r="L2516" s="6">
        <f t="shared" si="562"/>
        <v>176.2</v>
      </c>
      <c r="M2516">
        <v>1</v>
      </c>
      <c r="N2516" s="9">
        <f t="shared" si="563"/>
        <v>1</v>
      </c>
      <c r="O2516" s="9">
        <f t="shared" si="564"/>
        <v>0</v>
      </c>
      <c r="P2516" s="9">
        <f t="shared" si="565"/>
        <v>0</v>
      </c>
      <c r="Q2516" s="8">
        <f t="shared" si="566"/>
        <v>47.2</v>
      </c>
      <c r="R2516" s="8">
        <f t="shared" si="567"/>
        <v>0</v>
      </c>
      <c r="S2516" t="str">
        <f t="shared" si="568"/>
        <v>17.00.00</v>
      </c>
      <c r="T2516" t="str">
        <f t="shared" si="569"/>
        <v>14.00.00</v>
      </c>
      <c r="U2516" t="str">
        <f t="shared" si="570"/>
        <v xml:space="preserve">3-ago-2016 </v>
      </c>
      <c r="V2516">
        <f t="shared" si="571"/>
        <v>8</v>
      </c>
      <c r="W2516">
        <f t="shared" si="572"/>
        <v>2016</v>
      </c>
      <c r="X2516">
        <f t="shared" si="573"/>
        <v>3</v>
      </c>
      <c r="Y2516" s="25">
        <f t="shared" si="574"/>
        <v>20630.500000000113</v>
      </c>
    </row>
    <row r="2517" spans="1:25">
      <c r="A2517" t="s">
        <v>4007</v>
      </c>
      <c r="B2517" t="s">
        <v>4008</v>
      </c>
      <c r="C2517" t="s">
        <v>55</v>
      </c>
      <c r="D2517">
        <v>3</v>
      </c>
      <c r="E2517" s="36">
        <v>-74.8</v>
      </c>
      <c r="F2517" s="4">
        <v>-7.3000000000000001E-3</v>
      </c>
      <c r="G2517">
        <v>0</v>
      </c>
      <c r="H2517" s="25">
        <v>0</v>
      </c>
      <c r="I2517" s="25">
        <v>-74.8</v>
      </c>
      <c r="J2517" s="3">
        <v>10000</v>
      </c>
      <c r="K2517" s="7">
        <f t="shared" si="561"/>
        <v>-1</v>
      </c>
      <c r="L2517" s="6">
        <f t="shared" si="562"/>
        <v>-74.8</v>
      </c>
      <c r="M2517">
        <v>1</v>
      </c>
      <c r="N2517" s="9">
        <f t="shared" si="563"/>
        <v>0</v>
      </c>
      <c r="O2517" s="9">
        <f t="shared" si="564"/>
        <v>-1</v>
      </c>
      <c r="P2517" s="9">
        <f t="shared" si="565"/>
        <v>0</v>
      </c>
      <c r="Q2517" s="8">
        <f t="shared" si="566"/>
        <v>0</v>
      </c>
      <c r="R2517" s="8">
        <f t="shared" si="567"/>
        <v>-74.8</v>
      </c>
      <c r="S2517" t="str">
        <f t="shared" si="568"/>
        <v>11.00.00</v>
      </c>
      <c r="T2517" t="str">
        <f t="shared" si="569"/>
        <v>14.00.00</v>
      </c>
      <c r="U2517" t="str">
        <f t="shared" si="570"/>
        <v xml:space="preserve">5-ago-2016 </v>
      </c>
      <c r="V2517">
        <f t="shared" si="571"/>
        <v>8</v>
      </c>
      <c r="W2517">
        <f t="shared" si="572"/>
        <v>2016</v>
      </c>
      <c r="X2517">
        <f t="shared" si="573"/>
        <v>5</v>
      </c>
      <c r="Y2517" s="25">
        <f t="shared" si="574"/>
        <v>20555.700000000114</v>
      </c>
    </row>
    <row r="2518" spans="1:25">
      <c r="A2518" t="s">
        <v>4009</v>
      </c>
      <c r="B2518" t="s">
        <v>4010</v>
      </c>
      <c r="C2518" t="s">
        <v>25</v>
      </c>
      <c r="D2518">
        <v>23</v>
      </c>
      <c r="E2518" s="36">
        <v>126.5</v>
      </c>
      <c r="F2518" s="4">
        <v>1.23E-2</v>
      </c>
      <c r="G2518">
        <v>0</v>
      </c>
      <c r="H2518" s="25">
        <v>171.1</v>
      </c>
      <c r="I2518" s="25">
        <v>0</v>
      </c>
      <c r="J2518" s="3">
        <v>10000</v>
      </c>
      <c r="K2518" s="7">
        <f t="shared" si="561"/>
        <v>1</v>
      </c>
      <c r="L2518" s="6">
        <f t="shared" si="562"/>
        <v>126.5</v>
      </c>
      <c r="M2518">
        <v>1</v>
      </c>
      <c r="N2518" s="9">
        <f t="shared" si="563"/>
        <v>1</v>
      </c>
      <c r="O2518" s="9">
        <f t="shared" si="564"/>
        <v>0</v>
      </c>
      <c r="P2518" s="9">
        <f t="shared" si="565"/>
        <v>0</v>
      </c>
      <c r="Q2518" s="8">
        <f t="shared" si="566"/>
        <v>126.5</v>
      </c>
      <c r="R2518" s="8">
        <f t="shared" si="567"/>
        <v>0</v>
      </c>
      <c r="S2518" t="str">
        <f t="shared" si="568"/>
        <v>15.00.00</v>
      </c>
      <c r="T2518" t="str">
        <f t="shared" si="569"/>
        <v>15.00.00</v>
      </c>
      <c r="U2518" t="str">
        <f t="shared" si="570"/>
        <v xml:space="preserve">5-ago-2016 </v>
      </c>
      <c r="V2518">
        <f t="shared" si="571"/>
        <v>8</v>
      </c>
      <c r="W2518">
        <f t="shared" si="572"/>
        <v>2016</v>
      </c>
      <c r="X2518">
        <f t="shared" si="573"/>
        <v>5</v>
      </c>
      <c r="Y2518" s="25">
        <f t="shared" si="574"/>
        <v>20682.200000000114</v>
      </c>
    </row>
    <row r="2519" spans="1:25">
      <c r="A2519" t="s">
        <v>2528</v>
      </c>
      <c r="B2519" t="s">
        <v>2529</v>
      </c>
      <c r="C2519" t="s">
        <v>25</v>
      </c>
      <c r="D2519">
        <v>5</v>
      </c>
      <c r="E2519" s="38">
        <v>400</v>
      </c>
      <c r="F2519" s="4">
        <v>1.9099999999999999E-2</v>
      </c>
      <c r="G2519">
        <v>0</v>
      </c>
      <c r="H2519" s="25">
        <v>400</v>
      </c>
      <c r="I2519" s="25">
        <v>0</v>
      </c>
      <c r="J2519" s="3">
        <v>10000</v>
      </c>
      <c r="K2519" s="7">
        <f t="shared" si="561"/>
        <v>2</v>
      </c>
      <c r="L2519" s="6">
        <f t="shared" si="562"/>
        <v>526.5</v>
      </c>
      <c r="M2519">
        <v>1</v>
      </c>
      <c r="N2519" s="9">
        <f t="shared" si="563"/>
        <v>1</v>
      </c>
      <c r="O2519" s="9">
        <f t="shared" si="564"/>
        <v>0</v>
      </c>
      <c r="P2519" s="9">
        <f t="shared" si="565"/>
        <v>0</v>
      </c>
      <c r="Q2519" s="8">
        <f t="shared" si="566"/>
        <v>400</v>
      </c>
      <c r="R2519" s="8">
        <f t="shared" si="567"/>
        <v>0</v>
      </c>
      <c r="S2519" t="str">
        <f t="shared" si="568"/>
        <v>12.00.00</v>
      </c>
      <c r="T2519" t="str">
        <f t="shared" si="569"/>
        <v>17.00.00</v>
      </c>
      <c r="U2519" t="str">
        <f t="shared" si="570"/>
        <v xml:space="preserve">9-ago-2016 </v>
      </c>
      <c r="V2519">
        <f t="shared" si="571"/>
        <v>8</v>
      </c>
      <c r="W2519">
        <f t="shared" si="572"/>
        <v>2016</v>
      </c>
      <c r="X2519">
        <f t="shared" si="573"/>
        <v>9</v>
      </c>
      <c r="Y2519" s="25">
        <f t="shared" si="574"/>
        <v>21082.200000000114</v>
      </c>
    </row>
    <row r="2520" spans="1:25">
      <c r="A2520" t="s">
        <v>4011</v>
      </c>
      <c r="B2520" t="s">
        <v>4012</v>
      </c>
      <c r="C2520" t="s">
        <v>55</v>
      </c>
      <c r="D2520">
        <v>20</v>
      </c>
      <c r="E2520" s="36">
        <v>-4.2</v>
      </c>
      <c r="F2520" s="4">
        <v>-4.0000000000000002E-4</v>
      </c>
      <c r="G2520">
        <v>0</v>
      </c>
      <c r="H2520" s="25">
        <v>25.1</v>
      </c>
      <c r="I2520" s="25">
        <v>-6.1</v>
      </c>
      <c r="J2520" s="3">
        <v>10000</v>
      </c>
      <c r="K2520" s="7">
        <f t="shared" si="561"/>
        <v>-1</v>
      </c>
      <c r="L2520" s="6">
        <f t="shared" si="562"/>
        <v>-4.2</v>
      </c>
      <c r="M2520">
        <v>1</v>
      </c>
      <c r="N2520" s="9">
        <f t="shared" si="563"/>
        <v>0</v>
      </c>
      <c r="O2520" s="9">
        <f t="shared" si="564"/>
        <v>-1</v>
      </c>
      <c r="P2520" s="9">
        <f t="shared" si="565"/>
        <v>0</v>
      </c>
      <c r="Q2520" s="8">
        <f t="shared" si="566"/>
        <v>0</v>
      </c>
      <c r="R2520" s="8">
        <f t="shared" si="567"/>
        <v>-4.2</v>
      </c>
      <c r="S2520" t="str">
        <f t="shared" si="568"/>
        <v>11.00.00</v>
      </c>
      <c r="T2520" t="str">
        <f t="shared" si="569"/>
        <v>7.00.00</v>
      </c>
      <c r="U2520" t="str">
        <f t="shared" si="570"/>
        <v>10-ago-2016</v>
      </c>
      <c r="V2520">
        <f t="shared" si="571"/>
        <v>8</v>
      </c>
      <c r="W2520">
        <f t="shared" si="572"/>
        <v>2016</v>
      </c>
      <c r="X2520">
        <f t="shared" si="573"/>
        <v>10</v>
      </c>
      <c r="Y2520" s="25">
        <f t="shared" si="574"/>
        <v>21078.000000000113</v>
      </c>
    </row>
    <row r="2521" spans="1:25">
      <c r="A2521" t="s">
        <v>2530</v>
      </c>
      <c r="B2521" t="s">
        <v>2531</v>
      </c>
      <c r="C2521" t="s">
        <v>55</v>
      </c>
      <c r="D2521">
        <v>8</v>
      </c>
      <c r="E2521" s="38">
        <v>-15.6</v>
      </c>
      <c r="F2521" s="4">
        <v>-6.9999999999999999E-4</v>
      </c>
      <c r="G2521">
        <v>0</v>
      </c>
      <c r="H2521" s="25">
        <v>0</v>
      </c>
      <c r="I2521" s="25">
        <v>-63.6</v>
      </c>
      <c r="J2521" s="3">
        <v>10000</v>
      </c>
      <c r="K2521" s="7">
        <f t="shared" si="561"/>
        <v>-2</v>
      </c>
      <c r="L2521" s="6">
        <f t="shared" si="562"/>
        <v>-19.8</v>
      </c>
      <c r="M2521">
        <v>1</v>
      </c>
      <c r="N2521" s="9">
        <f t="shared" si="563"/>
        <v>0</v>
      </c>
      <c r="O2521" s="9">
        <f t="shared" si="564"/>
        <v>-1</v>
      </c>
      <c r="P2521" s="9">
        <f t="shared" si="565"/>
        <v>0</v>
      </c>
      <c r="Q2521" s="8">
        <f t="shared" si="566"/>
        <v>0</v>
      </c>
      <c r="R2521" s="8">
        <f t="shared" si="567"/>
        <v>-15.6</v>
      </c>
      <c r="S2521" t="str">
        <f t="shared" si="568"/>
        <v>13.00.00</v>
      </c>
      <c r="T2521" t="str">
        <f t="shared" si="569"/>
        <v>21.00.00</v>
      </c>
      <c r="U2521" t="str">
        <f t="shared" si="570"/>
        <v>10-ago-2016</v>
      </c>
      <c r="V2521">
        <f t="shared" si="571"/>
        <v>8</v>
      </c>
      <c r="W2521">
        <f t="shared" si="572"/>
        <v>2016</v>
      </c>
      <c r="X2521">
        <f t="shared" si="573"/>
        <v>10</v>
      </c>
      <c r="Y2521" s="25">
        <f t="shared" si="574"/>
        <v>21062.400000000114</v>
      </c>
    </row>
    <row r="2522" spans="1:25">
      <c r="A2522" t="s">
        <v>4013</v>
      </c>
      <c r="B2522" t="s">
        <v>4014</v>
      </c>
      <c r="C2522" t="s">
        <v>25</v>
      </c>
      <c r="D2522">
        <v>20</v>
      </c>
      <c r="E2522" s="36">
        <v>-19.3</v>
      </c>
      <c r="F2522" s="4">
        <v>-1.8E-3</v>
      </c>
      <c r="G2522">
        <v>0</v>
      </c>
      <c r="H2522" s="25">
        <v>4.7</v>
      </c>
      <c r="I2522" s="25">
        <v>-42</v>
      </c>
      <c r="J2522" s="3">
        <v>10000</v>
      </c>
      <c r="K2522" s="7">
        <f t="shared" si="561"/>
        <v>-3</v>
      </c>
      <c r="L2522" s="6">
        <f t="shared" si="562"/>
        <v>-39.1</v>
      </c>
      <c r="M2522">
        <v>1</v>
      </c>
      <c r="N2522" s="9">
        <f t="shared" si="563"/>
        <v>0</v>
      </c>
      <c r="O2522" s="9">
        <f t="shared" si="564"/>
        <v>-1</v>
      </c>
      <c r="P2522" s="9">
        <f t="shared" si="565"/>
        <v>0</v>
      </c>
      <c r="Q2522" s="8">
        <f t="shared" si="566"/>
        <v>0</v>
      </c>
      <c r="R2522" s="8">
        <f t="shared" si="567"/>
        <v>-19.3</v>
      </c>
      <c r="S2522" t="str">
        <f t="shared" si="568"/>
        <v>13.00.00</v>
      </c>
      <c r="T2522" t="str">
        <f t="shared" si="569"/>
        <v>10.00.00</v>
      </c>
      <c r="U2522" t="str">
        <f t="shared" si="570"/>
        <v>11-ago-2016</v>
      </c>
      <c r="V2522">
        <f t="shared" si="571"/>
        <v>8</v>
      </c>
      <c r="W2522">
        <f t="shared" si="572"/>
        <v>2016</v>
      </c>
      <c r="X2522">
        <f t="shared" si="573"/>
        <v>11</v>
      </c>
      <c r="Y2522" s="25">
        <f t="shared" si="574"/>
        <v>21043.100000000115</v>
      </c>
    </row>
    <row r="2523" spans="1:25">
      <c r="A2523" t="s">
        <v>3589</v>
      </c>
      <c r="B2523" t="s">
        <v>3590</v>
      </c>
      <c r="C2523" t="s">
        <v>25</v>
      </c>
      <c r="D2523">
        <v>11</v>
      </c>
      <c r="E2523" s="36">
        <v>-6.4</v>
      </c>
      <c r="F2523" s="4">
        <v>-5.9999999999999995E-4</v>
      </c>
      <c r="G2523">
        <v>0</v>
      </c>
      <c r="H2523" s="25">
        <v>16</v>
      </c>
      <c r="I2523" s="25">
        <v>-17</v>
      </c>
      <c r="J2523" s="3">
        <v>10000</v>
      </c>
      <c r="K2523" s="7">
        <f t="shared" si="561"/>
        <v>-4</v>
      </c>
      <c r="L2523" s="6">
        <f t="shared" si="562"/>
        <v>-45.5</v>
      </c>
      <c r="M2523">
        <v>1</v>
      </c>
      <c r="N2523" s="9">
        <f t="shared" si="563"/>
        <v>0</v>
      </c>
      <c r="O2523" s="9">
        <f t="shared" si="564"/>
        <v>-1</v>
      </c>
      <c r="P2523" s="9">
        <f t="shared" si="565"/>
        <v>0</v>
      </c>
      <c r="Q2523" s="8">
        <f t="shared" si="566"/>
        <v>0</v>
      </c>
      <c r="R2523" s="8">
        <f t="shared" si="567"/>
        <v>-6.4</v>
      </c>
      <c r="S2523" t="str">
        <f t="shared" si="568"/>
        <v>12.00.00</v>
      </c>
      <c r="T2523" t="str">
        <f t="shared" si="569"/>
        <v>0.00.00</v>
      </c>
      <c r="U2523" t="str">
        <f t="shared" si="570"/>
        <v>12-ago-2016</v>
      </c>
      <c r="V2523">
        <f t="shared" si="571"/>
        <v>8</v>
      </c>
      <c r="W2523">
        <f t="shared" si="572"/>
        <v>2016</v>
      </c>
      <c r="X2523">
        <f t="shared" si="573"/>
        <v>12</v>
      </c>
      <c r="Y2523" s="25">
        <f t="shared" si="574"/>
        <v>21036.700000000114</v>
      </c>
    </row>
    <row r="2524" spans="1:25">
      <c r="A2524" t="s">
        <v>4015</v>
      </c>
      <c r="B2524" t="s">
        <v>4016</v>
      </c>
      <c r="C2524" t="s">
        <v>25</v>
      </c>
      <c r="D2524">
        <v>7</v>
      </c>
      <c r="E2524" s="36">
        <v>-1.8</v>
      </c>
      <c r="F2524" s="4">
        <v>-2.0000000000000001E-4</v>
      </c>
      <c r="G2524">
        <v>0</v>
      </c>
      <c r="H2524" s="25">
        <v>49.4</v>
      </c>
      <c r="I2524" s="25">
        <v>-6.6</v>
      </c>
      <c r="J2524" s="3">
        <v>10000</v>
      </c>
      <c r="K2524" s="7">
        <f t="shared" si="561"/>
        <v>-5</v>
      </c>
      <c r="L2524" s="6">
        <f t="shared" si="562"/>
        <v>-47.3</v>
      </c>
      <c r="M2524">
        <v>1</v>
      </c>
      <c r="N2524" s="9">
        <f t="shared" si="563"/>
        <v>0</v>
      </c>
      <c r="O2524" s="9">
        <f t="shared" si="564"/>
        <v>-1</v>
      </c>
      <c r="P2524" s="9">
        <f t="shared" si="565"/>
        <v>0</v>
      </c>
      <c r="Q2524" s="8">
        <f t="shared" si="566"/>
        <v>0</v>
      </c>
      <c r="R2524" s="8">
        <f t="shared" si="567"/>
        <v>-1.8</v>
      </c>
      <c r="S2524" t="str">
        <f t="shared" si="568"/>
        <v>4.00.00</v>
      </c>
      <c r="T2524" t="str">
        <f t="shared" si="569"/>
        <v>11.00.00</v>
      </c>
      <c r="U2524" t="str">
        <f t="shared" si="570"/>
        <v>15-ago-2016</v>
      </c>
      <c r="V2524">
        <f t="shared" si="571"/>
        <v>8</v>
      </c>
      <c r="W2524">
        <f t="shared" si="572"/>
        <v>2016</v>
      </c>
      <c r="X2524">
        <f t="shared" si="573"/>
        <v>15</v>
      </c>
      <c r="Y2524" s="25">
        <f t="shared" si="574"/>
        <v>21034.900000000114</v>
      </c>
    </row>
    <row r="2525" spans="1:25">
      <c r="A2525" t="s">
        <v>3591</v>
      </c>
      <c r="B2525" t="s">
        <v>3592</v>
      </c>
      <c r="C2525" t="s">
        <v>25</v>
      </c>
      <c r="D2525">
        <v>11</v>
      </c>
      <c r="E2525" s="36">
        <v>-35.700000000000003</v>
      </c>
      <c r="F2525" s="4">
        <v>-3.3E-3</v>
      </c>
      <c r="G2525">
        <v>0</v>
      </c>
      <c r="H2525" s="25">
        <v>0</v>
      </c>
      <c r="I2525" s="25">
        <v>-67.7</v>
      </c>
      <c r="J2525" s="3">
        <v>10000</v>
      </c>
      <c r="K2525" s="7">
        <f t="shared" si="561"/>
        <v>-6</v>
      </c>
      <c r="L2525" s="6">
        <f t="shared" si="562"/>
        <v>-83</v>
      </c>
      <c r="M2525">
        <v>1</v>
      </c>
      <c r="N2525" s="9">
        <f t="shared" si="563"/>
        <v>0</v>
      </c>
      <c r="O2525" s="9">
        <f t="shared" si="564"/>
        <v>-1</v>
      </c>
      <c r="P2525" s="9">
        <f t="shared" si="565"/>
        <v>0</v>
      </c>
      <c r="Q2525" s="8">
        <f t="shared" si="566"/>
        <v>0</v>
      </c>
      <c r="R2525" s="8">
        <f t="shared" si="567"/>
        <v>-35.700000000000003</v>
      </c>
      <c r="S2525" t="str">
        <f t="shared" si="568"/>
        <v>12.00.00</v>
      </c>
      <c r="T2525" t="str">
        <f t="shared" si="569"/>
        <v>23.00.00</v>
      </c>
      <c r="U2525" t="str">
        <f t="shared" si="570"/>
        <v>16-ago-2016</v>
      </c>
      <c r="V2525">
        <f t="shared" si="571"/>
        <v>8</v>
      </c>
      <c r="W2525">
        <f t="shared" si="572"/>
        <v>2016</v>
      </c>
      <c r="X2525">
        <f t="shared" si="573"/>
        <v>16</v>
      </c>
      <c r="Y2525" s="25">
        <f t="shared" si="574"/>
        <v>20999.200000000114</v>
      </c>
    </row>
    <row r="2526" spans="1:25">
      <c r="A2526" t="s">
        <v>4017</v>
      </c>
      <c r="B2526" t="s">
        <v>4018</v>
      </c>
      <c r="C2526" t="s">
        <v>25</v>
      </c>
      <c r="D2526">
        <v>8</v>
      </c>
      <c r="E2526" s="36">
        <v>-38.799999999999997</v>
      </c>
      <c r="F2526" s="4">
        <v>-3.7000000000000002E-3</v>
      </c>
      <c r="G2526">
        <v>0</v>
      </c>
      <c r="H2526" s="25">
        <v>35.4</v>
      </c>
      <c r="I2526" s="25">
        <v>-38.799999999999997</v>
      </c>
      <c r="J2526" s="3">
        <v>10000</v>
      </c>
      <c r="K2526" s="7">
        <f t="shared" si="561"/>
        <v>-7</v>
      </c>
      <c r="L2526" s="6">
        <f t="shared" si="562"/>
        <v>-121.8</v>
      </c>
      <c r="M2526">
        <v>1</v>
      </c>
      <c r="N2526" s="9">
        <f t="shared" si="563"/>
        <v>0</v>
      </c>
      <c r="O2526" s="9">
        <f t="shared" si="564"/>
        <v>-1</v>
      </c>
      <c r="P2526" s="9">
        <f t="shared" si="565"/>
        <v>0</v>
      </c>
      <c r="Q2526" s="8">
        <f t="shared" si="566"/>
        <v>0</v>
      </c>
      <c r="R2526" s="8">
        <f t="shared" si="567"/>
        <v>-38.799999999999997</v>
      </c>
      <c r="S2526" t="str">
        <f t="shared" si="568"/>
        <v>1.00.00</v>
      </c>
      <c r="T2526" t="str">
        <f t="shared" si="569"/>
        <v>9.00.00</v>
      </c>
      <c r="U2526" t="str">
        <f t="shared" si="570"/>
        <v>19-ago-2016</v>
      </c>
      <c r="V2526">
        <f t="shared" si="571"/>
        <v>8</v>
      </c>
      <c r="W2526">
        <f t="shared" si="572"/>
        <v>2016</v>
      </c>
      <c r="X2526">
        <f t="shared" si="573"/>
        <v>19</v>
      </c>
      <c r="Y2526" s="25">
        <f t="shared" si="574"/>
        <v>20960.400000000114</v>
      </c>
    </row>
    <row r="2527" spans="1:25">
      <c r="A2527" t="s">
        <v>4019</v>
      </c>
      <c r="B2527" t="s">
        <v>4020</v>
      </c>
      <c r="C2527" t="s">
        <v>25</v>
      </c>
      <c r="D2527">
        <v>11</v>
      </c>
      <c r="E2527" s="36">
        <v>14.2</v>
      </c>
      <c r="F2527" s="4">
        <v>1.2999999999999999E-3</v>
      </c>
      <c r="G2527">
        <v>0</v>
      </c>
      <c r="H2527" s="25">
        <v>67.7</v>
      </c>
      <c r="I2527" s="25">
        <v>-42.7</v>
      </c>
      <c r="J2527" s="3">
        <v>10000</v>
      </c>
      <c r="K2527" s="7">
        <f t="shared" si="561"/>
        <v>1</v>
      </c>
      <c r="L2527" s="6">
        <f t="shared" si="562"/>
        <v>14.2</v>
      </c>
      <c r="M2527">
        <v>1</v>
      </c>
      <c r="N2527" s="9">
        <f t="shared" si="563"/>
        <v>1</v>
      </c>
      <c r="O2527" s="9">
        <f t="shared" si="564"/>
        <v>0</v>
      </c>
      <c r="P2527" s="9">
        <f t="shared" si="565"/>
        <v>0</v>
      </c>
      <c r="Q2527" s="8">
        <f t="shared" si="566"/>
        <v>14.2</v>
      </c>
      <c r="R2527" s="8">
        <f t="shared" si="567"/>
        <v>0</v>
      </c>
      <c r="S2527" t="str">
        <f t="shared" si="568"/>
        <v>0.00.00</v>
      </c>
      <c r="T2527" t="str">
        <f t="shared" si="569"/>
        <v>11.00.00</v>
      </c>
      <c r="U2527" t="str">
        <f t="shared" si="570"/>
        <v>22-ago-2016</v>
      </c>
      <c r="V2527">
        <f t="shared" si="571"/>
        <v>8</v>
      </c>
      <c r="W2527">
        <f t="shared" si="572"/>
        <v>2016</v>
      </c>
      <c r="X2527">
        <f t="shared" si="573"/>
        <v>22</v>
      </c>
      <c r="Y2527" s="25">
        <f t="shared" si="574"/>
        <v>20974.600000000115</v>
      </c>
    </row>
    <row r="2528" spans="1:25">
      <c r="A2528" t="s">
        <v>2532</v>
      </c>
      <c r="B2528" t="s">
        <v>2533</v>
      </c>
      <c r="C2528" t="s">
        <v>55</v>
      </c>
      <c r="D2528">
        <v>8</v>
      </c>
      <c r="E2528" s="38">
        <v>-22</v>
      </c>
      <c r="F2528" s="4">
        <v>-1E-3</v>
      </c>
      <c r="G2528">
        <v>0</v>
      </c>
      <c r="H2528" s="25">
        <v>53</v>
      </c>
      <c r="I2528" s="25">
        <v>-45.4</v>
      </c>
      <c r="J2528" s="3">
        <v>10000</v>
      </c>
      <c r="K2528" s="7">
        <f t="shared" si="561"/>
        <v>-1</v>
      </c>
      <c r="L2528" s="6">
        <f t="shared" si="562"/>
        <v>-22</v>
      </c>
      <c r="M2528">
        <v>1</v>
      </c>
      <c r="N2528" s="9">
        <f t="shared" si="563"/>
        <v>0</v>
      </c>
      <c r="O2528" s="9">
        <f t="shared" si="564"/>
        <v>-1</v>
      </c>
      <c r="P2528" s="9">
        <f t="shared" si="565"/>
        <v>0</v>
      </c>
      <c r="Q2528" s="8">
        <f t="shared" si="566"/>
        <v>0</v>
      </c>
      <c r="R2528" s="8">
        <f t="shared" si="567"/>
        <v>-22</v>
      </c>
      <c r="S2528" t="str">
        <f t="shared" si="568"/>
        <v>13.00.00</v>
      </c>
      <c r="T2528" t="str">
        <f t="shared" si="569"/>
        <v>21.00.00</v>
      </c>
      <c r="U2528" t="str">
        <f t="shared" si="570"/>
        <v>22-ago-2016</v>
      </c>
      <c r="V2528">
        <f t="shared" si="571"/>
        <v>8</v>
      </c>
      <c r="W2528">
        <f t="shared" si="572"/>
        <v>2016</v>
      </c>
      <c r="X2528">
        <f t="shared" si="573"/>
        <v>22</v>
      </c>
      <c r="Y2528" s="25">
        <f t="shared" si="574"/>
        <v>20952.600000000115</v>
      </c>
    </row>
    <row r="2529" spans="1:25">
      <c r="A2529" t="s">
        <v>3593</v>
      </c>
      <c r="B2529" t="s">
        <v>3594</v>
      </c>
      <c r="C2529" t="s">
        <v>25</v>
      </c>
      <c r="D2529">
        <v>8</v>
      </c>
      <c r="E2529" s="36">
        <v>47.1</v>
      </c>
      <c r="F2529" s="4">
        <v>4.4999999999999997E-3</v>
      </c>
      <c r="G2529">
        <v>0</v>
      </c>
      <c r="H2529" s="25">
        <v>49.6</v>
      </c>
      <c r="I2529" s="25">
        <v>0</v>
      </c>
      <c r="J2529" s="3">
        <v>10000</v>
      </c>
      <c r="K2529" s="7">
        <f t="shared" si="561"/>
        <v>1</v>
      </c>
      <c r="L2529" s="6">
        <f t="shared" si="562"/>
        <v>47.1</v>
      </c>
      <c r="M2529">
        <v>1</v>
      </c>
      <c r="N2529" s="9">
        <f t="shared" si="563"/>
        <v>1</v>
      </c>
      <c r="O2529" s="9">
        <f t="shared" si="564"/>
        <v>0</v>
      </c>
      <c r="P2529" s="9">
        <f t="shared" si="565"/>
        <v>0</v>
      </c>
      <c r="Q2529" s="8">
        <f t="shared" si="566"/>
        <v>47.1</v>
      </c>
      <c r="R2529" s="8">
        <f t="shared" si="567"/>
        <v>0</v>
      </c>
      <c r="S2529" t="str">
        <f t="shared" si="568"/>
        <v>15.00.00</v>
      </c>
      <c r="T2529" t="str">
        <f t="shared" si="569"/>
        <v>23.00.00</v>
      </c>
      <c r="U2529" t="str">
        <f t="shared" si="570"/>
        <v>22-ago-2016</v>
      </c>
      <c r="V2529">
        <f t="shared" si="571"/>
        <v>8</v>
      </c>
      <c r="W2529">
        <f t="shared" si="572"/>
        <v>2016</v>
      </c>
      <c r="X2529">
        <f t="shared" si="573"/>
        <v>22</v>
      </c>
      <c r="Y2529" s="25">
        <f t="shared" si="574"/>
        <v>20999.700000000114</v>
      </c>
    </row>
    <row r="2530" spans="1:25">
      <c r="A2530" t="s">
        <v>2534</v>
      </c>
      <c r="B2530" t="s">
        <v>2535</v>
      </c>
      <c r="C2530" t="s">
        <v>25</v>
      </c>
      <c r="D2530">
        <v>9</v>
      </c>
      <c r="E2530" s="38">
        <v>-12</v>
      </c>
      <c r="F2530" s="4">
        <v>-5.9999999999999995E-4</v>
      </c>
      <c r="G2530">
        <v>0</v>
      </c>
      <c r="H2530" s="25">
        <v>42</v>
      </c>
      <c r="I2530" s="25">
        <v>-60</v>
      </c>
      <c r="J2530" s="3">
        <v>10000</v>
      </c>
      <c r="K2530" s="7">
        <f t="shared" si="561"/>
        <v>-1</v>
      </c>
      <c r="L2530" s="6">
        <f t="shared" si="562"/>
        <v>-12</v>
      </c>
      <c r="M2530">
        <v>1</v>
      </c>
      <c r="N2530" s="9">
        <f t="shared" si="563"/>
        <v>0</v>
      </c>
      <c r="O2530" s="9">
        <f t="shared" si="564"/>
        <v>-1</v>
      </c>
      <c r="P2530" s="9">
        <f t="shared" si="565"/>
        <v>0</v>
      </c>
      <c r="Q2530" s="8">
        <f t="shared" si="566"/>
        <v>0</v>
      </c>
      <c r="R2530" s="8">
        <f t="shared" si="567"/>
        <v>-12</v>
      </c>
      <c r="S2530" t="str">
        <f t="shared" si="568"/>
        <v>12.00.00</v>
      </c>
      <c r="T2530" t="str">
        <f t="shared" si="569"/>
        <v>21.00.00</v>
      </c>
      <c r="U2530" t="str">
        <f t="shared" si="570"/>
        <v>23-ago-2016</v>
      </c>
      <c r="V2530">
        <f t="shared" si="571"/>
        <v>8</v>
      </c>
      <c r="W2530">
        <f t="shared" si="572"/>
        <v>2016</v>
      </c>
      <c r="X2530">
        <f t="shared" si="573"/>
        <v>23</v>
      </c>
      <c r="Y2530" s="25">
        <f t="shared" si="574"/>
        <v>20987.700000000114</v>
      </c>
    </row>
    <row r="2531" spans="1:25">
      <c r="A2531" t="s">
        <v>4021</v>
      </c>
      <c r="B2531" t="s">
        <v>4022</v>
      </c>
      <c r="C2531" t="s">
        <v>25</v>
      </c>
      <c r="D2531">
        <v>21</v>
      </c>
      <c r="E2531" s="36">
        <v>64.099999999999994</v>
      </c>
      <c r="F2531" s="4">
        <v>6.1000000000000004E-3</v>
      </c>
      <c r="G2531">
        <v>0</v>
      </c>
      <c r="H2531" s="25">
        <v>95.4</v>
      </c>
      <c r="I2531" s="25">
        <v>0</v>
      </c>
      <c r="J2531" s="3">
        <v>10000</v>
      </c>
      <c r="K2531" s="7">
        <f t="shared" si="561"/>
        <v>1</v>
      </c>
      <c r="L2531" s="6">
        <f t="shared" si="562"/>
        <v>64.099999999999994</v>
      </c>
      <c r="M2531">
        <v>1</v>
      </c>
      <c r="N2531" s="9">
        <f t="shared" si="563"/>
        <v>1</v>
      </c>
      <c r="O2531" s="9">
        <f t="shared" si="564"/>
        <v>0</v>
      </c>
      <c r="P2531" s="9">
        <f t="shared" si="565"/>
        <v>0</v>
      </c>
      <c r="Q2531" s="8">
        <f t="shared" si="566"/>
        <v>64.099999999999994</v>
      </c>
      <c r="R2531" s="8">
        <f t="shared" si="567"/>
        <v>0</v>
      </c>
      <c r="S2531" t="str">
        <f t="shared" si="568"/>
        <v>7.00.00</v>
      </c>
      <c r="T2531" t="str">
        <f t="shared" si="569"/>
        <v>4.00.00</v>
      </c>
      <c r="U2531" t="str">
        <f t="shared" si="570"/>
        <v>23-ago-2016</v>
      </c>
      <c r="V2531">
        <f t="shared" si="571"/>
        <v>8</v>
      </c>
      <c r="W2531">
        <f t="shared" si="572"/>
        <v>2016</v>
      </c>
      <c r="X2531">
        <f t="shared" si="573"/>
        <v>23</v>
      </c>
      <c r="Y2531" s="25">
        <f t="shared" si="574"/>
        <v>21051.800000000112</v>
      </c>
    </row>
    <row r="2532" spans="1:25">
      <c r="A2532" t="s">
        <v>7632</v>
      </c>
      <c r="B2532" t="s">
        <v>7633</v>
      </c>
      <c r="C2532" t="s">
        <v>25</v>
      </c>
      <c r="D2532">
        <v>3</v>
      </c>
      <c r="E2532" s="36">
        <v>18</v>
      </c>
      <c r="F2532" s="4">
        <v>1.6999999999999999E-3</v>
      </c>
      <c r="G2532">
        <v>0</v>
      </c>
      <c r="H2532" s="25">
        <v>40</v>
      </c>
      <c r="I2532" s="25">
        <v>0</v>
      </c>
      <c r="J2532" s="3">
        <v>10000</v>
      </c>
      <c r="K2532" s="7">
        <f t="shared" si="561"/>
        <v>2</v>
      </c>
      <c r="L2532" s="6">
        <f t="shared" si="562"/>
        <v>82.1</v>
      </c>
      <c r="M2532">
        <v>1</v>
      </c>
      <c r="N2532" s="9">
        <f t="shared" si="563"/>
        <v>1</v>
      </c>
      <c r="O2532" s="9">
        <f t="shared" si="564"/>
        <v>0</v>
      </c>
      <c r="P2532" s="9">
        <f t="shared" si="565"/>
        <v>0</v>
      </c>
      <c r="Q2532" s="8">
        <f t="shared" si="566"/>
        <v>18</v>
      </c>
      <c r="R2532" s="8">
        <f t="shared" si="567"/>
        <v>0</v>
      </c>
      <c r="S2532" t="str">
        <f t="shared" si="568"/>
        <v>10.45.00</v>
      </c>
      <c r="T2532" t="str">
        <f t="shared" si="569"/>
        <v>11.30.00</v>
      </c>
      <c r="U2532" t="str">
        <f t="shared" si="570"/>
        <v>24-ago-2016</v>
      </c>
      <c r="V2532">
        <f t="shared" si="571"/>
        <v>8</v>
      </c>
      <c r="W2532">
        <f t="shared" si="572"/>
        <v>2016</v>
      </c>
      <c r="X2532">
        <f t="shared" si="573"/>
        <v>24</v>
      </c>
      <c r="Y2532" s="25">
        <f t="shared" si="574"/>
        <v>21069.800000000112</v>
      </c>
    </row>
    <row r="2533" spans="1:25">
      <c r="A2533" t="s">
        <v>4023</v>
      </c>
      <c r="B2533" t="s">
        <v>4024</v>
      </c>
      <c r="C2533" t="s">
        <v>55</v>
      </c>
      <c r="D2533">
        <v>10</v>
      </c>
      <c r="E2533" s="36">
        <v>51.2</v>
      </c>
      <c r="F2533" s="4">
        <v>4.7999999999999996E-3</v>
      </c>
      <c r="G2533">
        <v>0</v>
      </c>
      <c r="H2533" s="25">
        <v>113.5</v>
      </c>
      <c r="I2533" s="25">
        <v>-17.600000000000001</v>
      </c>
      <c r="J2533" s="3">
        <v>10000</v>
      </c>
      <c r="K2533" s="7">
        <f t="shared" si="561"/>
        <v>3</v>
      </c>
      <c r="L2533" s="6">
        <f t="shared" si="562"/>
        <v>133.30000000000001</v>
      </c>
      <c r="M2533">
        <v>1</v>
      </c>
      <c r="N2533" s="9">
        <f t="shared" si="563"/>
        <v>1</v>
      </c>
      <c r="O2533" s="9">
        <f t="shared" si="564"/>
        <v>0</v>
      </c>
      <c r="P2533" s="9">
        <f t="shared" si="565"/>
        <v>0</v>
      </c>
      <c r="Q2533" s="8">
        <f t="shared" si="566"/>
        <v>51.2</v>
      </c>
      <c r="R2533" s="8">
        <f t="shared" si="567"/>
        <v>0</v>
      </c>
      <c r="S2533" t="str">
        <f t="shared" si="568"/>
        <v>1.00.00</v>
      </c>
      <c r="T2533" t="str">
        <f t="shared" si="569"/>
        <v>11.00.00</v>
      </c>
      <c r="U2533" t="str">
        <f t="shared" si="570"/>
        <v>25-ago-2016</v>
      </c>
      <c r="V2533">
        <f t="shared" si="571"/>
        <v>8</v>
      </c>
      <c r="W2533">
        <f t="shared" si="572"/>
        <v>2016</v>
      </c>
      <c r="X2533">
        <f t="shared" si="573"/>
        <v>25</v>
      </c>
      <c r="Y2533" s="25">
        <f t="shared" si="574"/>
        <v>21121.000000000113</v>
      </c>
    </row>
    <row r="2534" spans="1:25">
      <c r="A2534" t="s">
        <v>7634</v>
      </c>
      <c r="B2534" t="s">
        <v>7635</v>
      </c>
      <c r="C2534" t="s">
        <v>55</v>
      </c>
      <c r="D2534">
        <v>23</v>
      </c>
      <c r="E2534" s="36">
        <v>-65.5</v>
      </c>
      <c r="F2534" s="4">
        <v>-6.1999999999999998E-3</v>
      </c>
      <c r="G2534">
        <v>0</v>
      </c>
      <c r="H2534" s="25">
        <v>0</v>
      </c>
      <c r="I2534" s="25">
        <v>-52</v>
      </c>
      <c r="J2534" s="3">
        <v>10000</v>
      </c>
      <c r="K2534" s="7">
        <f t="shared" si="561"/>
        <v>-1</v>
      </c>
      <c r="L2534" s="6">
        <f t="shared" si="562"/>
        <v>-65.5</v>
      </c>
      <c r="M2534">
        <v>1</v>
      </c>
      <c r="N2534" s="9">
        <f t="shared" si="563"/>
        <v>0</v>
      </c>
      <c r="O2534" s="9">
        <f t="shared" si="564"/>
        <v>-1</v>
      </c>
      <c r="P2534" s="9">
        <f t="shared" si="565"/>
        <v>0</v>
      </c>
      <c r="Q2534" s="8">
        <f t="shared" si="566"/>
        <v>0</v>
      </c>
      <c r="R2534" s="8">
        <f t="shared" si="567"/>
        <v>-65.5</v>
      </c>
      <c r="S2534" t="str">
        <f t="shared" si="568"/>
        <v>10.15.00</v>
      </c>
      <c r="T2534" t="str">
        <f t="shared" si="569"/>
        <v>16.00.00</v>
      </c>
      <c r="U2534" t="str">
        <f t="shared" si="570"/>
        <v>26-ago-2016</v>
      </c>
      <c r="V2534">
        <f t="shared" si="571"/>
        <v>8</v>
      </c>
      <c r="W2534">
        <f t="shared" si="572"/>
        <v>2016</v>
      </c>
      <c r="X2534">
        <f t="shared" si="573"/>
        <v>26</v>
      </c>
      <c r="Y2534" s="25">
        <f t="shared" si="574"/>
        <v>21055.500000000113</v>
      </c>
    </row>
    <row r="2535" spans="1:25">
      <c r="A2535" t="s">
        <v>7635</v>
      </c>
      <c r="B2535" t="s">
        <v>7636</v>
      </c>
      <c r="C2535" t="s">
        <v>25</v>
      </c>
      <c r="D2535">
        <v>2</v>
      </c>
      <c r="E2535" s="36">
        <v>29</v>
      </c>
      <c r="F2535" s="4">
        <v>2.7000000000000001E-3</v>
      </c>
      <c r="G2535">
        <v>0</v>
      </c>
      <c r="H2535" s="25">
        <v>18.8</v>
      </c>
      <c r="I2535" s="25">
        <v>-18.7</v>
      </c>
      <c r="J2535" s="3">
        <v>10000</v>
      </c>
      <c r="K2535" s="7">
        <f t="shared" si="561"/>
        <v>1</v>
      </c>
      <c r="L2535" s="6">
        <f t="shared" si="562"/>
        <v>29</v>
      </c>
      <c r="M2535">
        <v>1</v>
      </c>
      <c r="N2535" s="9">
        <f t="shared" si="563"/>
        <v>1</v>
      </c>
      <c r="O2535" s="9">
        <f t="shared" si="564"/>
        <v>0</v>
      </c>
      <c r="P2535" s="9">
        <f t="shared" si="565"/>
        <v>0</v>
      </c>
      <c r="Q2535" s="8">
        <f t="shared" si="566"/>
        <v>29</v>
      </c>
      <c r="R2535" s="8">
        <f t="shared" si="567"/>
        <v>0</v>
      </c>
      <c r="S2535" t="str">
        <f t="shared" si="568"/>
        <v>16.00.00</v>
      </c>
      <c r="T2535" t="str">
        <f t="shared" si="569"/>
        <v>16.30.00</v>
      </c>
      <c r="U2535" t="str">
        <f t="shared" si="570"/>
        <v>26-ago-2016</v>
      </c>
      <c r="V2535">
        <f t="shared" si="571"/>
        <v>8</v>
      </c>
      <c r="W2535">
        <f t="shared" si="572"/>
        <v>2016</v>
      </c>
      <c r="X2535">
        <f t="shared" si="573"/>
        <v>26</v>
      </c>
      <c r="Y2535" s="25">
        <f t="shared" si="574"/>
        <v>21084.500000000113</v>
      </c>
    </row>
    <row r="2536" spans="1:25">
      <c r="A2536" t="s">
        <v>4025</v>
      </c>
      <c r="B2536" t="s">
        <v>4025</v>
      </c>
      <c r="C2536" t="s">
        <v>25</v>
      </c>
      <c r="D2536">
        <v>0</v>
      </c>
      <c r="E2536" s="36">
        <v>-61.8</v>
      </c>
      <c r="F2536" s="4">
        <v>-5.7999999999999996E-3</v>
      </c>
      <c r="G2536">
        <v>0</v>
      </c>
      <c r="H2536" s="25">
        <v>0</v>
      </c>
      <c r="I2536" s="25">
        <v>-61.8</v>
      </c>
      <c r="J2536" s="3">
        <v>10000</v>
      </c>
      <c r="K2536" s="7">
        <f t="shared" si="561"/>
        <v>-1</v>
      </c>
      <c r="L2536" s="6">
        <f t="shared" si="562"/>
        <v>-61.8</v>
      </c>
      <c r="M2536">
        <v>1</v>
      </c>
      <c r="N2536" s="9">
        <f t="shared" si="563"/>
        <v>0</v>
      </c>
      <c r="O2536" s="9">
        <f t="shared" si="564"/>
        <v>-1</v>
      </c>
      <c r="P2536" s="9">
        <f t="shared" si="565"/>
        <v>0</v>
      </c>
      <c r="Q2536" s="8">
        <f t="shared" si="566"/>
        <v>0</v>
      </c>
      <c r="R2536" s="8">
        <f t="shared" si="567"/>
        <v>-61.8</v>
      </c>
      <c r="S2536" t="str">
        <f t="shared" si="568"/>
        <v>17.00.00</v>
      </c>
      <c r="T2536" t="str">
        <f t="shared" si="569"/>
        <v>17.00.00</v>
      </c>
      <c r="U2536" t="str">
        <f t="shared" si="570"/>
        <v>26-ago-2016</v>
      </c>
      <c r="V2536">
        <f t="shared" si="571"/>
        <v>8</v>
      </c>
      <c r="W2536">
        <f t="shared" si="572"/>
        <v>2016</v>
      </c>
      <c r="X2536">
        <f t="shared" si="573"/>
        <v>26</v>
      </c>
      <c r="Y2536" s="25">
        <f t="shared" si="574"/>
        <v>21022.700000000114</v>
      </c>
    </row>
    <row r="2537" spans="1:25">
      <c r="A2537" t="s">
        <v>4026</v>
      </c>
      <c r="B2537" t="s">
        <v>2537</v>
      </c>
      <c r="C2537" t="s">
        <v>25</v>
      </c>
      <c r="D2537">
        <v>29</v>
      </c>
      <c r="E2537" s="36">
        <v>97.7</v>
      </c>
      <c r="F2537" s="4">
        <v>9.2999999999999992E-3</v>
      </c>
      <c r="G2537">
        <v>0</v>
      </c>
      <c r="H2537" s="25">
        <v>136.5</v>
      </c>
      <c r="I2537" s="25">
        <v>-4.8</v>
      </c>
      <c r="J2537" s="3">
        <v>10000</v>
      </c>
      <c r="K2537" s="7">
        <f t="shared" si="561"/>
        <v>1</v>
      </c>
      <c r="L2537" s="6">
        <f t="shared" si="562"/>
        <v>97.7</v>
      </c>
      <c r="M2537">
        <v>1</v>
      </c>
      <c r="N2537" s="9">
        <f t="shared" si="563"/>
        <v>1</v>
      </c>
      <c r="O2537" s="9">
        <f t="shared" si="564"/>
        <v>0</v>
      </c>
      <c r="P2537" s="9">
        <f t="shared" si="565"/>
        <v>0</v>
      </c>
      <c r="Q2537" s="8">
        <f t="shared" si="566"/>
        <v>97.7</v>
      </c>
      <c r="R2537" s="8">
        <f t="shared" si="567"/>
        <v>0</v>
      </c>
      <c r="S2537" t="str">
        <f t="shared" si="568"/>
        <v>16.00.00</v>
      </c>
      <c r="T2537" t="str">
        <f t="shared" si="569"/>
        <v>21.00.00</v>
      </c>
      <c r="U2537" t="str">
        <f t="shared" si="570"/>
        <v>29-ago-2016</v>
      </c>
      <c r="V2537">
        <f t="shared" si="571"/>
        <v>8</v>
      </c>
      <c r="W2537">
        <f t="shared" si="572"/>
        <v>2016</v>
      </c>
      <c r="X2537">
        <f t="shared" si="573"/>
        <v>29</v>
      </c>
      <c r="Y2537" s="25">
        <f t="shared" si="574"/>
        <v>21120.400000000114</v>
      </c>
    </row>
    <row r="2538" spans="1:25">
      <c r="A2538" t="s">
        <v>2536</v>
      </c>
      <c r="B2538" t="s">
        <v>2537</v>
      </c>
      <c r="C2538" t="s">
        <v>25</v>
      </c>
      <c r="D2538">
        <v>9</v>
      </c>
      <c r="E2538" s="38">
        <v>-16</v>
      </c>
      <c r="F2538" s="4">
        <v>-8.0000000000000004E-4</v>
      </c>
      <c r="G2538">
        <v>0</v>
      </c>
      <c r="H2538" s="25">
        <v>61</v>
      </c>
      <c r="I2538" s="25">
        <v>-24.6</v>
      </c>
      <c r="J2538" s="3">
        <v>10000</v>
      </c>
      <c r="K2538" s="7">
        <f t="shared" si="561"/>
        <v>-1</v>
      </c>
      <c r="L2538" s="6">
        <f t="shared" si="562"/>
        <v>-16</v>
      </c>
      <c r="M2538">
        <v>1</v>
      </c>
      <c r="N2538" s="9">
        <f t="shared" si="563"/>
        <v>0</v>
      </c>
      <c r="O2538" s="9">
        <f t="shared" si="564"/>
        <v>-1</v>
      </c>
      <c r="P2538" s="9">
        <f t="shared" si="565"/>
        <v>0</v>
      </c>
      <c r="Q2538" s="8">
        <f t="shared" si="566"/>
        <v>0</v>
      </c>
      <c r="R2538" s="8">
        <f t="shared" si="567"/>
        <v>-16</v>
      </c>
      <c r="S2538" t="str">
        <f t="shared" si="568"/>
        <v>12.00.00</v>
      </c>
      <c r="T2538" t="str">
        <f t="shared" si="569"/>
        <v>21.00.00</v>
      </c>
      <c r="U2538" t="str">
        <f t="shared" si="570"/>
        <v>30-ago-2016</v>
      </c>
      <c r="V2538">
        <f t="shared" si="571"/>
        <v>8</v>
      </c>
      <c r="W2538">
        <f t="shared" si="572"/>
        <v>2016</v>
      </c>
      <c r="X2538">
        <f t="shared" si="573"/>
        <v>30</v>
      </c>
      <c r="Y2538" s="25">
        <f t="shared" si="574"/>
        <v>21104.400000000114</v>
      </c>
    </row>
    <row r="2539" spans="1:25">
      <c r="A2539" t="s">
        <v>2537</v>
      </c>
      <c r="B2539" t="s">
        <v>4027</v>
      </c>
      <c r="C2539" t="s">
        <v>55</v>
      </c>
      <c r="D2539">
        <v>29</v>
      </c>
      <c r="E2539" s="36">
        <v>48.7</v>
      </c>
      <c r="F2539" s="4">
        <v>4.5999999999999999E-3</v>
      </c>
      <c r="G2539">
        <v>0</v>
      </c>
      <c r="H2539" s="25">
        <v>67.7</v>
      </c>
      <c r="I2539" s="25">
        <v>-15.3</v>
      </c>
      <c r="J2539" s="3">
        <v>10000</v>
      </c>
      <c r="K2539" s="7">
        <f t="shared" si="561"/>
        <v>1</v>
      </c>
      <c r="L2539" s="6">
        <f t="shared" si="562"/>
        <v>48.7</v>
      </c>
      <c r="M2539">
        <v>1</v>
      </c>
      <c r="N2539" s="9">
        <f t="shared" si="563"/>
        <v>1</v>
      </c>
      <c r="O2539" s="9">
        <f t="shared" si="564"/>
        <v>0</v>
      </c>
      <c r="P2539" s="9">
        <f t="shared" si="565"/>
        <v>0</v>
      </c>
      <c r="Q2539" s="8">
        <f t="shared" si="566"/>
        <v>48.7</v>
      </c>
      <c r="R2539" s="8">
        <f t="shared" si="567"/>
        <v>0</v>
      </c>
      <c r="S2539" t="str">
        <f t="shared" si="568"/>
        <v>21.00.00</v>
      </c>
      <c r="T2539" t="str">
        <f t="shared" si="569"/>
        <v>3.00.00</v>
      </c>
      <c r="U2539" t="str">
        <f t="shared" si="570"/>
        <v>30-ago-2016</v>
      </c>
      <c r="V2539">
        <f t="shared" si="571"/>
        <v>8</v>
      </c>
      <c r="W2539">
        <f t="shared" si="572"/>
        <v>2016</v>
      </c>
      <c r="X2539">
        <f t="shared" si="573"/>
        <v>30</v>
      </c>
      <c r="Y2539" s="25">
        <f t="shared" si="574"/>
        <v>21153.100000000115</v>
      </c>
    </row>
    <row r="2540" spans="1:25">
      <c r="A2540" t="s">
        <v>3595</v>
      </c>
      <c r="B2540" t="s">
        <v>3596</v>
      </c>
      <c r="C2540" t="s">
        <v>25</v>
      </c>
      <c r="D2540">
        <v>4</v>
      </c>
      <c r="E2540" s="36">
        <v>-2.5</v>
      </c>
      <c r="F2540" s="4">
        <v>-2.0000000000000001E-4</v>
      </c>
      <c r="G2540">
        <v>0</v>
      </c>
      <c r="H2540" s="25">
        <v>10.5</v>
      </c>
      <c r="I2540" s="25">
        <v>-2.5</v>
      </c>
      <c r="J2540" s="3">
        <v>10000</v>
      </c>
      <c r="K2540" s="7">
        <f t="shared" si="561"/>
        <v>-1</v>
      </c>
      <c r="L2540" s="6">
        <f t="shared" si="562"/>
        <v>-2.5</v>
      </c>
      <c r="M2540">
        <v>1</v>
      </c>
      <c r="N2540" s="9">
        <f t="shared" si="563"/>
        <v>0</v>
      </c>
      <c r="O2540" s="9">
        <f t="shared" si="564"/>
        <v>-1</v>
      </c>
      <c r="P2540" s="9">
        <f t="shared" si="565"/>
        <v>0</v>
      </c>
      <c r="Q2540" s="8">
        <f t="shared" si="566"/>
        <v>0</v>
      </c>
      <c r="R2540" s="8">
        <f t="shared" si="567"/>
        <v>-2.5</v>
      </c>
      <c r="S2540" t="str">
        <f t="shared" si="568"/>
        <v>19.00.00</v>
      </c>
      <c r="T2540" t="str">
        <f t="shared" si="569"/>
        <v>23.00.00</v>
      </c>
      <c r="U2540" t="str">
        <f t="shared" si="570"/>
        <v xml:space="preserve">1-set-2016 </v>
      </c>
      <c r="V2540">
        <f t="shared" si="571"/>
        <v>9</v>
      </c>
      <c r="W2540">
        <f t="shared" si="572"/>
        <v>2016</v>
      </c>
      <c r="X2540">
        <f t="shared" si="573"/>
        <v>1</v>
      </c>
      <c r="Y2540" s="25">
        <f t="shared" si="574"/>
        <v>21150.600000000115</v>
      </c>
    </row>
    <row r="2541" spans="1:25">
      <c r="A2541" t="s">
        <v>3597</v>
      </c>
      <c r="B2541" t="s">
        <v>3598</v>
      </c>
      <c r="C2541" t="s">
        <v>25</v>
      </c>
      <c r="D2541">
        <v>4</v>
      </c>
      <c r="E2541" s="36">
        <v>-0.1</v>
      </c>
      <c r="F2541" s="4">
        <v>0</v>
      </c>
      <c r="G2541">
        <v>0</v>
      </c>
      <c r="H2541" s="25">
        <v>1.5</v>
      </c>
      <c r="I2541" s="25">
        <v>-3.5</v>
      </c>
      <c r="J2541" s="3">
        <v>10000</v>
      </c>
      <c r="K2541" s="7">
        <f t="shared" si="561"/>
        <v>-2</v>
      </c>
      <c r="L2541" s="6">
        <f t="shared" si="562"/>
        <v>-2.6</v>
      </c>
      <c r="M2541">
        <v>1</v>
      </c>
      <c r="N2541" s="9">
        <f t="shared" si="563"/>
        <v>0</v>
      </c>
      <c r="O2541" s="9">
        <f t="shared" si="564"/>
        <v>-1</v>
      </c>
      <c r="P2541" s="9">
        <f t="shared" si="565"/>
        <v>0</v>
      </c>
      <c r="Q2541" s="8">
        <f t="shared" si="566"/>
        <v>0</v>
      </c>
      <c r="R2541" s="8">
        <f t="shared" si="567"/>
        <v>-0.1</v>
      </c>
      <c r="S2541" t="str">
        <f t="shared" si="568"/>
        <v>19.00.00</v>
      </c>
      <c r="T2541" t="str">
        <f t="shared" si="569"/>
        <v>0.00.00</v>
      </c>
      <c r="U2541" t="str">
        <f t="shared" si="570"/>
        <v xml:space="preserve">5-set-2016 </v>
      </c>
      <c r="V2541">
        <f t="shared" si="571"/>
        <v>9</v>
      </c>
      <c r="W2541">
        <f t="shared" si="572"/>
        <v>2016</v>
      </c>
      <c r="X2541">
        <f t="shared" si="573"/>
        <v>5</v>
      </c>
      <c r="Y2541" s="25">
        <f t="shared" si="574"/>
        <v>21150.500000000116</v>
      </c>
    </row>
    <row r="2542" spans="1:25">
      <c r="A2542" t="s">
        <v>4028</v>
      </c>
      <c r="B2542" t="s">
        <v>4029</v>
      </c>
      <c r="C2542" t="s">
        <v>25</v>
      </c>
      <c r="D2542">
        <v>4</v>
      </c>
      <c r="E2542" s="36">
        <v>-46.8</v>
      </c>
      <c r="F2542" s="4">
        <v>-4.4000000000000003E-3</v>
      </c>
      <c r="G2542">
        <v>0</v>
      </c>
      <c r="H2542" s="25">
        <v>14</v>
      </c>
      <c r="I2542" s="25">
        <v>-46.8</v>
      </c>
      <c r="J2542" s="3">
        <v>10000</v>
      </c>
      <c r="K2542" s="7">
        <f t="shared" si="561"/>
        <v>-3</v>
      </c>
      <c r="L2542" s="6">
        <f t="shared" si="562"/>
        <v>-49.4</v>
      </c>
      <c r="M2542">
        <v>1</v>
      </c>
      <c r="N2542" s="9">
        <f t="shared" si="563"/>
        <v>0</v>
      </c>
      <c r="O2542" s="9">
        <f t="shared" si="564"/>
        <v>-1</v>
      </c>
      <c r="P2542" s="9">
        <f t="shared" si="565"/>
        <v>0</v>
      </c>
      <c r="Q2542" s="8">
        <f t="shared" si="566"/>
        <v>0</v>
      </c>
      <c r="R2542" s="8">
        <f t="shared" si="567"/>
        <v>-46.8</v>
      </c>
      <c r="S2542" t="str">
        <f t="shared" si="568"/>
        <v>12.00.00</v>
      </c>
      <c r="T2542" t="str">
        <f t="shared" si="569"/>
        <v>16.00.00</v>
      </c>
      <c r="U2542" t="str">
        <f t="shared" si="570"/>
        <v xml:space="preserve">6-set-2016 </v>
      </c>
      <c r="V2542">
        <f t="shared" si="571"/>
        <v>9</v>
      </c>
      <c r="W2542">
        <f t="shared" si="572"/>
        <v>2016</v>
      </c>
      <c r="X2542">
        <f t="shared" si="573"/>
        <v>6</v>
      </c>
      <c r="Y2542" s="25">
        <f t="shared" si="574"/>
        <v>21103.700000000117</v>
      </c>
    </row>
    <row r="2543" spans="1:25">
      <c r="A2543" t="s">
        <v>4030</v>
      </c>
      <c r="B2543" t="s">
        <v>4031</v>
      </c>
      <c r="C2543" t="s">
        <v>25</v>
      </c>
      <c r="D2543">
        <v>24</v>
      </c>
      <c r="E2543" s="36">
        <v>57.3</v>
      </c>
      <c r="F2543" s="4">
        <v>5.4000000000000003E-3</v>
      </c>
      <c r="G2543">
        <v>0</v>
      </c>
      <c r="H2543" s="25">
        <v>57.8</v>
      </c>
      <c r="I2543" s="25">
        <v>0</v>
      </c>
      <c r="J2543" s="3">
        <v>10000</v>
      </c>
      <c r="K2543" s="7">
        <f t="shared" si="561"/>
        <v>1</v>
      </c>
      <c r="L2543" s="6">
        <f t="shared" si="562"/>
        <v>57.3</v>
      </c>
      <c r="M2543">
        <v>1</v>
      </c>
      <c r="N2543" s="9">
        <f t="shared" si="563"/>
        <v>1</v>
      </c>
      <c r="O2543" s="9">
        <f t="shared" si="564"/>
        <v>0</v>
      </c>
      <c r="P2543" s="9">
        <f t="shared" si="565"/>
        <v>0</v>
      </c>
      <c r="Q2543" s="8">
        <f t="shared" si="566"/>
        <v>57.3</v>
      </c>
      <c r="R2543" s="8">
        <f t="shared" si="567"/>
        <v>0</v>
      </c>
      <c r="S2543" t="str">
        <f t="shared" si="568"/>
        <v>9.00.00</v>
      </c>
      <c r="T2543" t="str">
        <f t="shared" si="569"/>
        <v>10.00.00</v>
      </c>
      <c r="U2543" t="str">
        <f t="shared" si="570"/>
        <v xml:space="preserve">7-set-2016 </v>
      </c>
      <c r="V2543">
        <f t="shared" si="571"/>
        <v>9</v>
      </c>
      <c r="W2543">
        <f t="shared" si="572"/>
        <v>2016</v>
      </c>
      <c r="X2543">
        <f t="shared" si="573"/>
        <v>7</v>
      </c>
      <c r="Y2543" s="25">
        <f t="shared" si="574"/>
        <v>21161.000000000116</v>
      </c>
    </row>
    <row r="2544" spans="1:25">
      <c r="A2544" t="s">
        <v>3599</v>
      </c>
      <c r="B2544" t="s">
        <v>3600</v>
      </c>
      <c r="C2544" t="s">
        <v>25</v>
      </c>
      <c r="D2544">
        <v>6</v>
      </c>
      <c r="E2544" s="36">
        <v>-22.2</v>
      </c>
      <c r="F2544" s="4">
        <v>-2.0999999999999999E-3</v>
      </c>
      <c r="G2544">
        <v>0</v>
      </c>
      <c r="H2544" s="25">
        <v>0</v>
      </c>
      <c r="I2544" s="25">
        <v>-23</v>
      </c>
      <c r="J2544" s="3">
        <v>10000</v>
      </c>
      <c r="K2544" s="7">
        <f t="shared" si="561"/>
        <v>-1</v>
      </c>
      <c r="L2544" s="6">
        <f t="shared" si="562"/>
        <v>-22.2</v>
      </c>
      <c r="M2544">
        <v>1</v>
      </c>
      <c r="N2544" s="9">
        <f t="shared" si="563"/>
        <v>0</v>
      </c>
      <c r="O2544" s="9">
        <f t="shared" si="564"/>
        <v>-1</v>
      </c>
      <c r="P2544" s="9">
        <f t="shared" si="565"/>
        <v>0</v>
      </c>
      <c r="Q2544" s="8">
        <f t="shared" si="566"/>
        <v>0</v>
      </c>
      <c r="R2544" s="8">
        <f t="shared" si="567"/>
        <v>-22.2</v>
      </c>
      <c r="S2544" t="str">
        <f t="shared" si="568"/>
        <v>17.00.00</v>
      </c>
      <c r="T2544" t="str">
        <f t="shared" si="569"/>
        <v>23.00.00</v>
      </c>
      <c r="U2544" t="str">
        <f t="shared" si="570"/>
        <v xml:space="preserve">8-set-2016 </v>
      </c>
      <c r="V2544">
        <f t="shared" si="571"/>
        <v>9</v>
      </c>
      <c r="W2544">
        <f t="shared" si="572"/>
        <v>2016</v>
      </c>
      <c r="X2544">
        <f t="shared" si="573"/>
        <v>8</v>
      </c>
      <c r="Y2544" s="25">
        <f t="shared" si="574"/>
        <v>21138.800000000116</v>
      </c>
    </row>
    <row r="2545" spans="1:25">
      <c r="A2545" t="s">
        <v>4032</v>
      </c>
      <c r="B2545" t="s">
        <v>4033</v>
      </c>
      <c r="C2545" t="s">
        <v>55</v>
      </c>
      <c r="D2545">
        <v>15</v>
      </c>
      <c r="E2545" s="36">
        <v>216.2</v>
      </c>
      <c r="F2545" s="4">
        <v>2.0400000000000001E-2</v>
      </c>
      <c r="G2545">
        <v>0</v>
      </c>
      <c r="H2545" s="25">
        <v>268.8</v>
      </c>
      <c r="I2545" s="25">
        <v>-2.5</v>
      </c>
      <c r="J2545" s="3">
        <v>10000</v>
      </c>
      <c r="K2545" s="7">
        <f t="shared" si="561"/>
        <v>1</v>
      </c>
      <c r="L2545" s="6">
        <f t="shared" si="562"/>
        <v>216.2</v>
      </c>
      <c r="M2545">
        <v>1</v>
      </c>
      <c r="N2545" s="9">
        <f t="shared" si="563"/>
        <v>1</v>
      </c>
      <c r="O2545" s="9">
        <f t="shared" si="564"/>
        <v>0</v>
      </c>
      <c r="P2545" s="9">
        <f t="shared" si="565"/>
        <v>0</v>
      </c>
      <c r="Q2545" s="8">
        <f t="shared" si="566"/>
        <v>216.2</v>
      </c>
      <c r="R2545" s="8">
        <f t="shared" si="567"/>
        <v>0</v>
      </c>
      <c r="S2545" t="str">
        <f t="shared" si="568"/>
        <v>15.00.00</v>
      </c>
      <c r="T2545" t="str">
        <f t="shared" si="569"/>
        <v>7.00.00</v>
      </c>
      <c r="U2545" t="str">
        <f t="shared" si="570"/>
        <v xml:space="preserve">9-set-2016 </v>
      </c>
      <c r="V2545">
        <f t="shared" si="571"/>
        <v>9</v>
      </c>
      <c r="W2545">
        <f t="shared" si="572"/>
        <v>2016</v>
      </c>
      <c r="X2545">
        <f t="shared" si="573"/>
        <v>9</v>
      </c>
      <c r="Y2545" s="25">
        <f t="shared" si="574"/>
        <v>21355.000000000116</v>
      </c>
    </row>
    <row r="2546" spans="1:25">
      <c r="A2546" t="s">
        <v>4034</v>
      </c>
      <c r="B2546" t="s">
        <v>4035</v>
      </c>
      <c r="C2546" t="s">
        <v>55</v>
      </c>
      <c r="D2546">
        <v>21</v>
      </c>
      <c r="E2546" s="36">
        <v>52</v>
      </c>
      <c r="F2546" s="4">
        <v>5.0000000000000001E-3</v>
      </c>
      <c r="G2546">
        <v>0</v>
      </c>
      <c r="H2546" s="25">
        <v>86.6</v>
      </c>
      <c r="I2546" s="25">
        <v>-37.5</v>
      </c>
      <c r="J2546" s="3">
        <v>10000</v>
      </c>
      <c r="K2546" s="7">
        <f t="shared" si="561"/>
        <v>2</v>
      </c>
      <c r="L2546" s="6">
        <f t="shared" si="562"/>
        <v>268.2</v>
      </c>
      <c r="M2546">
        <v>1</v>
      </c>
      <c r="N2546" s="9">
        <f t="shared" si="563"/>
        <v>1</v>
      </c>
      <c r="O2546" s="9">
        <f t="shared" si="564"/>
        <v>0</v>
      </c>
      <c r="P2546" s="9">
        <f t="shared" si="565"/>
        <v>0</v>
      </c>
      <c r="Q2546" s="8">
        <f t="shared" si="566"/>
        <v>52</v>
      </c>
      <c r="R2546" s="8">
        <f t="shared" si="567"/>
        <v>0</v>
      </c>
      <c r="S2546" t="str">
        <f t="shared" si="568"/>
        <v>10.00.00</v>
      </c>
      <c r="T2546" t="str">
        <f t="shared" si="569"/>
        <v>7.00.00</v>
      </c>
      <c r="U2546" t="str">
        <f t="shared" si="570"/>
        <v>14-set-2016</v>
      </c>
      <c r="V2546">
        <f t="shared" si="571"/>
        <v>9</v>
      </c>
      <c r="W2546">
        <f t="shared" si="572"/>
        <v>2016</v>
      </c>
      <c r="X2546">
        <f t="shared" si="573"/>
        <v>14</v>
      </c>
      <c r="Y2546" s="25">
        <f t="shared" si="574"/>
        <v>21407.000000000116</v>
      </c>
    </row>
    <row r="2547" spans="1:25">
      <c r="A2547" t="s">
        <v>3601</v>
      </c>
      <c r="B2547" t="s">
        <v>3602</v>
      </c>
      <c r="C2547" t="s">
        <v>25</v>
      </c>
      <c r="D2547">
        <v>8</v>
      </c>
      <c r="E2547" s="36">
        <v>-17.5</v>
      </c>
      <c r="F2547" s="4">
        <v>-1.6999999999999999E-3</v>
      </c>
      <c r="G2547">
        <v>0</v>
      </c>
      <c r="H2547" s="25">
        <v>0</v>
      </c>
      <c r="I2547" s="25">
        <v>-43.5</v>
      </c>
      <c r="J2547" s="3">
        <v>10000</v>
      </c>
      <c r="K2547" s="7">
        <f t="shared" si="561"/>
        <v>-1</v>
      </c>
      <c r="L2547" s="6">
        <f t="shared" si="562"/>
        <v>-17.5</v>
      </c>
      <c r="M2547">
        <v>1</v>
      </c>
      <c r="N2547" s="9">
        <f t="shared" si="563"/>
        <v>0</v>
      </c>
      <c r="O2547" s="9">
        <f t="shared" si="564"/>
        <v>-1</v>
      </c>
      <c r="P2547" s="9">
        <f t="shared" si="565"/>
        <v>0</v>
      </c>
      <c r="Q2547" s="8">
        <f t="shared" si="566"/>
        <v>0</v>
      </c>
      <c r="R2547" s="8">
        <f t="shared" si="567"/>
        <v>-17.5</v>
      </c>
      <c r="S2547" t="str">
        <f t="shared" si="568"/>
        <v>15.00.00</v>
      </c>
      <c r="T2547" t="str">
        <f t="shared" si="569"/>
        <v>0.00.00</v>
      </c>
      <c r="U2547" t="str">
        <f t="shared" si="570"/>
        <v>16-set-2016</v>
      </c>
      <c r="V2547">
        <f t="shared" si="571"/>
        <v>9</v>
      </c>
      <c r="W2547">
        <f t="shared" si="572"/>
        <v>2016</v>
      </c>
      <c r="X2547">
        <f t="shared" si="573"/>
        <v>16</v>
      </c>
      <c r="Y2547" s="25">
        <f t="shared" si="574"/>
        <v>21389.500000000116</v>
      </c>
    </row>
    <row r="2548" spans="1:25">
      <c r="A2548" t="s">
        <v>4036</v>
      </c>
      <c r="B2548" t="s">
        <v>4037</v>
      </c>
      <c r="C2548" t="s">
        <v>25</v>
      </c>
      <c r="D2548">
        <v>24</v>
      </c>
      <c r="E2548" s="36">
        <v>10.1</v>
      </c>
      <c r="F2548" s="4">
        <v>1E-3</v>
      </c>
      <c r="G2548">
        <v>0</v>
      </c>
      <c r="H2548" s="25">
        <v>44.7</v>
      </c>
      <c r="I2548" s="25">
        <v>-4.2</v>
      </c>
      <c r="J2548" s="3">
        <v>10000</v>
      </c>
      <c r="K2548" s="7">
        <f t="shared" si="561"/>
        <v>1</v>
      </c>
      <c r="L2548" s="6">
        <f t="shared" si="562"/>
        <v>10.1</v>
      </c>
      <c r="M2548">
        <v>1</v>
      </c>
      <c r="N2548" s="9">
        <f t="shared" si="563"/>
        <v>1</v>
      </c>
      <c r="O2548" s="9">
        <f t="shared" si="564"/>
        <v>0</v>
      </c>
      <c r="P2548" s="9">
        <f t="shared" si="565"/>
        <v>0</v>
      </c>
      <c r="Q2548" s="8">
        <f t="shared" si="566"/>
        <v>10.1</v>
      </c>
      <c r="R2548" s="8">
        <f t="shared" si="567"/>
        <v>0</v>
      </c>
      <c r="S2548" t="str">
        <f t="shared" si="568"/>
        <v>2.00.00</v>
      </c>
      <c r="T2548" t="str">
        <f t="shared" si="569"/>
        <v>2.00.00</v>
      </c>
      <c r="U2548" t="str">
        <f t="shared" si="570"/>
        <v>19-set-2016</v>
      </c>
      <c r="V2548">
        <f t="shared" si="571"/>
        <v>9</v>
      </c>
      <c r="W2548">
        <f t="shared" si="572"/>
        <v>2016</v>
      </c>
      <c r="X2548">
        <f t="shared" si="573"/>
        <v>19</v>
      </c>
      <c r="Y2548" s="25">
        <f t="shared" si="574"/>
        <v>21399.600000000115</v>
      </c>
    </row>
    <row r="2549" spans="1:25">
      <c r="A2549" t="s">
        <v>4038</v>
      </c>
      <c r="B2549" t="s">
        <v>4039</v>
      </c>
      <c r="C2549" t="s">
        <v>25</v>
      </c>
      <c r="D2549">
        <v>13</v>
      </c>
      <c r="E2549" s="36">
        <v>19.2</v>
      </c>
      <c r="F2549" s="4">
        <v>1.9E-3</v>
      </c>
      <c r="G2549">
        <v>0</v>
      </c>
      <c r="H2549" s="25">
        <v>74</v>
      </c>
      <c r="I2549" s="25">
        <v>-17.899999999999999</v>
      </c>
      <c r="J2549" s="3">
        <v>10000</v>
      </c>
      <c r="K2549" s="7">
        <f t="shared" si="561"/>
        <v>2</v>
      </c>
      <c r="L2549" s="6">
        <f t="shared" si="562"/>
        <v>29.299999999999997</v>
      </c>
      <c r="M2549">
        <v>1</v>
      </c>
      <c r="N2549" s="9">
        <f t="shared" si="563"/>
        <v>1</v>
      </c>
      <c r="O2549" s="9">
        <f t="shared" si="564"/>
        <v>0</v>
      </c>
      <c r="P2549" s="9">
        <f t="shared" si="565"/>
        <v>0</v>
      </c>
      <c r="Q2549" s="8">
        <f t="shared" si="566"/>
        <v>19.2</v>
      </c>
      <c r="R2549" s="8">
        <f t="shared" si="567"/>
        <v>0</v>
      </c>
      <c r="S2549" t="str">
        <f t="shared" si="568"/>
        <v>4.00.00</v>
      </c>
      <c r="T2549" t="str">
        <f t="shared" si="569"/>
        <v>17.00.00</v>
      </c>
      <c r="U2549" t="str">
        <f t="shared" si="570"/>
        <v>20-set-2016</v>
      </c>
      <c r="V2549">
        <f t="shared" si="571"/>
        <v>9</v>
      </c>
      <c r="W2549">
        <f t="shared" si="572"/>
        <v>2016</v>
      </c>
      <c r="X2549">
        <f t="shared" si="573"/>
        <v>20</v>
      </c>
      <c r="Y2549" s="25">
        <f t="shared" si="574"/>
        <v>21418.800000000116</v>
      </c>
    </row>
    <row r="2550" spans="1:25">
      <c r="A2550" t="s">
        <v>4040</v>
      </c>
      <c r="B2550" t="s">
        <v>4041</v>
      </c>
      <c r="C2550" t="s">
        <v>55</v>
      </c>
      <c r="D2550">
        <v>22</v>
      </c>
      <c r="E2550" s="36">
        <v>190.2</v>
      </c>
      <c r="F2550" s="4">
        <v>1.7899999999999999E-2</v>
      </c>
      <c r="G2550">
        <v>0</v>
      </c>
      <c r="H2550" s="25">
        <v>256.3</v>
      </c>
      <c r="I2550" s="25">
        <v>-7.7</v>
      </c>
      <c r="J2550" s="3">
        <v>10000</v>
      </c>
      <c r="K2550" s="7">
        <f t="shared" si="561"/>
        <v>3</v>
      </c>
      <c r="L2550" s="6">
        <f t="shared" si="562"/>
        <v>219.5</v>
      </c>
      <c r="M2550">
        <v>1</v>
      </c>
      <c r="N2550" s="9">
        <f t="shared" si="563"/>
        <v>1</v>
      </c>
      <c r="O2550" s="9">
        <f t="shared" si="564"/>
        <v>0</v>
      </c>
      <c r="P2550" s="9">
        <f t="shared" si="565"/>
        <v>0</v>
      </c>
      <c r="Q2550" s="8">
        <f t="shared" si="566"/>
        <v>190.2</v>
      </c>
      <c r="R2550" s="8">
        <f t="shared" si="567"/>
        <v>0</v>
      </c>
      <c r="S2550" t="str">
        <f t="shared" si="568"/>
        <v>4.00.00</v>
      </c>
      <c r="T2550" t="str">
        <f t="shared" si="569"/>
        <v>3.00.00</v>
      </c>
      <c r="U2550" t="str">
        <f t="shared" si="570"/>
        <v>26-set-2016</v>
      </c>
      <c r="V2550">
        <f t="shared" si="571"/>
        <v>9</v>
      </c>
      <c r="W2550">
        <f t="shared" si="572"/>
        <v>2016</v>
      </c>
      <c r="X2550">
        <f t="shared" si="573"/>
        <v>26</v>
      </c>
      <c r="Y2550" s="25">
        <f t="shared" si="574"/>
        <v>21609.000000000116</v>
      </c>
    </row>
    <row r="2551" spans="1:25">
      <c r="A2551" t="s">
        <v>7637</v>
      </c>
      <c r="B2551" t="s">
        <v>7638</v>
      </c>
      <c r="C2551" t="s">
        <v>55</v>
      </c>
      <c r="D2551">
        <v>2</v>
      </c>
      <c r="E2551" s="36">
        <v>81.5</v>
      </c>
      <c r="F2551" s="4">
        <v>7.7999999999999996E-3</v>
      </c>
      <c r="G2551">
        <v>0</v>
      </c>
      <c r="H2551" s="25">
        <v>102.5</v>
      </c>
      <c r="I2551" s="25">
        <v>0</v>
      </c>
      <c r="J2551" s="3">
        <v>10000</v>
      </c>
      <c r="K2551" s="7">
        <f t="shared" si="561"/>
        <v>4</v>
      </c>
      <c r="L2551" s="6">
        <f t="shared" si="562"/>
        <v>301</v>
      </c>
      <c r="M2551">
        <v>1</v>
      </c>
      <c r="N2551" s="9">
        <f t="shared" si="563"/>
        <v>1</v>
      </c>
      <c r="O2551" s="9">
        <f t="shared" si="564"/>
        <v>0</v>
      </c>
      <c r="P2551" s="9">
        <f t="shared" si="565"/>
        <v>0</v>
      </c>
      <c r="Q2551" s="8">
        <f t="shared" si="566"/>
        <v>81.5</v>
      </c>
      <c r="R2551" s="8">
        <f t="shared" si="567"/>
        <v>0</v>
      </c>
      <c r="S2551" t="str">
        <f t="shared" si="568"/>
        <v>10.45.00</v>
      </c>
      <c r="T2551" t="str">
        <f t="shared" si="569"/>
        <v>11.15.00</v>
      </c>
      <c r="U2551" t="str">
        <f t="shared" si="570"/>
        <v>27-set-2016</v>
      </c>
      <c r="V2551">
        <f t="shared" si="571"/>
        <v>9</v>
      </c>
      <c r="W2551">
        <f t="shared" si="572"/>
        <v>2016</v>
      </c>
      <c r="X2551">
        <f t="shared" si="573"/>
        <v>27</v>
      </c>
      <c r="Y2551" s="25">
        <f t="shared" si="574"/>
        <v>21690.500000000116</v>
      </c>
    </row>
    <row r="2552" spans="1:25">
      <c r="A2552" t="s">
        <v>4042</v>
      </c>
      <c r="B2552" t="s">
        <v>4043</v>
      </c>
      <c r="C2552" t="s">
        <v>25</v>
      </c>
      <c r="D2552">
        <v>15</v>
      </c>
      <c r="E2552" s="36">
        <v>48.2</v>
      </c>
      <c r="F2552" s="4">
        <v>4.5999999999999999E-3</v>
      </c>
      <c r="G2552">
        <v>0</v>
      </c>
      <c r="H2552" s="25">
        <v>91.9</v>
      </c>
      <c r="I2552" s="25">
        <v>-29.8</v>
      </c>
      <c r="J2552" s="3">
        <v>10000</v>
      </c>
      <c r="K2552" s="7">
        <f t="shared" si="561"/>
        <v>5</v>
      </c>
      <c r="L2552" s="6">
        <f t="shared" si="562"/>
        <v>349.2</v>
      </c>
      <c r="M2552">
        <v>1</v>
      </c>
      <c r="N2552" s="9">
        <f t="shared" si="563"/>
        <v>1</v>
      </c>
      <c r="O2552" s="9">
        <f t="shared" si="564"/>
        <v>0</v>
      </c>
      <c r="P2552" s="9">
        <f t="shared" si="565"/>
        <v>0</v>
      </c>
      <c r="Q2552" s="8">
        <f t="shared" si="566"/>
        <v>48.2</v>
      </c>
      <c r="R2552" s="8">
        <f t="shared" si="567"/>
        <v>0</v>
      </c>
      <c r="S2552" t="str">
        <f t="shared" si="568"/>
        <v>20.00.00</v>
      </c>
      <c r="T2552" t="str">
        <f t="shared" si="569"/>
        <v>11.00.00</v>
      </c>
      <c r="U2552" t="str">
        <f t="shared" si="570"/>
        <v>27-set-2016</v>
      </c>
      <c r="V2552">
        <f t="shared" si="571"/>
        <v>9</v>
      </c>
      <c r="W2552">
        <f t="shared" si="572"/>
        <v>2016</v>
      </c>
      <c r="X2552">
        <f t="shared" si="573"/>
        <v>27</v>
      </c>
      <c r="Y2552" s="25">
        <f t="shared" si="574"/>
        <v>21738.700000000117</v>
      </c>
    </row>
    <row r="2553" spans="1:25">
      <c r="A2553" t="s">
        <v>2538</v>
      </c>
      <c r="B2553" t="s">
        <v>2539</v>
      </c>
      <c r="C2553" t="s">
        <v>55</v>
      </c>
      <c r="D2553">
        <v>6</v>
      </c>
      <c r="E2553" s="38">
        <v>400</v>
      </c>
      <c r="F2553" s="4">
        <v>1.9E-2</v>
      </c>
      <c r="G2553">
        <v>0</v>
      </c>
      <c r="H2553" s="25">
        <v>400</v>
      </c>
      <c r="I2553" s="25">
        <v>-40.6</v>
      </c>
      <c r="J2553" s="3">
        <v>10000</v>
      </c>
      <c r="K2553" s="7">
        <f t="shared" si="561"/>
        <v>6</v>
      </c>
      <c r="L2553" s="6">
        <f t="shared" si="562"/>
        <v>749.2</v>
      </c>
      <c r="M2553">
        <v>1</v>
      </c>
      <c r="N2553" s="9">
        <f t="shared" si="563"/>
        <v>1</v>
      </c>
      <c r="O2553" s="9">
        <f t="shared" si="564"/>
        <v>0</v>
      </c>
      <c r="P2553" s="9">
        <f t="shared" si="565"/>
        <v>0</v>
      </c>
      <c r="Q2553" s="8">
        <f t="shared" si="566"/>
        <v>400</v>
      </c>
      <c r="R2553" s="8">
        <f t="shared" si="567"/>
        <v>0</v>
      </c>
      <c r="S2553" t="str">
        <f t="shared" si="568"/>
        <v>13.00.00</v>
      </c>
      <c r="T2553" t="str">
        <f t="shared" si="569"/>
        <v>19.00.00</v>
      </c>
      <c r="U2553" t="str">
        <f t="shared" si="570"/>
        <v>29-set-2016</v>
      </c>
      <c r="V2553">
        <f t="shared" si="571"/>
        <v>9</v>
      </c>
      <c r="W2553">
        <f t="shared" si="572"/>
        <v>2016</v>
      </c>
      <c r="X2553">
        <f t="shared" si="573"/>
        <v>29</v>
      </c>
      <c r="Y2553" s="25">
        <f t="shared" si="574"/>
        <v>22138.700000000117</v>
      </c>
    </row>
    <row r="2554" spans="1:25">
      <c r="A2554" t="s">
        <v>7639</v>
      </c>
      <c r="B2554" t="s">
        <v>7640</v>
      </c>
      <c r="C2554" t="s">
        <v>25</v>
      </c>
      <c r="D2554">
        <v>7</v>
      </c>
      <c r="E2554" s="36">
        <v>14.1</v>
      </c>
      <c r="F2554" s="4">
        <v>1.4E-3</v>
      </c>
      <c r="G2554">
        <v>0</v>
      </c>
      <c r="H2554" s="25">
        <v>36.1</v>
      </c>
      <c r="I2554" s="25">
        <v>-14.2</v>
      </c>
      <c r="J2554" s="3">
        <v>10000</v>
      </c>
      <c r="K2554" s="7">
        <f t="shared" si="561"/>
        <v>7</v>
      </c>
      <c r="L2554" s="6">
        <f t="shared" si="562"/>
        <v>763.30000000000007</v>
      </c>
      <c r="M2554">
        <v>1</v>
      </c>
      <c r="N2554" s="9">
        <f t="shared" si="563"/>
        <v>1</v>
      </c>
      <c r="O2554" s="9">
        <f t="shared" si="564"/>
        <v>0</v>
      </c>
      <c r="P2554" s="9">
        <f t="shared" si="565"/>
        <v>0</v>
      </c>
      <c r="Q2554" s="8">
        <f t="shared" si="566"/>
        <v>14.1</v>
      </c>
      <c r="R2554" s="8">
        <f t="shared" si="567"/>
        <v>0</v>
      </c>
      <c r="S2554" t="str">
        <f t="shared" si="568"/>
        <v>10.15.00</v>
      </c>
      <c r="T2554" t="str">
        <f t="shared" si="569"/>
        <v>12.00.00</v>
      </c>
      <c r="U2554" t="str">
        <f t="shared" si="570"/>
        <v>30-set-2016</v>
      </c>
      <c r="V2554">
        <f t="shared" si="571"/>
        <v>9</v>
      </c>
      <c r="W2554">
        <f t="shared" si="572"/>
        <v>2016</v>
      </c>
      <c r="X2554">
        <f t="shared" si="573"/>
        <v>30</v>
      </c>
      <c r="Y2554" s="25">
        <f t="shared" si="574"/>
        <v>22152.800000000116</v>
      </c>
    </row>
    <row r="2555" spans="1:25">
      <c r="A2555" t="s">
        <v>4044</v>
      </c>
      <c r="B2555" t="s">
        <v>4045</v>
      </c>
      <c r="C2555" t="s">
        <v>55</v>
      </c>
      <c r="D2555">
        <v>12</v>
      </c>
      <c r="E2555" s="36">
        <v>-21.7</v>
      </c>
      <c r="F2555" s="4">
        <v>-2.0999999999999999E-3</v>
      </c>
      <c r="G2555">
        <v>0</v>
      </c>
      <c r="H2555" s="25">
        <v>12.7</v>
      </c>
      <c r="I2555" s="25">
        <v>-21.7</v>
      </c>
      <c r="J2555" s="3">
        <v>10000</v>
      </c>
      <c r="K2555" s="7">
        <f t="shared" si="561"/>
        <v>-1</v>
      </c>
      <c r="L2555" s="6">
        <f t="shared" si="562"/>
        <v>-21.7</v>
      </c>
      <c r="M2555">
        <v>1</v>
      </c>
      <c r="N2555" s="9">
        <f t="shared" si="563"/>
        <v>0</v>
      </c>
      <c r="O2555" s="9">
        <f t="shared" si="564"/>
        <v>-1</v>
      </c>
      <c r="P2555" s="9">
        <f t="shared" si="565"/>
        <v>0</v>
      </c>
      <c r="Q2555" s="8">
        <f t="shared" si="566"/>
        <v>0</v>
      </c>
      <c r="R2555" s="8">
        <f t="shared" si="567"/>
        <v>-21.7</v>
      </c>
      <c r="S2555" t="str">
        <f t="shared" si="568"/>
        <v>15.00.00</v>
      </c>
      <c r="T2555" t="str">
        <f t="shared" si="569"/>
        <v>3.00.00</v>
      </c>
      <c r="U2555" t="str">
        <f t="shared" si="570"/>
        <v xml:space="preserve">3-ott-2016 </v>
      </c>
      <c r="V2555">
        <f t="shared" si="571"/>
        <v>10</v>
      </c>
      <c r="W2555">
        <f t="shared" si="572"/>
        <v>2016</v>
      </c>
      <c r="X2555">
        <f t="shared" si="573"/>
        <v>3</v>
      </c>
      <c r="Y2555" s="25">
        <f t="shared" si="574"/>
        <v>22131.100000000115</v>
      </c>
    </row>
    <row r="2556" spans="1:25">
      <c r="A2556" t="s">
        <v>7641</v>
      </c>
      <c r="B2556" t="s">
        <v>7642</v>
      </c>
      <c r="C2556" t="s">
        <v>25</v>
      </c>
      <c r="D2556">
        <v>24</v>
      </c>
      <c r="E2556" s="36">
        <v>14.1</v>
      </c>
      <c r="F2556" s="4">
        <v>1.2999999999999999E-3</v>
      </c>
      <c r="G2556">
        <v>0</v>
      </c>
      <c r="H2556" s="25">
        <v>36.1</v>
      </c>
      <c r="I2556" s="25">
        <v>-29.9</v>
      </c>
      <c r="J2556" s="3">
        <v>10000</v>
      </c>
      <c r="K2556" s="7">
        <f t="shared" si="561"/>
        <v>1</v>
      </c>
      <c r="L2556" s="6">
        <f t="shared" si="562"/>
        <v>14.1</v>
      </c>
      <c r="M2556">
        <v>1</v>
      </c>
      <c r="N2556" s="9">
        <f t="shared" si="563"/>
        <v>1</v>
      </c>
      <c r="O2556" s="9">
        <f t="shared" si="564"/>
        <v>0</v>
      </c>
      <c r="P2556" s="9">
        <f t="shared" si="565"/>
        <v>0</v>
      </c>
      <c r="Q2556" s="8">
        <f t="shared" si="566"/>
        <v>14.1</v>
      </c>
      <c r="R2556" s="8">
        <f t="shared" si="567"/>
        <v>0</v>
      </c>
      <c r="S2556" t="str">
        <f t="shared" si="568"/>
        <v>10.00.00</v>
      </c>
      <c r="T2556" t="str">
        <f t="shared" si="569"/>
        <v>16.00.00</v>
      </c>
      <c r="U2556" t="str">
        <f t="shared" si="570"/>
        <v xml:space="preserve">4-ott-2016 </v>
      </c>
      <c r="V2556">
        <f t="shared" si="571"/>
        <v>10</v>
      </c>
      <c r="W2556">
        <f t="shared" si="572"/>
        <v>2016</v>
      </c>
      <c r="X2556">
        <f t="shared" si="573"/>
        <v>4</v>
      </c>
      <c r="Y2556" s="25">
        <f t="shared" si="574"/>
        <v>22145.200000000114</v>
      </c>
    </row>
    <row r="2557" spans="1:25">
      <c r="A2557" t="s">
        <v>2540</v>
      </c>
      <c r="B2557" t="s">
        <v>2541</v>
      </c>
      <c r="C2557" t="s">
        <v>25</v>
      </c>
      <c r="D2557">
        <v>9</v>
      </c>
      <c r="E2557" s="38">
        <v>-119.4</v>
      </c>
      <c r="F2557" s="4">
        <v>-5.5999999999999999E-3</v>
      </c>
      <c r="G2557">
        <v>0</v>
      </c>
      <c r="H2557" s="25">
        <v>102</v>
      </c>
      <c r="I2557" s="25">
        <v>-119.4</v>
      </c>
      <c r="J2557" s="3">
        <v>10000</v>
      </c>
      <c r="K2557" s="7">
        <f t="shared" si="561"/>
        <v>-1</v>
      </c>
      <c r="L2557" s="6">
        <f t="shared" si="562"/>
        <v>-119.4</v>
      </c>
      <c r="M2557">
        <v>1</v>
      </c>
      <c r="N2557" s="9">
        <f t="shared" si="563"/>
        <v>0</v>
      </c>
      <c r="O2557" s="9">
        <f t="shared" si="564"/>
        <v>-1</v>
      </c>
      <c r="P2557" s="9">
        <f t="shared" si="565"/>
        <v>0</v>
      </c>
      <c r="Q2557" s="8">
        <f t="shared" si="566"/>
        <v>0</v>
      </c>
      <c r="R2557" s="8">
        <f t="shared" si="567"/>
        <v>-119.4</v>
      </c>
      <c r="S2557" t="str">
        <f t="shared" si="568"/>
        <v>12.00.00</v>
      </c>
      <c r="T2557" t="str">
        <f t="shared" si="569"/>
        <v>21.00.00</v>
      </c>
      <c r="U2557" t="str">
        <f t="shared" si="570"/>
        <v xml:space="preserve">4-ott-2016 </v>
      </c>
      <c r="V2557">
        <f t="shared" si="571"/>
        <v>10</v>
      </c>
      <c r="W2557">
        <f t="shared" si="572"/>
        <v>2016</v>
      </c>
      <c r="X2557">
        <f t="shared" si="573"/>
        <v>4</v>
      </c>
      <c r="Y2557" s="25">
        <f t="shared" si="574"/>
        <v>22025.800000000112</v>
      </c>
    </row>
    <row r="2558" spans="1:25">
      <c r="A2558" t="s">
        <v>4046</v>
      </c>
      <c r="B2558" t="s">
        <v>4047</v>
      </c>
      <c r="C2558" t="s">
        <v>55</v>
      </c>
      <c r="D2558">
        <v>11</v>
      </c>
      <c r="E2558" s="36">
        <v>-48.8</v>
      </c>
      <c r="F2558" s="4">
        <v>-4.5999999999999999E-3</v>
      </c>
      <c r="G2558">
        <v>0</v>
      </c>
      <c r="H2558" s="25">
        <v>23.7</v>
      </c>
      <c r="I2558" s="25">
        <v>-48.8</v>
      </c>
      <c r="J2558" s="3">
        <v>10000</v>
      </c>
      <c r="K2558" s="7">
        <f t="shared" si="561"/>
        <v>-2</v>
      </c>
      <c r="L2558" s="6">
        <f t="shared" si="562"/>
        <v>-168.2</v>
      </c>
      <c r="M2558">
        <v>1</v>
      </c>
      <c r="N2558" s="9">
        <f t="shared" si="563"/>
        <v>0</v>
      </c>
      <c r="O2558" s="9">
        <f t="shared" si="564"/>
        <v>-1</v>
      </c>
      <c r="P2558" s="9">
        <f t="shared" si="565"/>
        <v>0</v>
      </c>
      <c r="Q2558" s="8">
        <f t="shared" si="566"/>
        <v>0</v>
      </c>
      <c r="R2558" s="8">
        <f t="shared" si="567"/>
        <v>-48.8</v>
      </c>
      <c r="S2558" t="str">
        <f t="shared" si="568"/>
        <v>20.00.00</v>
      </c>
      <c r="T2558" t="str">
        <f t="shared" si="569"/>
        <v>7.00.00</v>
      </c>
      <c r="U2558" t="str">
        <f t="shared" si="570"/>
        <v xml:space="preserve">4-ott-2016 </v>
      </c>
      <c r="V2558">
        <f t="shared" si="571"/>
        <v>10</v>
      </c>
      <c r="W2558">
        <f t="shared" si="572"/>
        <v>2016</v>
      </c>
      <c r="X2558">
        <f t="shared" si="573"/>
        <v>4</v>
      </c>
      <c r="Y2558" s="25">
        <f t="shared" si="574"/>
        <v>21977.000000000113</v>
      </c>
    </row>
    <row r="2559" spans="1:25">
      <c r="A2559" t="s">
        <v>7643</v>
      </c>
      <c r="B2559" t="s">
        <v>7644</v>
      </c>
      <c r="C2559" t="s">
        <v>25</v>
      </c>
      <c r="D2559">
        <v>23</v>
      </c>
      <c r="E2559" s="36">
        <v>29.1</v>
      </c>
      <c r="F2559" s="4">
        <v>2.8E-3</v>
      </c>
      <c r="G2559">
        <v>0</v>
      </c>
      <c r="H2559" s="25">
        <v>51.1</v>
      </c>
      <c r="I2559" s="25">
        <v>-16.399999999999999</v>
      </c>
      <c r="J2559" s="3">
        <v>10000</v>
      </c>
      <c r="K2559" s="7">
        <f t="shared" si="561"/>
        <v>1</v>
      </c>
      <c r="L2559" s="6">
        <f t="shared" si="562"/>
        <v>29.1</v>
      </c>
      <c r="M2559">
        <v>1</v>
      </c>
      <c r="N2559" s="9">
        <f t="shared" si="563"/>
        <v>1</v>
      </c>
      <c r="O2559" s="9">
        <f t="shared" si="564"/>
        <v>0</v>
      </c>
      <c r="P2559" s="9">
        <f t="shared" si="565"/>
        <v>0</v>
      </c>
      <c r="Q2559" s="8">
        <f t="shared" si="566"/>
        <v>29.1</v>
      </c>
      <c r="R2559" s="8">
        <f t="shared" si="567"/>
        <v>0</v>
      </c>
      <c r="S2559" t="str">
        <f t="shared" si="568"/>
        <v>10.30.00</v>
      </c>
      <c r="T2559" t="str">
        <f t="shared" si="569"/>
        <v>16.15.00</v>
      </c>
      <c r="U2559" t="str">
        <f t="shared" si="570"/>
        <v xml:space="preserve">5-ott-2016 </v>
      </c>
      <c r="V2559">
        <f t="shared" si="571"/>
        <v>10</v>
      </c>
      <c r="W2559">
        <f t="shared" si="572"/>
        <v>2016</v>
      </c>
      <c r="X2559">
        <f t="shared" si="573"/>
        <v>5</v>
      </c>
      <c r="Y2559" s="25">
        <f t="shared" si="574"/>
        <v>22006.100000000111</v>
      </c>
    </row>
    <row r="2560" spans="1:25">
      <c r="A2560" t="s">
        <v>3603</v>
      </c>
      <c r="B2560" t="s">
        <v>3604</v>
      </c>
      <c r="C2560" t="s">
        <v>25</v>
      </c>
      <c r="D2560">
        <v>12</v>
      </c>
      <c r="E2560" s="36">
        <v>56.3</v>
      </c>
      <c r="F2560" s="4">
        <v>5.3E-3</v>
      </c>
      <c r="G2560">
        <v>0</v>
      </c>
      <c r="H2560" s="25">
        <v>57.8</v>
      </c>
      <c r="I2560" s="25">
        <v>-12</v>
      </c>
      <c r="J2560" s="3">
        <v>10000</v>
      </c>
      <c r="K2560" s="7">
        <f t="shared" si="561"/>
        <v>2</v>
      </c>
      <c r="L2560" s="6">
        <f t="shared" si="562"/>
        <v>85.4</v>
      </c>
      <c r="M2560">
        <v>1</v>
      </c>
      <c r="N2560" s="9">
        <f t="shared" si="563"/>
        <v>1</v>
      </c>
      <c r="O2560" s="9">
        <f t="shared" si="564"/>
        <v>0</v>
      </c>
      <c r="P2560" s="9">
        <f t="shared" si="565"/>
        <v>0</v>
      </c>
      <c r="Q2560" s="8">
        <f t="shared" si="566"/>
        <v>56.3</v>
      </c>
      <c r="R2560" s="8">
        <f t="shared" si="567"/>
        <v>0</v>
      </c>
      <c r="S2560" t="str">
        <f t="shared" si="568"/>
        <v>11.00.00</v>
      </c>
      <c r="T2560" t="str">
        <f t="shared" si="569"/>
        <v>23.00.00</v>
      </c>
      <c r="U2560" t="str">
        <f t="shared" si="570"/>
        <v xml:space="preserve">5-ott-2016 </v>
      </c>
      <c r="V2560">
        <f t="shared" si="571"/>
        <v>10</v>
      </c>
      <c r="W2560">
        <f t="shared" si="572"/>
        <v>2016</v>
      </c>
      <c r="X2560">
        <f t="shared" si="573"/>
        <v>5</v>
      </c>
      <c r="Y2560" s="25">
        <f t="shared" si="574"/>
        <v>22062.400000000111</v>
      </c>
    </row>
    <row r="2561" spans="1:25">
      <c r="A2561" t="s">
        <v>4048</v>
      </c>
      <c r="B2561" t="s">
        <v>4048</v>
      </c>
      <c r="C2561" t="s">
        <v>25</v>
      </c>
      <c r="D2561">
        <v>0</v>
      </c>
      <c r="E2561" s="36">
        <v>-75.8</v>
      </c>
      <c r="F2561" s="4">
        <v>-7.1999999999999998E-3</v>
      </c>
      <c r="G2561">
        <v>0</v>
      </c>
      <c r="H2561" s="25">
        <v>0</v>
      </c>
      <c r="I2561" s="25">
        <v>-75.8</v>
      </c>
      <c r="J2561" s="3">
        <v>10000</v>
      </c>
      <c r="K2561" s="7">
        <f t="shared" si="561"/>
        <v>-1</v>
      </c>
      <c r="L2561" s="6">
        <f t="shared" si="562"/>
        <v>-75.8</v>
      </c>
      <c r="M2561">
        <v>1</v>
      </c>
      <c r="N2561" s="9">
        <f t="shared" si="563"/>
        <v>0</v>
      </c>
      <c r="O2561" s="9">
        <f t="shared" si="564"/>
        <v>-1</v>
      </c>
      <c r="P2561" s="9">
        <f t="shared" si="565"/>
        <v>0</v>
      </c>
      <c r="Q2561" s="8">
        <f t="shared" si="566"/>
        <v>0</v>
      </c>
      <c r="R2561" s="8">
        <f t="shared" si="567"/>
        <v>-75.8</v>
      </c>
      <c r="S2561" t="str">
        <f t="shared" si="568"/>
        <v>8.00.00</v>
      </c>
      <c r="T2561" t="str">
        <f t="shared" si="569"/>
        <v>8.00.00</v>
      </c>
      <c r="U2561" t="str">
        <f t="shared" si="570"/>
        <v xml:space="preserve">5-ott-2016 </v>
      </c>
      <c r="V2561">
        <f t="shared" si="571"/>
        <v>10</v>
      </c>
      <c r="W2561">
        <f t="shared" si="572"/>
        <v>2016</v>
      </c>
      <c r="X2561">
        <f t="shared" si="573"/>
        <v>5</v>
      </c>
      <c r="Y2561" s="25">
        <f t="shared" si="574"/>
        <v>21986.600000000111</v>
      </c>
    </row>
    <row r="2562" spans="1:25">
      <c r="A2562" t="s">
        <v>7645</v>
      </c>
      <c r="B2562" t="s">
        <v>7646</v>
      </c>
      <c r="C2562" t="s">
        <v>25</v>
      </c>
      <c r="D2562">
        <v>8</v>
      </c>
      <c r="E2562" s="36">
        <v>-85.1</v>
      </c>
      <c r="F2562" s="4">
        <v>-8.0000000000000002E-3</v>
      </c>
      <c r="G2562">
        <v>0</v>
      </c>
      <c r="H2562" s="25">
        <v>0</v>
      </c>
      <c r="I2562" s="25">
        <v>-89.8</v>
      </c>
      <c r="J2562" s="3">
        <v>10000</v>
      </c>
      <c r="K2562" s="7">
        <f t="shared" si="561"/>
        <v>-2</v>
      </c>
      <c r="L2562" s="6">
        <f t="shared" si="562"/>
        <v>-160.89999999999998</v>
      </c>
      <c r="M2562">
        <v>1</v>
      </c>
      <c r="N2562" s="9">
        <f t="shared" si="563"/>
        <v>0</v>
      </c>
      <c r="O2562" s="9">
        <f t="shared" si="564"/>
        <v>-1</v>
      </c>
      <c r="P2562" s="9">
        <f t="shared" si="565"/>
        <v>0</v>
      </c>
      <c r="Q2562" s="8">
        <f t="shared" si="566"/>
        <v>0</v>
      </c>
      <c r="R2562" s="8">
        <f t="shared" si="567"/>
        <v>-85.1</v>
      </c>
      <c r="S2562" t="str">
        <f t="shared" si="568"/>
        <v>10.15.00</v>
      </c>
      <c r="T2562" t="str">
        <f t="shared" si="569"/>
        <v>12.15.00</v>
      </c>
      <c r="U2562" t="str">
        <f t="shared" si="570"/>
        <v xml:space="preserve">7-ott-2016 </v>
      </c>
      <c r="V2562">
        <f t="shared" si="571"/>
        <v>10</v>
      </c>
      <c r="W2562">
        <f t="shared" si="572"/>
        <v>2016</v>
      </c>
      <c r="X2562">
        <f t="shared" si="573"/>
        <v>7</v>
      </c>
      <c r="Y2562" s="25">
        <f t="shared" si="574"/>
        <v>21901.500000000113</v>
      </c>
    </row>
    <row r="2563" spans="1:25">
      <c r="A2563" t="s">
        <v>7646</v>
      </c>
      <c r="B2563" t="s">
        <v>7647</v>
      </c>
      <c r="C2563" t="s">
        <v>55</v>
      </c>
      <c r="D2563">
        <v>23</v>
      </c>
      <c r="E2563" s="36">
        <v>7.5</v>
      </c>
      <c r="F2563" s="4">
        <v>6.9999999999999999E-4</v>
      </c>
      <c r="G2563">
        <v>0</v>
      </c>
      <c r="H2563" s="25">
        <v>7.3</v>
      </c>
      <c r="I2563" s="25">
        <v>-88.7</v>
      </c>
      <c r="J2563" s="3">
        <v>10000</v>
      </c>
      <c r="K2563" s="7">
        <f t="shared" si="561"/>
        <v>1</v>
      </c>
      <c r="L2563" s="6">
        <f t="shared" si="562"/>
        <v>7.5</v>
      </c>
      <c r="M2563">
        <v>1</v>
      </c>
      <c r="N2563" s="9">
        <f t="shared" si="563"/>
        <v>1</v>
      </c>
      <c r="O2563" s="9">
        <f t="shared" si="564"/>
        <v>0</v>
      </c>
      <c r="P2563" s="9">
        <f t="shared" si="565"/>
        <v>0</v>
      </c>
      <c r="Q2563" s="8">
        <f t="shared" si="566"/>
        <v>7.5</v>
      </c>
      <c r="R2563" s="8">
        <f t="shared" si="567"/>
        <v>0</v>
      </c>
      <c r="S2563" t="str">
        <f t="shared" si="568"/>
        <v>12.15.00</v>
      </c>
      <c r="T2563" t="str">
        <f t="shared" si="569"/>
        <v>18.00.00</v>
      </c>
      <c r="U2563" t="str">
        <f t="shared" si="570"/>
        <v xml:space="preserve">7-ott-2016 </v>
      </c>
      <c r="V2563">
        <f t="shared" si="571"/>
        <v>10</v>
      </c>
      <c r="W2563">
        <f t="shared" si="572"/>
        <v>2016</v>
      </c>
      <c r="X2563">
        <f t="shared" si="573"/>
        <v>7</v>
      </c>
      <c r="Y2563" s="25">
        <f t="shared" si="574"/>
        <v>21909.000000000113</v>
      </c>
    </row>
    <row r="2564" spans="1:25">
      <c r="A2564" t="s">
        <v>4049</v>
      </c>
      <c r="B2564" t="s">
        <v>4050</v>
      </c>
      <c r="C2564" t="s">
        <v>25</v>
      </c>
      <c r="D2564">
        <v>9</v>
      </c>
      <c r="E2564" s="36">
        <v>-31.4</v>
      </c>
      <c r="F2564" s="4">
        <v>-3.0000000000000001E-3</v>
      </c>
      <c r="G2564">
        <v>0</v>
      </c>
      <c r="H2564" s="25">
        <v>0</v>
      </c>
      <c r="I2564" s="25">
        <v>-31.4</v>
      </c>
      <c r="J2564" s="3">
        <v>10000</v>
      </c>
      <c r="K2564" s="7">
        <f t="shared" si="561"/>
        <v>-1</v>
      </c>
      <c r="L2564" s="6">
        <f t="shared" si="562"/>
        <v>-31.4</v>
      </c>
      <c r="M2564">
        <v>1</v>
      </c>
      <c r="N2564" s="9">
        <f t="shared" si="563"/>
        <v>0</v>
      </c>
      <c r="O2564" s="9">
        <f t="shared" si="564"/>
        <v>-1</v>
      </c>
      <c r="P2564" s="9">
        <f t="shared" si="565"/>
        <v>0</v>
      </c>
      <c r="Q2564" s="8">
        <f t="shared" si="566"/>
        <v>0</v>
      </c>
      <c r="R2564" s="8">
        <f t="shared" si="567"/>
        <v>-31.4</v>
      </c>
      <c r="S2564" t="str">
        <f t="shared" si="568"/>
        <v>1.00.00</v>
      </c>
      <c r="T2564" t="str">
        <f t="shared" si="569"/>
        <v>10.00.00</v>
      </c>
      <c r="U2564" t="str">
        <f t="shared" si="570"/>
        <v>10-ott-2016</v>
      </c>
      <c r="V2564">
        <f t="shared" si="571"/>
        <v>10</v>
      </c>
      <c r="W2564">
        <f t="shared" si="572"/>
        <v>2016</v>
      </c>
      <c r="X2564">
        <f t="shared" si="573"/>
        <v>10</v>
      </c>
      <c r="Y2564" s="25">
        <f t="shared" si="574"/>
        <v>21877.600000000111</v>
      </c>
    </row>
    <row r="2565" spans="1:25">
      <c r="A2565" t="s">
        <v>4051</v>
      </c>
      <c r="B2565" t="s">
        <v>4052</v>
      </c>
      <c r="C2565" t="s">
        <v>55</v>
      </c>
      <c r="D2565">
        <v>5</v>
      </c>
      <c r="E2565" s="36">
        <v>-1.9</v>
      </c>
      <c r="F2565" s="4">
        <v>-2.0000000000000001E-4</v>
      </c>
      <c r="G2565">
        <v>0</v>
      </c>
      <c r="H2565" s="25">
        <v>15.9</v>
      </c>
      <c r="I2565" s="25">
        <v>-13.5</v>
      </c>
      <c r="J2565" s="3">
        <v>10000</v>
      </c>
      <c r="K2565" s="7">
        <f t="shared" si="561"/>
        <v>-2</v>
      </c>
      <c r="L2565" s="6">
        <f t="shared" si="562"/>
        <v>-33.299999999999997</v>
      </c>
      <c r="M2565">
        <v>1</v>
      </c>
      <c r="N2565" s="9">
        <f t="shared" si="563"/>
        <v>0</v>
      </c>
      <c r="O2565" s="9">
        <f t="shared" si="564"/>
        <v>-1</v>
      </c>
      <c r="P2565" s="9">
        <f t="shared" si="565"/>
        <v>0</v>
      </c>
      <c r="Q2565" s="8">
        <f t="shared" si="566"/>
        <v>0</v>
      </c>
      <c r="R2565" s="8">
        <f t="shared" si="567"/>
        <v>-1.9</v>
      </c>
      <c r="S2565" t="str">
        <f t="shared" si="568"/>
        <v>6.00.00</v>
      </c>
      <c r="T2565" t="str">
        <f t="shared" si="569"/>
        <v>11.00.00</v>
      </c>
      <c r="U2565" t="str">
        <f t="shared" si="570"/>
        <v>11-ott-2016</v>
      </c>
      <c r="V2565">
        <f t="shared" si="571"/>
        <v>10</v>
      </c>
      <c r="W2565">
        <f t="shared" si="572"/>
        <v>2016</v>
      </c>
      <c r="X2565">
        <f t="shared" si="573"/>
        <v>11</v>
      </c>
      <c r="Y2565" s="25">
        <f t="shared" si="574"/>
        <v>21875.70000000011</v>
      </c>
    </row>
    <row r="2566" spans="1:25">
      <c r="A2566" t="s">
        <v>4053</v>
      </c>
      <c r="B2566" t="s">
        <v>4054</v>
      </c>
      <c r="C2566" t="s">
        <v>55</v>
      </c>
      <c r="D2566">
        <v>31</v>
      </c>
      <c r="E2566" s="36">
        <v>168.8</v>
      </c>
      <c r="F2566" s="4">
        <v>1.6E-2</v>
      </c>
      <c r="G2566">
        <v>0</v>
      </c>
      <c r="H2566" s="25">
        <v>202.6</v>
      </c>
      <c r="I2566" s="25">
        <v>-6.3</v>
      </c>
      <c r="J2566" s="3">
        <v>10000</v>
      </c>
      <c r="K2566" s="7">
        <f t="shared" si="561"/>
        <v>1</v>
      </c>
      <c r="L2566" s="6">
        <f t="shared" si="562"/>
        <v>168.8</v>
      </c>
      <c r="M2566">
        <v>1</v>
      </c>
      <c r="N2566" s="9">
        <f t="shared" si="563"/>
        <v>1</v>
      </c>
      <c r="O2566" s="9">
        <f t="shared" si="564"/>
        <v>0</v>
      </c>
      <c r="P2566" s="9">
        <f t="shared" si="565"/>
        <v>0</v>
      </c>
      <c r="Q2566" s="8">
        <f t="shared" si="566"/>
        <v>168.8</v>
      </c>
      <c r="R2566" s="8">
        <f t="shared" si="567"/>
        <v>0</v>
      </c>
      <c r="S2566" t="str">
        <f t="shared" si="568"/>
        <v>10.00.00</v>
      </c>
      <c r="T2566" t="str">
        <f t="shared" si="569"/>
        <v>17.00.00</v>
      </c>
      <c r="U2566" t="str">
        <f t="shared" si="570"/>
        <v>12-ott-2016</v>
      </c>
      <c r="V2566">
        <f t="shared" si="571"/>
        <v>10</v>
      </c>
      <c r="W2566">
        <f t="shared" si="572"/>
        <v>2016</v>
      </c>
      <c r="X2566">
        <f t="shared" si="573"/>
        <v>12</v>
      </c>
      <c r="Y2566" s="25">
        <f t="shared" si="574"/>
        <v>22044.500000000109</v>
      </c>
    </row>
    <row r="2567" spans="1:25">
      <c r="A2567" t="s">
        <v>7648</v>
      </c>
      <c r="B2567" t="s">
        <v>7649</v>
      </c>
      <c r="C2567" t="s">
        <v>55</v>
      </c>
      <c r="D2567">
        <v>45</v>
      </c>
      <c r="E2567" s="36">
        <v>-87.1</v>
      </c>
      <c r="F2567" s="4">
        <v>-8.3999999999999995E-3</v>
      </c>
      <c r="G2567">
        <v>0</v>
      </c>
      <c r="H2567" s="25">
        <v>9.4</v>
      </c>
      <c r="I2567" s="25">
        <v>-89.1</v>
      </c>
      <c r="J2567" s="3">
        <v>10000</v>
      </c>
      <c r="K2567" s="7">
        <f t="shared" ref="K2567:K2630" si="575">+IF(AND(E2567&gt;=0,E2566&gt;=0),K2566+1,IF(AND(E2567&lt;0,E2566&lt;0),K2566-1,IF(AND(E2567&gt;=0,E2566&lt;0),1,-1)))</f>
        <v>-1</v>
      </c>
      <c r="L2567" s="6">
        <f t="shared" ref="L2567:L2630" si="576">+IF(AND(E2567&gt;=0,E2566&gt;=0),L2566+E2567,IF(AND(E2567&lt;0,E2566&lt;0),L2566+E2567,E2567))</f>
        <v>-87.1</v>
      </c>
      <c r="M2567">
        <v>1</v>
      </c>
      <c r="N2567" s="9">
        <f t="shared" ref="N2567:N2630" si="577">+IF(E2567&gt;0,1,0)</f>
        <v>0</v>
      </c>
      <c r="O2567" s="9">
        <f t="shared" ref="O2567:O2630" si="578">+IF(E2567&lt;0,-1,0)</f>
        <v>-1</v>
      </c>
      <c r="P2567" s="9">
        <f t="shared" ref="P2567:P2630" si="579">+IF(E2567=0,1,0)</f>
        <v>0</v>
      </c>
      <c r="Q2567" s="8">
        <f t="shared" ref="Q2567:Q2630" si="580">IF(E2567&gt;=0,E2567,0)</f>
        <v>0</v>
      </c>
      <c r="R2567" s="8">
        <f t="shared" ref="R2567:R2630" si="581">IF(E2567&lt;0,E2567,0)</f>
        <v>-87.1</v>
      </c>
      <c r="S2567" t="str">
        <f t="shared" ref="S2567:S2630" si="582">REPLACE(A2567,1,SEARCH(" ",A2567),"")</f>
        <v>9.45.00</v>
      </c>
      <c r="T2567" t="str">
        <f t="shared" ref="T2567:T2630" si="583">REPLACE(B2567,1,SEARCH(" ",B2567),"")</f>
        <v>21.00.00</v>
      </c>
      <c r="U2567" t="str">
        <f t="shared" ref="U2567:U2630" si="584">LEFT(A2567,11)</f>
        <v>13-ott-2016</v>
      </c>
      <c r="V2567">
        <f t="shared" ref="V2567:V2630" si="585">MONTH(U2567)</f>
        <v>10</v>
      </c>
      <c r="W2567">
        <f t="shared" ref="W2567:W2630" si="586">YEAR(U2567)</f>
        <v>2016</v>
      </c>
      <c r="X2567">
        <f t="shared" ref="X2567:X2630" si="587">DAY(U2567)</f>
        <v>13</v>
      </c>
      <c r="Y2567" s="25">
        <f t="shared" ref="Y2567:Y2630" si="588">Y2566+E2567</f>
        <v>21957.400000000111</v>
      </c>
    </row>
    <row r="2568" spans="1:25">
      <c r="A2568" t="s">
        <v>2542</v>
      </c>
      <c r="B2568" t="s">
        <v>2543</v>
      </c>
      <c r="C2568" t="s">
        <v>25</v>
      </c>
      <c r="D2568">
        <v>9</v>
      </c>
      <c r="E2568" s="38">
        <v>5</v>
      </c>
      <c r="F2568" s="4">
        <v>2.0000000000000001E-4</v>
      </c>
      <c r="G2568">
        <v>0</v>
      </c>
      <c r="H2568" s="25">
        <v>75</v>
      </c>
      <c r="I2568" s="25">
        <v>-4</v>
      </c>
      <c r="J2568" s="3">
        <v>10000</v>
      </c>
      <c r="K2568" s="7">
        <f t="shared" si="575"/>
        <v>1</v>
      </c>
      <c r="L2568" s="6">
        <f t="shared" si="576"/>
        <v>5</v>
      </c>
      <c r="M2568">
        <v>1</v>
      </c>
      <c r="N2568" s="9">
        <f t="shared" si="577"/>
        <v>1</v>
      </c>
      <c r="O2568" s="9">
        <f t="shared" si="578"/>
        <v>0</v>
      </c>
      <c r="P2568" s="9">
        <f t="shared" si="579"/>
        <v>0</v>
      </c>
      <c r="Q2568" s="8">
        <f t="shared" si="580"/>
        <v>5</v>
      </c>
      <c r="R2568" s="8">
        <f t="shared" si="581"/>
        <v>0</v>
      </c>
      <c r="S2568" t="str">
        <f t="shared" si="582"/>
        <v>12.00.00</v>
      </c>
      <c r="T2568" t="str">
        <f t="shared" si="583"/>
        <v>21.00.00</v>
      </c>
      <c r="U2568" t="str">
        <f t="shared" si="584"/>
        <v>14-ott-2016</v>
      </c>
      <c r="V2568">
        <f t="shared" si="585"/>
        <v>10</v>
      </c>
      <c r="W2568">
        <f t="shared" si="586"/>
        <v>2016</v>
      </c>
      <c r="X2568">
        <f t="shared" si="587"/>
        <v>14</v>
      </c>
      <c r="Y2568" s="25">
        <f t="shared" si="588"/>
        <v>21962.400000000111</v>
      </c>
    </row>
    <row r="2569" spans="1:25">
      <c r="A2569" t="s">
        <v>3605</v>
      </c>
      <c r="B2569" t="s">
        <v>3606</v>
      </c>
      <c r="C2569" t="s">
        <v>25</v>
      </c>
      <c r="D2569">
        <v>10</v>
      </c>
      <c r="E2569" s="36">
        <v>-38.4</v>
      </c>
      <c r="F2569" s="4">
        <v>-3.5999999999999999E-3</v>
      </c>
      <c r="G2569">
        <v>0</v>
      </c>
      <c r="H2569" s="25">
        <v>4.7</v>
      </c>
      <c r="I2569" s="25">
        <v>-50.5</v>
      </c>
      <c r="J2569" s="3">
        <v>10000</v>
      </c>
      <c r="K2569" s="7">
        <f t="shared" si="575"/>
        <v>-1</v>
      </c>
      <c r="L2569" s="6">
        <f t="shared" si="576"/>
        <v>-38.4</v>
      </c>
      <c r="M2569">
        <v>1</v>
      </c>
      <c r="N2569" s="9">
        <f t="shared" si="577"/>
        <v>0</v>
      </c>
      <c r="O2569" s="9">
        <f t="shared" si="578"/>
        <v>-1</v>
      </c>
      <c r="P2569" s="9">
        <f t="shared" si="579"/>
        <v>0</v>
      </c>
      <c r="Q2569" s="8">
        <f t="shared" si="580"/>
        <v>0</v>
      </c>
      <c r="R2569" s="8">
        <f t="shared" si="581"/>
        <v>-38.4</v>
      </c>
      <c r="S2569" t="str">
        <f t="shared" si="582"/>
        <v>13.00.00</v>
      </c>
      <c r="T2569" t="str">
        <f t="shared" si="583"/>
        <v>23.00.00</v>
      </c>
      <c r="U2569" t="str">
        <f t="shared" si="584"/>
        <v>17-ott-2016</v>
      </c>
      <c r="V2569">
        <f t="shared" si="585"/>
        <v>10</v>
      </c>
      <c r="W2569">
        <f t="shared" si="586"/>
        <v>2016</v>
      </c>
      <c r="X2569">
        <f t="shared" si="587"/>
        <v>17</v>
      </c>
      <c r="Y2569" s="25">
        <f t="shared" si="588"/>
        <v>21924.000000000109</v>
      </c>
    </row>
    <row r="2570" spans="1:25">
      <c r="A2570" t="s">
        <v>4055</v>
      </c>
      <c r="B2570" t="s">
        <v>4056</v>
      </c>
      <c r="C2570" t="s">
        <v>55</v>
      </c>
      <c r="D2570">
        <v>22</v>
      </c>
      <c r="E2570" s="36">
        <v>15.3</v>
      </c>
      <c r="F2570" s="4">
        <v>1.5E-3</v>
      </c>
      <c r="G2570">
        <v>0</v>
      </c>
      <c r="H2570" s="25">
        <v>57.8</v>
      </c>
      <c r="I2570" s="25">
        <v>-12.2</v>
      </c>
      <c r="J2570" s="3">
        <v>10000</v>
      </c>
      <c r="K2570" s="7">
        <f t="shared" si="575"/>
        <v>1</v>
      </c>
      <c r="L2570" s="6">
        <f t="shared" si="576"/>
        <v>15.3</v>
      </c>
      <c r="M2570">
        <v>1</v>
      </c>
      <c r="N2570" s="9">
        <f t="shared" si="577"/>
        <v>1</v>
      </c>
      <c r="O2570" s="9">
        <f t="shared" si="578"/>
        <v>0</v>
      </c>
      <c r="P2570" s="9">
        <f t="shared" si="579"/>
        <v>0</v>
      </c>
      <c r="Q2570" s="8">
        <f t="shared" si="580"/>
        <v>15.3</v>
      </c>
      <c r="R2570" s="8">
        <f t="shared" si="581"/>
        <v>0</v>
      </c>
      <c r="S2570" t="str">
        <f t="shared" si="582"/>
        <v>4.00.00</v>
      </c>
      <c r="T2570" t="str">
        <f t="shared" si="583"/>
        <v>2.00.00</v>
      </c>
      <c r="U2570" t="str">
        <f t="shared" si="584"/>
        <v>17-ott-2016</v>
      </c>
      <c r="V2570">
        <f t="shared" si="585"/>
        <v>10</v>
      </c>
      <c r="W2570">
        <f t="shared" si="586"/>
        <v>2016</v>
      </c>
      <c r="X2570">
        <f t="shared" si="587"/>
        <v>17</v>
      </c>
      <c r="Y2570" s="25">
        <f t="shared" si="588"/>
        <v>21939.300000000108</v>
      </c>
    </row>
    <row r="2571" spans="1:25">
      <c r="A2571" t="s">
        <v>2544</v>
      </c>
      <c r="B2571" t="s">
        <v>2545</v>
      </c>
      <c r="C2571" t="s">
        <v>25</v>
      </c>
      <c r="D2571">
        <v>9</v>
      </c>
      <c r="E2571" s="38">
        <v>31</v>
      </c>
      <c r="F2571" s="4">
        <v>1.5E-3</v>
      </c>
      <c r="G2571">
        <v>0</v>
      </c>
      <c r="H2571" s="25">
        <v>47</v>
      </c>
      <c r="I2571" s="25">
        <v>-20</v>
      </c>
      <c r="J2571" s="3">
        <v>10000</v>
      </c>
      <c r="K2571" s="7">
        <f t="shared" si="575"/>
        <v>2</v>
      </c>
      <c r="L2571" s="6">
        <f t="shared" si="576"/>
        <v>46.3</v>
      </c>
      <c r="M2571">
        <v>1</v>
      </c>
      <c r="N2571" s="9">
        <f t="shared" si="577"/>
        <v>1</v>
      </c>
      <c r="O2571" s="9">
        <f t="shared" si="578"/>
        <v>0</v>
      </c>
      <c r="P2571" s="9">
        <f t="shared" si="579"/>
        <v>0</v>
      </c>
      <c r="Q2571" s="8">
        <f t="shared" si="580"/>
        <v>31</v>
      </c>
      <c r="R2571" s="8">
        <f t="shared" si="581"/>
        <v>0</v>
      </c>
      <c r="S2571" t="str">
        <f t="shared" si="582"/>
        <v>12.00.00</v>
      </c>
      <c r="T2571" t="str">
        <f t="shared" si="583"/>
        <v>21.00.00</v>
      </c>
      <c r="U2571" t="str">
        <f t="shared" si="584"/>
        <v>18-ott-2016</v>
      </c>
      <c r="V2571">
        <f t="shared" si="585"/>
        <v>10</v>
      </c>
      <c r="W2571">
        <f t="shared" si="586"/>
        <v>2016</v>
      </c>
      <c r="X2571">
        <f t="shared" si="587"/>
        <v>18</v>
      </c>
      <c r="Y2571" s="25">
        <f t="shared" si="588"/>
        <v>21970.300000000108</v>
      </c>
    </row>
    <row r="2572" spans="1:25">
      <c r="A2572" t="s">
        <v>7650</v>
      </c>
      <c r="B2572" t="s">
        <v>2545</v>
      </c>
      <c r="C2572" t="s">
        <v>25</v>
      </c>
      <c r="D2572">
        <v>30</v>
      </c>
      <c r="E2572" s="36">
        <v>7.7</v>
      </c>
      <c r="F2572" s="4">
        <v>6.9999999999999999E-4</v>
      </c>
      <c r="G2572">
        <v>0</v>
      </c>
      <c r="H2572" s="25">
        <v>16</v>
      </c>
      <c r="I2572" s="25">
        <v>-20.5</v>
      </c>
      <c r="J2572" s="3">
        <v>10000</v>
      </c>
      <c r="K2572" s="7">
        <f t="shared" si="575"/>
        <v>3</v>
      </c>
      <c r="L2572" s="6">
        <f t="shared" si="576"/>
        <v>54</v>
      </c>
      <c r="M2572">
        <v>1</v>
      </c>
      <c r="N2572" s="9">
        <f t="shared" si="577"/>
        <v>1</v>
      </c>
      <c r="O2572" s="9">
        <f t="shared" si="578"/>
        <v>0</v>
      </c>
      <c r="P2572" s="9">
        <f t="shared" si="579"/>
        <v>0</v>
      </c>
      <c r="Q2572" s="8">
        <f t="shared" si="580"/>
        <v>7.7</v>
      </c>
      <c r="R2572" s="8">
        <f t="shared" si="581"/>
        <v>0</v>
      </c>
      <c r="S2572" t="str">
        <f t="shared" si="582"/>
        <v>13.30.00</v>
      </c>
      <c r="T2572" t="str">
        <f t="shared" si="583"/>
        <v>21.00.00</v>
      </c>
      <c r="U2572" t="str">
        <f t="shared" si="584"/>
        <v>18-ott-2016</v>
      </c>
      <c r="V2572">
        <f t="shared" si="585"/>
        <v>10</v>
      </c>
      <c r="W2572">
        <f t="shared" si="586"/>
        <v>2016</v>
      </c>
      <c r="X2572">
        <f t="shared" si="587"/>
        <v>18</v>
      </c>
      <c r="Y2572" s="25">
        <f t="shared" si="588"/>
        <v>21978.000000000109</v>
      </c>
    </row>
    <row r="2573" spans="1:25">
      <c r="A2573" t="s">
        <v>4057</v>
      </c>
      <c r="B2573" t="s">
        <v>4058</v>
      </c>
      <c r="C2573" t="s">
        <v>55</v>
      </c>
      <c r="D2573">
        <v>5</v>
      </c>
      <c r="E2573" s="36">
        <v>-6.8</v>
      </c>
      <c r="F2573" s="4">
        <v>-5.9999999999999995E-4</v>
      </c>
      <c r="G2573">
        <v>0</v>
      </c>
      <c r="H2573" s="25">
        <v>17.7</v>
      </c>
      <c r="I2573" s="25">
        <v>-12.5</v>
      </c>
      <c r="J2573" s="3">
        <v>10000</v>
      </c>
      <c r="K2573" s="7">
        <f t="shared" si="575"/>
        <v>-1</v>
      </c>
      <c r="L2573" s="6">
        <f t="shared" si="576"/>
        <v>-6.8</v>
      </c>
      <c r="M2573">
        <v>1</v>
      </c>
      <c r="N2573" s="9">
        <f t="shared" si="577"/>
        <v>0</v>
      </c>
      <c r="O2573" s="9">
        <f t="shared" si="578"/>
        <v>-1</v>
      </c>
      <c r="P2573" s="9">
        <f t="shared" si="579"/>
        <v>0</v>
      </c>
      <c r="Q2573" s="8">
        <f t="shared" si="580"/>
        <v>0</v>
      </c>
      <c r="R2573" s="8">
        <f t="shared" si="581"/>
        <v>-6.8</v>
      </c>
      <c r="S2573" t="str">
        <f t="shared" si="582"/>
        <v>10.00.00</v>
      </c>
      <c r="T2573" t="str">
        <f t="shared" si="583"/>
        <v>15.00.00</v>
      </c>
      <c r="U2573" t="str">
        <f t="shared" si="584"/>
        <v>20-ott-2016</v>
      </c>
      <c r="V2573">
        <f t="shared" si="585"/>
        <v>10</v>
      </c>
      <c r="W2573">
        <f t="shared" si="586"/>
        <v>2016</v>
      </c>
      <c r="X2573">
        <f t="shared" si="587"/>
        <v>20</v>
      </c>
      <c r="Y2573" s="25">
        <f t="shared" si="588"/>
        <v>21971.20000000011</v>
      </c>
    </row>
    <row r="2574" spans="1:25">
      <c r="A2574" t="s">
        <v>4059</v>
      </c>
      <c r="B2574" t="s">
        <v>4060</v>
      </c>
      <c r="C2574" t="s">
        <v>55</v>
      </c>
      <c r="D2574">
        <v>8</v>
      </c>
      <c r="E2574" s="36">
        <v>-45.6</v>
      </c>
      <c r="F2574" s="4">
        <v>-4.3E-3</v>
      </c>
      <c r="G2574">
        <v>0</v>
      </c>
      <c r="H2574" s="25">
        <v>2.4</v>
      </c>
      <c r="I2574" s="25">
        <v>-46.4</v>
      </c>
      <c r="J2574" s="3">
        <v>10000</v>
      </c>
      <c r="K2574" s="7">
        <f t="shared" si="575"/>
        <v>-2</v>
      </c>
      <c r="L2574" s="6">
        <f t="shared" si="576"/>
        <v>-52.4</v>
      </c>
      <c r="M2574">
        <v>1</v>
      </c>
      <c r="N2574" s="9">
        <f t="shared" si="577"/>
        <v>0</v>
      </c>
      <c r="O2574" s="9">
        <f t="shared" si="578"/>
        <v>-1</v>
      </c>
      <c r="P2574" s="9">
        <f t="shared" si="579"/>
        <v>0</v>
      </c>
      <c r="Q2574" s="8">
        <f t="shared" si="580"/>
        <v>0</v>
      </c>
      <c r="R2574" s="8">
        <f t="shared" si="581"/>
        <v>-45.6</v>
      </c>
      <c r="S2574" t="str">
        <f t="shared" si="582"/>
        <v>15.00.00</v>
      </c>
      <c r="T2574" t="str">
        <f t="shared" si="583"/>
        <v>0.00.00</v>
      </c>
      <c r="U2574" t="str">
        <f t="shared" si="584"/>
        <v>21-ott-2016</v>
      </c>
      <c r="V2574">
        <f t="shared" si="585"/>
        <v>10</v>
      </c>
      <c r="W2574">
        <f t="shared" si="586"/>
        <v>2016</v>
      </c>
      <c r="X2574">
        <f t="shared" si="587"/>
        <v>21</v>
      </c>
      <c r="Y2574" s="25">
        <f t="shared" si="588"/>
        <v>21925.600000000111</v>
      </c>
    </row>
    <row r="2575" spans="1:25">
      <c r="A2575" t="s">
        <v>4060</v>
      </c>
      <c r="B2575" t="s">
        <v>4061</v>
      </c>
      <c r="C2575" t="s">
        <v>25</v>
      </c>
      <c r="D2575">
        <v>18</v>
      </c>
      <c r="E2575" s="36">
        <v>24.6</v>
      </c>
      <c r="F2575" s="4">
        <v>2.3E-3</v>
      </c>
      <c r="G2575">
        <v>0</v>
      </c>
      <c r="H2575" s="25">
        <v>71.900000000000006</v>
      </c>
      <c r="I2575" s="25">
        <v>-25.5</v>
      </c>
      <c r="J2575" s="3">
        <v>10000</v>
      </c>
      <c r="K2575" s="7">
        <f t="shared" si="575"/>
        <v>1</v>
      </c>
      <c r="L2575" s="6">
        <f t="shared" si="576"/>
        <v>24.6</v>
      </c>
      <c r="M2575">
        <v>1</v>
      </c>
      <c r="N2575" s="9">
        <f t="shared" si="577"/>
        <v>1</v>
      </c>
      <c r="O2575" s="9">
        <f t="shared" si="578"/>
        <v>0</v>
      </c>
      <c r="P2575" s="9">
        <f t="shared" si="579"/>
        <v>0</v>
      </c>
      <c r="Q2575" s="8">
        <f t="shared" si="580"/>
        <v>24.6</v>
      </c>
      <c r="R2575" s="8">
        <f t="shared" si="581"/>
        <v>0</v>
      </c>
      <c r="S2575" t="str">
        <f t="shared" si="582"/>
        <v>0.00.00</v>
      </c>
      <c r="T2575" t="str">
        <f t="shared" si="583"/>
        <v>18.00.00</v>
      </c>
      <c r="U2575" t="str">
        <f t="shared" si="584"/>
        <v>24-ott-2016</v>
      </c>
      <c r="V2575">
        <f t="shared" si="585"/>
        <v>10</v>
      </c>
      <c r="W2575">
        <f t="shared" si="586"/>
        <v>2016</v>
      </c>
      <c r="X2575">
        <f t="shared" si="587"/>
        <v>24</v>
      </c>
      <c r="Y2575" s="25">
        <f t="shared" si="588"/>
        <v>21950.20000000011</v>
      </c>
    </row>
    <row r="2576" spans="1:25">
      <c r="A2576" t="s">
        <v>4062</v>
      </c>
      <c r="B2576" t="s">
        <v>4063</v>
      </c>
      <c r="C2576" t="s">
        <v>55</v>
      </c>
      <c r="D2576">
        <v>17</v>
      </c>
      <c r="E2576" s="36">
        <v>59.6</v>
      </c>
      <c r="F2576" s="4">
        <v>5.4999999999999997E-3</v>
      </c>
      <c r="G2576">
        <v>0</v>
      </c>
      <c r="H2576" s="25">
        <v>60.9</v>
      </c>
      <c r="I2576" s="25">
        <v>0</v>
      </c>
      <c r="J2576" s="3">
        <v>10000</v>
      </c>
      <c r="K2576" s="7">
        <f t="shared" si="575"/>
        <v>2</v>
      </c>
      <c r="L2576" s="6">
        <f t="shared" si="576"/>
        <v>84.2</v>
      </c>
      <c r="M2576">
        <v>1</v>
      </c>
      <c r="N2576" s="9">
        <f t="shared" si="577"/>
        <v>1</v>
      </c>
      <c r="O2576" s="9">
        <f t="shared" si="578"/>
        <v>0</v>
      </c>
      <c r="P2576" s="9">
        <f t="shared" si="579"/>
        <v>0</v>
      </c>
      <c r="Q2576" s="8">
        <f t="shared" si="580"/>
        <v>59.6</v>
      </c>
      <c r="R2576" s="8">
        <f t="shared" si="581"/>
        <v>0</v>
      </c>
      <c r="S2576" t="str">
        <f t="shared" si="582"/>
        <v>16.00.00</v>
      </c>
      <c r="T2576" t="str">
        <f t="shared" si="583"/>
        <v>9.00.00</v>
      </c>
      <c r="U2576" t="str">
        <f t="shared" si="584"/>
        <v>25-ott-2016</v>
      </c>
      <c r="V2576">
        <f t="shared" si="585"/>
        <v>10</v>
      </c>
      <c r="W2576">
        <f t="shared" si="586"/>
        <v>2016</v>
      </c>
      <c r="X2576">
        <f t="shared" si="587"/>
        <v>25</v>
      </c>
      <c r="Y2576" s="25">
        <f t="shared" si="588"/>
        <v>22009.800000000108</v>
      </c>
    </row>
    <row r="2577" spans="1:25">
      <c r="A2577" t="s">
        <v>4064</v>
      </c>
      <c r="B2577" t="s">
        <v>4065</v>
      </c>
      <c r="C2577" t="s">
        <v>55</v>
      </c>
      <c r="D2577">
        <v>7</v>
      </c>
      <c r="E2577" s="36">
        <v>2.2000000000000002</v>
      </c>
      <c r="F2577" s="4">
        <v>2.0000000000000001E-4</v>
      </c>
      <c r="G2577">
        <v>0</v>
      </c>
      <c r="H2577" s="25">
        <v>62.7</v>
      </c>
      <c r="I2577" s="25">
        <v>0</v>
      </c>
      <c r="J2577" s="3">
        <v>10000</v>
      </c>
      <c r="K2577" s="7">
        <f t="shared" si="575"/>
        <v>3</v>
      </c>
      <c r="L2577" s="6">
        <f t="shared" si="576"/>
        <v>86.4</v>
      </c>
      <c r="M2577">
        <v>1</v>
      </c>
      <c r="N2577" s="9">
        <f t="shared" si="577"/>
        <v>1</v>
      </c>
      <c r="O2577" s="9">
        <f t="shared" si="578"/>
        <v>0</v>
      </c>
      <c r="P2577" s="9">
        <f t="shared" si="579"/>
        <v>0</v>
      </c>
      <c r="Q2577" s="8">
        <f t="shared" si="580"/>
        <v>2.2000000000000002</v>
      </c>
      <c r="R2577" s="8">
        <f t="shared" si="581"/>
        <v>0</v>
      </c>
      <c r="S2577" t="str">
        <f t="shared" si="582"/>
        <v>10.00.00</v>
      </c>
      <c r="T2577" t="str">
        <f t="shared" si="583"/>
        <v>17.00.00</v>
      </c>
      <c r="U2577" t="str">
        <f t="shared" si="584"/>
        <v>26-ott-2016</v>
      </c>
      <c r="V2577">
        <f t="shared" si="585"/>
        <v>10</v>
      </c>
      <c r="W2577">
        <f t="shared" si="586"/>
        <v>2016</v>
      </c>
      <c r="X2577">
        <f t="shared" si="587"/>
        <v>26</v>
      </c>
      <c r="Y2577" s="25">
        <f t="shared" si="588"/>
        <v>22012.000000000109</v>
      </c>
    </row>
    <row r="2578" spans="1:25">
      <c r="A2578" t="s">
        <v>2546</v>
      </c>
      <c r="B2578" t="s">
        <v>2547</v>
      </c>
      <c r="C2578" t="s">
        <v>55</v>
      </c>
      <c r="D2578">
        <v>8</v>
      </c>
      <c r="E2578" s="38">
        <v>-90.4</v>
      </c>
      <c r="F2578" s="4">
        <v>-4.1999999999999997E-3</v>
      </c>
      <c r="G2578">
        <v>0</v>
      </c>
      <c r="H2578" s="25">
        <v>0</v>
      </c>
      <c r="I2578" s="25">
        <v>-121.4</v>
      </c>
      <c r="J2578" s="3">
        <v>10000</v>
      </c>
      <c r="K2578" s="7">
        <f t="shared" si="575"/>
        <v>-1</v>
      </c>
      <c r="L2578" s="6">
        <f t="shared" si="576"/>
        <v>-90.4</v>
      </c>
      <c r="M2578">
        <v>1</v>
      </c>
      <c r="N2578" s="9">
        <f t="shared" si="577"/>
        <v>0</v>
      </c>
      <c r="O2578" s="9">
        <f t="shared" si="578"/>
        <v>-1</v>
      </c>
      <c r="P2578" s="9">
        <f t="shared" si="579"/>
        <v>0</v>
      </c>
      <c r="Q2578" s="8">
        <f t="shared" si="580"/>
        <v>0</v>
      </c>
      <c r="R2578" s="8">
        <f t="shared" si="581"/>
        <v>-90.4</v>
      </c>
      <c r="S2578" t="str">
        <f t="shared" si="582"/>
        <v>13.00.00</v>
      </c>
      <c r="T2578" t="str">
        <f t="shared" si="583"/>
        <v>21.00.00</v>
      </c>
      <c r="U2578" t="str">
        <f t="shared" si="584"/>
        <v>26-ott-2016</v>
      </c>
      <c r="V2578">
        <f t="shared" si="585"/>
        <v>10</v>
      </c>
      <c r="W2578">
        <f t="shared" si="586"/>
        <v>2016</v>
      </c>
      <c r="X2578">
        <f t="shared" si="587"/>
        <v>26</v>
      </c>
      <c r="Y2578" s="25">
        <f t="shared" si="588"/>
        <v>21921.600000000108</v>
      </c>
    </row>
    <row r="2579" spans="1:25">
      <c r="A2579" t="s">
        <v>4066</v>
      </c>
      <c r="B2579" t="s">
        <v>4067</v>
      </c>
      <c r="C2579" t="s">
        <v>25</v>
      </c>
      <c r="D2579">
        <v>6</v>
      </c>
      <c r="E2579" s="36">
        <v>13.2</v>
      </c>
      <c r="F2579" s="4">
        <v>1.1999999999999999E-3</v>
      </c>
      <c r="G2579">
        <v>0</v>
      </c>
      <c r="H2579" s="25">
        <v>46.2</v>
      </c>
      <c r="I2579" s="25">
        <v>-29.8</v>
      </c>
      <c r="J2579" s="3">
        <v>10000</v>
      </c>
      <c r="K2579" s="7">
        <f t="shared" si="575"/>
        <v>1</v>
      </c>
      <c r="L2579" s="6">
        <f t="shared" si="576"/>
        <v>13.2</v>
      </c>
      <c r="M2579">
        <v>1</v>
      </c>
      <c r="N2579" s="9">
        <f t="shared" si="577"/>
        <v>1</v>
      </c>
      <c r="O2579" s="9">
        <f t="shared" si="578"/>
        <v>0</v>
      </c>
      <c r="P2579" s="9">
        <f t="shared" si="579"/>
        <v>0</v>
      </c>
      <c r="Q2579" s="8">
        <f t="shared" si="580"/>
        <v>13.2</v>
      </c>
      <c r="R2579" s="8">
        <f t="shared" si="581"/>
        <v>0</v>
      </c>
      <c r="S2579" t="str">
        <f t="shared" si="582"/>
        <v>4.00.00</v>
      </c>
      <c r="T2579" t="str">
        <f t="shared" si="583"/>
        <v>10.00.00</v>
      </c>
      <c r="U2579" t="str">
        <f t="shared" si="584"/>
        <v>27-ott-2016</v>
      </c>
      <c r="V2579">
        <f t="shared" si="585"/>
        <v>10</v>
      </c>
      <c r="W2579">
        <f t="shared" si="586"/>
        <v>2016</v>
      </c>
      <c r="X2579">
        <f t="shared" si="587"/>
        <v>27</v>
      </c>
      <c r="Y2579" s="25">
        <f t="shared" si="588"/>
        <v>21934.800000000108</v>
      </c>
    </row>
    <row r="2580" spans="1:25">
      <c r="A2580" t="s">
        <v>7651</v>
      </c>
      <c r="B2580" t="s">
        <v>7652</v>
      </c>
      <c r="C2580" t="s">
        <v>25</v>
      </c>
      <c r="D2580">
        <v>13</v>
      </c>
      <c r="E2580" s="36">
        <v>5.3</v>
      </c>
      <c r="F2580" s="4">
        <v>5.0000000000000001E-4</v>
      </c>
      <c r="G2580">
        <v>0</v>
      </c>
      <c r="H2580" s="25">
        <v>27.3</v>
      </c>
      <c r="I2580" s="25">
        <v>0</v>
      </c>
      <c r="J2580" s="3">
        <v>10000</v>
      </c>
      <c r="K2580" s="7">
        <f t="shared" si="575"/>
        <v>2</v>
      </c>
      <c r="L2580" s="6">
        <f t="shared" si="576"/>
        <v>18.5</v>
      </c>
      <c r="M2580">
        <v>1</v>
      </c>
      <c r="N2580" s="9">
        <f t="shared" si="577"/>
        <v>1</v>
      </c>
      <c r="O2580" s="9">
        <f t="shared" si="578"/>
        <v>0</v>
      </c>
      <c r="P2580" s="9">
        <f t="shared" si="579"/>
        <v>0</v>
      </c>
      <c r="Q2580" s="8">
        <f t="shared" si="580"/>
        <v>5.3</v>
      </c>
      <c r="R2580" s="8">
        <f t="shared" si="581"/>
        <v>0</v>
      </c>
      <c r="S2580" t="str">
        <f t="shared" si="582"/>
        <v>11.15.00</v>
      </c>
      <c r="T2580" t="str">
        <f t="shared" si="583"/>
        <v>14.30.00</v>
      </c>
      <c r="U2580" t="str">
        <f t="shared" si="584"/>
        <v>28-ott-2016</v>
      </c>
      <c r="V2580">
        <f t="shared" si="585"/>
        <v>10</v>
      </c>
      <c r="W2580">
        <f t="shared" si="586"/>
        <v>2016</v>
      </c>
      <c r="X2580">
        <f t="shared" si="587"/>
        <v>28</v>
      </c>
      <c r="Y2580" s="25">
        <f t="shared" si="588"/>
        <v>21940.100000000108</v>
      </c>
    </row>
    <row r="2581" spans="1:25">
      <c r="A2581" t="s">
        <v>4068</v>
      </c>
      <c r="B2581" t="s">
        <v>4069</v>
      </c>
      <c r="C2581" t="s">
        <v>25</v>
      </c>
      <c r="D2581">
        <v>9</v>
      </c>
      <c r="E2581" s="36">
        <v>-12.8</v>
      </c>
      <c r="F2581" s="4">
        <v>-1.1999999999999999E-3</v>
      </c>
      <c r="G2581">
        <v>0</v>
      </c>
      <c r="H2581" s="25">
        <v>46</v>
      </c>
      <c r="I2581" s="25">
        <v>-12.8</v>
      </c>
      <c r="J2581" s="3">
        <v>10000</v>
      </c>
      <c r="K2581" s="7">
        <f t="shared" si="575"/>
        <v>-1</v>
      </c>
      <c r="L2581" s="6">
        <f t="shared" si="576"/>
        <v>-12.8</v>
      </c>
      <c r="M2581">
        <v>1</v>
      </c>
      <c r="N2581" s="9">
        <f t="shared" si="577"/>
        <v>0</v>
      </c>
      <c r="O2581" s="9">
        <f t="shared" si="578"/>
        <v>-1</v>
      </c>
      <c r="P2581" s="9">
        <f t="shared" si="579"/>
        <v>0</v>
      </c>
      <c r="Q2581" s="8">
        <f t="shared" si="580"/>
        <v>0</v>
      </c>
      <c r="R2581" s="8">
        <f t="shared" si="581"/>
        <v>-12.8</v>
      </c>
      <c r="S2581" t="str">
        <f t="shared" si="582"/>
        <v>0.00.00</v>
      </c>
      <c r="T2581" t="str">
        <f t="shared" si="583"/>
        <v>9.00.00</v>
      </c>
      <c r="U2581" t="str">
        <f t="shared" si="584"/>
        <v xml:space="preserve">1-nov-2016 </v>
      </c>
      <c r="V2581">
        <f t="shared" si="585"/>
        <v>11</v>
      </c>
      <c r="W2581">
        <f t="shared" si="586"/>
        <v>2016</v>
      </c>
      <c r="X2581">
        <f t="shared" si="587"/>
        <v>1</v>
      </c>
      <c r="Y2581" s="25">
        <f t="shared" si="588"/>
        <v>21927.300000000108</v>
      </c>
    </row>
    <row r="2582" spans="1:25">
      <c r="A2582" t="s">
        <v>3607</v>
      </c>
      <c r="B2582" t="s">
        <v>3608</v>
      </c>
      <c r="C2582" t="s">
        <v>25</v>
      </c>
      <c r="D2582">
        <v>2</v>
      </c>
      <c r="E2582" s="36">
        <v>-13</v>
      </c>
      <c r="F2582" s="4">
        <v>-1.1999999999999999E-3</v>
      </c>
      <c r="G2582">
        <v>0</v>
      </c>
      <c r="H2582" s="25">
        <v>0</v>
      </c>
      <c r="I2582" s="25">
        <v>-14</v>
      </c>
      <c r="J2582" s="3">
        <v>10000</v>
      </c>
      <c r="K2582" s="7">
        <f t="shared" si="575"/>
        <v>-2</v>
      </c>
      <c r="L2582" s="6">
        <f t="shared" si="576"/>
        <v>-25.8</v>
      </c>
      <c r="M2582">
        <v>1</v>
      </c>
      <c r="N2582" s="9">
        <f t="shared" si="577"/>
        <v>0</v>
      </c>
      <c r="O2582" s="9">
        <f t="shared" si="578"/>
        <v>-1</v>
      </c>
      <c r="P2582" s="9">
        <f t="shared" si="579"/>
        <v>0</v>
      </c>
      <c r="Q2582" s="8">
        <f t="shared" si="580"/>
        <v>0</v>
      </c>
      <c r="R2582" s="8">
        <f t="shared" si="581"/>
        <v>-13</v>
      </c>
      <c r="S2582" t="str">
        <f t="shared" si="582"/>
        <v>21.00.00</v>
      </c>
      <c r="T2582" t="str">
        <f t="shared" si="583"/>
        <v>23.00.00</v>
      </c>
      <c r="U2582" t="str">
        <f t="shared" si="584"/>
        <v xml:space="preserve">1-nov-2016 </v>
      </c>
      <c r="V2582">
        <f t="shared" si="585"/>
        <v>11</v>
      </c>
      <c r="W2582">
        <f t="shared" si="586"/>
        <v>2016</v>
      </c>
      <c r="X2582">
        <f t="shared" si="587"/>
        <v>1</v>
      </c>
      <c r="Y2582" s="25">
        <f t="shared" si="588"/>
        <v>21914.300000000108</v>
      </c>
    </row>
    <row r="2583" spans="1:25">
      <c r="A2583" t="s">
        <v>4072</v>
      </c>
      <c r="B2583" t="s">
        <v>4073</v>
      </c>
      <c r="C2583" t="s">
        <v>25</v>
      </c>
      <c r="D2583">
        <v>5</v>
      </c>
      <c r="E2583" s="36">
        <v>-31.8</v>
      </c>
      <c r="F2583" s="4">
        <v>-3.0999999999999999E-3</v>
      </c>
      <c r="G2583">
        <v>0</v>
      </c>
      <c r="H2583" s="25">
        <v>10.7</v>
      </c>
      <c r="I2583" s="25">
        <v>-31.8</v>
      </c>
      <c r="J2583" s="3">
        <v>10000</v>
      </c>
      <c r="K2583" s="7">
        <f t="shared" si="575"/>
        <v>-3</v>
      </c>
      <c r="L2583" s="6">
        <f t="shared" si="576"/>
        <v>-57.6</v>
      </c>
      <c r="M2583">
        <v>1</v>
      </c>
      <c r="N2583" s="9">
        <f t="shared" si="577"/>
        <v>0</v>
      </c>
      <c r="O2583" s="9">
        <f t="shared" si="578"/>
        <v>-1</v>
      </c>
      <c r="P2583" s="9">
        <f t="shared" si="579"/>
        <v>0</v>
      </c>
      <c r="Q2583" s="8">
        <f t="shared" si="580"/>
        <v>0</v>
      </c>
      <c r="R2583" s="8">
        <f t="shared" si="581"/>
        <v>-31.8</v>
      </c>
      <c r="S2583" t="str">
        <f t="shared" si="582"/>
        <v>12.00.00</v>
      </c>
      <c r="T2583" t="str">
        <f t="shared" si="583"/>
        <v>17.00.00</v>
      </c>
      <c r="U2583" t="str">
        <f t="shared" si="584"/>
        <v xml:space="preserve">3-nov-2016 </v>
      </c>
      <c r="V2583">
        <f t="shared" si="585"/>
        <v>11</v>
      </c>
      <c r="W2583">
        <f t="shared" si="586"/>
        <v>2016</v>
      </c>
      <c r="X2583">
        <f t="shared" si="587"/>
        <v>3</v>
      </c>
      <c r="Y2583" s="25">
        <f t="shared" si="588"/>
        <v>21882.500000000109</v>
      </c>
    </row>
    <row r="2584" spans="1:25">
      <c r="A2584" t="s">
        <v>4070</v>
      </c>
      <c r="B2584" t="s">
        <v>4071</v>
      </c>
      <c r="C2584" t="s">
        <v>25</v>
      </c>
      <c r="D2584">
        <v>2</v>
      </c>
      <c r="E2584" s="36">
        <v>-67.8</v>
      </c>
      <c r="F2584" s="4">
        <v>-6.4999999999999997E-3</v>
      </c>
      <c r="G2584">
        <v>0</v>
      </c>
      <c r="H2584" s="25">
        <v>5.0999999999999996</v>
      </c>
      <c r="I2584" s="25">
        <v>-67.8</v>
      </c>
      <c r="J2584" s="3">
        <v>10000</v>
      </c>
      <c r="K2584" s="7">
        <f t="shared" si="575"/>
        <v>-4</v>
      </c>
      <c r="L2584" s="6">
        <f t="shared" si="576"/>
        <v>-125.4</v>
      </c>
      <c r="M2584">
        <v>1</v>
      </c>
      <c r="N2584" s="9">
        <f t="shared" si="577"/>
        <v>0</v>
      </c>
      <c r="O2584" s="9">
        <f t="shared" si="578"/>
        <v>-1</v>
      </c>
      <c r="P2584" s="9">
        <f t="shared" si="579"/>
        <v>0</v>
      </c>
      <c r="Q2584" s="8">
        <f t="shared" si="580"/>
        <v>0</v>
      </c>
      <c r="R2584" s="8">
        <f t="shared" si="581"/>
        <v>-67.8</v>
      </c>
      <c r="S2584" t="str">
        <f t="shared" si="582"/>
        <v>2.00.00</v>
      </c>
      <c r="T2584" t="str">
        <f t="shared" si="583"/>
        <v>4.00.00</v>
      </c>
      <c r="U2584" t="str">
        <f t="shared" si="584"/>
        <v xml:space="preserve">3-nov-2016 </v>
      </c>
      <c r="V2584">
        <f t="shared" si="585"/>
        <v>11</v>
      </c>
      <c r="W2584">
        <f t="shared" si="586"/>
        <v>2016</v>
      </c>
      <c r="X2584">
        <f t="shared" si="587"/>
        <v>3</v>
      </c>
      <c r="Y2584" s="25">
        <f t="shared" si="588"/>
        <v>21814.70000000011</v>
      </c>
    </row>
    <row r="2585" spans="1:25">
      <c r="A2585" t="s">
        <v>4074</v>
      </c>
      <c r="B2585" t="s">
        <v>4075</v>
      </c>
      <c r="C2585" t="s">
        <v>55</v>
      </c>
      <c r="D2585">
        <v>2</v>
      </c>
      <c r="E2585" s="36">
        <v>-146</v>
      </c>
      <c r="F2585" s="4">
        <v>-1.43E-2</v>
      </c>
      <c r="G2585">
        <v>0</v>
      </c>
      <c r="H2585" s="25">
        <v>0</v>
      </c>
      <c r="I2585" s="25">
        <v>-146</v>
      </c>
      <c r="J2585" s="3">
        <v>10000</v>
      </c>
      <c r="K2585" s="7">
        <f t="shared" si="575"/>
        <v>-5</v>
      </c>
      <c r="L2585" s="6">
        <f t="shared" si="576"/>
        <v>-271.39999999999998</v>
      </c>
      <c r="M2585">
        <v>1</v>
      </c>
      <c r="N2585" s="9">
        <f t="shared" si="577"/>
        <v>0</v>
      </c>
      <c r="O2585" s="9">
        <f t="shared" si="578"/>
        <v>-1</v>
      </c>
      <c r="P2585" s="9">
        <f t="shared" si="579"/>
        <v>0</v>
      </c>
      <c r="Q2585" s="8">
        <f t="shared" si="580"/>
        <v>0</v>
      </c>
      <c r="R2585" s="8">
        <f t="shared" si="581"/>
        <v>-146</v>
      </c>
      <c r="S2585" t="str">
        <f t="shared" si="582"/>
        <v>21.00.00</v>
      </c>
      <c r="T2585" t="str">
        <f t="shared" si="583"/>
        <v>0.00.00</v>
      </c>
      <c r="U2585" t="str">
        <f t="shared" si="584"/>
        <v xml:space="preserve">4-nov-2016 </v>
      </c>
      <c r="V2585">
        <f t="shared" si="585"/>
        <v>11</v>
      </c>
      <c r="W2585">
        <f t="shared" si="586"/>
        <v>2016</v>
      </c>
      <c r="X2585">
        <f t="shared" si="587"/>
        <v>4</v>
      </c>
      <c r="Y2585" s="25">
        <f t="shared" si="588"/>
        <v>21668.70000000011</v>
      </c>
    </row>
    <row r="2586" spans="1:25">
      <c r="A2586" t="s">
        <v>4076</v>
      </c>
      <c r="B2586" t="s">
        <v>4077</v>
      </c>
      <c r="C2586" t="s">
        <v>55</v>
      </c>
      <c r="D2586">
        <v>5</v>
      </c>
      <c r="E2586" s="36">
        <v>-45.8</v>
      </c>
      <c r="F2586" s="4">
        <v>-4.4000000000000003E-3</v>
      </c>
      <c r="G2586">
        <v>0</v>
      </c>
      <c r="H2586" s="25">
        <v>19.7</v>
      </c>
      <c r="I2586" s="25">
        <v>-45.8</v>
      </c>
      <c r="J2586" s="3">
        <v>10000</v>
      </c>
      <c r="K2586" s="7">
        <f t="shared" si="575"/>
        <v>-6</v>
      </c>
      <c r="L2586" s="6">
        <f t="shared" si="576"/>
        <v>-317.2</v>
      </c>
      <c r="M2586">
        <v>1</v>
      </c>
      <c r="N2586" s="9">
        <f t="shared" si="577"/>
        <v>0</v>
      </c>
      <c r="O2586" s="9">
        <f t="shared" si="578"/>
        <v>-1</v>
      </c>
      <c r="P2586" s="9">
        <f t="shared" si="579"/>
        <v>0</v>
      </c>
      <c r="Q2586" s="8">
        <f t="shared" si="580"/>
        <v>0</v>
      </c>
      <c r="R2586" s="8">
        <f t="shared" si="581"/>
        <v>-45.8</v>
      </c>
      <c r="S2586" t="str">
        <f t="shared" si="582"/>
        <v>12.00.00</v>
      </c>
      <c r="T2586" t="str">
        <f t="shared" si="583"/>
        <v>17.00.00</v>
      </c>
      <c r="U2586" t="str">
        <f t="shared" si="584"/>
        <v xml:space="preserve">8-nov-2016 </v>
      </c>
      <c r="V2586">
        <f t="shared" si="585"/>
        <v>11</v>
      </c>
      <c r="W2586">
        <f t="shared" si="586"/>
        <v>2016</v>
      </c>
      <c r="X2586">
        <f t="shared" si="587"/>
        <v>8</v>
      </c>
      <c r="Y2586" s="25">
        <f t="shared" si="588"/>
        <v>21622.900000000111</v>
      </c>
    </row>
    <row r="2587" spans="1:25">
      <c r="A2587" t="s">
        <v>7653</v>
      </c>
      <c r="B2587" t="s">
        <v>7654</v>
      </c>
      <c r="C2587" t="s">
        <v>55</v>
      </c>
      <c r="D2587">
        <v>10</v>
      </c>
      <c r="E2587" s="36">
        <v>28.3</v>
      </c>
      <c r="F2587" s="4">
        <v>2.5999999999999999E-3</v>
      </c>
      <c r="G2587">
        <v>0</v>
      </c>
      <c r="H2587" s="25">
        <v>49.3</v>
      </c>
      <c r="I2587" s="25">
        <v>-30.7</v>
      </c>
      <c r="J2587" s="3">
        <v>10000</v>
      </c>
      <c r="K2587" s="7">
        <f t="shared" si="575"/>
        <v>1</v>
      </c>
      <c r="L2587" s="6">
        <f t="shared" si="576"/>
        <v>28.3</v>
      </c>
      <c r="M2587">
        <v>1</v>
      </c>
      <c r="N2587" s="9">
        <f t="shared" si="577"/>
        <v>1</v>
      </c>
      <c r="O2587" s="9">
        <f t="shared" si="578"/>
        <v>0</v>
      </c>
      <c r="P2587" s="9">
        <f t="shared" si="579"/>
        <v>0</v>
      </c>
      <c r="Q2587" s="8">
        <f t="shared" si="580"/>
        <v>28.3</v>
      </c>
      <c r="R2587" s="8">
        <f t="shared" si="581"/>
        <v>0</v>
      </c>
      <c r="S2587" t="str">
        <f t="shared" si="582"/>
        <v>13.45.00</v>
      </c>
      <c r="T2587" t="str">
        <f t="shared" si="583"/>
        <v>16.15.00</v>
      </c>
      <c r="U2587" t="str">
        <f t="shared" si="584"/>
        <v>10-nov-2016</v>
      </c>
      <c r="V2587">
        <f t="shared" si="585"/>
        <v>11</v>
      </c>
      <c r="W2587">
        <f t="shared" si="586"/>
        <v>2016</v>
      </c>
      <c r="X2587">
        <f t="shared" si="587"/>
        <v>10</v>
      </c>
      <c r="Y2587" s="25">
        <f t="shared" si="588"/>
        <v>21651.20000000011</v>
      </c>
    </row>
    <row r="2588" spans="1:25">
      <c r="A2588" t="s">
        <v>4078</v>
      </c>
      <c r="B2588" t="s">
        <v>4079</v>
      </c>
      <c r="C2588" t="s">
        <v>55</v>
      </c>
      <c r="D2588">
        <v>1</v>
      </c>
      <c r="E2588" s="36">
        <v>-68.8</v>
      </c>
      <c r="F2588" s="4">
        <v>-6.4999999999999997E-3</v>
      </c>
      <c r="G2588">
        <v>0</v>
      </c>
      <c r="H2588" s="25">
        <v>0</v>
      </c>
      <c r="I2588" s="25">
        <v>-68.8</v>
      </c>
      <c r="J2588" s="3">
        <v>10000</v>
      </c>
      <c r="K2588" s="7">
        <f t="shared" si="575"/>
        <v>-1</v>
      </c>
      <c r="L2588" s="6">
        <f t="shared" si="576"/>
        <v>-68.8</v>
      </c>
      <c r="M2588">
        <v>1</v>
      </c>
      <c r="N2588" s="9">
        <f t="shared" si="577"/>
        <v>0</v>
      </c>
      <c r="O2588" s="9">
        <f t="shared" si="578"/>
        <v>-1</v>
      </c>
      <c r="P2588" s="9">
        <f t="shared" si="579"/>
        <v>0</v>
      </c>
      <c r="Q2588" s="8">
        <f t="shared" si="580"/>
        <v>0</v>
      </c>
      <c r="R2588" s="8">
        <f t="shared" si="581"/>
        <v>-68.8</v>
      </c>
      <c r="S2588" t="str">
        <f t="shared" si="582"/>
        <v>12.00.00</v>
      </c>
      <c r="T2588" t="str">
        <f t="shared" si="583"/>
        <v>13.00.00</v>
      </c>
      <c r="U2588" t="str">
        <f t="shared" si="584"/>
        <v>11-nov-2016</v>
      </c>
      <c r="V2588">
        <f t="shared" si="585"/>
        <v>11</v>
      </c>
      <c r="W2588">
        <f t="shared" si="586"/>
        <v>2016</v>
      </c>
      <c r="X2588">
        <f t="shared" si="587"/>
        <v>11</v>
      </c>
      <c r="Y2588" s="25">
        <f t="shared" si="588"/>
        <v>21582.400000000111</v>
      </c>
    </row>
    <row r="2589" spans="1:25">
      <c r="A2589" t="s">
        <v>4080</v>
      </c>
      <c r="B2589" t="s">
        <v>4081</v>
      </c>
      <c r="C2589" t="s">
        <v>25</v>
      </c>
      <c r="D2589">
        <v>12</v>
      </c>
      <c r="E2589" s="36">
        <v>9.1999999999999993</v>
      </c>
      <c r="F2589" s="4">
        <v>8.9999999999999998E-4</v>
      </c>
      <c r="G2589">
        <v>0</v>
      </c>
      <c r="H2589" s="25">
        <v>57.3</v>
      </c>
      <c r="I2589" s="25">
        <v>-27.5</v>
      </c>
      <c r="J2589" s="3">
        <v>10000</v>
      </c>
      <c r="K2589" s="7">
        <f t="shared" si="575"/>
        <v>1</v>
      </c>
      <c r="L2589" s="6">
        <f t="shared" si="576"/>
        <v>9.1999999999999993</v>
      </c>
      <c r="M2589">
        <v>1</v>
      </c>
      <c r="N2589" s="9">
        <f t="shared" si="577"/>
        <v>1</v>
      </c>
      <c r="O2589" s="9">
        <f t="shared" si="578"/>
        <v>0</v>
      </c>
      <c r="P2589" s="9">
        <f t="shared" si="579"/>
        <v>0</v>
      </c>
      <c r="Q2589" s="8">
        <f t="shared" si="580"/>
        <v>9.1999999999999993</v>
      </c>
      <c r="R2589" s="8">
        <f t="shared" si="581"/>
        <v>0</v>
      </c>
      <c r="S2589" t="str">
        <f t="shared" si="582"/>
        <v>0.00.00</v>
      </c>
      <c r="T2589" t="str">
        <f t="shared" si="583"/>
        <v>12.00.00</v>
      </c>
      <c r="U2589" t="str">
        <f t="shared" si="584"/>
        <v>14-nov-2016</v>
      </c>
      <c r="V2589">
        <f t="shared" si="585"/>
        <v>11</v>
      </c>
      <c r="W2589">
        <f t="shared" si="586"/>
        <v>2016</v>
      </c>
      <c r="X2589">
        <f t="shared" si="587"/>
        <v>14</v>
      </c>
      <c r="Y2589" s="25">
        <f t="shared" si="588"/>
        <v>21591.600000000111</v>
      </c>
    </row>
    <row r="2590" spans="1:25">
      <c r="A2590" t="s">
        <v>2548</v>
      </c>
      <c r="B2590" t="s">
        <v>2549</v>
      </c>
      <c r="C2590" t="s">
        <v>55</v>
      </c>
      <c r="D2590">
        <v>8</v>
      </c>
      <c r="E2590" s="38">
        <v>-37</v>
      </c>
      <c r="F2590" s="4">
        <v>-1.6999999999999999E-3</v>
      </c>
      <c r="G2590">
        <v>0</v>
      </c>
      <c r="H2590" s="25">
        <v>21</v>
      </c>
      <c r="I2590" s="25">
        <v>-47.4</v>
      </c>
      <c r="J2590" s="3">
        <v>10000</v>
      </c>
      <c r="K2590" s="7">
        <f t="shared" si="575"/>
        <v>-1</v>
      </c>
      <c r="L2590" s="6">
        <f t="shared" si="576"/>
        <v>-37</v>
      </c>
      <c r="M2590">
        <v>1</v>
      </c>
      <c r="N2590" s="9">
        <f t="shared" si="577"/>
        <v>0</v>
      </c>
      <c r="O2590" s="9">
        <f t="shared" si="578"/>
        <v>-1</v>
      </c>
      <c r="P2590" s="9">
        <f t="shared" si="579"/>
        <v>0</v>
      </c>
      <c r="Q2590" s="8">
        <f t="shared" si="580"/>
        <v>0</v>
      </c>
      <c r="R2590" s="8">
        <f t="shared" si="581"/>
        <v>-37</v>
      </c>
      <c r="S2590" t="str">
        <f t="shared" si="582"/>
        <v>13.00.00</v>
      </c>
      <c r="T2590" t="str">
        <f t="shared" si="583"/>
        <v>21.00.00</v>
      </c>
      <c r="U2590" t="str">
        <f t="shared" si="584"/>
        <v>14-nov-2016</v>
      </c>
      <c r="V2590">
        <f t="shared" si="585"/>
        <v>11</v>
      </c>
      <c r="W2590">
        <f t="shared" si="586"/>
        <v>2016</v>
      </c>
      <c r="X2590">
        <f t="shared" si="587"/>
        <v>14</v>
      </c>
      <c r="Y2590" s="25">
        <f t="shared" si="588"/>
        <v>21554.600000000111</v>
      </c>
    </row>
    <row r="2591" spans="1:25">
      <c r="A2591" t="s">
        <v>2548</v>
      </c>
      <c r="B2591" t="s">
        <v>4082</v>
      </c>
      <c r="C2591" t="s">
        <v>55</v>
      </c>
      <c r="D2591">
        <v>15</v>
      </c>
      <c r="E2591" s="36">
        <v>-41.8</v>
      </c>
      <c r="F2591" s="4">
        <v>-3.8999999999999998E-3</v>
      </c>
      <c r="G2591">
        <v>0</v>
      </c>
      <c r="H2591" s="25">
        <v>10.199999999999999</v>
      </c>
      <c r="I2591" s="25">
        <v>-41.8</v>
      </c>
      <c r="J2591" s="3">
        <v>10000</v>
      </c>
      <c r="K2591" s="7">
        <f t="shared" si="575"/>
        <v>-2</v>
      </c>
      <c r="L2591" s="6">
        <f t="shared" si="576"/>
        <v>-78.8</v>
      </c>
      <c r="M2591">
        <v>1</v>
      </c>
      <c r="N2591" s="9">
        <f t="shared" si="577"/>
        <v>0</v>
      </c>
      <c r="O2591" s="9">
        <f t="shared" si="578"/>
        <v>-1</v>
      </c>
      <c r="P2591" s="9">
        <f t="shared" si="579"/>
        <v>0</v>
      </c>
      <c r="Q2591" s="8">
        <f t="shared" si="580"/>
        <v>0</v>
      </c>
      <c r="R2591" s="8">
        <f t="shared" si="581"/>
        <v>-41.8</v>
      </c>
      <c r="S2591" t="str">
        <f t="shared" si="582"/>
        <v>13.00.00</v>
      </c>
      <c r="T2591" t="str">
        <f t="shared" si="583"/>
        <v>4.00.00</v>
      </c>
      <c r="U2591" t="str">
        <f t="shared" si="584"/>
        <v>14-nov-2016</v>
      </c>
      <c r="V2591">
        <f t="shared" si="585"/>
        <v>11</v>
      </c>
      <c r="W2591">
        <f t="shared" si="586"/>
        <v>2016</v>
      </c>
      <c r="X2591">
        <f t="shared" si="587"/>
        <v>14</v>
      </c>
      <c r="Y2591" s="25">
        <f t="shared" si="588"/>
        <v>21512.800000000112</v>
      </c>
    </row>
    <row r="2592" spans="1:25">
      <c r="A2592" t="s">
        <v>4085</v>
      </c>
      <c r="B2592" t="s">
        <v>4086</v>
      </c>
      <c r="C2592" t="s">
        <v>55</v>
      </c>
      <c r="D2592">
        <v>7</v>
      </c>
      <c r="E2592" s="36">
        <v>-71.8</v>
      </c>
      <c r="F2592" s="4">
        <v>-6.7000000000000002E-3</v>
      </c>
      <c r="G2592">
        <v>0</v>
      </c>
      <c r="H2592" s="25">
        <v>0</v>
      </c>
      <c r="I2592" s="25">
        <v>-71.8</v>
      </c>
      <c r="J2592" s="3">
        <v>10000</v>
      </c>
      <c r="K2592" s="7">
        <f t="shared" si="575"/>
        <v>-3</v>
      </c>
      <c r="L2592" s="6">
        <f t="shared" si="576"/>
        <v>-150.6</v>
      </c>
      <c r="M2592">
        <v>1</v>
      </c>
      <c r="N2592" s="9">
        <f t="shared" si="577"/>
        <v>0</v>
      </c>
      <c r="O2592" s="9">
        <f t="shared" si="578"/>
        <v>-1</v>
      </c>
      <c r="P2592" s="9">
        <f t="shared" si="579"/>
        <v>0</v>
      </c>
      <c r="Q2592" s="8">
        <f t="shared" si="580"/>
        <v>0</v>
      </c>
      <c r="R2592" s="8">
        <f t="shared" si="581"/>
        <v>-71.8</v>
      </c>
      <c r="S2592" t="str">
        <f t="shared" si="582"/>
        <v>10.00.00</v>
      </c>
      <c r="T2592" t="str">
        <f t="shared" si="583"/>
        <v>17.00.00</v>
      </c>
      <c r="U2592" t="str">
        <f t="shared" si="584"/>
        <v>15-nov-2016</v>
      </c>
      <c r="V2592">
        <f t="shared" si="585"/>
        <v>11</v>
      </c>
      <c r="W2592">
        <f t="shared" si="586"/>
        <v>2016</v>
      </c>
      <c r="X2592">
        <f t="shared" si="587"/>
        <v>15</v>
      </c>
      <c r="Y2592" s="25">
        <f t="shared" si="588"/>
        <v>21441.000000000113</v>
      </c>
    </row>
    <row r="2593" spans="1:25">
      <c r="A2593" t="s">
        <v>7655</v>
      </c>
      <c r="B2593" t="s">
        <v>7656</v>
      </c>
      <c r="C2593" t="s">
        <v>55</v>
      </c>
      <c r="D2593">
        <v>14</v>
      </c>
      <c r="E2593" s="36">
        <v>-64.3</v>
      </c>
      <c r="F2593" s="4">
        <v>-6.0000000000000001E-3</v>
      </c>
      <c r="G2593">
        <v>0</v>
      </c>
      <c r="H2593" s="25">
        <v>0</v>
      </c>
      <c r="I2593" s="25">
        <v>-55.7</v>
      </c>
      <c r="J2593" s="3">
        <v>10000</v>
      </c>
      <c r="K2593" s="7">
        <f t="shared" si="575"/>
        <v>-4</v>
      </c>
      <c r="L2593" s="6">
        <f t="shared" si="576"/>
        <v>-214.89999999999998</v>
      </c>
      <c r="M2593">
        <v>1</v>
      </c>
      <c r="N2593" s="9">
        <f t="shared" si="577"/>
        <v>0</v>
      </c>
      <c r="O2593" s="9">
        <f t="shared" si="578"/>
        <v>-1</v>
      </c>
      <c r="P2593" s="9">
        <f t="shared" si="579"/>
        <v>0</v>
      </c>
      <c r="Q2593" s="8">
        <f t="shared" si="580"/>
        <v>0</v>
      </c>
      <c r="R2593" s="8">
        <f t="shared" si="581"/>
        <v>-64.3</v>
      </c>
      <c r="S2593" t="str">
        <f t="shared" si="582"/>
        <v>13.45.00</v>
      </c>
      <c r="T2593" t="str">
        <f t="shared" si="583"/>
        <v>17.15.00</v>
      </c>
      <c r="U2593" t="str">
        <f t="shared" si="584"/>
        <v>15-nov-2016</v>
      </c>
      <c r="V2593">
        <f t="shared" si="585"/>
        <v>11</v>
      </c>
      <c r="W2593">
        <f t="shared" si="586"/>
        <v>2016</v>
      </c>
      <c r="X2593">
        <f t="shared" si="587"/>
        <v>15</v>
      </c>
      <c r="Y2593" s="25">
        <f t="shared" si="588"/>
        <v>21376.700000000114</v>
      </c>
    </row>
    <row r="2594" spans="1:25">
      <c r="A2594" t="s">
        <v>7656</v>
      </c>
      <c r="B2594" t="s">
        <v>7657</v>
      </c>
      <c r="C2594" t="s">
        <v>25</v>
      </c>
      <c r="D2594">
        <v>15</v>
      </c>
      <c r="E2594" s="36">
        <v>15.1</v>
      </c>
      <c r="F2594" s="4">
        <v>1.4E-3</v>
      </c>
      <c r="G2594">
        <v>0</v>
      </c>
      <c r="H2594" s="25">
        <v>0</v>
      </c>
      <c r="I2594" s="25">
        <v>-38.5</v>
      </c>
      <c r="J2594" s="3">
        <v>10000</v>
      </c>
      <c r="K2594" s="7">
        <f t="shared" si="575"/>
        <v>1</v>
      </c>
      <c r="L2594" s="6">
        <f t="shared" si="576"/>
        <v>15.1</v>
      </c>
      <c r="M2594">
        <v>1</v>
      </c>
      <c r="N2594" s="9">
        <f t="shared" si="577"/>
        <v>1</v>
      </c>
      <c r="O2594" s="9">
        <f t="shared" si="578"/>
        <v>0</v>
      </c>
      <c r="P2594" s="9">
        <f t="shared" si="579"/>
        <v>0</v>
      </c>
      <c r="Q2594" s="8">
        <f t="shared" si="580"/>
        <v>15.1</v>
      </c>
      <c r="R2594" s="8">
        <f t="shared" si="581"/>
        <v>0</v>
      </c>
      <c r="S2594" t="str">
        <f t="shared" si="582"/>
        <v>17.15.00</v>
      </c>
      <c r="T2594" t="str">
        <f t="shared" si="583"/>
        <v>21.00.00</v>
      </c>
      <c r="U2594" t="str">
        <f t="shared" si="584"/>
        <v>15-nov-2016</v>
      </c>
      <c r="V2594">
        <f t="shared" si="585"/>
        <v>11</v>
      </c>
      <c r="W2594">
        <f t="shared" si="586"/>
        <v>2016</v>
      </c>
      <c r="X2594">
        <f t="shared" si="587"/>
        <v>15</v>
      </c>
      <c r="Y2594" s="25">
        <f t="shared" si="588"/>
        <v>21391.800000000112</v>
      </c>
    </row>
    <row r="2595" spans="1:25">
      <c r="A2595" t="s">
        <v>4087</v>
      </c>
      <c r="B2595" t="s">
        <v>4088</v>
      </c>
      <c r="C2595" t="s">
        <v>25</v>
      </c>
      <c r="D2595">
        <v>15</v>
      </c>
      <c r="E2595" s="36">
        <v>-5.6</v>
      </c>
      <c r="F2595" s="4">
        <v>-5.0000000000000001E-4</v>
      </c>
      <c r="G2595">
        <v>0</v>
      </c>
      <c r="H2595" s="25">
        <v>50.1</v>
      </c>
      <c r="I2595" s="25">
        <v>-15.3</v>
      </c>
      <c r="J2595" s="3">
        <v>10000</v>
      </c>
      <c r="K2595" s="7">
        <f t="shared" si="575"/>
        <v>-1</v>
      </c>
      <c r="L2595" s="6">
        <f t="shared" si="576"/>
        <v>-5.6</v>
      </c>
      <c r="M2595">
        <v>1</v>
      </c>
      <c r="N2595" s="9">
        <f t="shared" si="577"/>
        <v>0</v>
      </c>
      <c r="O2595" s="9">
        <f t="shared" si="578"/>
        <v>-1</v>
      </c>
      <c r="P2595" s="9">
        <f t="shared" si="579"/>
        <v>0</v>
      </c>
      <c r="Q2595" s="8">
        <f t="shared" si="580"/>
        <v>0</v>
      </c>
      <c r="R2595" s="8">
        <f t="shared" si="581"/>
        <v>-5.6</v>
      </c>
      <c r="S2595" t="str">
        <f t="shared" si="582"/>
        <v>18.00.00</v>
      </c>
      <c r="T2595" t="str">
        <f t="shared" si="583"/>
        <v>9.00.00</v>
      </c>
      <c r="U2595" t="str">
        <f t="shared" si="584"/>
        <v>15-nov-2016</v>
      </c>
      <c r="V2595">
        <f t="shared" si="585"/>
        <v>11</v>
      </c>
      <c r="W2595">
        <f t="shared" si="586"/>
        <v>2016</v>
      </c>
      <c r="X2595">
        <f t="shared" si="587"/>
        <v>15</v>
      </c>
      <c r="Y2595" s="25">
        <f t="shared" si="588"/>
        <v>21386.200000000114</v>
      </c>
    </row>
    <row r="2596" spans="1:25">
      <c r="A2596" t="s">
        <v>4083</v>
      </c>
      <c r="B2596" t="s">
        <v>4084</v>
      </c>
      <c r="C2596" t="s">
        <v>25</v>
      </c>
      <c r="D2596">
        <v>4</v>
      </c>
      <c r="E2596" s="36">
        <v>-72.8</v>
      </c>
      <c r="F2596" s="4">
        <v>-6.7999999999999996E-3</v>
      </c>
      <c r="G2596">
        <v>0</v>
      </c>
      <c r="H2596" s="25">
        <v>0</v>
      </c>
      <c r="I2596" s="25">
        <v>-72.8</v>
      </c>
      <c r="J2596" s="3">
        <v>10000</v>
      </c>
      <c r="K2596" s="7">
        <f t="shared" si="575"/>
        <v>-2</v>
      </c>
      <c r="L2596" s="6">
        <f t="shared" si="576"/>
        <v>-78.399999999999991</v>
      </c>
      <c r="M2596">
        <v>1</v>
      </c>
      <c r="N2596" s="9">
        <f t="shared" si="577"/>
        <v>0</v>
      </c>
      <c r="O2596" s="9">
        <f t="shared" si="578"/>
        <v>-1</v>
      </c>
      <c r="P2596" s="9">
        <f t="shared" si="579"/>
        <v>0</v>
      </c>
      <c r="Q2596" s="8">
        <f t="shared" si="580"/>
        <v>0</v>
      </c>
      <c r="R2596" s="8">
        <f t="shared" si="581"/>
        <v>-72.8</v>
      </c>
      <c r="S2596" t="str">
        <f t="shared" si="582"/>
        <v>5.00.00</v>
      </c>
      <c r="T2596" t="str">
        <f t="shared" si="583"/>
        <v>9.00.00</v>
      </c>
      <c r="U2596" t="str">
        <f t="shared" si="584"/>
        <v>15-nov-2016</v>
      </c>
      <c r="V2596">
        <f t="shared" si="585"/>
        <v>11</v>
      </c>
      <c r="W2596">
        <f t="shared" si="586"/>
        <v>2016</v>
      </c>
      <c r="X2596">
        <f t="shared" si="587"/>
        <v>15</v>
      </c>
      <c r="Y2596" s="25">
        <f t="shared" si="588"/>
        <v>21313.400000000114</v>
      </c>
    </row>
    <row r="2597" spans="1:25">
      <c r="A2597" t="s">
        <v>4088</v>
      </c>
      <c r="B2597" t="s">
        <v>4089</v>
      </c>
      <c r="C2597" t="s">
        <v>55</v>
      </c>
      <c r="D2597">
        <v>7</v>
      </c>
      <c r="E2597" s="36">
        <v>42.2</v>
      </c>
      <c r="F2597" s="4">
        <v>3.8999999999999998E-3</v>
      </c>
      <c r="G2597">
        <v>0</v>
      </c>
      <c r="H2597" s="25">
        <v>103.7</v>
      </c>
      <c r="I2597" s="25">
        <v>0</v>
      </c>
      <c r="J2597" s="3">
        <v>10000</v>
      </c>
      <c r="K2597" s="7">
        <f t="shared" si="575"/>
        <v>1</v>
      </c>
      <c r="L2597" s="6">
        <f t="shared" si="576"/>
        <v>42.2</v>
      </c>
      <c r="M2597">
        <v>1</v>
      </c>
      <c r="N2597" s="9">
        <f t="shared" si="577"/>
        <v>1</v>
      </c>
      <c r="O2597" s="9">
        <f t="shared" si="578"/>
        <v>0</v>
      </c>
      <c r="P2597" s="9">
        <f t="shared" si="579"/>
        <v>0</v>
      </c>
      <c r="Q2597" s="8">
        <f t="shared" si="580"/>
        <v>42.2</v>
      </c>
      <c r="R2597" s="8">
        <f t="shared" si="581"/>
        <v>0</v>
      </c>
      <c r="S2597" t="str">
        <f t="shared" si="582"/>
        <v>9.00.00</v>
      </c>
      <c r="T2597" t="str">
        <f t="shared" si="583"/>
        <v>16.00.00</v>
      </c>
      <c r="U2597" t="str">
        <f t="shared" si="584"/>
        <v>16-nov-2016</v>
      </c>
      <c r="V2597">
        <f t="shared" si="585"/>
        <v>11</v>
      </c>
      <c r="W2597">
        <f t="shared" si="586"/>
        <v>2016</v>
      </c>
      <c r="X2597">
        <f t="shared" si="587"/>
        <v>16</v>
      </c>
      <c r="Y2597" s="25">
        <f t="shared" si="588"/>
        <v>21355.600000000115</v>
      </c>
    </row>
    <row r="2598" spans="1:25">
      <c r="A2598" t="s">
        <v>4090</v>
      </c>
      <c r="B2598" t="s">
        <v>4091</v>
      </c>
      <c r="C2598" t="s">
        <v>25</v>
      </c>
      <c r="D2598">
        <v>17</v>
      </c>
      <c r="E2598" s="36">
        <v>18.899999999999999</v>
      </c>
      <c r="F2598" s="4">
        <v>1.8E-3</v>
      </c>
      <c r="G2598">
        <v>0</v>
      </c>
      <c r="H2598" s="25">
        <v>72.400000000000006</v>
      </c>
      <c r="I2598" s="25">
        <v>0</v>
      </c>
      <c r="J2598" s="3">
        <v>10000</v>
      </c>
      <c r="K2598" s="7">
        <f t="shared" si="575"/>
        <v>2</v>
      </c>
      <c r="L2598" s="6">
        <f t="shared" si="576"/>
        <v>61.1</v>
      </c>
      <c r="M2598">
        <v>1</v>
      </c>
      <c r="N2598" s="9">
        <f t="shared" si="577"/>
        <v>1</v>
      </c>
      <c r="O2598" s="9">
        <f t="shared" si="578"/>
        <v>0</v>
      </c>
      <c r="P2598" s="9">
        <f t="shared" si="579"/>
        <v>0</v>
      </c>
      <c r="Q2598" s="8">
        <f t="shared" si="580"/>
        <v>18.899999999999999</v>
      </c>
      <c r="R2598" s="8">
        <f t="shared" si="581"/>
        <v>0</v>
      </c>
      <c r="S2598" t="str">
        <f t="shared" si="582"/>
        <v>17.00.00</v>
      </c>
      <c r="T2598" t="str">
        <f t="shared" si="583"/>
        <v>10.00.00</v>
      </c>
      <c r="U2598" t="str">
        <f t="shared" si="584"/>
        <v>17-nov-2016</v>
      </c>
      <c r="V2598">
        <f t="shared" si="585"/>
        <v>11</v>
      </c>
      <c r="W2598">
        <f t="shared" si="586"/>
        <v>2016</v>
      </c>
      <c r="X2598">
        <f t="shared" si="587"/>
        <v>17</v>
      </c>
      <c r="Y2598" s="25">
        <f t="shared" si="588"/>
        <v>21374.500000000116</v>
      </c>
    </row>
    <row r="2599" spans="1:25">
      <c r="A2599" t="s">
        <v>7658</v>
      </c>
      <c r="B2599" t="s">
        <v>7659</v>
      </c>
      <c r="C2599" t="s">
        <v>55</v>
      </c>
      <c r="D2599">
        <v>37</v>
      </c>
      <c r="E2599" s="36">
        <v>4</v>
      </c>
      <c r="F2599" s="4">
        <v>4.0000000000000002E-4</v>
      </c>
      <c r="G2599">
        <v>0</v>
      </c>
      <c r="H2599" s="25">
        <v>7</v>
      </c>
      <c r="I2599" s="25">
        <v>-61</v>
      </c>
      <c r="J2599" s="3">
        <v>10000</v>
      </c>
      <c r="K2599" s="7">
        <f t="shared" si="575"/>
        <v>3</v>
      </c>
      <c r="L2599" s="6">
        <f t="shared" si="576"/>
        <v>65.099999999999994</v>
      </c>
      <c r="M2599">
        <v>1</v>
      </c>
      <c r="N2599" s="9">
        <f t="shared" si="577"/>
        <v>1</v>
      </c>
      <c r="O2599" s="9">
        <f t="shared" si="578"/>
        <v>0</v>
      </c>
      <c r="P2599" s="9">
        <f t="shared" si="579"/>
        <v>0</v>
      </c>
      <c r="Q2599" s="8">
        <f t="shared" si="580"/>
        <v>4</v>
      </c>
      <c r="R2599" s="8">
        <f t="shared" si="581"/>
        <v>0</v>
      </c>
      <c r="S2599" t="str">
        <f t="shared" si="582"/>
        <v>11.45.00</v>
      </c>
      <c r="T2599" t="str">
        <f t="shared" si="583"/>
        <v>21.00.00</v>
      </c>
      <c r="U2599" t="str">
        <f t="shared" si="584"/>
        <v>18-nov-2016</v>
      </c>
      <c r="V2599">
        <f t="shared" si="585"/>
        <v>11</v>
      </c>
      <c r="W2599">
        <f t="shared" si="586"/>
        <v>2016</v>
      </c>
      <c r="X2599">
        <f t="shared" si="587"/>
        <v>18</v>
      </c>
      <c r="Y2599" s="25">
        <f t="shared" si="588"/>
        <v>21378.500000000116</v>
      </c>
    </row>
    <row r="2600" spans="1:25">
      <c r="A2600" t="s">
        <v>4092</v>
      </c>
      <c r="B2600" t="s">
        <v>4093</v>
      </c>
      <c r="C2600" t="s">
        <v>25</v>
      </c>
      <c r="D2600">
        <v>6</v>
      </c>
      <c r="E2600" s="36">
        <v>-17.2</v>
      </c>
      <c r="F2600" s="4">
        <v>-1.6000000000000001E-3</v>
      </c>
      <c r="G2600">
        <v>0</v>
      </c>
      <c r="H2600" s="25">
        <v>15.8</v>
      </c>
      <c r="I2600" s="25">
        <v>-17.2</v>
      </c>
      <c r="J2600" s="3">
        <v>10000</v>
      </c>
      <c r="K2600" s="7">
        <f t="shared" si="575"/>
        <v>-1</v>
      </c>
      <c r="L2600" s="6">
        <f t="shared" si="576"/>
        <v>-17.2</v>
      </c>
      <c r="M2600">
        <v>1</v>
      </c>
      <c r="N2600" s="9">
        <f t="shared" si="577"/>
        <v>0</v>
      </c>
      <c r="O2600" s="9">
        <f t="shared" si="578"/>
        <v>-1</v>
      </c>
      <c r="P2600" s="9">
        <f t="shared" si="579"/>
        <v>0</v>
      </c>
      <c r="Q2600" s="8">
        <f t="shared" si="580"/>
        <v>0</v>
      </c>
      <c r="R2600" s="8">
        <f t="shared" si="581"/>
        <v>-17.2</v>
      </c>
      <c r="S2600" t="str">
        <f t="shared" si="582"/>
        <v>4.00.00</v>
      </c>
      <c r="T2600" t="str">
        <f t="shared" si="583"/>
        <v>10.00.00</v>
      </c>
      <c r="U2600" t="str">
        <f t="shared" si="584"/>
        <v>21-nov-2016</v>
      </c>
      <c r="V2600">
        <f t="shared" si="585"/>
        <v>11</v>
      </c>
      <c r="W2600">
        <f t="shared" si="586"/>
        <v>2016</v>
      </c>
      <c r="X2600">
        <f t="shared" si="587"/>
        <v>21</v>
      </c>
      <c r="Y2600" s="25">
        <f t="shared" si="588"/>
        <v>21361.300000000116</v>
      </c>
    </row>
    <row r="2601" spans="1:25">
      <c r="A2601" t="s">
        <v>4094</v>
      </c>
      <c r="B2601" t="s">
        <v>4095</v>
      </c>
      <c r="C2601" t="s">
        <v>55</v>
      </c>
      <c r="D2601">
        <v>6</v>
      </c>
      <c r="E2601" s="36">
        <v>30.2</v>
      </c>
      <c r="F2601" s="4">
        <v>2.8E-3</v>
      </c>
      <c r="G2601">
        <v>0</v>
      </c>
      <c r="H2601" s="25">
        <v>90.3</v>
      </c>
      <c r="I2601" s="25">
        <v>0</v>
      </c>
      <c r="J2601" s="3">
        <v>10000</v>
      </c>
      <c r="K2601" s="7">
        <f t="shared" si="575"/>
        <v>1</v>
      </c>
      <c r="L2601" s="6">
        <f t="shared" si="576"/>
        <v>30.2</v>
      </c>
      <c r="M2601">
        <v>1</v>
      </c>
      <c r="N2601" s="9">
        <f t="shared" si="577"/>
        <v>1</v>
      </c>
      <c r="O2601" s="9">
        <f t="shared" si="578"/>
        <v>0</v>
      </c>
      <c r="P2601" s="9">
        <f t="shared" si="579"/>
        <v>0</v>
      </c>
      <c r="Q2601" s="8">
        <f t="shared" si="580"/>
        <v>30.2</v>
      </c>
      <c r="R2601" s="8">
        <f t="shared" si="581"/>
        <v>0</v>
      </c>
      <c r="S2601" t="str">
        <f t="shared" si="582"/>
        <v>10.00.00</v>
      </c>
      <c r="T2601" t="str">
        <f t="shared" si="583"/>
        <v>16.00.00</v>
      </c>
      <c r="U2601" t="str">
        <f t="shared" si="584"/>
        <v>23-nov-2016</v>
      </c>
      <c r="V2601">
        <f t="shared" si="585"/>
        <v>11</v>
      </c>
      <c r="W2601">
        <f t="shared" si="586"/>
        <v>2016</v>
      </c>
      <c r="X2601">
        <f t="shared" si="587"/>
        <v>23</v>
      </c>
      <c r="Y2601" s="25">
        <f t="shared" si="588"/>
        <v>21391.500000000116</v>
      </c>
    </row>
    <row r="2602" spans="1:25">
      <c r="A2602" t="s">
        <v>2550</v>
      </c>
      <c r="B2602" t="s">
        <v>2551</v>
      </c>
      <c r="C2602" t="s">
        <v>55</v>
      </c>
      <c r="D2602">
        <v>8</v>
      </c>
      <c r="E2602" s="38">
        <v>-37.6</v>
      </c>
      <c r="F2602" s="4">
        <v>-1.8E-3</v>
      </c>
      <c r="G2602">
        <v>0</v>
      </c>
      <c r="H2602" s="25">
        <v>71</v>
      </c>
      <c r="I2602" s="25">
        <v>-67.599999999999994</v>
      </c>
      <c r="J2602" s="3">
        <v>10000</v>
      </c>
      <c r="K2602" s="7">
        <f t="shared" si="575"/>
        <v>-1</v>
      </c>
      <c r="L2602" s="6">
        <f t="shared" si="576"/>
        <v>-37.6</v>
      </c>
      <c r="M2602">
        <v>1</v>
      </c>
      <c r="N2602" s="9">
        <f t="shared" si="577"/>
        <v>0</v>
      </c>
      <c r="O2602" s="9">
        <f t="shared" si="578"/>
        <v>-1</v>
      </c>
      <c r="P2602" s="9">
        <f t="shared" si="579"/>
        <v>0</v>
      </c>
      <c r="Q2602" s="8">
        <f t="shared" si="580"/>
        <v>0</v>
      </c>
      <c r="R2602" s="8">
        <f t="shared" si="581"/>
        <v>-37.6</v>
      </c>
      <c r="S2602" t="str">
        <f t="shared" si="582"/>
        <v>13.00.00</v>
      </c>
      <c r="T2602" t="str">
        <f t="shared" si="583"/>
        <v>21.00.00</v>
      </c>
      <c r="U2602" t="str">
        <f t="shared" si="584"/>
        <v>23-nov-2016</v>
      </c>
      <c r="V2602">
        <f t="shared" si="585"/>
        <v>11</v>
      </c>
      <c r="W2602">
        <f t="shared" si="586"/>
        <v>2016</v>
      </c>
      <c r="X2602">
        <f t="shared" si="587"/>
        <v>23</v>
      </c>
      <c r="Y2602" s="25">
        <f t="shared" si="588"/>
        <v>21353.900000000118</v>
      </c>
    </row>
    <row r="2603" spans="1:25">
      <c r="A2603" t="s">
        <v>4096</v>
      </c>
      <c r="B2603" t="s">
        <v>4097</v>
      </c>
      <c r="C2603" t="s">
        <v>25</v>
      </c>
      <c r="D2603">
        <v>29</v>
      </c>
      <c r="E2603" s="36">
        <v>0.2</v>
      </c>
      <c r="F2603" s="4">
        <v>0</v>
      </c>
      <c r="G2603">
        <v>0</v>
      </c>
      <c r="H2603" s="25">
        <v>10.6</v>
      </c>
      <c r="I2603" s="25">
        <v>-23.6</v>
      </c>
      <c r="J2603" s="3">
        <v>10000</v>
      </c>
      <c r="K2603" s="7">
        <f t="shared" si="575"/>
        <v>1</v>
      </c>
      <c r="L2603" s="6">
        <f t="shared" si="576"/>
        <v>0.2</v>
      </c>
      <c r="M2603">
        <v>1</v>
      </c>
      <c r="N2603" s="9">
        <f t="shared" si="577"/>
        <v>1</v>
      </c>
      <c r="O2603" s="9">
        <f t="shared" si="578"/>
        <v>0</v>
      </c>
      <c r="P2603" s="9">
        <f t="shared" si="579"/>
        <v>0</v>
      </c>
      <c r="Q2603" s="8">
        <f t="shared" si="580"/>
        <v>0.2</v>
      </c>
      <c r="R2603" s="8">
        <f t="shared" si="581"/>
        <v>0</v>
      </c>
      <c r="S2603" t="str">
        <f t="shared" si="582"/>
        <v>22.00.00</v>
      </c>
      <c r="T2603" t="str">
        <f t="shared" si="583"/>
        <v>4.00.00</v>
      </c>
      <c r="U2603" t="str">
        <f t="shared" si="584"/>
        <v>23-nov-2016</v>
      </c>
      <c r="V2603">
        <f t="shared" si="585"/>
        <v>11</v>
      </c>
      <c r="W2603">
        <f t="shared" si="586"/>
        <v>2016</v>
      </c>
      <c r="X2603">
        <f t="shared" si="587"/>
        <v>23</v>
      </c>
      <c r="Y2603" s="25">
        <f t="shared" si="588"/>
        <v>21354.100000000119</v>
      </c>
    </row>
    <row r="2604" spans="1:25">
      <c r="A2604" t="s">
        <v>3609</v>
      </c>
      <c r="B2604" t="s">
        <v>3610</v>
      </c>
      <c r="C2604" t="s">
        <v>25</v>
      </c>
      <c r="D2604">
        <v>9</v>
      </c>
      <c r="E2604" s="36">
        <v>23.5</v>
      </c>
      <c r="F2604" s="4">
        <v>2.2000000000000001E-3</v>
      </c>
      <c r="G2604">
        <v>0</v>
      </c>
      <c r="H2604" s="25">
        <v>25.3</v>
      </c>
      <c r="I2604" s="25">
        <v>0</v>
      </c>
      <c r="J2604" s="3">
        <v>10000</v>
      </c>
      <c r="K2604" s="7">
        <f t="shared" si="575"/>
        <v>2</v>
      </c>
      <c r="L2604" s="6">
        <f t="shared" si="576"/>
        <v>23.7</v>
      </c>
      <c r="M2604">
        <v>1</v>
      </c>
      <c r="N2604" s="9">
        <f t="shared" si="577"/>
        <v>1</v>
      </c>
      <c r="O2604" s="9">
        <f t="shared" si="578"/>
        <v>0</v>
      </c>
      <c r="P2604" s="9">
        <f t="shared" si="579"/>
        <v>0</v>
      </c>
      <c r="Q2604" s="8">
        <f t="shared" si="580"/>
        <v>23.5</v>
      </c>
      <c r="R2604" s="8">
        <f t="shared" si="581"/>
        <v>0</v>
      </c>
      <c r="S2604" t="str">
        <f t="shared" si="582"/>
        <v>14.00.00</v>
      </c>
      <c r="T2604" t="str">
        <f t="shared" si="583"/>
        <v>23.00.00</v>
      </c>
      <c r="U2604" t="str">
        <f t="shared" si="584"/>
        <v>24-nov-2016</v>
      </c>
      <c r="V2604">
        <f t="shared" si="585"/>
        <v>11</v>
      </c>
      <c r="W2604">
        <f t="shared" si="586"/>
        <v>2016</v>
      </c>
      <c r="X2604">
        <f t="shared" si="587"/>
        <v>24</v>
      </c>
      <c r="Y2604" s="25">
        <f t="shared" si="588"/>
        <v>21377.600000000119</v>
      </c>
    </row>
    <row r="2605" spans="1:25">
      <c r="A2605" t="s">
        <v>4098</v>
      </c>
      <c r="B2605" t="s">
        <v>4099</v>
      </c>
      <c r="C2605" t="s">
        <v>55</v>
      </c>
      <c r="D2605">
        <v>7</v>
      </c>
      <c r="E2605" s="36">
        <v>22.2</v>
      </c>
      <c r="F2605" s="4">
        <v>2.0999999999999999E-3</v>
      </c>
      <c r="G2605">
        <v>0</v>
      </c>
      <c r="H2605" s="25">
        <v>88.7</v>
      </c>
      <c r="I2605" s="25">
        <v>-10</v>
      </c>
      <c r="J2605" s="3">
        <v>10000</v>
      </c>
      <c r="K2605" s="7">
        <f t="shared" si="575"/>
        <v>3</v>
      </c>
      <c r="L2605" s="6">
        <f t="shared" si="576"/>
        <v>45.9</v>
      </c>
      <c r="M2605">
        <v>1</v>
      </c>
      <c r="N2605" s="9">
        <f t="shared" si="577"/>
        <v>1</v>
      </c>
      <c r="O2605" s="9">
        <f t="shared" si="578"/>
        <v>0</v>
      </c>
      <c r="P2605" s="9">
        <f t="shared" si="579"/>
        <v>0</v>
      </c>
      <c r="Q2605" s="8">
        <f t="shared" si="580"/>
        <v>22.2</v>
      </c>
      <c r="R2605" s="8">
        <f t="shared" si="581"/>
        <v>0</v>
      </c>
      <c r="S2605" t="str">
        <f t="shared" si="582"/>
        <v>4.00.00</v>
      </c>
      <c r="T2605" t="str">
        <f t="shared" si="583"/>
        <v>11.00.00</v>
      </c>
      <c r="U2605" t="str">
        <f t="shared" si="584"/>
        <v>28-nov-2016</v>
      </c>
      <c r="V2605">
        <f t="shared" si="585"/>
        <v>11</v>
      </c>
      <c r="W2605">
        <f t="shared" si="586"/>
        <v>2016</v>
      </c>
      <c r="X2605">
        <f t="shared" si="587"/>
        <v>28</v>
      </c>
      <c r="Y2605" s="25">
        <f t="shared" si="588"/>
        <v>21399.800000000119</v>
      </c>
    </row>
    <row r="2606" spans="1:25">
      <c r="A2606" t="s">
        <v>4102</v>
      </c>
      <c r="B2606" t="s">
        <v>4103</v>
      </c>
      <c r="C2606" t="s">
        <v>25</v>
      </c>
      <c r="D2606">
        <v>30</v>
      </c>
      <c r="E2606" s="36">
        <v>29.6</v>
      </c>
      <c r="F2606" s="4">
        <v>2.8E-3</v>
      </c>
      <c r="G2606">
        <v>0</v>
      </c>
      <c r="H2606" s="25">
        <v>77.400000000000006</v>
      </c>
      <c r="I2606" s="25">
        <v>-34.799999999999997</v>
      </c>
      <c r="J2606" s="3">
        <v>10000</v>
      </c>
      <c r="K2606" s="7">
        <f t="shared" si="575"/>
        <v>4</v>
      </c>
      <c r="L2606" s="6">
        <f t="shared" si="576"/>
        <v>75.5</v>
      </c>
      <c r="M2606">
        <v>1</v>
      </c>
      <c r="N2606" s="9">
        <f t="shared" si="577"/>
        <v>1</v>
      </c>
      <c r="O2606" s="9">
        <f t="shared" si="578"/>
        <v>0</v>
      </c>
      <c r="P2606" s="9">
        <f t="shared" si="579"/>
        <v>0</v>
      </c>
      <c r="Q2606" s="8">
        <f t="shared" si="580"/>
        <v>29.6</v>
      </c>
      <c r="R2606" s="8">
        <f t="shared" si="581"/>
        <v>0</v>
      </c>
      <c r="S2606" t="str">
        <f t="shared" si="582"/>
        <v>11.00.00</v>
      </c>
      <c r="T2606" t="str">
        <f t="shared" si="583"/>
        <v>18.00.00</v>
      </c>
      <c r="U2606" t="str">
        <f t="shared" si="584"/>
        <v>29-nov-2016</v>
      </c>
      <c r="V2606">
        <f t="shared" si="585"/>
        <v>11</v>
      </c>
      <c r="W2606">
        <f t="shared" si="586"/>
        <v>2016</v>
      </c>
      <c r="X2606">
        <f t="shared" si="587"/>
        <v>29</v>
      </c>
      <c r="Y2606" s="25">
        <f t="shared" si="588"/>
        <v>21429.400000000118</v>
      </c>
    </row>
    <row r="2607" spans="1:25">
      <c r="A2607" t="s">
        <v>4100</v>
      </c>
      <c r="B2607" t="s">
        <v>4101</v>
      </c>
      <c r="C2607" t="s">
        <v>25</v>
      </c>
      <c r="D2607">
        <v>2</v>
      </c>
      <c r="E2607" s="36">
        <v>11.9</v>
      </c>
      <c r="F2607" s="4">
        <v>1.1000000000000001E-3</v>
      </c>
      <c r="G2607">
        <v>0</v>
      </c>
      <c r="H2607" s="25">
        <v>13.2</v>
      </c>
      <c r="I2607" s="25">
        <v>-5.5</v>
      </c>
      <c r="J2607" s="3">
        <v>10000</v>
      </c>
      <c r="K2607" s="7">
        <f t="shared" si="575"/>
        <v>5</v>
      </c>
      <c r="L2607" s="6">
        <f t="shared" si="576"/>
        <v>87.4</v>
      </c>
      <c r="M2607">
        <v>1</v>
      </c>
      <c r="N2607" s="9">
        <f t="shared" si="577"/>
        <v>1</v>
      </c>
      <c r="O2607" s="9">
        <f t="shared" si="578"/>
        <v>0</v>
      </c>
      <c r="P2607" s="9">
        <f t="shared" si="579"/>
        <v>0</v>
      </c>
      <c r="Q2607" s="8">
        <f t="shared" si="580"/>
        <v>11.9</v>
      </c>
      <c r="R2607" s="8">
        <f t="shared" si="581"/>
        <v>0</v>
      </c>
      <c r="S2607" t="str">
        <f t="shared" si="582"/>
        <v>8.00.00</v>
      </c>
      <c r="T2607" t="str">
        <f t="shared" si="583"/>
        <v>10.00.00</v>
      </c>
      <c r="U2607" t="str">
        <f t="shared" si="584"/>
        <v>29-nov-2016</v>
      </c>
      <c r="V2607">
        <f t="shared" si="585"/>
        <v>11</v>
      </c>
      <c r="W2607">
        <f t="shared" si="586"/>
        <v>2016</v>
      </c>
      <c r="X2607">
        <f t="shared" si="587"/>
        <v>29</v>
      </c>
      <c r="Y2607" s="25">
        <f t="shared" si="588"/>
        <v>21441.300000000119</v>
      </c>
    </row>
    <row r="2608" spans="1:25">
      <c r="A2608" t="s">
        <v>2552</v>
      </c>
      <c r="B2608" t="s">
        <v>2553</v>
      </c>
      <c r="C2608" t="s">
        <v>55</v>
      </c>
      <c r="D2608">
        <v>8</v>
      </c>
      <c r="E2608" s="38">
        <v>121</v>
      </c>
      <c r="F2608" s="4">
        <v>5.7000000000000002E-3</v>
      </c>
      <c r="G2608">
        <v>0</v>
      </c>
      <c r="H2608" s="25">
        <v>139.6</v>
      </c>
      <c r="I2608" s="25">
        <v>-15.4</v>
      </c>
      <c r="J2608" s="3">
        <v>10000</v>
      </c>
      <c r="K2608" s="7">
        <f t="shared" si="575"/>
        <v>6</v>
      </c>
      <c r="L2608" s="6">
        <f t="shared" si="576"/>
        <v>208.4</v>
      </c>
      <c r="M2608">
        <v>1</v>
      </c>
      <c r="N2608" s="9">
        <f t="shared" si="577"/>
        <v>1</v>
      </c>
      <c r="O2608" s="9">
        <f t="shared" si="578"/>
        <v>0</v>
      </c>
      <c r="P2608" s="9">
        <f t="shared" si="579"/>
        <v>0</v>
      </c>
      <c r="Q2608" s="8">
        <f t="shared" si="580"/>
        <v>121</v>
      </c>
      <c r="R2608" s="8">
        <f t="shared" si="581"/>
        <v>0</v>
      </c>
      <c r="S2608" t="str">
        <f t="shared" si="582"/>
        <v>13.00.00</v>
      </c>
      <c r="T2608" t="str">
        <f t="shared" si="583"/>
        <v>21.00.00</v>
      </c>
      <c r="U2608" t="str">
        <f t="shared" si="584"/>
        <v xml:space="preserve">1-dic-2016 </v>
      </c>
      <c r="V2608">
        <f t="shared" si="585"/>
        <v>12</v>
      </c>
      <c r="W2608">
        <f t="shared" si="586"/>
        <v>2016</v>
      </c>
      <c r="X2608">
        <f t="shared" si="587"/>
        <v>1</v>
      </c>
      <c r="Y2608" s="25">
        <f t="shared" si="588"/>
        <v>21562.300000000119</v>
      </c>
    </row>
    <row r="2609" spans="1:25">
      <c r="A2609" t="s">
        <v>3611</v>
      </c>
      <c r="B2609" t="s">
        <v>3612</v>
      </c>
      <c r="C2609" t="s">
        <v>25</v>
      </c>
      <c r="D2609">
        <v>4</v>
      </c>
      <c r="E2609" s="36">
        <v>-76</v>
      </c>
      <c r="F2609" s="4">
        <v>-7.1999999999999998E-3</v>
      </c>
      <c r="G2609">
        <v>0</v>
      </c>
      <c r="H2609" s="25">
        <v>0</v>
      </c>
      <c r="I2609" s="25">
        <v>-76</v>
      </c>
      <c r="J2609" s="3">
        <v>10000</v>
      </c>
      <c r="K2609" s="7">
        <f t="shared" si="575"/>
        <v>-1</v>
      </c>
      <c r="L2609" s="6">
        <f t="shared" si="576"/>
        <v>-76</v>
      </c>
      <c r="M2609">
        <v>1</v>
      </c>
      <c r="N2609" s="9">
        <f t="shared" si="577"/>
        <v>0</v>
      </c>
      <c r="O2609" s="9">
        <f t="shared" si="578"/>
        <v>-1</v>
      </c>
      <c r="P2609" s="9">
        <f t="shared" si="579"/>
        <v>0</v>
      </c>
      <c r="Q2609" s="8">
        <f t="shared" si="580"/>
        <v>0</v>
      </c>
      <c r="R2609" s="8">
        <f t="shared" si="581"/>
        <v>-76</v>
      </c>
      <c r="S2609" t="str">
        <f t="shared" si="582"/>
        <v>15.00.00</v>
      </c>
      <c r="T2609" t="str">
        <f t="shared" si="583"/>
        <v>19.00.00</v>
      </c>
      <c r="U2609" t="str">
        <f t="shared" si="584"/>
        <v xml:space="preserve">1-dic-2016 </v>
      </c>
      <c r="V2609">
        <f t="shared" si="585"/>
        <v>12</v>
      </c>
      <c r="W2609">
        <f t="shared" si="586"/>
        <v>2016</v>
      </c>
      <c r="X2609">
        <f t="shared" si="587"/>
        <v>1</v>
      </c>
      <c r="Y2609" s="25">
        <f t="shared" si="588"/>
        <v>21486.300000000119</v>
      </c>
    </row>
    <row r="2610" spans="1:25">
      <c r="A2610" t="s">
        <v>4104</v>
      </c>
      <c r="B2610" t="s">
        <v>4105</v>
      </c>
      <c r="C2610" t="s">
        <v>55</v>
      </c>
      <c r="D2610">
        <v>5</v>
      </c>
      <c r="E2610" s="36">
        <v>-41.8</v>
      </c>
      <c r="F2610" s="4">
        <v>-4.0000000000000001E-3</v>
      </c>
      <c r="G2610">
        <v>0</v>
      </c>
      <c r="H2610" s="25">
        <v>1.3</v>
      </c>
      <c r="I2610" s="25">
        <v>-41.8</v>
      </c>
      <c r="J2610" s="3">
        <v>10000</v>
      </c>
      <c r="K2610" s="7">
        <f t="shared" si="575"/>
        <v>-2</v>
      </c>
      <c r="L2610" s="6">
        <f t="shared" si="576"/>
        <v>-117.8</v>
      </c>
      <c r="M2610">
        <v>1</v>
      </c>
      <c r="N2610" s="9">
        <f t="shared" si="577"/>
        <v>0</v>
      </c>
      <c r="O2610" s="9">
        <f t="shared" si="578"/>
        <v>-1</v>
      </c>
      <c r="P2610" s="9">
        <f t="shared" si="579"/>
        <v>0</v>
      </c>
      <c r="Q2610" s="8">
        <f t="shared" si="580"/>
        <v>0</v>
      </c>
      <c r="R2610" s="8">
        <f t="shared" si="581"/>
        <v>-41.8</v>
      </c>
      <c r="S2610" t="str">
        <f t="shared" si="582"/>
        <v>10.00.00</v>
      </c>
      <c r="T2610" t="str">
        <f t="shared" si="583"/>
        <v>15.00.00</v>
      </c>
      <c r="U2610" t="str">
        <f t="shared" si="584"/>
        <v xml:space="preserve">2-dic-2016 </v>
      </c>
      <c r="V2610">
        <f t="shared" si="585"/>
        <v>12</v>
      </c>
      <c r="W2610">
        <f t="shared" si="586"/>
        <v>2016</v>
      </c>
      <c r="X2610">
        <f t="shared" si="587"/>
        <v>2</v>
      </c>
      <c r="Y2610" s="25">
        <f t="shared" si="588"/>
        <v>21444.50000000012</v>
      </c>
    </row>
    <row r="2611" spans="1:25">
      <c r="A2611" t="s">
        <v>2554</v>
      </c>
      <c r="B2611" t="s">
        <v>2555</v>
      </c>
      <c r="C2611" t="s">
        <v>25</v>
      </c>
      <c r="D2611">
        <v>9</v>
      </c>
      <c r="E2611" s="38">
        <v>8.4</v>
      </c>
      <c r="F2611" s="4">
        <v>4.0000000000000002E-4</v>
      </c>
      <c r="G2611">
        <v>0</v>
      </c>
      <c r="H2611" s="25">
        <v>18</v>
      </c>
      <c r="I2611" s="25">
        <v>-80</v>
      </c>
      <c r="J2611" s="3">
        <v>10000</v>
      </c>
      <c r="K2611" s="7">
        <f t="shared" si="575"/>
        <v>1</v>
      </c>
      <c r="L2611" s="6">
        <f t="shared" si="576"/>
        <v>8.4</v>
      </c>
      <c r="M2611">
        <v>1</v>
      </c>
      <c r="N2611" s="9">
        <f t="shared" si="577"/>
        <v>1</v>
      </c>
      <c r="O2611" s="9">
        <f t="shared" si="578"/>
        <v>0</v>
      </c>
      <c r="P2611" s="9">
        <f t="shared" si="579"/>
        <v>0</v>
      </c>
      <c r="Q2611" s="8">
        <f t="shared" si="580"/>
        <v>8.4</v>
      </c>
      <c r="R2611" s="8">
        <f t="shared" si="581"/>
        <v>0</v>
      </c>
      <c r="S2611" t="str">
        <f t="shared" si="582"/>
        <v>12.00.00</v>
      </c>
      <c r="T2611" t="str">
        <f t="shared" si="583"/>
        <v>21.00.00</v>
      </c>
      <c r="U2611" t="str">
        <f t="shared" si="584"/>
        <v>13-dic-2016</v>
      </c>
      <c r="V2611">
        <f t="shared" si="585"/>
        <v>12</v>
      </c>
      <c r="W2611">
        <f t="shared" si="586"/>
        <v>2016</v>
      </c>
      <c r="X2611">
        <f t="shared" si="587"/>
        <v>13</v>
      </c>
      <c r="Y2611" s="25">
        <f t="shared" si="588"/>
        <v>21452.900000000122</v>
      </c>
    </row>
    <row r="2612" spans="1:25">
      <c r="A2612" t="s">
        <v>3613</v>
      </c>
      <c r="B2612" t="s">
        <v>3614</v>
      </c>
      <c r="C2612" t="s">
        <v>25</v>
      </c>
      <c r="D2612">
        <v>7</v>
      </c>
      <c r="E2612" s="36">
        <v>-21.9</v>
      </c>
      <c r="F2612" s="4">
        <v>-1.9E-3</v>
      </c>
      <c r="G2612">
        <v>0</v>
      </c>
      <c r="H2612" s="25">
        <v>4.5</v>
      </c>
      <c r="I2612" s="25">
        <v>-32.299999999999997</v>
      </c>
      <c r="J2612" s="3">
        <v>10000</v>
      </c>
      <c r="K2612" s="7">
        <f t="shared" si="575"/>
        <v>-1</v>
      </c>
      <c r="L2612" s="6">
        <f t="shared" si="576"/>
        <v>-21.9</v>
      </c>
      <c r="M2612">
        <v>1</v>
      </c>
      <c r="N2612" s="9">
        <f t="shared" si="577"/>
        <v>0</v>
      </c>
      <c r="O2612" s="9">
        <f t="shared" si="578"/>
        <v>-1</v>
      </c>
      <c r="P2612" s="9">
        <f t="shared" si="579"/>
        <v>0</v>
      </c>
      <c r="Q2612" s="8">
        <f t="shared" si="580"/>
        <v>0</v>
      </c>
      <c r="R2612" s="8">
        <f t="shared" si="581"/>
        <v>-21.9</v>
      </c>
      <c r="S2612" t="str">
        <f t="shared" si="582"/>
        <v>16.00.00</v>
      </c>
      <c r="T2612" t="str">
        <f t="shared" si="583"/>
        <v>23.00.00</v>
      </c>
      <c r="U2612" t="str">
        <f t="shared" si="584"/>
        <v>14-dic-2016</v>
      </c>
      <c r="V2612">
        <f t="shared" si="585"/>
        <v>12</v>
      </c>
      <c r="W2612">
        <f t="shared" si="586"/>
        <v>2016</v>
      </c>
      <c r="X2612">
        <f t="shared" si="587"/>
        <v>14</v>
      </c>
      <c r="Y2612" s="25">
        <f t="shared" si="588"/>
        <v>21431.00000000012</v>
      </c>
    </row>
    <row r="2613" spans="1:25">
      <c r="A2613" t="s">
        <v>4106</v>
      </c>
      <c r="B2613" t="s">
        <v>4107</v>
      </c>
      <c r="C2613" t="s">
        <v>25</v>
      </c>
      <c r="D2613">
        <v>23</v>
      </c>
      <c r="E2613" s="36">
        <v>65.8</v>
      </c>
      <c r="F2613" s="4">
        <v>5.7999999999999996E-3</v>
      </c>
      <c r="G2613">
        <v>0</v>
      </c>
      <c r="H2613" s="25">
        <v>89.4</v>
      </c>
      <c r="I2613" s="25">
        <v>-14.4</v>
      </c>
      <c r="J2613" s="3">
        <v>10000</v>
      </c>
      <c r="K2613" s="7">
        <f t="shared" si="575"/>
        <v>1</v>
      </c>
      <c r="L2613" s="6">
        <f t="shared" si="576"/>
        <v>65.8</v>
      </c>
      <c r="M2613">
        <v>1</v>
      </c>
      <c r="N2613" s="9">
        <f t="shared" si="577"/>
        <v>1</v>
      </c>
      <c r="O2613" s="9">
        <f t="shared" si="578"/>
        <v>0</v>
      </c>
      <c r="P2613" s="9">
        <f t="shared" si="579"/>
        <v>0</v>
      </c>
      <c r="Q2613" s="8">
        <f t="shared" si="580"/>
        <v>65.8</v>
      </c>
      <c r="R2613" s="8">
        <f t="shared" si="581"/>
        <v>0</v>
      </c>
      <c r="S2613" t="str">
        <f t="shared" si="582"/>
        <v>10.00.00</v>
      </c>
      <c r="T2613" t="str">
        <f t="shared" si="583"/>
        <v>9.00.00</v>
      </c>
      <c r="U2613" t="str">
        <f t="shared" si="584"/>
        <v>15-dic-2016</v>
      </c>
      <c r="V2613">
        <f t="shared" si="585"/>
        <v>12</v>
      </c>
      <c r="W2613">
        <f t="shared" si="586"/>
        <v>2016</v>
      </c>
      <c r="X2613">
        <f t="shared" si="587"/>
        <v>15</v>
      </c>
      <c r="Y2613" s="25">
        <f t="shared" si="588"/>
        <v>21496.800000000119</v>
      </c>
    </row>
    <row r="2614" spans="1:25">
      <c r="A2614" t="s">
        <v>4109</v>
      </c>
      <c r="B2614" t="s">
        <v>4110</v>
      </c>
      <c r="C2614" t="s">
        <v>55</v>
      </c>
      <c r="D2614">
        <v>20</v>
      </c>
      <c r="E2614" s="36">
        <v>-31.1</v>
      </c>
      <c r="F2614" s="4">
        <v>-2.7000000000000001E-3</v>
      </c>
      <c r="G2614">
        <v>0</v>
      </c>
      <c r="H2614" s="25">
        <v>0</v>
      </c>
      <c r="I2614" s="25">
        <v>-37.700000000000003</v>
      </c>
      <c r="J2614" s="3">
        <v>10000</v>
      </c>
      <c r="K2614" s="7">
        <f t="shared" si="575"/>
        <v>-1</v>
      </c>
      <c r="L2614" s="6">
        <f t="shared" si="576"/>
        <v>-31.1</v>
      </c>
      <c r="M2614">
        <v>1</v>
      </c>
      <c r="N2614" s="9">
        <f t="shared" si="577"/>
        <v>0</v>
      </c>
      <c r="O2614" s="9">
        <f t="shared" si="578"/>
        <v>-1</v>
      </c>
      <c r="P2614" s="9">
        <f t="shared" si="579"/>
        <v>0</v>
      </c>
      <c r="Q2614" s="8">
        <f t="shared" si="580"/>
        <v>0</v>
      </c>
      <c r="R2614" s="8">
        <f t="shared" si="581"/>
        <v>-31.1</v>
      </c>
      <c r="S2614" t="str">
        <f t="shared" si="582"/>
        <v>21.00.00</v>
      </c>
      <c r="T2614" t="str">
        <f t="shared" si="583"/>
        <v>18.00.00</v>
      </c>
      <c r="U2614" t="str">
        <f t="shared" si="584"/>
        <v>16-dic-2016</v>
      </c>
      <c r="V2614">
        <f t="shared" si="585"/>
        <v>12</v>
      </c>
      <c r="W2614">
        <f t="shared" si="586"/>
        <v>2016</v>
      </c>
      <c r="X2614">
        <f t="shared" si="587"/>
        <v>16</v>
      </c>
      <c r="Y2614" s="25">
        <f t="shared" si="588"/>
        <v>21465.700000000121</v>
      </c>
    </row>
    <row r="2615" spans="1:25">
      <c r="A2615" t="s">
        <v>4107</v>
      </c>
      <c r="B2615" t="s">
        <v>4108</v>
      </c>
      <c r="C2615" t="s">
        <v>55</v>
      </c>
      <c r="D2615">
        <v>2</v>
      </c>
      <c r="E2615" s="36">
        <v>-63.8</v>
      </c>
      <c r="F2615" s="4">
        <v>-5.5999999999999999E-3</v>
      </c>
      <c r="G2615">
        <v>0</v>
      </c>
      <c r="H2615" s="25">
        <v>4.2</v>
      </c>
      <c r="I2615" s="25">
        <v>-64.599999999999994</v>
      </c>
      <c r="J2615" s="3">
        <v>10000</v>
      </c>
      <c r="K2615" s="7">
        <f t="shared" si="575"/>
        <v>-2</v>
      </c>
      <c r="L2615" s="6">
        <f t="shared" si="576"/>
        <v>-94.9</v>
      </c>
      <c r="M2615">
        <v>1</v>
      </c>
      <c r="N2615" s="9">
        <f t="shared" si="577"/>
        <v>0</v>
      </c>
      <c r="O2615" s="9">
        <f t="shared" si="578"/>
        <v>-1</v>
      </c>
      <c r="P2615" s="9">
        <f t="shared" si="579"/>
        <v>0</v>
      </c>
      <c r="Q2615" s="8">
        <f t="shared" si="580"/>
        <v>0</v>
      </c>
      <c r="R2615" s="8">
        <f t="shared" si="581"/>
        <v>-63.8</v>
      </c>
      <c r="S2615" t="str">
        <f t="shared" si="582"/>
        <v>9.00.00</v>
      </c>
      <c r="T2615" t="str">
        <f t="shared" si="583"/>
        <v>11.00.00</v>
      </c>
      <c r="U2615" t="str">
        <f t="shared" si="584"/>
        <v>16-dic-2016</v>
      </c>
      <c r="V2615">
        <f t="shared" si="585"/>
        <v>12</v>
      </c>
      <c r="W2615">
        <f t="shared" si="586"/>
        <v>2016</v>
      </c>
      <c r="X2615">
        <f t="shared" si="587"/>
        <v>16</v>
      </c>
      <c r="Y2615" s="25">
        <f t="shared" si="588"/>
        <v>21401.900000000122</v>
      </c>
    </row>
    <row r="2616" spans="1:25">
      <c r="A2616" t="s">
        <v>4111</v>
      </c>
      <c r="B2616" t="s">
        <v>4112</v>
      </c>
      <c r="C2616" t="s">
        <v>55</v>
      </c>
      <c r="D2616">
        <v>4</v>
      </c>
      <c r="E2616" s="36">
        <v>-12.7</v>
      </c>
      <c r="F2616" s="4">
        <v>-1.1000000000000001E-3</v>
      </c>
      <c r="G2616">
        <v>0</v>
      </c>
      <c r="H2616" s="25">
        <v>4.2</v>
      </c>
      <c r="I2616" s="25">
        <v>-12.7</v>
      </c>
      <c r="J2616" s="3">
        <v>10000</v>
      </c>
      <c r="K2616" s="7">
        <f t="shared" si="575"/>
        <v>-3</v>
      </c>
      <c r="L2616" s="6">
        <f t="shared" si="576"/>
        <v>-107.60000000000001</v>
      </c>
      <c r="M2616">
        <v>1</v>
      </c>
      <c r="N2616" s="9">
        <f t="shared" si="577"/>
        <v>0</v>
      </c>
      <c r="O2616" s="9">
        <f t="shared" si="578"/>
        <v>-1</v>
      </c>
      <c r="P2616" s="9">
        <f t="shared" si="579"/>
        <v>0</v>
      </c>
      <c r="Q2616" s="8">
        <f t="shared" si="580"/>
        <v>0</v>
      </c>
      <c r="R2616" s="8">
        <f t="shared" si="581"/>
        <v>-12.7</v>
      </c>
      <c r="S2616" t="str">
        <f t="shared" si="582"/>
        <v>6.00.00</v>
      </c>
      <c r="T2616" t="str">
        <f t="shared" si="583"/>
        <v>10.00.00</v>
      </c>
      <c r="U2616" t="str">
        <f t="shared" si="584"/>
        <v>21-dic-2016</v>
      </c>
      <c r="V2616">
        <f t="shared" si="585"/>
        <v>12</v>
      </c>
      <c r="W2616">
        <f t="shared" si="586"/>
        <v>2016</v>
      </c>
      <c r="X2616">
        <f t="shared" si="587"/>
        <v>21</v>
      </c>
      <c r="Y2616" s="25">
        <f t="shared" si="588"/>
        <v>21389.200000000121</v>
      </c>
    </row>
    <row r="2617" spans="1:25">
      <c r="A2617" t="s">
        <v>3615</v>
      </c>
      <c r="B2617" t="s">
        <v>3616</v>
      </c>
      <c r="C2617" t="s">
        <v>25</v>
      </c>
      <c r="D2617">
        <v>5</v>
      </c>
      <c r="E2617" s="36">
        <v>3.4</v>
      </c>
      <c r="F2617" s="4">
        <v>2.9999999999999997E-4</v>
      </c>
      <c r="G2617">
        <v>0</v>
      </c>
      <c r="H2617" s="25">
        <v>10.5</v>
      </c>
      <c r="I2617" s="25">
        <v>0</v>
      </c>
      <c r="J2617" s="3">
        <v>10000</v>
      </c>
      <c r="K2617" s="7">
        <f t="shared" si="575"/>
        <v>1</v>
      </c>
      <c r="L2617" s="6">
        <f t="shared" si="576"/>
        <v>3.4</v>
      </c>
      <c r="M2617">
        <v>1</v>
      </c>
      <c r="N2617" s="9">
        <f t="shared" si="577"/>
        <v>1</v>
      </c>
      <c r="O2617" s="9">
        <f t="shared" si="578"/>
        <v>0</v>
      </c>
      <c r="P2617" s="9">
        <f t="shared" si="579"/>
        <v>0</v>
      </c>
      <c r="Q2617" s="8">
        <f t="shared" si="580"/>
        <v>3.4</v>
      </c>
      <c r="R2617" s="8">
        <f t="shared" si="581"/>
        <v>0</v>
      </c>
      <c r="S2617" t="str">
        <f t="shared" si="582"/>
        <v>18.00.00</v>
      </c>
      <c r="T2617" t="str">
        <f t="shared" si="583"/>
        <v>23.00.00</v>
      </c>
      <c r="U2617" t="str">
        <f t="shared" si="584"/>
        <v>22-dic-2016</v>
      </c>
      <c r="V2617">
        <f t="shared" si="585"/>
        <v>12</v>
      </c>
      <c r="W2617">
        <f t="shared" si="586"/>
        <v>2016</v>
      </c>
      <c r="X2617">
        <f t="shared" si="587"/>
        <v>22</v>
      </c>
      <c r="Y2617" s="25">
        <f t="shared" si="588"/>
        <v>21392.600000000122</v>
      </c>
    </row>
    <row r="2618" spans="1:25">
      <c r="A2618" t="s">
        <v>4115</v>
      </c>
      <c r="B2618" t="s">
        <v>4116</v>
      </c>
      <c r="C2618" t="s">
        <v>55</v>
      </c>
      <c r="D2618">
        <v>18</v>
      </c>
      <c r="E2618" s="36">
        <v>-41.2</v>
      </c>
      <c r="F2618" s="4">
        <v>-3.5999999999999999E-3</v>
      </c>
      <c r="G2618">
        <v>0</v>
      </c>
      <c r="H2618" s="25">
        <v>0</v>
      </c>
      <c r="I2618" s="25">
        <v>-41.2</v>
      </c>
      <c r="J2618" s="3">
        <v>10000</v>
      </c>
      <c r="K2618" s="7">
        <f t="shared" si="575"/>
        <v>-1</v>
      </c>
      <c r="L2618" s="6">
        <f t="shared" si="576"/>
        <v>-41.2</v>
      </c>
      <c r="M2618">
        <v>1</v>
      </c>
      <c r="N2618" s="9">
        <f t="shared" si="577"/>
        <v>0</v>
      </c>
      <c r="O2618" s="9">
        <f t="shared" si="578"/>
        <v>-1</v>
      </c>
      <c r="P2618" s="9">
        <f t="shared" si="579"/>
        <v>0</v>
      </c>
      <c r="Q2618" s="8">
        <f t="shared" si="580"/>
        <v>0</v>
      </c>
      <c r="R2618" s="8">
        <f t="shared" si="581"/>
        <v>-41.2</v>
      </c>
      <c r="S2618" t="str">
        <f t="shared" si="582"/>
        <v>14.00.00</v>
      </c>
      <c r="T2618" t="str">
        <f t="shared" si="583"/>
        <v>9.00.00</v>
      </c>
      <c r="U2618" t="str">
        <f t="shared" si="584"/>
        <v>23-dic-2016</v>
      </c>
      <c r="V2618">
        <f t="shared" si="585"/>
        <v>12</v>
      </c>
      <c r="W2618">
        <f t="shared" si="586"/>
        <v>2016</v>
      </c>
      <c r="X2618">
        <f t="shared" si="587"/>
        <v>23</v>
      </c>
      <c r="Y2618" s="25">
        <f t="shared" si="588"/>
        <v>21351.400000000122</v>
      </c>
    </row>
    <row r="2619" spans="1:25">
      <c r="A2619" t="s">
        <v>4113</v>
      </c>
      <c r="B2619" t="s">
        <v>4114</v>
      </c>
      <c r="C2619" t="s">
        <v>25</v>
      </c>
      <c r="D2619">
        <v>10</v>
      </c>
      <c r="E2619" s="36">
        <v>-48.8</v>
      </c>
      <c r="F2619" s="4">
        <v>-4.3E-3</v>
      </c>
      <c r="G2619">
        <v>0</v>
      </c>
      <c r="H2619" s="25">
        <v>12.9</v>
      </c>
      <c r="I2619" s="25">
        <v>-48.8</v>
      </c>
      <c r="J2619" s="3">
        <v>10000</v>
      </c>
      <c r="K2619" s="7">
        <f t="shared" si="575"/>
        <v>-2</v>
      </c>
      <c r="L2619" s="6">
        <f t="shared" si="576"/>
        <v>-90</v>
      </c>
      <c r="M2619">
        <v>1</v>
      </c>
      <c r="N2619" s="9">
        <f t="shared" si="577"/>
        <v>0</v>
      </c>
      <c r="O2619" s="9">
        <f t="shared" si="578"/>
        <v>-1</v>
      </c>
      <c r="P2619" s="9">
        <f t="shared" si="579"/>
        <v>0</v>
      </c>
      <c r="Q2619" s="8">
        <f t="shared" si="580"/>
        <v>0</v>
      </c>
      <c r="R2619" s="8">
        <f t="shared" si="581"/>
        <v>-48.8</v>
      </c>
      <c r="S2619" t="str">
        <f t="shared" si="582"/>
        <v>3.00.00</v>
      </c>
      <c r="T2619" t="str">
        <f t="shared" si="583"/>
        <v>13.00.00</v>
      </c>
      <c r="U2619" t="str">
        <f t="shared" si="584"/>
        <v>23-dic-2016</v>
      </c>
      <c r="V2619">
        <f t="shared" si="585"/>
        <v>12</v>
      </c>
      <c r="W2619">
        <f t="shared" si="586"/>
        <v>2016</v>
      </c>
      <c r="X2619">
        <f t="shared" si="587"/>
        <v>23</v>
      </c>
      <c r="Y2619" s="25">
        <f t="shared" si="588"/>
        <v>21302.600000000122</v>
      </c>
    </row>
    <row r="2620" spans="1:25">
      <c r="A2620" t="s">
        <v>4117</v>
      </c>
      <c r="B2620" t="s">
        <v>4118</v>
      </c>
      <c r="C2620" t="s">
        <v>55</v>
      </c>
      <c r="D2620">
        <v>13</v>
      </c>
      <c r="E2620" s="36">
        <v>21.2</v>
      </c>
      <c r="F2620" s="4">
        <v>1.8E-3</v>
      </c>
      <c r="G2620">
        <v>0</v>
      </c>
      <c r="H2620" s="25">
        <v>27.5</v>
      </c>
      <c r="I2620" s="25">
        <v>0</v>
      </c>
      <c r="J2620" s="3">
        <v>10000</v>
      </c>
      <c r="K2620" s="7">
        <f t="shared" si="575"/>
        <v>1</v>
      </c>
      <c r="L2620" s="6">
        <f t="shared" si="576"/>
        <v>21.2</v>
      </c>
      <c r="M2620">
        <v>1</v>
      </c>
      <c r="N2620" s="9">
        <f t="shared" si="577"/>
        <v>1</v>
      </c>
      <c r="O2620" s="9">
        <f t="shared" si="578"/>
        <v>0</v>
      </c>
      <c r="P2620" s="9">
        <f t="shared" si="579"/>
        <v>0</v>
      </c>
      <c r="Q2620" s="8">
        <f t="shared" si="580"/>
        <v>21.2</v>
      </c>
      <c r="R2620" s="8">
        <f t="shared" si="581"/>
        <v>0</v>
      </c>
      <c r="S2620" t="str">
        <f t="shared" si="582"/>
        <v>16.00.00</v>
      </c>
      <c r="T2620" t="str">
        <f t="shared" si="583"/>
        <v>5.00.00</v>
      </c>
      <c r="U2620" t="str">
        <f t="shared" si="584"/>
        <v>28-dic-2016</v>
      </c>
      <c r="V2620">
        <f t="shared" si="585"/>
        <v>12</v>
      </c>
      <c r="W2620">
        <f t="shared" si="586"/>
        <v>2016</v>
      </c>
      <c r="X2620">
        <f t="shared" si="587"/>
        <v>28</v>
      </c>
      <c r="Y2620" s="25">
        <f t="shared" si="588"/>
        <v>21323.800000000123</v>
      </c>
    </row>
    <row r="2621" spans="1:25">
      <c r="A2621" t="s">
        <v>4120</v>
      </c>
      <c r="B2621" t="s">
        <v>4121</v>
      </c>
      <c r="C2621" t="s">
        <v>25</v>
      </c>
      <c r="D2621">
        <v>14</v>
      </c>
      <c r="E2621" s="36">
        <v>-22</v>
      </c>
      <c r="F2621" s="4">
        <v>-1.9E-3</v>
      </c>
      <c r="G2621">
        <v>0</v>
      </c>
      <c r="H2621" s="25">
        <v>0</v>
      </c>
      <c r="I2621" s="25">
        <v>-23.1</v>
      </c>
      <c r="J2621" s="3">
        <v>10000</v>
      </c>
      <c r="K2621" s="7">
        <f t="shared" si="575"/>
        <v>-1</v>
      </c>
      <c r="L2621" s="6">
        <f t="shared" si="576"/>
        <v>-22</v>
      </c>
      <c r="M2621">
        <v>1</v>
      </c>
      <c r="N2621" s="9">
        <f t="shared" si="577"/>
        <v>0</v>
      </c>
      <c r="O2621" s="9">
        <f t="shared" si="578"/>
        <v>-1</v>
      </c>
      <c r="P2621" s="9">
        <f t="shared" si="579"/>
        <v>0</v>
      </c>
      <c r="Q2621" s="8">
        <f t="shared" si="580"/>
        <v>0</v>
      </c>
      <c r="R2621" s="8">
        <f t="shared" si="581"/>
        <v>-22</v>
      </c>
      <c r="S2621" t="str">
        <f t="shared" si="582"/>
        <v>12.00.00</v>
      </c>
      <c r="T2621" t="str">
        <f t="shared" si="583"/>
        <v>2.00.00</v>
      </c>
      <c r="U2621" t="str">
        <f t="shared" si="584"/>
        <v>29-dic-2016</v>
      </c>
      <c r="V2621">
        <f t="shared" si="585"/>
        <v>12</v>
      </c>
      <c r="W2621">
        <f t="shared" si="586"/>
        <v>2016</v>
      </c>
      <c r="X2621">
        <f t="shared" si="587"/>
        <v>29</v>
      </c>
      <c r="Y2621" s="25">
        <f t="shared" si="588"/>
        <v>21301.800000000123</v>
      </c>
    </row>
    <row r="2622" spans="1:25">
      <c r="A2622" t="s">
        <v>4119</v>
      </c>
      <c r="B2622" t="s">
        <v>4120</v>
      </c>
      <c r="C2622" t="s">
        <v>55</v>
      </c>
      <c r="D2622">
        <v>3</v>
      </c>
      <c r="E2622" s="36">
        <v>-41.8</v>
      </c>
      <c r="F2622" s="4">
        <v>-3.7000000000000002E-3</v>
      </c>
      <c r="G2622">
        <v>0</v>
      </c>
      <c r="H2622" s="25">
        <v>0</v>
      </c>
      <c r="I2622" s="25">
        <v>-49.1</v>
      </c>
      <c r="J2622" s="3">
        <v>10000</v>
      </c>
      <c r="K2622" s="7">
        <f t="shared" si="575"/>
        <v>-2</v>
      </c>
      <c r="L2622" s="6">
        <f t="shared" si="576"/>
        <v>-63.8</v>
      </c>
      <c r="M2622">
        <v>1</v>
      </c>
      <c r="N2622" s="9">
        <f t="shared" si="577"/>
        <v>0</v>
      </c>
      <c r="O2622" s="9">
        <f t="shared" si="578"/>
        <v>-1</v>
      </c>
      <c r="P2622" s="9">
        <f t="shared" si="579"/>
        <v>0</v>
      </c>
      <c r="Q2622" s="8">
        <f t="shared" si="580"/>
        <v>0</v>
      </c>
      <c r="R2622" s="8">
        <f t="shared" si="581"/>
        <v>-41.8</v>
      </c>
      <c r="S2622" t="str">
        <f t="shared" si="582"/>
        <v>9.00.00</v>
      </c>
      <c r="T2622" t="str">
        <f t="shared" si="583"/>
        <v>12.00.00</v>
      </c>
      <c r="U2622" t="str">
        <f t="shared" si="584"/>
        <v>29-dic-2016</v>
      </c>
      <c r="V2622">
        <f t="shared" si="585"/>
        <v>12</v>
      </c>
      <c r="W2622">
        <f t="shared" si="586"/>
        <v>2016</v>
      </c>
      <c r="X2622">
        <f t="shared" si="587"/>
        <v>29</v>
      </c>
      <c r="Y2622" s="25">
        <f t="shared" si="588"/>
        <v>21260.000000000124</v>
      </c>
    </row>
    <row r="2623" spans="1:25">
      <c r="A2623" t="s">
        <v>4122</v>
      </c>
      <c r="B2623" t="s">
        <v>4123</v>
      </c>
      <c r="C2623" t="s">
        <v>25</v>
      </c>
      <c r="D2623">
        <v>4</v>
      </c>
      <c r="E2623" s="36">
        <v>-23.5</v>
      </c>
      <c r="F2623" s="4">
        <v>-2.0999999999999999E-3</v>
      </c>
      <c r="G2623">
        <v>0</v>
      </c>
      <c r="H2623" s="25">
        <v>7.1</v>
      </c>
      <c r="I2623" s="25">
        <v>-23.5</v>
      </c>
      <c r="J2623" s="3">
        <v>10000</v>
      </c>
      <c r="K2623" s="7">
        <f t="shared" si="575"/>
        <v>-3</v>
      </c>
      <c r="L2623" s="6">
        <f t="shared" si="576"/>
        <v>-87.3</v>
      </c>
      <c r="M2623">
        <v>1</v>
      </c>
      <c r="N2623" s="9">
        <f t="shared" si="577"/>
        <v>0</v>
      </c>
      <c r="O2623" s="9">
        <f t="shared" si="578"/>
        <v>-1</v>
      </c>
      <c r="P2623" s="9">
        <f t="shared" si="579"/>
        <v>0</v>
      </c>
      <c r="Q2623" s="8">
        <f t="shared" si="580"/>
        <v>0</v>
      </c>
      <c r="R2623" s="8">
        <f t="shared" si="581"/>
        <v>-23.5</v>
      </c>
      <c r="S2623" t="str">
        <f t="shared" si="582"/>
        <v>6.00.00</v>
      </c>
      <c r="T2623" t="str">
        <f t="shared" si="583"/>
        <v>10.00.00</v>
      </c>
      <c r="U2623" t="str">
        <f t="shared" si="584"/>
        <v>30-dic-2016</v>
      </c>
      <c r="V2623">
        <f t="shared" si="585"/>
        <v>12</v>
      </c>
      <c r="W2623">
        <f t="shared" si="586"/>
        <v>2016</v>
      </c>
      <c r="X2623">
        <f t="shared" si="587"/>
        <v>30</v>
      </c>
      <c r="Y2623" s="25">
        <f t="shared" si="588"/>
        <v>21236.500000000124</v>
      </c>
    </row>
    <row r="2624" spans="1:25">
      <c r="A2624" t="s">
        <v>4124</v>
      </c>
      <c r="B2624" t="s">
        <v>4125</v>
      </c>
      <c r="C2624" t="s">
        <v>55</v>
      </c>
      <c r="D2624">
        <v>1</v>
      </c>
      <c r="E2624" s="36">
        <v>-74.8</v>
      </c>
      <c r="F2624" s="4">
        <v>-6.6E-3</v>
      </c>
      <c r="G2624">
        <v>0</v>
      </c>
      <c r="H2624" s="25">
        <v>0</v>
      </c>
      <c r="I2624" s="25">
        <v>-74.8</v>
      </c>
      <c r="J2624" s="3">
        <v>10000</v>
      </c>
      <c r="K2624" s="7">
        <f t="shared" si="575"/>
        <v>-4</v>
      </c>
      <c r="L2624" s="6">
        <f t="shared" si="576"/>
        <v>-162.1</v>
      </c>
      <c r="M2624">
        <v>1</v>
      </c>
      <c r="N2624" s="9">
        <f t="shared" si="577"/>
        <v>0</v>
      </c>
      <c r="O2624" s="9">
        <f t="shared" si="578"/>
        <v>-1</v>
      </c>
      <c r="P2624" s="9">
        <f t="shared" si="579"/>
        <v>0</v>
      </c>
      <c r="Q2624" s="8">
        <f t="shared" si="580"/>
        <v>0</v>
      </c>
      <c r="R2624" s="8">
        <f t="shared" si="581"/>
        <v>-74.8</v>
      </c>
      <c r="S2624" t="str">
        <f t="shared" si="582"/>
        <v>8.00.00</v>
      </c>
      <c r="T2624" t="str">
        <f t="shared" si="583"/>
        <v>9.00.00</v>
      </c>
      <c r="U2624" t="str">
        <f t="shared" si="584"/>
        <v xml:space="preserve">2-gen-2017 </v>
      </c>
      <c r="V2624">
        <f t="shared" si="585"/>
        <v>1</v>
      </c>
      <c r="W2624">
        <f t="shared" si="586"/>
        <v>2017</v>
      </c>
      <c r="X2624">
        <f t="shared" si="587"/>
        <v>2</v>
      </c>
      <c r="Y2624" s="25">
        <f t="shared" si="588"/>
        <v>21161.700000000124</v>
      </c>
    </row>
    <row r="2625" spans="1:25">
      <c r="A2625" t="s">
        <v>3617</v>
      </c>
      <c r="B2625" t="s">
        <v>3618</v>
      </c>
      <c r="C2625" t="s">
        <v>25</v>
      </c>
      <c r="D2625">
        <v>2</v>
      </c>
      <c r="E2625" s="36">
        <v>32.299999999999997</v>
      </c>
      <c r="F2625" s="4">
        <v>2.8E-3</v>
      </c>
      <c r="G2625">
        <v>0</v>
      </c>
      <c r="H2625" s="25">
        <v>32.299999999999997</v>
      </c>
      <c r="I2625" s="25">
        <v>0</v>
      </c>
      <c r="J2625" s="3">
        <v>10000</v>
      </c>
      <c r="K2625" s="7">
        <f t="shared" si="575"/>
        <v>1</v>
      </c>
      <c r="L2625" s="6">
        <f t="shared" si="576"/>
        <v>32.299999999999997</v>
      </c>
      <c r="M2625">
        <v>1</v>
      </c>
      <c r="N2625" s="9">
        <f t="shared" si="577"/>
        <v>1</v>
      </c>
      <c r="O2625" s="9">
        <f t="shared" si="578"/>
        <v>0</v>
      </c>
      <c r="P2625" s="9">
        <f t="shared" si="579"/>
        <v>0</v>
      </c>
      <c r="Q2625" s="8">
        <f t="shared" si="580"/>
        <v>32.299999999999997</v>
      </c>
      <c r="R2625" s="8">
        <f t="shared" si="581"/>
        <v>0</v>
      </c>
      <c r="S2625" t="str">
        <f t="shared" si="582"/>
        <v>19.00.00</v>
      </c>
      <c r="T2625" t="str">
        <f t="shared" si="583"/>
        <v>21.00.00</v>
      </c>
      <c r="U2625" t="str">
        <f t="shared" si="584"/>
        <v xml:space="preserve">3-gen-2017 </v>
      </c>
      <c r="V2625">
        <f t="shared" si="585"/>
        <v>1</v>
      </c>
      <c r="W2625">
        <f t="shared" si="586"/>
        <v>2017</v>
      </c>
      <c r="X2625">
        <f t="shared" si="587"/>
        <v>3</v>
      </c>
      <c r="Y2625" s="25">
        <f t="shared" si="588"/>
        <v>21194.000000000124</v>
      </c>
    </row>
    <row r="2626" spans="1:25">
      <c r="A2626" t="s">
        <v>4126</v>
      </c>
      <c r="B2626" t="s">
        <v>4127</v>
      </c>
      <c r="C2626" t="s">
        <v>55</v>
      </c>
      <c r="D2626">
        <v>9</v>
      </c>
      <c r="E2626" s="36">
        <v>-13.3</v>
      </c>
      <c r="F2626" s="4">
        <v>-1.1999999999999999E-3</v>
      </c>
      <c r="G2626">
        <v>0</v>
      </c>
      <c r="H2626" s="25">
        <v>28</v>
      </c>
      <c r="I2626" s="25">
        <v>-18</v>
      </c>
      <c r="J2626" s="3">
        <v>10000</v>
      </c>
      <c r="K2626" s="7">
        <f t="shared" si="575"/>
        <v>-1</v>
      </c>
      <c r="L2626" s="6">
        <f t="shared" si="576"/>
        <v>-13.3</v>
      </c>
      <c r="M2626">
        <v>1</v>
      </c>
      <c r="N2626" s="9">
        <f t="shared" si="577"/>
        <v>0</v>
      </c>
      <c r="O2626" s="9">
        <f t="shared" si="578"/>
        <v>-1</v>
      </c>
      <c r="P2626" s="9">
        <f t="shared" si="579"/>
        <v>0</v>
      </c>
      <c r="Q2626" s="8">
        <f t="shared" si="580"/>
        <v>0</v>
      </c>
      <c r="R2626" s="8">
        <f t="shared" si="581"/>
        <v>-13.3</v>
      </c>
      <c r="S2626" t="str">
        <f t="shared" si="582"/>
        <v>10.00.00</v>
      </c>
      <c r="T2626" t="str">
        <f t="shared" si="583"/>
        <v>19.00.00</v>
      </c>
      <c r="U2626" t="str">
        <f t="shared" si="584"/>
        <v xml:space="preserve">4-gen-2017 </v>
      </c>
      <c r="V2626">
        <f t="shared" si="585"/>
        <v>1</v>
      </c>
      <c r="W2626">
        <f t="shared" si="586"/>
        <v>2017</v>
      </c>
      <c r="X2626">
        <f t="shared" si="587"/>
        <v>4</v>
      </c>
      <c r="Y2626" s="25">
        <f t="shared" si="588"/>
        <v>21180.700000000124</v>
      </c>
    </row>
    <row r="2627" spans="1:25">
      <c r="A2627" t="s">
        <v>4128</v>
      </c>
      <c r="B2627" t="s">
        <v>4129</v>
      </c>
      <c r="C2627" t="s">
        <v>55</v>
      </c>
      <c r="D2627">
        <v>3</v>
      </c>
      <c r="E2627" s="36">
        <v>-43.1</v>
      </c>
      <c r="F2627" s="4">
        <v>-3.7000000000000002E-3</v>
      </c>
      <c r="G2627">
        <v>0</v>
      </c>
      <c r="H2627" s="25">
        <v>9</v>
      </c>
      <c r="I2627" s="25">
        <v>-43.1</v>
      </c>
      <c r="J2627" s="3">
        <v>10000</v>
      </c>
      <c r="K2627" s="7">
        <f t="shared" si="575"/>
        <v>-2</v>
      </c>
      <c r="L2627" s="6">
        <f t="shared" si="576"/>
        <v>-56.400000000000006</v>
      </c>
      <c r="M2627">
        <v>1</v>
      </c>
      <c r="N2627" s="9">
        <f t="shared" si="577"/>
        <v>0</v>
      </c>
      <c r="O2627" s="9">
        <f t="shared" si="578"/>
        <v>-1</v>
      </c>
      <c r="P2627" s="9">
        <f t="shared" si="579"/>
        <v>0</v>
      </c>
      <c r="Q2627" s="8">
        <f t="shared" si="580"/>
        <v>0</v>
      </c>
      <c r="R2627" s="8">
        <f t="shared" si="581"/>
        <v>-43.1</v>
      </c>
      <c r="S2627" t="str">
        <f t="shared" si="582"/>
        <v>8.00.00</v>
      </c>
      <c r="T2627" t="str">
        <f t="shared" si="583"/>
        <v>11.00.00</v>
      </c>
      <c r="U2627" t="str">
        <f t="shared" si="584"/>
        <v xml:space="preserve">5-gen-2017 </v>
      </c>
      <c r="V2627">
        <f t="shared" si="585"/>
        <v>1</v>
      </c>
      <c r="W2627">
        <f t="shared" si="586"/>
        <v>2017</v>
      </c>
      <c r="X2627">
        <f t="shared" si="587"/>
        <v>5</v>
      </c>
      <c r="Y2627" s="25">
        <f t="shared" si="588"/>
        <v>21137.600000000126</v>
      </c>
    </row>
    <row r="2628" spans="1:25">
      <c r="A2628" t="s">
        <v>4130</v>
      </c>
      <c r="B2628" t="s">
        <v>4131</v>
      </c>
      <c r="C2628" t="s">
        <v>55</v>
      </c>
      <c r="D2628">
        <v>5</v>
      </c>
      <c r="E2628" s="36">
        <v>-42</v>
      </c>
      <c r="F2628" s="4">
        <v>-3.5999999999999999E-3</v>
      </c>
      <c r="G2628">
        <v>0</v>
      </c>
      <c r="H2628" s="25">
        <v>0.4</v>
      </c>
      <c r="I2628" s="25">
        <v>-67.099999999999994</v>
      </c>
      <c r="J2628" s="3">
        <v>10000</v>
      </c>
      <c r="K2628" s="7">
        <f t="shared" si="575"/>
        <v>-3</v>
      </c>
      <c r="L2628" s="6">
        <f t="shared" si="576"/>
        <v>-98.4</v>
      </c>
      <c r="M2628">
        <v>1</v>
      </c>
      <c r="N2628" s="9">
        <f t="shared" si="577"/>
        <v>0</v>
      </c>
      <c r="O2628" s="9">
        <f t="shared" si="578"/>
        <v>-1</v>
      </c>
      <c r="P2628" s="9">
        <f t="shared" si="579"/>
        <v>0</v>
      </c>
      <c r="Q2628" s="8">
        <f t="shared" si="580"/>
        <v>0</v>
      </c>
      <c r="R2628" s="8">
        <f t="shared" si="581"/>
        <v>-42</v>
      </c>
      <c r="S2628" t="str">
        <f t="shared" si="582"/>
        <v>10.00.00</v>
      </c>
      <c r="T2628" t="str">
        <f t="shared" si="583"/>
        <v>15.00.00</v>
      </c>
      <c r="U2628" t="str">
        <f t="shared" si="584"/>
        <v xml:space="preserve">6-gen-2017 </v>
      </c>
      <c r="V2628">
        <f t="shared" si="585"/>
        <v>1</v>
      </c>
      <c r="W2628">
        <f t="shared" si="586"/>
        <v>2017</v>
      </c>
      <c r="X2628">
        <f t="shared" si="587"/>
        <v>6</v>
      </c>
      <c r="Y2628" s="25">
        <f t="shared" si="588"/>
        <v>21095.600000000126</v>
      </c>
    </row>
    <row r="2629" spans="1:25">
      <c r="A2629" t="s">
        <v>3619</v>
      </c>
      <c r="B2629" t="s">
        <v>3620</v>
      </c>
      <c r="C2629" t="s">
        <v>25</v>
      </c>
      <c r="D2629">
        <v>7</v>
      </c>
      <c r="E2629" s="36">
        <v>49.9</v>
      </c>
      <c r="F2629" s="4">
        <v>4.3E-3</v>
      </c>
      <c r="G2629">
        <v>0</v>
      </c>
      <c r="H2629" s="25">
        <v>49.9</v>
      </c>
      <c r="I2629" s="25">
        <v>-2</v>
      </c>
      <c r="J2629" s="3">
        <v>10000</v>
      </c>
      <c r="K2629" s="7">
        <f t="shared" si="575"/>
        <v>1</v>
      </c>
      <c r="L2629" s="6">
        <f t="shared" si="576"/>
        <v>49.9</v>
      </c>
      <c r="M2629">
        <v>1</v>
      </c>
      <c r="N2629" s="9">
        <f t="shared" si="577"/>
        <v>1</v>
      </c>
      <c r="O2629" s="9">
        <f t="shared" si="578"/>
        <v>0</v>
      </c>
      <c r="P2629" s="9">
        <f t="shared" si="579"/>
        <v>0</v>
      </c>
      <c r="Q2629" s="8">
        <f t="shared" si="580"/>
        <v>49.9</v>
      </c>
      <c r="R2629" s="8">
        <f t="shared" si="581"/>
        <v>0</v>
      </c>
      <c r="S2629" t="str">
        <f t="shared" si="582"/>
        <v>12.00.00</v>
      </c>
      <c r="T2629" t="str">
        <f t="shared" si="583"/>
        <v>19.00.00</v>
      </c>
      <c r="U2629" t="str">
        <f t="shared" si="584"/>
        <v xml:space="preserve">6-gen-2017 </v>
      </c>
      <c r="V2629">
        <f t="shared" si="585"/>
        <v>1</v>
      </c>
      <c r="W2629">
        <f t="shared" si="586"/>
        <v>2017</v>
      </c>
      <c r="X2629">
        <f t="shared" si="587"/>
        <v>6</v>
      </c>
      <c r="Y2629" s="25">
        <f t="shared" si="588"/>
        <v>21145.500000000127</v>
      </c>
    </row>
    <row r="2630" spans="1:25">
      <c r="A2630" t="s">
        <v>4131</v>
      </c>
      <c r="B2630" t="s">
        <v>4132</v>
      </c>
      <c r="C2630" t="s">
        <v>25</v>
      </c>
      <c r="D2630">
        <v>17</v>
      </c>
      <c r="E2630" s="36">
        <v>14.1</v>
      </c>
      <c r="F2630" s="4">
        <v>1.1999999999999999E-3</v>
      </c>
      <c r="G2630">
        <v>0</v>
      </c>
      <c r="H2630" s="25">
        <v>38.200000000000003</v>
      </c>
      <c r="I2630" s="25">
        <v>-25.7</v>
      </c>
      <c r="J2630" s="3">
        <v>10000</v>
      </c>
      <c r="K2630" s="7">
        <f t="shared" si="575"/>
        <v>2</v>
      </c>
      <c r="L2630" s="6">
        <f t="shared" si="576"/>
        <v>64</v>
      </c>
      <c r="M2630">
        <v>1</v>
      </c>
      <c r="N2630" s="9">
        <f t="shared" si="577"/>
        <v>1</v>
      </c>
      <c r="O2630" s="9">
        <f t="shared" si="578"/>
        <v>0</v>
      </c>
      <c r="P2630" s="9">
        <f t="shared" si="579"/>
        <v>0</v>
      </c>
      <c r="Q2630" s="8">
        <f t="shared" si="580"/>
        <v>14.1</v>
      </c>
      <c r="R2630" s="8">
        <f t="shared" si="581"/>
        <v>0</v>
      </c>
      <c r="S2630" t="str">
        <f t="shared" si="582"/>
        <v>15.00.00</v>
      </c>
      <c r="T2630" t="str">
        <f t="shared" si="583"/>
        <v>9.00.00</v>
      </c>
      <c r="U2630" t="str">
        <f t="shared" si="584"/>
        <v xml:space="preserve">6-gen-2017 </v>
      </c>
      <c r="V2630">
        <f t="shared" si="585"/>
        <v>1</v>
      </c>
      <c r="W2630">
        <f t="shared" si="586"/>
        <v>2017</v>
      </c>
      <c r="X2630">
        <f t="shared" si="587"/>
        <v>6</v>
      </c>
      <c r="Y2630" s="25">
        <f t="shared" si="588"/>
        <v>21159.600000000126</v>
      </c>
    </row>
    <row r="2631" spans="1:25">
      <c r="A2631" t="s">
        <v>4133</v>
      </c>
      <c r="B2631" t="s">
        <v>4134</v>
      </c>
      <c r="C2631" t="s">
        <v>25</v>
      </c>
      <c r="D2631">
        <v>19</v>
      </c>
      <c r="E2631" s="36">
        <v>11.7</v>
      </c>
      <c r="F2631" s="4">
        <v>1E-3</v>
      </c>
      <c r="G2631">
        <v>0</v>
      </c>
      <c r="H2631" s="25">
        <v>42.5</v>
      </c>
      <c r="I2631" s="25">
        <v>-3.4</v>
      </c>
      <c r="J2631" s="3">
        <v>10000</v>
      </c>
      <c r="K2631" s="7">
        <f t="shared" ref="K2631:K2694" si="589">+IF(AND(E2631&gt;=0,E2630&gt;=0),K2630+1,IF(AND(E2631&lt;0,E2630&lt;0),K2630-1,IF(AND(E2631&gt;=0,E2630&lt;0),1,-1)))</f>
        <v>3</v>
      </c>
      <c r="L2631" s="6">
        <f t="shared" ref="L2631:L2694" si="590">+IF(AND(E2631&gt;=0,E2630&gt;=0),L2630+E2631,IF(AND(E2631&lt;0,E2630&lt;0),L2630+E2631,E2631))</f>
        <v>75.7</v>
      </c>
      <c r="M2631">
        <v>1</v>
      </c>
      <c r="N2631" s="9">
        <f t="shared" ref="N2631:N2694" si="591">+IF(E2631&gt;0,1,0)</f>
        <v>1</v>
      </c>
      <c r="O2631" s="9">
        <f t="shared" ref="O2631:O2694" si="592">+IF(E2631&lt;0,-1,0)</f>
        <v>0</v>
      </c>
      <c r="P2631" s="9">
        <f t="shared" ref="P2631:P2694" si="593">+IF(E2631=0,1,0)</f>
        <v>0</v>
      </c>
      <c r="Q2631" s="8">
        <f t="shared" ref="Q2631:Q2694" si="594">IF(E2631&gt;=0,E2631,0)</f>
        <v>11.7</v>
      </c>
      <c r="R2631" s="8">
        <f t="shared" ref="R2631:R2694" si="595">IF(E2631&lt;0,E2631,0)</f>
        <v>0</v>
      </c>
      <c r="S2631" t="str">
        <f t="shared" ref="S2631:S2694" si="596">REPLACE(A2631,1,SEARCH(" ",A2631),"")</f>
        <v>8.00.00</v>
      </c>
      <c r="T2631" t="str">
        <f t="shared" ref="T2631:T2694" si="597">REPLACE(B2631,1,SEARCH(" ",B2631),"")</f>
        <v>3.00.00</v>
      </c>
      <c r="U2631" t="str">
        <f t="shared" ref="U2631:U2694" si="598">LEFT(A2631,11)</f>
        <v>10-gen-2017</v>
      </c>
      <c r="V2631">
        <f t="shared" ref="V2631:V2694" si="599">MONTH(U2631)</f>
        <v>1</v>
      </c>
      <c r="W2631">
        <f t="shared" ref="W2631:W2694" si="600">YEAR(U2631)</f>
        <v>2017</v>
      </c>
      <c r="X2631">
        <f t="shared" ref="X2631:X2694" si="601">DAY(U2631)</f>
        <v>10</v>
      </c>
      <c r="Y2631" s="25">
        <f t="shared" ref="Y2631:Y2694" si="602">Y2630+E2631</f>
        <v>21171.300000000127</v>
      </c>
    </row>
    <row r="2632" spans="1:25">
      <c r="A2632" t="s">
        <v>4136</v>
      </c>
      <c r="B2632" t="s">
        <v>4137</v>
      </c>
      <c r="C2632" t="s">
        <v>25</v>
      </c>
      <c r="D2632">
        <v>7</v>
      </c>
      <c r="E2632" s="36">
        <v>12.2</v>
      </c>
      <c r="F2632" s="4">
        <v>1.1000000000000001E-3</v>
      </c>
      <c r="G2632">
        <v>0</v>
      </c>
      <c r="H2632" s="25">
        <v>70.2</v>
      </c>
      <c r="I2632" s="25">
        <v>-1.3</v>
      </c>
      <c r="J2632" s="3">
        <v>10000</v>
      </c>
      <c r="K2632" s="7">
        <f t="shared" si="589"/>
        <v>4</v>
      </c>
      <c r="L2632" s="6">
        <f t="shared" si="590"/>
        <v>87.9</v>
      </c>
      <c r="M2632">
        <v>1</v>
      </c>
      <c r="N2632" s="9">
        <f t="shared" si="591"/>
        <v>1</v>
      </c>
      <c r="O2632" s="9">
        <f t="shared" si="592"/>
        <v>0</v>
      </c>
      <c r="P2632" s="9">
        <f t="shared" si="593"/>
        <v>0</v>
      </c>
      <c r="Q2632" s="8">
        <f t="shared" si="594"/>
        <v>12.2</v>
      </c>
      <c r="R2632" s="8">
        <f t="shared" si="595"/>
        <v>0</v>
      </c>
      <c r="S2632" t="str">
        <f t="shared" si="596"/>
        <v>11.00.00</v>
      </c>
      <c r="T2632" t="str">
        <f t="shared" si="597"/>
        <v>18.00.00</v>
      </c>
      <c r="U2632" t="str">
        <f t="shared" si="598"/>
        <v>11-gen-2017</v>
      </c>
      <c r="V2632">
        <f t="shared" si="599"/>
        <v>1</v>
      </c>
      <c r="W2632">
        <f t="shared" si="600"/>
        <v>2017</v>
      </c>
      <c r="X2632">
        <f t="shared" si="601"/>
        <v>11</v>
      </c>
      <c r="Y2632" s="25">
        <f t="shared" si="602"/>
        <v>21183.500000000127</v>
      </c>
    </row>
    <row r="2633" spans="1:25">
      <c r="A2633" t="s">
        <v>4134</v>
      </c>
      <c r="B2633" t="s">
        <v>4135</v>
      </c>
      <c r="C2633" t="s">
        <v>55</v>
      </c>
      <c r="D2633">
        <v>7</v>
      </c>
      <c r="E2633" s="36">
        <v>-41.8</v>
      </c>
      <c r="F2633" s="4">
        <v>-3.5999999999999999E-3</v>
      </c>
      <c r="G2633">
        <v>0</v>
      </c>
      <c r="H2633" s="25">
        <v>21</v>
      </c>
      <c r="I2633" s="25">
        <v>-44.3</v>
      </c>
      <c r="J2633" s="3">
        <v>10000</v>
      </c>
      <c r="K2633" s="7">
        <f t="shared" si="589"/>
        <v>-1</v>
      </c>
      <c r="L2633" s="6">
        <f t="shared" si="590"/>
        <v>-41.8</v>
      </c>
      <c r="M2633">
        <v>1</v>
      </c>
      <c r="N2633" s="9">
        <f t="shared" si="591"/>
        <v>0</v>
      </c>
      <c r="O2633" s="9">
        <f t="shared" si="592"/>
        <v>-1</v>
      </c>
      <c r="P2633" s="9">
        <f t="shared" si="593"/>
        <v>0</v>
      </c>
      <c r="Q2633" s="8">
        <f t="shared" si="594"/>
        <v>0</v>
      </c>
      <c r="R2633" s="8">
        <f t="shared" si="595"/>
        <v>-41.8</v>
      </c>
      <c r="S2633" t="str">
        <f t="shared" si="596"/>
        <v>3.00.00</v>
      </c>
      <c r="T2633" t="str">
        <f t="shared" si="597"/>
        <v>10.00.00</v>
      </c>
      <c r="U2633" t="str">
        <f t="shared" si="598"/>
        <v>11-gen-2017</v>
      </c>
      <c r="V2633">
        <f t="shared" si="599"/>
        <v>1</v>
      </c>
      <c r="W2633">
        <f t="shared" si="600"/>
        <v>2017</v>
      </c>
      <c r="X2633">
        <f t="shared" si="601"/>
        <v>11</v>
      </c>
      <c r="Y2633" s="25">
        <f t="shared" si="602"/>
        <v>21141.700000000128</v>
      </c>
    </row>
    <row r="2634" spans="1:25">
      <c r="A2634" t="s">
        <v>4138</v>
      </c>
      <c r="B2634" t="s">
        <v>4139</v>
      </c>
      <c r="C2634" t="s">
        <v>55</v>
      </c>
      <c r="D2634">
        <v>15</v>
      </c>
      <c r="E2634" s="36">
        <v>76.400000000000006</v>
      </c>
      <c r="F2634" s="4">
        <v>6.6E-3</v>
      </c>
      <c r="G2634">
        <v>0</v>
      </c>
      <c r="H2634" s="25">
        <v>121</v>
      </c>
      <c r="I2634" s="25">
        <v>-0.4</v>
      </c>
      <c r="J2634" s="3">
        <v>10000</v>
      </c>
      <c r="K2634" s="7">
        <f t="shared" si="589"/>
        <v>1</v>
      </c>
      <c r="L2634" s="6">
        <f t="shared" si="590"/>
        <v>76.400000000000006</v>
      </c>
      <c r="M2634">
        <v>1</v>
      </c>
      <c r="N2634" s="9">
        <f t="shared" si="591"/>
        <v>1</v>
      </c>
      <c r="O2634" s="9">
        <f t="shared" si="592"/>
        <v>0</v>
      </c>
      <c r="P2634" s="9">
        <f t="shared" si="593"/>
        <v>0</v>
      </c>
      <c r="Q2634" s="8">
        <f t="shared" si="594"/>
        <v>76.400000000000006</v>
      </c>
      <c r="R2634" s="8">
        <f t="shared" si="595"/>
        <v>0</v>
      </c>
      <c r="S2634" t="str">
        <f t="shared" si="596"/>
        <v>5.00.00</v>
      </c>
      <c r="T2634" t="str">
        <f t="shared" si="597"/>
        <v>20.00.00</v>
      </c>
      <c r="U2634" t="str">
        <f t="shared" si="598"/>
        <v>12-gen-2017</v>
      </c>
      <c r="V2634">
        <f t="shared" si="599"/>
        <v>1</v>
      </c>
      <c r="W2634">
        <f t="shared" si="600"/>
        <v>2017</v>
      </c>
      <c r="X2634">
        <f t="shared" si="601"/>
        <v>12</v>
      </c>
      <c r="Y2634" s="25">
        <f t="shared" si="602"/>
        <v>21218.10000000013</v>
      </c>
    </row>
    <row r="2635" spans="1:25">
      <c r="A2635" t="s">
        <v>3621</v>
      </c>
      <c r="B2635" t="s">
        <v>3622</v>
      </c>
      <c r="C2635" t="s">
        <v>25</v>
      </c>
      <c r="D2635">
        <v>9</v>
      </c>
      <c r="E2635" s="36">
        <v>-25</v>
      </c>
      <c r="F2635" s="4">
        <v>-2.2000000000000001E-3</v>
      </c>
      <c r="G2635">
        <v>0</v>
      </c>
      <c r="H2635" s="25">
        <v>0</v>
      </c>
      <c r="I2635" s="25">
        <v>-29.3</v>
      </c>
      <c r="J2635" s="3">
        <v>10000</v>
      </c>
      <c r="K2635" s="7">
        <f t="shared" si="589"/>
        <v>-1</v>
      </c>
      <c r="L2635" s="6">
        <f t="shared" si="590"/>
        <v>-25</v>
      </c>
      <c r="M2635">
        <v>1</v>
      </c>
      <c r="N2635" s="9">
        <f t="shared" si="591"/>
        <v>0</v>
      </c>
      <c r="O2635" s="9">
        <f t="shared" si="592"/>
        <v>-1</v>
      </c>
      <c r="P2635" s="9">
        <f t="shared" si="593"/>
        <v>0</v>
      </c>
      <c r="Q2635" s="8">
        <f t="shared" si="594"/>
        <v>0</v>
      </c>
      <c r="R2635" s="8">
        <f t="shared" si="595"/>
        <v>-25</v>
      </c>
      <c r="S2635" t="str">
        <f t="shared" si="596"/>
        <v>14.00.00</v>
      </c>
      <c r="T2635" t="str">
        <f t="shared" si="597"/>
        <v>23.00.00</v>
      </c>
      <c r="U2635" t="str">
        <f t="shared" si="598"/>
        <v>17-gen-2017</v>
      </c>
      <c r="V2635">
        <f t="shared" si="599"/>
        <v>1</v>
      </c>
      <c r="W2635">
        <f t="shared" si="600"/>
        <v>2017</v>
      </c>
      <c r="X2635">
        <f t="shared" si="601"/>
        <v>17</v>
      </c>
      <c r="Y2635" s="25">
        <f t="shared" si="602"/>
        <v>21193.10000000013</v>
      </c>
    </row>
    <row r="2636" spans="1:25">
      <c r="A2636" t="s">
        <v>4140</v>
      </c>
      <c r="B2636" t="s">
        <v>4141</v>
      </c>
      <c r="C2636" t="s">
        <v>55</v>
      </c>
      <c r="D2636">
        <v>5</v>
      </c>
      <c r="E2636" s="36">
        <v>-22.9</v>
      </c>
      <c r="F2636" s="4">
        <v>-2E-3</v>
      </c>
      <c r="G2636">
        <v>0</v>
      </c>
      <c r="H2636" s="25">
        <v>8.6999999999999993</v>
      </c>
      <c r="I2636" s="25">
        <v>-22.9</v>
      </c>
      <c r="J2636" s="3">
        <v>10000</v>
      </c>
      <c r="K2636" s="7">
        <f t="shared" si="589"/>
        <v>-2</v>
      </c>
      <c r="L2636" s="6">
        <f t="shared" si="590"/>
        <v>-47.9</v>
      </c>
      <c r="M2636">
        <v>1</v>
      </c>
      <c r="N2636" s="9">
        <f t="shared" si="591"/>
        <v>0</v>
      </c>
      <c r="O2636" s="9">
        <f t="shared" si="592"/>
        <v>-1</v>
      </c>
      <c r="P2636" s="9">
        <f t="shared" si="593"/>
        <v>0</v>
      </c>
      <c r="Q2636" s="8">
        <f t="shared" si="594"/>
        <v>0</v>
      </c>
      <c r="R2636" s="8">
        <f t="shared" si="595"/>
        <v>-22.9</v>
      </c>
      <c r="S2636" t="str">
        <f t="shared" si="596"/>
        <v>10.00.00</v>
      </c>
      <c r="T2636" t="str">
        <f t="shared" si="597"/>
        <v>15.00.00</v>
      </c>
      <c r="U2636" t="str">
        <f t="shared" si="598"/>
        <v>19-gen-2017</v>
      </c>
      <c r="V2636">
        <f t="shared" si="599"/>
        <v>1</v>
      </c>
      <c r="W2636">
        <f t="shared" si="600"/>
        <v>2017</v>
      </c>
      <c r="X2636">
        <f t="shared" si="601"/>
        <v>19</v>
      </c>
      <c r="Y2636" s="25">
        <f t="shared" si="602"/>
        <v>21170.200000000128</v>
      </c>
    </row>
    <row r="2637" spans="1:25">
      <c r="A2637" t="s">
        <v>4142</v>
      </c>
      <c r="B2637" t="s">
        <v>4143</v>
      </c>
      <c r="C2637" t="s">
        <v>25</v>
      </c>
      <c r="D2637">
        <v>14</v>
      </c>
      <c r="E2637" s="36">
        <v>-27.9</v>
      </c>
      <c r="F2637" s="4">
        <v>-2.3999999999999998E-3</v>
      </c>
      <c r="G2637">
        <v>0</v>
      </c>
      <c r="H2637" s="25">
        <v>16.899999999999999</v>
      </c>
      <c r="I2637" s="25">
        <v>-25.6</v>
      </c>
      <c r="J2637" s="3">
        <v>10000</v>
      </c>
      <c r="K2637" s="7">
        <f t="shared" si="589"/>
        <v>-3</v>
      </c>
      <c r="L2637" s="6">
        <f t="shared" si="590"/>
        <v>-75.8</v>
      </c>
      <c r="M2637">
        <v>1</v>
      </c>
      <c r="N2637" s="9">
        <f t="shared" si="591"/>
        <v>0</v>
      </c>
      <c r="O2637" s="9">
        <f t="shared" si="592"/>
        <v>-1</v>
      </c>
      <c r="P2637" s="9">
        <f t="shared" si="593"/>
        <v>0</v>
      </c>
      <c r="Q2637" s="8">
        <f t="shared" si="594"/>
        <v>0</v>
      </c>
      <c r="R2637" s="8">
        <f t="shared" si="595"/>
        <v>-27.9</v>
      </c>
      <c r="S2637" t="str">
        <f t="shared" si="596"/>
        <v>10.00.00</v>
      </c>
      <c r="T2637" t="str">
        <f t="shared" si="597"/>
        <v>1.00.00</v>
      </c>
      <c r="U2637" t="str">
        <f t="shared" si="598"/>
        <v>20-gen-2017</v>
      </c>
      <c r="V2637">
        <f t="shared" si="599"/>
        <v>1</v>
      </c>
      <c r="W2637">
        <f t="shared" si="600"/>
        <v>2017</v>
      </c>
      <c r="X2637">
        <f t="shared" si="601"/>
        <v>20</v>
      </c>
      <c r="Y2637" s="25">
        <f t="shared" si="602"/>
        <v>21142.300000000127</v>
      </c>
    </row>
    <row r="2638" spans="1:25">
      <c r="A2638" t="s">
        <v>4143</v>
      </c>
      <c r="B2638" t="s">
        <v>4144</v>
      </c>
      <c r="C2638" t="s">
        <v>55</v>
      </c>
      <c r="D2638">
        <v>9</v>
      </c>
      <c r="E2638" s="36">
        <v>-1.8</v>
      </c>
      <c r="F2638" s="4">
        <v>-2.0000000000000001E-4</v>
      </c>
      <c r="G2638">
        <v>0</v>
      </c>
      <c r="H2638" s="25">
        <v>8.6</v>
      </c>
      <c r="I2638" s="25">
        <v>-49.5</v>
      </c>
      <c r="J2638" s="3">
        <v>10000</v>
      </c>
      <c r="K2638" s="7">
        <f t="shared" si="589"/>
        <v>-4</v>
      </c>
      <c r="L2638" s="6">
        <f t="shared" si="590"/>
        <v>-77.599999999999994</v>
      </c>
      <c r="M2638">
        <v>1</v>
      </c>
      <c r="N2638" s="9">
        <f t="shared" si="591"/>
        <v>0</v>
      </c>
      <c r="O2638" s="9">
        <f t="shared" si="592"/>
        <v>-1</v>
      </c>
      <c r="P2638" s="9">
        <f t="shared" si="593"/>
        <v>0</v>
      </c>
      <c r="Q2638" s="8">
        <f t="shared" si="594"/>
        <v>0</v>
      </c>
      <c r="R2638" s="8">
        <f t="shared" si="595"/>
        <v>-1.8</v>
      </c>
      <c r="S2638" t="str">
        <f t="shared" si="596"/>
        <v>1.00.00</v>
      </c>
      <c r="T2638" t="str">
        <f t="shared" si="597"/>
        <v>10.00.00</v>
      </c>
      <c r="U2638" t="str">
        <f t="shared" si="598"/>
        <v>23-gen-2017</v>
      </c>
      <c r="V2638">
        <f t="shared" si="599"/>
        <v>1</v>
      </c>
      <c r="W2638">
        <f t="shared" si="600"/>
        <v>2017</v>
      </c>
      <c r="X2638">
        <f t="shared" si="601"/>
        <v>23</v>
      </c>
      <c r="Y2638" s="25">
        <f t="shared" si="602"/>
        <v>21140.500000000127</v>
      </c>
    </row>
    <row r="2639" spans="1:25">
      <c r="A2639" t="s">
        <v>7660</v>
      </c>
      <c r="B2639" t="s">
        <v>33</v>
      </c>
      <c r="C2639" t="s">
        <v>25</v>
      </c>
      <c r="D2639">
        <v>24</v>
      </c>
      <c r="E2639" s="36">
        <v>53</v>
      </c>
      <c r="F2639" s="4">
        <v>4.4999999999999997E-3</v>
      </c>
      <c r="G2639">
        <v>0</v>
      </c>
      <c r="H2639" s="25">
        <v>75</v>
      </c>
      <c r="I2639" s="25">
        <v>-6.8</v>
      </c>
      <c r="J2639" s="3">
        <v>10000</v>
      </c>
      <c r="K2639" s="7">
        <f t="shared" si="589"/>
        <v>1</v>
      </c>
      <c r="L2639" s="6">
        <f t="shared" si="590"/>
        <v>53</v>
      </c>
      <c r="M2639">
        <v>1</v>
      </c>
      <c r="N2639" s="9">
        <f t="shared" si="591"/>
        <v>1</v>
      </c>
      <c r="O2639" s="9">
        <f t="shared" si="592"/>
        <v>0</v>
      </c>
      <c r="P2639" s="9">
        <f t="shared" si="593"/>
        <v>0</v>
      </c>
      <c r="Q2639" s="8">
        <f t="shared" si="594"/>
        <v>53</v>
      </c>
      <c r="R2639" s="8">
        <f t="shared" si="595"/>
        <v>0</v>
      </c>
      <c r="S2639" t="str">
        <f t="shared" si="596"/>
        <v>11.30.00</v>
      </c>
      <c r="T2639" t="str">
        <f t="shared" si="597"/>
        <v>17.30.00</v>
      </c>
      <c r="U2639" t="str">
        <f t="shared" si="598"/>
        <v>25-gen-2017</v>
      </c>
      <c r="V2639">
        <f t="shared" si="599"/>
        <v>1</v>
      </c>
      <c r="W2639">
        <f t="shared" si="600"/>
        <v>2017</v>
      </c>
      <c r="X2639">
        <f t="shared" si="601"/>
        <v>25</v>
      </c>
      <c r="Y2639" s="25">
        <f t="shared" si="602"/>
        <v>21193.500000000127</v>
      </c>
    </row>
    <row r="2640" spans="1:25">
      <c r="A2640" t="s">
        <v>4145</v>
      </c>
      <c r="B2640" t="s">
        <v>4146</v>
      </c>
      <c r="C2640" t="s">
        <v>55</v>
      </c>
      <c r="D2640">
        <v>17</v>
      </c>
      <c r="E2640" s="36">
        <v>2.9</v>
      </c>
      <c r="F2640" s="4">
        <v>2.0000000000000001E-4</v>
      </c>
      <c r="G2640">
        <v>0</v>
      </c>
      <c r="H2640" s="25">
        <v>27</v>
      </c>
      <c r="I2640" s="25">
        <v>0</v>
      </c>
      <c r="J2640" s="3">
        <v>10000</v>
      </c>
      <c r="K2640" s="7">
        <f t="shared" si="589"/>
        <v>2</v>
      </c>
      <c r="L2640" s="6">
        <f t="shared" si="590"/>
        <v>55.9</v>
      </c>
      <c r="M2640">
        <v>1</v>
      </c>
      <c r="N2640" s="9">
        <f t="shared" si="591"/>
        <v>1</v>
      </c>
      <c r="O2640" s="9">
        <f t="shared" si="592"/>
        <v>0</v>
      </c>
      <c r="P2640" s="9">
        <f t="shared" si="593"/>
        <v>0</v>
      </c>
      <c r="Q2640" s="8">
        <f t="shared" si="594"/>
        <v>2.9</v>
      </c>
      <c r="R2640" s="8">
        <f t="shared" si="595"/>
        <v>0</v>
      </c>
      <c r="S2640" t="str">
        <f t="shared" si="596"/>
        <v>15.00.00</v>
      </c>
      <c r="T2640" t="str">
        <f t="shared" si="597"/>
        <v>9.00.00</v>
      </c>
      <c r="U2640" t="str">
        <f t="shared" si="598"/>
        <v>26-gen-2017</v>
      </c>
      <c r="V2640">
        <f t="shared" si="599"/>
        <v>1</v>
      </c>
      <c r="W2640">
        <f t="shared" si="600"/>
        <v>2017</v>
      </c>
      <c r="X2640">
        <f t="shared" si="601"/>
        <v>26</v>
      </c>
      <c r="Y2640" s="25">
        <f t="shared" si="602"/>
        <v>21196.400000000129</v>
      </c>
    </row>
    <row r="2641" spans="1:25">
      <c r="A2641" t="s">
        <v>4147</v>
      </c>
      <c r="B2641" t="s">
        <v>4148</v>
      </c>
      <c r="C2641" t="s">
        <v>25</v>
      </c>
      <c r="D2641">
        <v>5</v>
      </c>
      <c r="E2641" s="36">
        <v>-53.8</v>
      </c>
      <c r="F2641" s="4">
        <v>-4.5999999999999999E-3</v>
      </c>
      <c r="G2641">
        <v>0</v>
      </c>
      <c r="H2641" s="25">
        <v>9.8000000000000007</v>
      </c>
      <c r="I2641" s="25">
        <v>-53.8</v>
      </c>
      <c r="J2641" s="3">
        <v>10000</v>
      </c>
      <c r="K2641" s="7">
        <f t="shared" si="589"/>
        <v>-1</v>
      </c>
      <c r="L2641" s="6">
        <f t="shared" si="590"/>
        <v>-53.8</v>
      </c>
      <c r="M2641">
        <v>1</v>
      </c>
      <c r="N2641" s="9">
        <f t="shared" si="591"/>
        <v>0</v>
      </c>
      <c r="O2641" s="9">
        <f t="shared" si="592"/>
        <v>-1</v>
      </c>
      <c r="P2641" s="9">
        <f t="shared" si="593"/>
        <v>0</v>
      </c>
      <c r="Q2641" s="8">
        <f t="shared" si="594"/>
        <v>0</v>
      </c>
      <c r="R2641" s="8">
        <f t="shared" si="595"/>
        <v>-53.8</v>
      </c>
      <c r="S2641" t="str">
        <f t="shared" si="596"/>
        <v>10.00.00</v>
      </c>
      <c r="T2641" t="str">
        <f t="shared" si="597"/>
        <v>15.00.00</v>
      </c>
      <c r="U2641" t="str">
        <f t="shared" si="598"/>
        <v>31-gen-2017</v>
      </c>
      <c r="V2641">
        <f t="shared" si="599"/>
        <v>1</v>
      </c>
      <c r="W2641">
        <f t="shared" si="600"/>
        <v>2017</v>
      </c>
      <c r="X2641">
        <f t="shared" si="601"/>
        <v>31</v>
      </c>
      <c r="Y2641" s="25">
        <f t="shared" si="602"/>
        <v>21142.60000000013</v>
      </c>
    </row>
    <row r="2642" spans="1:25">
      <c r="A2642" t="s">
        <v>4149</v>
      </c>
      <c r="B2642" t="s">
        <v>4150</v>
      </c>
      <c r="C2642" t="s">
        <v>25</v>
      </c>
      <c r="D2642">
        <v>8</v>
      </c>
      <c r="E2642" s="36">
        <v>10.199999999999999</v>
      </c>
      <c r="F2642" s="4">
        <v>8.9999999999999998E-4</v>
      </c>
      <c r="G2642">
        <v>0</v>
      </c>
      <c r="H2642" s="25">
        <v>64.900000000000006</v>
      </c>
      <c r="I2642" s="25">
        <v>-7</v>
      </c>
      <c r="J2642" s="3">
        <v>10000</v>
      </c>
      <c r="K2642" s="7">
        <f t="shared" si="589"/>
        <v>1</v>
      </c>
      <c r="L2642" s="6">
        <f t="shared" si="590"/>
        <v>10.199999999999999</v>
      </c>
      <c r="M2642">
        <v>1</v>
      </c>
      <c r="N2642" s="9">
        <f t="shared" si="591"/>
        <v>1</v>
      </c>
      <c r="O2642" s="9">
        <f t="shared" si="592"/>
        <v>0</v>
      </c>
      <c r="P2642" s="9">
        <f t="shared" si="593"/>
        <v>0</v>
      </c>
      <c r="Q2642" s="8">
        <f t="shared" si="594"/>
        <v>10.199999999999999</v>
      </c>
      <c r="R2642" s="8">
        <f t="shared" si="595"/>
        <v>0</v>
      </c>
      <c r="S2642" t="str">
        <f t="shared" si="596"/>
        <v>8.00.00</v>
      </c>
      <c r="T2642" t="str">
        <f t="shared" si="597"/>
        <v>16.00.00</v>
      </c>
      <c r="U2642" t="str">
        <f t="shared" si="598"/>
        <v xml:space="preserve">1-feb-2017 </v>
      </c>
      <c r="V2642">
        <f t="shared" si="599"/>
        <v>2</v>
      </c>
      <c r="W2642">
        <f t="shared" si="600"/>
        <v>2017</v>
      </c>
      <c r="X2642">
        <f t="shared" si="601"/>
        <v>1</v>
      </c>
      <c r="Y2642" s="25">
        <f t="shared" si="602"/>
        <v>21152.80000000013</v>
      </c>
    </row>
    <row r="2643" spans="1:25">
      <c r="A2643" t="s">
        <v>4151</v>
      </c>
      <c r="B2643" t="s">
        <v>4152</v>
      </c>
      <c r="C2643" t="s">
        <v>25</v>
      </c>
      <c r="D2643">
        <v>14</v>
      </c>
      <c r="E2643" s="36">
        <v>-39.799999999999997</v>
      </c>
      <c r="F2643" s="4">
        <v>-3.3999999999999998E-3</v>
      </c>
      <c r="G2643">
        <v>0</v>
      </c>
      <c r="H2643" s="25">
        <v>0</v>
      </c>
      <c r="I2643" s="25">
        <v>-55.6</v>
      </c>
      <c r="J2643" s="3">
        <v>10000</v>
      </c>
      <c r="K2643" s="7">
        <f t="shared" si="589"/>
        <v>-1</v>
      </c>
      <c r="L2643" s="6">
        <f t="shared" si="590"/>
        <v>-39.799999999999997</v>
      </c>
      <c r="M2643">
        <v>1</v>
      </c>
      <c r="N2643" s="9">
        <f t="shared" si="591"/>
        <v>0</v>
      </c>
      <c r="O2643" s="9">
        <f t="shared" si="592"/>
        <v>-1</v>
      </c>
      <c r="P2643" s="9">
        <f t="shared" si="593"/>
        <v>0</v>
      </c>
      <c r="Q2643" s="8">
        <f t="shared" si="594"/>
        <v>0</v>
      </c>
      <c r="R2643" s="8">
        <f t="shared" si="595"/>
        <v>-39.799999999999997</v>
      </c>
      <c r="S2643" t="str">
        <f t="shared" si="596"/>
        <v>14.00.00</v>
      </c>
      <c r="T2643" t="str">
        <f t="shared" si="597"/>
        <v>4.00.00</v>
      </c>
      <c r="U2643" t="str">
        <f t="shared" si="598"/>
        <v xml:space="preserve">2-feb-2017 </v>
      </c>
      <c r="V2643">
        <f t="shared" si="599"/>
        <v>2</v>
      </c>
      <c r="W2643">
        <f t="shared" si="600"/>
        <v>2017</v>
      </c>
      <c r="X2643">
        <f t="shared" si="601"/>
        <v>2</v>
      </c>
      <c r="Y2643" s="25">
        <f t="shared" si="602"/>
        <v>21113.000000000131</v>
      </c>
    </row>
    <row r="2644" spans="1:25">
      <c r="A2644" t="s">
        <v>4153</v>
      </c>
      <c r="B2644" t="s">
        <v>4154</v>
      </c>
      <c r="C2644" t="s">
        <v>25</v>
      </c>
      <c r="D2644">
        <v>15</v>
      </c>
      <c r="E2644" s="36">
        <v>-23.2</v>
      </c>
      <c r="F2644" s="4">
        <v>-2E-3</v>
      </c>
      <c r="G2644">
        <v>0</v>
      </c>
      <c r="H2644" s="25">
        <v>15</v>
      </c>
      <c r="I2644" s="25">
        <v>-26.2</v>
      </c>
      <c r="J2644" s="3">
        <v>10000</v>
      </c>
      <c r="K2644" s="7">
        <f t="shared" si="589"/>
        <v>-2</v>
      </c>
      <c r="L2644" s="6">
        <f t="shared" si="590"/>
        <v>-63</v>
      </c>
      <c r="M2644">
        <v>1</v>
      </c>
      <c r="N2644" s="9">
        <f t="shared" si="591"/>
        <v>0</v>
      </c>
      <c r="O2644" s="9">
        <f t="shared" si="592"/>
        <v>-1</v>
      </c>
      <c r="P2644" s="9">
        <f t="shared" si="593"/>
        <v>0</v>
      </c>
      <c r="Q2644" s="8">
        <f t="shared" si="594"/>
        <v>0</v>
      </c>
      <c r="R2644" s="8">
        <f t="shared" si="595"/>
        <v>-23.2</v>
      </c>
      <c r="S2644" t="str">
        <f t="shared" si="596"/>
        <v>10.00.00</v>
      </c>
      <c r="T2644" t="str">
        <f t="shared" si="597"/>
        <v>2.00.00</v>
      </c>
      <c r="U2644" t="str">
        <f t="shared" si="598"/>
        <v xml:space="preserve">3-feb-2017 </v>
      </c>
      <c r="V2644">
        <f t="shared" si="599"/>
        <v>2</v>
      </c>
      <c r="W2644">
        <f t="shared" si="600"/>
        <v>2017</v>
      </c>
      <c r="X2644">
        <f t="shared" si="601"/>
        <v>3</v>
      </c>
      <c r="Y2644" s="25">
        <f t="shared" si="602"/>
        <v>21089.80000000013</v>
      </c>
    </row>
    <row r="2645" spans="1:25">
      <c r="A2645" t="s">
        <v>4152</v>
      </c>
      <c r="B2645" t="s">
        <v>4153</v>
      </c>
      <c r="C2645" t="s">
        <v>55</v>
      </c>
      <c r="D2645">
        <v>6</v>
      </c>
      <c r="E2645" s="36">
        <v>-48</v>
      </c>
      <c r="F2645" s="4">
        <v>-4.1000000000000003E-3</v>
      </c>
      <c r="G2645">
        <v>0</v>
      </c>
      <c r="H2645" s="25">
        <v>0</v>
      </c>
      <c r="I2645" s="25">
        <v>-72</v>
      </c>
      <c r="J2645" s="3">
        <v>10000</v>
      </c>
      <c r="K2645" s="7">
        <f t="shared" si="589"/>
        <v>-3</v>
      </c>
      <c r="L2645" s="6">
        <f t="shared" si="590"/>
        <v>-111</v>
      </c>
      <c r="M2645">
        <v>1</v>
      </c>
      <c r="N2645" s="9">
        <f t="shared" si="591"/>
        <v>0</v>
      </c>
      <c r="O2645" s="9">
        <f t="shared" si="592"/>
        <v>-1</v>
      </c>
      <c r="P2645" s="9">
        <f t="shared" si="593"/>
        <v>0</v>
      </c>
      <c r="Q2645" s="8">
        <f t="shared" si="594"/>
        <v>0</v>
      </c>
      <c r="R2645" s="8">
        <f t="shared" si="595"/>
        <v>-48</v>
      </c>
      <c r="S2645" t="str">
        <f t="shared" si="596"/>
        <v>4.00.00</v>
      </c>
      <c r="T2645" t="str">
        <f t="shared" si="597"/>
        <v>10.00.00</v>
      </c>
      <c r="U2645" t="str">
        <f t="shared" si="598"/>
        <v xml:space="preserve">3-feb-2017 </v>
      </c>
      <c r="V2645">
        <f t="shared" si="599"/>
        <v>2</v>
      </c>
      <c r="W2645">
        <f t="shared" si="600"/>
        <v>2017</v>
      </c>
      <c r="X2645">
        <f t="shared" si="601"/>
        <v>3</v>
      </c>
      <c r="Y2645" s="25">
        <f t="shared" si="602"/>
        <v>21041.80000000013</v>
      </c>
    </row>
    <row r="2646" spans="1:25">
      <c r="A2646" t="s">
        <v>4155</v>
      </c>
      <c r="B2646" t="s">
        <v>4156</v>
      </c>
      <c r="C2646" t="s">
        <v>55</v>
      </c>
      <c r="D2646">
        <v>4</v>
      </c>
      <c r="E2646" s="36">
        <v>-37.799999999999997</v>
      </c>
      <c r="F2646" s="4">
        <v>-3.3E-3</v>
      </c>
      <c r="G2646">
        <v>0</v>
      </c>
      <c r="H2646" s="25">
        <v>24.5</v>
      </c>
      <c r="I2646" s="25">
        <v>-37.799999999999997</v>
      </c>
      <c r="J2646" s="3">
        <v>10000</v>
      </c>
      <c r="K2646" s="7">
        <f t="shared" si="589"/>
        <v>-4</v>
      </c>
      <c r="L2646" s="6">
        <f t="shared" si="590"/>
        <v>-148.80000000000001</v>
      </c>
      <c r="M2646">
        <v>1</v>
      </c>
      <c r="N2646" s="9">
        <f t="shared" si="591"/>
        <v>0</v>
      </c>
      <c r="O2646" s="9">
        <f t="shared" si="592"/>
        <v>-1</v>
      </c>
      <c r="P2646" s="9">
        <f t="shared" si="593"/>
        <v>0</v>
      </c>
      <c r="Q2646" s="8">
        <f t="shared" si="594"/>
        <v>0</v>
      </c>
      <c r="R2646" s="8">
        <f t="shared" si="595"/>
        <v>-37.799999999999997</v>
      </c>
      <c r="S2646" t="str">
        <f t="shared" si="596"/>
        <v>15.00.00</v>
      </c>
      <c r="T2646" t="str">
        <f t="shared" si="597"/>
        <v>19.00.00</v>
      </c>
      <c r="U2646" t="str">
        <f t="shared" si="598"/>
        <v xml:space="preserve">8-feb-2017 </v>
      </c>
      <c r="V2646">
        <f t="shared" si="599"/>
        <v>2</v>
      </c>
      <c r="W2646">
        <f t="shared" si="600"/>
        <v>2017</v>
      </c>
      <c r="X2646">
        <f t="shared" si="601"/>
        <v>8</v>
      </c>
      <c r="Y2646" s="25">
        <f t="shared" si="602"/>
        <v>21004.000000000131</v>
      </c>
    </row>
    <row r="2647" spans="1:25">
      <c r="A2647" t="s">
        <v>4157</v>
      </c>
      <c r="B2647" t="s">
        <v>4158</v>
      </c>
      <c r="C2647" t="s">
        <v>55</v>
      </c>
      <c r="D2647">
        <v>11</v>
      </c>
      <c r="E2647" s="36">
        <v>0.9</v>
      </c>
      <c r="F2647" s="4">
        <v>1E-4</v>
      </c>
      <c r="G2647">
        <v>0</v>
      </c>
      <c r="H2647" s="25">
        <v>31.2</v>
      </c>
      <c r="I2647" s="25">
        <v>-4.3</v>
      </c>
      <c r="J2647" s="3">
        <v>10000</v>
      </c>
      <c r="K2647" s="7">
        <f t="shared" si="589"/>
        <v>1</v>
      </c>
      <c r="L2647" s="6">
        <f t="shared" si="590"/>
        <v>0.9</v>
      </c>
      <c r="M2647">
        <v>1</v>
      </c>
      <c r="N2647" s="9">
        <f t="shared" si="591"/>
        <v>1</v>
      </c>
      <c r="O2647" s="9">
        <f t="shared" si="592"/>
        <v>0</v>
      </c>
      <c r="P2647" s="9">
        <f t="shared" si="593"/>
        <v>0</v>
      </c>
      <c r="Q2647" s="8">
        <f t="shared" si="594"/>
        <v>0.9</v>
      </c>
      <c r="R2647" s="8">
        <f t="shared" si="595"/>
        <v>0</v>
      </c>
      <c r="S2647" t="str">
        <f t="shared" si="596"/>
        <v>11.00.00</v>
      </c>
      <c r="T2647" t="str">
        <f t="shared" si="597"/>
        <v>22.00.00</v>
      </c>
      <c r="U2647" t="str">
        <f t="shared" si="598"/>
        <v>16-feb-2017</v>
      </c>
      <c r="V2647">
        <f t="shared" si="599"/>
        <v>2</v>
      </c>
      <c r="W2647">
        <f t="shared" si="600"/>
        <v>2017</v>
      </c>
      <c r="X2647">
        <f t="shared" si="601"/>
        <v>16</v>
      </c>
      <c r="Y2647" s="25">
        <f t="shared" si="602"/>
        <v>21004.900000000132</v>
      </c>
    </row>
    <row r="2648" spans="1:25">
      <c r="A2648" t="s">
        <v>4158</v>
      </c>
      <c r="B2648" t="s">
        <v>4159</v>
      </c>
      <c r="C2648" t="s">
        <v>25</v>
      </c>
      <c r="D2648">
        <v>10</v>
      </c>
      <c r="E2648" s="36">
        <v>-24.8</v>
      </c>
      <c r="F2648" s="4">
        <v>-2.0999999999999999E-3</v>
      </c>
      <c r="G2648">
        <v>0</v>
      </c>
      <c r="H2648" s="25">
        <v>0</v>
      </c>
      <c r="I2648" s="25">
        <v>-32.4</v>
      </c>
      <c r="J2648" s="3">
        <v>10000</v>
      </c>
      <c r="K2648" s="7">
        <f t="shared" si="589"/>
        <v>-1</v>
      </c>
      <c r="L2648" s="6">
        <f t="shared" si="590"/>
        <v>-24.8</v>
      </c>
      <c r="M2648">
        <v>1</v>
      </c>
      <c r="N2648" s="9">
        <f t="shared" si="591"/>
        <v>0</v>
      </c>
      <c r="O2648" s="9">
        <f t="shared" si="592"/>
        <v>-1</v>
      </c>
      <c r="P2648" s="9">
        <f t="shared" si="593"/>
        <v>0</v>
      </c>
      <c r="Q2648" s="8">
        <f t="shared" si="594"/>
        <v>0</v>
      </c>
      <c r="R2648" s="8">
        <f t="shared" si="595"/>
        <v>-24.8</v>
      </c>
      <c r="S2648" t="str">
        <f t="shared" si="596"/>
        <v>22.00.00</v>
      </c>
      <c r="T2648" t="str">
        <f t="shared" si="597"/>
        <v>8.00.00</v>
      </c>
      <c r="U2648" t="str">
        <f t="shared" si="598"/>
        <v>16-feb-2017</v>
      </c>
      <c r="V2648">
        <f t="shared" si="599"/>
        <v>2</v>
      </c>
      <c r="W2648">
        <f t="shared" si="600"/>
        <v>2017</v>
      </c>
      <c r="X2648">
        <f t="shared" si="601"/>
        <v>16</v>
      </c>
      <c r="Y2648" s="25">
        <f t="shared" si="602"/>
        <v>20980.100000000133</v>
      </c>
    </row>
    <row r="2649" spans="1:25">
      <c r="A2649" t="s">
        <v>4160</v>
      </c>
      <c r="B2649" t="s">
        <v>4161</v>
      </c>
      <c r="C2649" t="s">
        <v>25</v>
      </c>
      <c r="D2649">
        <v>19</v>
      </c>
      <c r="E2649" s="36">
        <v>65.400000000000006</v>
      </c>
      <c r="F2649" s="4">
        <v>5.5999999999999999E-3</v>
      </c>
      <c r="G2649">
        <v>0</v>
      </c>
      <c r="H2649" s="25">
        <v>75.7</v>
      </c>
      <c r="I2649" s="25">
        <v>0</v>
      </c>
      <c r="J2649" s="3">
        <v>10000</v>
      </c>
      <c r="K2649" s="7">
        <f t="shared" si="589"/>
        <v>1</v>
      </c>
      <c r="L2649" s="6">
        <f t="shared" si="590"/>
        <v>65.400000000000006</v>
      </c>
      <c r="M2649">
        <v>1</v>
      </c>
      <c r="N2649" s="9">
        <f t="shared" si="591"/>
        <v>1</v>
      </c>
      <c r="O2649" s="9">
        <f t="shared" si="592"/>
        <v>0</v>
      </c>
      <c r="P2649" s="9">
        <f t="shared" si="593"/>
        <v>0</v>
      </c>
      <c r="Q2649" s="8">
        <f t="shared" si="594"/>
        <v>65.400000000000006</v>
      </c>
      <c r="R2649" s="8">
        <f t="shared" si="595"/>
        <v>0</v>
      </c>
      <c r="S2649" t="str">
        <f t="shared" si="596"/>
        <v>18.00.00</v>
      </c>
      <c r="T2649" t="str">
        <f t="shared" si="597"/>
        <v>14.00.00</v>
      </c>
      <c r="U2649" t="str">
        <f t="shared" si="598"/>
        <v>17-feb-2017</v>
      </c>
      <c r="V2649">
        <f t="shared" si="599"/>
        <v>2</v>
      </c>
      <c r="W2649">
        <f t="shared" si="600"/>
        <v>2017</v>
      </c>
      <c r="X2649">
        <f t="shared" si="601"/>
        <v>17</v>
      </c>
      <c r="Y2649" s="25">
        <f t="shared" si="602"/>
        <v>21045.500000000135</v>
      </c>
    </row>
    <row r="2650" spans="1:25">
      <c r="A2650" t="s">
        <v>4159</v>
      </c>
      <c r="B2650" t="s">
        <v>4160</v>
      </c>
      <c r="C2650" t="s">
        <v>55</v>
      </c>
      <c r="D2650">
        <v>10</v>
      </c>
      <c r="E2650" s="36">
        <v>-3.2</v>
      </c>
      <c r="F2650" s="4">
        <v>-2.9999999999999997E-4</v>
      </c>
      <c r="G2650">
        <v>0</v>
      </c>
      <c r="H2650" s="25">
        <v>44.2</v>
      </c>
      <c r="I2650" s="25">
        <v>-7.7</v>
      </c>
      <c r="J2650" s="3">
        <v>10000</v>
      </c>
      <c r="K2650" s="7">
        <f t="shared" si="589"/>
        <v>-1</v>
      </c>
      <c r="L2650" s="6">
        <f t="shared" si="590"/>
        <v>-3.2</v>
      </c>
      <c r="M2650">
        <v>1</v>
      </c>
      <c r="N2650" s="9">
        <f t="shared" si="591"/>
        <v>0</v>
      </c>
      <c r="O2650" s="9">
        <f t="shared" si="592"/>
        <v>-1</v>
      </c>
      <c r="P2650" s="9">
        <f t="shared" si="593"/>
        <v>0</v>
      </c>
      <c r="Q2650" s="8">
        <f t="shared" si="594"/>
        <v>0</v>
      </c>
      <c r="R2650" s="8">
        <f t="shared" si="595"/>
        <v>-3.2</v>
      </c>
      <c r="S2650" t="str">
        <f t="shared" si="596"/>
        <v>8.00.00</v>
      </c>
      <c r="T2650" t="str">
        <f t="shared" si="597"/>
        <v>18.00.00</v>
      </c>
      <c r="U2650" t="str">
        <f t="shared" si="598"/>
        <v>17-feb-2017</v>
      </c>
      <c r="V2650">
        <f t="shared" si="599"/>
        <v>2</v>
      </c>
      <c r="W2650">
        <f t="shared" si="600"/>
        <v>2017</v>
      </c>
      <c r="X2650">
        <f t="shared" si="601"/>
        <v>17</v>
      </c>
      <c r="Y2650" s="25">
        <f t="shared" si="602"/>
        <v>21042.300000000134</v>
      </c>
    </row>
    <row r="2651" spans="1:25">
      <c r="A2651" t="s">
        <v>2556</v>
      </c>
      <c r="B2651" t="s">
        <v>2557</v>
      </c>
      <c r="C2651" t="s">
        <v>25</v>
      </c>
      <c r="D2651">
        <v>9</v>
      </c>
      <c r="E2651" s="38">
        <v>183.6</v>
      </c>
      <c r="F2651" s="4">
        <v>7.7000000000000002E-3</v>
      </c>
      <c r="G2651">
        <v>0</v>
      </c>
      <c r="H2651" s="25">
        <v>199</v>
      </c>
      <c r="I2651" s="25">
        <v>0</v>
      </c>
      <c r="J2651" s="3">
        <v>10000</v>
      </c>
      <c r="K2651" s="7">
        <f t="shared" si="589"/>
        <v>1</v>
      </c>
      <c r="L2651" s="6">
        <f t="shared" si="590"/>
        <v>183.6</v>
      </c>
      <c r="M2651">
        <v>1</v>
      </c>
      <c r="N2651" s="9">
        <f t="shared" si="591"/>
        <v>1</v>
      </c>
      <c r="O2651" s="9">
        <f t="shared" si="592"/>
        <v>0</v>
      </c>
      <c r="P2651" s="9">
        <f t="shared" si="593"/>
        <v>0</v>
      </c>
      <c r="Q2651" s="8">
        <f t="shared" si="594"/>
        <v>183.6</v>
      </c>
      <c r="R2651" s="8">
        <f t="shared" si="595"/>
        <v>0</v>
      </c>
      <c r="S2651" t="str">
        <f t="shared" si="596"/>
        <v>12.00.00</v>
      </c>
      <c r="T2651" t="str">
        <f t="shared" si="597"/>
        <v>21.00.00</v>
      </c>
      <c r="U2651" t="str">
        <f t="shared" si="598"/>
        <v>21-feb-2017</v>
      </c>
      <c r="V2651">
        <f t="shared" si="599"/>
        <v>2</v>
      </c>
      <c r="W2651">
        <f t="shared" si="600"/>
        <v>2017</v>
      </c>
      <c r="X2651">
        <f t="shared" si="601"/>
        <v>21</v>
      </c>
      <c r="Y2651" s="25">
        <f t="shared" si="602"/>
        <v>21225.900000000132</v>
      </c>
    </row>
    <row r="2652" spans="1:25">
      <c r="A2652" t="s">
        <v>4162</v>
      </c>
      <c r="B2652" t="s">
        <v>4163</v>
      </c>
      <c r="C2652" t="s">
        <v>55</v>
      </c>
      <c r="D2652">
        <v>11</v>
      </c>
      <c r="E2652" s="36">
        <v>-38.5</v>
      </c>
      <c r="F2652" s="4">
        <v>-3.2000000000000002E-3</v>
      </c>
      <c r="G2652">
        <v>0</v>
      </c>
      <c r="H2652" s="25">
        <v>11.5</v>
      </c>
      <c r="I2652" s="25">
        <v>-38.700000000000003</v>
      </c>
      <c r="J2652" s="3">
        <v>10000</v>
      </c>
      <c r="K2652" s="7">
        <f t="shared" si="589"/>
        <v>-1</v>
      </c>
      <c r="L2652" s="6">
        <f t="shared" si="590"/>
        <v>-38.5</v>
      </c>
      <c r="M2652">
        <v>1</v>
      </c>
      <c r="N2652" s="9">
        <f t="shared" si="591"/>
        <v>0</v>
      </c>
      <c r="O2652" s="9">
        <f t="shared" si="592"/>
        <v>-1</v>
      </c>
      <c r="P2652" s="9">
        <f t="shared" si="593"/>
        <v>0</v>
      </c>
      <c r="Q2652" s="8">
        <f t="shared" si="594"/>
        <v>0</v>
      </c>
      <c r="R2652" s="8">
        <f t="shared" si="595"/>
        <v>-38.5</v>
      </c>
      <c r="S2652" t="str">
        <f t="shared" si="596"/>
        <v>12.00.00</v>
      </c>
      <c r="T2652" t="str">
        <f t="shared" si="597"/>
        <v>23.00.00</v>
      </c>
      <c r="U2652" t="str">
        <f t="shared" si="598"/>
        <v>22-feb-2017</v>
      </c>
      <c r="V2652">
        <f t="shared" si="599"/>
        <v>2</v>
      </c>
      <c r="W2652">
        <f t="shared" si="600"/>
        <v>2017</v>
      </c>
      <c r="X2652">
        <f t="shared" si="601"/>
        <v>22</v>
      </c>
      <c r="Y2652" s="25">
        <f t="shared" si="602"/>
        <v>21187.400000000132</v>
      </c>
    </row>
    <row r="2653" spans="1:25">
      <c r="A2653" t="s">
        <v>4164</v>
      </c>
      <c r="B2653" t="s">
        <v>4165</v>
      </c>
      <c r="C2653" t="s">
        <v>55</v>
      </c>
      <c r="D2653">
        <v>25</v>
      </c>
      <c r="E2653" s="36">
        <v>178.2</v>
      </c>
      <c r="F2653" s="4">
        <v>1.49E-2</v>
      </c>
      <c r="G2653">
        <v>0</v>
      </c>
      <c r="H2653" s="25">
        <v>245.7</v>
      </c>
      <c r="I2653" s="25">
        <v>-9.5</v>
      </c>
      <c r="J2653" s="3">
        <v>10000</v>
      </c>
      <c r="K2653" s="7">
        <f t="shared" si="589"/>
        <v>1</v>
      </c>
      <c r="L2653" s="6">
        <f t="shared" si="590"/>
        <v>178.2</v>
      </c>
      <c r="M2653">
        <v>1</v>
      </c>
      <c r="N2653" s="9">
        <f t="shared" si="591"/>
        <v>1</v>
      </c>
      <c r="O2653" s="9">
        <f t="shared" si="592"/>
        <v>0</v>
      </c>
      <c r="P2653" s="9">
        <f t="shared" si="593"/>
        <v>0</v>
      </c>
      <c r="Q2653" s="8">
        <f t="shared" si="594"/>
        <v>178.2</v>
      </c>
      <c r="R2653" s="8">
        <f t="shared" si="595"/>
        <v>0</v>
      </c>
      <c r="S2653" t="str">
        <f t="shared" si="596"/>
        <v>14.00.00</v>
      </c>
      <c r="T2653" t="str">
        <f t="shared" si="597"/>
        <v>15.00.00</v>
      </c>
      <c r="U2653" t="str">
        <f t="shared" si="598"/>
        <v>23-feb-2017</v>
      </c>
      <c r="V2653">
        <f t="shared" si="599"/>
        <v>2</v>
      </c>
      <c r="W2653">
        <f t="shared" si="600"/>
        <v>2017</v>
      </c>
      <c r="X2653">
        <f t="shared" si="601"/>
        <v>23</v>
      </c>
      <c r="Y2653" s="25">
        <f t="shared" si="602"/>
        <v>21365.600000000133</v>
      </c>
    </row>
    <row r="2654" spans="1:25">
      <c r="A2654" t="s">
        <v>2558</v>
      </c>
      <c r="B2654" t="s">
        <v>2559</v>
      </c>
      <c r="C2654" t="s">
        <v>55</v>
      </c>
      <c r="D2654">
        <v>8</v>
      </c>
      <c r="E2654" s="38">
        <v>-101</v>
      </c>
      <c r="F2654" s="4">
        <v>-4.3E-3</v>
      </c>
      <c r="G2654">
        <v>0</v>
      </c>
      <c r="H2654" s="25">
        <v>47</v>
      </c>
      <c r="I2654" s="25">
        <v>-115.4</v>
      </c>
      <c r="J2654" s="3">
        <v>10000</v>
      </c>
      <c r="K2654" s="7">
        <f t="shared" si="589"/>
        <v>-1</v>
      </c>
      <c r="L2654" s="6">
        <f t="shared" si="590"/>
        <v>-101</v>
      </c>
      <c r="M2654">
        <v>1</v>
      </c>
      <c r="N2654" s="9">
        <f t="shared" si="591"/>
        <v>0</v>
      </c>
      <c r="O2654" s="9">
        <f t="shared" si="592"/>
        <v>-1</v>
      </c>
      <c r="P2654" s="9">
        <f t="shared" si="593"/>
        <v>0</v>
      </c>
      <c r="Q2654" s="8">
        <f t="shared" si="594"/>
        <v>0</v>
      </c>
      <c r="R2654" s="8">
        <f t="shared" si="595"/>
        <v>-101</v>
      </c>
      <c r="S2654" t="str">
        <f t="shared" si="596"/>
        <v>13.00.00</v>
      </c>
      <c r="T2654" t="str">
        <f t="shared" si="597"/>
        <v>21.00.00</v>
      </c>
      <c r="U2654" t="str">
        <f t="shared" si="598"/>
        <v>24-feb-2017</v>
      </c>
      <c r="V2654">
        <f t="shared" si="599"/>
        <v>2</v>
      </c>
      <c r="W2654">
        <f t="shared" si="600"/>
        <v>2017</v>
      </c>
      <c r="X2654">
        <f t="shared" si="601"/>
        <v>24</v>
      </c>
      <c r="Y2654" s="25">
        <f t="shared" si="602"/>
        <v>21264.600000000133</v>
      </c>
    </row>
    <row r="2655" spans="1:25">
      <c r="A2655" t="s">
        <v>4166</v>
      </c>
      <c r="B2655" t="s">
        <v>4167</v>
      </c>
      <c r="C2655" t="s">
        <v>25</v>
      </c>
      <c r="D2655">
        <v>13</v>
      </c>
      <c r="E2655" s="36">
        <v>-27.1</v>
      </c>
      <c r="F2655" s="4">
        <v>-2.3E-3</v>
      </c>
      <c r="G2655">
        <v>0</v>
      </c>
      <c r="H2655" s="25">
        <v>9.1</v>
      </c>
      <c r="I2655" s="25">
        <v>-26.1</v>
      </c>
      <c r="J2655" s="3">
        <v>10000</v>
      </c>
      <c r="K2655" s="7">
        <f t="shared" si="589"/>
        <v>-2</v>
      </c>
      <c r="L2655" s="6">
        <f t="shared" si="590"/>
        <v>-128.1</v>
      </c>
      <c r="M2655">
        <v>1</v>
      </c>
      <c r="N2655" s="9">
        <f t="shared" si="591"/>
        <v>0</v>
      </c>
      <c r="O2655" s="9">
        <f t="shared" si="592"/>
        <v>-1</v>
      </c>
      <c r="P2655" s="9">
        <f t="shared" si="593"/>
        <v>0</v>
      </c>
      <c r="Q2655" s="8">
        <f t="shared" si="594"/>
        <v>0</v>
      </c>
      <c r="R2655" s="8">
        <f t="shared" si="595"/>
        <v>-27.1</v>
      </c>
      <c r="S2655" t="str">
        <f t="shared" si="596"/>
        <v>21.00.00</v>
      </c>
      <c r="T2655" t="str">
        <f t="shared" si="597"/>
        <v>10.00.00</v>
      </c>
      <c r="U2655" t="str">
        <f t="shared" si="598"/>
        <v>27-feb-2017</v>
      </c>
      <c r="V2655">
        <f t="shared" si="599"/>
        <v>2</v>
      </c>
      <c r="W2655">
        <f t="shared" si="600"/>
        <v>2017</v>
      </c>
      <c r="X2655">
        <f t="shared" si="601"/>
        <v>27</v>
      </c>
      <c r="Y2655" s="25">
        <f t="shared" si="602"/>
        <v>21237.500000000135</v>
      </c>
    </row>
    <row r="2656" spans="1:25">
      <c r="A2656" t="s">
        <v>4167</v>
      </c>
      <c r="B2656" t="s">
        <v>4168</v>
      </c>
      <c r="C2656" t="s">
        <v>55</v>
      </c>
      <c r="D2656">
        <v>7</v>
      </c>
      <c r="E2656" s="36">
        <v>-24.3</v>
      </c>
      <c r="F2656" s="4">
        <v>-2.0999999999999999E-3</v>
      </c>
      <c r="G2656">
        <v>0</v>
      </c>
      <c r="H2656" s="25">
        <v>28.3</v>
      </c>
      <c r="I2656" s="25">
        <v>-29.1</v>
      </c>
      <c r="J2656" s="3">
        <v>10000</v>
      </c>
      <c r="K2656" s="7">
        <f t="shared" si="589"/>
        <v>-3</v>
      </c>
      <c r="L2656" s="6">
        <f t="shared" si="590"/>
        <v>-152.4</v>
      </c>
      <c r="M2656">
        <v>1</v>
      </c>
      <c r="N2656" s="9">
        <f t="shared" si="591"/>
        <v>0</v>
      </c>
      <c r="O2656" s="9">
        <f t="shared" si="592"/>
        <v>-1</v>
      </c>
      <c r="P2656" s="9">
        <f t="shared" si="593"/>
        <v>0</v>
      </c>
      <c r="Q2656" s="8">
        <f t="shared" si="594"/>
        <v>0</v>
      </c>
      <c r="R2656" s="8">
        <f t="shared" si="595"/>
        <v>-24.3</v>
      </c>
      <c r="S2656" t="str">
        <f t="shared" si="596"/>
        <v>10.00.00</v>
      </c>
      <c r="T2656" t="str">
        <f t="shared" si="597"/>
        <v>17.00.00</v>
      </c>
      <c r="U2656" t="str">
        <f t="shared" si="598"/>
        <v>28-feb-2017</v>
      </c>
      <c r="V2656">
        <f t="shared" si="599"/>
        <v>2</v>
      </c>
      <c r="W2656">
        <f t="shared" si="600"/>
        <v>2017</v>
      </c>
      <c r="X2656">
        <f t="shared" si="601"/>
        <v>28</v>
      </c>
      <c r="Y2656" s="25">
        <f t="shared" si="602"/>
        <v>21213.200000000135</v>
      </c>
    </row>
    <row r="2657" spans="1:25">
      <c r="A2657" t="s">
        <v>4168</v>
      </c>
      <c r="B2657" t="s">
        <v>4169</v>
      </c>
      <c r="C2657" t="s">
        <v>25</v>
      </c>
      <c r="D2657">
        <v>34</v>
      </c>
      <c r="E2657" s="36">
        <v>212.5</v>
      </c>
      <c r="F2657" s="4">
        <v>1.7899999999999999E-2</v>
      </c>
      <c r="G2657">
        <v>0</v>
      </c>
      <c r="H2657" s="25">
        <v>251.2</v>
      </c>
      <c r="I2657" s="25">
        <v>-18.7</v>
      </c>
      <c r="J2657" s="3">
        <v>10000</v>
      </c>
      <c r="K2657" s="7">
        <f t="shared" si="589"/>
        <v>1</v>
      </c>
      <c r="L2657" s="6">
        <f t="shared" si="590"/>
        <v>212.5</v>
      </c>
      <c r="M2657">
        <v>1</v>
      </c>
      <c r="N2657" s="9">
        <f t="shared" si="591"/>
        <v>1</v>
      </c>
      <c r="O2657" s="9">
        <f t="shared" si="592"/>
        <v>0</v>
      </c>
      <c r="P2657" s="9">
        <f t="shared" si="593"/>
        <v>0</v>
      </c>
      <c r="Q2657" s="8">
        <f t="shared" si="594"/>
        <v>212.5</v>
      </c>
      <c r="R2657" s="8">
        <f t="shared" si="595"/>
        <v>0</v>
      </c>
      <c r="S2657" t="str">
        <f t="shared" si="596"/>
        <v>17.00.00</v>
      </c>
      <c r="T2657" t="str">
        <f t="shared" si="597"/>
        <v>3.00.00</v>
      </c>
      <c r="U2657" t="str">
        <f t="shared" si="598"/>
        <v>28-feb-2017</v>
      </c>
      <c r="V2657">
        <f t="shared" si="599"/>
        <v>2</v>
      </c>
      <c r="W2657">
        <f t="shared" si="600"/>
        <v>2017</v>
      </c>
      <c r="X2657">
        <f t="shared" si="601"/>
        <v>28</v>
      </c>
      <c r="Y2657" s="25">
        <f t="shared" si="602"/>
        <v>21425.700000000135</v>
      </c>
    </row>
    <row r="2658" spans="1:25">
      <c r="A2658" t="s">
        <v>2560</v>
      </c>
      <c r="B2658" t="s">
        <v>2561</v>
      </c>
      <c r="C2658" t="s">
        <v>25</v>
      </c>
      <c r="D2658">
        <v>9</v>
      </c>
      <c r="E2658" s="38">
        <v>185</v>
      </c>
      <c r="F2658" s="4">
        <v>7.7000000000000002E-3</v>
      </c>
      <c r="G2658">
        <v>0</v>
      </c>
      <c r="H2658" s="25">
        <v>186.4</v>
      </c>
      <c r="I2658" s="25">
        <v>-23.6</v>
      </c>
      <c r="J2658" s="3">
        <v>10000</v>
      </c>
      <c r="K2658" s="7">
        <f t="shared" si="589"/>
        <v>2</v>
      </c>
      <c r="L2658" s="6">
        <f t="shared" si="590"/>
        <v>397.5</v>
      </c>
      <c r="M2658">
        <v>1</v>
      </c>
      <c r="N2658" s="9">
        <f t="shared" si="591"/>
        <v>1</v>
      </c>
      <c r="O2658" s="9">
        <f t="shared" si="592"/>
        <v>0</v>
      </c>
      <c r="P2658" s="9">
        <f t="shared" si="593"/>
        <v>0</v>
      </c>
      <c r="Q2658" s="8">
        <f t="shared" si="594"/>
        <v>185</v>
      </c>
      <c r="R2658" s="8">
        <f t="shared" si="595"/>
        <v>0</v>
      </c>
      <c r="S2658" t="str">
        <f t="shared" si="596"/>
        <v>12.00.00</v>
      </c>
      <c r="T2658" t="str">
        <f t="shared" si="597"/>
        <v>21.00.00</v>
      </c>
      <c r="U2658" t="str">
        <f t="shared" si="598"/>
        <v xml:space="preserve">1-mar-2017 </v>
      </c>
      <c r="V2658">
        <f t="shared" si="599"/>
        <v>3</v>
      </c>
      <c r="W2658">
        <f t="shared" si="600"/>
        <v>2017</v>
      </c>
      <c r="X2658">
        <f t="shared" si="601"/>
        <v>1</v>
      </c>
      <c r="Y2658" s="25">
        <f t="shared" si="602"/>
        <v>21610.700000000135</v>
      </c>
    </row>
    <row r="2659" spans="1:25">
      <c r="A2659" t="s">
        <v>3623</v>
      </c>
      <c r="B2659" t="s">
        <v>3624</v>
      </c>
      <c r="C2659" t="s">
        <v>25</v>
      </c>
      <c r="D2659">
        <v>11</v>
      </c>
      <c r="E2659" s="36">
        <v>-28.7</v>
      </c>
      <c r="F2659" s="4">
        <v>-2.3999999999999998E-3</v>
      </c>
      <c r="G2659">
        <v>0</v>
      </c>
      <c r="H2659" s="25">
        <v>0.8</v>
      </c>
      <c r="I2659" s="25">
        <v>-29.2</v>
      </c>
      <c r="J2659" s="3">
        <v>10000</v>
      </c>
      <c r="K2659" s="7">
        <f t="shared" si="589"/>
        <v>-1</v>
      </c>
      <c r="L2659" s="6">
        <f t="shared" si="590"/>
        <v>-28.7</v>
      </c>
      <c r="M2659">
        <v>1</v>
      </c>
      <c r="N2659" s="9">
        <f t="shared" si="591"/>
        <v>0</v>
      </c>
      <c r="O2659" s="9">
        <f t="shared" si="592"/>
        <v>-1</v>
      </c>
      <c r="P2659" s="9">
        <f t="shared" si="593"/>
        <v>0</v>
      </c>
      <c r="Q2659" s="8">
        <f t="shared" si="594"/>
        <v>0</v>
      </c>
      <c r="R2659" s="8">
        <f t="shared" si="595"/>
        <v>-28.7</v>
      </c>
      <c r="S2659" t="str">
        <f t="shared" si="596"/>
        <v>12.00.00</v>
      </c>
      <c r="T2659" t="str">
        <f t="shared" si="597"/>
        <v>23.00.00</v>
      </c>
      <c r="U2659" t="str">
        <f t="shared" si="598"/>
        <v xml:space="preserve">2-mar-2017 </v>
      </c>
      <c r="V2659">
        <f t="shared" si="599"/>
        <v>3</v>
      </c>
      <c r="W2659">
        <f t="shared" si="600"/>
        <v>2017</v>
      </c>
      <c r="X2659">
        <f t="shared" si="601"/>
        <v>2</v>
      </c>
      <c r="Y2659" s="25">
        <f t="shared" si="602"/>
        <v>21582.000000000135</v>
      </c>
    </row>
    <row r="2660" spans="1:25">
      <c r="A2660" t="s">
        <v>4169</v>
      </c>
      <c r="B2660" t="s">
        <v>4170</v>
      </c>
      <c r="C2660" t="s">
        <v>55</v>
      </c>
      <c r="D2660">
        <v>12</v>
      </c>
      <c r="E2660" s="36">
        <v>-15.1</v>
      </c>
      <c r="F2660" s="4">
        <v>-1.2999999999999999E-3</v>
      </c>
      <c r="G2660">
        <v>0</v>
      </c>
      <c r="H2660" s="25">
        <v>6.8</v>
      </c>
      <c r="I2660" s="25">
        <v>-15.1</v>
      </c>
      <c r="J2660" s="3">
        <v>10000</v>
      </c>
      <c r="K2660" s="7">
        <f t="shared" si="589"/>
        <v>-2</v>
      </c>
      <c r="L2660" s="6">
        <f t="shared" si="590"/>
        <v>-43.8</v>
      </c>
      <c r="M2660">
        <v>1</v>
      </c>
      <c r="N2660" s="9">
        <f t="shared" si="591"/>
        <v>0</v>
      </c>
      <c r="O2660" s="9">
        <f t="shared" si="592"/>
        <v>-1</v>
      </c>
      <c r="P2660" s="9">
        <f t="shared" si="593"/>
        <v>0</v>
      </c>
      <c r="Q2660" s="8">
        <f t="shared" si="594"/>
        <v>0</v>
      </c>
      <c r="R2660" s="8">
        <f t="shared" si="595"/>
        <v>-15.1</v>
      </c>
      <c r="S2660" t="str">
        <f t="shared" si="596"/>
        <v>3.00.00</v>
      </c>
      <c r="T2660" t="str">
        <f t="shared" si="597"/>
        <v>15.00.00</v>
      </c>
      <c r="U2660" t="str">
        <f t="shared" si="598"/>
        <v xml:space="preserve">2-mar-2017 </v>
      </c>
      <c r="V2660">
        <f t="shared" si="599"/>
        <v>3</v>
      </c>
      <c r="W2660">
        <f t="shared" si="600"/>
        <v>2017</v>
      </c>
      <c r="X2660">
        <f t="shared" si="601"/>
        <v>2</v>
      </c>
      <c r="Y2660" s="25">
        <f t="shared" si="602"/>
        <v>21566.900000000136</v>
      </c>
    </row>
    <row r="2661" spans="1:25">
      <c r="A2661" t="s">
        <v>3625</v>
      </c>
      <c r="B2661" t="s">
        <v>3626</v>
      </c>
      <c r="C2661" t="s">
        <v>25</v>
      </c>
      <c r="D2661">
        <v>2</v>
      </c>
      <c r="E2661" s="36">
        <v>37.799999999999997</v>
      </c>
      <c r="F2661" s="4">
        <v>3.0999999999999999E-3</v>
      </c>
      <c r="G2661">
        <v>0</v>
      </c>
      <c r="H2661" s="25">
        <v>37.799999999999997</v>
      </c>
      <c r="I2661" s="25">
        <v>-12</v>
      </c>
      <c r="J2661" s="3">
        <v>10000</v>
      </c>
      <c r="K2661" s="7">
        <f t="shared" si="589"/>
        <v>1</v>
      </c>
      <c r="L2661" s="6">
        <f t="shared" si="590"/>
        <v>37.799999999999997</v>
      </c>
      <c r="M2661">
        <v>1</v>
      </c>
      <c r="N2661" s="9">
        <f t="shared" si="591"/>
        <v>1</v>
      </c>
      <c r="O2661" s="9">
        <f t="shared" si="592"/>
        <v>0</v>
      </c>
      <c r="P2661" s="9">
        <f t="shared" si="593"/>
        <v>0</v>
      </c>
      <c r="Q2661" s="8">
        <f t="shared" si="594"/>
        <v>37.799999999999997</v>
      </c>
      <c r="R2661" s="8">
        <f t="shared" si="595"/>
        <v>0</v>
      </c>
      <c r="S2661" t="str">
        <f t="shared" si="596"/>
        <v>10.00.00</v>
      </c>
      <c r="T2661" t="str">
        <f t="shared" si="597"/>
        <v>12.00.00</v>
      </c>
      <c r="U2661" t="str">
        <f t="shared" si="598"/>
        <v xml:space="preserve">3-mar-2017 </v>
      </c>
      <c r="V2661">
        <f t="shared" si="599"/>
        <v>3</v>
      </c>
      <c r="W2661">
        <f t="shared" si="600"/>
        <v>2017</v>
      </c>
      <c r="X2661">
        <f t="shared" si="601"/>
        <v>3</v>
      </c>
      <c r="Y2661" s="25">
        <f t="shared" si="602"/>
        <v>21604.700000000135</v>
      </c>
    </row>
    <row r="2662" spans="1:25">
      <c r="A2662" t="s">
        <v>4171</v>
      </c>
      <c r="B2662" t="s">
        <v>4172</v>
      </c>
      <c r="C2662" t="s">
        <v>55</v>
      </c>
      <c r="D2662">
        <v>18</v>
      </c>
      <c r="E2662" s="36">
        <v>42.6</v>
      </c>
      <c r="F2662" s="4">
        <v>3.5000000000000001E-3</v>
      </c>
      <c r="G2662">
        <v>0</v>
      </c>
      <c r="H2662" s="25">
        <v>72.2</v>
      </c>
      <c r="I2662" s="25">
        <v>-31.3</v>
      </c>
      <c r="J2662" s="3">
        <v>10000</v>
      </c>
      <c r="K2662" s="7">
        <f t="shared" si="589"/>
        <v>2</v>
      </c>
      <c r="L2662" s="6">
        <f t="shared" si="590"/>
        <v>80.400000000000006</v>
      </c>
      <c r="M2662">
        <v>1</v>
      </c>
      <c r="N2662" s="9">
        <f t="shared" si="591"/>
        <v>1</v>
      </c>
      <c r="O2662" s="9">
        <f t="shared" si="592"/>
        <v>0</v>
      </c>
      <c r="P2662" s="9">
        <f t="shared" si="593"/>
        <v>0</v>
      </c>
      <c r="Q2662" s="8">
        <f t="shared" si="594"/>
        <v>42.6</v>
      </c>
      <c r="R2662" s="8">
        <f t="shared" si="595"/>
        <v>0</v>
      </c>
      <c r="S2662" t="str">
        <f t="shared" si="596"/>
        <v>17.00.00</v>
      </c>
      <c r="T2662" t="str">
        <f t="shared" si="597"/>
        <v>12.00.00</v>
      </c>
      <c r="U2662" t="str">
        <f t="shared" si="598"/>
        <v xml:space="preserve">3-mar-2017 </v>
      </c>
      <c r="V2662">
        <f t="shared" si="599"/>
        <v>3</v>
      </c>
      <c r="W2662">
        <f t="shared" si="600"/>
        <v>2017</v>
      </c>
      <c r="X2662">
        <f t="shared" si="601"/>
        <v>3</v>
      </c>
      <c r="Y2662" s="25">
        <f t="shared" si="602"/>
        <v>21647.300000000134</v>
      </c>
    </row>
    <row r="2663" spans="1:25">
      <c r="A2663" t="s">
        <v>4174</v>
      </c>
      <c r="B2663" t="s">
        <v>4175</v>
      </c>
      <c r="C2663" t="s">
        <v>55</v>
      </c>
      <c r="D2663">
        <v>17</v>
      </c>
      <c r="E2663" s="36">
        <v>-30.8</v>
      </c>
      <c r="F2663" s="4">
        <v>-2.5999999999999999E-3</v>
      </c>
      <c r="G2663">
        <v>0</v>
      </c>
      <c r="H2663" s="25">
        <v>18.600000000000001</v>
      </c>
      <c r="I2663" s="25">
        <v>-31.5</v>
      </c>
      <c r="J2663" s="3">
        <v>10000</v>
      </c>
      <c r="K2663" s="7">
        <f t="shared" si="589"/>
        <v>-1</v>
      </c>
      <c r="L2663" s="6">
        <f t="shared" si="590"/>
        <v>-30.8</v>
      </c>
      <c r="M2663">
        <v>1</v>
      </c>
      <c r="N2663" s="9">
        <f t="shared" si="591"/>
        <v>0</v>
      </c>
      <c r="O2663" s="9">
        <f t="shared" si="592"/>
        <v>-1</v>
      </c>
      <c r="P2663" s="9">
        <f t="shared" si="593"/>
        <v>0</v>
      </c>
      <c r="Q2663" s="8">
        <f t="shared" si="594"/>
        <v>0</v>
      </c>
      <c r="R2663" s="8">
        <f t="shared" si="595"/>
        <v>-30.8</v>
      </c>
      <c r="S2663" t="str">
        <f t="shared" si="596"/>
        <v>16.00.00</v>
      </c>
      <c r="T2663" t="str">
        <f t="shared" si="597"/>
        <v>10.00.00</v>
      </c>
      <c r="U2663" t="str">
        <f t="shared" si="598"/>
        <v xml:space="preserve">7-mar-2017 </v>
      </c>
      <c r="V2663">
        <f t="shared" si="599"/>
        <v>3</v>
      </c>
      <c r="W2663">
        <f t="shared" si="600"/>
        <v>2017</v>
      </c>
      <c r="X2663">
        <f t="shared" si="601"/>
        <v>7</v>
      </c>
      <c r="Y2663" s="25">
        <f t="shared" si="602"/>
        <v>21616.500000000135</v>
      </c>
    </row>
    <row r="2664" spans="1:25">
      <c r="A2664" t="s">
        <v>4173</v>
      </c>
      <c r="B2664" t="s">
        <v>4174</v>
      </c>
      <c r="C2664" t="s">
        <v>25</v>
      </c>
      <c r="D2664">
        <v>10</v>
      </c>
      <c r="E2664" s="36">
        <v>-47.3</v>
      </c>
      <c r="F2664" s="4">
        <v>-3.8999999999999998E-3</v>
      </c>
      <c r="G2664">
        <v>0</v>
      </c>
      <c r="H2664" s="25">
        <v>0</v>
      </c>
      <c r="I2664" s="25">
        <v>-60.6</v>
      </c>
      <c r="J2664" s="3">
        <v>10000</v>
      </c>
      <c r="K2664" s="7">
        <f t="shared" si="589"/>
        <v>-2</v>
      </c>
      <c r="L2664" s="6">
        <f t="shared" si="590"/>
        <v>-78.099999999999994</v>
      </c>
      <c r="M2664">
        <v>1</v>
      </c>
      <c r="N2664" s="9">
        <f t="shared" si="591"/>
        <v>0</v>
      </c>
      <c r="O2664" s="9">
        <f t="shared" si="592"/>
        <v>-1</v>
      </c>
      <c r="P2664" s="9">
        <f t="shared" si="593"/>
        <v>0</v>
      </c>
      <c r="Q2664" s="8">
        <f t="shared" si="594"/>
        <v>0</v>
      </c>
      <c r="R2664" s="8">
        <f t="shared" si="595"/>
        <v>-47.3</v>
      </c>
      <c r="S2664" t="str">
        <f t="shared" si="596"/>
        <v>6.00.00</v>
      </c>
      <c r="T2664" t="str">
        <f t="shared" si="597"/>
        <v>16.00.00</v>
      </c>
      <c r="U2664" t="str">
        <f t="shared" si="598"/>
        <v xml:space="preserve">7-mar-2017 </v>
      </c>
      <c r="V2664">
        <f t="shared" si="599"/>
        <v>3</v>
      </c>
      <c r="W2664">
        <f t="shared" si="600"/>
        <v>2017</v>
      </c>
      <c r="X2664">
        <f t="shared" si="601"/>
        <v>7</v>
      </c>
      <c r="Y2664" s="25">
        <f t="shared" si="602"/>
        <v>21569.200000000135</v>
      </c>
    </row>
    <row r="2665" spans="1:25">
      <c r="A2665" t="s">
        <v>4175</v>
      </c>
      <c r="B2665" t="s">
        <v>4176</v>
      </c>
      <c r="C2665" t="s">
        <v>25</v>
      </c>
      <c r="D2665">
        <v>2</v>
      </c>
      <c r="E2665" s="36">
        <v>-30.8</v>
      </c>
      <c r="F2665" s="4">
        <v>-2.5999999999999999E-3</v>
      </c>
      <c r="G2665">
        <v>0</v>
      </c>
      <c r="H2665" s="25">
        <v>34</v>
      </c>
      <c r="I2665" s="25">
        <v>-31.3</v>
      </c>
      <c r="J2665" s="3">
        <v>10000</v>
      </c>
      <c r="K2665" s="7">
        <f t="shared" si="589"/>
        <v>-3</v>
      </c>
      <c r="L2665" s="6">
        <f t="shared" si="590"/>
        <v>-108.89999999999999</v>
      </c>
      <c r="M2665">
        <v>1</v>
      </c>
      <c r="N2665" s="9">
        <f t="shared" si="591"/>
        <v>0</v>
      </c>
      <c r="O2665" s="9">
        <f t="shared" si="592"/>
        <v>-1</v>
      </c>
      <c r="P2665" s="9">
        <f t="shared" si="593"/>
        <v>0</v>
      </c>
      <c r="Q2665" s="8">
        <f t="shared" si="594"/>
        <v>0</v>
      </c>
      <c r="R2665" s="8">
        <f t="shared" si="595"/>
        <v>-30.8</v>
      </c>
      <c r="S2665" t="str">
        <f t="shared" si="596"/>
        <v>10.00.00</v>
      </c>
      <c r="T2665" t="str">
        <f t="shared" si="597"/>
        <v>12.00.00</v>
      </c>
      <c r="U2665" t="str">
        <f t="shared" si="598"/>
        <v xml:space="preserve">8-mar-2017 </v>
      </c>
      <c r="V2665">
        <f t="shared" si="599"/>
        <v>3</v>
      </c>
      <c r="W2665">
        <f t="shared" si="600"/>
        <v>2017</v>
      </c>
      <c r="X2665">
        <f t="shared" si="601"/>
        <v>8</v>
      </c>
      <c r="Y2665" s="25">
        <f t="shared" si="602"/>
        <v>21538.400000000136</v>
      </c>
    </row>
    <row r="2666" spans="1:25">
      <c r="A2666" t="s">
        <v>4177</v>
      </c>
      <c r="B2666" t="s">
        <v>4178</v>
      </c>
      <c r="C2666" t="s">
        <v>55</v>
      </c>
      <c r="D2666">
        <v>17</v>
      </c>
      <c r="E2666" s="36">
        <v>-29.3</v>
      </c>
      <c r="F2666" s="4">
        <v>-2.5000000000000001E-3</v>
      </c>
      <c r="G2666">
        <v>0</v>
      </c>
      <c r="H2666" s="25">
        <v>14.4</v>
      </c>
      <c r="I2666" s="25">
        <v>-29.3</v>
      </c>
      <c r="J2666" s="3">
        <v>10000</v>
      </c>
      <c r="K2666" s="7">
        <f t="shared" si="589"/>
        <v>-4</v>
      </c>
      <c r="L2666" s="6">
        <f t="shared" si="590"/>
        <v>-138.19999999999999</v>
      </c>
      <c r="M2666">
        <v>1</v>
      </c>
      <c r="N2666" s="9">
        <f t="shared" si="591"/>
        <v>0</v>
      </c>
      <c r="O2666" s="9">
        <f t="shared" si="592"/>
        <v>-1</v>
      </c>
      <c r="P2666" s="9">
        <f t="shared" si="593"/>
        <v>0</v>
      </c>
      <c r="Q2666" s="8">
        <f t="shared" si="594"/>
        <v>0</v>
      </c>
      <c r="R2666" s="8">
        <f t="shared" si="595"/>
        <v>-29.3</v>
      </c>
      <c r="S2666" t="str">
        <f t="shared" si="596"/>
        <v>22.00.00</v>
      </c>
      <c r="T2666" t="str">
        <f t="shared" si="597"/>
        <v>15.00.00</v>
      </c>
      <c r="U2666" t="str">
        <f t="shared" si="598"/>
        <v xml:space="preserve">8-mar-2017 </v>
      </c>
      <c r="V2666">
        <f t="shared" si="599"/>
        <v>3</v>
      </c>
      <c r="W2666">
        <f t="shared" si="600"/>
        <v>2017</v>
      </c>
      <c r="X2666">
        <f t="shared" si="601"/>
        <v>8</v>
      </c>
      <c r="Y2666" s="25">
        <f t="shared" si="602"/>
        <v>21509.100000000137</v>
      </c>
    </row>
    <row r="2667" spans="1:25">
      <c r="A2667" t="s">
        <v>4179</v>
      </c>
      <c r="B2667" t="s">
        <v>4180</v>
      </c>
      <c r="C2667" t="s">
        <v>25</v>
      </c>
      <c r="D2667">
        <v>12</v>
      </c>
      <c r="E2667" s="36">
        <v>-28.8</v>
      </c>
      <c r="F2667" s="4">
        <v>-2.3999999999999998E-3</v>
      </c>
      <c r="G2667">
        <v>0</v>
      </c>
      <c r="H2667" s="25">
        <v>38.700000000000003</v>
      </c>
      <c r="I2667" s="25">
        <v>-28.8</v>
      </c>
      <c r="J2667" s="3">
        <v>10000</v>
      </c>
      <c r="K2667" s="7">
        <f t="shared" si="589"/>
        <v>-5</v>
      </c>
      <c r="L2667" s="6">
        <f t="shared" si="590"/>
        <v>-167</v>
      </c>
      <c r="M2667">
        <v>1</v>
      </c>
      <c r="N2667" s="9">
        <f t="shared" si="591"/>
        <v>0</v>
      </c>
      <c r="O2667" s="9">
        <f t="shared" si="592"/>
        <v>-1</v>
      </c>
      <c r="P2667" s="9">
        <f t="shared" si="593"/>
        <v>0</v>
      </c>
      <c r="Q2667" s="8">
        <f t="shared" si="594"/>
        <v>0</v>
      </c>
      <c r="R2667" s="8">
        <f t="shared" si="595"/>
        <v>-28.8</v>
      </c>
      <c r="S2667" t="str">
        <f t="shared" si="596"/>
        <v>3.00.00</v>
      </c>
      <c r="T2667" t="str">
        <f t="shared" si="597"/>
        <v>15.00.00</v>
      </c>
      <c r="U2667" t="str">
        <f t="shared" si="598"/>
        <v>10-mar-2017</v>
      </c>
      <c r="V2667">
        <f t="shared" si="599"/>
        <v>3</v>
      </c>
      <c r="W2667">
        <f t="shared" si="600"/>
        <v>2017</v>
      </c>
      <c r="X2667">
        <f t="shared" si="601"/>
        <v>10</v>
      </c>
      <c r="Y2667" s="25">
        <f t="shared" si="602"/>
        <v>21480.300000000138</v>
      </c>
    </row>
    <row r="2668" spans="1:25">
      <c r="A2668" t="s">
        <v>4181</v>
      </c>
      <c r="B2668" t="s">
        <v>4182</v>
      </c>
      <c r="C2668" t="s">
        <v>25</v>
      </c>
      <c r="D2668">
        <v>22</v>
      </c>
      <c r="E2668" s="36">
        <v>43.4</v>
      </c>
      <c r="F2668" s="4">
        <v>3.5999999999999999E-3</v>
      </c>
      <c r="G2668">
        <v>0</v>
      </c>
      <c r="H2668" s="25">
        <v>54.2</v>
      </c>
      <c r="I2668" s="25">
        <v>0</v>
      </c>
      <c r="J2668" s="3">
        <v>10000</v>
      </c>
      <c r="K2668" s="7">
        <f t="shared" si="589"/>
        <v>1</v>
      </c>
      <c r="L2668" s="6">
        <f t="shared" si="590"/>
        <v>43.4</v>
      </c>
      <c r="M2668">
        <v>1</v>
      </c>
      <c r="N2668" s="9">
        <f t="shared" si="591"/>
        <v>1</v>
      </c>
      <c r="O2668" s="9">
        <f t="shared" si="592"/>
        <v>0</v>
      </c>
      <c r="P2668" s="9">
        <f t="shared" si="593"/>
        <v>0</v>
      </c>
      <c r="Q2668" s="8">
        <f t="shared" si="594"/>
        <v>43.4</v>
      </c>
      <c r="R2668" s="8">
        <f t="shared" si="595"/>
        <v>0</v>
      </c>
      <c r="S2668" t="str">
        <f t="shared" si="596"/>
        <v>9.00.00</v>
      </c>
      <c r="T2668" t="str">
        <f t="shared" si="597"/>
        <v>7.00.00</v>
      </c>
      <c r="U2668" t="str">
        <f t="shared" si="598"/>
        <v>13-mar-2017</v>
      </c>
      <c r="V2668">
        <f t="shared" si="599"/>
        <v>3</v>
      </c>
      <c r="W2668">
        <f t="shared" si="600"/>
        <v>2017</v>
      </c>
      <c r="X2668">
        <f t="shared" si="601"/>
        <v>13</v>
      </c>
      <c r="Y2668" s="25">
        <f t="shared" si="602"/>
        <v>21523.700000000139</v>
      </c>
    </row>
    <row r="2669" spans="1:25">
      <c r="A2669" t="s">
        <v>3627</v>
      </c>
      <c r="B2669" t="s">
        <v>3628</v>
      </c>
      <c r="C2669" t="s">
        <v>25</v>
      </c>
      <c r="D2669">
        <v>8</v>
      </c>
      <c r="E2669" s="36">
        <v>12.8</v>
      </c>
      <c r="F2669" s="4">
        <v>1.1000000000000001E-3</v>
      </c>
      <c r="G2669">
        <v>0</v>
      </c>
      <c r="H2669" s="25">
        <v>13.7</v>
      </c>
      <c r="I2669" s="25">
        <v>0</v>
      </c>
      <c r="J2669" s="3">
        <v>10000</v>
      </c>
      <c r="K2669" s="7">
        <f t="shared" si="589"/>
        <v>2</v>
      </c>
      <c r="L2669" s="6">
        <f t="shared" si="590"/>
        <v>56.2</v>
      </c>
      <c r="M2669">
        <v>1</v>
      </c>
      <c r="N2669" s="9">
        <f t="shared" si="591"/>
        <v>1</v>
      </c>
      <c r="O2669" s="9">
        <f t="shared" si="592"/>
        <v>0</v>
      </c>
      <c r="P2669" s="9">
        <f t="shared" si="593"/>
        <v>0</v>
      </c>
      <c r="Q2669" s="8">
        <f t="shared" si="594"/>
        <v>12.8</v>
      </c>
      <c r="R2669" s="8">
        <f t="shared" si="595"/>
        <v>0</v>
      </c>
      <c r="S2669" t="str">
        <f t="shared" si="596"/>
        <v>15.00.00</v>
      </c>
      <c r="T2669" t="str">
        <f t="shared" si="597"/>
        <v>23.00.00</v>
      </c>
      <c r="U2669" t="str">
        <f t="shared" si="598"/>
        <v>14-mar-2017</v>
      </c>
      <c r="V2669">
        <f t="shared" si="599"/>
        <v>3</v>
      </c>
      <c r="W2669">
        <f t="shared" si="600"/>
        <v>2017</v>
      </c>
      <c r="X2669">
        <f t="shared" si="601"/>
        <v>14</v>
      </c>
      <c r="Y2669" s="25">
        <f t="shared" si="602"/>
        <v>21536.500000000138</v>
      </c>
    </row>
    <row r="2670" spans="1:25">
      <c r="A2670" t="s">
        <v>4183</v>
      </c>
      <c r="B2670" t="s">
        <v>4184</v>
      </c>
      <c r="C2670" t="s">
        <v>55</v>
      </c>
      <c r="D2670">
        <v>8</v>
      </c>
      <c r="E2670" s="36">
        <v>-47.4</v>
      </c>
      <c r="F2670" s="4">
        <v>-4.0000000000000001E-3</v>
      </c>
      <c r="G2670">
        <v>0</v>
      </c>
      <c r="H2670" s="25">
        <v>0.2</v>
      </c>
      <c r="I2670" s="25">
        <v>-46.3</v>
      </c>
      <c r="J2670" s="3">
        <v>10000</v>
      </c>
      <c r="K2670" s="7">
        <f t="shared" si="589"/>
        <v>-1</v>
      </c>
      <c r="L2670" s="6">
        <f t="shared" si="590"/>
        <v>-47.4</v>
      </c>
      <c r="M2670">
        <v>1</v>
      </c>
      <c r="N2670" s="9">
        <f t="shared" si="591"/>
        <v>0</v>
      </c>
      <c r="O2670" s="9">
        <f t="shared" si="592"/>
        <v>-1</v>
      </c>
      <c r="P2670" s="9">
        <f t="shared" si="593"/>
        <v>0</v>
      </c>
      <c r="Q2670" s="8">
        <f t="shared" si="594"/>
        <v>0</v>
      </c>
      <c r="R2670" s="8">
        <f t="shared" si="595"/>
        <v>-47.4</v>
      </c>
      <c r="S2670" t="str">
        <f t="shared" si="596"/>
        <v>12.00.00</v>
      </c>
      <c r="T2670" t="str">
        <f t="shared" si="597"/>
        <v>20.00.00</v>
      </c>
      <c r="U2670" t="str">
        <f t="shared" si="598"/>
        <v>15-mar-2017</v>
      </c>
      <c r="V2670">
        <f t="shared" si="599"/>
        <v>3</v>
      </c>
      <c r="W2670">
        <f t="shared" si="600"/>
        <v>2017</v>
      </c>
      <c r="X2670">
        <f t="shared" si="601"/>
        <v>15</v>
      </c>
      <c r="Y2670" s="25">
        <f t="shared" si="602"/>
        <v>21489.100000000137</v>
      </c>
    </row>
    <row r="2671" spans="1:25">
      <c r="A2671" t="s">
        <v>4184</v>
      </c>
      <c r="B2671" t="s">
        <v>4185</v>
      </c>
      <c r="C2671" t="s">
        <v>25</v>
      </c>
      <c r="D2671">
        <v>13</v>
      </c>
      <c r="E2671" s="36">
        <v>68.2</v>
      </c>
      <c r="F2671" s="4">
        <v>5.7000000000000002E-3</v>
      </c>
      <c r="G2671">
        <v>0</v>
      </c>
      <c r="H2671" s="25">
        <v>132.1</v>
      </c>
      <c r="I2671" s="25">
        <v>0</v>
      </c>
      <c r="J2671" s="3">
        <v>10000</v>
      </c>
      <c r="K2671" s="7">
        <f t="shared" si="589"/>
        <v>1</v>
      </c>
      <c r="L2671" s="6">
        <f t="shared" si="590"/>
        <v>68.2</v>
      </c>
      <c r="M2671">
        <v>1</v>
      </c>
      <c r="N2671" s="9">
        <f t="shared" si="591"/>
        <v>1</v>
      </c>
      <c r="O2671" s="9">
        <f t="shared" si="592"/>
        <v>0</v>
      </c>
      <c r="P2671" s="9">
        <f t="shared" si="593"/>
        <v>0</v>
      </c>
      <c r="Q2671" s="8">
        <f t="shared" si="594"/>
        <v>68.2</v>
      </c>
      <c r="R2671" s="8">
        <f t="shared" si="595"/>
        <v>0</v>
      </c>
      <c r="S2671" t="str">
        <f t="shared" si="596"/>
        <v>20.00.00</v>
      </c>
      <c r="T2671" t="str">
        <f t="shared" si="597"/>
        <v>9.00.00</v>
      </c>
      <c r="U2671" t="str">
        <f t="shared" si="598"/>
        <v>15-mar-2017</v>
      </c>
      <c r="V2671">
        <f t="shared" si="599"/>
        <v>3</v>
      </c>
      <c r="W2671">
        <f t="shared" si="600"/>
        <v>2017</v>
      </c>
      <c r="X2671">
        <f t="shared" si="601"/>
        <v>15</v>
      </c>
      <c r="Y2671" s="25">
        <f t="shared" si="602"/>
        <v>21557.300000000138</v>
      </c>
    </row>
    <row r="2672" spans="1:25">
      <c r="A2672" t="s">
        <v>2562</v>
      </c>
      <c r="B2672" t="s">
        <v>2563</v>
      </c>
      <c r="C2672" t="s">
        <v>25</v>
      </c>
      <c r="D2672">
        <v>9</v>
      </c>
      <c r="E2672" s="38">
        <v>-69.599999999999994</v>
      </c>
      <c r="F2672" s="4">
        <v>-2.8999999999999998E-3</v>
      </c>
      <c r="G2672">
        <v>0</v>
      </c>
      <c r="H2672" s="25">
        <v>2.4</v>
      </c>
      <c r="I2672" s="25">
        <v>-69.599999999999994</v>
      </c>
      <c r="J2672" s="3">
        <v>10000</v>
      </c>
      <c r="K2672" s="7">
        <f t="shared" si="589"/>
        <v>-1</v>
      </c>
      <c r="L2672" s="6">
        <f t="shared" si="590"/>
        <v>-69.599999999999994</v>
      </c>
      <c r="M2672">
        <v>1</v>
      </c>
      <c r="N2672" s="9">
        <f t="shared" si="591"/>
        <v>0</v>
      </c>
      <c r="O2672" s="9">
        <f t="shared" si="592"/>
        <v>-1</v>
      </c>
      <c r="P2672" s="9">
        <f t="shared" si="593"/>
        <v>0</v>
      </c>
      <c r="Q2672" s="8">
        <f t="shared" si="594"/>
        <v>0</v>
      </c>
      <c r="R2672" s="8">
        <f t="shared" si="595"/>
        <v>-69.599999999999994</v>
      </c>
      <c r="S2672" t="str">
        <f t="shared" si="596"/>
        <v>12.00.00</v>
      </c>
      <c r="T2672" t="str">
        <f t="shared" si="597"/>
        <v>21.00.00</v>
      </c>
      <c r="U2672" t="str">
        <f t="shared" si="598"/>
        <v>17-mar-2017</v>
      </c>
      <c r="V2672">
        <f t="shared" si="599"/>
        <v>3</v>
      </c>
      <c r="W2672">
        <f t="shared" si="600"/>
        <v>2017</v>
      </c>
      <c r="X2672">
        <f t="shared" si="601"/>
        <v>17</v>
      </c>
      <c r="Y2672" s="25">
        <f t="shared" si="602"/>
        <v>21487.700000000139</v>
      </c>
    </row>
    <row r="2673" spans="1:25">
      <c r="A2673" t="s">
        <v>3629</v>
      </c>
      <c r="B2673" t="s">
        <v>3630</v>
      </c>
      <c r="C2673" t="s">
        <v>25</v>
      </c>
      <c r="D2673">
        <v>13</v>
      </c>
      <c r="E2673" s="36">
        <v>-9.8000000000000007</v>
      </c>
      <c r="F2673" s="4">
        <v>-8.0000000000000004E-4</v>
      </c>
      <c r="G2673">
        <v>0</v>
      </c>
      <c r="H2673" s="25">
        <v>21.1</v>
      </c>
      <c r="I2673" s="25">
        <v>-9.8000000000000007</v>
      </c>
      <c r="J2673" s="3">
        <v>10000</v>
      </c>
      <c r="K2673" s="7">
        <f t="shared" si="589"/>
        <v>-2</v>
      </c>
      <c r="L2673" s="6">
        <f t="shared" si="590"/>
        <v>-79.399999999999991</v>
      </c>
      <c r="M2673">
        <v>1</v>
      </c>
      <c r="N2673" s="9">
        <f t="shared" si="591"/>
        <v>0</v>
      </c>
      <c r="O2673" s="9">
        <f t="shared" si="592"/>
        <v>-1</v>
      </c>
      <c r="P2673" s="9">
        <f t="shared" si="593"/>
        <v>0</v>
      </c>
      <c r="Q2673" s="8">
        <f t="shared" si="594"/>
        <v>0</v>
      </c>
      <c r="R2673" s="8">
        <f t="shared" si="595"/>
        <v>-9.8000000000000007</v>
      </c>
      <c r="S2673" t="str">
        <f t="shared" si="596"/>
        <v>10.00.00</v>
      </c>
      <c r="T2673" t="str">
        <f t="shared" si="597"/>
        <v>23.00.00</v>
      </c>
      <c r="U2673" t="str">
        <f t="shared" si="598"/>
        <v>20-mar-2017</v>
      </c>
      <c r="V2673">
        <f t="shared" si="599"/>
        <v>3</v>
      </c>
      <c r="W2673">
        <f t="shared" si="600"/>
        <v>2017</v>
      </c>
      <c r="X2673">
        <f t="shared" si="601"/>
        <v>20</v>
      </c>
      <c r="Y2673" s="25">
        <f t="shared" si="602"/>
        <v>21477.90000000014</v>
      </c>
    </row>
    <row r="2674" spans="1:25">
      <c r="A2674" t="s">
        <v>4187</v>
      </c>
      <c r="B2674" t="s">
        <v>4188</v>
      </c>
      <c r="C2674" t="s">
        <v>25</v>
      </c>
      <c r="D2674">
        <v>19</v>
      </c>
      <c r="E2674" s="36">
        <v>-12.5</v>
      </c>
      <c r="F2674" s="4">
        <v>-1E-3</v>
      </c>
      <c r="G2674">
        <v>0</v>
      </c>
      <c r="H2674" s="25">
        <v>5.8</v>
      </c>
      <c r="I2674" s="25">
        <v>-30.9</v>
      </c>
      <c r="J2674" s="3">
        <v>10000</v>
      </c>
      <c r="K2674" s="7">
        <f t="shared" si="589"/>
        <v>-3</v>
      </c>
      <c r="L2674" s="6">
        <f t="shared" si="590"/>
        <v>-91.899999999999991</v>
      </c>
      <c r="M2674">
        <v>1</v>
      </c>
      <c r="N2674" s="9">
        <f t="shared" si="591"/>
        <v>0</v>
      </c>
      <c r="O2674" s="9">
        <f t="shared" si="592"/>
        <v>-1</v>
      </c>
      <c r="P2674" s="9">
        <f t="shared" si="593"/>
        <v>0</v>
      </c>
      <c r="Q2674" s="8">
        <f t="shared" si="594"/>
        <v>0</v>
      </c>
      <c r="R2674" s="8">
        <f t="shared" si="595"/>
        <v>-12.5</v>
      </c>
      <c r="S2674" t="str">
        <f t="shared" si="596"/>
        <v>16.00.00</v>
      </c>
      <c r="T2674" t="str">
        <f t="shared" si="597"/>
        <v>11.00.00</v>
      </c>
      <c r="U2674" t="str">
        <f t="shared" si="598"/>
        <v>20-mar-2017</v>
      </c>
      <c r="V2674">
        <f t="shared" si="599"/>
        <v>3</v>
      </c>
      <c r="W2674">
        <f t="shared" si="600"/>
        <v>2017</v>
      </c>
      <c r="X2674">
        <f t="shared" si="601"/>
        <v>20</v>
      </c>
      <c r="Y2674" s="25">
        <f t="shared" si="602"/>
        <v>21465.40000000014</v>
      </c>
    </row>
    <row r="2675" spans="1:25">
      <c r="A2675" t="s">
        <v>4186</v>
      </c>
      <c r="B2675" t="s">
        <v>4187</v>
      </c>
      <c r="C2675" t="s">
        <v>55</v>
      </c>
      <c r="D2675">
        <v>14</v>
      </c>
      <c r="E2675" s="36">
        <v>-19.3</v>
      </c>
      <c r="F2675" s="4">
        <v>-1.6000000000000001E-3</v>
      </c>
      <c r="G2675">
        <v>0</v>
      </c>
      <c r="H2675" s="25">
        <v>15.5</v>
      </c>
      <c r="I2675" s="25">
        <v>-28.9</v>
      </c>
      <c r="J2675" s="3">
        <v>10000</v>
      </c>
      <c r="K2675" s="7">
        <f t="shared" si="589"/>
        <v>-4</v>
      </c>
      <c r="L2675" s="6">
        <f t="shared" si="590"/>
        <v>-111.19999999999999</v>
      </c>
      <c r="M2675">
        <v>1</v>
      </c>
      <c r="N2675" s="9">
        <f t="shared" si="591"/>
        <v>0</v>
      </c>
      <c r="O2675" s="9">
        <f t="shared" si="592"/>
        <v>-1</v>
      </c>
      <c r="P2675" s="9">
        <f t="shared" si="593"/>
        <v>0</v>
      </c>
      <c r="Q2675" s="8">
        <f t="shared" si="594"/>
        <v>0</v>
      </c>
      <c r="R2675" s="8">
        <f t="shared" si="595"/>
        <v>-19.3</v>
      </c>
      <c r="S2675" t="str">
        <f t="shared" si="596"/>
        <v>2.00.00</v>
      </c>
      <c r="T2675" t="str">
        <f t="shared" si="597"/>
        <v>16.00.00</v>
      </c>
      <c r="U2675" t="str">
        <f t="shared" si="598"/>
        <v>20-mar-2017</v>
      </c>
      <c r="V2675">
        <f t="shared" si="599"/>
        <v>3</v>
      </c>
      <c r="W2675">
        <f t="shared" si="600"/>
        <v>2017</v>
      </c>
      <c r="X2675">
        <f t="shared" si="601"/>
        <v>20</v>
      </c>
      <c r="Y2675" s="25">
        <f t="shared" si="602"/>
        <v>21446.10000000014</v>
      </c>
    </row>
    <row r="2676" spans="1:25">
      <c r="A2676" t="s">
        <v>4189</v>
      </c>
      <c r="B2676" t="s">
        <v>4190</v>
      </c>
      <c r="C2676" t="s">
        <v>25</v>
      </c>
      <c r="D2676">
        <v>1</v>
      </c>
      <c r="E2676" s="36">
        <v>-56.8</v>
      </c>
      <c r="F2676" s="4">
        <v>-4.7000000000000002E-3</v>
      </c>
      <c r="G2676">
        <v>0</v>
      </c>
      <c r="H2676" s="25">
        <v>0</v>
      </c>
      <c r="I2676" s="25">
        <v>-56.8</v>
      </c>
      <c r="J2676" s="3">
        <v>10000</v>
      </c>
      <c r="K2676" s="7">
        <f t="shared" si="589"/>
        <v>-5</v>
      </c>
      <c r="L2676" s="6">
        <f t="shared" si="590"/>
        <v>-168</v>
      </c>
      <c r="M2676">
        <v>1</v>
      </c>
      <c r="N2676" s="9">
        <f t="shared" si="591"/>
        <v>0</v>
      </c>
      <c r="O2676" s="9">
        <f t="shared" si="592"/>
        <v>-1</v>
      </c>
      <c r="P2676" s="9">
        <f t="shared" si="593"/>
        <v>0</v>
      </c>
      <c r="Q2676" s="8">
        <f t="shared" si="594"/>
        <v>0</v>
      </c>
      <c r="R2676" s="8">
        <f t="shared" si="595"/>
        <v>-56.8</v>
      </c>
      <c r="S2676" t="str">
        <f t="shared" si="596"/>
        <v>15.00.00</v>
      </c>
      <c r="T2676" t="str">
        <f t="shared" si="597"/>
        <v>16.00.00</v>
      </c>
      <c r="U2676" t="str">
        <f t="shared" si="598"/>
        <v>21-mar-2017</v>
      </c>
      <c r="V2676">
        <f t="shared" si="599"/>
        <v>3</v>
      </c>
      <c r="W2676">
        <f t="shared" si="600"/>
        <v>2017</v>
      </c>
      <c r="X2676">
        <f t="shared" si="601"/>
        <v>21</v>
      </c>
      <c r="Y2676" s="25">
        <f t="shared" si="602"/>
        <v>21389.300000000141</v>
      </c>
    </row>
    <row r="2677" spans="1:25">
      <c r="A2677" t="s">
        <v>3631</v>
      </c>
      <c r="B2677" t="s">
        <v>3632</v>
      </c>
      <c r="C2677" t="s">
        <v>25</v>
      </c>
      <c r="D2677">
        <v>1</v>
      </c>
      <c r="E2677" s="36">
        <v>48</v>
      </c>
      <c r="F2677" s="4">
        <v>4.0000000000000001E-3</v>
      </c>
      <c r="G2677">
        <v>0</v>
      </c>
      <c r="H2677" s="25">
        <v>48</v>
      </c>
      <c r="I2677" s="25">
        <v>0</v>
      </c>
      <c r="J2677" s="3">
        <v>10000</v>
      </c>
      <c r="K2677" s="7">
        <f t="shared" si="589"/>
        <v>1</v>
      </c>
      <c r="L2677" s="6">
        <f t="shared" si="590"/>
        <v>48</v>
      </c>
      <c r="M2677">
        <v>1</v>
      </c>
      <c r="N2677" s="9">
        <f t="shared" si="591"/>
        <v>1</v>
      </c>
      <c r="O2677" s="9">
        <f t="shared" si="592"/>
        <v>0</v>
      </c>
      <c r="P2677" s="9">
        <f t="shared" si="593"/>
        <v>0</v>
      </c>
      <c r="Q2677" s="8">
        <f t="shared" si="594"/>
        <v>48</v>
      </c>
      <c r="R2677" s="8">
        <f t="shared" si="595"/>
        <v>0</v>
      </c>
      <c r="S2677" t="str">
        <f t="shared" si="596"/>
        <v>14.00.00</v>
      </c>
      <c r="T2677" t="str">
        <f t="shared" si="597"/>
        <v>15.00.00</v>
      </c>
      <c r="U2677" t="str">
        <f t="shared" si="598"/>
        <v>24-mar-2017</v>
      </c>
      <c r="V2677">
        <f t="shared" si="599"/>
        <v>3</v>
      </c>
      <c r="W2677">
        <f t="shared" si="600"/>
        <v>2017</v>
      </c>
      <c r="X2677">
        <f t="shared" si="601"/>
        <v>24</v>
      </c>
      <c r="Y2677" s="25">
        <f t="shared" si="602"/>
        <v>21437.300000000141</v>
      </c>
    </row>
    <row r="2678" spans="1:25">
      <c r="A2678" t="s">
        <v>4191</v>
      </c>
      <c r="B2678" t="s">
        <v>4192</v>
      </c>
      <c r="C2678" t="s">
        <v>55</v>
      </c>
      <c r="D2678">
        <v>7</v>
      </c>
      <c r="E2678" s="36">
        <v>-38.299999999999997</v>
      </c>
      <c r="F2678" s="4">
        <v>-3.2000000000000002E-3</v>
      </c>
      <c r="G2678">
        <v>0</v>
      </c>
      <c r="H2678" s="25">
        <v>27</v>
      </c>
      <c r="I2678" s="25">
        <v>-38.299999999999997</v>
      </c>
      <c r="J2678" s="3">
        <v>10000</v>
      </c>
      <c r="K2678" s="7">
        <f t="shared" si="589"/>
        <v>-1</v>
      </c>
      <c r="L2678" s="6">
        <f t="shared" si="590"/>
        <v>-38.299999999999997</v>
      </c>
      <c r="M2678">
        <v>1</v>
      </c>
      <c r="N2678" s="9">
        <f t="shared" si="591"/>
        <v>0</v>
      </c>
      <c r="O2678" s="9">
        <f t="shared" si="592"/>
        <v>-1</v>
      </c>
      <c r="P2678" s="9">
        <f t="shared" si="593"/>
        <v>0</v>
      </c>
      <c r="Q2678" s="8">
        <f t="shared" si="594"/>
        <v>0</v>
      </c>
      <c r="R2678" s="8">
        <f t="shared" si="595"/>
        <v>-38.299999999999997</v>
      </c>
      <c r="S2678" t="str">
        <f t="shared" si="596"/>
        <v>9.00.00</v>
      </c>
      <c r="T2678" t="str">
        <f t="shared" si="597"/>
        <v>16.00.00</v>
      </c>
      <c r="U2678" t="str">
        <f t="shared" si="598"/>
        <v>24-mar-2017</v>
      </c>
      <c r="V2678">
        <f t="shared" si="599"/>
        <v>3</v>
      </c>
      <c r="W2678">
        <f t="shared" si="600"/>
        <v>2017</v>
      </c>
      <c r="X2678">
        <f t="shared" si="601"/>
        <v>24</v>
      </c>
      <c r="Y2678" s="25">
        <f t="shared" si="602"/>
        <v>21399.000000000142</v>
      </c>
    </row>
    <row r="2679" spans="1:25">
      <c r="A2679" t="s">
        <v>3633</v>
      </c>
      <c r="B2679" t="s">
        <v>3634</v>
      </c>
      <c r="C2679" t="s">
        <v>25</v>
      </c>
      <c r="D2679">
        <v>6</v>
      </c>
      <c r="E2679" s="36">
        <v>56</v>
      </c>
      <c r="F2679" s="4">
        <v>4.7000000000000002E-3</v>
      </c>
      <c r="G2679">
        <v>0</v>
      </c>
      <c r="H2679" s="25">
        <v>57.5</v>
      </c>
      <c r="I2679" s="25">
        <v>0</v>
      </c>
      <c r="J2679" s="3">
        <v>10000</v>
      </c>
      <c r="K2679" s="7">
        <f t="shared" si="589"/>
        <v>1</v>
      </c>
      <c r="L2679" s="6">
        <f t="shared" si="590"/>
        <v>56</v>
      </c>
      <c r="M2679">
        <v>1</v>
      </c>
      <c r="N2679" s="9">
        <f t="shared" si="591"/>
        <v>1</v>
      </c>
      <c r="O2679" s="9">
        <f t="shared" si="592"/>
        <v>0</v>
      </c>
      <c r="P2679" s="9">
        <f t="shared" si="593"/>
        <v>0</v>
      </c>
      <c r="Q2679" s="8">
        <f t="shared" si="594"/>
        <v>56</v>
      </c>
      <c r="R2679" s="8">
        <f t="shared" si="595"/>
        <v>0</v>
      </c>
      <c r="S2679" t="str">
        <f t="shared" si="596"/>
        <v>17.00.00</v>
      </c>
      <c r="T2679" t="str">
        <f t="shared" si="597"/>
        <v>23.00.00</v>
      </c>
      <c r="U2679" t="str">
        <f t="shared" si="598"/>
        <v>27-mar-2017</v>
      </c>
      <c r="V2679">
        <f t="shared" si="599"/>
        <v>3</v>
      </c>
      <c r="W2679">
        <f t="shared" si="600"/>
        <v>2017</v>
      </c>
      <c r="X2679">
        <f t="shared" si="601"/>
        <v>27</v>
      </c>
      <c r="Y2679" s="25">
        <f t="shared" si="602"/>
        <v>21455.000000000142</v>
      </c>
    </row>
    <row r="2680" spans="1:25">
      <c r="A2680" t="s">
        <v>3635</v>
      </c>
      <c r="B2680" t="s">
        <v>3636</v>
      </c>
      <c r="C2680" t="s">
        <v>25</v>
      </c>
      <c r="D2680">
        <v>7</v>
      </c>
      <c r="E2680" s="36">
        <v>57.9</v>
      </c>
      <c r="F2680" s="4">
        <v>4.7000000000000002E-3</v>
      </c>
      <c r="G2680">
        <v>0</v>
      </c>
      <c r="H2680" s="25">
        <v>57.9</v>
      </c>
      <c r="I2680" s="25">
        <v>-1.7</v>
      </c>
      <c r="J2680" s="3">
        <v>10000</v>
      </c>
      <c r="K2680" s="7">
        <f t="shared" si="589"/>
        <v>2</v>
      </c>
      <c r="L2680" s="6">
        <f t="shared" si="590"/>
        <v>113.9</v>
      </c>
      <c r="M2680">
        <v>1</v>
      </c>
      <c r="N2680" s="9">
        <f t="shared" si="591"/>
        <v>1</v>
      </c>
      <c r="O2680" s="9">
        <f t="shared" si="592"/>
        <v>0</v>
      </c>
      <c r="P2680" s="9">
        <f t="shared" si="593"/>
        <v>0</v>
      </c>
      <c r="Q2680" s="8">
        <f t="shared" si="594"/>
        <v>57.9</v>
      </c>
      <c r="R2680" s="8">
        <f t="shared" si="595"/>
        <v>0</v>
      </c>
      <c r="S2680" t="str">
        <f t="shared" si="596"/>
        <v>10.00.00</v>
      </c>
      <c r="T2680" t="str">
        <f t="shared" si="597"/>
        <v>17.00.00</v>
      </c>
      <c r="U2680" t="str">
        <f t="shared" si="598"/>
        <v>31-mar-2017</v>
      </c>
      <c r="V2680">
        <f t="shared" si="599"/>
        <v>3</v>
      </c>
      <c r="W2680">
        <f t="shared" si="600"/>
        <v>2017</v>
      </c>
      <c r="X2680">
        <f t="shared" si="601"/>
        <v>31</v>
      </c>
      <c r="Y2680" s="25">
        <f t="shared" si="602"/>
        <v>21512.900000000143</v>
      </c>
    </row>
    <row r="2681" spans="1:25">
      <c r="A2681" t="s">
        <v>4193</v>
      </c>
      <c r="B2681" t="s">
        <v>4194</v>
      </c>
      <c r="C2681" t="s">
        <v>55</v>
      </c>
      <c r="D2681">
        <v>8</v>
      </c>
      <c r="E2681" s="36">
        <v>-11.9</v>
      </c>
      <c r="F2681" s="4">
        <v>-1E-3</v>
      </c>
      <c r="G2681">
        <v>0</v>
      </c>
      <c r="H2681" s="25">
        <v>12.6</v>
      </c>
      <c r="I2681" s="25">
        <v>-11.9</v>
      </c>
      <c r="J2681" s="3">
        <v>10000</v>
      </c>
      <c r="K2681" s="7">
        <f t="shared" si="589"/>
        <v>-1</v>
      </c>
      <c r="L2681" s="6">
        <f t="shared" si="590"/>
        <v>-11.9</v>
      </c>
      <c r="M2681">
        <v>1</v>
      </c>
      <c r="N2681" s="9">
        <f t="shared" si="591"/>
        <v>0</v>
      </c>
      <c r="O2681" s="9">
        <f t="shared" si="592"/>
        <v>-1</v>
      </c>
      <c r="P2681" s="9">
        <f t="shared" si="593"/>
        <v>0</v>
      </c>
      <c r="Q2681" s="8">
        <f t="shared" si="594"/>
        <v>0</v>
      </c>
      <c r="R2681" s="8">
        <f t="shared" si="595"/>
        <v>-11.9</v>
      </c>
      <c r="S2681" t="str">
        <f t="shared" si="596"/>
        <v>7.00.00</v>
      </c>
      <c r="T2681" t="str">
        <f t="shared" si="597"/>
        <v>15.00.00</v>
      </c>
      <c r="U2681" t="str">
        <f t="shared" si="598"/>
        <v>31-mar-2017</v>
      </c>
      <c r="V2681">
        <f t="shared" si="599"/>
        <v>3</v>
      </c>
      <c r="W2681">
        <f t="shared" si="600"/>
        <v>2017</v>
      </c>
      <c r="X2681">
        <f t="shared" si="601"/>
        <v>31</v>
      </c>
      <c r="Y2681" s="25">
        <f t="shared" si="602"/>
        <v>21501.000000000142</v>
      </c>
    </row>
    <row r="2682" spans="1:25">
      <c r="A2682" t="s">
        <v>4196</v>
      </c>
      <c r="B2682" t="s">
        <v>4197</v>
      </c>
      <c r="C2682" t="s">
        <v>25</v>
      </c>
      <c r="D2682">
        <v>17</v>
      </c>
      <c r="E2682" s="36">
        <v>-20.9</v>
      </c>
      <c r="F2682" s="4">
        <v>-1.6999999999999999E-3</v>
      </c>
      <c r="G2682">
        <v>0</v>
      </c>
      <c r="H2682" s="25">
        <v>38.299999999999997</v>
      </c>
      <c r="I2682" s="25">
        <v>-20.9</v>
      </c>
      <c r="J2682" s="3">
        <v>10000</v>
      </c>
      <c r="K2682" s="7">
        <f t="shared" si="589"/>
        <v>-2</v>
      </c>
      <c r="L2682" s="6">
        <f t="shared" si="590"/>
        <v>-32.799999999999997</v>
      </c>
      <c r="M2682">
        <v>1</v>
      </c>
      <c r="N2682" s="9">
        <f t="shared" si="591"/>
        <v>0</v>
      </c>
      <c r="O2682" s="9">
        <f t="shared" si="592"/>
        <v>-1</v>
      </c>
      <c r="P2682" s="9">
        <f t="shared" si="593"/>
        <v>0</v>
      </c>
      <c r="Q2682" s="8">
        <f t="shared" si="594"/>
        <v>0</v>
      </c>
      <c r="R2682" s="8">
        <f t="shared" si="595"/>
        <v>-20.9</v>
      </c>
      <c r="S2682" t="str">
        <f t="shared" si="596"/>
        <v>17.00.00</v>
      </c>
      <c r="T2682" t="str">
        <f t="shared" si="597"/>
        <v>10.00.00</v>
      </c>
      <c r="U2682" t="str">
        <f t="shared" si="598"/>
        <v xml:space="preserve">4-apr-2017 </v>
      </c>
      <c r="V2682">
        <f t="shared" si="599"/>
        <v>4</v>
      </c>
      <c r="W2682">
        <f t="shared" si="600"/>
        <v>2017</v>
      </c>
      <c r="X2682">
        <f t="shared" si="601"/>
        <v>4</v>
      </c>
      <c r="Y2682" s="25">
        <f t="shared" si="602"/>
        <v>21480.10000000014</v>
      </c>
    </row>
    <row r="2683" spans="1:25">
      <c r="A2683" t="s">
        <v>4195</v>
      </c>
      <c r="B2683" t="s">
        <v>4196</v>
      </c>
      <c r="C2683" t="s">
        <v>55</v>
      </c>
      <c r="D2683">
        <v>8</v>
      </c>
      <c r="E2683" s="36">
        <v>-15</v>
      </c>
      <c r="F2683" s="4">
        <v>-1.1999999999999999E-3</v>
      </c>
      <c r="G2683">
        <v>0</v>
      </c>
      <c r="H2683" s="25">
        <v>19.3</v>
      </c>
      <c r="I2683" s="25">
        <v>-13.9</v>
      </c>
      <c r="J2683" s="3">
        <v>10000</v>
      </c>
      <c r="K2683" s="7">
        <f t="shared" si="589"/>
        <v>-3</v>
      </c>
      <c r="L2683" s="6">
        <f t="shared" si="590"/>
        <v>-47.8</v>
      </c>
      <c r="M2683">
        <v>1</v>
      </c>
      <c r="N2683" s="9">
        <f t="shared" si="591"/>
        <v>0</v>
      </c>
      <c r="O2683" s="9">
        <f t="shared" si="592"/>
        <v>-1</v>
      </c>
      <c r="P2683" s="9">
        <f t="shared" si="593"/>
        <v>0</v>
      </c>
      <c r="Q2683" s="8">
        <f t="shared" si="594"/>
        <v>0</v>
      </c>
      <c r="R2683" s="8">
        <f t="shared" si="595"/>
        <v>-15</v>
      </c>
      <c r="S2683" t="str">
        <f t="shared" si="596"/>
        <v>9.00.00</v>
      </c>
      <c r="T2683" t="str">
        <f t="shared" si="597"/>
        <v>17.00.00</v>
      </c>
      <c r="U2683" t="str">
        <f t="shared" si="598"/>
        <v xml:space="preserve">4-apr-2017 </v>
      </c>
      <c r="V2683">
        <f t="shared" si="599"/>
        <v>4</v>
      </c>
      <c r="W2683">
        <f t="shared" si="600"/>
        <v>2017</v>
      </c>
      <c r="X2683">
        <f t="shared" si="601"/>
        <v>4</v>
      </c>
      <c r="Y2683" s="25">
        <f t="shared" si="602"/>
        <v>21465.10000000014</v>
      </c>
    </row>
    <row r="2684" spans="1:25">
      <c r="A2684" t="s">
        <v>4197</v>
      </c>
      <c r="B2684" t="s">
        <v>4198</v>
      </c>
      <c r="C2684" t="s">
        <v>55</v>
      </c>
      <c r="D2684">
        <v>23</v>
      </c>
      <c r="E2684" s="36">
        <v>97.6</v>
      </c>
      <c r="F2684" s="4">
        <v>8.0000000000000002E-3</v>
      </c>
      <c r="G2684">
        <v>0</v>
      </c>
      <c r="H2684" s="25">
        <v>115.3</v>
      </c>
      <c r="I2684" s="25">
        <v>-20.399999999999999</v>
      </c>
      <c r="J2684" s="3">
        <v>10000</v>
      </c>
      <c r="K2684" s="7">
        <f t="shared" si="589"/>
        <v>1</v>
      </c>
      <c r="L2684" s="6">
        <f t="shared" si="590"/>
        <v>97.6</v>
      </c>
      <c r="M2684">
        <v>1</v>
      </c>
      <c r="N2684" s="9">
        <f t="shared" si="591"/>
        <v>1</v>
      </c>
      <c r="O2684" s="9">
        <f t="shared" si="592"/>
        <v>0</v>
      </c>
      <c r="P2684" s="9">
        <f t="shared" si="593"/>
        <v>0</v>
      </c>
      <c r="Q2684" s="8">
        <f t="shared" si="594"/>
        <v>97.6</v>
      </c>
      <c r="R2684" s="8">
        <f t="shared" si="595"/>
        <v>0</v>
      </c>
      <c r="S2684" t="str">
        <f t="shared" si="596"/>
        <v>10.00.00</v>
      </c>
      <c r="T2684" t="str">
        <f t="shared" si="597"/>
        <v>9.00.00</v>
      </c>
      <c r="U2684" t="str">
        <f t="shared" si="598"/>
        <v xml:space="preserve">5-apr-2017 </v>
      </c>
      <c r="V2684">
        <f t="shared" si="599"/>
        <v>4</v>
      </c>
      <c r="W2684">
        <f t="shared" si="600"/>
        <v>2017</v>
      </c>
      <c r="X2684">
        <f t="shared" si="601"/>
        <v>5</v>
      </c>
      <c r="Y2684" s="25">
        <f t="shared" si="602"/>
        <v>21562.700000000139</v>
      </c>
    </row>
    <row r="2685" spans="1:25">
      <c r="A2685" t="s">
        <v>3637</v>
      </c>
      <c r="B2685" t="s">
        <v>3638</v>
      </c>
      <c r="C2685" t="s">
        <v>25</v>
      </c>
      <c r="D2685">
        <v>1</v>
      </c>
      <c r="E2685" s="36">
        <v>-20.7</v>
      </c>
      <c r="F2685" s="4">
        <v>-1.6999999999999999E-3</v>
      </c>
      <c r="G2685">
        <v>0</v>
      </c>
      <c r="H2685" s="25">
        <v>0</v>
      </c>
      <c r="I2685" s="25">
        <v>-20.7</v>
      </c>
      <c r="J2685" s="3">
        <v>10000</v>
      </c>
      <c r="K2685" s="7">
        <f t="shared" si="589"/>
        <v>-1</v>
      </c>
      <c r="L2685" s="6">
        <f t="shared" si="590"/>
        <v>-20.7</v>
      </c>
      <c r="M2685">
        <v>1</v>
      </c>
      <c r="N2685" s="9">
        <f t="shared" si="591"/>
        <v>0</v>
      </c>
      <c r="O2685" s="9">
        <f t="shared" si="592"/>
        <v>-1</v>
      </c>
      <c r="P2685" s="9">
        <f t="shared" si="593"/>
        <v>0</v>
      </c>
      <c r="Q2685" s="8">
        <f t="shared" si="594"/>
        <v>0</v>
      </c>
      <c r="R2685" s="8">
        <f t="shared" si="595"/>
        <v>-20.7</v>
      </c>
      <c r="S2685" t="str">
        <f t="shared" si="596"/>
        <v>12.00.00</v>
      </c>
      <c r="T2685" t="str">
        <f t="shared" si="597"/>
        <v>13.00.00</v>
      </c>
      <c r="U2685" t="str">
        <f t="shared" si="598"/>
        <v xml:space="preserve">5-apr-2017 </v>
      </c>
      <c r="V2685">
        <f t="shared" si="599"/>
        <v>4</v>
      </c>
      <c r="W2685">
        <f t="shared" si="600"/>
        <v>2017</v>
      </c>
      <c r="X2685">
        <f t="shared" si="601"/>
        <v>5</v>
      </c>
      <c r="Y2685" s="25">
        <f t="shared" si="602"/>
        <v>21542.000000000138</v>
      </c>
    </row>
    <row r="2686" spans="1:25">
      <c r="A2686" t="s">
        <v>3639</v>
      </c>
      <c r="B2686" t="s">
        <v>3640</v>
      </c>
      <c r="C2686" t="s">
        <v>25</v>
      </c>
      <c r="D2686">
        <v>6</v>
      </c>
      <c r="E2686" s="36">
        <v>-50.8</v>
      </c>
      <c r="F2686" s="4">
        <v>-4.1000000000000003E-3</v>
      </c>
      <c r="G2686">
        <v>0</v>
      </c>
      <c r="H2686" s="25">
        <v>29.2</v>
      </c>
      <c r="I2686" s="25">
        <v>-50.8</v>
      </c>
      <c r="J2686" s="3">
        <v>10000</v>
      </c>
      <c r="K2686" s="7">
        <f t="shared" si="589"/>
        <v>-2</v>
      </c>
      <c r="L2686" s="6">
        <f t="shared" si="590"/>
        <v>-71.5</v>
      </c>
      <c r="M2686">
        <v>1</v>
      </c>
      <c r="N2686" s="9">
        <f t="shared" si="591"/>
        <v>0</v>
      </c>
      <c r="O2686" s="9">
        <f t="shared" si="592"/>
        <v>-1</v>
      </c>
      <c r="P2686" s="9">
        <f t="shared" si="593"/>
        <v>0</v>
      </c>
      <c r="Q2686" s="8">
        <f t="shared" si="594"/>
        <v>0</v>
      </c>
      <c r="R2686" s="8">
        <f t="shared" si="595"/>
        <v>-50.8</v>
      </c>
      <c r="S2686" t="str">
        <f t="shared" si="596"/>
        <v>15.00.00</v>
      </c>
      <c r="T2686" t="str">
        <f t="shared" si="597"/>
        <v>21.00.00</v>
      </c>
      <c r="U2686" t="str">
        <f t="shared" si="598"/>
        <v xml:space="preserve">5-apr-2017 </v>
      </c>
      <c r="V2686">
        <f t="shared" si="599"/>
        <v>4</v>
      </c>
      <c r="W2686">
        <f t="shared" si="600"/>
        <v>2017</v>
      </c>
      <c r="X2686">
        <f t="shared" si="601"/>
        <v>5</v>
      </c>
      <c r="Y2686" s="25">
        <f t="shared" si="602"/>
        <v>21491.200000000139</v>
      </c>
    </row>
    <row r="2687" spans="1:25">
      <c r="A2687" t="s">
        <v>4199</v>
      </c>
      <c r="B2687" t="s">
        <v>4200</v>
      </c>
      <c r="C2687" t="s">
        <v>55</v>
      </c>
      <c r="D2687">
        <v>1</v>
      </c>
      <c r="E2687" s="36">
        <v>-46.3</v>
      </c>
      <c r="F2687" s="4">
        <v>-3.8E-3</v>
      </c>
      <c r="G2687">
        <v>0</v>
      </c>
      <c r="H2687" s="25">
        <v>0</v>
      </c>
      <c r="I2687" s="25">
        <v>-46.3</v>
      </c>
      <c r="J2687" s="3">
        <v>10000</v>
      </c>
      <c r="K2687" s="7">
        <f t="shared" si="589"/>
        <v>-3</v>
      </c>
      <c r="L2687" s="6">
        <f t="shared" si="590"/>
        <v>-117.8</v>
      </c>
      <c r="M2687">
        <v>1</v>
      </c>
      <c r="N2687" s="9">
        <f t="shared" si="591"/>
        <v>0</v>
      </c>
      <c r="O2687" s="9">
        <f t="shared" si="592"/>
        <v>-1</v>
      </c>
      <c r="P2687" s="9">
        <f t="shared" si="593"/>
        <v>0</v>
      </c>
      <c r="Q2687" s="8">
        <f t="shared" si="594"/>
        <v>0</v>
      </c>
      <c r="R2687" s="8">
        <f t="shared" si="595"/>
        <v>-46.3</v>
      </c>
      <c r="S2687" t="str">
        <f t="shared" si="596"/>
        <v>10.00.00</v>
      </c>
      <c r="T2687" t="str">
        <f t="shared" si="597"/>
        <v>11.00.00</v>
      </c>
      <c r="U2687" t="str">
        <f t="shared" si="598"/>
        <v xml:space="preserve">6-apr-2017 </v>
      </c>
      <c r="V2687">
        <f t="shared" si="599"/>
        <v>4</v>
      </c>
      <c r="W2687">
        <f t="shared" si="600"/>
        <v>2017</v>
      </c>
      <c r="X2687">
        <f t="shared" si="601"/>
        <v>6</v>
      </c>
      <c r="Y2687" s="25">
        <f t="shared" si="602"/>
        <v>21444.90000000014</v>
      </c>
    </row>
    <row r="2688" spans="1:25">
      <c r="A2688" t="s">
        <v>3641</v>
      </c>
      <c r="B2688" t="s">
        <v>3642</v>
      </c>
      <c r="C2688" t="s">
        <v>25</v>
      </c>
      <c r="D2688">
        <v>7</v>
      </c>
      <c r="E2688" s="36">
        <v>43.4</v>
      </c>
      <c r="F2688" s="4">
        <v>3.5999999999999999E-3</v>
      </c>
      <c r="G2688">
        <v>0</v>
      </c>
      <c r="H2688" s="25">
        <v>67.5</v>
      </c>
      <c r="I2688" s="25">
        <v>0</v>
      </c>
      <c r="J2688" s="3">
        <v>10000</v>
      </c>
      <c r="K2688" s="7">
        <f t="shared" si="589"/>
        <v>1</v>
      </c>
      <c r="L2688" s="6">
        <f t="shared" si="590"/>
        <v>43.4</v>
      </c>
      <c r="M2688">
        <v>1</v>
      </c>
      <c r="N2688" s="9">
        <f t="shared" si="591"/>
        <v>1</v>
      </c>
      <c r="O2688" s="9">
        <f t="shared" si="592"/>
        <v>0</v>
      </c>
      <c r="P2688" s="9">
        <f t="shared" si="593"/>
        <v>0</v>
      </c>
      <c r="Q2688" s="8">
        <f t="shared" si="594"/>
        <v>43.4</v>
      </c>
      <c r="R2688" s="8">
        <f t="shared" si="595"/>
        <v>0</v>
      </c>
      <c r="S2688" t="str">
        <f t="shared" si="596"/>
        <v>16.00.00</v>
      </c>
      <c r="T2688" t="str">
        <f t="shared" si="597"/>
        <v>0.00.00</v>
      </c>
      <c r="U2688" t="str">
        <f t="shared" si="598"/>
        <v xml:space="preserve">7-apr-2017 </v>
      </c>
      <c r="V2688">
        <f t="shared" si="599"/>
        <v>4</v>
      </c>
      <c r="W2688">
        <f t="shared" si="600"/>
        <v>2017</v>
      </c>
      <c r="X2688">
        <f t="shared" si="601"/>
        <v>7</v>
      </c>
      <c r="Y2688" s="25">
        <f t="shared" si="602"/>
        <v>21488.300000000141</v>
      </c>
    </row>
    <row r="2689" spans="1:25">
      <c r="A2689" t="s">
        <v>4201</v>
      </c>
      <c r="B2689" t="s">
        <v>4202</v>
      </c>
      <c r="C2689" t="s">
        <v>25</v>
      </c>
      <c r="D2689">
        <v>15</v>
      </c>
      <c r="E2689" s="36">
        <v>-6.3</v>
      </c>
      <c r="F2689" s="4">
        <v>-5.0000000000000001E-4</v>
      </c>
      <c r="G2689">
        <v>0</v>
      </c>
      <c r="H2689" s="25">
        <v>43.2</v>
      </c>
      <c r="I2689" s="25">
        <v>-4.8</v>
      </c>
      <c r="J2689" s="3">
        <v>10000</v>
      </c>
      <c r="K2689" s="7">
        <f t="shared" si="589"/>
        <v>-1</v>
      </c>
      <c r="L2689" s="6">
        <f t="shared" si="590"/>
        <v>-6.3</v>
      </c>
      <c r="M2689">
        <v>1</v>
      </c>
      <c r="N2689" s="9">
        <f t="shared" si="591"/>
        <v>0</v>
      </c>
      <c r="O2689" s="9">
        <f t="shared" si="592"/>
        <v>-1</v>
      </c>
      <c r="P2689" s="9">
        <f t="shared" si="593"/>
        <v>0</v>
      </c>
      <c r="Q2689" s="8">
        <f t="shared" si="594"/>
        <v>0</v>
      </c>
      <c r="R2689" s="8">
        <f t="shared" si="595"/>
        <v>-6.3</v>
      </c>
      <c r="S2689" t="str">
        <f t="shared" si="596"/>
        <v>18.00.00</v>
      </c>
      <c r="T2689" t="str">
        <f t="shared" si="597"/>
        <v>10.00.00</v>
      </c>
      <c r="U2689" t="str">
        <f t="shared" si="598"/>
        <v xml:space="preserve">7-apr-2017 </v>
      </c>
      <c r="V2689">
        <f t="shared" si="599"/>
        <v>4</v>
      </c>
      <c r="W2689">
        <f t="shared" si="600"/>
        <v>2017</v>
      </c>
      <c r="X2689">
        <f t="shared" si="601"/>
        <v>7</v>
      </c>
      <c r="Y2689" s="25">
        <f t="shared" si="602"/>
        <v>21482.000000000142</v>
      </c>
    </row>
    <row r="2690" spans="1:25">
      <c r="A2690" t="s">
        <v>4202</v>
      </c>
      <c r="B2690" t="s">
        <v>4203</v>
      </c>
      <c r="C2690" t="s">
        <v>55</v>
      </c>
      <c r="D2690">
        <v>22</v>
      </c>
      <c r="E2690" s="36">
        <v>51.7</v>
      </c>
      <c r="F2690" s="4">
        <v>4.1999999999999997E-3</v>
      </c>
      <c r="G2690">
        <v>0</v>
      </c>
      <c r="H2690" s="25">
        <v>51</v>
      </c>
      <c r="I2690" s="25">
        <v>0</v>
      </c>
      <c r="J2690" s="3">
        <v>10000</v>
      </c>
      <c r="K2690" s="7">
        <f t="shared" si="589"/>
        <v>1</v>
      </c>
      <c r="L2690" s="6">
        <f t="shared" si="590"/>
        <v>51.7</v>
      </c>
      <c r="M2690">
        <v>1</v>
      </c>
      <c r="N2690" s="9">
        <f t="shared" si="591"/>
        <v>1</v>
      </c>
      <c r="O2690" s="9">
        <f t="shared" si="592"/>
        <v>0</v>
      </c>
      <c r="P2690" s="9">
        <f t="shared" si="593"/>
        <v>0</v>
      </c>
      <c r="Q2690" s="8">
        <f t="shared" si="594"/>
        <v>51.7</v>
      </c>
      <c r="R2690" s="8">
        <f t="shared" si="595"/>
        <v>0</v>
      </c>
      <c r="S2690" t="str">
        <f t="shared" si="596"/>
        <v>10.00.00</v>
      </c>
      <c r="T2690" t="str">
        <f t="shared" si="597"/>
        <v>9.00.00</v>
      </c>
      <c r="U2690" t="str">
        <f t="shared" si="598"/>
        <v>10-apr-2017</v>
      </c>
      <c r="V2690">
        <f t="shared" si="599"/>
        <v>4</v>
      </c>
      <c r="W2690">
        <f t="shared" si="600"/>
        <v>2017</v>
      </c>
      <c r="X2690">
        <f t="shared" si="601"/>
        <v>10</v>
      </c>
      <c r="Y2690" s="25">
        <f t="shared" si="602"/>
        <v>21533.700000000143</v>
      </c>
    </row>
    <row r="2691" spans="1:25">
      <c r="A2691" t="s">
        <v>2564</v>
      </c>
      <c r="B2691" t="s">
        <v>2565</v>
      </c>
      <c r="C2691" t="s">
        <v>55</v>
      </c>
      <c r="D2691">
        <v>8</v>
      </c>
      <c r="E2691" s="38">
        <v>19</v>
      </c>
      <c r="F2691" s="4">
        <v>8.0000000000000004E-4</v>
      </c>
      <c r="G2691">
        <v>0</v>
      </c>
      <c r="H2691" s="25">
        <v>35</v>
      </c>
      <c r="I2691" s="25">
        <v>-2.4</v>
      </c>
      <c r="J2691" s="3">
        <v>10000</v>
      </c>
      <c r="K2691" s="7">
        <f t="shared" si="589"/>
        <v>2</v>
      </c>
      <c r="L2691" s="6">
        <f t="shared" si="590"/>
        <v>70.7</v>
      </c>
      <c r="M2691">
        <v>1</v>
      </c>
      <c r="N2691" s="9">
        <f t="shared" si="591"/>
        <v>1</v>
      </c>
      <c r="O2691" s="9">
        <f t="shared" si="592"/>
        <v>0</v>
      </c>
      <c r="P2691" s="9">
        <f t="shared" si="593"/>
        <v>0</v>
      </c>
      <c r="Q2691" s="8">
        <f t="shared" si="594"/>
        <v>19</v>
      </c>
      <c r="R2691" s="8">
        <f t="shared" si="595"/>
        <v>0</v>
      </c>
      <c r="S2691" t="str">
        <f t="shared" si="596"/>
        <v>13.00.00</v>
      </c>
      <c r="T2691" t="str">
        <f t="shared" si="597"/>
        <v>21.00.00</v>
      </c>
      <c r="U2691" t="str">
        <f t="shared" si="598"/>
        <v>12-apr-2017</v>
      </c>
      <c r="V2691">
        <f t="shared" si="599"/>
        <v>4</v>
      </c>
      <c r="W2691">
        <f t="shared" si="600"/>
        <v>2017</v>
      </c>
      <c r="X2691">
        <f t="shared" si="601"/>
        <v>12</v>
      </c>
      <c r="Y2691" s="25">
        <f t="shared" si="602"/>
        <v>21552.700000000143</v>
      </c>
    </row>
    <row r="2692" spans="1:25">
      <c r="A2692" t="s">
        <v>4204</v>
      </c>
      <c r="B2692" t="s">
        <v>4205</v>
      </c>
      <c r="C2692" t="s">
        <v>25</v>
      </c>
      <c r="D2692">
        <v>3</v>
      </c>
      <c r="E2692" s="36">
        <v>-12.8</v>
      </c>
      <c r="F2692" s="4">
        <v>-1.1000000000000001E-3</v>
      </c>
      <c r="G2692">
        <v>0</v>
      </c>
      <c r="H2692" s="25">
        <v>37</v>
      </c>
      <c r="I2692" s="25">
        <v>-12.8</v>
      </c>
      <c r="J2692" s="3">
        <v>10000</v>
      </c>
      <c r="K2692" s="7">
        <f t="shared" si="589"/>
        <v>-1</v>
      </c>
      <c r="L2692" s="6">
        <f t="shared" si="590"/>
        <v>-12.8</v>
      </c>
      <c r="M2692">
        <v>1</v>
      </c>
      <c r="N2692" s="9">
        <f t="shared" si="591"/>
        <v>0</v>
      </c>
      <c r="O2692" s="9">
        <f t="shared" si="592"/>
        <v>-1</v>
      </c>
      <c r="P2692" s="9">
        <f t="shared" si="593"/>
        <v>0</v>
      </c>
      <c r="Q2692" s="8">
        <f t="shared" si="594"/>
        <v>0</v>
      </c>
      <c r="R2692" s="8">
        <f t="shared" si="595"/>
        <v>-12.8</v>
      </c>
      <c r="S2692" t="str">
        <f t="shared" si="596"/>
        <v>9.00.00</v>
      </c>
      <c r="T2692" t="str">
        <f t="shared" si="597"/>
        <v>12.00.00</v>
      </c>
      <c r="U2692" t="str">
        <f t="shared" si="598"/>
        <v>12-apr-2017</v>
      </c>
      <c r="V2692">
        <f t="shared" si="599"/>
        <v>4</v>
      </c>
      <c r="W2692">
        <f t="shared" si="600"/>
        <v>2017</v>
      </c>
      <c r="X2692">
        <f t="shared" si="601"/>
        <v>12</v>
      </c>
      <c r="Y2692" s="25">
        <f t="shared" si="602"/>
        <v>21539.900000000143</v>
      </c>
    </row>
    <row r="2693" spans="1:25">
      <c r="A2693" t="s">
        <v>3643</v>
      </c>
      <c r="B2693" t="s">
        <v>3644</v>
      </c>
      <c r="C2693" t="s">
        <v>25</v>
      </c>
      <c r="D2693">
        <v>2</v>
      </c>
      <c r="E2693" s="36">
        <v>0.6</v>
      </c>
      <c r="F2693" s="4">
        <v>0</v>
      </c>
      <c r="G2693">
        <v>0</v>
      </c>
      <c r="H2693" s="25">
        <v>2.7</v>
      </c>
      <c r="I2693" s="25">
        <v>-5</v>
      </c>
      <c r="J2693" s="3">
        <v>10000</v>
      </c>
      <c r="K2693" s="7">
        <f t="shared" si="589"/>
        <v>1</v>
      </c>
      <c r="L2693" s="6">
        <f t="shared" si="590"/>
        <v>0.6</v>
      </c>
      <c r="M2693">
        <v>1</v>
      </c>
      <c r="N2693" s="9">
        <f t="shared" si="591"/>
        <v>1</v>
      </c>
      <c r="O2693" s="9">
        <f t="shared" si="592"/>
        <v>0</v>
      </c>
      <c r="P2693" s="9">
        <f t="shared" si="593"/>
        <v>0</v>
      </c>
      <c r="Q2693" s="8">
        <f t="shared" si="594"/>
        <v>0.6</v>
      </c>
      <c r="R2693" s="8">
        <f t="shared" si="595"/>
        <v>0</v>
      </c>
      <c r="S2693" t="str">
        <f t="shared" si="596"/>
        <v>21.00.00</v>
      </c>
      <c r="T2693" t="str">
        <f t="shared" si="597"/>
        <v>23.00.00</v>
      </c>
      <c r="U2693" t="str">
        <f t="shared" si="598"/>
        <v>13-apr-2017</v>
      </c>
      <c r="V2693">
        <f t="shared" si="599"/>
        <v>4</v>
      </c>
      <c r="W2693">
        <f t="shared" si="600"/>
        <v>2017</v>
      </c>
      <c r="X2693">
        <f t="shared" si="601"/>
        <v>13</v>
      </c>
      <c r="Y2693" s="25">
        <f t="shared" si="602"/>
        <v>21540.500000000142</v>
      </c>
    </row>
    <row r="2694" spans="1:25">
      <c r="A2694" t="s">
        <v>4206</v>
      </c>
      <c r="B2694" t="s">
        <v>4207</v>
      </c>
      <c r="C2694" t="s">
        <v>25</v>
      </c>
      <c r="D2694">
        <v>18</v>
      </c>
      <c r="E2694" s="36">
        <v>32</v>
      </c>
      <c r="F2694" s="4">
        <v>2.5999999999999999E-3</v>
      </c>
      <c r="G2694">
        <v>0</v>
      </c>
      <c r="H2694" s="25">
        <v>64.2</v>
      </c>
      <c r="I2694" s="25">
        <v>-12.6</v>
      </c>
      <c r="J2694" s="3">
        <v>10000</v>
      </c>
      <c r="K2694" s="7">
        <f t="shared" si="589"/>
        <v>2</v>
      </c>
      <c r="L2694" s="6">
        <f t="shared" si="590"/>
        <v>32.6</v>
      </c>
      <c r="M2694">
        <v>1</v>
      </c>
      <c r="N2694" s="9">
        <f t="shared" si="591"/>
        <v>1</v>
      </c>
      <c r="O2694" s="9">
        <f t="shared" si="592"/>
        <v>0</v>
      </c>
      <c r="P2694" s="9">
        <f t="shared" si="593"/>
        <v>0</v>
      </c>
      <c r="Q2694" s="8">
        <f t="shared" si="594"/>
        <v>32</v>
      </c>
      <c r="R2694" s="8">
        <f t="shared" si="595"/>
        <v>0</v>
      </c>
      <c r="S2694" t="str">
        <f t="shared" si="596"/>
        <v>9.00.00</v>
      </c>
      <c r="T2694" t="str">
        <f t="shared" si="597"/>
        <v>3.00.00</v>
      </c>
      <c r="U2694" t="str">
        <f t="shared" si="598"/>
        <v>17-apr-2017</v>
      </c>
      <c r="V2694">
        <f t="shared" si="599"/>
        <v>4</v>
      </c>
      <c r="W2694">
        <f t="shared" si="600"/>
        <v>2017</v>
      </c>
      <c r="X2694">
        <f t="shared" si="601"/>
        <v>17</v>
      </c>
      <c r="Y2694" s="25">
        <f t="shared" si="602"/>
        <v>21572.500000000142</v>
      </c>
    </row>
    <row r="2695" spans="1:25">
      <c r="A2695" t="s">
        <v>4208</v>
      </c>
      <c r="B2695" t="s">
        <v>4209</v>
      </c>
      <c r="C2695" t="s">
        <v>55</v>
      </c>
      <c r="D2695">
        <v>21</v>
      </c>
      <c r="E2695" s="36">
        <v>58.4</v>
      </c>
      <c r="F2695" s="4">
        <v>4.7999999999999996E-3</v>
      </c>
      <c r="G2695">
        <v>0</v>
      </c>
      <c r="H2695" s="25">
        <v>96.4</v>
      </c>
      <c r="I2695" s="25">
        <v>-11.3</v>
      </c>
      <c r="J2695" s="3">
        <v>10000</v>
      </c>
      <c r="K2695" s="7">
        <f t="shared" ref="K2695:K2758" si="603">+IF(AND(E2695&gt;=0,E2694&gt;=0),K2694+1,IF(AND(E2695&lt;0,E2694&lt;0),K2694-1,IF(AND(E2695&gt;=0,E2694&lt;0),1,-1)))</f>
        <v>3</v>
      </c>
      <c r="L2695" s="6">
        <f t="shared" ref="L2695:L2758" si="604">+IF(AND(E2695&gt;=0,E2694&gt;=0),L2694+E2695,IF(AND(E2695&lt;0,E2694&lt;0),L2694+E2695,E2695))</f>
        <v>91</v>
      </c>
      <c r="M2695">
        <v>1</v>
      </c>
      <c r="N2695" s="9">
        <f t="shared" ref="N2695:N2758" si="605">+IF(E2695&gt;0,1,0)</f>
        <v>1</v>
      </c>
      <c r="O2695" s="9">
        <f t="shared" ref="O2695:O2758" si="606">+IF(E2695&lt;0,-1,0)</f>
        <v>0</v>
      </c>
      <c r="P2695" s="9">
        <f t="shared" ref="P2695:P2758" si="607">+IF(E2695=0,1,0)</f>
        <v>0</v>
      </c>
      <c r="Q2695" s="8">
        <f t="shared" ref="Q2695:Q2758" si="608">IF(E2695&gt;=0,E2695,0)</f>
        <v>58.4</v>
      </c>
      <c r="R2695" s="8">
        <f t="shared" ref="R2695:R2758" si="609">IF(E2695&lt;0,E2695,0)</f>
        <v>0</v>
      </c>
      <c r="S2695" t="str">
        <f t="shared" ref="S2695:S2758" si="610">REPLACE(A2695,1,SEARCH(" ",A2695),"")</f>
        <v>10.00.00</v>
      </c>
      <c r="T2695" t="str">
        <f t="shared" ref="T2695:T2758" si="611">REPLACE(B2695,1,SEARCH(" ",B2695),"")</f>
        <v>7.00.00</v>
      </c>
      <c r="U2695" t="str">
        <f t="shared" ref="U2695:U2758" si="612">LEFT(A2695,11)</f>
        <v>18-apr-2017</v>
      </c>
      <c r="V2695">
        <f t="shared" ref="V2695:V2758" si="613">MONTH(U2695)</f>
        <v>4</v>
      </c>
      <c r="W2695">
        <f t="shared" ref="W2695:W2758" si="614">YEAR(U2695)</f>
        <v>2017</v>
      </c>
      <c r="X2695">
        <f t="shared" ref="X2695:X2758" si="615">DAY(U2695)</f>
        <v>18</v>
      </c>
      <c r="Y2695" s="25">
        <f t="shared" ref="Y2695:Y2758" si="616">Y2694+E2695</f>
        <v>21630.900000000143</v>
      </c>
    </row>
    <row r="2696" spans="1:25">
      <c r="A2696" t="s">
        <v>7661</v>
      </c>
      <c r="B2696" t="s">
        <v>7662</v>
      </c>
      <c r="C2696" t="s">
        <v>55</v>
      </c>
      <c r="D2696">
        <v>8</v>
      </c>
      <c r="E2696" s="36">
        <v>13.5</v>
      </c>
      <c r="F2696" s="4">
        <v>1.1000000000000001E-3</v>
      </c>
      <c r="G2696">
        <v>0</v>
      </c>
      <c r="H2696" s="25">
        <v>34.5</v>
      </c>
      <c r="I2696" s="25">
        <v>-2.8</v>
      </c>
      <c r="J2696" s="3">
        <v>10000</v>
      </c>
      <c r="K2696" s="7">
        <f t="shared" si="603"/>
        <v>4</v>
      </c>
      <c r="L2696" s="6">
        <f t="shared" si="604"/>
        <v>104.5</v>
      </c>
      <c r="M2696">
        <v>1</v>
      </c>
      <c r="N2696" s="9">
        <f t="shared" si="605"/>
        <v>1</v>
      </c>
      <c r="O2696" s="9">
        <f t="shared" si="606"/>
        <v>0</v>
      </c>
      <c r="P2696" s="9">
        <f t="shared" si="607"/>
        <v>0</v>
      </c>
      <c r="Q2696" s="8">
        <f t="shared" si="608"/>
        <v>13.5</v>
      </c>
      <c r="R2696" s="8">
        <f t="shared" si="609"/>
        <v>0</v>
      </c>
      <c r="S2696" t="str">
        <f t="shared" si="610"/>
        <v>11.00.00</v>
      </c>
      <c r="T2696" t="str">
        <f t="shared" si="611"/>
        <v>13.00.00</v>
      </c>
      <c r="U2696" t="str">
        <f t="shared" si="612"/>
        <v>18-apr-2017</v>
      </c>
      <c r="V2696">
        <f t="shared" si="613"/>
        <v>4</v>
      </c>
      <c r="W2696">
        <f t="shared" si="614"/>
        <v>2017</v>
      </c>
      <c r="X2696">
        <f t="shared" si="615"/>
        <v>18</v>
      </c>
      <c r="Y2696" s="25">
        <f t="shared" si="616"/>
        <v>21644.400000000143</v>
      </c>
    </row>
    <row r="2697" spans="1:25">
      <c r="A2697" t="s">
        <v>3645</v>
      </c>
      <c r="B2697" t="s">
        <v>3646</v>
      </c>
      <c r="C2697" t="s">
        <v>25</v>
      </c>
      <c r="D2697">
        <v>3</v>
      </c>
      <c r="E2697" s="36">
        <v>5.0999999999999996</v>
      </c>
      <c r="F2697" s="4">
        <v>4.0000000000000002E-4</v>
      </c>
      <c r="G2697">
        <v>0</v>
      </c>
      <c r="H2697" s="25">
        <v>10</v>
      </c>
      <c r="I2697" s="25">
        <v>-1</v>
      </c>
      <c r="J2697" s="3">
        <v>10000</v>
      </c>
      <c r="K2697" s="7">
        <f t="shared" si="603"/>
        <v>5</v>
      </c>
      <c r="L2697" s="6">
        <f t="shared" si="604"/>
        <v>109.6</v>
      </c>
      <c r="M2697">
        <v>1</v>
      </c>
      <c r="N2697" s="9">
        <f t="shared" si="605"/>
        <v>1</v>
      </c>
      <c r="O2697" s="9">
        <f t="shared" si="606"/>
        <v>0</v>
      </c>
      <c r="P2697" s="9">
        <f t="shared" si="607"/>
        <v>0</v>
      </c>
      <c r="Q2697" s="8">
        <f t="shared" si="608"/>
        <v>5.0999999999999996</v>
      </c>
      <c r="R2697" s="8">
        <f t="shared" si="609"/>
        <v>0</v>
      </c>
      <c r="S2697" t="str">
        <f t="shared" si="610"/>
        <v>20.00.00</v>
      </c>
      <c r="T2697" t="str">
        <f t="shared" si="611"/>
        <v>23.00.00</v>
      </c>
      <c r="U2697" t="str">
        <f t="shared" si="612"/>
        <v>18-apr-2017</v>
      </c>
      <c r="V2697">
        <f t="shared" si="613"/>
        <v>4</v>
      </c>
      <c r="W2697">
        <f t="shared" si="614"/>
        <v>2017</v>
      </c>
      <c r="X2697">
        <f t="shared" si="615"/>
        <v>18</v>
      </c>
      <c r="Y2697" s="25">
        <f t="shared" si="616"/>
        <v>21649.500000000142</v>
      </c>
    </row>
    <row r="2698" spans="1:25">
      <c r="A2698" t="s">
        <v>4209</v>
      </c>
      <c r="B2698" t="s">
        <v>4210</v>
      </c>
      <c r="C2698" t="s">
        <v>25</v>
      </c>
      <c r="D2698">
        <v>12</v>
      </c>
      <c r="E2698" s="36">
        <v>4.0999999999999996</v>
      </c>
      <c r="F2698" s="4">
        <v>2.9999999999999997E-4</v>
      </c>
      <c r="G2698">
        <v>0</v>
      </c>
      <c r="H2698" s="25">
        <v>33.6</v>
      </c>
      <c r="I2698" s="25">
        <v>0</v>
      </c>
      <c r="J2698" s="3">
        <v>10000</v>
      </c>
      <c r="K2698" s="7">
        <f t="shared" si="603"/>
        <v>6</v>
      </c>
      <c r="L2698" s="6">
        <f t="shared" si="604"/>
        <v>113.69999999999999</v>
      </c>
      <c r="M2698">
        <v>1</v>
      </c>
      <c r="N2698" s="9">
        <f t="shared" si="605"/>
        <v>1</v>
      </c>
      <c r="O2698" s="9">
        <f t="shared" si="606"/>
        <v>0</v>
      </c>
      <c r="P2698" s="9">
        <f t="shared" si="607"/>
        <v>0</v>
      </c>
      <c r="Q2698" s="8">
        <f t="shared" si="608"/>
        <v>4.0999999999999996</v>
      </c>
      <c r="R2698" s="8">
        <f t="shared" si="609"/>
        <v>0</v>
      </c>
      <c r="S2698" t="str">
        <f t="shared" si="610"/>
        <v>7.00.00</v>
      </c>
      <c r="T2698" t="str">
        <f t="shared" si="611"/>
        <v>19.00.00</v>
      </c>
      <c r="U2698" t="str">
        <f t="shared" si="612"/>
        <v>19-apr-2017</v>
      </c>
      <c r="V2698">
        <f t="shared" si="613"/>
        <v>4</v>
      </c>
      <c r="W2698">
        <f t="shared" si="614"/>
        <v>2017</v>
      </c>
      <c r="X2698">
        <f t="shared" si="615"/>
        <v>19</v>
      </c>
      <c r="Y2698" s="25">
        <f t="shared" si="616"/>
        <v>21653.60000000014</v>
      </c>
    </row>
    <row r="2699" spans="1:25">
      <c r="A2699" t="s">
        <v>7663</v>
      </c>
      <c r="B2699" t="s">
        <v>7664</v>
      </c>
      <c r="C2699" t="s">
        <v>25</v>
      </c>
      <c r="D2699">
        <v>9</v>
      </c>
      <c r="E2699" s="36">
        <v>4.0999999999999996</v>
      </c>
      <c r="F2699" s="4">
        <v>2.9999999999999997E-4</v>
      </c>
      <c r="G2699">
        <v>0</v>
      </c>
      <c r="H2699" s="25">
        <v>26.1</v>
      </c>
      <c r="I2699" s="25">
        <v>-13</v>
      </c>
      <c r="J2699" s="3">
        <v>10000</v>
      </c>
      <c r="K2699" s="7">
        <f t="shared" si="603"/>
        <v>7</v>
      </c>
      <c r="L2699" s="6">
        <f t="shared" si="604"/>
        <v>117.79999999999998</v>
      </c>
      <c r="M2699">
        <v>1</v>
      </c>
      <c r="N2699" s="9">
        <f t="shared" si="605"/>
        <v>1</v>
      </c>
      <c r="O2699" s="9">
        <f t="shared" si="606"/>
        <v>0</v>
      </c>
      <c r="P2699" s="9">
        <f t="shared" si="607"/>
        <v>0</v>
      </c>
      <c r="Q2699" s="8">
        <f t="shared" si="608"/>
        <v>4.0999999999999996</v>
      </c>
      <c r="R2699" s="8">
        <f t="shared" si="609"/>
        <v>0</v>
      </c>
      <c r="S2699" t="str">
        <f t="shared" si="610"/>
        <v>10.00.00</v>
      </c>
      <c r="T2699" t="str">
        <f t="shared" si="611"/>
        <v>12.15.00</v>
      </c>
      <c r="U2699" t="str">
        <f t="shared" si="612"/>
        <v>20-apr-2017</v>
      </c>
      <c r="V2699">
        <f t="shared" si="613"/>
        <v>4</v>
      </c>
      <c r="W2699">
        <f t="shared" si="614"/>
        <v>2017</v>
      </c>
      <c r="X2699">
        <f t="shared" si="615"/>
        <v>20</v>
      </c>
      <c r="Y2699" s="25">
        <f t="shared" si="616"/>
        <v>21657.700000000139</v>
      </c>
    </row>
    <row r="2700" spans="1:25">
      <c r="A2700" t="s">
        <v>2566</v>
      </c>
      <c r="B2700" t="s">
        <v>2567</v>
      </c>
      <c r="C2700" t="s">
        <v>25</v>
      </c>
      <c r="D2700">
        <v>9</v>
      </c>
      <c r="E2700" s="38">
        <v>29</v>
      </c>
      <c r="F2700" s="4">
        <v>1.1999999999999999E-3</v>
      </c>
      <c r="G2700">
        <v>0</v>
      </c>
      <c r="H2700" s="25">
        <v>37</v>
      </c>
      <c r="I2700" s="25">
        <v>-62.6</v>
      </c>
      <c r="J2700" s="3">
        <v>10000</v>
      </c>
      <c r="K2700" s="7">
        <f t="shared" si="603"/>
        <v>8</v>
      </c>
      <c r="L2700" s="6">
        <f t="shared" si="604"/>
        <v>146.79999999999998</v>
      </c>
      <c r="M2700">
        <v>1</v>
      </c>
      <c r="N2700" s="9">
        <f t="shared" si="605"/>
        <v>1</v>
      </c>
      <c r="O2700" s="9">
        <f t="shared" si="606"/>
        <v>0</v>
      </c>
      <c r="P2700" s="9">
        <f t="shared" si="607"/>
        <v>0</v>
      </c>
      <c r="Q2700" s="8">
        <f t="shared" si="608"/>
        <v>29</v>
      </c>
      <c r="R2700" s="8">
        <f t="shared" si="609"/>
        <v>0</v>
      </c>
      <c r="S2700" t="str">
        <f t="shared" si="610"/>
        <v>12.00.00</v>
      </c>
      <c r="T2700" t="str">
        <f t="shared" si="611"/>
        <v>21.00.00</v>
      </c>
      <c r="U2700" t="str">
        <f t="shared" si="612"/>
        <v>20-apr-2017</v>
      </c>
      <c r="V2700">
        <f t="shared" si="613"/>
        <v>4</v>
      </c>
      <c r="W2700">
        <f t="shared" si="614"/>
        <v>2017</v>
      </c>
      <c r="X2700">
        <f t="shared" si="615"/>
        <v>20</v>
      </c>
      <c r="Y2700" s="25">
        <f t="shared" si="616"/>
        <v>21686.700000000139</v>
      </c>
    </row>
    <row r="2701" spans="1:25">
      <c r="A2701" t="s">
        <v>4211</v>
      </c>
      <c r="B2701" t="s">
        <v>4212</v>
      </c>
      <c r="C2701" t="s">
        <v>25</v>
      </c>
      <c r="D2701">
        <v>26</v>
      </c>
      <c r="E2701" s="36">
        <v>41</v>
      </c>
      <c r="F2701" s="4">
        <v>3.3999999999999998E-3</v>
      </c>
      <c r="G2701">
        <v>0</v>
      </c>
      <c r="H2701" s="25">
        <v>60.8</v>
      </c>
      <c r="I2701" s="25">
        <v>-17.100000000000001</v>
      </c>
      <c r="J2701" s="3">
        <v>10000</v>
      </c>
      <c r="K2701" s="7">
        <f t="shared" si="603"/>
        <v>9</v>
      </c>
      <c r="L2701" s="6">
        <f t="shared" si="604"/>
        <v>187.79999999999998</v>
      </c>
      <c r="M2701">
        <v>1</v>
      </c>
      <c r="N2701" s="9">
        <f t="shared" si="605"/>
        <v>1</v>
      </c>
      <c r="O2701" s="9">
        <f t="shared" si="606"/>
        <v>0</v>
      </c>
      <c r="P2701" s="9">
        <f t="shared" si="607"/>
        <v>0</v>
      </c>
      <c r="Q2701" s="8">
        <f t="shared" si="608"/>
        <v>41</v>
      </c>
      <c r="R2701" s="8">
        <f t="shared" si="609"/>
        <v>0</v>
      </c>
      <c r="S2701" t="str">
        <f t="shared" si="610"/>
        <v>8.00.00</v>
      </c>
      <c r="T2701" t="str">
        <f t="shared" si="611"/>
        <v>10.00.00</v>
      </c>
      <c r="U2701" t="str">
        <f t="shared" si="612"/>
        <v>20-apr-2017</v>
      </c>
      <c r="V2701">
        <f t="shared" si="613"/>
        <v>4</v>
      </c>
      <c r="W2701">
        <f t="shared" si="614"/>
        <v>2017</v>
      </c>
      <c r="X2701">
        <f t="shared" si="615"/>
        <v>20</v>
      </c>
      <c r="Y2701" s="25">
        <f t="shared" si="616"/>
        <v>21727.700000000139</v>
      </c>
    </row>
    <row r="2702" spans="1:25">
      <c r="A2702" t="s">
        <v>4212</v>
      </c>
      <c r="B2702" t="s">
        <v>4213</v>
      </c>
      <c r="C2702" t="s">
        <v>55</v>
      </c>
      <c r="D2702">
        <v>4</v>
      </c>
      <c r="E2702" s="36">
        <v>-29.5</v>
      </c>
      <c r="F2702" s="4">
        <v>-2.5000000000000001E-3</v>
      </c>
      <c r="G2702">
        <v>0</v>
      </c>
      <c r="H2702" s="25">
        <v>12.5</v>
      </c>
      <c r="I2702" s="25">
        <v>-28.9</v>
      </c>
      <c r="J2702" s="3">
        <v>10000</v>
      </c>
      <c r="K2702" s="7">
        <f t="shared" si="603"/>
        <v>-1</v>
      </c>
      <c r="L2702" s="6">
        <f t="shared" si="604"/>
        <v>-29.5</v>
      </c>
      <c r="M2702">
        <v>1</v>
      </c>
      <c r="N2702" s="9">
        <f t="shared" si="605"/>
        <v>0</v>
      </c>
      <c r="O2702" s="9">
        <f t="shared" si="606"/>
        <v>-1</v>
      </c>
      <c r="P2702" s="9">
        <f t="shared" si="607"/>
        <v>0</v>
      </c>
      <c r="Q2702" s="8">
        <f t="shared" si="608"/>
        <v>0</v>
      </c>
      <c r="R2702" s="8">
        <f t="shared" si="609"/>
        <v>-29.5</v>
      </c>
      <c r="S2702" t="str">
        <f t="shared" si="610"/>
        <v>10.00.00</v>
      </c>
      <c r="T2702" t="str">
        <f t="shared" si="611"/>
        <v>14.00.00</v>
      </c>
      <c r="U2702" t="str">
        <f t="shared" si="612"/>
        <v>21-apr-2017</v>
      </c>
      <c r="V2702">
        <f t="shared" si="613"/>
        <v>4</v>
      </c>
      <c r="W2702">
        <f t="shared" si="614"/>
        <v>2017</v>
      </c>
      <c r="X2702">
        <f t="shared" si="615"/>
        <v>21</v>
      </c>
      <c r="Y2702" s="25">
        <f t="shared" si="616"/>
        <v>21698.200000000139</v>
      </c>
    </row>
    <row r="2703" spans="1:25">
      <c r="A2703" t="s">
        <v>4213</v>
      </c>
      <c r="B2703" t="s">
        <v>4214</v>
      </c>
      <c r="C2703" t="s">
        <v>25</v>
      </c>
      <c r="D2703">
        <v>9</v>
      </c>
      <c r="E2703" s="36">
        <v>229.2</v>
      </c>
      <c r="F2703" s="4">
        <v>1.9E-2</v>
      </c>
      <c r="G2703">
        <v>0</v>
      </c>
      <c r="H2703" s="25">
        <v>228.1</v>
      </c>
      <c r="I2703" s="25">
        <v>-20.2</v>
      </c>
      <c r="J2703" s="3">
        <v>10000</v>
      </c>
      <c r="K2703" s="7">
        <f t="shared" si="603"/>
        <v>1</v>
      </c>
      <c r="L2703" s="6">
        <f t="shared" si="604"/>
        <v>229.2</v>
      </c>
      <c r="M2703">
        <v>1</v>
      </c>
      <c r="N2703" s="9">
        <f t="shared" si="605"/>
        <v>1</v>
      </c>
      <c r="O2703" s="9">
        <f t="shared" si="606"/>
        <v>0</v>
      </c>
      <c r="P2703" s="9">
        <f t="shared" si="607"/>
        <v>0</v>
      </c>
      <c r="Q2703" s="8">
        <f t="shared" si="608"/>
        <v>229.2</v>
      </c>
      <c r="R2703" s="8">
        <f t="shared" si="609"/>
        <v>0</v>
      </c>
      <c r="S2703" t="str">
        <f t="shared" si="610"/>
        <v>14.00.00</v>
      </c>
      <c r="T2703" t="str">
        <f t="shared" si="611"/>
        <v>0.00.00</v>
      </c>
      <c r="U2703" t="str">
        <f t="shared" si="612"/>
        <v>21-apr-2017</v>
      </c>
      <c r="V2703">
        <f t="shared" si="613"/>
        <v>4</v>
      </c>
      <c r="W2703">
        <f t="shared" si="614"/>
        <v>2017</v>
      </c>
      <c r="X2703">
        <f t="shared" si="615"/>
        <v>21</v>
      </c>
      <c r="Y2703" s="25">
        <f t="shared" si="616"/>
        <v>21927.40000000014</v>
      </c>
    </row>
    <row r="2704" spans="1:25">
      <c r="A2704" t="s">
        <v>2568</v>
      </c>
      <c r="B2704" t="s">
        <v>2569</v>
      </c>
      <c r="C2704" t="s">
        <v>25</v>
      </c>
      <c r="D2704">
        <v>9</v>
      </c>
      <c r="E2704" s="38">
        <v>141</v>
      </c>
      <c r="F2704" s="4">
        <v>5.7000000000000002E-3</v>
      </c>
      <c r="G2704">
        <v>0</v>
      </c>
      <c r="H2704" s="25">
        <v>165.4</v>
      </c>
      <c r="I2704" s="25">
        <v>0</v>
      </c>
      <c r="J2704" s="3">
        <v>10000</v>
      </c>
      <c r="K2704" s="7">
        <f t="shared" si="603"/>
        <v>2</v>
      </c>
      <c r="L2704" s="6">
        <f t="shared" si="604"/>
        <v>370.2</v>
      </c>
      <c r="M2704">
        <v>1</v>
      </c>
      <c r="N2704" s="9">
        <f t="shared" si="605"/>
        <v>1</v>
      </c>
      <c r="O2704" s="9">
        <f t="shared" si="606"/>
        <v>0</v>
      </c>
      <c r="P2704" s="9">
        <f t="shared" si="607"/>
        <v>0</v>
      </c>
      <c r="Q2704" s="8">
        <f t="shared" si="608"/>
        <v>141</v>
      </c>
      <c r="R2704" s="8">
        <f t="shared" si="609"/>
        <v>0</v>
      </c>
      <c r="S2704" t="str">
        <f t="shared" si="610"/>
        <v>12.00.00</v>
      </c>
      <c r="T2704" t="str">
        <f t="shared" si="611"/>
        <v>21.00.00</v>
      </c>
      <c r="U2704" t="str">
        <f t="shared" si="612"/>
        <v>24-apr-2017</v>
      </c>
      <c r="V2704">
        <f t="shared" si="613"/>
        <v>4</v>
      </c>
      <c r="W2704">
        <f t="shared" si="614"/>
        <v>2017</v>
      </c>
      <c r="X2704">
        <f t="shared" si="615"/>
        <v>24</v>
      </c>
      <c r="Y2704" s="25">
        <f t="shared" si="616"/>
        <v>22068.40000000014</v>
      </c>
    </row>
    <row r="2705" spans="1:25">
      <c r="A2705" t="s">
        <v>4215</v>
      </c>
      <c r="B2705" t="s">
        <v>4216</v>
      </c>
      <c r="C2705" t="s">
        <v>55</v>
      </c>
      <c r="D2705">
        <v>5</v>
      </c>
      <c r="E2705" s="36">
        <v>-16.399999999999999</v>
      </c>
      <c r="F2705" s="4">
        <v>-1.2999999999999999E-3</v>
      </c>
      <c r="G2705">
        <v>0</v>
      </c>
      <c r="H2705" s="25">
        <v>0</v>
      </c>
      <c r="I2705" s="25">
        <v>-36.799999999999997</v>
      </c>
      <c r="J2705" s="3">
        <v>10000</v>
      </c>
      <c r="K2705" s="7">
        <f t="shared" si="603"/>
        <v>-1</v>
      </c>
      <c r="L2705" s="6">
        <f t="shared" si="604"/>
        <v>-16.399999999999999</v>
      </c>
      <c r="M2705">
        <v>1</v>
      </c>
      <c r="N2705" s="9">
        <f t="shared" si="605"/>
        <v>0</v>
      </c>
      <c r="O2705" s="9">
        <f t="shared" si="606"/>
        <v>-1</v>
      </c>
      <c r="P2705" s="9">
        <f t="shared" si="607"/>
        <v>0</v>
      </c>
      <c r="Q2705" s="8">
        <f t="shared" si="608"/>
        <v>0</v>
      </c>
      <c r="R2705" s="8">
        <f t="shared" si="609"/>
        <v>-16.399999999999999</v>
      </c>
      <c r="S2705" t="str">
        <f t="shared" si="610"/>
        <v>13.00.00</v>
      </c>
      <c r="T2705" t="str">
        <f t="shared" si="611"/>
        <v>18.00.00</v>
      </c>
      <c r="U2705" t="str">
        <f t="shared" si="612"/>
        <v>26-apr-2017</v>
      </c>
      <c r="V2705">
        <f t="shared" si="613"/>
        <v>4</v>
      </c>
      <c r="W2705">
        <f t="shared" si="614"/>
        <v>2017</v>
      </c>
      <c r="X2705">
        <f t="shared" si="615"/>
        <v>26</v>
      </c>
      <c r="Y2705" s="25">
        <f t="shared" si="616"/>
        <v>22052.000000000138</v>
      </c>
    </row>
    <row r="2706" spans="1:25">
      <c r="A2706" t="s">
        <v>4217</v>
      </c>
      <c r="B2706" t="s">
        <v>4218</v>
      </c>
      <c r="C2706" t="s">
        <v>55</v>
      </c>
      <c r="D2706">
        <v>17</v>
      </c>
      <c r="E2706" s="36">
        <v>-21.7</v>
      </c>
      <c r="F2706" s="4">
        <v>-1.6999999999999999E-3</v>
      </c>
      <c r="G2706">
        <v>0</v>
      </c>
      <c r="H2706" s="25">
        <v>6.9</v>
      </c>
      <c r="I2706" s="25">
        <v>-21.2</v>
      </c>
      <c r="J2706" s="3">
        <v>10000</v>
      </c>
      <c r="K2706" s="7">
        <f t="shared" si="603"/>
        <v>-2</v>
      </c>
      <c r="L2706" s="6">
        <f t="shared" si="604"/>
        <v>-38.099999999999994</v>
      </c>
      <c r="M2706">
        <v>1</v>
      </c>
      <c r="N2706" s="9">
        <f t="shared" si="605"/>
        <v>0</v>
      </c>
      <c r="O2706" s="9">
        <f t="shared" si="606"/>
        <v>-1</v>
      </c>
      <c r="P2706" s="9">
        <f t="shared" si="607"/>
        <v>0</v>
      </c>
      <c r="Q2706" s="8">
        <f t="shared" si="608"/>
        <v>0</v>
      </c>
      <c r="R2706" s="8">
        <f t="shared" si="609"/>
        <v>-21.7</v>
      </c>
      <c r="S2706" t="str">
        <f t="shared" si="610"/>
        <v>22.00.00</v>
      </c>
      <c r="T2706" t="str">
        <f t="shared" si="611"/>
        <v>15.00.00</v>
      </c>
      <c r="U2706" t="str">
        <f t="shared" si="612"/>
        <v>26-apr-2017</v>
      </c>
      <c r="V2706">
        <f t="shared" si="613"/>
        <v>4</v>
      </c>
      <c r="W2706">
        <f t="shared" si="614"/>
        <v>2017</v>
      </c>
      <c r="X2706">
        <f t="shared" si="615"/>
        <v>26</v>
      </c>
      <c r="Y2706" s="25">
        <f t="shared" si="616"/>
        <v>22030.300000000138</v>
      </c>
    </row>
    <row r="2707" spans="1:25">
      <c r="A2707" t="s">
        <v>4218</v>
      </c>
      <c r="B2707" t="s">
        <v>4219</v>
      </c>
      <c r="C2707" t="s">
        <v>25</v>
      </c>
      <c r="D2707">
        <v>10</v>
      </c>
      <c r="E2707" s="36">
        <v>-7.5</v>
      </c>
      <c r="F2707" s="4">
        <v>-5.9999999999999995E-4</v>
      </c>
      <c r="G2707">
        <v>0</v>
      </c>
      <c r="H2707" s="25">
        <v>17.7</v>
      </c>
      <c r="I2707" s="25">
        <v>-14.8</v>
      </c>
      <c r="J2707" s="3">
        <v>10000</v>
      </c>
      <c r="K2707" s="7">
        <f t="shared" si="603"/>
        <v>-3</v>
      </c>
      <c r="L2707" s="6">
        <f t="shared" si="604"/>
        <v>-45.599999999999994</v>
      </c>
      <c r="M2707">
        <v>1</v>
      </c>
      <c r="N2707" s="9">
        <f t="shared" si="605"/>
        <v>0</v>
      </c>
      <c r="O2707" s="9">
        <f t="shared" si="606"/>
        <v>-1</v>
      </c>
      <c r="P2707" s="9">
        <f t="shared" si="607"/>
        <v>0</v>
      </c>
      <c r="Q2707" s="8">
        <f t="shared" si="608"/>
        <v>0</v>
      </c>
      <c r="R2707" s="8">
        <f t="shared" si="609"/>
        <v>-7.5</v>
      </c>
      <c r="S2707" t="str">
        <f t="shared" si="610"/>
        <v>15.00.00</v>
      </c>
      <c r="T2707" t="str">
        <f t="shared" si="611"/>
        <v>1.00.00</v>
      </c>
      <c r="U2707" t="str">
        <f t="shared" si="612"/>
        <v>27-apr-2017</v>
      </c>
      <c r="V2707">
        <f t="shared" si="613"/>
        <v>4</v>
      </c>
      <c r="W2707">
        <f t="shared" si="614"/>
        <v>2017</v>
      </c>
      <c r="X2707">
        <f t="shared" si="615"/>
        <v>27</v>
      </c>
      <c r="Y2707" s="25">
        <f t="shared" si="616"/>
        <v>22022.800000000138</v>
      </c>
    </row>
    <row r="2708" spans="1:25">
      <c r="A2708" t="s">
        <v>2570</v>
      </c>
      <c r="B2708" t="s">
        <v>2571</v>
      </c>
      <c r="C2708" t="s">
        <v>25</v>
      </c>
      <c r="D2708">
        <v>9</v>
      </c>
      <c r="E2708" s="38">
        <v>-48.6</v>
      </c>
      <c r="F2708" s="4">
        <v>-2E-3</v>
      </c>
      <c r="G2708">
        <v>0</v>
      </c>
      <c r="H2708" s="25">
        <v>0</v>
      </c>
      <c r="I2708" s="25">
        <v>-51.6</v>
      </c>
      <c r="J2708" s="3">
        <v>10000</v>
      </c>
      <c r="K2708" s="7">
        <f t="shared" si="603"/>
        <v>-4</v>
      </c>
      <c r="L2708" s="6">
        <f t="shared" si="604"/>
        <v>-94.199999999999989</v>
      </c>
      <c r="M2708">
        <v>1</v>
      </c>
      <c r="N2708" s="9">
        <f t="shared" si="605"/>
        <v>0</v>
      </c>
      <c r="O2708" s="9">
        <f t="shared" si="606"/>
        <v>-1</v>
      </c>
      <c r="P2708" s="9">
        <f t="shared" si="607"/>
        <v>0</v>
      </c>
      <c r="Q2708" s="8">
        <f t="shared" si="608"/>
        <v>0</v>
      </c>
      <c r="R2708" s="8">
        <f t="shared" si="609"/>
        <v>-48.6</v>
      </c>
      <c r="S2708" t="str">
        <f t="shared" si="610"/>
        <v>12.00.00</v>
      </c>
      <c r="T2708" t="str">
        <f t="shared" si="611"/>
        <v>21.00.00</v>
      </c>
      <c r="U2708" t="str">
        <f t="shared" si="612"/>
        <v>28-apr-2017</v>
      </c>
      <c r="V2708">
        <f t="shared" si="613"/>
        <v>4</v>
      </c>
      <c r="W2708">
        <f t="shared" si="614"/>
        <v>2017</v>
      </c>
      <c r="X2708">
        <f t="shared" si="615"/>
        <v>28</v>
      </c>
      <c r="Y2708" s="25">
        <f t="shared" si="616"/>
        <v>21974.200000000139</v>
      </c>
    </row>
    <row r="2709" spans="1:25">
      <c r="A2709" t="s">
        <v>2570</v>
      </c>
      <c r="B2709" t="s">
        <v>4220</v>
      </c>
      <c r="C2709" t="s">
        <v>25</v>
      </c>
      <c r="D2709">
        <v>12</v>
      </c>
      <c r="E2709" s="36">
        <v>-35.299999999999997</v>
      </c>
      <c r="F2709" s="4">
        <v>-2.8E-3</v>
      </c>
      <c r="G2709">
        <v>0</v>
      </c>
      <c r="H2709" s="25">
        <v>0</v>
      </c>
      <c r="I2709" s="25">
        <v>-36.1</v>
      </c>
      <c r="J2709" s="3">
        <v>10000</v>
      </c>
      <c r="K2709" s="7">
        <f t="shared" si="603"/>
        <v>-5</v>
      </c>
      <c r="L2709" s="6">
        <f t="shared" si="604"/>
        <v>-129.5</v>
      </c>
      <c r="M2709">
        <v>1</v>
      </c>
      <c r="N2709" s="9">
        <f t="shared" si="605"/>
        <v>0</v>
      </c>
      <c r="O2709" s="9">
        <f t="shared" si="606"/>
        <v>-1</v>
      </c>
      <c r="P2709" s="9">
        <f t="shared" si="607"/>
        <v>0</v>
      </c>
      <c r="Q2709" s="8">
        <f t="shared" si="608"/>
        <v>0</v>
      </c>
      <c r="R2709" s="8">
        <f t="shared" si="609"/>
        <v>-35.299999999999997</v>
      </c>
      <c r="S2709" t="str">
        <f t="shared" si="610"/>
        <v>12.00.00</v>
      </c>
      <c r="T2709" t="str">
        <f t="shared" si="611"/>
        <v>1.00.00</v>
      </c>
      <c r="U2709" t="str">
        <f t="shared" si="612"/>
        <v>28-apr-2017</v>
      </c>
      <c r="V2709">
        <f t="shared" si="613"/>
        <v>4</v>
      </c>
      <c r="W2709">
        <f t="shared" si="614"/>
        <v>2017</v>
      </c>
      <c r="X2709">
        <f t="shared" si="615"/>
        <v>28</v>
      </c>
      <c r="Y2709" s="25">
        <f t="shared" si="616"/>
        <v>21938.90000000014</v>
      </c>
    </row>
    <row r="2710" spans="1:25">
      <c r="A2710" t="s">
        <v>4220</v>
      </c>
      <c r="B2710" t="s">
        <v>4221</v>
      </c>
      <c r="C2710" t="s">
        <v>55</v>
      </c>
      <c r="D2710">
        <v>8</v>
      </c>
      <c r="E2710" s="36">
        <v>-38.6</v>
      </c>
      <c r="F2710" s="4">
        <v>-3.0999999999999999E-3</v>
      </c>
      <c r="G2710">
        <v>0</v>
      </c>
      <c r="H2710" s="25">
        <v>0</v>
      </c>
      <c r="I2710" s="25">
        <v>-57.2</v>
      </c>
      <c r="J2710" s="3">
        <v>10000</v>
      </c>
      <c r="K2710" s="7">
        <f t="shared" si="603"/>
        <v>-6</v>
      </c>
      <c r="L2710" s="6">
        <f t="shared" si="604"/>
        <v>-168.1</v>
      </c>
      <c r="M2710">
        <v>1</v>
      </c>
      <c r="N2710" s="9">
        <f t="shared" si="605"/>
        <v>0</v>
      </c>
      <c r="O2710" s="9">
        <f t="shared" si="606"/>
        <v>-1</v>
      </c>
      <c r="P2710" s="9">
        <f t="shared" si="607"/>
        <v>0</v>
      </c>
      <c r="Q2710" s="8">
        <f t="shared" si="608"/>
        <v>0</v>
      </c>
      <c r="R2710" s="8">
        <f t="shared" si="609"/>
        <v>-38.6</v>
      </c>
      <c r="S2710" t="str">
        <f t="shared" si="610"/>
        <v>1.00.00</v>
      </c>
      <c r="T2710" t="str">
        <f t="shared" si="611"/>
        <v>9.00.00</v>
      </c>
      <c r="U2710" t="str">
        <f t="shared" si="612"/>
        <v xml:space="preserve">1-mag-2017 </v>
      </c>
      <c r="V2710">
        <f t="shared" si="613"/>
        <v>5</v>
      </c>
      <c r="W2710">
        <f t="shared" si="614"/>
        <v>2017</v>
      </c>
      <c r="X2710">
        <f t="shared" si="615"/>
        <v>1</v>
      </c>
      <c r="Y2710" s="25">
        <f t="shared" si="616"/>
        <v>21900.300000000141</v>
      </c>
    </row>
    <row r="2711" spans="1:25">
      <c r="A2711" t="s">
        <v>4223</v>
      </c>
      <c r="B2711" t="s">
        <v>4224</v>
      </c>
      <c r="C2711" t="s">
        <v>25</v>
      </c>
      <c r="D2711">
        <v>12</v>
      </c>
      <c r="E2711" s="36">
        <v>-14.6</v>
      </c>
      <c r="F2711" s="4">
        <v>-1.1999999999999999E-3</v>
      </c>
      <c r="G2711">
        <v>0</v>
      </c>
      <c r="H2711" s="25">
        <v>9.1999999999999993</v>
      </c>
      <c r="I2711" s="25">
        <v>-20.100000000000001</v>
      </c>
      <c r="J2711" s="3">
        <v>10000</v>
      </c>
      <c r="K2711" s="7">
        <f t="shared" si="603"/>
        <v>-7</v>
      </c>
      <c r="L2711" s="6">
        <f t="shared" si="604"/>
        <v>-182.7</v>
      </c>
      <c r="M2711">
        <v>1</v>
      </c>
      <c r="N2711" s="9">
        <f t="shared" si="605"/>
        <v>0</v>
      </c>
      <c r="O2711" s="9">
        <f t="shared" si="606"/>
        <v>-1</v>
      </c>
      <c r="P2711" s="9">
        <f t="shared" si="607"/>
        <v>0</v>
      </c>
      <c r="Q2711" s="8">
        <f t="shared" si="608"/>
        <v>0</v>
      </c>
      <c r="R2711" s="8">
        <f t="shared" si="609"/>
        <v>-14.6</v>
      </c>
      <c r="S2711" t="str">
        <f t="shared" si="610"/>
        <v>21.00.00</v>
      </c>
      <c r="T2711" t="str">
        <f t="shared" si="611"/>
        <v>10.00.00</v>
      </c>
      <c r="U2711" t="str">
        <f t="shared" si="612"/>
        <v xml:space="preserve">1-mag-2017 </v>
      </c>
      <c r="V2711">
        <f t="shared" si="613"/>
        <v>5</v>
      </c>
      <c r="W2711">
        <f t="shared" si="614"/>
        <v>2017</v>
      </c>
      <c r="X2711">
        <f t="shared" si="615"/>
        <v>1</v>
      </c>
      <c r="Y2711" s="25">
        <f t="shared" si="616"/>
        <v>21885.700000000143</v>
      </c>
    </row>
    <row r="2712" spans="1:25">
      <c r="A2712" t="s">
        <v>4221</v>
      </c>
      <c r="B2712" t="s">
        <v>4222</v>
      </c>
      <c r="C2712" t="s">
        <v>25</v>
      </c>
      <c r="D2712">
        <v>10</v>
      </c>
      <c r="E2712" s="36">
        <v>-9.9</v>
      </c>
      <c r="F2712" s="4">
        <v>-8.0000000000000004E-4</v>
      </c>
      <c r="G2712">
        <v>0</v>
      </c>
      <c r="H2712" s="25">
        <v>0</v>
      </c>
      <c r="I2712" s="25">
        <v>-10</v>
      </c>
      <c r="J2712" s="3">
        <v>10000</v>
      </c>
      <c r="K2712" s="7">
        <f t="shared" si="603"/>
        <v>-8</v>
      </c>
      <c r="L2712" s="6">
        <f t="shared" si="604"/>
        <v>-192.6</v>
      </c>
      <c r="M2712">
        <v>1</v>
      </c>
      <c r="N2712" s="9">
        <f t="shared" si="605"/>
        <v>0</v>
      </c>
      <c r="O2712" s="9">
        <f t="shared" si="606"/>
        <v>-1</v>
      </c>
      <c r="P2712" s="9">
        <f t="shared" si="607"/>
        <v>0</v>
      </c>
      <c r="Q2712" s="8">
        <f t="shared" si="608"/>
        <v>0</v>
      </c>
      <c r="R2712" s="8">
        <f t="shared" si="609"/>
        <v>-9.9</v>
      </c>
      <c r="S2712" t="str">
        <f t="shared" si="610"/>
        <v>9.00.00</v>
      </c>
      <c r="T2712" t="str">
        <f t="shared" si="611"/>
        <v>19.00.00</v>
      </c>
      <c r="U2712" t="str">
        <f t="shared" si="612"/>
        <v xml:space="preserve">1-mag-2017 </v>
      </c>
      <c r="V2712">
        <f t="shared" si="613"/>
        <v>5</v>
      </c>
      <c r="W2712">
        <f t="shared" si="614"/>
        <v>2017</v>
      </c>
      <c r="X2712">
        <f t="shared" si="615"/>
        <v>1</v>
      </c>
      <c r="Y2712" s="25">
        <f t="shared" si="616"/>
        <v>21875.800000000141</v>
      </c>
    </row>
    <row r="2713" spans="1:25">
      <c r="A2713" t="s">
        <v>4224</v>
      </c>
      <c r="B2713" t="s">
        <v>4225</v>
      </c>
      <c r="C2713" t="s">
        <v>55</v>
      </c>
      <c r="D2713">
        <v>6</v>
      </c>
      <c r="E2713" s="36">
        <v>-12.4</v>
      </c>
      <c r="F2713" s="4">
        <v>-1E-3</v>
      </c>
      <c r="G2713">
        <v>0</v>
      </c>
      <c r="H2713" s="25">
        <v>9.1</v>
      </c>
      <c r="I2713" s="25">
        <v>-17.7</v>
      </c>
      <c r="J2713" s="3">
        <v>10000</v>
      </c>
      <c r="K2713" s="7">
        <f t="shared" si="603"/>
        <v>-9</v>
      </c>
      <c r="L2713" s="6">
        <f t="shared" si="604"/>
        <v>-205</v>
      </c>
      <c r="M2713">
        <v>1</v>
      </c>
      <c r="N2713" s="9">
        <f t="shared" si="605"/>
        <v>0</v>
      </c>
      <c r="O2713" s="9">
        <f t="shared" si="606"/>
        <v>-1</v>
      </c>
      <c r="P2713" s="9">
        <f t="shared" si="607"/>
        <v>0</v>
      </c>
      <c r="Q2713" s="8">
        <f t="shared" si="608"/>
        <v>0</v>
      </c>
      <c r="R2713" s="8">
        <f t="shared" si="609"/>
        <v>-12.4</v>
      </c>
      <c r="S2713" t="str">
        <f t="shared" si="610"/>
        <v>10.00.00</v>
      </c>
      <c r="T2713" t="str">
        <f t="shared" si="611"/>
        <v>16.00.00</v>
      </c>
      <c r="U2713" t="str">
        <f t="shared" si="612"/>
        <v xml:space="preserve">2-mag-2017 </v>
      </c>
      <c r="V2713">
        <f t="shared" si="613"/>
        <v>5</v>
      </c>
      <c r="W2713">
        <f t="shared" si="614"/>
        <v>2017</v>
      </c>
      <c r="X2713">
        <f t="shared" si="615"/>
        <v>2</v>
      </c>
      <c r="Y2713" s="25">
        <f t="shared" si="616"/>
        <v>21863.40000000014</v>
      </c>
    </row>
    <row r="2714" spans="1:25">
      <c r="A2714" t="s">
        <v>4225</v>
      </c>
      <c r="B2714" t="s">
        <v>4226</v>
      </c>
      <c r="C2714" t="s">
        <v>25</v>
      </c>
      <c r="D2714">
        <v>17</v>
      </c>
      <c r="E2714" s="36">
        <v>33.4</v>
      </c>
      <c r="F2714" s="4">
        <v>2.7000000000000001E-3</v>
      </c>
      <c r="G2714">
        <v>0</v>
      </c>
      <c r="H2714" s="25">
        <v>56.8</v>
      </c>
      <c r="I2714" s="25">
        <v>0</v>
      </c>
      <c r="J2714" s="3">
        <v>10000</v>
      </c>
      <c r="K2714" s="7">
        <f t="shared" si="603"/>
        <v>1</v>
      </c>
      <c r="L2714" s="6">
        <f t="shared" si="604"/>
        <v>33.4</v>
      </c>
      <c r="M2714">
        <v>1</v>
      </c>
      <c r="N2714" s="9">
        <f t="shared" si="605"/>
        <v>1</v>
      </c>
      <c r="O2714" s="9">
        <f t="shared" si="606"/>
        <v>0</v>
      </c>
      <c r="P2714" s="9">
        <f t="shared" si="607"/>
        <v>0</v>
      </c>
      <c r="Q2714" s="8">
        <f t="shared" si="608"/>
        <v>33.4</v>
      </c>
      <c r="R2714" s="8">
        <f t="shared" si="609"/>
        <v>0</v>
      </c>
      <c r="S2714" t="str">
        <f t="shared" si="610"/>
        <v>16.00.00</v>
      </c>
      <c r="T2714" t="str">
        <f t="shared" si="611"/>
        <v>9.00.00</v>
      </c>
      <c r="U2714" t="str">
        <f t="shared" si="612"/>
        <v xml:space="preserve">2-mag-2017 </v>
      </c>
      <c r="V2714">
        <f t="shared" si="613"/>
        <v>5</v>
      </c>
      <c r="W2714">
        <f t="shared" si="614"/>
        <v>2017</v>
      </c>
      <c r="X2714">
        <f t="shared" si="615"/>
        <v>2</v>
      </c>
      <c r="Y2714" s="25">
        <f t="shared" si="616"/>
        <v>21896.800000000141</v>
      </c>
    </row>
    <row r="2715" spans="1:25">
      <c r="A2715" t="s">
        <v>4226</v>
      </c>
      <c r="B2715" t="s">
        <v>4227</v>
      </c>
      <c r="C2715" t="s">
        <v>55</v>
      </c>
      <c r="D2715">
        <v>7</v>
      </c>
      <c r="E2715" s="36">
        <v>-11.2</v>
      </c>
      <c r="F2715" s="4">
        <v>-8.9999999999999998E-4</v>
      </c>
      <c r="G2715">
        <v>0</v>
      </c>
      <c r="H2715" s="25">
        <v>15.3</v>
      </c>
      <c r="I2715" s="25">
        <v>-12</v>
      </c>
      <c r="J2715" s="3">
        <v>10000</v>
      </c>
      <c r="K2715" s="7">
        <f t="shared" si="603"/>
        <v>-1</v>
      </c>
      <c r="L2715" s="6">
        <f t="shared" si="604"/>
        <v>-11.2</v>
      </c>
      <c r="M2715">
        <v>1</v>
      </c>
      <c r="N2715" s="9">
        <f t="shared" si="605"/>
        <v>0</v>
      </c>
      <c r="O2715" s="9">
        <f t="shared" si="606"/>
        <v>-1</v>
      </c>
      <c r="P2715" s="9">
        <f t="shared" si="607"/>
        <v>0</v>
      </c>
      <c r="Q2715" s="8">
        <f t="shared" si="608"/>
        <v>0</v>
      </c>
      <c r="R2715" s="8">
        <f t="shared" si="609"/>
        <v>-11.2</v>
      </c>
      <c r="S2715" t="str">
        <f t="shared" si="610"/>
        <v>9.00.00</v>
      </c>
      <c r="T2715" t="str">
        <f t="shared" si="611"/>
        <v>16.00.00</v>
      </c>
      <c r="U2715" t="str">
        <f t="shared" si="612"/>
        <v xml:space="preserve">3-mag-2017 </v>
      </c>
      <c r="V2715">
        <f t="shared" si="613"/>
        <v>5</v>
      </c>
      <c r="W2715">
        <f t="shared" si="614"/>
        <v>2017</v>
      </c>
      <c r="X2715">
        <f t="shared" si="615"/>
        <v>3</v>
      </c>
      <c r="Y2715" s="25">
        <f t="shared" si="616"/>
        <v>21885.60000000014</v>
      </c>
    </row>
    <row r="2716" spans="1:25">
      <c r="A2716" t="s">
        <v>2572</v>
      </c>
      <c r="B2716" t="s">
        <v>2573</v>
      </c>
      <c r="C2716" t="s">
        <v>25</v>
      </c>
      <c r="D2716">
        <v>9</v>
      </c>
      <c r="E2716" s="38">
        <v>40</v>
      </c>
      <c r="F2716" s="4">
        <v>1.6000000000000001E-3</v>
      </c>
      <c r="G2716">
        <v>0</v>
      </c>
      <c r="H2716" s="25">
        <v>51</v>
      </c>
      <c r="I2716" s="25">
        <v>-7</v>
      </c>
      <c r="J2716" s="3">
        <v>10000</v>
      </c>
      <c r="K2716" s="7">
        <f t="shared" si="603"/>
        <v>1</v>
      </c>
      <c r="L2716" s="6">
        <f t="shared" si="604"/>
        <v>40</v>
      </c>
      <c r="M2716">
        <v>1</v>
      </c>
      <c r="N2716" s="9">
        <f t="shared" si="605"/>
        <v>1</v>
      </c>
      <c r="O2716" s="9">
        <f t="shared" si="606"/>
        <v>0</v>
      </c>
      <c r="P2716" s="9">
        <f t="shared" si="607"/>
        <v>0</v>
      </c>
      <c r="Q2716" s="8">
        <f t="shared" si="608"/>
        <v>40</v>
      </c>
      <c r="R2716" s="8">
        <f t="shared" si="609"/>
        <v>0</v>
      </c>
      <c r="S2716" t="str">
        <f t="shared" si="610"/>
        <v>12.00.00</v>
      </c>
      <c r="T2716" t="str">
        <f t="shared" si="611"/>
        <v>21.00.00</v>
      </c>
      <c r="U2716" t="str">
        <f t="shared" si="612"/>
        <v xml:space="preserve">4-mag-2017 </v>
      </c>
      <c r="V2716">
        <f t="shared" si="613"/>
        <v>5</v>
      </c>
      <c r="W2716">
        <f t="shared" si="614"/>
        <v>2017</v>
      </c>
      <c r="X2716">
        <f t="shared" si="615"/>
        <v>4</v>
      </c>
      <c r="Y2716" s="25">
        <f t="shared" si="616"/>
        <v>21925.60000000014</v>
      </c>
    </row>
    <row r="2717" spans="1:25">
      <c r="A2717" t="s">
        <v>32</v>
      </c>
      <c r="B2717" t="s">
        <v>2573</v>
      </c>
      <c r="C2717" t="s">
        <v>25</v>
      </c>
      <c r="D2717">
        <v>14</v>
      </c>
      <c r="E2717" s="36">
        <v>-1.7</v>
      </c>
      <c r="F2717" s="4">
        <v>-1E-4</v>
      </c>
      <c r="G2717">
        <v>0</v>
      </c>
      <c r="H2717" s="25">
        <v>12.3</v>
      </c>
      <c r="I2717" s="25">
        <v>-8.5</v>
      </c>
      <c r="J2717" s="3">
        <v>10000</v>
      </c>
      <c r="K2717" s="7">
        <f t="shared" si="603"/>
        <v>-1</v>
      </c>
      <c r="L2717" s="6">
        <f t="shared" si="604"/>
        <v>-1.7</v>
      </c>
      <c r="M2717">
        <v>1</v>
      </c>
      <c r="N2717" s="9">
        <f t="shared" si="605"/>
        <v>0</v>
      </c>
      <c r="O2717" s="9">
        <f t="shared" si="606"/>
        <v>-1</v>
      </c>
      <c r="P2717" s="9">
        <f t="shared" si="607"/>
        <v>0</v>
      </c>
      <c r="Q2717" s="8">
        <f t="shared" si="608"/>
        <v>0</v>
      </c>
      <c r="R2717" s="8">
        <f t="shared" si="609"/>
        <v>-1.7</v>
      </c>
      <c r="S2717" t="str">
        <f t="shared" si="610"/>
        <v>17.30.00</v>
      </c>
      <c r="T2717" t="str">
        <f t="shared" si="611"/>
        <v>21.00.00</v>
      </c>
      <c r="U2717" t="str">
        <f t="shared" si="612"/>
        <v xml:space="preserve">4-mag-2017 </v>
      </c>
      <c r="V2717">
        <f t="shared" si="613"/>
        <v>5</v>
      </c>
      <c r="W2717">
        <f t="shared" si="614"/>
        <v>2017</v>
      </c>
      <c r="X2717">
        <f t="shared" si="615"/>
        <v>4</v>
      </c>
      <c r="Y2717" s="25">
        <f t="shared" si="616"/>
        <v>21923.90000000014</v>
      </c>
    </row>
    <row r="2718" spans="1:25">
      <c r="A2718" t="s">
        <v>4228</v>
      </c>
      <c r="B2718" t="s">
        <v>4229</v>
      </c>
      <c r="C2718" t="s">
        <v>55</v>
      </c>
      <c r="D2718">
        <v>9</v>
      </c>
      <c r="E2718" s="36">
        <v>-25.2</v>
      </c>
      <c r="F2718" s="4">
        <v>-2E-3</v>
      </c>
      <c r="G2718">
        <v>0</v>
      </c>
      <c r="H2718" s="25">
        <v>20.9</v>
      </c>
      <c r="I2718" s="25">
        <v>-25.2</v>
      </c>
      <c r="J2718" s="3">
        <v>10000</v>
      </c>
      <c r="K2718" s="7">
        <f t="shared" si="603"/>
        <v>-2</v>
      </c>
      <c r="L2718" s="6">
        <f t="shared" si="604"/>
        <v>-26.9</v>
      </c>
      <c r="M2718">
        <v>1</v>
      </c>
      <c r="N2718" s="9">
        <f t="shared" si="605"/>
        <v>0</v>
      </c>
      <c r="O2718" s="9">
        <f t="shared" si="606"/>
        <v>-1</v>
      </c>
      <c r="P2718" s="9">
        <f t="shared" si="607"/>
        <v>0</v>
      </c>
      <c r="Q2718" s="8">
        <f t="shared" si="608"/>
        <v>0</v>
      </c>
      <c r="R2718" s="8">
        <f t="shared" si="609"/>
        <v>-25.2</v>
      </c>
      <c r="S2718" t="str">
        <f t="shared" si="610"/>
        <v>6.00.00</v>
      </c>
      <c r="T2718" t="str">
        <f t="shared" si="611"/>
        <v>15.00.00</v>
      </c>
      <c r="U2718" t="str">
        <f t="shared" si="612"/>
        <v xml:space="preserve">5-mag-2017 </v>
      </c>
      <c r="V2718">
        <f t="shared" si="613"/>
        <v>5</v>
      </c>
      <c r="W2718">
        <f t="shared" si="614"/>
        <v>2017</v>
      </c>
      <c r="X2718">
        <f t="shared" si="615"/>
        <v>5</v>
      </c>
      <c r="Y2718" s="25">
        <f t="shared" si="616"/>
        <v>21898.700000000139</v>
      </c>
    </row>
    <row r="2719" spans="1:25">
      <c r="A2719" t="s">
        <v>3647</v>
      </c>
      <c r="B2719" t="s">
        <v>3648</v>
      </c>
      <c r="C2719" t="s">
        <v>25</v>
      </c>
      <c r="D2719">
        <v>10</v>
      </c>
      <c r="E2719" s="36">
        <v>9.1999999999999993</v>
      </c>
      <c r="F2719" s="4">
        <v>6.9999999999999999E-4</v>
      </c>
      <c r="G2719">
        <v>0</v>
      </c>
      <c r="H2719" s="25">
        <v>22.7</v>
      </c>
      <c r="I2719" s="25">
        <v>-3.5</v>
      </c>
      <c r="J2719" s="3">
        <v>10000</v>
      </c>
      <c r="K2719" s="7">
        <f t="shared" si="603"/>
        <v>1</v>
      </c>
      <c r="L2719" s="6">
        <f t="shared" si="604"/>
        <v>9.1999999999999993</v>
      </c>
      <c r="M2719">
        <v>1</v>
      </c>
      <c r="N2719" s="9">
        <f t="shared" si="605"/>
        <v>1</v>
      </c>
      <c r="O2719" s="9">
        <f t="shared" si="606"/>
        <v>0</v>
      </c>
      <c r="P2719" s="9">
        <f t="shared" si="607"/>
        <v>0</v>
      </c>
      <c r="Q2719" s="8">
        <f t="shared" si="608"/>
        <v>9.1999999999999993</v>
      </c>
      <c r="R2719" s="8">
        <f t="shared" si="609"/>
        <v>0</v>
      </c>
      <c r="S2719" t="str">
        <f t="shared" si="610"/>
        <v>13.00.00</v>
      </c>
      <c r="T2719" t="str">
        <f t="shared" si="611"/>
        <v>23.00.00</v>
      </c>
      <c r="U2719" t="str">
        <f t="shared" si="612"/>
        <v xml:space="preserve">8-mag-2017 </v>
      </c>
      <c r="V2719">
        <f t="shared" si="613"/>
        <v>5</v>
      </c>
      <c r="W2719">
        <f t="shared" si="614"/>
        <v>2017</v>
      </c>
      <c r="X2719">
        <f t="shared" si="615"/>
        <v>8</v>
      </c>
      <c r="Y2719" s="25">
        <f t="shared" si="616"/>
        <v>21907.90000000014</v>
      </c>
    </row>
    <row r="2720" spans="1:25">
      <c r="A2720" t="s">
        <v>4230</v>
      </c>
      <c r="B2720" t="s">
        <v>4231</v>
      </c>
      <c r="C2720" t="s">
        <v>55</v>
      </c>
      <c r="D2720">
        <v>7</v>
      </c>
      <c r="E2720" s="36">
        <v>-16.8</v>
      </c>
      <c r="F2720" s="4">
        <v>-1.2999999999999999E-3</v>
      </c>
      <c r="G2720">
        <v>0</v>
      </c>
      <c r="H2720" s="25">
        <v>34.200000000000003</v>
      </c>
      <c r="I2720" s="25">
        <v>-30.3</v>
      </c>
      <c r="J2720" s="3">
        <v>10000</v>
      </c>
      <c r="K2720" s="7">
        <f t="shared" si="603"/>
        <v>-1</v>
      </c>
      <c r="L2720" s="6">
        <f t="shared" si="604"/>
        <v>-16.8</v>
      </c>
      <c r="M2720">
        <v>1</v>
      </c>
      <c r="N2720" s="9">
        <f t="shared" si="605"/>
        <v>0</v>
      </c>
      <c r="O2720" s="9">
        <f t="shared" si="606"/>
        <v>-1</v>
      </c>
      <c r="P2720" s="9">
        <f t="shared" si="607"/>
        <v>0</v>
      </c>
      <c r="Q2720" s="8">
        <f t="shared" si="608"/>
        <v>0</v>
      </c>
      <c r="R2720" s="8">
        <f t="shared" si="609"/>
        <v>-16.8</v>
      </c>
      <c r="S2720" t="str">
        <f t="shared" si="610"/>
        <v>14.00.00</v>
      </c>
      <c r="T2720" t="str">
        <f t="shared" si="611"/>
        <v>21.00.00</v>
      </c>
      <c r="U2720" t="str">
        <f t="shared" si="612"/>
        <v>11-mag-2017</v>
      </c>
      <c r="V2720">
        <f t="shared" si="613"/>
        <v>5</v>
      </c>
      <c r="W2720">
        <f t="shared" si="614"/>
        <v>2017</v>
      </c>
      <c r="X2720">
        <f t="shared" si="615"/>
        <v>11</v>
      </c>
      <c r="Y2720" s="25">
        <f t="shared" si="616"/>
        <v>21891.10000000014</v>
      </c>
    </row>
    <row r="2721" spans="1:25">
      <c r="A2721" t="s">
        <v>4232</v>
      </c>
      <c r="B2721" t="s">
        <v>4233</v>
      </c>
      <c r="C2721" t="s">
        <v>55</v>
      </c>
      <c r="D2721">
        <v>1</v>
      </c>
      <c r="E2721" s="36">
        <v>-29.9</v>
      </c>
      <c r="F2721" s="4">
        <v>-2.3E-3</v>
      </c>
      <c r="G2721">
        <v>0</v>
      </c>
      <c r="H2721" s="25">
        <v>0</v>
      </c>
      <c r="I2721" s="25">
        <v>-29.9</v>
      </c>
      <c r="J2721" s="3">
        <v>10000</v>
      </c>
      <c r="K2721" s="7">
        <f t="shared" si="603"/>
        <v>-2</v>
      </c>
      <c r="L2721" s="6">
        <f t="shared" si="604"/>
        <v>-46.7</v>
      </c>
      <c r="M2721">
        <v>1</v>
      </c>
      <c r="N2721" s="9">
        <f t="shared" si="605"/>
        <v>0</v>
      </c>
      <c r="O2721" s="9">
        <f t="shared" si="606"/>
        <v>-1</v>
      </c>
      <c r="P2721" s="9">
        <f t="shared" si="607"/>
        <v>0</v>
      </c>
      <c r="Q2721" s="8">
        <f t="shared" si="608"/>
        <v>0</v>
      </c>
      <c r="R2721" s="8">
        <f t="shared" si="609"/>
        <v>-29.9</v>
      </c>
      <c r="S2721" t="str">
        <f t="shared" si="610"/>
        <v>9.00.00</v>
      </c>
      <c r="T2721" t="str">
        <f t="shared" si="611"/>
        <v>10.00.00</v>
      </c>
      <c r="U2721" t="str">
        <f t="shared" si="612"/>
        <v>16-mag-2017</v>
      </c>
      <c r="V2721">
        <f t="shared" si="613"/>
        <v>5</v>
      </c>
      <c r="W2721">
        <f t="shared" si="614"/>
        <v>2017</v>
      </c>
      <c r="X2721">
        <f t="shared" si="615"/>
        <v>16</v>
      </c>
      <c r="Y2721" s="25">
        <f t="shared" si="616"/>
        <v>21861.200000000139</v>
      </c>
    </row>
    <row r="2722" spans="1:25">
      <c r="A2722" t="s">
        <v>4234</v>
      </c>
      <c r="B2722" t="s">
        <v>4235</v>
      </c>
      <c r="C2722" t="s">
        <v>55</v>
      </c>
      <c r="D2722">
        <v>16</v>
      </c>
      <c r="E2722" s="36">
        <v>60.2</v>
      </c>
      <c r="F2722" s="4">
        <v>4.7999999999999996E-3</v>
      </c>
      <c r="G2722">
        <v>0</v>
      </c>
      <c r="H2722" s="25">
        <v>128.69999999999999</v>
      </c>
      <c r="I2722" s="25">
        <v>0</v>
      </c>
      <c r="J2722" s="3">
        <v>10000</v>
      </c>
      <c r="K2722" s="7">
        <f t="shared" si="603"/>
        <v>1</v>
      </c>
      <c r="L2722" s="6">
        <f t="shared" si="604"/>
        <v>60.2</v>
      </c>
      <c r="M2722">
        <v>1</v>
      </c>
      <c r="N2722" s="9">
        <f t="shared" si="605"/>
        <v>1</v>
      </c>
      <c r="O2722" s="9">
        <f t="shared" si="606"/>
        <v>0</v>
      </c>
      <c r="P2722" s="9">
        <f t="shared" si="607"/>
        <v>0</v>
      </c>
      <c r="Q2722" s="8">
        <f t="shared" si="608"/>
        <v>60.2</v>
      </c>
      <c r="R2722" s="8">
        <f t="shared" si="609"/>
        <v>0</v>
      </c>
      <c r="S2722" t="str">
        <f t="shared" si="610"/>
        <v>16.00.00</v>
      </c>
      <c r="T2722" t="str">
        <f t="shared" si="611"/>
        <v>8.00.00</v>
      </c>
      <c r="U2722" t="str">
        <f t="shared" si="612"/>
        <v>17-mag-2017</v>
      </c>
      <c r="V2722">
        <f t="shared" si="613"/>
        <v>5</v>
      </c>
      <c r="W2722">
        <f t="shared" si="614"/>
        <v>2017</v>
      </c>
      <c r="X2722">
        <f t="shared" si="615"/>
        <v>17</v>
      </c>
      <c r="Y2722" s="25">
        <f t="shared" si="616"/>
        <v>21921.40000000014</v>
      </c>
    </row>
    <row r="2723" spans="1:25">
      <c r="A2723" t="s">
        <v>4237</v>
      </c>
      <c r="B2723" t="s">
        <v>7665</v>
      </c>
      <c r="C2723" t="s">
        <v>55</v>
      </c>
      <c r="D2723">
        <v>8</v>
      </c>
      <c r="E2723" s="36">
        <v>55.5</v>
      </c>
      <c r="F2723" s="4">
        <v>4.4000000000000003E-3</v>
      </c>
      <c r="G2723">
        <v>0</v>
      </c>
      <c r="H2723" s="25">
        <v>76.5</v>
      </c>
      <c r="I2723" s="25">
        <v>-14.5</v>
      </c>
      <c r="J2723" s="3">
        <v>10000</v>
      </c>
      <c r="K2723" s="7">
        <f t="shared" si="603"/>
        <v>2</v>
      </c>
      <c r="L2723" s="6">
        <f t="shared" si="604"/>
        <v>115.7</v>
      </c>
      <c r="M2723">
        <v>1</v>
      </c>
      <c r="N2723" s="9">
        <f t="shared" si="605"/>
        <v>1</v>
      </c>
      <c r="O2723" s="9">
        <f t="shared" si="606"/>
        <v>0</v>
      </c>
      <c r="P2723" s="9">
        <f t="shared" si="607"/>
        <v>0</v>
      </c>
      <c r="Q2723" s="8">
        <f t="shared" si="608"/>
        <v>55.5</v>
      </c>
      <c r="R2723" s="8">
        <f t="shared" si="609"/>
        <v>0</v>
      </c>
      <c r="S2723" t="str">
        <f t="shared" si="610"/>
        <v>10.00.00</v>
      </c>
      <c r="T2723" t="str">
        <f t="shared" si="611"/>
        <v>12.00.00</v>
      </c>
      <c r="U2723" t="str">
        <f t="shared" si="612"/>
        <v>18-mag-2017</v>
      </c>
      <c r="V2723">
        <f t="shared" si="613"/>
        <v>5</v>
      </c>
      <c r="W2723">
        <f t="shared" si="614"/>
        <v>2017</v>
      </c>
      <c r="X2723">
        <f t="shared" si="615"/>
        <v>18</v>
      </c>
      <c r="Y2723" s="25">
        <f t="shared" si="616"/>
        <v>21976.90000000014</v>
      </c>
    </row>
    <row r="2724" spans="1:25">
      <c r="A2724" t="s">
        <v>4238</v>
      </c>
      <c r="B2724" t="s">
        <v>4239</v>
      </c>
      <c r="C2724" t="s">
        <v>25</v>
      </c>
      <c r="D2724">
        <v>34</v>
      </c>
      <c r="E2724" s="36">
        <v>-2.8</v>
      </c>
      <c r="F2724" s="4">
        <v>-2.0000000000000001E-4</v>
      </c>
      <c r="G2724">
        <v>0</v>
      </c>
      <c r="H2724" s="25">
        <v>47.9</v>
      </c>
      <c r="I2724" s="25">
        <v>-25.3</v>
      </c>
      <c r="J2724" s="3">
        <v>10000</v>
      </c>
      <c r="K2724" s="7">
        <f t="shared" si="603"/>
        <v>-1</v>
      </c>
      <c r="L2724" s="6">
        <f t="shared" si="604"/>
        <v>-2.8</v>
      </c>
      <c r="M2724">
        <v>1</v>
      </c>
      <c r="N2724" s="9">
        <f t="shared" si="605"/>
        <v>0</v>
      </c>
      <c r="O2724" s="9">
        <f t="shared" si="606"/>
        <v>-1</v>
      </c>
      <c r="P2724" s="9">
        <f t="shared" si="607"/>
        <v>0</v>
      </c>
      <c r="Q2724" s="8">
        <f t="shared" si="608"/>
        <v>0</v>
      </c>
      <c r="R2724" s="8">
        <f t="shared" si="609"/>
        <v>-2.8</v>
      </c>
      <c r="S2724" t="str">
        <f t="shared" si="610"/>
        <v>21.00.00</v>
      </c>
      <c r="T2724" t="str">
        <f t="shared" si="611"/>
        <v>9.00.00</v>
      </c>
      <c r="U2724" t="str">
        <f t="shared" si="612"/>
        <v>18-mag-2017</v>
      </c>
      <c r="V2724">
        <f t="shared" si="613"/>
        <v>5</v>
      </c>
      <c r="W2724">
        <f t="shared" si="614"/>
        <v>2017</v>
      </c>
      <c r="X2724">
        <f t="shared" si="615"/>
        <v>18</v>
      </c>
      <c r="Y2724" s="25">
        <f t="shared" si="616"/>
        <v>21974.10000000014</v>
      </c>
    </row>
    <row r="2725" spans="1:25">
      <c r="A2725" t="s">
        <v>4236</v>
      </c>
      <c r="B2725" t="s">
        <v>4237</v>
      </c>
      <c r="C2725" t="s">
        <v>25</v>
      </c>
      <c r="D2725">
        <v>1</v>
      </c>
      <c r="E2725" s="36">
        <v>-63.8</v>
      </c>
      <c r="F2725" s="4">
        <v>-5.1000000000000004E-3</v>
      </c>
      <c r="G2725">
        <v>0</v>
      </c>
      <c r="H2725" s="25">
        <v>0</v>
      </c>
      <c r="I2725" s="25">
        <v>-63.8</v>
      </c>
      <c r="J2725" s="3">
        <v>10000</v>
      </c>
      <c r="K2725" s="7">
        <f t="shared" si="603"/>
        <v>-2</v>
      </c>
      <c r="L2725" s="6">
        <f t="shared" si="604"/>
        <v>-66.599999999999994</v>
      </c>
      <c r="M2725">
        <v>1</v>
      </c>
      <c r="N2725" s="9">
        <f t="shared" si="605"/>
        <v>0</v>
      </c>
      <c r="O2725" s="9">
        <f t="shared" si="606"/>
        <v>-1</v>
      </c>
      <c r="P2725" s="9">
        <f t="shared" si="607"/>
        <v>0</v>
      </c>
      <c r="Q2725" s="8">
        <f t="shared" si="608"/>
        <v>0</v>
      </c>
      <c r="R2725" s="8">
        <f t="shared" si="609"/>
        <v>-63.8</v>
      </c>
      <c r="S2725" t="str">
        <f t="shared" si="610"/>
        <v>9.00.00</v>
      </c>
      <c r="T2725" t="str">
        <f t="shared" si="611"/>
        <v>10.00.00</v>
      </c>
      <c r="U2725" t="str">
        <f t="shared" si="612"/>
        <v>18-mag-2017</v>
      </c>
      <c r="V2725">
        <f t="shared" si="613"/>
        <v>5</v>
      </c>
      <c r="W2725">
        <f t="shared" si="614"/>
        <v>2017</v>
      </c>
      <c r="X2725">
        <f t="shared" si="615"/>
        <v>18</v>
      </c>
      <c r="Y2725" s="25">
        <f t="shared" si="616"/>
        <v>21910.300000000141</v>
      </c>
    </row>
    <row r="2726" spans="1:25">
      <c r="A2726" t="s">
        <v>3649</v>
      </c>
      <c r="B2726" t="s">
        <v>3650</v>
      </c>
      <c r="C2726" t="s">
        <v>25</v>
      </c>
      <c r="D2726">
        <v>9</v>
      </c>
      <c r="E2726" s="36">
        <v>27.1</v>
      </c>
      <c r="F2726" s="4">
        <v>2.0999999999999999E-3</v>
      </c>
      <c r="G2726">
        <v>0</v>
      </c>
      <c r="H2726" s="25">
        <v>28.6</v>
      </c>
      <c r="I2726" s="25">
        <v>-7.3</v>
      </c>
      <c r="J2726" s="3">
        <v>10000</v>
      </c>
      <c r="K2726" s="7">
        <f t="shared" si="603"/>
        <v>1</v>
      </c>
      <c r="L2726" s="6">
        <f t="shared" si="604"/>
        <v>27.1</v>
      </c>
      <c r="M2726">
        <v>1</v>
      </c>
      <c r="N2726" s="9">
        <f t="shared" si="605"/>
        <v>1</v>
      </c>
      <c r="O2726" s="9">
        <f t="shared" si="606"/>
        <v>0</v>
      </c>
      <c r="P2726" s="9">
        <f t="shared" si="607"/>
        <v>0</v>
      </c>
      <c r="Q2726" s="8">
        <f t="shared" si="608"/>
        <v>27.1</v>
      </c>
      <c r="R2726" s="8">
        <f t="shared" si="609"/>
        <v>0</v>
      </c>
      <c r="S2726" t="str">
        <f t="shared" si="610"/>
        <v>14.00.00</v>
      </c>
      <c r="T2726" t="str">
        <f t="shared" si="611"/>
        <v>23.00.00</v>
      </c>
      <c r="U2726" t="str">
        <f t="shared" si="612"/>
        <v>22-mag-2017</v>
      </c>
      <c r="V2726">
        <f t="shared" si="613"/>
        <v>5</v>
      </c>
      <c r="W2726">
        <f t="shared" si="614"/>
        <v>2017</v>
      </c>
      <c r="X2726">
        <f t="shared" si="615"/>
        <v>22</v>
      </c>
      <c r="Y2726" s="25">
        <f t="shared" si="616"/>
        <v>21937.40000000014</v>
      </c>
    </row>
    <row r="2727" spans="1:25">
      <c r="A2727" t="s">
        <v>3651</v>
      </c>
      <c r="B2727" t="s">
        <v>3652</v>
      </c>
      <c r="C2727" t="s">
        <v>25</v>
      </c>
      <c r="D2727">
        <v>13</v>
      </c>
      <c r="E2727" s="36">
        <v>-12.3</v>
      </c>
      <c r="F2727" s="4">
        <v>-1E-3</v>
      </c>
      <c r="G2727">
        <v>0</v>
      </c>
      <c r="H2727" s="25">
        <v>11.8</v>
      </c>
      <c r="I2727" s="25">
        <v>-41.5</v>
      </c>
      <c r="J2727" s="3">
        <v>10000</v>
      </c>
      <c r="K2727" s="7">
        <f t="shared" si="603"/>
        <v>-1</v>
      </c>
      <c r="L2727" s="6">
        <f t="shared" si="604"/>
        <v>-12.3</v>
      </c>
      <c r="M2727">
        <v>1</v>
      </c>
      <c r="N2727" s="9">
        <f t="shared" si="605"/>
        <v>0</v>
      </c>
      <c r="O2727" s="9">
        <f t="shared" si="606"/>
        <v>-1</v>
      </c>
      <c r="P2727" s="9">
        <f t="shared" si="607"/>
        <v>0</v>
      </c>
      <c r="Q2727" s="8">
        <f t="shared" si="608"/>
        <v>0</v>
      </c>
      <c r="R2727" s="8">
        <f t="shared" si="609"/>
        <v>-12.3</v>
      </c>
      <c r="S2727" t="str">
        <f t="shared" si="610"/>
        <v>10.00.00</v>
      </c>
      <c r="T2727" t="str">
        <f t="shared" si="611"/>
        <v>0.00.00</v>
      </c>
      <c r="U2727" t="str">
        <f t="shared" si="612"/>
        <v>23-mag-2017</v>
      </c>
      <c r="V2727">
        <f t="shared" si="613"/>
        <v>5</v>
      </c>
      <c r="W2727">
        <f t="shared" si="614"/>
        <v>2017</v>
      </c>
      <c r="X2727">
        <f t="shared" si="615"/>
        <v>23</v>
      </c>
      <c r="Y2727" s="25">
        <f t="shared" si="616"/>
        <v>21925.10000000014</v>
      </c>
    </row>
    <row r="2728" spans="1:25">
      <c r="A2728" t="s">
        <v>3651</v>
      </c>
      <c r="B2728" t="s">
        <v>4240</v>
      </c>
      <c r="C2728" t="s">
        <v>25</v>
      </c>
      <c r="D2728">
        <v>5</v>
      </c>
      <c r="E2728" s="36">
        <v>-48.8</v>
      </c>
      <c r="F2728" s="4">
        <v>-3.8E-3</v>
      </c>
      <c r="G2728">
        <v>0</v>
      </c>
      <c r="H2728" s="25">
        <v>11.5</v>
      </c>
      <c r="I2728" s="25">
        <v>-48.8</v>
      </c>
      <c r="J2728" s="3">
        <v>10000</v>
      </c>
      <c r="K2728" s="7">
        <f t="shared" si="603"/>
        <v>-2</v>
      </c>
      <c r="L2728" s="6">
        <f t="shared" si="604"/>
        <v>-61.099999999999994</v>
      </c>
      <c r="M2728">
        <v>1</v>
      </c>
      <c r="N2728" s="9">
        <f t="shared" si="605"/>
        <v>0</v>
      </c>
      <c r="O2728" s="9">
        <f t="shared" si="606"/>
        <v>-1</v>
      </c>
      <c r="P2728" s="9">
        <f t="shared" si="607"/>
        <v>0</v>
      </c>
      <c r="Q2728" s="8">
        <f t="shared" si="608"/>
        <v>0</v>
      </c>
      <c r="R2728" s="8">
        <f t="shared" si="609"/>
        <v>-48.8</v>
      </c>
      <c r="S2728" t="str">
        <f t="shared" si="610"/>
        <v>10.00.00</v>
      </c>
      <c r="T2728" t="str">
        <f t="shared" si="611"/>
        <v>15.00.00</v>
      </c>
      <c r="U2728" t="str">
        <f t="shared" si="612"/>
        <v>23-mag-2017</v>
      </c>
      <c r="V2728">
        <f t="shared" si="613"/>
        <v>5</v>
      </c>
      <c r="W2728">
        <f t="shared" si="614"/>
        <v>2017</v>
      </c>
      <c r="X2728">
        <f t="shared" si="615"/>
        <v>23</v>
      </c>
      <c r="Y2728" s="25">
        <f t="shared" si="616"/>
        <v>21876.300000000141</v>
      </c>
    </row>
    <row r="2729" spans="1:25">
      <c r="A2729" t="s">
        <v>7666</v>
      </c>
      <c r="B2729" t="s">
        <v>7667</v>
      </c>
      <c r="C2729" t="s">
        <v>25</v>
      </c>
      <c r="D2729">
        <v>45</v>
      </c>
      <c r="E2729" s="36">
        <v>-10.9</v>
      </c>
      <c r="F2729" s="4">
        <v>-8.9999999999999998E-4</v>
      </c>
      <c r="G2729">
        <v>0</v>
      </c>
      <c r="H2729" s="25">
        <v>19.399999999999999</v>
      </c>
      <c r="I2729" s="25">
        <v>-45.9</v>
      </c>
      <c r="J2729" s="3">
        <v>10000</v>
      </c>
      <c r="K2729" s="7">
        <f t="shared" si="603"/>
        <v>-3</v>
      </c>
      <c r="L2729" s="6">
        <f t="shared" si="604"/>
        <v>-72</v>
      </c>
      <c r="M2729">
        <v>1</v>
      </c>
      <c r="N2729" s="9">
        <f t="shared" si="605"/>
        <v>0</v>
      </c>
      <c r="O2729" s="9">
        <f t="shared" si="606"/>
        <v>-1</v>
      </c>
      <c r="P2729" s="9">
        <f t="shared" si="607"/>
        <v>0</v>
      </c>
      <c r="Q2729" s="8">
        <f t="shared" si="608"/>
        <v>0</v>
      </c>
      <c r="R2729" s="8">
        <f t="shared" si="609"/>
        <v>-10.9</v>
      </c>
      <c r="S2729" t="str">
        <f t="shared" si="610"/>
        <v>9.45.00</v>
      </c>
      <c r="T2729" t="str">
        <f t="shared" si="611"/>
        <v>21.00.00</v>
      </c>
      <c r="U2729" t="str">
        <f t="shared" si="612"/>
        <v>23-mag-2017</v>
      </c>
      <c r="V2729">
        <f t="shared" si="613"/>
        <v>5</v>
      </c>
      <c r="W2729">
        <f t="shared" si="614"/>
        <v>2017</v>
      </c>
      <c r="X2729">
        <f t="shared" si="615"/>
        <v>23</v>
      </c>
      <c r="Y2729" s="25">
        <f t="shared" si="616"/>
        <v>21865.40000000014</v>
      </c>
    </row>
    <row r="2730" spans="1:25">
      <c r="A2730" t="s">
        <v>4241</v>
      </c>
      <c r="B2730" t="s">
        <v>4242</v>
      </c>
      <c r="C2730" t="s">
        <v>55</v>
      </c>
      <c r="D2730">
        <v>17</v>
      </c>
      <c r="E2730" s="36">
        <v>1.2</v>
      </c>
      <c r="F2730" s="4">
        <v>1E-4</v>
      </c>
      <c r="G2730">
        <v>0</v>
      </c>
      <c r="H2730" s="25">
        <v>24.5</v>
      </c>
      <c r="I2730" s="25">
        <v>-4.3</v>
      </c>
      <c r="J2730" s="3">
        <v>10000</v>
      </c>
      <c r="K2730" s="7">
        <f t="shared" si="603"/>
        <v>1</v>
      </c>
      <c r="L2730" s="6">
        <f t="shared" si="604"/>
        <v>1.2</v>
      </c>
      <c r="M2730">
        <v>1</v>
      </c>
      <c r="N2730" s="9">
        <f t="shared" si="605"/>
        <v>1</v>
      </c>
      <c r="O2730" s="9">
        <f t="shared" si="606"/>
        <v>0</v>
      </c>
      <c r="P2730" s="9">
        <f t="shared" si="607"/>
        <v>0</v>
      </c>
      <c r="Q2730" s="8">
        <f t="shared" si="608"/>
        <v>1.2</v>
      </c>
      <c r="R2730" s="8">
        <f t="shared" si="609"/>
        <v>0</v>
      </c>
      <c r="S2730" t="str">
        <f t="shared" si="610"/>
        <v>8.00.00</v>
      </c>
      <c r="T2730" t="str">
        <f t="shared" si="611"/>
        <v>1.00.00</v>
      </c>
      <c r="U2730" t="str">
        <f t="shared" si="612"/>
        <v>24-mag-2017</v>
      </c>
      <c r="V2730">
        <f t="shared" si="613"/>
        <v>5</v>
      </c>
      <c r="W2730">
        <f t="shared" si="614"/>
        <v>2017</v>
      </c>
      <c r="X2730">
        <f t="shared" si="615"/>
        <v>24</v>
      </c>
      <c r="Y2730" s="25">
        <f t="shared" si="616"/>
        <v>21866.60000000014</v>
      </c>
    </row>
    <row r="2731" spans="1:25">
      <c r="A2731" t="s">
        <v>4242</v>
      </c>
      <c r="B2731" t="s">
        <v>4243</v>
      </c>
      <c r="C2731" t="s">
        <v>25</v>
      </c>
      <c r="D2731">
        <v>8</v>
      </c>
      <c r="E2731" s="36">
        <v>-13.8</v>
      </c>
      <c r="F2731" s="4">
        <v>-1.1000000000000001E-3</v>
      </c>
      <c r="G2731">
        <v>0</v>
      </c>
      <c r="H2731" s="25">
        <v>39.1</v>
      </c>
      <c r="I2731" s="25">
        <v>-15.4</v>
      </c>
      <c r="J2731" s="3">
        <v>10000</v>
      </c>
      <c r="K2731" s="7">
        <f t="shared" si="603"/>
        <v>-1</v>
      </c>
      <c r="L2731" s="6">
        <f t="shared" si="604"/>
        <v>-13.8</v>
      </c>
      <c r="M2731">
        <v>1</v>
      </c>
      <c r="N2731" s="9">
        <f t="shared" si="605"/>
        <v>0</v>
      </c>
      <c r="O2731" s="9">
        <f t="shared" si="606"/>
        <v>-1</v>
      </c>
      <c r="P2731" s="9">
        <f t="shared" si="607"/>
        <v>0</v>
      </c>
      <c r="Q2731" s="8">
        <f t="shared" si="608"/>
        <v>0</v>
      </c>
      <c r="R2731" s="8">
        <f t="shared" si="609"/>
        <v>-13.8</v>
      </c>
      <c r="S2731" t="str">
        <f t="shared" si="610"/>
        <v>1.00.00</v>
      </c>
      <c r="T2731" t="str">
        <f t="shared" si="611"/>
        <v>9.00.00</v>
      </c>
      <c r="U2731" t="str">
        <f t="shared" si="612"/>
        <v>25-mag-2017</v>
      </c>
      <c r="V2731">
        <f t="shared" si="613"/>
        <v>5</v>
      </c>
      <c r="W2731">
        <f t="shared" si="614"/>
        <v>2017</v>
      </c>
      <c r="X2731">
        <f t="shared" si="615"/>
        <v>25</v>
      </c>
      <c r="Y2731" s="25">
        <f t="shared" si="616"/>
        <v>21852.800000000141</v>
      </c>
    </row>
    <row r="2732" spans="1:25">
      <c r="A2732" t="s">
        <v>3653</v>
      </c>
      <c r="B2732" t="s">
        <v>3654</v>
      </c>
      <c r="C2732" t="s">
        <v>25</v>
      </c>
      <c r="D2732">
        <v>11</v>
      </c>
      <c r="E2732" s="36">
        <v>-40.4</v>
      </c>
      <c r="F2732" s="4">
        <v>-3.2000000000000002E-3</v>
      </c>
      <c r="G2732">
        <v>0</v>
      </c>
      <c r="H2732" s="25">
        <v>0</v>
      </c>
      <c r="I2732" s="25">
        <v>-56.5</v>
      </c>
      <c r="J2732" s="3">
        <v>10000</v>
      </c>
      <c r="K2732" s="7">
        <f t="shared" si="603"/>
        <v>-2</v>
      </c>
      <c r="L2732" s="6">
        <f t="shared" si="604"/>
        <v>-54.2</v>
      </c>
      <c r="M2732">
        <v>1</v>
      </c>
      <c r="N2732" s="9">
        <f t="shared" si="605"/>
        <v>0</v>
      </c>
      <c r="O2732" s="9">
        <f t="shared" si="606"/>
        <v>-1</v>
      </c>
      <c r="P2732" s="9">
        <f t="shared" si="607"/>
        <v>0</v>
      </c>
      <c r="Q2732" s="8">
        <f t="shared" si="608"/>
        <v>0</v>
      </c>
      <c r="R2732" s="8">
        <f t="shared" si="609"/>
        <v>-40.4</v>
      </c>
      <c r="S2732" t="str">
        <f t="shared" si="610"/>
        <v>12.00.00</v>
      </c>
      <c r="T2732" t="str">
        <f t="shared" si="611"/>
        <v>0.00.00</v>
      </c>
      <c r="U2732" t="str">
        <f t="shared" si="612"/>
        <v>25-mag-2017</v>
      </c>
      <c r="V2732">
        <f t="shared" si="613"/>
        <v>5</v>
      </c>
      <c r="W2732">
        <f t="shared" si="614"/>
        <v>2017</v>
      </c>
      <c r="X2732">
        <f t="shared" si="615"/>
        <v>25</v>
      </c>
      <c r="Y2732" s="25">
        <f t="shared" si="616"/>
        <v>21812.40000000014</v>
      </c>
    </row>
    <row r="2733" spans="1:25">
      <c r="A2733" t="s">
        <v>4244</v>
      </c>
      <c r="B2733" t="s">
        <v>4245</v>
      </c>
      <c r="C2733" t="s">
        <v>55</v>
      </c>
      <c r="D2733">
        <v>8</v>
      </c>
      <c r="E2733" s="36">
        <v>-60.9</v>
      </c>
      <c r="F2733" s="4">
        <v>-4.8999999999999998E-3</v>
      </c>
      <c r="G2733">
        <v>0</v>
      </c>
      <c r="H2733" s="25">
        <v>0</v>
      </c>
      <c r="I2733" s="25">
        <v>-59.8</v>
      </c>
      <c r="J2733" s="3">
        <v>10000</v>
      </c>
      <c r="K2733" s="7">
        <f t="shared" si="603"/>
        <v>-3</v>
      </c>
      <c r="L2733" s="6">
        <f t="shared" si="604"/>
        <v>-115.1</v>
      </c>
      <c r="M2733">
        <v>1</v>
      </c>
      <c r="N2733" s="9">
        <f t="shared" si="605"/>
        <v>0</v>
      </c>
      <c r="O2733" s="9">
        <f t="shared" si="606"/>
        <v>-1</v>
      </c>
      <c r="P2733" s="9">
        <f t="shared" si="607"/>
        <v>0</v>
      </c>
      <c r="Q2733" s="8">
        <f t="shared" si="608"/>
        <v>0</v>
      </c>
      <c r="R2733" s="8">
        <f t="shared" si="609"/>
        <v>-60.9</v>
      </c>
      <c r="S2733" t="str">
        <f t="shared" si="610"/>
        <v>14.00.00</v>
      </c>
      <c r="T2733" t="str">
        <f t="shared" si="611"/>
        <v>22.00.00</v>
      </c>
      <c r="U2733" t="str">
        <f t="shared" si="612"/>
        <v>26-mag-2017</v>
      </c>
      <c r="V2733">
        <f t="shared" si="613"/>
        <v>5</v>
      </c>
      <c r="W2733">
        <f t="shared" si="614"/>
        <v>2017</v>
      </c>
      <c r="X2733">
        <f t="shared" si="615"/>
        <v>26</v>
      </c>
      <c r="Y2733" s="25">
        <f t="shared" si="616"/>
        <v>21751.500000000138</v>
      </c>
    </row>
    <row r="2734" spans="1:25">
      <c r="A2734" t="s">
        <v>4245</v>
      </c>
      <c r="B2734" t="s">
        <v>4246</v>
      </c>
      <c r="C2734" t="s">
        <v>25</v>
      </c>
      <c r="D2734">
        <v>28</v>
      </c>
      <c r="E2734" s="36">
        <v>9.1999999999999993</v>
      </c>
      <c r="F2734" s="4">
        <v>6.9999999999999999E-4</v>
      </c>
      <c r="G2734">
        <v>0</v>
      </c>
      <c r="H2734" s="25">
        <v>34.700000000000003</v>
      </c>
      <c r="I2734" s="25">
        <v>-14.7</v>
      </c>
      <c r="J2734" s="3">
        <v>10000</v>
      </c>
      <c r="K2734" s="7">
        <f t="shared" si="603"/>
        <v>1</v>
      </c>
      <c r="L2734" s="6">
        <f t="shared" si="604"/>
        <v>9.1999999999999993</v>
      </c>
      <c r="M2734">
        <v>1</v>
      </c>
      <c r="N2734" s="9">
        <f t="shared" si="605"/>
        <v>1</v>
      </c>
      <c r="O2734" s="9">
        <f t="shared" si="606"/>
        <v>0</v>
      </c>
      <c r="P2734" s="9">
        <f t="shared" si="607"/>
        <v>0</v>
      </c>
      <c r="Q2734" s="8">
        <f t="shared" si="608"/>
        <v>9.1999999999999993</v>
      </c>
      <c r="R2734" s="8">
        <f t="shared" si="609"/>
        <v>0</v>
      </c>
      <c r="S2734" t="str">
        <f t="shared" si="610"/>
        <v>22.00.00</v>
      </c>
      <c r="T2734" t="str">
        <f t="shared" si="611"/>
        <v>4.00.00</v>
      </c>
      <c r="U2734" t="str">
        <f t="shared" si="612"/>
        <v>26-mag-2017</v>
      </c>
      <c r="V2734">
        <f t="shared" si="613"/>
        <v>5</v>
      </c>
      <c r="W2734">
        <f t="shared" si="614"/>
        <v>2017</v>
      </c>
      <c r="X2734">
        <f t="shared" si="615"/>
        <v>26</v>
      </c>
      <c r="Y2734" s="25">
        <f t="shared" si="616"/>
        <v>21760.700000000139</v>
      </c>
    </row>
    <row r="2735" spans="1:25">
      <c r="A2735" t="s">
        <v>3655</v>
      </c>
      <c r="B2735" t="s">
        <v>3656</v>
      </c>
      <c r="C2735" t="s">
        <v>25</v>
      </c>
      <c r="D2735">
        <v>12</v>
      </c>
      <c r="E2735" s="36">
        <v>22.5</v>
      </c>
      <c r="F2735" s="4">
        <v>1.8E-3</v>
      </c>
      <c r="G2735">
        <v>0</v>
      </c>
      <c r="H2735" s="25">
        <v>35.799999999999997</v>
      </c>
      <c r="I2735" s="25">
        <v>-0.7</v>
      </c>
      <c r="J2735" s="3">
        <v>10000</v>
      </c>
      <c r="K2735" s="7">
        <f t="shared" si="603"/>
        <v>2</v>
      </c>
      <c r="L2735" s="6">
        <f t="shared" si="604"/>
        <v>31.7</v>
      </c>
      <c r="M2735">
        <v>1</v>
      </c>
      <c r="N2735" s="9">
        <f t="shared" si="605"/>
        <v>1</v>
      </c>
      <c r="O2735" s="9">
        <f t="shared" si="606"/>
        <v>0</v>
      </c>
      <c r="P2735" s="9">
        <f t="shared" si="607"/>
        <v>0</v>
      </c>
      <c r="Q2735" s="8">
        <f t="shared" si="608"/>
        <v>22.5</v>
      </c>
      <c r="R2735" s="8">
        <f t="shared" si="609"/>
        <v>0</v>
      </c>
      <c r="S2735" t="str">
        <f t="shared" si="610"/>
        <v>11.00.00</v>
      </c>
      <c r="T2735" t="str">
        <f t="shared" si="611"/>
        <v>0.00.00</v>
      </c>
      <c r="U2735" t="str">
        <f t="shared" si="612"/>
        <v>29-mag-2017</v>
      </c>
      <c r="V2735">
        <f t="shared" si="613"/>
        <v>5</v>
      </c>
      <c r="W2735">
        <f t="shared" si="614"/>
        <v>2017</v>
      </c>
      <c r="X2735">
        <f t="shared" si="615"/>
        <v>29</v>
      </c>
      <c r="Y2735" s="25">
        <f t="shared" si="616"/>
        <v>21783.200000000139</v>
      </c>
    </row>
    <row r="2736" spans="1:25">
      <c r="A2736" t="s">
        <v>4247</v>
      </c>
      <c r="B2736" t="s">
        <v>4248</v>
      </c>
      <c r="C2736" t="s">
        <v>55</v>
      </c>
      <c r="D2736">
        <v>12</v>
      </c>
      <c r="E2736" s="36">
        <v>-75.8</v>
      </c>
      <c r="F2736" s="4">
        <v>-6.0000000000000001E-3</v>
      </c>
      <c r="G2736">
        <v>0</v>
      </c>
      <c r="H2736" s="25">
        <v>0</v>
      </c>
      <c r="I2736" s="25">
        <v>-75.8</v>
      </c>
      <c r="J2736" s="3">
        <v>10000</v>
      </c>
      <c r="K2736" s="7">
        <f t="shared" si="603"/>
        <v>-1</v>
      </c>
      <c r="L2736" s="6">
        <f t="shared" si="604"/>
        <v>-75.8</v>
      </c>
      <c r="M2736">
        <v>1</v>
      </c>
      <c r="N2736" s="9">
        <f t="shared" si="605"/>
        <v>0</v>
      </c>
      <c r="O2736" s="9">
        <f t="shared" si="606"/>
        <v>-1</v>
      </c>
      <c r="P2736" s="9">
        <f t="shared" si="607"/>
        <v>0</v>
      </c>
      <c r="Q2736" s="8">
        <f t="shared" si="608"/>
        <v>0</v>
      </c>
      <c r="R2736" s="8">
        <f t="shared" si="609"/>
        <v>-75.8</v>
      </c>
      <c r="S2736" t="str">
        <f t="shared" si="610"/>
        <v>0.00.00</v>
      </c>
      <c r="T2736" t="str">
        <f t="shared" si="611"/>
        <v>12.00.00</v>
      </c>
      <c r="U2736" t="str">
        <f t="shared" si="612"/>
        <v>31-mag-2017</v>
      </c>
      <c r="V2736">
        <f t="shared" si="613"/>
        <v>5</v>
      </c>
      <c r="W2736">
        <f t="shared" si="614"/>
        <v>2017</v>
      </c>
      <c r="X2736">
        <f t="shared" si="615"/>
        <v>31</v>
      </c>
      <c r="Y2736" s="25">
        <f t="shared" si="616"/>
        <v>21707.40000000014</v>
      </c>
    </row>
    <row r="2737" spans="1:25">
      <c r="A2737" t="s">
        <v>4249</v>
      </c>
      <c r="B2737" t="s">
        <v>4250</v>
      </c>
      <c r="C2737" t="s">
        <v>25</v>
      </c>
      <c r="D2737">
        <v>3</v>
      </c>
      <c r="E2737" s="36">
        <v>-16.8</v>
      </c>
      <c r="F2737" s="4">
        <v>-1.2999999999999999E-3</v>
      </c>
      <c r="G2737">
        <v>0</v>
      </c>
      <c r="H2737" s="25">
        <v>41.5</v>
      </c>
      <c r="I2737" s="25">
        <v>-16.8</v>
      </c>
      <c r="J2737" s="3">
        <v>10000</v>
      </c>
      <c r="K2737" s="7">
        <f t="shared" si="603"/>
        <v>-2</v>
      </c>
      <c r="L2737" s="6">
        <f t="shared" si="604"/>
        <v>-92.6</v>
      </c>
      <c r="M2737">
        <v>1</v>
      </c>
      <c r="N2737" s="9">
        <f t="shared" si="605"/>
        <v>0</v>
      </c>
      <c r="O2737" s="9">
        <f t="shared" si="606"/>
        <v>-1</v>
      </c>
      <c r="P2737" s="9">
        <f t="shared" si="607"/>
        <v>0</v>
      </c>
      <c r="Q2737" s="8">
        <f t="shared" si="608"/>
        <v>0</v>
      </c>
      <c r="R2737" s="8">
        <f t="shared" si="609"/>
        <v>-16.8</v>
      </c>
      <c r="S2737" t="str">
        <f t="shared" si="610"/>
        <v>13.00.00</v>
      </c>
      <c r="T2737" t="str">
        <f t="shared" si="611"/>
        <v>16.00.00</v>
      </c>
      <c r="U2737" t="str">
        <f t="shared" si="612"/>
        <v>31-mag-2017</v>
      </c>
      <c r="V2737">
        <f t="shared" si="613"/>
        <v>5</v>
      </c>
      <c r="W2737">
        <f t="shared" si="614"/>
        <v>2017</v>
      </c>
      <c r="X2737">
        <f t="shared" si="615"/>
        <v>31</v>
      </c>
      <c r="Y2737" s="25">
        <f t="shared" si="616"/>
        <v>21690.60000000014</v>
      </c>
    </row>
    <row r="2738" spans="1:25">
      <c r="A2738" t="s">
        <v>4252</v>
      </c>
      <c r="B2738" t="s">
        <v>4253</v>
      </c>
      <c r="C2738" t="s">
        <v>25</v>
      </c>
      <c r="D2738">
        <v>21</v>
      </c>
      <c r="E2738" s="36">
        <v>144.19999999999999</v>
      </c>
      <c r="F2738" s="4">
        <v>1.14E-2</v>
      </c>
      <c r="G2738">
        <v>0</v>
      </c>
      <c r="H2738" s="25">
        <v>214.5</v>
      </c>
      <c r="I2738" s="25">
        <v>-3.8</v>
      </c>
      <c r="J2738" s="3">
        <v>10000</v>
      </c>
      <c r="K2738" s="7">
        <f t="shared" si="603"/>
        <v>1</v>
      </c>
      <c r="L2738" s="6">
        <f t="shared" si="604"/>
        <v>144.19999999999999</v>
      </c>
      <c r="M2738">
        <v>1</v>
      </c>
      <c r="N2738" s="9">
        <f t="shared" si="605"/>
        <v>1</v>
      </c>
      <c r="O2738" s="9">
        <f t="shared" si="606"/>
        <v>0</v>
      </c>
      <c r="P2738" s="9">
        <f t="shared" si="607"/>
        <v>0</v>
      </c>
      <c r="Q2738" s="8">
        <f t="shared" si="608"/>
        <v>144.19999999999999</v>
      </c>
      <c r="R2738" s="8">
        <f t="shared" si="609"/>
        <v>0</v>
      </c>
      <c r="S2738" t="str">
        <f t="shared" si="610"/>
        <v>16.00.00</v>
      </c>
      <c r="T2738" t="str">
        <f t="shared" si="611"/>
        <v>14.00.00</v>
      </c>
      <c r="U2738" t="str">
        <f t="shared" si="612"/>
        <v xml:space="preserve">1-giu-2017 </v>
      </c>
      <c r="V2738">
        <f t="shared" si="613"/>
        <v>6</v>
      </c>
      <c r="W2738">
        <f t="shared" si="614"/>
        <v>2017</v>
      </c>
      <c r="X2738">
        <f t="shared" si="615"/>
        <v>1</v>
      </c>
      <c r="Y2738" s="25">
        <f t="shared" si="616"/>
        <v>21834.800000000141</v>
      </c>
    </row>
    <row r="2739" spans="1:25">
      <c r="A2739" t="s">
        <v>4251</v>
      </c>
      <c r="B2739" t="s">
        <v>4252</v>
      </c>
      <c r="C2739" t="s">
        <v>55</v>
      </c>
      <c r="D2739">
        <v>12</v>
      </c>
      <c r="E2739" s="36">
        <v>-33.4</v>
      </c>
      <c r="F2739" s="4">
        <v>-2.5999999999999999E-3</v>
      </c>
      <c r="G2739">
        <v>0</v>
      </c>
      <c r="H2739" s="25">
        <v>0</v>
      </c>
      <c r="I2739" s="25">
        <v>-42.4</v>
      </c>
      <c r="J2739" s="3">
        <v>10000</v>
      </c>
      <c r="K2739" s="7">
        <f t="shared" si="603"/>
        <v>-1</v>
      </c>
      <c r="L2739" s="6">
        <f t="shared" si="604"/>
        <v>-33.4</v>
      </c>
      <c r="M2739">
        <v>1</v>
      </c>
      <c r="N2739" s="9">
        <f t="shared" si="605"/>
        <v>0</v>
      </c>
      <c r="O2739" s="9">
        <f t="shared" si="606"/>
        <v>-1</v>
      </c>
      <c r="P2739" s="9">
        <f t="shared" si="607"/>
        <v>0</v>
      </c>
      <c r="Q2739" s="8">
        <f t="shared" si="608"/>
        <v>0</v>
      </c>
      <c r="R2739" s="8">
        <f t="shared" si="609"/>
        <v>-33.4</v>
      </c>
      <c r="S2739" t="str">
        <f t="shared" si="610"/>
        <v>4.00.00</v>
      </c>
      <c r="T2739" t="str">
        <f t="shared" si="611"/>
        <v>16.00.00</v>
      </c>
      <c r="U2739" t="str">
        <f t="shared" si="612"/>
        <v xml:space="preserve">1-giu-2017 </v>
      </c>
      <c r="V2739">
        <f t="shared" si="613"/>
        <v>6</v>
      </c>
      <c r="W2739">
        <f t="shared" si="614"/>
        <v>2017</v>
      </c>
      <c r="X2739">
        <f t="shared" si="615"/>
        <v>1</v>
      </c>
      <c r="Y2739" s="25">
        <f t="shared" si="616"/>
        <v>21801.40000000014</v>
      </c>
    </row>
    <row r="2740" spans="1:25">
      <c r="A2740" t="s">
        <v>2574</v>
      </c>
      <c r="B2740" t="s">
        <v>2575</v>
      </c>
      <c r="C2740" t="s">
        <v>25</v>
      </c>
      <c r="D2740">
        <v>9</v>
      </c>
      <c r="E2740" s="38">
        <v>-11</v>
      </c>
      <c r="F2740" s="4">
        <v>-4.0000000000000002E-4</v>
      </c>
      <c r="G2740">
        <v>0</v>
      </c>
      <c r="H2740" s="25">
        <v>57</v>
      </c>
      <c r="I2740" s="25">
        <v>-102</v>
      </c>
      <c r="J2740" s="3">
        <v>10000</v>
      </c>
      <c r="K2740" s="7">
        <f t="shared" si="603"/>
        <v>-2</v>
      </c>
      <c r="L2740" s="6">
        <f t="shared" si="604"/>
        <v>-44.4</v>
      </c>
      <c r="M2740">
        <v>1</v>
      </c>
      <c r="N2740" s="9">
        <f t="shared" si="605"/>
        <v>0</v>
      </c>
      <c r="O2740" s="9">
        <f t="shared" si="606"/>
        <v>-1</v>
      </c>
      <c r="P2740" s="9">
        <f t="shared" si="607"/>
        <v>0</v>
      </c>
      <c r="Q2740" s="8">
        <f t="shared" si="608"/>
        <v>0</v>
      </c>
      <c r="R2740" s="8">
        <f t="shared" si="609"/>
        <v>-11</v>
      </c>
      <c r="S2740" t="str">
        <f t="shared" si="610"/>
        <v>12.00.00</v>
      </c>
      <c r="T2740" t="str">
        <f t="shared" si="611"/>
        <v>21.00.00</v>
      </c>
      <c r="U2740" t="str">
        <f t="shared" si="612"/>
        <v xml:space="preserve">2-giu-2017 </v>
      </c>
      <c r="V2740">
        <f t="shared" si="613"/>
        <v>6</v>
      </c>
      <c r="W2740">
        <f t="shared" si="614"/>
        <v>2017</v>
      </c>
      <c r="X2740">
        <f t="shared" si="615"/>
        <v>2</v>
      </c>
      <c r="Y2740" s="25">
        <f t="shared" si="616"/>
        <v>21790.40000000014</v>
      </c>
    </row>
    <row r="2741" spans="1:25">
      <c r="A2741" t="s">
        <v>7668</v>
      </c>
      <c r="B2741" t="s">
        <v>7669</v>
      </c>
      <c r="C2741" t="s">
        <v>25</v>
      </c>
      <c r="D2741">
        <v>20</v>
      </c>
      <c r="E2741" s="36">
        <v>57.3</v>
      </c>
      <c r="F2741" s="4">
        <v>4.4999999999999997E-3</v>
      </c>
      <c r="G2741">
        <v>0</v>
      </c>
      <c r="H2741" s="25">
        <v>79.3</v>
      </c>
      <c r="I2741" s="25">
        <v>-17.2</v>
      </c>
      <c r="J2741" s="3">
        <v>10000</v>
      </c>
      <c r="K2741" s="7">
        <f t="shared" si="603"/>
        <v>1</v>
      </c>
      <c r="L2741" s="6">
        <f t="shared" si="604"/>
        <v>57.3</v>
      </c>
      <c r="M2741">
        <v>1</v>
      </c>
      <c r="N2741" s="9">
        <f t="shared" si="605"/>
        <v>1</v>
      </c>
      <c r="O2741" s="9">
        <f t="shared" si="606"/>
        <v>0</v>
      </c>
      <c r="P2741" s="9">
        <f t="shared" si="607"/>
        <v>0</v>
      </c>
      <c r="Q2741" s="8">
        <f t="shared" si="608"/>
        <v>57.3</v>
      </c>
      <c r="R2741" s="8">
        <f t="shared" si="609"/>
        <v>0</v>
      </c>
      <c r="S2741" t="str">
        <f t="shared" si="610"/>
        <v>9.30.00</v>
      </c>
      <c r="T2741" t="str">
        <f t="shared" si="611"/>
        <v>14.30.00</v>
      </c>
      <c r="U2741" t="str">
        <f t="shared" si="612"/>
        <v xml:space="preserve">2-giu-2017 </v>
      </c>
      <c r="V2741">
        <f t="shared" si="613"/>
        <v>6</v>
      </c>
      <c r="W2741">
        <f t="shared" si="614"/>
        <v>2017</v>
      </c>
      <c r="X2741">
        <f t="shared" si="615"/>
        <v>2</v>
      </c>
      <c r="Y2741" s="25">
        <f t="shared" si="616"/>
        <v>21847.700000000139</v>
      </c>
    </row>
    <row r="2742" spans="1:25">
      <c r="A2742" t="s">
        <v>2576</v>
      </c>
      <c r="B2742" t="s">
        <v>2577</v>
      </c>
      <c r="C2742" t="s">
        <v>55</v>
      </c>
      <c r="D2742">
        <v>8</v>
      </c>
      <c r="E2742" s="38">
        <v>81</v>
      </c>
      <c r="F2742" s="4">
        <v>3.2000000000000002E-3</v>
      </c>
      <c r="G2742">
        <v>0</v>
      </c>
      <c r="H2742" s="25">
        <v>123</v>
      </c>
      <c r="I2742" s="25">
        <v>0</v>
      </c>
      <c r="J2742" s="3">
        <v>10000</v>
      </c>
      <c r="K2742" s="7">
        <f t="shared" si="603"/>
        <v>2</v>
      </c>
      <c r="L2742" s="6">
        <f t="shared" si="604"/>
        <v>138.30000000000001</v>
      </c>
      <c r="M2742">
        <v>1</v>
      </c>
      <c r="N2742" s="9">
        <f t="shared" si="605"/>
        <v>1</v>
      </c>
      <c r="O2742" s="9">
        <f t="shared" si="606"/>
        <v>0</v>
      </c>
      <c r="P2742" s="9">
        <f t="shared" si="607"/>
        <v>0</v>
      </c>
      <c r="Q2742" s="8">
        <f t="shared" si="608"/>
        <v>81</v>
      </c>
      <c r="R2742" s="8">
        <f t="shared" si="609"/>
        <v>0</v>
      </c>
      <c r="S2742" t="str">
        <f t="shared" si="610"/>
        <v>13.00.00</v>
      </c>
      <c r="T2742" t="str">
        <f t="shared" si="611"/>
        <v>21.00.00</v>
      </c>
      <c r="U2742" t="str">
        <f t="shared" si="612"/>
        <v xml:space="preserve">6-giu-2017 </v>
      </c>
      <c r="V2742">
        <f t="shared" si="613"/>
        <v>6</v>
      </c>
      <c r="W2742">
        <f t="shared" si="614"/>
        <v>2017</v>
      </c>
      <c r="X2742">
        <f t="shared" si="615"/>
        <v>6</v>
      </c>
      <c r="Y2742" s="25">
        <f t="shared" si="616"/>
        <v>21928.700000000139</v>
      </c>
    </row>
    <row r="2743" spans="1:25">
      <c r="A2743" t="s">
        <v>4256</v>
      </c>
      <c r="B2743" t="s">
        <v>4257</v>
      </c>
      <c r="C2743" t="s">
        <v>25</v>
      </c>
      <c r="D2743">
        <v>6</v>
      </c>
      <c r="E2743" s="36">
        <v>-11.8</v>
      </c>
      <c r="F2743" s="4">
        <v>-8.9999999999999998E-4</v>
      </c>
      <c r="G2743">
        <v>0</v>
      </c>
      <c r="H2743" s="25">
        <v>47.3</v>
      </c>
      <c r="I2743" s="25">
        <v>-11.8</v>
      </c>
      <c r="J2743" s="3">
        <v>10000</v>
      </c>
      <c r="K2743" s="7">
        <f t="shared" si="603"/>
        <v>-1</v>
      </c>
      <c r="L2743" s="6">
        <f t="shared" si="604"/>
        <v>-11.8</v>
      </c>
      <c r="M2743">
        <v>1</v>
      </c>
      <c r="N2743" s="9">
        <f t="shared" si="605"/>
        <v>0</v>
      </c>
      <c r="O2743" s="9">
        <f t="shared" si="606"/>
        <v>-1</v>
      </c>
      <c r="P2743" s="9">
        <f t="shared" si="607"/>
        <v>0</v>
      </c>
      <c r="Q2743" s="8">
        <f t="shared" si="608"/>
        <v>0</v>
      </c>
      <c r="R2743" s="8">
        <f t="shared" si="609"/>
        <v>-11.8</v>
      </c>
      <c r="S2743" t="str">
        <f t="shared" si="610"/>
        <v>10.00.00</v>
      </c>
      <c r="T2743" t="str">
        <f t="shared" si="611"/>
        <v>16.00.00</v>
      </c>
      <c r="U2743" t="str">
        <f t="shared" si="612"/>
        <v xml:space="preserve">7-giu-2017 </v>
      </c>
      <c r="V2743">
        <f t="shared" si="613"/>
        <v>6</v>
      </c>
      <c r="W2743">
        <f t="shared" si="614"/>
        <v>2017</v>
      </c>
      <c r="X2743">
        <f t="shared" si="615"/>
        <v>7</v>
      </c>
      <c r="Y2743" s="25">
        <f t="shared" si="616"/>
        <v>21916.90000000014</v>
      </c>
    </row>
    <row r="2744" spans="1:25">
      <c r="A2744" t="s">
        <v>4254</v>
      </c>
      <c r="B2744" t="s">
        <v>4255</v>
      </c>
      <c r="C2744" t="s">
        <v>25</v>
      </c>
      <c r="D2744">
        <v>6</v>
      </c>
      <c r="E2744" s="36">
        <v>-12.8</v>
      </c>
      <c r="F2744" s="4">
        <v>-1E-3</v>
      </c>
      <c r="G2744">
        <v>0</v>
      </c>
      <c r="H2744" s="25">
        <v>8.3000000000000007</v>
      </c>
      <c r="I2744" s="25">
        <v>-12.8</v>
      </c>
      <c r="J2744" s="3">
        <v>10000</v>
      </c>
      <c r="K2744" s="7">
        <f t="shared" si="603"/>
        <v>-2</v>
      </c>
      <c r="L2744" s="6">
        <f t="shared" si="604"/>
        <v>-24.6</v>
      </c>
      <c r="M2744">
        <v>1</v>
      </c>
      <c r="N2744" s="9">
        <f t="shared" si="605"/>
        <v>0</v>
      </c>
      <c r="O2744" s="9">
        <f t="shared" si="606"/>
        <v>-1</v>
      </c>
      <c r="P2744" s="9">
        <f t="shared" si="607"/>
        <v>0</v>
      </c>
      <c r="Q2744" s="8">
        <f t="shared" si="608"/>
        <v>0</v>
      </c>
      <c r="R2744" s="8">
        <f t="shared" si="609"/>
        <v>-12.8</v>
      </c>
      <c r="S2744" t="str">
        <f t="shared" si="610"/>
        <v>3.00.00</v>
      </c>
      <c r="T2744" t="str">
        <f t="shared" si="611"/>
        <v>9.00.00</v>
      </c>
      <c r="U2744" t="str">
        <f t="shared" si="612"/>
        <v xml:space="preserve">7-giu-2017 </v>
      </c>
      <c r="V2744">
        <f t="shared" si="613"/>
        <v>6</v>
      </c>
      <c r="W2744">
        <f t="shared" si="614"/>
        <v>2017</v>
      </c>
      <c r="X2744">
        <f t="shared" si="615"/>
        <v>7</v>
      </c>
      <c r="Y2744" s="25">
        <f t="shared" si="616"/>
        <v>21904.10000000014</v>
      </c>
    </row>
    <row r="2745" spans="1:25">
      <c r="A2745" t="s">
        <v>4258</v>
      </c>
      <c r="B2745" t="s">
        <v>4259</v>
      </c>
      <c r="C2745" t="s">
        <v>25</v>
      </c>
      <c r="D2745">
        <v>14</v>
      </c>
      <c r="E2745" s="36">
        <v>-36.700000000000003</v>
      </c>
      <c r="F2745" s="4">
        <v>-2.8999999999999998E-3</v>
      </c>
      <c r="G2745">
        <v>0</v>
      </c>
      <c r="H2745" s="25">
        <v>32.9</v>
      </c>
      <c r="I2745" s="25">
        <v>-36.700000000000003</v>
      </c>
      <c r="J2745" s="3">
        <v>10000</v>
      </c>
      <c r="K2745" s="7">
        <f t="shared" si="603"/>
        <v>-3</v>
      </c>
      <c r="L2745" s="6">
        <f t="shared" si="604"/>
        <v>-61.300000000000004</v>
      </c>
      <c r="M2745">
        <v>1</v>
      </c>
      <c r="N2745" s="9">
        <f t="shared" si="605"/>
        <v>0</v>
      </c>
      <c r="O2745" s="9">
        <f t="shared" si="606"/>
        <v>-1</v>
      </c>
      <c r="P2745" s="9">
        <f t="shared" si="607"/>
        <v>0</v>
      </c>
      <c r="Q2745" s="8">
        <f t="shared" si="608"/>
        <v>0</v>
      </c>
      <c r="R2745" s="8">
        <f t="shared" si="609"/>
        <v>-36.700000000000003</v>
      </c>
      <c r="S2745" t="str">
        <f t="shared" si="610"/>
        <v>10.00.00</v>
      </c>
      <c r="T2745" t="str">
        <f t="shared" si="611"/>
        <v>0.00.00</v>
      </c>
      <c r="U2745" t="str">
        <f t="shared" si="612"/>
        <v xml:space="preserve">8-giu-2017 </v>
      </c>
      <c r="V2745">
        <f t="shared" si="613"/>
        <v>6</v>
      </c>
      <c r="W2745">
        <f t="shared" si="614"/>
        <v>2017</v>
      </c>
      <c r="X2745">
        <f t="shared" si="615"/>
        <v>8</v>
      </c>
      <c r="Y2745" s="25">
        <f t="shared" si="616"/>
        <v>21867.40000000014</v>
      </c>
    </row>
    <row r="2746" spans="1:25">
      <c r="A2746" t="s">
        <v>7670</v>
      </c>
      <c r="B2746" t="s">
        <v>7671</v>
      </c>
      <c r="C2746" t="s">
        <v>25</v>
      </c>
      <c r="D2746">
        <v>16</v>
      </c>
      <c r="E2746" s="36">
        <v>-65.900000000000006</v>
      </c>
      <c r="F2746" s="4">
        <v>-5.1000000000000004E-3</v>
      </c>
      <c r="G2746">
        <v>0</v>
      </c>
      <c r="H2746" s="25">
        <v>0</v>
      </c>
      <c r="I2746" s="25">
        <v>-65.900000000000006</v>
      </c>
      <c r="J2746" s="3">
        <v>10000</v>
      </c>
      <c r="K2746" s="7">
        <f t="shared" si="603"/>
        <v>-4</v>
      </c>
      <c r="L2746" s="6">
        <f t="shared" si="604"/>
        <v>-127.20000000000002</v>
      </c>
      <c r="M2746">
        <v>1</v>
      </c>
      <c r="N2746" s="9">
        <f t="shared" si="605"/>
        <v>0</v>
      </c>
      <c r="O2746" s="9">
        <f t="shared" si="606"/>
        <v>-1</v>
      </c>
      <c r="P2746" s="9">
        <f t="shared" si="607"/>
        <v>0</v>
      </c>
      <c r="Q2746" s="8">
        <f t="shared" si="608"/>
        <v>0</v>
      </c>
      <c r="R2746" s="8">
        <f t="shared" si="609"/>
        <v>-65.900000000000006</v>
      </c>
      <c r="S2746" t="str">
        <f t="shared" si="610"/>
        <v>17.00.00</v>
      </c>
      <c r="T2746" t="str">
        <f t="shared" si="611"/>
        <v>21.00.00</v>
      </c>
      <c r="U2746" t="str">
        <f t="shared" si="612"/>
        <v xml:space="preserve">9-giu-2017 </v>
      </c>
      <c r="V2746">
        <f t="shared" si="613"/>
        <v>6</v>
      </c>
      <c r="W2746">
        <f t="shared" si="614"/>
        <v>2017</v>
      </c>
      <c r="X2746">
        <f t="shared" si="615"/>
        <v>9</v>
      </c>
      <c r="Y2746" s="25">
        <f t="shared" si="616"/>
        <v>21801.500000000138</v>
      </c>
    </row>
    <row r="2747" spans="1:25">
      <c r="A2747" t="s">
        <v>4260</v>
      </c>
      <c r="B2747" t="s">
        <v>4261</v>
      </c>
      <c r="C2747" t="s">
        <v>25</v>
      </c>
      <c r="D2747">
        <v>5</v>
      </c>
      <c r="E2747" s="36">
        <v>8.1999999999999993</v>
      </c>
      <c r="F2747" s="4">
        <v>5.9999999999999995E-4</v>
      </c>
      <c r="G2747">
        <v>0</v>
      </c>
      <c r="H2747" s="25">
        <v>10.8</v>
      </c>
      <c r="I2747" s="25">
        <v>-28.4</v>
      </c>
      <c r="J2747" s="3">
        <v>10000</v>
      </c>
      <c r="K2747" s="7">
        <f t="shared" si="603"/>
        <v>1</v>
      </c>
      <c r="L2747" s="6">
        <f t="shared" si="604"/>
        <v>8.1999999999999993</v>
      </c>
      <c r="M2747">
        <v>1</v>
      </c>
      <c r="N2747" s="9">
        <f t="shared" si="605"/>
        <v>1</v>
      </c>
      <c r="O2747" s="9">
        <f t="shared" si="606"/>
        <v>0</v>
      </c>
      <c r="P2747" s="9">
        <f t="shared" si="607"/>
        <v>0</v>
      </c>
      <c r="Q2747" s="8">
        <f t="shared" si="608"/>
        <v>8.1999999999999993</v>
      </c>
      <c r="R2747" s="8">
        <f t="shared" si="609"/>
        <v>0</v>
      </c>
      <c r="S2747" t="str">
        <f t="shared" si="610"/>
        <v>5.00.00</v>
      </c>
      <c r="T2747" t="str">
        <f t="shared" si="611"/>
        <v>10.00.00</v>
      </c>
      <c r="U2747" t="str">
        <f t="shared" si="612"/>
        <v xml:space="preserve">9-giu-2017 </v>
      </c>
      <c r="V2747">
        <f t="shared" si="613"/>
        <v>6</v>
      </c>
      <c r="W2747">
        <f t="shared" si="614"/>
        <v>2017</v>
      </c>
      <c r="X2747">
        <f t="shared" si="615"/>
        <v>9</v>
      </c>
      <c r="Y2747" s="25">
        <f t="shared" si="616"/>
        <v>21809.700000000139</v>
      </c>
    </row>
    <row r="2748" spans="1:25">
      <c r="A2748" t="s">
        <v>4262</v>
      </c>
      <c r="B2748" t="s">
        <v>4263</v>
      </c>
      <c r="C2748" t="s">
        <v>55</v>
      </c>
      <c r="D2748">
        <v>18</v>
      </c>
      <c r="E2748" s="36">
        <v>52.1</v>
      </c>
      <c r="F2748" s="4">
        <v>4.1000000000000003E-3</v>
      </c>
      <c r="G2748">
        <v>0</v>
      </c>
      <c r="H2748" s="25">
        <v>91.3</v>
      </c>
      <c r="I2748" s="25">
        <v>-3.7</v>
      </c>
      <c r="J2748" s="3">
        <v>10000</v>
      </c>
      <c r="K2748" s="7">
        <f t="shared" si="603"/>
        <v>2</v>
      </c>
      <c r="L2748" s="6">
        <f t="shared" si="604"/>
        <v>60.3</v>
      </c>
      <c r="M2748">
        <v>1</v>
      </c>
      <c r="N2748" s="9">
        <f t="shared" si="605"/>
        <v>1</v>
      </c>
      <c r="O2748" s="9">
        <f t="shared" si="606"/>
        <v>0</v>
      </c>
      <c r="P2748" s="9">
        <f t="shared" si="607"/>
        <v>0</v>
      </c>
      <c r="Q2748" s="8">
        <f t="shared" si="608"/>
        <v>52.1</v>
      </c>
      <c r="R2748" s="8">
        <f t="shared" si="609"/>
        <v>0</v>
      </c>
      <c r="S2748" t="str">
        <f t="shared" si="610"/>
        <v>9.00.00</v>
      </c>
      <c r="T2748" t="str">
        <f t="shared" si="611"/>
        <v>3.00.00</v>
      </c>
      <c r="U2748" t="str">
        <f t="shared" si="612"/>
        <v>12-giu-2017</v>
      </c>
      <c r="V2748">
        <f t="shared" si="613"/>
        <v>6</v>
      </c>
      <c r="W2748">
        <f t="shared" si="614"/>
        <v>2017</v>
      </c>
      <c r="X2748">
        <f t="shared" si="615"/>
        <v>12</v>
      </c>
      <c r="Y2748" s="25">
        <f t="shared" si="616"/>
        <v>21861.800000000138</v>
      </c>
    </row>
    <row r="2749" spans="1:25">
      <c r="A2749" t="s">
        <v>4263</v>
      </c>
      <c r="B2749" t="s">
        <v>4264</v>
      </c>
      <c r="C2749" t="s">
        <v>25</v>
      </c>
      <c r="D2749">
        <v>25</v>
      </c>
      <c r="E2749" s="36">
        <v>86.2</v>
      </c>
      <c r="F2749" s="4">
        <v>6.7999999999999996E-3</v>
      </c>
      <c r="G2749">
        <v>0</v>
      </c>
      <c r="H2749" s="25">
        <v>95.1</v>
      </c>
      <c r="I2749" s="25">
        <v>-2.2999999999999998</v>
      </c>
      <c r="J2749" s="3">
        <v>10000</v>
      </c>
      <c r="K2749" s="7">
        <f t="shared" si="603"/>
        <v>3</v>
      </c>
      <c r="L2749" s="6">
        <f t="shared" si="604"/>
        <v>146.5</v>
      </c>
      <c r="M2749">
        <v>1</v>
      </c>
      <c r="N2749" s="9">
        <f t="shared" si="605"/>
        <v>1</v>
      </c>
      <c r="O2749" s="9">
        <f t="shared" si="606"/>
        <v>0</v>
      </c>
      <c r="P2749" s="9">
        <f t="shared" si="607"/>
        <v>0</v>
      </c>
      <c r="Q2749" s="8">
        <f t="shared" si="608"/>
        <v>86.2</v>
      </c>
      <c r="R2749" s="8">
        <f t="shared" si="609"/>
        <v>0</v>
      </c>
      <c r="S2749" t="str">
        <f t="shared" si="610"/>
        <v>3.00.00</v>
      </c>
      <c r="T2749" t="str">
        <f t="shared" si="611"/>
        <v>4.00.00</v>
      </c>
      <c r="U2749" t="str">
        <f t="shared" si="612"/>
        <v>13-giu-2017</v>
      </c>
      <c r="V2749">
        <f t="shared" si="613"/>
        <v>6</v>
      </c>
      <c r="W2749">
        <f t="shared" si="614"/>
        <v>2017</v>
      </c>
      <c r="X2749">
        <f t="shared" si="615"/>
        <v>13</v>
      </c>
      <c r="Y2749" s="25">
        <f t="shared" si="616"/>
        <v>21948.000000000138</v>
      </c>
    </row>
    <row r="2750" spans="1:25">
      <c r="A2750" t="s">
        <v>2578</v>
      </c>
      <c r="B2750" t="s">
        <v>2579</v>
      </c>
      <c r="C2750" t="s">
        <v>55</v>
      </c>
      <c r="D2750">
        <v>8</v>
      </c>
      <c r="E2750" s="38">
        <v>-6.6</v>
      </c>
      <c r="F2750" s="4">
        <v>-2.9999999999999997E-4</v>
      </c>
      <c r="G2750">
        <v>0</v>
      </c>
      <c r="H2750" s="25">
        <v>73</v>
      </c>
      <c r="I2750" s="25">
        <v>-7</v>
      </c>
      <c r="J2750" s="3">
        <v>10000</v>
      </c>
      <c r="K2750" s="7">
        <f t="shared" si="603"/>
        <v>-1</v>
      </c>
      <c r="L2750" s="6">
        <f t="shared" si="604"/>
        <v>-6.6</v>
      </c>
      <c r="M2750">
        <v>1</v>
      </c>
      <c r="N2750" s="9">
        <f t="shared" si="605"/>
        <v>0</v>
      </c>
      <c r="O2750" s="9">
        <f t="shared" si="606"/>
        <v>-1</v>
      </c>
      <c r="P2750" s="9">
        <f t="shared" si="607"/>
        <v>0</v>
      </c>
      <c r="Q2750" s="8">
        <f t="shared" si="608"/>
        <v>0</v>
      </c>
      <c r="R2750" s="8">
        <f t="shared" si="609"/>
        <v>-6.6</v>
      </c>
      <c r="S2750" t="str">
        <f t="shared" si="610"/>
        <v>13.00.00</v>
      </c>
      <c r="T2750" t="str">
        <f t="shared" si="611"/>
        <v>21.00.00</v>
      </c>
      <c r="U2750" t="str">
        <f t="shared" si="612"/>
        <v>15-giu-2017</v>
      </c>
      <c r="V2750">
        <f t="shared" si="613"/>
        <v>6</v>
      </c>
      <c r="W2750">
        <f t="shared" si="614"/>
        <v>2017</v>
      </c>
      <c r="X2750">
        <f t="shared" si="615"/>
        <v>15</v>
      </c>
      <c r="Y2750" s="25">
        <f t="shared" si="616"/>
        <v>21941.40000000014</v>
      </c>
    </row>
    <row r="2751" spans="1:25">
      <c r="A2751" t="s">
        <v>3657</v>
      </c>
      <c r="B2751" t="s">
        <v>3658</v>
      </c>
      <c r="C2751" t="s">
        <v>25</v>
      </c>
      <c r="D2751">
        <v>6</v>
      </c>
      <c r="E2751" s="36">
        <v>16.8</v>
      </c>
      <c r="F2751" s="4">
        <v>1.2999999999999999E-3</v>
      </c>
      <c r="G2751">
        <v>0</v>
      </c>
      <c r="H2751" s="25">
        <v>19.3</v>
      </c>
      <c r="I2751" s="25">
        <v>-15.5</v>
      </c>
      <c r="J2751" s="3">
        <v>10000</v>
      </c>
      <c r="K2751" s="7">
        <f t="shared" si="603"/>
        <v>1</v>
      </c>
      <c r="L2751" s="6">
        <f t="shared" si="604"/>
        <v>16.8</v>
      </c>
      <c r="M2751">
        <v>1</v>
      </c>
      <c r="N2751" s="9">
        <f t="shared" si="605"/>
        <v>1</v>
      </c>
      <c r="O2751" s="9">
        <f t="shared" si="606"/>
        <v>0</v>
      </c>
      <c r="P2751" s="9">
        <f t="shared" si="607"/>
        <v>0</v>
      </c>
      <c r="Q2751" s="8">
        <f t="shared" si="608"/>
        <v>16.8</v>
      </c>
      <c r="R2751" s="8">
        <f t="shared" si="609"/>
        <v>0</v>
      </c>
      <c r="S2751" t="str">
        <f t="shared" si="610"/>
        <v>17.00.00</v>
      </c>
      <c r="T2751" t="str">
        <f t="shared" si="611"/>
        <v>23.00.00</v>
      </c>
      <c r="U2751" t="str">
        <f t="shared" si="612"/>
        <v>15-giu-2017</v>
      </c>
      <c r="V2751">
        <f t="shared" si="613"/>
        <v>6</v>
      </c>
      <c r="W2751">
        <f t="shared" si="614"/>
        <v>2017</v>
      </c>
      <c r="X2751">
        <f t="shared" si="615"/>
        <v>15</v>
      </c>
      <c r="Y2751" s="25">
        <f t="shared" si="616"/>
        <v>21958.200000000139</v>
      </c>
    </row>
    <row r="2752" spans="1:25">
      <c r="A2752" t="s">
        <v>7672</v>
      </c>
      <c r="B2752" t="s">
        <v>2578</v>
      </c>
      <c r="C2752" t="s">
        <v>55</v>
      </c>
      <c r="D2752">
        <v>14</v>
      </c>
      <c r="E2752" s="36">
        <v>38.299999999999997</v>
      </c>
      <c r="F2752" s="4">
        <v>3.0000000000000001E-3</v>
      </c>
      <c r="G2752">
        <v>0</v>
      </c>
      <c r="H2752" s="25">
        <v>59.3</v>
      </c>
      <c r="I2752" s="25">
        <v>-15.2</v>
      </c>
      <c r="J2752" s="3">
        <v>10000</v>
      </c>
      <c r="K2752" s="7">
        <f t="shared" si="603"/>
        <v>2</v>
      </c>
      <c r="L2752" s="6">
        <f t="shared" si="604"/>
        <v>55.099999999999994</v>
      </c>
      <c r="M2752">
        <v>1</v>
      </c>
      <c r="N2752" s="9">
        <f t="shared" si="605"/>
        <v>1</v>
      </c>
      <c r="O2752" s="9">
        <f t="shared" si="606"/>
        <v>0</v>
      </c>
      <c r="P2752" s="9">
        <f t="shared" si="607"/>
        <v>0</v>
      </c>
      <c r="Q2752" s="8">
        <f t="shared" si="608"/>
        <v>38.299999999999997</v>
      </c>
      <c r="R2752" s="8">
        <f t="shared" si="609"/>
        <v>0</v>
      </c>
      <c r="S2752" t="str">
        <f t="shared" si="610"/>
        <v>9.30.00</v>
      </c>
      <c r="T2752" t="str">
        <f t="shared" si="611"/>
        <v>13.00.00</v>
      </c>
      <c r="U2752" t="str">
        <f t="shared" si="612"/>
        <v>15-giu-2017</v>
      </c>
      <c r="V2752">
        <f t="shared" si="613"/>
        <v>6</v>
      </c>
      <c r="W2752">
        <f t="shared" si="614"/>
        <v>2017</v>
      </c>
      <c r="X2752">
        <f t="shared" si="615"/>
        <v>15</v>
      </c>
      <c r="Y2752" s="25">
        <f t="shared" si="616"/>
        <v>21996.500000000138</v>
      </c>
    </row>
    <row r="2753" spans="1:25">
      <c r="A2753" t="s">
        <v>4265</v>
      </c>
      <c r="B2753" t="s">
        <v>4266</v>
      </c>
      <c r="C2753" t="s">
        <v>55</v>
      </c>
      <c r="D2753">
        <v>23</v>
      </c>
      <c r="E2753" s="36">
        <v>128.19999999999999</v>
      </c>
      <c r="F2753" s="4">
        <v>9.9000000000000008E-3</v>
      </c>
      <c r="G2753">
        <v>0</v>
      </c>
      <c r="H2753" s="25">
        <v>184.2</v>
      </c>
      <c r="I2753" s="25">
        <v>0</v>
      </c>
      <c r="J2753" s="3">
        <v>10000</v>
      </c>
      <c r="K2753" s="7">
        <f t="shared" si="603"/>
        <v>3</v>
      </c>
      <c r="L2753" s="6">
        <f t="shared" si="604"/>
        <v>183.29999999999998</v>
      </c>
      <c r="M2753">
        <v>1</v>
      </c>
      <c r="N2753" s="9">
        <f t="shared" si="605"/>
        <v>1</v>
      </c>
      <c r="O2753" s="9">
        <f t="shared" si="606"/>
        <v>0</v>
      </c>
      <c r="P2753" s="9">
        <f t="shared" si="607"/>
        <v>0</v>
      </c>
      <c r="Q2753" s="8">
        <f t="shared" si="608"/>
        <v>128.19999999999999</v>
      </c>
      <c r="R2753" s="8">
        <f t="shared" si="609"/>
        <v>0</v>
      </c>
      <c r="S2753" t="str">
        <f t="shared" si="610"/>
        <v>14.00.00</v>
      </c>
      <c r="T2753" t="str">
        <f t="shared" si="611"/>
        <v>14.00.00</v>
      </c>
      <c r="U2753" t="str">
        <f t="shared" si="612"/>
        <v>20-giu-2017</v>
      </c>
      <c r="V2753">
        <f t="shared" si="613"/>
        <v>6</v>
      </c>
      <c r="W2753">
        <f t="shared" si="614"/>
        <v>2017</v>
      </c>
      <c r="X2753">
        <f t="shared" si="615"/>
        <v>20</v>
      </c>
      <c r="Y2753" s="25">
        <f t="shared" si="616"/>
        <v>22124.700000000139</v>
      </c>
    </row>
    <row r="2754" spans="1:25">
      <c r="A2754" t="s">
        <v>7674</v>
      </c>
      <c r="B2754" t="s">
        <v>7675</v>
      </c>
      <c r="C2754" t="s">
        <v>25</v>
      </c>
      <c r="D2754">
        <v>18</v>
      </c>
      <c r="E2754" s="36">
        <v>-28.5</v>
      </c>
      <c r="F2754" s="4">
        <v>-2.2000000000000001E-3</v>
      </c>
      <c r="G2754">
        <v>0</v>
      </c>
      <c r="H2754" s="25">
        <v>3.7</v>
      </c>
      <c r="I2754" s="25">
        <v>-44.8</v>
      </c>
      <c r="J2754" s="3">
        <v>10000</v>
      </c>
      <c r="K2754" s="7">
        <f t="shared" si="603"/>
        <v>-1</v>
      </c>
      <c r="L2754" s="6">
        <f t="shared" si="604"/>
        <v>-28.5</v>
      </c>
      <c r="M2754">
        <v>1</v>
      </c>
      <c r="N2754" s="9">
        <f t="shared" si="605"/>
        <v>0</v>
      </c>
      <c r="O2754" s="9">
        <f t="shared" si="606"/>
        <v>-1</v>
      </c>
      <c r="P2754" s="9">
        <f t="shared" si="607"/>
        <v>0</v>
      </c>
      <c r="Q2754" s="8">
        <f t="shared" si="608"/>
        <v>0</v>
      </c>
      <c r="R2754" s="8">
        <f t="shared" si="609"/>
        <v>-28.5</v>
      </c>
      <c r="S2754" t="str">
        <f t="shared" si="610"/>
        <v>16.30.00</v>
      </c>
      <c r="T2754" t="str">
        <f t="shared" si="611"/>
        <v>21.00.00</v>
      </c>
      <c r="U2754" t="str">
        <f t="shared" si="612"/>
        <v>21-giu-2017</v>
      </c>
      <c r="V2754">
        <f t="shared" si="613"/>
        <v>6</v>
      </c>
      <c r="W2754">
        <f t="shared" si="614"/>
        <v>2017</v>
      </c>
      <c r="X2754">
        <f t="shared" si="615"/>
        <v>21</v>
      </c>
      <c r="Y2754" s="25">
        <f t="shared" si="616"/>
        <v>22096.200000000139</v>
      </c>
    </row>
    <row r="2755" spans="1:25">
      <c r="A2755" t="s">
        <v>7673</v>
      </c>
      <c r="B2755" t="s">
        <v>7674</v>
      </c>
      <c r="C2755" t="s">
        <v>55</v>
      </c>
      <c r="D2755">
        <v>27</v>
      </c>
      <c r="E2755" s="36">
        <v>-61</v>
      </c>
      <c r="F2755" s="4">
        <v>-4.7999999999999996E-3</v>
      </c>
      <c r="G2755">
        <v>0</v>
      </c>
      <c r="H2755" s="25">
        <v>5.8</v>
      </c>
      <c r="I2755" s="25">
        <v>-55</v>
      </c>
      <c r="J2755" s="3">
        <v>10000</v>
      </c>
      <c r="K2755" s="7">
        <f t="shared" si="603"/>
        <v>-2</v>
      </c>
      <c r="L2755" s="6">
        <f t="shared" si="604"/>
        <v>-89.5</v>
      </c>
      <c r="M2755">
        <v>1</v>
      </c>
      <c r="N2755" s="9">
        <f t="shared" si="605"/>
        <v>0</v>
      </c>
      <c r="O2755" s="9">
        <f t="shared" si="606"/>
        <v>-1</v>
      </c>
      <c r="P2755" s="9">
        <f t="shared" si="607"/>
        <v>0</v>
      </c>
      <c r="Q2755" s="8">
        <f t="shared" si="608"/>
        <v>0</v>
      </c>
      <c r="R2755" s="8">
        <f t="shared" si="609"/>
        <v>-61</v>
      </c>
      <c r="S2755" t="str">
        <f t="shared" si="610"/>
        <v>9.45.00</v>
      </c>
      <c r="T2755" t="str">
        <f t="shared" si="611"/>
        <v>16.30.00</v>
      </c>
      <c r="U2755" t="str">
        <f t="shared" si="612"/>
        <v>21-giu-2017</v>
      </c>
      <c r="V2755">
        <f t="shared" si="613"/>
        <v>6</v>
      </c>
      <c r="W2755">
        <f t="shared" si="614"/>
        <v>2017</v>
      </c>
      <c r="X2755">
        <f t="shared" si="615"/>
        <v>21</v>
      </c>
      <c r="Y2755" s="25">
        <f t="shared" si="616"/>
        <v>22035.200000000139</v>
      </c>
    </row>
    <row r="2756" spans="1:25">
      <c r="A2756" t="s">
        <v>4267</v>
      </c>
      <c r="B2756" t="s">
        <v>4268</v>
      </c>
      <c r="C2756" t="s">
        <v>25</v>
      </c>
      <c r="D2756">
        <v>16</v>
      </c>
      <c r="E2756" s="36">
        <v>-4.9000000000000004</v>
      </c>
      <c r="F2756" s="4">
        <v>-4.0000000000000002E-4</v>
      </c>
      <c r="G2756">
        <v>0</v>
      </c>
      <c r="H2756" s="25">
        <v>25.9</v>
      </c>
      <c r="I2756" s="25">
        <v>-4.9000000000000004</v>
      </c>
      <c r="J2756" s="3">
        <v>10000</v>
      </c>
      <c r="K2756" s="7">
        <f t="shared" si="603"/>
        <v>-3</v>
      </c>
      <c r="L2756" s="6">
        <f t="shared" si="604"/>
        <v>-94.4</v>
      </c>
      <c r="M2756">
        <v>1</v>
      </c>
      <c r="N2756" s="9">
        <f t="shared" si="605"/>
        <v>0</v>
      </c>
      <c r="O2756" s="9">
        <f t="shared" si="606"/>
        <v>-1</v>
      </c>
      <c r="P2756" s="9">
        <f t="shared" si="607"/>
        <v>0</v>
      </c>
      <c r="Q2756" s="8">
        <f t="shared" si="608"/>
        <v>0</v>
      </c>
      <c r="R2756" s="8">
        <f t="shared" si="609"/>
        <v>-4.9000000000000004</v>
      </c>
      <c r="S2756" t="str">
        <f t="shared" si="610"/>
        <v>16.00.00</v>
      </c>
      <c r="T2756" t="str">
        <f t="shared" si="611"/>
        <v>9.00.00</v>
      </c>
      <c r="U2756" t="str">
        <f t="shared" si="612"/>
        <v>22-giu-2017</v>
      </c>
      <c r="V2756">
        <f t="shared" si="613"/>
        <v>6</v>
      </c>
      <c r="W2756">
        <f t="shared" si="614"/>
        <v>2017</v>
      </c>
      <c r="X2756">
        <f t="shared" si="615"/>
        <v>22</v>
      </c>
      <c r="Y2756" s="25">
        <f t="shared" si="616"/>
        <v>22030.300000000138</v>
      </c>
    </row>
    <row r="2757" spans="1:25">
      <c r="A2757" t="s">
        <v>2580</v>
      </c>
      <c r="B2757" t="s">
        <v>2581</v>
      </c>
      <c r="C2757" t="s">
        <v>55</v>
      </c>
      <c r="D2757">
        <v>8</v>
      </c>
      <c r="E2757" s="38">
        <v>-34.4</v>
      </c>
      <c r="F2757" s="4">
        <v>-1.4E-3</v>
      </c>
      <c r="G2757">
        <v>0</v>
      </c>
      <c r="H2757" s="25">
        <v>19.600000000000001</v>
      </c>
      <c r="I2757" s="25">
        <v>-69</v>
      </c>
      <c r="J2757" s="3">
        <v>10000</v>
      </c>
      <c r="K2757" s="7">
        <f t="shared" si="603"/>
        <v>-4</v>
      </c>
      <c r="L2757" s="6">
        <f t="shared" si="604"/>
        <v>-128.80000000000001</v>
      </c>
      <c r="M2757">
        <v>1</v>
      </c>
      <c r="N2757" s="9">
        <f t="shared" si="605"/>
        <v>0</v>
      </c>
      <c r="O2757" s="9">
        <f t="shared" si="606"/>
        <v>-1</v>
      </c>
      <c r="P2757" s="9">
        <f t="shared" si="607"/>
        <v>0</v>
      </c>
      <c r="Q2757" s="8">
        <f t="shared" si="608"/>
        <v>0</v>
      </c>
      <c r="R2757" s="8">
        <f t="shared" si="609"/>
        <v>-34.4</v>
      </c>
      <c r="S2757" t="str">
        <f t="shared" si="610"/>
        <v>13.00.00</v>
      </c>
      <c r="T2757" t="str">
        <f t="shared" si="611"/>
        <v>21.00.00</v>
      </c>
      <c r="U2757" t="str">
        <f t="shared" si="612"/>
        <v>23-giu-2017</v>
      </c>
      <c r="V2757">
        <f t="shared" si="613"/>
        <v>6</v>
      </c>
      <c r="W2757">
        <f t="shared" si="614"/>
        <v>2017</v>
      </c>
      <c r="X2757">
        <f t="shared" si="615"/>
        <v>23</v>
      </c>
      <c r="Y2757" s="25">
        <f t="shared" si="616"/>
        <v>21995.900000000136</v>
      </c>
    </row>
    <row r="2758" spans="1:25">
      <c r="A2758" t="s">
        <v>2582</v>
      </c>
      <c r="B2758" t="s">
        <v>2583</v>
      </c>
      <c r="C2758" t="s">
        <v>25</v>
      </c>
      <c r="D2758">
        <v>9</v>
      </c>
      <c r="E2758" s="38">
        <v>-89.4</v>
      </c>
      <c r="F2758" s="4">
        <v>-3.5000000000000001E-3</v>
      </c>
      <c r="G2758">
        <v>0</v>
      </c>
      <c r="H2758" s="25">
        <v>21.6</v>
      </c>
      <c r="I2758" s="25">
        <v>-102.4</v>
      </c>
      <c r="J2758" s="3">
        <v>10000</v>
      </c>
      <c r="K2758" s="7">
        <f t="shared" si="603"/>
        <v>-5</v>
      </c>
      <c r="L2758" s="6">
        <f t="shared" si="604"/>
        <v>-218.20000000000002</v>
      </c>
      <c r="M2758">
        <v>1</v>
      </c>
      <c r="N2758" s="9">
        <f t="shared" si="605"/>
        <v>0</v>
      </c>
      <c r="O2758" s="9">
        <f t="shared" si="606"/>
        <v>-1</v>
      </c>
      <c r="P2758" s="9">
        <f t="shared" si="607"/>
        <v>0</v>
      </c>
      <c r="Q2758" s="8">
        <f t="shared" si="608"/>
        <v>0</v>
      </c>
      <c r="R2758" s="8">
        <f t="shared" si="609"/>
        <v>-89.4</v>
      </c>
      <c r="S2758" t="str">
        <f t="shared" si="610"/>
        <v>12.00.00</v>
      </c>
      <c r="T2758" t="str">
        <f t="shared" si="611"/>
        <v>21.00.00</v>
      </c>
      <c r="U2758" t="str">
        <f t="shared" si="612"/>
        <v>26-giu-2017</v>
      </c>
      <c r="V2758">
        <f t="shared" si="613"/>
        <v>6</v>
      </c>
      <c r="W2758">
        <f t="shared" si="614"/>
        <v>2017</v>
      </c>
      <c r="X2758">
        <f t="shared" si="615"/>
        <v>26</v>
      </c>
      <c r="Y2758" s="25">
        <f t="shared" si="616"/>
        <v>21906.500000000135</v>
      </c>
    </row>
    <row r="2759" spans="1:25">
      <c r="A2759" t="s">
        <v>3659</v>
      </c>
      <c r="B2759" t="s">
        <v>3660</v>
      </c>
      <c r="C2759" t="s">
        <v>25</v>
      </c>
      <c r="D2759">
        <v>4</v>
      </c>
      <c r="E2759" s="36">
        <v>-13.8</v>
      </c>
      <c r="F2759" s="4">
        <v>-1.1000000000000001E-3</v>
      </c>
      <c r="G2759">
        <v>0</v>
      </c>
      <c r="H2759" s="25">
        <v>0.2</v>
      </c>
      <c r="I2759" s="25">
        <v>-13.8</v>
      </c>
      <c r="J2759" s="3">
        <v>10000</v>
      </c>
      <c r="K2759" s="7">
        <f t="shared" ref="K2759:K2822" si="617">+IF(AND(E2759&gt;=0,E2758&gt;=0),K2758+1,IF(AND(E2759&lt;0,E2758&lt;0),K2758-1,IF(AND(E2759&gt;=0,E2758&lt;0),1,-1)))</f>
        <v>-6</v>
      </c>
      <c r="L2759" s="6">
        <f t="shared" ref="L2759:L2822" si="618">+IF(AND(E2759&gt;=0,E2758&gt;=0),L2758+E2759,IF(AND(E2759&lt;0,E2758&lt;0),L2758+E2759,E2759))</f>
        <v>-232.00000000000003</v>
      </c>
      <c r="M2759">
        <v>1</v>
      </c>
      <c r="N2759" s="9">
        <f t="shared" ref="N2759:N2822" si="619">+IF(E2759&gt;0,1,0)</f>
        <v>0</v>
      </c>
      <c r="O2759" s="9">
        <f t="shared" ref="O2759:O2822" si="620">+IF(E2759&lt;0,-1,0)</f>
        <v>-1</v>
      </c>
      <c r="P2759" s="9">
        <f t="shared" ref="P2759:P2822" si="621">+IF(E2759=0,1,0)</f>
        <v>0</v>
      </c>
      <c r="Q2759" s="8">
        <f t="shared" ref="Q2759:Q2822" si="622">IF(E2759&gt;=0,E2759,0)</f>
        <v>0</v>
      </c>
      <c r="R2759" s="8">
        <f t="shared" ref="R2759:R2822" si="623">IF(E2759&lt;0,E2759,0)</f>
        <v>-13.8</v>
      </c>
      <c r="S2759" t="str">
        <f t="shared" ref="S2759:S2822" si="624">REPLACE(A2759,1,SEARCH(" ",A2759),"")</f>
        <v>19.00.00</v>
      </c>
      <c r="T2759" t="str">
        <f t="shared" ref="T2759:T2822" si="625">REPLACE(B2759,1,SEARCH(" ",B2759),"")</f>
        <v>0.00.00</v>
      </c>
      <c r="U2759" t="str">
        <f t="shared" ref="U2759:U2822" si="626">LEFT(A2759,11)</f>
        <v>26-giu-2017</v>
      </c>
      <c r="V2759">
        <f t="shared" ref="V2759:V2822" si="627">MONTH(U2759)</f>
        <v>6</v>
      </c>
      <c r="W2759">
        <f t="shared" ref="W2759:W2822" si="628">YEAR(U2759)</f>
        <v>2017</v>
      </c>
      <c r="X2759">
        <f t="shared" ref="X2759:X2822" si="629">DAY(U2759)</f>
        <v>26</v>
      </c>
      <c r="Y2759" s="25">
        <f t="shared" ref="Y2759:Y2822" si="630">Y2758+E2759</f>
        <v>21892.700000000135</v>
      </c>
    </row>
    <row r="2760" spans="1:25">
      <c r="A2760" t="s">
        <v>3661</v>
      </c>
      <c r="B2760" t="s">
        <v>3662</v>
      </c>
      <c r="C2760" t="s">
        <v>25</v>
      </c>
      <c r="D2760">
        <v>11</v>
      </c>
      <c r="E2760" s="36">
        <v>96.9</v>
      </c>
      <c r="F2760" s="4">
        <v>7.7000000000000002E-3</v>
      </c>
      <c r="G2760">
        <v>0</v>
      </c>
      <c r="H2760" s="25">
        <v>98.4</v>
      </c>
      <c r="I2760" s="25">
        <v>0</v>
      </c>
      <c r="J2760" s="3">
        <v>10000</v>
      </c>
      <c r="K2760" s="7">
        <f t="shared" si="617"/>
        <v>1</v>
      </c>
      <c r="L2760" s="6">
        <f t="shared" si="618"/>
        <v>96.9</v>
      </c>
      <c r="M2760">
        <v>1</v>
      </c>
      <c r="N2760" s="9">
        <f t="shared" si="619"/>
        <v>1</v>
      </c>
      <c r="O2760" s="9">
        <f t="shared" si="620"/>
        <v>0</v>
      </c>
      <c r="P2760" s="9">
        <f t="shared" si="621"/>
        <v>0</v>
      </c>
      <c r="Q2760" s="8">
        <f t="shared" si="622"/>
        <v>96.9</v>
      </c>
      <c r="R2760" s="8">
        <f t="shared" si="623"/>
        <v>0</v>
      </c>
      <c r="S2760" t="str">
        <f t="shared" si="624"/>
        <v>12.00.00</v>
      </c>
      <c r="T2760" t="str">
        <f t="shared" si="625"/>
        <v>23.00.00</v>
      </c>
      <c r="U2760" t="str">
        <f t="shared" si="626"/>
        <v>28-giu-2017</v>
      </c>
      <c r="V2760">
        <f t="shared" si="627"/>
        <v>6</v>
      </c>
      <c r="W2760">
        <f t="shared" si="628"/>
        <v>2017</v>
      </c>
      <c r="X2760">
        <f t="shared" si="629"/>
        <v>28</v>
      </c>
      <c r="Y2760" s="25">
        <f t="shared" si="630"/>
        <v>21989.600000000137</v>
      </c>
    </row>
    <row r="2761" spans="1:25">
      <c r="A2761" t="s">
        <v>2584</v>
      </c>
      <c r="B2761" t="s">
        <v>2585</v>
      </c>
      <c r="C2761" t="s">
        <v>55</v>
      </c>
      <c r="D2761">
        <v>3</v>
      </c>
      <c r="E2761" s="38">
        <v>400</v>
      </c>
      <c r="F2761" s="4">
        <v>1.5900000000000001E-2</v>
      </c>
      <c r="G2761">
        <v>0</v>
      </c>
      <c r="H2761" s="25">
        <v>400</v>
      </c>
      <c r="I2761" s="25">
        <v>-24.4</v>
      </c>
      <c r="J2761" s="3">
        <v>10000</v>
      </c>
      <c r="K2761" s="7">
        <f t="shared" si="617"/>
        <v>2</v>
      </c>
      <c r="L2761" s="6">
        <f t="shared" si="618"/>
        <v>496.9</v>
      </c>
      <c r="M2761">
        <v>1</v>
      </c>
      <c r="N2761" s="9">
        <f t="shared" si="619"/>
        <v>1</v>
      </c>
      <c r="O2761" s="9">
        <f t="shared" si="620"/>
        <v>0</v>
      </c>
      <c r="P2761" s="9">
        <f t="shared" si="621"/>
        <v>0</v>
      </c>
      <c r="Q2761" s="8">
        <f t="shared" si="622"/>
        <v>400</v>
      </c>
      <c r="R2761" s="8">
        <f t="shared" si="623"/>
        <v>0</v>
      </c>
      <c r="S2761" t="str">
        <f t="shared" si="624"/>
        <v>13.00.00</v>
      </c>
      <c r="T2761" t="str">
        <f t="shared" si="625"/>
        <v>16.00.00</v>
      </c>
      <c r="U2761" t="str">
        <f t="shared" si="626"/>
        <v>29-giu-2017</v>
      </c>
      <c r="V2761">
        <f t="shared" si="627"/>
        <v>6</v>
      </c>
      <c r="W2761">
        <f t="shared" si="628"/>
        <v>2017</v>
      </c>
      <c r="X2761">
        <f t="shared" si="629"/>
        <v>29</v>
      </c>
      <c r="Y2761" s="25">
        <f t="shared" si="630"/>
        <v>22389.600000000137</v>
      </c>
    </row>
    <row r="2762" spans="1:25">
      <c r="A2762" t="s">
        <v>3663</v>
      </c>
      <c r="B2762" t="s">
        <v>3664</v>
      </c>
      <c r="C2762" t="s">
        <v>25</v>
      </c>
      <c r="D2762">
        <v>2</v>
      </c>
      <c r="E2762" s="36">
        <v>26.8</v>
      </c>
      <c r="F2762" s="4">
        <v>2.2000000000000001E-3</v>
      </c>
      <c r="G2762">
        <v>0</v>
      </c>
      <c r="H2762" s="25">
        <v>26.8</v>
      </c>
      <c r="I2762" s="25">
        <v>0</v>
      </c>
      <c r="J2762" s="3">
        <v>10000</v>
      </c>
      <c r="K2762" s="7">
        <f t="shared" si="617"/>
        <v>3</v>
      </c>
      <c r="L2762" s="6">
        <f t="shared" si="618"/>
        <v>523.69999999999993</v>
      </c>
      <c r="M2762">
        <v>1</v>
      </c>
      <c r="N2762" s="9">
        <f t="shared" si="619"/>
        <v>1</v>
      </c>
      <c r="O2762" s="9">
        <f t="shared" si="620"/>
        <v>0</v>
      </c>
      <c r="P2762" s="9">
        <f t="shared" si="621"/>
        <v>0</v>
      </c>
      <c r="Q2762" s="8">
        <f t="shared" si="622"/>
        <v>26.8</v>
      </c>
      <c r="R2762" s="8">
        <f t="shared" si="623"/>
        <v>0</v>
      </c>
      <c r="S2762" t="str">
        <f t="shared" si="624"/>
        <v>21.00.00</v>
      </c>
      <c r="T2762" t="str">
        <f t="shared" si="625"/>
        <v>23.00.00</v>
      </c>
      <c r="U2762" t="str">
        <f t="shared" si="626"/>
        <v>29-giu-2017</v>
      </c>
      <c r="V2762">
        <f t="shared" si="627"/>
        <v>6</v>
      </c>
      <c r="W2762">
        <f t="shared" si="628"/>
        <v>2017</v>
      </c>
      <c r="X2762">
        <f t="shared" si="629"/>
        <v>29</v>
      </c>
      <c r="Y2762" s="25">
        <f t="shared" si="630"/>
        <v>22416.400000000136</v>
      </c>
    </row>
    <row r="2763" spans="1:25">
      <c r="A2763" t="s">
        <v>4269</v>
      </c>
      <c r="B2763" t="s">
        <v>4270</v>
      </c>
      <c r="C2763" t="s">
        <v>25</v>
      </c>
      <c r="D2763">
        <v>23</v>
      </c>
      <c r="E2763" s="36">
        <v>53.3</v>
      </c>
      <c r="F2763" s="4">
        <v>4.3E-3</v>
      </c>
      <c r="G2763">
        <v>0</v>
      </c>
      <c r="H2763" s="25">
        <v>80</v>
      </c>
      <c r="I2763" s="25">
        <v>-3.4</v>
      </c>
      <c r="J2763" s="3">
        <v>10000</v>
      </c>
      <c r="K2763" s="7">
        <f t="shared" si="617"/>
        <v>4</v>
      </c>
      <c r="L2763" s="6">
        <f t="shared" si="618"/>
        <v>576.99999999999989</v>
      </c>
      <c r="M2763">
        <v>1</v>
      </c>
      <c r="N2763" s="9">
        <f t="shared" si="619"/>
        <v>1</v>
      </c>
      <c r="O2763" s="9">
        <f t="shared" si="620"/>
        <v>0</v>
      </c>
      <c r="P2763" s="9">
        <f t="shared" si="621"/>
        <v>0</v>
      </c>
      <c r="Q2763" s="8">
        <f t="shared" si="622"/>
        <v>53.3</v>
      </c>
      <c r="R2763" s="8">
        <f t="shared" si="623"/>
        <v>0</v>
      </c>
      <c r="S2763" t="str">
        <f t="shared" si="624"/>
        <v>2.00.00</v>
      </c>
      <c r="T2763" t="str">
        <f t="shared" si="625"/>
        <v>1.00.00</v>
      </c>
      <c r="U2763" t="str">
        <f t="shared" si="626"/>
        <v xml:space="preserve">3-lug-2017 </v>
      </c>
      <c r="V2763">
        <f t="shared" si="627"/>
        <v>7</v>
      </c>
      <c r="W2763">
        <f t="shared" si="628"/>
        <v>2017</v>
      </c>
      <c r="X2763">
        <f t="shared" si="629"/>
        <v>3</v>
      </c>
      <c r="Y2763" s="25">
        <f t="shared" si="630"/>
        <v>22469.700000000135</v>
      </c>
    </row>
    <row r="2764" spans="1:25">
      <c r="A2764" t="s">
        <v>4271</v>
      </c>
      <c r="B2764" t="s">
        <v>4272</v>
      </c>
      <c r="C2764" t="s">
        <v>25</v>
      </c>
      <c r="D2764">
        <v>24</v>
      </c>
      <c r="E2764" s="36">
        <v>-19.2</v>
      </c>
      <c r="F2764" s="4">
        <v>-1.5E-3</v>
      </c>
      <c r="G2764">
        <v>0</v>
      </c>
      <c r="H2764" s="25">
        <v>23.1</v>
      </c>
      <c r="I2764" s="25">
        <v>-26.9</v>
      </c>
      <c r="J2764" s="3">
        <v>10000</v>
      </c>
      <c r="K2764" s="7">
        <f t="shared" si="617"/>
        <v>-1</v>
      </c>
      <c r="L2764" s="6">
        <f t="shared" si="618"/>
        <v>-19.2</v>
      </c>
      <c r="M2764">
        <v>1</v>
      </c>
      <c r="N2764" s="9">
        <f t="shared" si="619"/>
        <v>0</v>
      </c>
      <c r="O2764" s="9">
        <f t="shared" si="620"/>
        <v>-1</v>
      </c>
      <c r="P2764" s="9">
        <f t="shared" si="621"/>
        <v>0</v>
      </c>
      <c r="Q2764" s="8">
        <f t="shared" si="622"/>
        <v>0</v>
      </c>
      <c r="R2764" s="8">
        <f t="shared" si="623"/>
        <v>-19.2</v>
      </c>
      <c r="S2764" t="str">
        <f t="shared" si="624"/>
        <v>10.00.00</v>
      </c>
      <c r="T2764" t="str">
        <f t="shared" si="625"/>
        <v>10.00.00</v>
      </c>
      <c r="U2764" t="str">
        <f t="shared" si="626"/>
        <v xml:space="preserve">5-lug-2017 </v>
      </c>
      <c r="V2764">
        <f t="shared" si="627"/>
        <v>7</v>
      </c>
      <c r="W2764">
        <f t="shared" si="628"/>
        <v>2017</v>
      </c>
      <c r="X2764">
        <f t="shared" si="629"/>
        <v>5</v>
      </c>
      <c r="Y2764" s="25">
        <f t="shared" si="630"/>
        <v>22450.500000000135</v>
      </c>
    </row>
    <row r="2765" spans="1:25">
      <c r="A2765" t="s">
        <v>7676</v>
      </c>
      <c r="B2765" t="s">
        <v>7677</v>
      </c>
      <c r="C2765" t="s">
        <v>55</v>
      </c>
      <c r="D2765">
        <v>43</v>
      </c>
      <c r="E2765" s="36">
        <v>-54.7</v>
      </c>
      <c r="F2765" s="4">
        <v>-4.4000000000000003E-3</v>
      </c>
      <c r="G2765">
        <v>0</v>
      </c>
      <c r="H2765" s="25">
        <v>0</v>
      </c>
      <c r="I2765" s="25">
        <v>-60.9</v>
      </c>
      <c r="J2765" s="3">
        <v>10000</v>
      </c>
      <c r="K2765" s="7">
        <f t="shared" si="617"/>
        <v>-2</v>
      </c>
      <c r="L2765" s="6">
        <f t="shared" si="618"/>
        <v>-73.900000000000006</v>
      </c>
      <c r="M2765">
        <v>1</v>
      </c>
      <c r="N2765" s="9">
        <f t="shared" si="619"/>
        <v>0</v>
      </c>
      <c r="O2765" s="9">
        <f t="shared" si="620"/>
        <v>-1</v>
      </c>
      <c r="P2765" s="9">
        <f t="shared" si="621"/>
        <v>0</v>
      </c>
      <c r="Q2765" s="8">
        <f t="shared" si="622"/>
        <v>0</v>
      </c>
      <c r="R2765" s="8">
        <f t="shared" si="623"/>
        <v>-54.7</v>
      </c>
      <c r="S2765" t="str">
        <f t="shared" si="624"/>
        <v>10.15.00</v>
      </c>
      <c r="T2765" t="str">
        <f t="shared" si="625"/>
        <v>21.00.00</v>
      </c>
      <c r="U2765" t="str">
        <f t="shared" si="626"/>
        <v xml:space="preserve">5-lug-2017 </v>
      </c>
      <c r="V2765">
        <f t="shared" si="627"/>
        <v>7</v>
      </c>
      <c r="W2765">
        <f t="shared" si="628"/>
        <v>2017</v>
      </c>
      <c r="X2765">
        <f t="shared" si="629"/>
        <v>5</v>
      </c>
      <c r="Y2765" s="25">
        <f t="shared" si="630"/>
        <v>22395.800000000134</v>
      </c>
    </row>
    <row r="2766" spans="1:25">
      <c r="A2766" t="s">
        <v>4272</v>
      </c>
      <c r="B2766" t="s">
        <v>4273</v>
      </c>
      <c r="C2766" t="s">
        <v>55</v>
      </c>
      <c r="D2766">
        <v>7</v>
      </c>
      <c r="E2766" s="36">
        <v>57.2</v>
      </c>
      <c r="F2766" s="4">
        <v>4.5999999999999999E-3</v>
      </c>
      <c r="G2766">
        <v>0</v>
      </c>
      <c r="H2766" s="25">
        <v>123.9</v>
      </c>
      <c r="I2766" s="25">
        <v>0</v>
      </c>
      <c r="J2766" s="3">
        <v>10000</v>
      </c>
      <c r="K2766" s="7">
        <f t="shared" si="617"/>
        <v>1</v>
      </c>
      <c r="L2766" s="6">
        <f t="shared" si="618"/>
        <v>57.2</v>
      </c>
      <c r="M2766">
        <v>1</v>
      </c>
      <c r="N2766" s="9">
        <f t="shared" si="619"/>
        <v>1</v>
      </c>
      <c r="O2766" s="9">
        <f t="shared" si="620"/>
        <v>0</v>
      </c>
      <c r="P2766" s="9">
        <f t="shared" si="621"/>
        <v>0</v>
      </c>
      <c r="Q2766" s="8">
        <f t="shared" si="622"/>
        <v>57.2</v>
      </c>
      <c r="R2766" s="8">
        <f t="shared" si="623"/>
        <v>0</v>
      </c>
      <c r="S2766" t="str">
        <f t="shared" si="624"/>
        <v>10.00.00</v>
      </c>
      <c r="T2766" t="str">
        <f t="shared" si="625"/>
        <v>17.00.00</v>
      </c>
      <c r="U2766" t="str">
        <f t="shared" si="626"/>
        <v xml:space="preserve">6-lug-2017 </v>
      </c>
      <c r="V2766">
        <f t="shared" si="627"/>
        <v>7</v>
      </c>
      <c r="W2766">
        <f t="shared" si="628"/>
        <v>2017</v>
      </c>
      <c r="X2766">
        <f t="shared" si="629"/>
        <v>6</v>
      </c>
      <c r="Y2766" s="25">
        <f t="shared" si="630"/>
        <v>22453.000000000135</v>
      </c>
    </row>
    <row r="2767" spans="1:25">
      <c r="A2767" t="s">
        <v>4274</v>
      </c>
      <c r="B2767" t="s">
        <v>4275</v>
      </c>
      <c r="C2767" t="s">
        <v>25</v>
      </c>
      <c r="D2767">
        <v>1</v>
      </c>
      <c r="E2767" s="36">
        <v>-27.4</v>
      </c>
      <c r="F2767" s="4">
        <v>-2.2000000000000001E-3</v>
      </c>
      <c r="G2767">
        <v>0</v>
      </c>
      <c r="H2767" s="25">
        <v>0</v>
      </c>
      <c r="I2767" s="25">
        <v>-27.4</v>
      </c>
      <c r="J2767" s="3">
        <v>10000</v>
      </c>
      <c r="K2767" s="7">
        <f t="shared" si="617"/>
        <v>-1</v>
      </c>
      <c r="L2767" s="6">
        <f t="shared" si="618"/>
        <v>-27.4</v>
      </c>
      <c r="M2767">
        <v>1</v>
      </c>
      <c r="N2767" s="9">
        <f t="shared" si="619"/>
        <v>0</v>
      </c>
      <c r="O2767" s="9">
        <f t="shared" si="620"/>
        <v>-1</v>
      </c>
      <c r="P2767" s="9">
        <f t="shared" si="621"/>
        <v>0</v>
      </c>
      <c r="Q2767" s="8">
        <f t="shared" si="622"/>
        <v>0</v>
      </c>
      <c r="R2767" s="8">
        <f t="shared" si="623"/>
        <v>-27.4</v>
      </c>
      <c r="S2767" t="str">
        <f t="shared" si="624"/>
        <v>11.00.00</v>
      </c>
      <c r="T2767" t="str">
        <f t="shared" si="625"/>
        <v>12.00.00</v>
      </c>
      <c r="U2767" t="str">
        <f t="shared" si="626"/>
        <v>10-lug-2017</v>
      </c>
      <c r="V2767">
        <f t="shared" si="627"/>
        <v>7</v>
      </c>
      <c r="W2767">
        <f t="shared" si="628"/>
        <v>2017</v>
      </c>
      <c r="X2767">
        <f t="shared" si="629"/>
        <v>10</v>
      </c>
      <c r="Y2767" s="25">
        <f t="shared" si="630"/>
        <v>22425.600000000133</v>
      </c>
    </row>
    <row r="2768" spans="1:25">
      <c r="A2768" t="s">
        <v>2586</v>
      </c>
      <c r="B2768" t="s">
        <v>2587</v>
      </c>
      <c r="C2768" t="s">
        <v>25</v>
      </c>
      <c r="D2768">
        <v>9</v>
      </c>
      <c r="E2768" s="38">
        <v>257.39999999999998</v>
      </c>
      <c r="F2768" s="4">
        <v>1.03E-2</v>
      </c>
      <c r="G2768">
        <v>0</v>
      </c>
      <c r="H2768" s="25">
        <v>259</v>
      </c>
      <c r="I2768" s="25">
        <v>-11.6</v>
      </c>
      <c r="J2768" s="3">
        <v>10000</v>
      </c>
      <c r="K2768" s="7">
        <f t="shared" si="617"/>
        <v>1</v>
      </c>
      <c r="L2768" s="6">
        <f t="shared" si="618"/>
        <v>257.39999999999998</v>
      </c>
      <c r="M2768">
        <v>1</v>
      </c>
      <c r="N2768" s="9">
        <f t="shared" si="619"/>
        <v>1</v>
      </c>
      <c r="O2768" s="9">
        <f t="shared" si="620"/>
        <v>0</v>
      </c>
      <c r="P2768" s="9">
        <f t="shared" si="621"/>
        <v>0</v>
      </c>
      <c r="Q2768" s="8">
        <f t="shared" si="622"/>
        <v>257.39999999999998</v>
      </c>
      <c r="R2768" s="8">
        <f t="shared" si="623"/>
        <v>0</v>
      </c>
      <c r="S2768" t="str">
        <f t="shared" si="624"/>
        <v>12.00.00</v>
      </c>
      <c r="T2768" t="str">
        <f t="shared" si="625"/>
        <v>21.00.00</v>
      </c>
      <c r="U2768" t="str">
        <f t="shared" si="626"/>
        <v>12-lug-2017</v>
      </c>
      <c r="V2768">
        <f t="shared" si="627"/>
        <v>7</v>
      </c>
      <c r="W2768">
        <f t="shared" si="628"/>
        <v>2017</v>
      </c>
      <c r="X2768">
        <f t="shared" si="629"/>
        <v>12</v>
      </c>
      <c r="Y2768" s="25">
        <f t="shared" si="630"/>
        <v>22683.000000000135</v>
      </c>
    </row>
    <row r="2769" spans="1:25">
      <c r="A2769" t="s">
        <v>4276</v>
      </c>
      <c r="B2769" t="s">
        <v>4277</v>
      </c>
      <c r="C2769" t="s">
        <v>25</v>
      </c>
      <c r="D2769">
        <v>30</v>
      </c>
      <c r="E2769" s="36">
        <v>144.1</v>
      </c>
      <c r="F2769" s="4">
        <v>1.15E-2</v>
      </c>
      <c r="G2769">
        <v>0</v>
      </c>
      <c r="H2769" s="25">
        <v>179.3</v>
      </c>
      <c r="I2769" s="25">
        <v>-11.8</v>
      </c>
      <c r="J2769" s="3">
        <v>10000</v>
      </c>
      <c r="K2769" s="7">
        <f t="shared" si="617"/>
        <v>2</v>
      </c>
      <c r="L2769" s="6">
        <f t="shared" si="618"/>
        <v>401.5</v>
      </c>
      <c r="M2769">
        <v>1</v>
      </c>
      <c r="N2769" s="9">
        <f t="shared" si="619"/>
        <v>1</v>
      </c>
      <c r="O2769" s="9">
        <f t="shared" si="620"/>
        <v>0</v>
      </c>
      <c r="P2769" s="9">
        <f t="shared" si="621"/>
        <v>0</v>
      </c>
      <c r="Q2769" s="8">
        <f t="shared" si="622"/>
        <v>144.1</v>
      </c>
      <c r="R2769" s="8">
        <f t="shared" si="623"/>
        <v>0</v>
      </c>
      <c r="S2769" t="str">
        <f t="shared" si="624"/>
        <v>2.00.00</v>
      </c>
      <c r="T2769" t="str">
        <f t="shared" si="625"/>
        <v>9.00.00</v>
      </c>
      <c r="U2769" t="str">
        <f t="shared" si="626"/>
        <v>12-lug-2017</v>
      </c>
      <c r="V2769">
        <f t="shared" si="627"/>
        <v>7</v>
      </c>
      <c r="W2769">
        <f t="shared" si="628"/>
        <v>2017</v>
      </c>
      <c r="X2769">
        <f t="shared" si="629"/>
        <v>12</v>
      </c>
      <c r="Y2769" s="25">
        <f t="shared" si="630"/>
        <v>22827.100000000133</v>
      </c>
    </row>
    <row r="2770" spans="1:25">
      <c r="A2770" t="s">
        <v>4278</v>
      </c>
      <c r="B2770" t="s">
        <v>4279</v>
      </c>
      <c r="C2770" t="s">
        <v>55</v>
      </c>
      <c r="D2770">
        <v>3</v>
      </c>
      <c r="E2770" s="36">
        <v>-1.4</v>
      </c>
      <c r="F2770" s="4">
        <v>-1E-4</v>
      </c>
      <c r="G2770">
        <v>0</v>
      </c>
      <c r="H2770" s="25">
        <v>0</v>
      </c>
      <c r="I2770" s="25">
        <v>-11.3</v>
      </c>
      <c r="J2770" s="3">
        <v>10000</v>
      </c>
      <c r="K2770" s="7">
        <f t="shared" si="617"/>
        <v>-1</v>
      </c>
      <c r="L2770" s="6">
        <f t="shared" si="618"/>
        <v>-1.4</v>
      </c>
      <c r="M2770">
        <v>1</v>
      </c>
      <c r="N2770" s="9">
        <f t="shared" si="619"/>
        <v>0</v>
      </c>
      <c r="O2770" s="9">
        <f t="shared" si="620"/>
        <v>-1</v>
      </c>
      <c r="P2770" s="9">
        <f t="shared" si="621"/>
        <v>0</v>
      </c>
      <c r="Q2770" s="8">
        <f t="shared" si="622"/>
        <v>0</v>
      </c>
      <c r="R2770" s="8">
        <f t="shared" si="623"/>
        <v>-1.4</v>
      </c>
      <c r="S2770" t="str">
        <f t="shared" si="624"/>
        <v>12.00.00</v>
      </c>
      <c r="T2770" t="str">
        <f t="shared" si="625"/>
        <v>15.00.00</v>
      </c>
      <c r="U2770" t="str">
        <f t="shared" si="626"/>
        <v>14-lug-2017</v>
      </c>
      <c r="V2770">
        <f t="shared" si="627"/>
        <v>7</v>
      </c>
      <c r="W2770">
        <f t="shared" si="628"/>
        <v>2017</v>
      </c>
      <c r="X2770">
        <f t="shared" si="629"/>
        <v>14</v>
      </c>
      <c r="Y2770" s="25">
        <f t="shared" si="630"/>
        <v>22825.700000000132</v>
      </c>
    </row>
    <row r="2771" spans="1:25">
      <c r="A2771" t="s">
        <v>4280</v>
      </c>
      <c r="B2771" t="s">
        <v>4281</v>
      </c>
      <c r="C2771" t="s">
        <v>25</v>
      </c>
      <c r="D2771">
        <v>11</v>
      </c>
      <c r="E2771" s="36">
        <v>-54.8</v>
      </c>
      <c r="F2771" s="4">
        <v>-4.3E-3</v>
      </c>
      <c r="G2771">
        <v>0</v>
      </c>
      <c r="H2771" s="25">
        <v>10.1</v>
      </c>
      <c r="I2771" s="25">
        <v>-54.8</v>
      </c>
      <c r="J2771" s="3">
        <v>10000</v>
      </c>
      <c r="K2771" s="7">
        <f t="shared" si="617"/>
        <v>-2</v>
      </c>
      <c r="L2771" s="6">
        <f t="shared" si="618"/>
        <v>-56.199999999999996</v>
      </c>
      <c r="M2771">
        <v>1</v>
      </c>
      <c r="N2771" s="9">
        <f t="shared" si="619"/>
        <v>0</v>
      </c>
      <c r="O2771" s="9">
        <f t="shared" si="620"/>
        <v>-1</v>
      </c>
      <c r="P2771" s="9">
        <f t="shared" si="621"/>
        <v>0</v>
      </c>
      <c r="Q2771" s="8">
        <f t="shared" si="622"/>
        <v>0</v>
      </c>
      <c r="R2771" s="8">
        <f t="shared" si="623"/>
        <v>-54.8</v>
      </c>
      <c r="S2771" t="str">
        <f t="shared" si="624"/>
        <v>22.00.00</v>
      </c>
      <c r="T2771" t="str">
        <f t="shared" si="625"/>
        <v>10.00.00</v>
      </c>
      <c r="U2771" t="str">
        <f t="shared" si="626"/>
        <v>14-lug-2017</v>
      </c>
      <c r="V2771">
        <f t="shared" si="627"/>
        <v>7</v>
      </c>
      <c r="W2771">
        <f t="shared" si="628"/>
        <v>2017</v>
      </c>
      <c r="X2771">
        <f t="shared" si="629"/>
        <v>14</v>
      </c>
      <c r="Y2771" s="25">
        <f t="shared" si="630"/>
        <v>22770.900000000132</v>
      </c>
    </row>
    <row r="2772" spans="1:25">
      <c r="A2772" t="s">
        <v>4282</v>
      </c>
      <c r="B2772" t="s">
        <v>4283</v>
      </c>
      <c r="C2772" t="s">
        <v>55</v>
      </c>
      <c r="D2772">
        <v>1</v>
      </c>
      <c r="E2772" s="36">
        <v>-18.8</v>
      </c>
      <c r="F2772" s="4">
        <v>-1.5E-3</v>
      </c>
      <c r="G2772">
        <v>0</v>
      </c>
      <c r="H2772" s="25">
        <v>15.2</v>
      </c>
      <c r="I2772" s="25">
        <v>-18.8</v>
      </c>
      <c r="J2772" s="3">
        <v>10000</v>
      </c>
      <c r="K2772" s="7">
        <f t="shared" si="617"/>
        <v>-3</v>
      </c>
      <c r="L2772" s="6">
        <f t="shared" si="618"/>
        <v>-75</v>
      </c>
      <c r="M2772">
        <v>1</v>
      </c>
      <c r="N2772" s="9">
        <f t="shared" si="619"/>
        <v>0</v>
      </c>
      <c r="O2772" s="9">
        <f t="shared" si="620"/>
        <v>-1</v>
      </c>
      <c r="P2772" s="9">
        <f t="shared" si="621"/>
        <v>0</v>
      </c>
      <c r="Q2772" s="8">
        <f t="shared" si="622"/>
        <v>0</v>
      </c>
      <c r="R2772" s="8">
        <f t="shared" si="623"/>
        <v>-18.8</v>
      </c>
      <c r="S2772" t="str">
        <f t="shared" si="624"/>
        <v>11.00.00</v>
      </c>
      <c r="T2772" t="str">
        <f t="shared" si="625"/>
        <v>12.00.00</v>
      </c>
      <c r="U2772" t="str">
        <f t="shared" si="626"/>
        <v>17-lug-2017</v>
      </c>
      <c r="V2772">
        <f t="shared" si="627"/>
        <v>7</v>
      </c>
      <c r="W2772">
        <f t="shared" si="628"/>
        <v>2017</v>
      </c>
      <c r="X2772">
        <f t="shared" si="629"/>
        <v>17</v>
      </c>
      <c r="Y2772" s="25">
        <f t="shared" si="630"/>
        <v>22752.100000000133</v>
      </c>
    </row>
    <row r="2773" spans="1:25">
      <c r="A2773" t="s">
        <v>4284</v>
      </c>
      <c r="B2773" t="s">
        <v>4285</v>
      </c>
      <c r="C2773" t="s">
        <v>55</v>
      </c>
      <c r="D2773">
        <v>37</v>
      </c>
      <c r="E2773" s="36">
        <v>186.3</v>
      </c>
      <c r="F2773" s="4">
        <v>1.4999999999999999E-2</v>
      </c>
      <c r="G2773">
        <v>0</v>
      </c>
      <c r="H2773" s="25">
        <v>223.4</v>
      </c>
      <c r="I2773" s="25">
        <v>-35.1</v>
      </c>
      <c r="J2773" s="3">
        <v>10000</v>
      </c>
      <c r="K2773" s="7">
        <f t="shared" si="617"/>
        <v>1</v>
      </c>
      <c r="L2773" s="6">
        <f t="shared" si="618"/>
        <v>186.3</v>
      </c>
      <c r="M2773">
        <v>1</v>
      </c>
      <c r="N2773" s="9">
        <f t="shared" si="619"/>
        <v>1</v>
      </c>
      <c r="O2773" s="9">
        <f t="shared" si="620"/>
        <v>0</v>
      </c>
      <c r="P2773" s="9">
        <f t="shared" si="621"/>
        <v>0</v>
      </c>
      <c r="Q2773" s="8">
        <f t="shared" si="622"/>
        <v>186.3</v>
      </c>
      <c r="R2773" s="8">
        <f t="shared" si="623"/>
        <v>0</v>
      </c>
      <c r="S2773" t="str">
        <f t="shared" si="624"/>
        <v>17.00.00</v>
      </c>
      <c r="T2773" t="str">
        <f t="shared" si="625"/>
        <v>8.00.00</v>
      </c>
      <c r="U2773" t="str">
        <f t="shared" si="626"/>
        <v>20-lug-2017</v>
      </c>
      <c r="V2773">
        <f t="shared" si="627"/>
        <v>7</v>
      </c>
      <c r="W2773">
        <f t="shared" si="628"/>
        <v>2017</v>
      </c>
      <c r="X2773">
        <f t="shared" si="629"/>
        <v>20</v>
      </c>
      <c r="Y2773" s="25">
        <f t="shared" si="630"/>
        <v>22938.400000000132</v>
      </c>
    </row>
    <row r="2774" spans="1:25">
      <c r="A2774" t="s">
        <v>3665</v>
      </c>
      <c r="B2774" t="s">
        <v>3666</v>
      </c>
      <c r="C2774" t="s">
        <v>25</v>
      </c>
      <c r="D2774">
        <v>10</v>
      </c>
      <c r="E2774" s="36">
        <v>57.4</v>
      </c>
      <c r="F2774" s="4">
        <v>4.7000000000000002E-3</v>
      </c>
      <c r="G2774">
        <v>0</v>
      </c>
      <c r="H2774" s="25">
        <v>66.2</v>
      </c>
      <c r="I2774" s="25">
        <v>-2.2999999999999998</v>
      </c>
      <c r="J2774" s="3">
        <v>10000</v>
      </c>
      <c r="K2774" s="7">
        <f t="shared" si="617"/>
        <v>2</v>
      </c>
      <c r="L2774" s="6">
        <f t="shared" si="618"/>
        <v>243.70000000000002</v>
      </c>
      <c r="M2774">
        <v>1</v>
      </c>
      <c r="N2774" s="9">
        <f t="shared" si="619"/>
        <v>1</v>
      </c>
      <c r="O2774" s="9">
        <f t="shared" si="620"/>
        <v>0</v>
      </c>
      <c r="P2774" s="9">
        <f t="shared" si="621"/>
        <v>0</v>
      </c>
      <c r="Q2774" s="8">
        <f t="shared" si="622"/>
        <v>57.4</v>
      </c>
      <c r="R2774" s="8">
        <f t="shared" si="623"/>
        <v>0</v>
      </c>
      <c r="S2774" t="str">
        <f t="shared" si="624"/>
        <v>13.00.00</v>
      </c>
      <c r="T2774" t="str">
        <f t="shared" si="625"/>
        <v>0.00.00</v>
      </c>
      <c r="U2774" t="str">
        <f t="shared" si="626"/>
        <v>24-lug-2017</v>
      </c>
      <c r="V2774">
        <f t="shared" si="627"/>
        <v>7</v>
      </c>
      <c r="W2774">
        <f t="shared" si="628"/>
        <v>2017</v>
      </c>
      <c r="X2774">
        <f t="shared" si="629"/>
        <v>24</v>
      </c>
      <c r="Y2774" s="25">
        <f t="shared" si="630"/>
        <v>22995.800000000134</v>
      </c>
    </row>
    <row r="2775" spans="1:25">
      <c r="A2775" t="s">
        <v>4286</v>
      </c>
      <c r="B2775" t="s">
        <v>4287</v>
      </c>
      <c r="C2775" t="s">
        <v>25</v>
      </c>
      <c r="D2775">
        <v>11</v>
      </c>
      <c r="E2775" s="36">
        <v>-37.9</v>
      </c>
      <c r="F2775" s="4">
        <v>-3.0999999999999999E-3</v>
      </c>
      <c r="G2775">
        <v>0</v>
      </c>
      <c r="H2775" s="25">
        <v>5.0999999999999996</v>
      </c>
      <c r="I2775" s="25">
        <v>-37.9</v>
      </c>
      <c r="J2775" s="3">
        <v>10000</v>
      </c>
      <c r="K2775" s="7">
        <f t="shared" si="617"/>
        <v>-1</v>
      </c>
      <c r="L2775" s="6">
        <f t="shared" si="618"/>
        <v>-37.9</v>
      </c>
      <c r="M2775">
        <v>1</v>
      </c>
      <c r="N2775" s="9">
        <f t="shared" si="619"/>
        <v>0</v>
      </c>
      <c r="O2775" s="9">
        <f t="shared" si="620"/>
        <v>-1</v>
      </c>
      <c r="P2775" s="9">
        <f t="shared" si="621"/>
        <v>0</v>
      </c>
      <c r="Q2775" s="8">
        <f t="shared" si="622"/>
        <v>0</v>
      </c>
      <c r="R2775" s="8">
        <f t="shared" si="623"/>
        <v>-37.9</v>
      </c>
      <c r="S2775" t="str">
        <f t="shared" si="624"/>
        <v>10.00.00</v>
      </c>
      <c r="T2775" t="str">
        <f t="shared" si="625"/>
        <v>21.00.00</v>
      </c>
      <c r="U2775" t="str">
        <f t="shared" si="626"/>
        <v>26-lug-2017</v>
      </c>
      <c r="V2775">
        <f t="shared" si="627"/>
        <v>7</v>
      </c>
      <c r="W2775">
        <f t="shared" si="628"/>
        <v>2017</v>
      </c>
      <c r="X2775">
        <f t="shared" si="629"/>
        <v>26</v>
      </c>
      <c r="Y2775" s="25">
        <f t="shared" si="630"/>
        <v>22957.900000000132</v>
      </c>
    </row>
    <row r="2776" spans="1:25">
      <c r="A2776" t="s">
        <v>3667</v>
      </c>
      <c r="B2776" t="s">
        <v>3668</v>
      </c>
      <c r="C2776" t="s">
        <v>25</v>
      </c>
      <c r="D2776">
        <v>2</v>
      </c>
      <c r="E2776" s="36">
        <v>-52.2</v>
      </c>
      <c r="F2776" s="4">
        <v>-4.3E-3</v>
      </c>
      <c r="G2776">
        <v>0</v>
      </c>
      <c r="H2776" s="25">
        <v>0</v>
      </c>
      <c r="I2776" s="25">
        <v>-52.2</v>
      </c>
      <c r="J2776" s="3">
        <v>10000</v>
      </c>
      <c r="K2776" s="7">
        <f t="shared" si="617"/>
        <v>-2</v>
      </c>
      <c r="L2776" s="6">
        <f t="shared" si="618"/>
        <v>-90.1</v>
      </c>
      <c r="M2776">
        <v>1</v>
      </c>
      <c r="N2776" s="9">
        <f t="shared" si="619"/>
        <v>0</v>
      </c>
      <c r="O2776" s="9">
        <f t="shared" si="620"/>
        <v>-1</v>
      </c>
      <c r="P2776" s="9">
        <f t="shared" si="621"/>
        <v>0</v>
      </c>
      <c r="Q2776" s="8">
        <f t="shared" si="622"/>
        <v>0</v>
      </c>
      <c r="R2776" s="8">
        <f t="shared" si="623"/>
        <v>-52.2</v>
      </c>
      <c r="S2776" t="str">
        <f t="shared" si="624"/>
        <v>13.00.00</v>
      </c>
      <c r="T2776" t="str">
        <f t="shared" si="625"/>
        <v>15.00.00</v>
      </c>
      <c r="U2776" t="str">
        <f t="shared" si="626"/>
        <v>27-lug-2017</v>
      </c>
      <c r="V2776">
        <f t="shared" si="627"/>
        <v>7</v>
      </c>
      <c r="W2776">
        <f t="shared" si="628"/>
        <v>2017</v>
      </c>
      <c r="X2776">
        <f t="shared" si="629"/>
        <v>27</v>
      </c>
      <c r="Y2776" s="25">
        <f t="shared" si="630"/>
        <v>22905.700000000132</v>
      </c>
    </row>
    <row r="2777" spans="1:25">
      <c r="A2777" t="s">
        <v>4288</v>
      </c>
      <c r="B2777" t="s">
        <v>4289</v>
      </c>
      <c r="C2777" t="s">
        <v>25</v>
      </c>
      <c r="D2777">
        <v>18</v>
      </c>
      <c r="E2777" s="36">
        <v>-17.399999999999999</v>
      </c>
      <c r="F2777" s="4">
        <v>-1.4E-3</v>
      </c>
      <c r="G2777">
        <v>0</v>
      </c>
      <c r="H2777" s="25">
        <v>15.6</v>
      </c>
      <c r="I2777" s="25">
        <v>-18.600000000000001</v>
      </c>
      <c r="J2777" s="3">
        <v>10000</v>
      </c>
      <c r="K2777" s="7">
        <f t="shared" si="617"/>
        <v>-3</v>
      </c>
      <c r="L2777" s="6">
        <f t="shared" si="618"/>
        <v>-107.5</v>
      </c>
      <c r="M2777">
        <v>1</v>
      </c>
      <c r="N2777" s="9">
        <f t="shared" si="619"/>
        <v>0</v>
      </c>
      <c r="O2777" s="9">
        <f t="shared" si="620"/>
        <v>-1</v>
      </c>
      <c r="P2777" s="9">
        <f t="shared" si="621"/>
        <v>0</v>
      </c>
      <c r="Q2777" s="8">
        <f t="shared" si="622"/>
        <v>0</v>
      </c>
      <c r="R2777" s="8">
        <f t="shared" si="623"/>
        <v>-17.399999999999999</v>
      </c>
      <c r="S2777" t="str">
        <f t="shared" si="624"/>
        <v>14.00.00</v>
      </c>
      <c r="T2777" t="str">
        <f t="shared" si="625"/>
        <v>9.00.00</v>
      </c>
      <c r="U2777" t="str">
        <f t="shared" si="626"/>
        <v>28-lug-2017</v>
      </c>
      <c r="V2777">
        <f t="shared" si="627"/>
        <v>7</v>
      </c>
      <c r="W2777">
        <f t="shared" si="628"/>
        <v>2017</v>
      </c>
      <c r="X2777">
        <f t="shared" si="629"/>
        <v>28</v>
      </c>
      <c r="Y2777" s="25">
        <f t="shared" si="630"/>
        <v>22888.30000000013</v>
      </c>
    </row>
    <row r="2778" spans="1:25">
      <c r="A2778" t="s">
        <v>3669</v>
      </c>
      <c r="B2778" t="s">
        <v>3670</v>
      </c>
      <c r="C2778" t="s">
        <v>25</v>
      </c>
      <c r="D2778">
        <v>8</v>
      </c>
      <c r="E2778" s="36">
        <v>-82.3</v>
      </c>
      <c r="F2778" s="4">
        <v>-6.7999999999999996E-3</v>
      </c>
      <c r="G2778">
        <v>0</v>
      </c>
      <c r="H2778" s="25">
        <v>27.2</v>
      </c>
      <c r="I2778" s="25">
        <v>-82.3</v>
      </c>
      <c r="J2778" s="3">
        <v>10000</v>
      </c>
      <c r="K2778" s="7">
        <f t="shared" si="617"/>
        <v>-4</v>
      </c>
      <c r="L2778" s="6">
        <f t="shared" si="618"/>
        <v>-189.8</v>
      </c>
      <c r="M2778">
        <v>1</v>
      </c>
      <c r="N2778" s="9">
        <f t="shared" si="619"/>
        <v>0</v>
      </c>
      <c r="O2778" s="9">
        <f t="shared" si="620"/>
        <v>-1</v>
      </c>
      <c r="P2778" s="9">
        <f t="shared" si="621"/>
        <v>0</v>
      </c>
      <c r="Q2778" s="8">
        <f t="shared" si="622"/>
        <v>0</v>
      </c>
      <c r="R2778" s="8">
        <f t="shared" si="623"/>
        <v>-82.3</v>
      </c>
      <c r="S2778" t="str">
        <f t="shared" si="624"/>
        <v>10.00.00</v>
      </c>
      <c r="T2778" t="str">
        <f t="shared" si="625"/>
        <v>18.00.00</v>
      </c>
      <c r="U2778" t="str">
        <f t="shared" si="626"/>
        <v>31-lug-2017</v>
      </c>
      <c r="V2778">
        <f t="shared" si="627"/>
        <v>7</v>
      </c>
      <c r="W2778">
        <f t="shared" si="628"/>
        <v>2017</v>
      </c>
      <c r="X2778">
        <f t="shared" si="629"/>
        <v>31</v>
      </c>
      <c r="Y2778" s="25">
        <f t="shared" si="630"/>
        <v>22806.000000000131</v>
      </c>
    </row>
    <row r="2779" spans="1:25">
      <c r="A2779" t="s">
        <v>3671</v>
      </c>
      <c r="B2779" t="s">
        <v>3672</v>
      </c>
      <c r="C2779" t="s">
        <v>25</v>
      </c>
      <c r="D2779">
        <v>3</v>
      </c>
      <c r="E2779" s="36">
        <v>-11.1</v>
      </c>
      <c r="F2779" s="4">
        <v>-8.9999999999999998E-4</v>
      </c>
      <c r="G2779">
        <v>0</v>
      </c>
      <c r="H2779" s="25">
        <v>0</v>
      </c>
      <c r="I2779" s="25">
        <v>-11.1</v>
      </c>
      <c r="J2779" s="3">
        <v>10000</v>
      </c>
      <c r="K2779" s="7">
        <f t="shared" si="617"/>
        <v>-5</v>
      </c>
      <c r="L2779" s="6">
        <f t="shared" si="618"/>
        <v>-200.9</v>
      </c>
      <c r="M2779">
        <v>1</v>
      </c>
      <c r="N2779" s="9">
        <f t="shared" si="619"/>
        <v>0</v>
      </c>
      <c r="O2779" s="9">
        <f t="shared" si="620"/>
        <v>-1</v>
      </c>
      <c r="P2779" s="9">
        <f t="shared" si="621"/>
        <v>0</v>
      </c>
      <c r="Q2779" s="8">
        <f t="shared" si="622"/>
        <v>0</v>
      </c>
      <c r="R2779" s="8">
        <f t="shared" si="623"/>
        <v>-11.1</v>
      </c>
      <c r="S2779" t="str">
        <f t="shared" si="624"/>
        <v>20.00.00</v>
      </c>
      <c r="T2779" t="str">
        <f t="shared" si="625"/>
        <v>0.00.00</v>
      </c>
      <c r="U2779" t="str">
        <f t="shared" si="626"/>
        <v>31-lug-2017</v>
      </c>
      <c r="V2779">
        <f t="shared" si="627"/>
        <v>7</v>
      </c>
      <c r="W2779">
        <f t="shared" si="628"/>
        <v>2017</v>
      </c>
      <c r="X2779">
        <f t="shared" si="629"/>
        <v>31</v>
      </c>
      <c r="Y2779" s="25">
        <f t="shared" si="630"/>
        <v>22794.900000000132</v>
      </c>
    </row>
    <row r="2780" spans="1:25">
      <c r="A2780" t="s">
        <v>4290</v>
      </c>
      <c r="B2780" t="s">
        <v>4291</v>
      </c>
      <c r="C2780" t="s">
        <v>25</v>
      </c>
      <c r="D2780">
        <v>14</v>
      </c>
      <c r="E2780" s="36">
        <v>108.2</v>
      </c>
      <c r="F2780" s="4">
        <v>8.8999999999999999E-3</v>
      </c>
      <c r="G2780">
        <v>0</v>
      </c>
      <c r="H2780" s="25">
        <v>136.69999999999999</v>
      </c>
      <c r="I2780" s="25">
        <v>-11.8</v>
      </c>
      <c r="J2780" s="3">
        <v>10000</v>
      </c>
      <c r="K2780" s="7">
        <f t="shared" si="617"/>
        <v>1</v>
      </c>
      <c r="L2780" s="6">
        <f t="shared" si="618"/>
        <v>108.2</v>
      </c>
      <c r="M2780">
        <v>1</v>
      </c>
      <c r="N2780" s="9">
        <f t="shared" si="619"/>
        <v>1</v>
      </c>
      <c r="O2780" s="9">
        <f t="shared" si="620"/>
        <v>0</v>
      </c>
      <c r="P2780" s="9">
        <f t="shared" si="621"/>
        <v>0</v>
      </c>
      <c r="Q2780" s="8">
        <f t="shared" si="622"/>
        <v>108.2</v>
      </c>
      <c r="R2780" s="8">
        <f t="shared" si="623"/>
        <v>0</v>
      </c>
      <c r="S2780" t="str">
        <f t="shared" si="624"/>
        <v>9.00.00</v>
      </c>
      <c r="T2780" t="str">
        <f t="shared" si="625"/>
        <v>23.00.00</v>
      </c>
      <c r="U2780" t="str">
        <f t="shared" si="626"/>
        <v xml:space="preserve">1-ago-2017 </v>
      </c>
      <c r="V2780">
        <f t="shared" si="627"/>
        <v>8</v>
      </c>
      <c r="W2780">
        <f t="shared" si="628"/>
        <v>2017</v>
      </c>
      <c r="X2780">
        <f t="shared" si="629"/>
        <v>1</v>
      </c>
      <c r="Y2780" s="25">
        <f t="shared" si="630"/>
        <v>22903.100000000133</v>
      </c>
    </row>
    <row r="2781" spans="1:25">
      <c r="A2781" t="s">
        <v>2588</v>
      </c>
      <c r="B2781" t="s">
        <v>2589</v>
      </c>
      <c r="C2781" t="s">
        <v>55</v>
      </c>
      <c r="D2781">
        <v>8</v>
      </c>
      <c r="E2781" s="38">
        <v>80</v>
      </c>
      <c r="F2781" s="4">
        <v>3.3E-3</v>
      </c>
      <c r="G2781">
        <v>0</v>
      </c>
      <c r="H2781" s="25">
        <v>127.6</v>
      </c>
      <c r="I2781" s="25">
        <v>-39.4</v>
      </c>
      <c r="J2781" s="3">
        <v>10000</v>
      </c>
      <c r="K2781" s="7">
        <f t="shared" si="617"/>
        <v>2</v>
      </c>
      <c r="L2781" s="6">
        <f t="shared" si="618"/>
        <v>188.2</v>
      </c>
      <c r="M2781">
        <v>1</v>
      </c>
      <c r="N2781" s="9">
        <f t="shared" si="619"/>
        <v>1</v>
      </c>
      <c r="O2781" s="9">
        <f t="shared" si="620"/>
        <v>0</v>
      </c>
      <c r="P2781" s="9">
        <f t="shared" si="621"/>
        <v>0</v>
      </c>
      <c r="Q2781" s="8">
        <f t="shared" si="622"/>
        <v>80</v>
      </c>
      <c r="R2781" s="8">
        <f t="shared" si="623"/>
        <v>0</v>
      </c>
      <c r="S2781" t="str">
        <f t="shared" si="624"/>
        <v>13.00.00</v>
      </c>
      <c r="T2781" t="str">
        <f t="shared" si="625"/>
        <v>21.00.00</v>
      </c>
      <c r="U2781" t="str">
        <f t="shared" si="626"/>
        <v xml:space="preserve">2-ago-2017 </v>
      </c>
      <c r="V2781">
        <f t="shared" si="627"/>
        <v>8</v>
      </c>
      <c r="W2781">
        <f t="shared" si="628"/>
        <v>2017</v>
      </c>
      <c r="X2781">
        <f t="shared" si="629"/>
        <v>2</v>
      </c>
      <c r="Y2781" s="25">
        <f t="shared" si="630"/>
        <v>22983.100000000133</v>
      </c>
    </row>
    <row r="2782" spans="1:25">
      <c r="A2782" t="s">
        <v>4292</v>
      </c>
      <c r="B2782" t="s">
        <v>4293</v>
      </c>
      <c r="C2782" t="s">
        <v>55</v>
      </c>
      <c r="D2782">
        <v>18</v>
      </c>
      <c r="E2782" s="36">
        <v>-12.8</v>
      </c>
      <c r="F2782" s="4">
        <v>-1.1000000000000001E-3</v>
      </c>
      <c r="G2782">
        <v>0</v>
      </c>
      <c r="H2782" s="25">
        <v>55.2</v>
      </c>
      <c r="I2782" s="25">
        <v>-24.8</v>
      </c>
      <c r="J2782" s="3">
        <v>10000</v>
      </c>
      <c r="K2782" s="7">
        <f t="shared" si="617"/>
        <v>-1</v>
      </c>
      <c r="L2782" s="6">
        <f t="shared" si="618"/>
        <v>-12.8</v>
      </c>
      <c r="M2782">
        <v>1</v>
      </c>
      <c r="N2782" s="9">
        <f t="shared" si="619"/>
        <v>0</v>
      </c>
      <c r="O2782" s="9">
        <f t="shared" si="620"/>
        <v>-1</v>
      </c>
      <c r="P2782" s="9">
        <f t="shared" si="621"/>
        <v>0</v>
      </c>
      <c r="Q2782" s="8">
        <f t="shared" si="622"/>
        <v>0</v>
      </c>
      <c r="R2782" s="8">
        <f t="shared" si="623"/>
        <v>-12.8</v>
      </c>
      <c r="S2782" t="str">
        <f t="shared" si="624"/>
        <v>17.00.00</v>
      </c>
      <c r="T2782" t="str">
        <f t="shared" si="625"/>
        <v>11.00.00</v>
      </c>
      <c r="U2782" t="str">
        <f t="shared" si="626"/>
        <v xml:space="preserve">2-ago-2017 </v>
      </c>
      <c r="V2782">
        <f t="shared" si="627"/>
        <v>8</v>
      </c>
      <c r="W2782">
        <f t="shared" si="628"/>
        <v>2017</v>
      </c>
      <c r="X2782">
        <f t="shared" si="629"/>
        <v>2</v>
      </c>
      <c r="Y2782" s="25">
        <f t="shared" si="630"/>
        <v>22970.300000000134</v>
      </c>
    </row>
    <row r="2783" spans="1:25">
      <c r="A2783" t="s">
        <v>4294</v>
      </c>
      <c r="B2783" t="s">
        <v>4295</v>
      </c>
      <c r="C2783" t="s">
        <v>55</v>
      </c>
      <c r="D2783">
        <v>13</v>
      </c>
      <c r="E2783" s="36">
        <v>43.2</v>
      </c>
      <c r="F2783" s="4">
        <v>3.5000000000000001E-3</v>
      </c>
      <c r="G2783">
        <v>0</v>
      </c>
      <c r="H2783" s="25">
        <v>113.2</v>
      </c>
      <c r="I2783" s="25">
        <v>0</v>
      </c>
      <c r="J2783" s="3">
        <v>10000</v>
      </c>
      <c r="K2783" s="7">
        <f t="shared" si="617"/>
        <v>1</v>
      </c>
      <c r="L2783" s="6">
        <f t="shared" si="618"/>
        <v>43.2</v>
      </c>
      <c r="M2783">
        <v>1</v>
      </c>
      <c r="N2783" s="9">
        <f t="shared" si="619"/>
        <v>1</v>
      </c>
      <c r="O2783" s="9">
        <f t="shared" si="620"/>
        <v>0</v>
      </c>
      <c r="P2783" s="9">
        <f t="shared" si="621"/>
        <v>0</v>
      </c>
      <c r="Q2783" s="8">
        <f t="shared" si="622"/>
        <v>43.2</v>
      </c>
      <c r="R2783" s="8">
        <f t="shared" si="623"/>
        <v>0</v>
      </c>
      <c r="S2783" t="str">
        <f t="shared" si="624"/>
        <v>2.00.00</v>
      </c>
      <c r="T2783" t="str">
        <f t="shared" si="625"/>
        <v>15.00.00</v>
      </c>
      <c r="U2783" t="str">
        <f t="shared" si="626"/>
        <v xml:space="preserve">9-ago-2017 </v>
      </c>
      <c r="V2783">
        <f t="shared" si="627"/>
        <v>8</v>
      </c>
      <c r="W2783">
        <f t="shared" si="628"/>
        <v>2017</v>
      </c>
      <c r="X2783">
        <f t="shared" si="629"/>
        <v>9</v>
      </c>
      <c r="Y2783" s="25">
        <f t="shared" si="630"/>
        <v>23013.500000000135</v>
      </c>
    </row>
    <row r="2784" spans="1:25">
      <c r="A2784" t="s">
        <v>4296</v>
      </c>
      <c r="B2784" t="s">
        <v>4297</v>
      </c>
      <c r="C2784" t="s">
        <v>25</v>
      </c>
      <c r="D2784">
        <v>12</v>
      </c>
      <c r="E2784" s="36">
        <v>-43.9</v>
      </c>
      <c r="F2784" s="4">
        <v>-3.5999999999999999E-3</v>
      </c>
      <c r="G2784">
        <v>0</v>
      </c>
      <c r="H2784" s="25">
        <v>8.8000000000000007</v>
      </c>
      <c r="I2784" s="25">
        <v>-42.9</v>
      </c>
      <c r="J2784" s="3">
        <v>10000</v>
      </c>
      <c r="K2784" s="7">
        <f t="shared" si="617"/>
        <v>-1</v>
      </c>
      <c r="L2784" s="6">
        <f t="shared" si="618"/>
        <v>-43.9</v>
      </c>
      <c r="M2784">
        <v>1</v>
      </c>
      <c r="N2784" s="9">
        <f t="shared" si="619"/>
        <v>0</v>
      </c>
      <c r="O2784" s="9">
        <f t="shared" si="620"/>
        <v>-1</v>
      </c>
      <c r="P2784" s="9">
        <f t="shared" si="621"/>
        <v>0</v>
      </c>
      <c r="Q2784" s="8">
        <f t="shared" si="622"/>
        <v>0</v>
      </c>
      <c r="R2784" s="8">
        <f t="shared" si="623"/>
        <v>-43.9</v>
      </c>
      <c r="S2784" t="str">
        <f t="shared" si="624"/>
        <v>22.00.00</v>
      </c>
      <c r="T2784" t="str">
        <f t="shared" si="625"/>
        <v>10.00.00</v>
      </c>
      <c r="U2784" t="str">
        <f t="shared" si="626"/>
        <v xml:space="preserve">9-ago-2017 </v>
      </c>
      <c r="V2784">
        <f t="shared" si="627"/>
        <v>8</v>
      </c>
      <c r="W2784">
        <f t="shared" si="628"/>
        <v>2017</v>
      </c>
      <c r="X2784">
        <f t="shared" si="629"/>
        <v>9</v>
      </c>
      <c r="Y2784" s="25">
        <f t="shared" si="630"/>
        <v>22969.600000000133</v>
      </c>
    </row>
    <row r="2785" spans="1:25">
      <c r="A2785" t="s">
        <v>4297</v>
      </c>
      <c r="B2785" t="s">
        <v>4298</v>
      </c>
      <c r="C2785" t="s">
        <v>55</v>
      </c>
      <c r="D2785">
        <v>23</v>
      </c>
      <c r="E2785" s="36">
        <v>159.9</v>
      </c>
      <c r="F2785" s="4">
        <v>1.32E-2</v>
      </c>
      <c r="G2785">
        <v>0</v>
      </c>
      <c r="H2785" s="25">
        <v>202.6</v>
      </c>
      <c r="I2785" s="25">
        <v>0</v>
      </c>
      <c r="J2785" s="3">
        <v>10000</v>
      </c>
      <c r="K2785" s="7">
        <f t="shared" si="617"/>
        <v>1</v>
      </c>
      <c r="L2785" s="6">
        <f t="shared" si="618"/>
        <v>159.9</v>
      </c>
      <c r="M2785">
        <v>1</v>
      </c>
      <c r="N2785" s="9">
        <f t="shared" si="619"/>
        <v>1</v>
      </c>
      <c r="O2785" s="9">
        <f t="shared" si="620"/>
        <v>0</v>
      </c>
      <c r="P2785" s="9">
        <f t="shared" si="621"/>
        <v>0</v>
      </c>
      <c r="Q2785" s="8">
        <f t="shared" si="622"/>
        <v>159.9</v>
      </c>
      <c r="R2785" s="8">
        <f t="shared" si="623"/>
        <v>0</v>
      </c>
      <c r="S2785" t="str">
        <f t="shared" si="624"/>
        <v>10.00.00</v>
      </c>
      <c r="T2785" t="str">
        <f t="shared" si="625"/>
        <v>9.00.00</v>
      </c>
      <c r="U2785" t="str">
        <f t="shared" si="626"/>
        <v>10-ago-2017</v>
      </c>
      <c r="V2785">
        <f t="shared" si="627"/>
        <v>8</v>
      </c>
      <c r="W2785">
        <f t="shared" si="628"/>
        <v>2017</v>
      </c>
      <c r="X2785">
        <f t="shared" si="629"/>
        <v>10</v>
      </c>
      <c r="Y2785" s="25">
        <f t="shared" si="630"/>
        <v>23129.500000000135</v>
      </c>
    </row>
    <row r="2786" spans="1:25">
      <c r="A2786" t="s">
        <v>4299</v>
      </c>
      <c r="B2786" t="s">
        <v>4300</v>
      </c>
      <c r="C2786" t="s">
        <v>25</v>
      </c>
      <c r="D2786">
        <v>28</v>
      </c>
      <c r="E2786" s="36">
        <v>164.1</v>
      </c>
      <c r="F2786" s="4">
        <v>1.3599999999999999E-2</v>
      </c>
      <c r="G2786">
        <v>0</v>
      </c>
      <c r="H2786" s="25">
        <v>181.3</v>
      </c>
      <c r="I2786" s="25">
        <v>-5.9</v>
      </c>
      <c r="J2786" s="3">
        <v>10000</v>
      </c>
      <c r="K2786" s="7">
        <f t="shared" si="617"/>
        <v>2</v>
      </c>
      <c r="L2786" s="6">
        <f t="shared" si="618"/>
        <v>324</v>
      </c>
      <c r="M2786">
        <v>1</v>
      </c>
      <c r="N2786" s="9">
        <f t="shared" si="619"/>
        <v>1</v>
      </c>
      <c r="O2786" s="9">
        <f t="shared" si="620"/>
        <v>0</v>
      </c>
      <c r="P2786" s="9">
        <f t="shared" si="621"/>
        <v>0</v>
      </c>
      <c r="Q2786" s="8">
        <f t="shared" si="622"/>
        <v>164.1</v>
      </c>
      <c r="R2786" s="8">
        <f t="shared" si="623"/>
        <v>0</v>
      </c>
      <c r="S2786" t="str">
        <f t="shared" si="624"/>
        <v>3.00.00</v>
      </c>
      <c r="T2786" t="str">
        <f t="shared" si="625"/>
        <v>8.00.00</v>
      </c>
      <c r="U2786" t="str">
        <f t="shared" si="626"/>
        <v>14-ago-2017</v>
      </c>
      <c r="V2786">
        <f t="shared" si="627"/>
        <v>8</v>
      </c>
      <c r="W2786">
        <f t="shared" si="628"/>
        <v>2017</v>
      </c>
      <c r="X2786">
        <f t="shared" si="629"/>
        <v>14</v>
      </c>
      <c r="Y2786" s="25">
        <f t="shared" si="630"/>
        <v>23293.600000000133</v>
      </c>
    </row>
    <row r="2787" spans="1:25">
      <c r="A2787" t="s">
        <v>4301</v>
      </c>
      <c r="B2787" t="s">
        <v>4302</v>
      </c>
      <c r="C2787" t="s">
        <v>55</v>
      </c>
      <c r="D2787">
        <v>13</v>
      </c>
      <c r="E2787" s="36">
        <v>-19.399999999999999</v>
      </c>
      <c r="F2787" s="4">
        <v>-1.6000000000000001E-3</v>
      </c>
      <c r="G2787">
        <v>0</v>
      </c>
      <c r="H2787" s="25">
        <v>21.1</v>
      </c>
      <c r="I2787" s="25">
        <v>-19.399999999999999</v>
      </c>
      <c r="J2787" s="3">
        <v>10000</v>
      </c>
      <c r="K2787" s="7">
        <f t="shared" si="617"/>
        <v>-1</v>
      </c>
      <c r="L2787" s="6">
        <f t="shared" si="618"/>
        <v>-19.399999999999999</v>
      </c>
      <c r="M2787">
        <v>1</v>
      </c>
      <c r="N2787" s="9">
        <f t="shared" si="619"/>
        <v>0</v>
      </c>
      <c r="O2787" s="9">
        <f t="shared" si="620"/>
        <v>-1</v>
      </c>
      <c r="P2787" s="9">
        <f t="shared" si="621"/>
        <v>0</v>
      </c>
      <c r="Q2787" s="8">
        <f t="shared" si="622"/>
        <v>0</v>
      </c>
      <c r="R2787" s="8">
        <f t="shared" si="623"/>
        <v>-19.399999999999999</v>
      </c>
      <c r="S2787" t="str">
        <f t="shared" si="624"/>
        <v>21.00.00</v>
      </c>
      <c r="T2787" t="str">
        <f t="shared" si="625"/>
        <v>10.00.00</v>
      </c>
      <c r="U2787" t="str">
        <f t="shared" si="626"/>
        <v>16-ago-2017</v>
      </c>
      <c r="V2787">
        <f t="shared" si="627"/>
        <v>8</v>
      </c>
      <c r="W2787">
        <f t="shared" si="628"/>
        <v>2017</v>
      </c>
      <c r="X2787">
        <f t="shared" si="629"/>
        <v>16</v>
      </c>
      <c r="Y2787" s="25">
        <f t="shared" si="630"/>
        <v>23274.200000000132</v>
      </c>
    </row>
    <row r="2788" spans="1:25">
      <c r="A2788" t="s">
        <v>4303</v>
      </c>
      <c r="B2788" t="s">
        <v>4304</v>
      </c>
      <c r="C2788" t="s">
        <v>25</v>
      </c>
      <c r="D2788">
        <v>3</v>
      </c>
      <c r="E2788" s="36">
        <v>-56.1</v>
      </c>
      <c r="F2788" s="4">
        <v>-4.5999999999999999E-3</v>
      </c>
      <c r="G2788">
        <v>0</v>
      </c>
      <c r="H2788" s="25">
        <v>0</v>
      </c>
      <c r="I2788" s="25">
        <v>-57.1</v>
      </c>
      <c r="J2788" s="3">
        <v>10000</v>
      </c>
      <c r="K2788" s="7">
        <f t="shared" si="617"/>
        <v>-2</v>
      </c>
      <c r="L2788" s="6">
        <f t="shared" si="618"/>
        <v>-75.5</v>
      </c>
      <c r="M2788">
        <v>1</v>
      </c>
      <c r="N2788" s="9">
        <f t="shared" si="619"/>
        <v>0</v>
      </c>
      <c r="O2788" s="9">
        <f t="shared" si="620"/>
        <v>-1</v>
      </c>
      <c r="P2788" s="9">
        <f t="shared" si="621"/>
        <v>0</v>
      </c>
      <c r="Q2788" s="8">
        <f t="shared" si="622"/>
        <v>0</v>
      </c>
      <c r="R2788" s="8">
        <f t="shared" si="623"/>
        <v>-56.1</v>
      </c>
      <c r="S2788" t="str">
        <f t="shared" si="624"/>
        <v>14.00.00</v>
      </c>
      <c r="T2788" t="str">
        <f t="shared" si="625"/>
        <v>17.00.00</v>
      </c>
      <c r="U2788" t="str">
        <f t="shared" si="626"/>
        <v>17-ago-2017</v>
      </c>
      <c r="V2788">
        <f t="shared" si="627"/>
        <v>8</v>
      </c>
      <c r="W2788">
        <f t="shared" si="628"/>
        <v>2017</v>
      </c>
      <c r="X2788">
        <f t="shared" si="629"/>
        <v>17</v>
      </c>
      <c r="Y2788" s="25">
        <f t="shared" si="630"/>
        <v>23218.100000000133</v>
      </c>
    </row>
    <row r="2789" spans="1:25">
      <c r="A2789" t="s">
        <v>4304</v>
      </c>
      <c r="B2789" t="s">
        <v>4305</v>
      </c>
      <c r="C2789" t="s">
        <v>55</v>
      </c>
      <c r="D2789">
        <v>15</v>
      </c>
      <c r="E2789" s="36">
        <v>59.9</v>
      </c>
      <c r="F2789" s="4">
        <v>4.8999999999999998E-3</v>
      </c>
      <c r="G2789">
        <v>0</v>
      </c>
      <c r="H2789" s="25">
        <v>84.9</v>
      </c>
      <c r="I2789" s="25">
        <v>-2</v>
      </c>
      <c r="J2789" s="3">
        <v>10000</v>
      </c>
      <c r="K2789" s="7">
        <f t="shared" si="617"/>
        <v>1</v>
      </c>
      <c r="L2789" s="6">
        <f t="shared" si="618"/>
        <v>59.9</v>
      </c>
      <c r="M2789">
        <v>1</v>
      </c>
      <c r="N2789" s="9">
        <f t="shared" si="619"/>
        <v>1</v>
      </c>
      <c r="O2789" s="9">
        <f t="shared" si="620"/>
        <v>0</v>
      </c>
      <c r="P2789" s="9">
        <f t="shared" si="621"/>
        <v>0</v>
      </c>
      <c r="Q2789" s="8">
        <f t="shared" si="622"/>
        <v>59.9</v>
      </c>
      <c r="R2789" s="8">
        <f t="shared" si="623"/>
        <v>0</v>
      </c>
      <c r="S2789" t="str">
        <f t="shared" si="624"/>
        <v>17.00.00</v>
      </c>
      <c r="T2789" t="str">
        <f t="shared" si="625"/>
        <v>8.00.00</v>
      </c>
      <c r="U2789" t="str">
        <f t="shared" si="626"/>
        <v>17-ago-2017</v>
      </c>
      <c r="V2789">
        <f t="shared" si="627"/>
        <v>8</v>
      </c>
      <c r="W2789">
        <f t="shared" si="628"/>
        <v>2017</v>
      </c>
      <c r="X2789">
        <f t="shared" si="629"/>
        <v>17</v>
      </c>
      <c r="Y2789" s="25">
        <f t="shared" si="630"/>
        <v>23278.000000000135</v>
      </c>
    </row>
    <row r="2790" spans="1:25">
      <c r="A2790" t="s">
        <v>4305</v>
      </c>
      <c r="B2790" t="s">
        <v>4306</v>
      </c>
      <c r="C2790" t="s">
        <v>25</v>
      </c>
      <c r="D2790">
        <v>2</v>
      </c>
      <c r="E2790" s="36">
        <v>-29.6</v>
      </c>
      <c r="F2790" s="4">
        <v>-2.3999999999999998E-3</v>
      </c>
      <c r="G2790">
        <v>0</v>
      </c>
      <c r="H2790" s="25">
        <v>0</v>
      </c>
      <c r="I2790" s="25">
        <v>-27.4</v>
      </c>
      <c r="J2790" s="3">
        <v>10000</v>
      </c>
      <c r="K2790" s="7">
        <f t="shared" si="617"/>
        <v>-1</v>
      </c>
      <c r="L2790" s="6">
        <f t="shared" si="618"/>
        <v>-29.6</v>
      </c>
      <c r="M2790">
        <v>1</v>
      </c>
      <c r="N2790" s="9">
        <f t="shared" si="619"/>
        <v>0</v>
      </c>
      <c r="O2790" s="9">
        <f t="shared" si="620"/>
        <v>-1</v>
      </c>
      <c r="P2790" s="9">
        <f t="shared" si="621"/>
        <v>0</v>
      </c>
      <c r="Q2790" s="8">
        <f t="shared" si="622"/>
        <v>0</v>
      </c>
      <c r="R2790" s="8">
        <f t="shared" si="623"/>
        <v>-29.6</v>
      </c>
      <c r="S2790" t="str">
        <f t="shared" si="624"/>
        <v>8.00.00</v>
      </c>
      <c r="T2790" t="str">
        <f t="shared" si="625"/>
        <v>10.00.00</v>
      </c>
      <c r="U2790" t="str">
        <f t="shared" si="626"/>
        <v>18-ago-2017</v>
      </c>
      <c r="V2790">
        <f t="shared" si="627"/>
        <v>8</v>
      </c>
      <c r="W2790">
        <f t="shared" si="628"/>
        <v>2017</v>
      </c>
      <c r="X2790">
        <f t="shared" si="629"/>
        <v>18</v>
      </c>
      <c r="Y2790" s="25">
        <f t="shared" si="630"/>
        <v>23248.400000000136</v>
      </c>
    </row>
    <row r="2791" spans="1:25">
      <c r="A2791" t="s">
        <v>4307</v>
      </c>
      <c r="B2791" t="s">
        <v>4308</v>
      </c>
      <c r="C2791" t="s">
        <v>55</v>
      </c>
      <c r="D2791">
        <v>17</v>
      </c>
      <c r="E2791" s="36">
        <v>32.799999999999997</v>
      </c>
      <c r="F2791" s="4">
        <v>2.7000000000000001E-3</v>
      </c>
      <c r="G2791">
        <v>0</v>
      </c>
      <c r="H2791" s="25">
        <v>64.5</v>
      </c>
      <c r="I2791" s="25">
        <v>-11</v>
      </c>
      <c r="J2791" s="3">
        <v>10000</v>
      </c>
      <c r="K2791" s="7">
        <f t="shared" si="617"/>
        <v>1</v>
      </c>
      <c r="L2791" s="6">
        <f t="shared" si="618"/>
        <v>32.799999999999997</v>
      </c>
      <c r="M2791">
        <v>1</v>
      </c>
      <c r="N2791" s="9">
        <f t="shared" si="619"/>
        <v>1</v>
      </c>
      <c r="O2791" s="9">
        <f t="shared" si="620"/>
        <v>0</v>
      </c>
      <c r="P2791" s="9">
        <f t="shared" si="621"/>
        <v>0</v>
      </c>
      <c r="Q2791" s="8">
        <f t="shared" si="622"/>
        <v>32.799999999999997</v>
      </c>
      <c r="R2791" s="8">
        <f t="shared" si="623"/>
        <v>0</v>
      </c>
      <c r="S2791" t="str">
        <f t="shared" si="624"/>
        <v>11.00.00</v>
      </c>
      <c r="T2791" t="str">
        <f t="shared" si="625"/>
        <v>5.00.00</v>
      </c>
      <c r="U2791" t="str">
        <f t="shared" si="626"/>
        <v>23-ago-2017</v>
      </c>
      <c r="V2791">
        <f t="shared" si="627"/>
        <v>8</v>
      </c>
      <c r="W2791">
        <f t="shared" si="628"/>
        <v>2017</v>
      </c>
      <c r="X2791">
        <f t="shared" si="629"/>
        <v>23</v>
      </c>
      <c r="Y2791" s="25">
        <f t="shared" si="630"/>
        <v>23281.200000000135</v>
      </c>
    </row>
    <row r="2792" spans="1:25">
      <c r="A2792" t="s">
        <v>4309</v>
      </c>
      <c r="B2792" t="s">
        <v>4310</v>
      </c>
      <c r="C2792" t="s">
        <v>25</v>
      </c>
      <c r="D2792">
        <v>7</v>
      </c>
      <c r="E2792" s="36">
        <v>-43.8</v>
      </c>
      <c r="F2792" s="4">
        <v>-3.5999999999999999E-3</v>
      </c>
      <c r="G2792">
        <v>0</v>
      </c>
      <c r="H2792" s="25">
        <v>17</v>
      </c>
      <c r="I2792" s="25">
        <v>-43.8</v>
      </c>
      <c r="J2792" s="3">
        <v>10000</v>
      </c>
      <c r="K2792" s="7">
        <f t="shared" si="617"/>
        <v>-1</v>
      </c>
      <c r="L2792" s="6">
        <f t="shared" si="618"/>
        <v>-43.8</v>
      </c>
      <c r="M2792">
        <v>1</v>
      </c>
      <c r="N2792" s="9">
        <f t="shared" si="619"/>
        <v>0</v>
      </c>
      <c r="O2792" s="9">
        <f t="shared" si="620"/>
        <v>-1</v>
      </c>
      <c r="P2792" s="9">
        <f t="shared" si="621"/>
        <v>0</v>
      </c>
      <c r="Q2792" s="8">
        <f t="shared" si="622"/>
        <v>0</v>
      </c>
      <c r="R2792" s="8">
        <f t="shared" si="623"/>
        <v>-43.8</v>
      </c>
      <c r="S2792" t="str">
        <f t="shared" si="624"/>
        <v>10.00.00</v>
      </c>
      <c r="T2792" t="str">
        <f t="shared" si="625"/>
        <v>17.00.00</v>
      </c>
      <c r="U2792" t="str">
        <f t="shared" si="626"/>
        <v>25-ago-2017</v>
      </c>
      <c r="V2792">
        <f t="shared" si="627"/>
        <v>8</v>
      </c>
      <c r="W2792">
        <f t="shared" si="628"/>
        <v>2017</v>
      </c>
      <c r="X2792">
        <f t="shared" si="629"/>
        <v>25</v>
      </c>
      <c r="Y2792" s="25">
        <f t="shared" si="630"/>
        <v>23237.400000000136</v>
      </c>
    </row>
    <row r="2793" spans="1:25">
      <c r="A2793" t="s">
        <v>4311</v>
      </c>
      <c r="B2793" t="s">
        <v>4312</v>
      </c>
      <c r="C2793" t="s">
        <v>55</v>
      </c>
      <c r="D2793">
        <v>19</v>
      </c>
      <c r="E2793" s="36">
        <v>35.200000000000003</v>
      </c>
      <c r="F2793" s="4">
        <v>2.8999999999999998E-3</v>
      </c>
      <c r="G2793">
        <v>0</v>
      </c>
      <c r="H2793" s="25">
        <v>101.2</v>
      </c>
      <c r="I2793" s="25">
        <v>-26.8</v>
      </c>
      <c r="J2793" s="3">
        <v>10000</v>
      </c>
      <c r="K2793" s="7">
        <f t="shared" si="617"/>
        <v>1</v>
      </c>
      <c r="L2793" s="6">
        <f t="shared" si="618"/>
        <v>35.200000000000003</v>
      </c>
      <c r="M2793">
        <v>1</v>
      </c>
      <c r="N2793" s="9">
        <f t="shared" si="619"/>
        <v>1</v>
      </c>
      <c r="O2793" s="9">
        <f t="shared" si="620"/>
        <v>0</v>
      </c>
      <c r="P2793" s="9">
        <f t="shared" si="621"/>
        <v>0</v>
      </c>
      <c r="Q2793" s="8">
        <f t="shared" si="622"/>
        <v>35.200000000000003</v>
      </c>
      <c r="R2793" s="8">
        <f t="shared" si="623"/>
        <v>0</v>
      </c>
      <c r="S2793" t="str">
        <f t="shared" si="624"/>
        <v>18.00.00</v>
      </c>
      <c r="T2793" t="str">
        <f t="shared" si="625"/>
        <v>13.00.00</v>
      </c>
      <c r="U2793" t="str">
        <f t="shared" si="626"/>
        <v>25-ago-2017</v>
      </c>
      <c r="V2793">
        <f t="shared" si="627"/>
        <v>8</v>
      </c>
      <c r="W2793">
        <f t="shared" si="628"/>
        <v>2017</v>
      </c>
      <c r="X2793">
        <f t="shared" si="629"/>
        <v>25</v>
      </c>
      <c r="Y2793" s="25">
        <f t="shared" si="630"/>
        <v>23272.600000000137</v>
      </c>
    </row>
    <row r="2794" spans="1:25">
      <c r="A2794" t="s">
        <v>7678</v>
      </c>
      <c r="B2794" t="s">
        <v>7679</v>
      </c>
      <c r="C2794" t="s">
        <v>25</v>
      </c>
      <c r="D2794">
        <v>18</v>
      </c>
      <c r="E2794" s="36">
        <v>7.3</v>
      </c>
      <c r="F2794" s="4">
        <v>5.9999999999999995E-4</v>
      </c>
      <c r="G2794">
        <v>0</v>
      </c>
      <c r="H2794" s="25">
        <v>29.3</v>
      </c>
      <c r="I2794" s="25">
        <v>-6.2</v>
      </c>
      <c r="J2794" s="3">
        <v>10000</v>
      </c>
      <c r="K2794" s="7">
        <f t="shared" si="617"/>
        <v>2</v>
      </c>
      <c r="L2794" s="6">
        <f t="shared" si="618"/>
        <v>42.5</v>
      </c>
      <c r="M2794">
        <v>1</v>
      </c>
      <c r="N2794" s="9">
        <f t="shared" si="619"/>
        <v>1</v>
      </c>
      <c r="O2794" s="9">
        <f t="shared" si="620"/>
        <v>0</v>
      </c>
      <c r="P2794" s="9">
        <f t="shared" si="621"/>
        <v>0</v>
      </c>
      <c r="Q2794" s="8">
        <f t="shared" si="622"/>
        <v>7.3</v>
      </c>
      <c r="R2794" s="8">
        <f t="shared" si="623"/>
        <v>0</v>
      </c>
      <c r="S2794" t="str">
        <f t="shared" si="624"/>
        <v>9.45.00</v>
      </c>
      <c r="T2794" t="str">
        <f t="shared" si="625"/>
        <v>14.15.00</v>
      </c>
      <c r="U2794" t="str">
        <f t="shared" si="626"/>
        <v>25-ago-2017</v>
      </c>
      <c r="V2794">
        <f t="shared" si="627"/>
        <v>8</v>
      </c>
      <c r="W2794">
        <f t="shared" si="628"/>
        <v>2017</v>
      </c>
      <c r="X2794">
        <f t="shared" si="629"/>
        <v>25</v>
      </c>
      <c r="Y2794" s="25">
        <f t="shared" si="630"/>
        <v>23279.900000000136</v>
      </c>
    </row>
    <row r="2795" spans="1:25">
      <c r="A2795" t="s">
        <v>4313</v>
      </c>
      <c r="B2795" t="s">
        <v>4314</v>
      </c>
      <c r="C2795" t="s">
        <v>25</v>
      </c>
      <c r="D2795">
        <v>15</v>
      </c>
      <c r="E2795" s="36">
        <v>25.9</v>
      </c>
      <c r="F2795" s="4">
        <v>2.2000000000000001E-3</v>
      </c>
      <c r="G2795">
        <v>0</v>
      </c>
      <c r="H2795" s="25">
        <v>59.7</v>
      </c>
      <c r="I2795" s="25">
        <v>0</v>
      </c>
      <c r="J2795" s="3">
        <v>10000</v>
      </c>
      <c r="K2795" s="7">
        <f t="shared" si="617"/>
        <v>3</v>
      </c>
      <c r="L2795" s="6">
        <f t="shared" si="618"/>
        <v>68.400000000000006</v>
      </c>
      <c r="M2795">
        <v>1</v>
      </c>
      <c r="N2795" s="9">
        <f t="shared" si="619"/>
        <v>1</v>
      </c>
      <c r="O2795" s="9">
        <f t="shared" si="620"/>
        <v>0</v>
      </c>
      <c r="P2795" s="9">
        <f t="shared" si="621"/>
        <v>0</v>
      </c>
      <c r="Q2795" s="8">
        <f t="shared" si="622"/>
        <v>25.9</v>
      </c>
      <c r="R2795" s="8">
        <f t="shared" si="623"/>
        <v>0</v>
      </c>
      <c r="S2795" t="str">
        <f t="shared" si="624"/>
        <v>20.00.00</v>
      </c>
      <c r="T2795" t="str">
        <f t="shared" si="625"/>
        <v>12.00.00</v>
      </c>
      <c r="U2795" t="str">
        <f t="shared" si="626"/>
        <v>29-ago-2017</v>
      </c>
      <c r="V2795">
        <f t="shared" si="627"/>
        <v>8</v>
      </c>
      <c r="W2795">
        <f t="shared" si="628"/>
        <v>2017</v>
      </c>
      <c r="X2795">
        <f t="shared" si="629"/>
        <v>29</v>
      </c>
      <c r="Y2795" s="25">
        <f t="shared" si="630"/>
        <v>23305.800000000138</v>
      </c>
    </row>
    <row r="2796" spans="1:25">
      <c r="A2796" t="s">
        <v>4315</v>
      </c>
      <c r="B2796" t="s">
        <v>4316</v>
      </c>
      <c r="C2796" t="s">
        <v>55</v>
      </c>
      <c r="D2796">
        <v>12</v>
      </c>
      <c r="E2796" s="36">
        <v>-53.8</v>
      </c>
      <c r="F2796" s="4">
        <v>-4.4999999999999997E-3</v>
      </c>
      <c r="G2796">
        <v>0</v>
      </c>
      <c r="H2796" s="25">
        <v>14.4</v>
      </c>
      <c r="I2796" s="25">
        <v>-90.4</v>
      </c>
      <c r="J2796" s="3">
        <v>10000</v>
      </c>
      <c r="K2796" s="7">
        <f t="shared" si="617"/>
        <v>-1</v>
      </c>
      <c r="L2796" s="6">
        <f t="shared" si="618"/>
        <v>-53.8</v>
      </c>
      <c r="M2796">
        <v>1</v>
      </c>
      <c r="N2796" s="9">
        <f t="shared" si="619"/>
        <v>0</v>
      </c>
      <c r="O2796" s="9">
        <f t="shared" si="620"/>
        <v>-1</v>
      </c>
      <c r="P2796" s="9">
        <f t="shared" si="621"/>
        <v>0</v>
      </c>
      <c r="Q2796" s="8">
        <f t="shared" si="622"/>
        <v>0</v>
      </c>
      <c r="R2796" s="8">
        <f t="shared" si="623"/>
        <v>-53.8</v>
      </c>
      <c r="S2796" t="str">
        <f t="shared" si="624"/>
        <v>0.00.00</v>
      </c>
      <c r="T2796" t="str">
        <f t="shared" si="625"/>
        <v>12.00.00</v>
      </c>
      <c r="U2796" t="str">
        <f t="shared" si="626"/>
        <v xml:space="preserve">4-set-2017 </v>
      </c>
      <c r="V2796">
        <f t="shared" si="627"/>
        <v>9</v>
      </c>
      <c r="W2796">
        <f t="shared" si="628"/>
        <v>2017</v>
      </c>
      <c r="X2796">
        <f t="shared" si="629"/>
        <v>4</v>
      </c>
      <c r="Y2796" s="25">
        <f t="shared" si="630"/>
        <v>23252.000000000138</v>
      </c>
    </row>
    <row r="2797" spans="1:25">
      <c r="A2797" t="s">
        <v>6161</v>
      </c>
      <c r="B2797" t="s">
        <v>6162</v>
      </c>
      <c r="C2797" t="s">
        <v>25</v>
      </c>
      <c r="D2797">
        <v>91</v>
      </c>
      <c r="E2797" s="36">
        <v>31</v>
      </c>
      <c r="F2797" s="4">
        <v>2.5999999999999999E-3</v>
      </c>
      <c r="G2797">
        <v>0</v>
      </c>
      <c r="H2797" s="25">
        <v>54.2</v>
      </c>
      <c r="I2797" s="25">
        <v>-5.5</v>
      </c>
      <c r="J2797" s="3">
        <v>10000</v>
      </c>
      <c r="K2797" s="7">
        <f t="shared" si="617"/>
        <v>1</v>
      </c>
      <c r="L2797" s="6">
        <f t="shared" si="618"/>
        <v>31</v>
      </c>
      <c r="M2797">
        <v>1</v>
      </c>
      <c r="N2797" s="9">
        <f t="shared" si="619"/>
        <v>1</v>
      </c>
      <c r="O2797" s="9">
        <f t="shared" si="620"/>
        <v>0</v>
      </c>
      <c r="P2797" s="9">
        <f t="shared" si="621"/>
        <v>0</v>
      </c>
      <c r="Q2797" s="8">
        <f t="shared" si="622"/>
        <v>31</v>
      </c>
      <c r="R2797" s="8">
        <f t="shared" si="623"/>
        <v>0</v>
      </c>
      <c r="S2797" t="str">
        <f t="shared" si="624"/>
        <v>9.50.00</v>
      </c>
      <c r="T2797" t="str">
        <f t="shared" si="625"/>
        <v>17.25.00</v>
      </c>
      <c r="U2797" t="str">
        <f t="shared" si="626"/>
        <v xml:space="preserve">4-set-2017 </v>
      </c>
      <c r="V2797">
        <f t="shared" si="627"/>
        <v>9</v>
      </c>
      <c r="W2797">
        <f t="shared" si="628"/>
        <v>2017</v>
      </c>
      <c r="X2797">
        <f t="shared" si="629"/>
        <v>4</v>
      </c>
      <c r="Y2797" s="25">
        <f t="shared" si="630"/>
        <v>23283.000000000138</v>
      </c>
    </row>
    <row r="2798" spans="1:25">
      <c r="A2798" t="s">
        <v>6163</v>
      </c>
      <c r="B2798" t="s">
        <v>6164</v>
      </c>
      <c r="C2798" t="s">
        <v>55</v>
      </c>
      <c r="D2798">
        <v>8</v>
      </c>
      <c r="E2798" s="36">
        <v>-15.6</v>
      </c>
      <c r="F2798" s="4">
        <v>-5.9999999999999995E-4</v>
      </c>
      <c r="G2798">
        <v>0</v>
      </c>
      <c r="H2798" s="25">
        <v>0</v>
      </c>
      <c r="I2798" s="25">
        <v>-32.6</v>
      </c>
      <c r="J2798" s="3">
        <v>10000</v>
      </c>
      <c r="K2798" s="7">
        <f t="shared" si="617"/>
        <v>-1</v>
      </c>
      <c r="L2798" s="6">
        <f t="shared" si="618"/>
        <v>-15.6</v>
      </c>
      <c r="M2798">
        <v>1</v>
      </c>
      <c r="N2798" s="9">
        <f t="shared" si="619"/>
        <v>0</v>
      </c>
      <c r="O2798" s="9">
        <f t="shared" si="620"/>
        <v>-1</v>
      </c>
      <c r="P2798" s="9">
        <f t="shared" si="621"/>
        <v>0</v>
      </c>
      <c r="Q2798" s="8">
        <f t="shared" si="622"/>
        <v>0</v>
      </c>
      <c r="R2798" s="8">
        <f t="shared" si="623"/>
        <v>-15.6</v>
      </c>
      <c r="S2798" t="str">
        <f t="shared" si="624"/>
        <v>16.45.00</v>
      </c>
      <c r="T2798" t="str">
        <f t="shared" si="625"/>
        <v>17.25.00</v>
      </c>
      <c r="U2798" t="str">
        <f t="shared" si="626"/>
        <v xml:space="preserve">5-set-2017 </v>
      </c>
      <c r="V2798">
        <f t="shared" si="627"/>
        <v>9</v>
      </c>
      <c r="W2798">
        <f t="shared" si="628"/>
        <v>2017</v>
      </c>
      <c r="X2798">
        <f t="shared" si="629"/>
        <v>5</v>
      </c>
      <c r="Y2798" s="25">
        <f t="shared" si="630"/>
        <v>23267.40000000014</v>
      </c>
    </row>
    <row r="2799" spans="1:25">
      <c r="A2799" t="s">
        <v>4317</v>
      </c>
      <c r="B2799" t="s">
        <v>4318</v>
      </c>
      <c r="C2799" t="s">
        <v>55</v>
      </c>
      <c r="D2799">
        <v>16</v>
      </c>
      <c r="E2799" s="36">
        <v>12.2</v>
      </c>
      <c r="F2799" s="4">
        <v>1E-3</v>
      </c>
      <c r="G2799">
        <v>0</v>
      </c>
      <c r="H2799" s="25">
        <v>63</v>
      </c>
      <c r="I2799" s="25">
        <v>-0.8</v>
      </c>
      <c r="J2799" s="3">
        <v>10000</v>
      </c>
      <c r="K2799" s="7">
        <f t="shared" si="617"/>
        <v>1</v>
      </c>
      <c r="L2799" s="6">
        <f t="shared" si="618"/>
        <v>12.2</v>
      </c>
      <c r="M2799">
        <v>1</v>
      </c>
      <c r="N2799" s="9">
        <f t="shared" si="619"/>
        <v>1</v>
      </c>
      <c r="O2799" s="9">
        <f t="shared" si="620"/>
        <v>0</v>
      </c>
      <c r="P2799" s="9">
        <f t="shared" si="621"/>
        <v>0</v>
      </c>
      <c r="Q2799" s="8">
        <f t="shared" si="622"/>
        <v>12.2</v>
      </c>
      <c r="R2799" s="8">
        <f t="shared" si="623"/>
        <v>0</v>
      </c>
      <c r="S2799" t="str">
        <f t="shared" si="624"/>
        <v>17.00.00</v>
      </c>
      <c r="T2799" t="str">
        <f t="shared" si="625"/>
        <v>10.00.00</v>
      </c>
      <c r="U2799" t="str">
        <f t="shared" si="626"/>
        <v xml:space="preserve">5-set-2017 </v>
      </c>
      <c r="V2799">
        <f t="shared" si="627"/>
        <v>9</v>
      </c>
      <c r="W2799">
        <f t="shared" si="628"/>
        <v>2017</v>
      </c>
      <c r="X2799">
        <f t="shared" si="629"/>
        <v>5</v>
      </c>
      <c r="Y2799" s="25">
        <f t="shared" si="630"/>
        <v>23279.60000000014</v>
      </c>
    </row>
    <row r="2800" spans="1:25">
      <c r="A2800" t="s">
        <v>6166</v>
      </c>
      <c r="B2800" t="s">
        <v>6167</v>
      </c>
      <c r="C2800" t="s">
        <v>55</v>
      </c>
      <c r="D2800">
        <v>30</v>
      </c>
      <c r="E2800" s="36">
        <v>11</v>
      </c>
      <c r="F2800" s="4">
        <v>4.0000000000000002E-4</v>
      </c>
      <c r="G2800">
        <v>0</v>
      </c>
      <c r="H2800" s="25">
        <v>98.8</v>
      </c>
      <c r="I2800" s="25">
        <v>-33.6</v>
      </c>
      <c r="J2800" s="3">
        <v>10000</v>
      </c>
      <c r="K2800" s="7">
        <f t="shared" si="617"/>
        <v>2</v>
      </c>
      <c r="L2800" s="6">
        <f t="shared" si="618"/>
        <v>23.2</v>
      </c>
      <c r="M2800">
        <v>1</v>
      </c>
      <c r="N2800" s="9">
        <f t="shared" si="619"/>
        <v>1</v>
      </c>
      <c r="O2800" s="9">
        <f t="shared" si="620"/>
        <v>0</v>
      </c>
      <c r="P2800" s="9">
        <f t="shared" si="621"/>
        <v>0</v>
      </c>
      <c r="Q2800" s="8">
        <f t="shared" si="622"/>
        <v>11</v>
      </c>
      <c r="R2800" s="8">
        <f t="shared" si="623"/>
        <v>0</v>
      </c>
      <c r="S2800" t="str">
        <f t="shared" si="624"/>
        <v>14.10.00</v>
      </c>
      <c r="T2800" t="str">
        <f t="shared" si="625"/>
        <v>16.40.00</v>
      </c>
      <c r="U2800" t="str">
        <f t="shared" si="626"/>
        <v xml:space="preserve">7-set-2017 </v>
      </c>
      <c r="V2800">
        <f t="shared" si="627"/>
        <v>9</v>
      </c>
      <c r="W2800">
        <f t="shared" si="628"/>
        <v>2017</v>
      </c>
      <c r="X2800">
        <f t="shared" si="629"/>
        <v>7</v>
      </c>
      <c r="Y2800" s="25">
        <f t="shared" si="630"/>
        <v>23290.60000000014</v>
      </c>
    </row>
    <row r="2801" spans="1:25">
      <c r="A2801" t="s">
        <v>6165</v>
      </c>
      <c r="B2801" t="s">
        <v>6166</v>
      </c>
      <c r="C2801" t="s">
        <v>25</v>
      </c>
      <c r="D2801">
        <v>62</v>
      </c>
      <c r="E2801" s="36">
        <v>36.1</v>
      </c>
      <c r="F2801" s="4">
        <v>2.8999999999999998E-3</v>
      </c>
      <c r="G2801">
        <v>0</v>
      </c>
      <c r="H2801" s="25">
        <v>63.3</v>
      </c>
      <c r="I2801" s="25">
        <v>-23</v>
      </c>
      <c r="J2801" s="3">
        <v>10000</v>
      </c>
      <c r="K2801" s="7">
        <f t="shared" si="617"/>
        <v>3</v>
      </c>
      <c r="L2801" s="6">
        <f t="shared" si="618"/>
        <v>59.3</v>
      </c>
      <c r="M2801">
        <v>1</v>
      </c>
      <c r="N2801" s="9">
        <f t="shared" si="619"/>
        <v>1</v>
      </c>
      <c r="O2801" s="9">
        <f t="shared" si="620"/>
        <v>0</v>
      </c>
      <c r="P2801" s="9">
        <f t="shared" si="621"/>
        <v>0</v>
      </c>
      <c r="Q2801" s="8">
        <f t="shared" si="622"/>
        <v>36.1</v>
      </c>
      <c r="R2801" s="8">
        <f t="shared" si="623"/>
        <v>0</v>
      </c>
      <c r="S2801" t="str">
        <f t="shared" si="624"/>
        <v>9.00.00</v>
      </c>
      <c r="T2801" t="str">
        <f t="shared" si="625"/>
        <v>14.10.00</v>
      </c>
      <c r="U2801" t="str">
        <f t="shared" si="626"/>
        <v xml:space="preserve">7-set-2017 </v>
      </c>
      <c r="V2801">
        <f t="shared" si="627"/>
        <v>9</v>
      </c>
      <c r="W2801">
        <f t="shared" si="628"/>
        <v>2017</v>
      </c>
      <c r="X2801">
        <f t="shared" si="629"/>
        <v>7</v>
      </c>
      <c r="Y2801" s="25">
        <f t="shared" si="630"/>
        <v>23326.700000000139</v>
      </c>
    </row>
    <row r="2802" spans="1:25">
      <c r="A2802" t="s">
        <v>6168</v>
      </c>
      <c r="B2802" t="s">
        <v>6169</v>
      </c>
      <c r="C2802" t="s">
        <v>25</v>
      </c>
      <c r="D2802">
        <v>85</v>
      </c>
      <c r="E2802" s="36">
        <v>8.6999999999999993</v>
      </c>
      <c r="F2802" s="4">
        <v>6.9999999999999999E-4</v>
      </c>
      <c r="G2802">
        <v>0</v>
      </c>
      <c r="H2802" s="25">
        <v>27.4</v>
      </c>
      <c r="I2802" s="25">
        <v>-22.8</v>
      </c>
      <c r="J2802" s="3">
        <v>10000</v>
      </c>
      <c r="K2802" s="7">
        <f t="shared" si="617"/>
        <v>4</v>
      </c>
      <c r="L2802" s="6">
        <f t="shared" si="618"/>
        <v>68</v>
      </c>
      <c r="M2802">
        <v>1</v>
      </c>
      <c r="N2802" s="9">
        <f t="shared" si="619"/>
        <v>1</v>
      </c>
      <c r="O2802" s="9">
        <f t="shared" si="620"/>
        <v>0</v>
      </c>
      <c r="P2802" s="9">
        <f t="shared" si="621"/>
        <v>0</v>
      </c>
      <c r="Q2802" s="8">
        <f t="shared" si="622"/>
        <v>8.6999999999999993</v>
      </c>
      <c r="R2802" s="8">
        <f t="shared" si="623"/>
        <v>0</v>
      </c>
      <c r="S2802" t="str">
        <f t="shared" si="624"/>
        <v>10.20.00</v>
      </c>
      <c r="T2802" t="str">
        <f t="shared" si="625"/>
        <v>17.25.00</v>
      </c>
      <c r="U2802" t="str">
        <f t="shared" si="626"/>
        <v xml:space="preserve">8-set-2017 </v>
      </c>
      <c r="V2802">
        <f t="shared" si="627"/>
        <v>9</v>
      </c>
      <c r="W2802">
        <f t="shared" si="628"/>
        <v>2017</v>
      </c>
      <c r="X2802">
        <f t="shared" si="629"/>
        <v>8</v>
      </c>
      <c r="Y2802" s="25">
        <f t="shared" si="630"/>
        <v>23335.40000000014</v>
      </c>
    </row>
    <row r="2803" spans="1:25">
      <c r="A2803" t="s">
        <v>4319</v>
      </c>
      <c r="B2803" t="s">
        <v>4320</v>
      </c>
      <c r="C2803" t="s">
        <v>25</v>
      </c>
      <c r="D2803">
        <v>34</v>
      </c>
      <c r="E2803" s="36">
        <v>180.8</v>
      </c>
      <c r="F2803" s="4">
        <v>1.47E-2</v>
      </c>
      <c r="G2803">
        <v>0</v>
      </c>
      <c r="H2803" s="25">
        <v>193.5</v>
      </c>
      <c r="I2803" s="25">
        <v>-19.3</v>
      </c>
      <c r="J2803" s="3">
        <v>10000</v>
      </c>
      <c r="K2803" s="7">
        <f t="shared" si="617"/>
        <v>5</v>
      </c>
      <c r="L2803" s="6">
        <f t="shared" si="618"/>
        <v>248.8</v>
      </c>
      <c r="M2803">
        <v>1</v>
      </c>
      <c r="N2803" s="9">
        <f t="shared" si="619"/>
        <v>1</v>
      </c>
      <c r="O2803" s="9">
        <f t="shared" si="620"/>
        <v>0</v>
      </c>
      <c r="P2803" s="9">
        <f t="shared" si="621"/>
        <v>0</v>
      </c>
      <c r="Q2803" s="8">
        <f t="shared" si="622"/>
        <v>180.8</v>
      </c>
      <c r="R2803" s="8">
        <f t="shared" si="623"/>
        <v>0</v>
      </c>
      <c r="S2803" t="str">
        <f t="shared" si="624"/>
        <v>17.00.00</v>
      </c>
      <c r="T2803" t="str">
        <f t="shared" si="625"/>
        <v>5.00.00</v>
      </c>
      <c r="U2803" t="str">
        <f t="shared" si="626"/>
        <v xml:space="preserve">8-set-2017 </v>
      </c>
      <c r="V2803">
        <f t="shared" si="627"/>
        <v>9</v>
      </c>
      <c r="W2803">
        <f t="shared" si="628"/>
        <v>2017</v>
      </c>
      <c r="X2803">
        <f t="shared" si="629"/>
        <v>8</v>
      </c>
      <c r="Y2803" s="25">
        <f t="shared" si="630"/>
        <v>23516.200000000139</v>
      </c>
    </row>
    <row r="2804" spans="1:25">
      <c r="A2804" t="s">
        <v>2590</v>
      </c>
      <c r="B2804" t="s">
        <v>2591</v>
      </c>
      <c r="C2804" t="s">
        <v>25</v>
      </c>
      <c r="D2804">
        <v>9</v>
      </c>
      <c r="E2804" s="38">
        <v>100</v>
      </c>
      <c r="F2804" s="4">
        <v>4.0000000000000001E-3</v>
      </c>
      <c r="G2804">
        <v>0</v>
      </c>
      <c r="H2804" s="25">
        <v>118.6</v>
      </c>
      <c r="I2804" s="25">
        <v>-26.4</v>
      </c>
      <c r="J2804" s="3">
        <v>10000</v>
      </c>
      <c r="K2804" s="7">
        <f t="shared" si="617"/>
        <v>6</v>
      </c>
      <c r="L2804" s="6">
        <f t="shared" si="618"/>
        <v>348.8</v>
      </c>
      <c r="M2804">
        <v>1</v>
      </c>
      <c r="N2804" s="9">
        <f t="shared" si="619"/>
        <v>1</v>
      </c>
      <c r="O2804" s="9">
        <f t="shared" si="620"/>
        <v>0</v>
      </c>
      <c r="P2804" s="9">
        <f t="shared" si="621"/>
        <v>0</v>
      </c>
      <c r="Q2804" s="8">
        <f t="shared" si="622"/>
        <v>100</v>
      </c>
      <c r="R2804" s="8">
        <f t="shared" si="623"/>
        <v>0</v>
      </c>
      <c r="S2804" t="str">
        <f t="shared" si="624"/>
        <v>12.00.00</v>
      </c>
      <c r="T2804" t="str">
        <f t="shared" si="625"/>
        <v>21.00.00</v>
      </c>
      <c r="U2804" t="str">
        <f t="shared" si="626"/>
        <v>11-set-2017</v>
      </c>
      <c r="V2804">
        <f t="shared" si="627"/>
        <v>9</v>
      </c>
      <c r="W2804">
        <f t="shared" si="628"/>
        <v>2017</v>
      </c>
      <c r="X2804">
        <f t="shared" si="629"/>
        <v>11</v>
      </c>
      <c r="Y2804" s="25">
        <f t="shared" si="630"/>
        <v>23616.200000000139</v>
      </c>
    </row>
    <row r="2805" spans="1:25">
      <c r="A2805" t="s">
        <v>4320</v>
      </c>
      <c r="B2805" t="s">
        <v>4321</v>
      </c>
      <c r="C2805" t="s">
        <v>55</v>
      </c>
      <c r="D2805">
        <v>4</v>
      </c>
      <c r="E2805" s="36">
        <v>-35.700000000000003</v>
      </c>
      <c r="F2805" s="4">
        <v>-2.8999999999999998E-3</v>
      </c>
      <c r="G2805">
        <v>0</v>
      </c>
      <c r="H2805" s="25">
        <v>0</v>
      </c>
      <c r="I2805" s="25">
        <v>-38.1</v>
      </c>
      <c r="J2805" s="3">
        <v>10000</v>
      </c>
      <c r="K2805" s="7">
        <f t="shared" si="617"/>
        <v>-1</v>
      </c>
      <c r="L2805" s="6">
        <f t="shared" si="618"/>
        <v>-35.700000000000003</v>
      </c>
      <c r="M2805">
        <v>1</v>
      </c>
      <c r="N2805" s="9">
        <f t="shared" si="619"/>
        <v>0</v>
      </c>
      <c r="O2805" s="9">
        <f t="shared" si="620"/>
        <v>-1</v>
      </c>
      <c r="P2805" s="9">
        <f t="shared" si="621"/>
        <v>0</v>
      </c>
      <c r="Q2805" s="8">
        <f t="shared" si="622"/>
        <v>0</v>
      </c>
      <c r="R2805" s="8">
        <f t="shared" si="623"/>
        <v>-35.700000000000003</v>
      </c>
      <c r="S2805" t="str">
        <f t="shared" si="624"/>
        <v>5.00.00</v>
      </c>
      <c r="T2805" t="str">
        <f t="shared" si="625"/>
        <v>9.00.00</v>
      </c>
      <c r="U2805" t="str">
        <f t="shared" si="626"/>
        <v>12-set-2017</v>
      </c>
      <c r="V2805">
        <f t="shared" si="627"/>
        <v>9</v>
      </c>
      <c r="W2805">
        <f t="shared" si="628"/>
        <v>2017</v>
      </c>
      <c r="X2805">
        <f t="shared" si="629"/>
        <v>12</v>
      </c>
      <c r="Y2805" s="25">
        <f t="shared" si="630"/>
        <v>23580.500000000138</v>
      </c>
    </row>
    <row r="2806" spans="1:25">
      <c r="A2806" t="s">
        <v>2592</v>
      </c>
      <c r="B2806" t="s">
        <v>2593</v>
      </c>
      <c r="C2806" t="s">
        <v>25</v>
      </c>
      <c r="D2806">
        <v>9</v>
      </c>
      <c r="E2806" s="38">
        <v>25.6</v>
      </c>
      <c r="F2806" s="4">
        <v>1E-3</v>
      </c>
      <c r="G2806">
        <v>0</v>
      </c>
      <c r="H2806" s="25">
        <v>36.6</v>
      </c>
      <c r="I2806" s="25">
        <v>-29</v>
      </c>
      <c r="J2806" s="3">
        <v>10000</v>
      </c>
      <c r="K2806" s="7">
        <f t="shared" si="617"/>
        <v>1</v>
      </c>
      <c r="L2806" s="6">
        <f t="shared" si="618"/>
        <v>25.6</v>
      </c>
      <c r="M2806">
        <v>1</v>
      </c>
      <c r="N2806" s="9">
        <f t="shared" si="619"/>
        <v>1</v>
      </c>
      <c r="O2806" s="9">
        <f t="shared" si="620"/>
        <v>0</v>
      </c>
      <c r="P2806" s="9">
        <f t="shared" si="621"/>
        <v>0</v>
      </c>
      <c r="Q2806" s="8">
        <f t="shared" si="622"/>
        <v>25.6</v>
      </c>
      <c r="R2806" s="8">
        <f t="shared" si="623"/>
        <v>0</v>
      </c>
      <c r="S2806" t="str">
        <f t="shared" si="624"/>
        <v>12.00.00</v>
      </c>
      <c r="T2806" t="str">
        <f t="shared" si="625"/>
        <v>21.00.00</v>
      </c>
      <c r="U2806" t="str">
        <f t="shared" si="626"/>
        <v>13-set-2017</v>
      </c>
      <c r="V2806">
        <f t="shared" si="627"/>
        <v>9</v>
      </c>
      <c r="W2806">
        <f t="shared" si="628"/>
        <v>2017</v>
      </c>
      <c r="X2806">
        <f t="shared" si="629"/>
        <v>13</v>
      </c>
      <c r="Y2806" s="25">
        <f t="shared" si="630"/>
        <v>23606.100000000137</v>
      </c>
    </row>
    <row r="2807" spans="1:25">
      <c r="A2807" t="s">
        <v>4322</v>
      </c>
      <c r="B2807" t="s">
        <v>4323</v>
      </c>
      <c r="C2807" t="s">
        <v>55</v>
      </c>
      <c r="D2807">
        <v>16</v>
      </c>
      <c r="E2807" s="36">
        <v>-12.3</v>
      </c>
      <c r="F2807" s="4">
        <v>-1E-3</v>
      </c>
      <c r="G2807">
        <v>0</v>
      </c>
      <c r="H2807" s="25">
        <v>12.5</v>
      </c>
      <c r="I2807" s="25">
        <v>-14.6</v>
      </c>
      <c r="J2807" s="3">
        <v>10000</v>
      </c>
      <c r="K2807" s="7">
        <f t="shared" si="617"/>
        <v>-1</v>
      </c>
      <c r="L2807" s="6">
        <f t="shared" si="618"/>
        <v>-12.3</v>
      </c>
      <c r="M2807">
        <v>1</v>
      </c>
      <c r="N2807" s="9">
        <f t="shared" si="619"/>
        <v>0</v>
      </c>
      <c r="O2807" s="9">
        <f t="shared" si="620"/>
        <v>-1</v>
      </c>
      <c r="P2807" s="9">
        <f t="shared" si="621"/>
        <v>0</v>
      </c>
      <c r="Q2807" s="8">
        <f t="shared" si="622"/>
        <v>0</v>
      </c>
      <c r="R2807" s="8">
        <f t="shared" si="623"/>
        <v>-12.3</v>
      </c>
      <c r="S2807" t="str">
        <f t="shared" si="624"/>
        <v>1.00.00</v>
      </c>
      <c r="T2807" t="str">
        <f t="shared" si="625"/>
        <v>17.00.00</v>
      </c>
      <c r="U2807" t="str">
        <f t="shared" si="626"/>
        <v>14-set-2017</v>
      </c>
      <c r="V2807">
        <f t="shared" si="627"/>
        <v>9</v>
      </c>
      <c r="W2807">
        <f t="shared" si="628"/>
        <v>2017</v>
      </c>
      <c r="X2807">
        <f t="shared" si="629"/>
        <v>14</v>
      </c>
      <c r="Y2807" s="25">
        <f t="shared" si="630"/>
        <v>23593.800000000138</v>
      </c>
    </row>
    <row r="2808" spans="1:25">
      <c r="A2808" t="s">
        <v>3673</v>
      </c>
      <c r="B2808" t="s">
        <v>3674</v>
      </c>
      <c r="C2808" t="s">
        <v>25</v>
      </c>
      <c r="D2808">
        <v>9</v>
      </c>
      <c r="E2808" s="36">
        <v>-1.3</v>
      </c>
      <c r="F2808" s="4">
        <v>-1E-4</v>
      </c>
      <c r="G2808">
        <v>0</v>
      </c>
      <c r="H2808" s="25">
        <v>0</v>
      </c>
      <c r="I2808" s="25">
        <v>-29.5</v>
      </c>
      <c r="J2808" s="3">
        <v>10000</v>
      </c>
      <c r="K2808" s="7">
        <f t="shared" si="617"/>
        <v>-2</v>
      </c>
      <c r="L2808" s="6">
        <f t="shared" si="618"/>
        <v>-13.600000000000001</v>
      </c>
      <c r="M2808">
        <v>1</v>
      </c>
      <c r="N2808" s="9">
        <f t="shared" si="619"/>
        <v>0</v>
      </c>
      <c r="O2808" s="9">
        <f t="shared" si="620"/>
        <v>-1</v>
      </c>
      <c r="P2808" s="9">
        <f t="shared" si="621"/>
        <v>0</v>
      </c>
      <c r="Q2808" s="8">
        <f t="shared" si="622"/>
        <v>0</v>
      </c>
      <c r="R2808" s="8">
        <f t="shared" si="623"/>
        <v>-1.3</v>
      </c>
      <c r="S2808" t="str">
        <f t="shared" si="624"/>
        <v>14.00.00</v>
      </c>
      <c r="T2808" t="str">
        <f t="shared" si="625"/>
        <v>0.00.00</v>
      </c>
      <c r="U2808" t="str">
        <f t="shared" si="626"/>
        <v>15-set-2017</v>
      </c>
      <c r="V2808">
        <f t="shared" si="627"/>
        <v>9</v>
      </c>
      <c r="W2808">
        <f t="shared" si="628"/>
        <v>2017</v>
      </c>
      <c r="X2808">
        <f t="shared" si="629"/>
        <v>15</v>
      </c>
      <c r="Y2808" s="25">
        <f t="shared" si="630"/>
        <v>23592.500000000138</v>
      </c>
    </row>
    <row r="2809" spans="1:25">
      <c r="A2809" t="s">
        <v>4324</v>
      </c>
      <c r="B2809" t="s">
        <v>4325</v>
      </c>
      <c r="C2809" t="s">
        <v>55</v>
      </c>
      <c r="D2809">
        <v>23</v>
      </c>
      <c r="E2809" s="36">
        <v>-9.8000000000000007</v>
      </c>
      <c r="F2809" s="4">
        <v>-8.0000000000000004E-4</v>
      </c>
      <c r="G2809">
        <v>0</v>
      </c>
      <c r="H2809" s="25">
        <v>12.7</v>
      </c>
      <c r="I2809" s="25">
        <v>-26.8</v>
      </c>
      <c r="J2809" s="3">
        <v>10000</v>
      </c>
      <c r="K2809" s="7">
        <f t="shared" si="617"/>
        <v>-3</v>
      </c>
      <c r="L2809" s="6">
        <f t="shared" si="618"/>
        <v>-23.400000000000002</v>
      </c>
      <c r="M2809">
        <v>1</v>
      </c>
      <c r="N2809" s="9">
        <f t="shared" si="619"/>
        <v>0</v>
      </c>
      <c r="O2809" s="9">
        <f t="shared" si="620"/>
        <v>-1</v>
      </c>
      <c r="P2809" s="9">
        <f t="shared" si="621"/>
        <v>0</v>
      </c>
      <c r="Q2809" s="8">
        <f t="shared" si="622"/>
        <v>0</v>
      </c>
      <c r="R2809" s="8">
        <f t="shared" si="623"/>
        <v>-9.8000000000000007</v>
      </c>
      <c r="S2809" t="str">
        <f t="shared" si="624"/>
        <v>10.00.00</v>
      </c>
      <c r="T2809" t="str">
        <f t="shared" si="625"/>
        <v>9.00.00</v>
      </c>
      <c r="U2809" t="str">
        <f t="shared" si="626"/>
        <v>19-set-2017</v>
      </c>
      <c r="V2809">
        <f t="shared" si="627"/>
        <v>9</v>
      </c>
      <c r="W2809">
        <f t="shared" si="628"/>
        <v>2017</v>
      </c>
      <c r="X2809">
        <f t="shared" si="629"/>
        <v>19</v>
      </c>
      <c r="Y2809" s="25">
        <f t="shared" si="630"/>
        <v>23582.700000000139</v>
      </c>
    </row>
    <row r="2810" spans="1:25">
      <c r="A2810" t="s">
        <v>4327</v>
      </c>
      <c r="B2810" t="s">
        <v>4328</v>
      </c>
      <c r="C2810" t="s">
        <v>25</v>
      </c>
      <c r="D2810">
        <v>13</v>
      </c>
      <c r="E2810" s="36">
        <v>-20.6</v>
      </c>
      <c r="F2810" s="4">
        <v>-1.6000000000000001E-3</v>
      </c>
      <c r="G2810">
        <v>0</v>
      </c>
      <c r="H2810" s="25">
        <v>35.6</v>
      </c>
      <c r="I2810" s="25">
        <v>-46.2</v>
      </c>
      <c r="J2810" s="3">
        <v>10000</v>
      </c>
      <c r="K2810" s="7">
        <f t="shared" si="617"/>
        <v>-4</v>
      </c>
      <c r="L2810" s="6">
        <f t="shared" si="618"/>
        <v>-44</v>
      </c>
      <c r="M2810">
        <v>1</v>
      </c>
      <c r="N2810" s="9">
        <f t="shared" si="619"/>
        <v>0</v>
      </c>
      <c r="O2810" s="9">
        <f t="shared" si="620"/>
        <v>-1</v>
      </c>
      <c r="P2810" s="9">
        <f t="shared" si="621"/>
        <v>0</v>
      </c>
      <c r="Q2810" s="8">
        <f t="shared" si="622"/>
        <v>0</v>
      </c>
      <c r="R2810" s="8">
        <f t="shared" si="623"/>
        <v>-20.6</v>
      </c>
      <c r="S2810" t="str">
        <f t="shared" si="624"/>
        <v>21.00.00</v>
      </c>
      <c r="T2810" t="str">
        <f t="shared" si="625"/>
        <v>10.00.00</v>
      </c>
      <c r="U2810" t="str">
        <f t="shared" si="626"/>
        <v>20-set-2017</v>
      </c>
      <c r="V2810">
        <f t="shared" si="627"/>
        <v>9</v>
      </c>
      <c r="W2810">
        <f t="shared" si="628"/>
        <v>2017</v>
      </c>
      <c r="X2810">
        <f t="shared" si="629"/>
        <v>20</v>
      </c>
      <c r="Y2810" s="25">
        <f t="shared" si="630"/>
        <v>23562.10000000014</v>
      </c>
    </row>
    <row r="2811" spans="1:25">
      <c r="A2811" t="s">
        <v>4325</v>
      </c>
      <c r="B2811" t="s">
        <v>4326</v>
      </c>
      <c r="C2811" t="s">
        <v>25</v>
      </c>
      <c r="D2811">
        <v>2</v>
      </c>
      <c r="E2811" s="36">
        <v>-24.8</v>
      </c>
      <c r="F2811" s="4">
        <v>-2E-3</v>
      </c>
      <c r="G2811">
        <v>0</v>
      </c>
      <c r="H2811" s="25">
        <v>41.2</v>
      </c>
      <c r="I2811" s="25">
        <v>-25.3</v>
      </c>
      <c r="J2811" s="3">
        <v>10000</v>
      </c>
      <c r="K2811" s="7">
        <f t="shared" si="617"/>
        <v>-5</v>
      </c>
      <c r="L2811" s="6">
        <f t="shared" si="618"/>
        <v>-68.8</v>
      </c>
      <c r="M2811">
        <v>1</v>
      </c>
      <c r="N2811" s="9">
        <f t="shared" si="619"/>
        <v>0</v>
      </c>
      <c r="O2811" s="9">
        <f t="shared" si="620"/>
        <v>-1</v>
      </c>
      <c r="P2811" s="9">
        <f t="shared" si="621"/>
        <v>0</v>
      </c>
      <c r="Q2811" s="8">
        <f t="shared" si="622"/>
        <v>0</v>
      </c>
      <c r="R2811" s="8">
        <f t="shared" si="623"/>
        <v>-24.8</v>
      </c>
      <c r="S2811" t="str">
        <f t="shared" si="624"/>
        <v>9.00.00</v>
      </c>
      <c r="T2811" t="str">
        <f t="shared" si="625"/>
        <v>11.00.00</v>
      </c>
      <c r="U2811" t="str">
        <f t="shared" si="626"/>
        <v>20-set-2017</v>
      </c>
      <c r="V2811">
        <f t="shared" si="627"/>
        <v>9</v>
      </c>
      <c r="W2811">
        <f t="shared" si="628"/>
        <v>2017</v>
      </c>
      <c r="X2811">
        <f t="shared" si="629"/>
        <v>20</v>
      </c>
      <c r="Y2811" s="25">
        <f t="shared" si="630"/>
        <v>23537.300000000141</v>
      </c>
    </row>
    <row r="2812" spans="1:25">
      <c r="A2812" t="s">
        <v>4328</v>
      </c>
      <c r="B2812" t="s">
        <v>4329</v>
      </c>
      <c r="C2812" t="s">
        <v>55</v>
      </c>
      <c r="D2812">
        <v>24</v>
      </c>
      <c r="E2812" s="36">
        <v>-10.9</v>
      </c>
      <c r="F2812" s="4">
        <v>-8.9999999999999998E-4</v>
      </c>
      <c r="G2812">
        <v>0</v>
      </c>
      <c r="H2812" s="25">
        <v>22.4</v>
      </c>
      <c r="I2812" s="25">
        <v>-34.9</v>
      </c>
      <c r="J2812" s="3">
        <v>10000</v>
      </c>
      <c r="K2812" s="7">
        <f t="shared" si="617"/>
        <v>-6</v>
      </c>
      <c r="L2812" s="6">
        <f t="shared" si="618"/>
        <v>-79.7</v>
      </c>
      <c r="M2812">
        <v>1</v>
      </c>
      <c r="N2812" s="9">
        <f t="shared" si="619"/>
        <v>0</v>
      </c>
      <c r="O2812" s="9">
        <f t="shared" si="620"/>
        <v>-1</v>
      </c>
      <c r="P2812" s="9">
        <f t="shared" si="621"/>
        <v>0</v>
      </c>
      <c r="Q2812" s="8">
        <f t="shared" si="622"/>
        <v>0</v>
      </c>
      <c r="R2812" s="8">
        <f t="shared" si="623"/>
        <v>-10.9</v>
      </c>
      <c r="S2812" t="str">
        <f t="shared" si="624"/>
        <v>10.00.00</v>
      </c>
      <c r="T2812" t="str">
        <f t="shared" si="625"/>
        <v>10.00.00</v>
      </c>
      <c r="U2812" t="str">
        <f t="shared" si="626"/>
        <v>21-set-2017</v>
      </c>
      <c r="V2812">
        <f t="shared" si="627"/>
        <v>9</v>
      </c>
      <c r="W2812">
        <f t="shared" si="628"/>
        <v>2017</v>
      </c>
      <c r="X2812">
        <f t="shared" si="629"/>
        <v>21</v>
      </c>
      <c r="Y2812" s="25">
        <f t="shared" si="630"/>
        <v>23526.40000000014</v>
      </c>
    </row>
    <row r="2813" spans="1:25">
      <c r="A2813" t="s">
        <v>2594</v>
      </c>
      <c r="B2813" t="s">
        <v>2595</v>
      </c>
      <c r="C2813" t="s">
        <v>25</v>
      </c>
      <c r="D2813">
        <v>9</v>
      </c>
      <c r="E2813" s="38">
        <v>-41</v>
      </c>
      <c r="F2813" s="4">
        <v>-1.6000000000000001E-3</v>
      </c>
      <c r="G2813">
        <v>0</v>
      </c>
      <c r="H2813" s="25">
        <v>33</v>
      </c>
      <c r="I2813" s="25">
        <v>-88</v>
      </c>
      <c r="J2813" s="3">
        <v>10000</v>
      </c>
      <c r="K2813" s="7">
        <f t="shared" si="617"/>
        <v>-7</v>
      </c>
      <c r="L2813" s="6">
        <f t="shared" si="618"/>
        <v>-120.7</v>
      </c>
      <c r="M2813">
        <v>1</v>
      </c>
      <c r="N2813" s="9">
        <f t="shared" si="619"/>
        <v>0</v>
      </c>
      <c r="O2813" s="9">
        <f t="shared" si="620"/>
        <v>-1</v>
      </c>
      <c r="P2813" s="9">
        <f t="shared" si="621"/>
        <v>0</v>
      </c>
      <c r="Q2813" s="8">
        <f t="shared" si="622"/>
        <v>0</v>
      </c>
      <c r="R2813" s="8">
        <f t="shared" si="623"/>
        <v>-41</v>
      </c>
      <c r="S2813" t="str">
        <f t="shared" si="624"/>
        <v>12.00.00</v>
      </c>
      <c r="T2813" t="str">
        <f t="shared" si="625"/>
        <v>21.00.00</v>
      </c>
      <c r="U2813" t="str">
        <f t="shared" si="626"/>
        <v>22-set-2017</v>
      </c>
      <c r="V2813">
        <f t="shared" si="627"/>
        <v>9</v>
      </c>
      <c r="W2813">
        <f t="shared" si="628"/>
        <v>2017</v>
      </c>
      <c r="X2813">
        <f t="shared" si="629"/>
        <v>22</v>
      </c>
      <c r="Y2813" s="25">
        <f t="shared" si="630"/>
        <v>23485.40000000014</v>
      </c>
    </row>
    <row r="2814" spans="1:25">
      <c r="A2814" t="s">
        <v>4330</v>
      </c>
      <c r="B2814" t="s">
        <v>4331</v>
      </c>
      <c r="C2814" t="s">
        <v>55</v>
      </c>
      <c r="D2814">
        <v>16</v>
      </c>
      <c r="E2814" s="36">
        <v>-27</v>
      </c>
      <c r="F2814" s="4">
        <v>-2.0999999999999999E-3</v>
      </c>
      <c r="G2814">
        <v>0</v>
      </c>
      <c r="H2814" s="25">
        <v>20.7</v>
      </c>
      <c r="I2814" s="25">
        <v>-27</v>
      </c>
      <c r="J2814" s="3">
        <v>10000</v>
      </c>
      <c r="K2814" s="7">
        <f t="shared" si="617"/>
        <v>-8</v>
      </c>
      <c r="L2814" s="6">
        <f t="shared" si="618"/>
        <v>-147.69999999999999</v>
      </c>
      <c r="M2814">
        <v>1</v>
      </c>
      <c r="N2814" s="9">
        <f t="shared" si="619"/>
        <v>0</v>
      </c>
      <c r="O2814" s="9">
        <f t="shared" si="620"/>
        <v>-1</v>
      </c>
      <c r="P2814" s="9">
        <f t="shared" si="621"/>
        <v>0</v>
      </c>
      <c r="Q2814" s="8">
        <f t="shared" si="622"/>
        <v>0</v>
      </c>
      <c r="R2814" s="8">
        <f t="shared" si="623"/>
        <v>-27</v>
      </c>
      <c r="S2814" t="str">
        <f t="shared" si="624"/>
        <v>19.00.00</v>
      </c>
      <c r="T2814" t="str">
        <f t="shared" si="625"/>
        <v>11.00.00</v>
      </c>
      <c r="U2814" t="str">
        <f t="shared" si="626"/>
        <v>25-set-2017</v>
      </c>
      <c r="V2814">
        <f t="shared" si="627"/>
        <v>9</v>
      </c>
      <c r="W2814">
        <f t="shared" si="628"/>
        <v>2017</v>
      </c>
      <c r="X2814">
        <f t="shared" si="629"/>
        <v>25</v>
      </c>
      <c r="Y2814" s="25">
        <f t="shared" si="630"/>
        <v>23458.40000000014</v>
      </c>
    </row>
    <row r="2815" spans="1:25">
      <c r="A2815" t="s">
        <v>6170</v>
      </c>
      <c r="B2815" t="s">
        <v>6171</v>
      </c>
      <c r="C2815" t="s">
        <v>25</v>
      </c>
      <c r="D2815">
        <v>91</v>
      </c>
      <c r="E2815" s="36">
        <v>-22.5</v>
      </c>
      <c r="F2815" s="4">
        <v>-1.8E-3</v>
      </c>
      <c r="G2815">
        <v>0</v>
      </c>
      <c r="H2815" s="25">
        <v>25.3</v>
      </c>
      <c r="I2815" s="25">
        <v>-27.2</v>
      </c>
      <c r="J2815" s="3">
        <v>10000</v>
      </c>
      <c r="K2815" s="7">
        <f t="shared" si="617"/>
        <v>-9</v>
      </c>
      <c r="L2815" s="6">
        <f t="shared" si="618"/>
        <v>-170.2</v>
      </c>
      <c r="M2815">
        <v>1</v>
      </c>
      <c r="N2815" s="9">
        <f t="shared" si="619"/>
        <v>0</v>
      </c>
      <c r="O2815" s="9">
        <f t="shared" si="620"/>
        <v>-1</v>
      </c>
      <c r="P2815" s="9">
        <f t="shared" si="621"/>
        <v>0</v>
      </c>
      <c r="Q2815" s="8">
        <f t="shared" si="622"/>
        <v>0</v>
      </c>
      <c r="R2815" s="8">
        <f t="shared" si="623"/>
        <v>-22.5</v>
      </c>
      <c r="S2815" t="str">
        <f t="shared" si="624"/>
        <v>9.50.00</v>
      </c>
      <c r="T2815" t="str">
        <f t="shared" si="625"/>
        <v>17.25.00</v>
      </c>
      <c r="U2815" t="str">
        <f t="shared" si="626"/>
        <v>25-set-2017</v>
      </c>
      <c r="V2815">
        <f t="shared" si="627"/>
        <v>9</v>
      </c>
      <c r="W2815">
        <f t="shared" si="628"/>
        <v>2017</v>
      </c>
      <c r="X2815">
        <f t="shared" si="629"/>
        <v>25</v>
      </c>
      <c r="Y2815" s="25">
        <f t="shared" si="630"/>
        <v>23435.90000000014</v>
      </c>
    </row>
    <row r="2816" spans="1:25">
      <c r="A2816" t="s">
        <v>2596</v>
      </c>
      <c r="B2816" t="s">
        <v>2597</v>
      </c>
      <c r="C2816" t="s">
        <v>25</v>
      </c>
      <c r="D2816">
        <v>9</v>
      </c>
      <c r="E2816" s="38">
        <v>-35.6</v>
      </c>
      <c r="F2816" s="4">
        <v>-1.4E-3</v>
      </c>
      <c r="G2816">
        <v>0</v>
      </c>
      <c r="H2816" s="25">
        <v>1.4</v>
      </c>
      <c r="I2816" s="25">
        <v>-41</v>
      </c>
      <c r="J2816" s="3">
        <v>10000</v>
      </c>
      <c r="K2816" s="7">
        <f t="shared" si="617"/>
        <v>-10</v>
      </c>
      <c r="L2816" s="6">
        <f t="shared" si="618"/>
        <v>-205.79999999999998</v>
      </c>
      <c r="M2816">
        <v>1</v>
      </c>
      <c r="N2816" s="9">
        <f t="shared" si="619"/>
        <v>0</v>
      </c>
      <c r="O2816" s="9">
        <f t="shared" si="620"/>
        <v>-1</v>
      </c>
      <c r="P2816" s="9">
        <f t="shared" si="621"/>
        <v>0</v>
      </c>
      <c r="Q2816" s="8">
        <f t="shared" si="622"/>
        <v>0</v>
      </c>
      <c r="R2816" s="8">
        <f t="shared" si="623"/>
        <v>-35.6</v>
      </c>
      <c r="S2816" t="str">
        <f t="shared" si="624"/>
        <v>12.00.00</v>
      </c>
      <c r="T2816" t="str">
        <f t="shared" si="625"/>
        <v>21.00.00</v>
      </c>
      <c r="U2816" t="str">
        <f t="shared" si="626"/>
        <v>26-set-2017</v>
      </c>
      <c r="V2816">
        <f t="shared" si="627"/>
        <v>9</v>
      </c>
      <c r="W2816">
        <f t="shared" si="628"/>
        <v>2017</v>
      </c>
      <c r="X2816">
        <f t="shared" si="629"/>
        <v>26</v>
      </c>
      <c r="Y2816" s="25">
        <f t="shared" si="630"/>
        <v>23400.300000000141</v>
      </c>
    </row>
    <row r="2817" spans="1:25">
      <c r="A2817" t="s">
        <v>6172</v>
      </c>
      <c r="B2817" t="s">
        <v>6173</v>
      </c>
      <c r="C2817" t="s">
        <v>25</v>
      </c>
      <c r="D2817">
        <v>77</v>
      </c>
      <c r="E2817" s="36">
        <v>-3</v>
      </c>
      <c r="F2817" s="4">
        <v>-2.0000000000000001E-4</v>
      </c>
      <c r="G2817">
        <v>0</v>
      </c>
      <c r="H2817" s="25">
        <v>5</v>
      </c>
      <c r="I2817" s="25">
        <v>-19</v>
      </c>
      <c r="J2817" s="3">
        <v>10000</v>
      </c>
      <c r="K2817" s="7">
        <f t="shared" si="617"/>
        <v>-11</v>
      </c>
      <c r="L2817" s="6">
        <f t="shared" si="618"/>
        <v>-208.79999999999998</v>
      </c>
      <c r="M2817">
        <v>1</v>
      </c>
      <c r="N2817" s="9">
        <f t="shared" si="619"/>
        <v>0</v>
      </c>
      <c r="O2817" s="9">
        <f t="shared" si="620"/>
        <v>-1</v>
      </c>
      <c r="P2817" s="9">
        <f t="shared" si="621"/>
        <v>0</v>
      </c>
      <c r="Q2817" s="8">
        <f t="shared" si="622"/>
        <v>0</v>
      </c>
      <c r="R2817" s="8">
        <f t="shared" si="623"/>
        <v>-3</v>
      </c>
      <c r="S2817" t="str">
        <f t="shared" si="624"/>
        <v>11.00.00</v>
      </c>
      <c r="T2817" t="str">
        <f t="shared" si="625"/>
        <v>17.25.00</v>
      </c>
      <c r="U2817" t="str">
        <f t="shared" si="626"/>
        <v>28-set-2017</v>
      </c>
      <c r="V2817">
        <f t="shared" si="627"/>
        <v>9</v>
      </c>
      <c r="W2817">
        <f t="shared" si="628"/>
        <v>2017</v>
      </c>
      <c r="X2817">
        <f t="shared" si="629"/>
        <v>28</v>
      </c>
      <c r="Y2817" s="25">
        <f t="shared" si="630"/>
        <v>23397.300000000141</v>
      </c>
    </row>
    <row r="2818" spans="1:25">
      <c r="A2818" t="s">
        <v>4332</v>
      </c>
      <c r="B2818" t="s">
        <v>4333</v>
      </c>
      <c r="C2818" t="s">
        <v>55</v>
      </c>
      <c r="D2818">
        <v>8</v>
      </c>
      <c r="E2818" s="36">
        <v>-22.3</v>
      </c>
      <c r="F2818" s="4">
        <v>-1.8E-3</v>
      </c>
      <c r="G2818">
        <v>0</v>
      </c>
      <c r="H2818" s="25">
        <v>1.9</v>
      </c>
      <c r="I2818" s="25">
        <v>-22.4</v>
      </c>
      <c r="J2818" s="3">
        <v>10000</v>
      </c>
      <c r="K2818" s="7">
        <f t="shared" si="617"/>
        <v>-12</v>
      </c>
      <c r="L2818" s="6">
        <f t="shared" si="618"/>
        <v>-231.1</v>
      </c>
      <c r="M2818">
        <v>1</v>
      </c>
      <c r="N2818" s="9">
        <f t="shared" si="619"/>
        <v>0</v>
      </c>
      <c r="O2818" s="9">
        <f t="shared" si="620"/>
        <v>-1</v>
      </c>
      <c r="P2818" s="9">
        <f t="shared" si="621"/>
        <v>0</v>
      </c>
      <c r="Q2818" s="8">
        <f t="shared" si="622"/>
        <v>0</v>
      </c>
      <c r="R2818" s="8">
        <f t="shared" si="623"/>
        <v>-22.3</v>
      </c>
      <c r="S2818" t="str">
        <f t="shared" si="624"/>
        <v>1.00.00</v>
      </c>
      <c r="T2818" t="str">
        <f t="shared" si="625"/>
        <v>9.00.00</v>
      </c>
      <c r="U2818" t="str">
        <f t="shared" si="626"/>
        <v>29-set-2017</v>
      </c>
      <c r="V2818">
        <f t="shared" si="627"/>
        <v>9</v>
      </c>
      <c r="W2818">
        <f t="shared" si="628"/>
        <v>2017</v>
      </c>
      <c r="X2818">
        <f t="shared" si="629"/>
        <v>29</v>
      </c>
      <c r="Y2818" s="25">
        <f t="shared" si="630"/>
        <v>23375.000000000142</v>
      </c>
    </row>
    <row r="2819" spans="1:25">
      <c r="A2819" t="s">
        <v>6174</v>
      </c>
      <c r="B2819" t="s">
        <v>6175</v>
      </c>
      <c r="C2819" t="s">
        <v>25</v>
      </c>
      <c r="D2819">
        <v>31</v>
      </c>
      <c r="E2819" s="36">
        <v>33.5</v>
      </c>
      <c r="F2819" s="4">
        <v>2.5999999999999999E-3</v>
      </c>
      <c r="G2819">
        <v>0</v>
      </c>
      <c r="H2819" s="25">
        <v>35.799999999999997</v>
      </c>
      <c r="I2819" s="25">
        <v>0</v>
      </c>
      <c r="J2819" s="3">
        <v>10000</v>
      </c>
      <c r="K2819" s="7">
        <f t="shared" si="617"/>
        <v>1</v>
      </c>
      <c r="L2819" s="6">
        <f t="shared" si="618"/>
        <v>33.5</v>
      </c>
      <c r="M2819">
        <v>1</v>
      </c>
      <c r="N2819" s="9">
        <f t="shared" si="619"/>
        <v>1</v>
      </c>
      <c r="O2819" s="9">
        <f t="shared" si="620"/>
        <v>0</v>
      </c>
      <c r="P2819" s="9">
        <f t="shared" si="621"/>
        <v>0</v>
      </c>
      <c r="Q2819" s="8">
        <f t="shared" si="622"/>
        <v>33.5</v>
      </c>
      <c r="R2819" s="8">
        <f t="shared" si="623"/>
        <v>0</v>
      </c>
      <c r="S2819" t="str">
        <f t="shared" si="624"/>
        <v>14.50.00</v>
      </c>
      <c r="T2819" t="str">
        <f t="shared" si="625"/>
        <v>17.25.00</v>
      </c>
      <c r="U2819" t="str">
        <f t="shared" si="626"/>
        <v xml:space="preserve">4-ott-2017 </v>
      </c>
      <c r="V2819">
        <f t="shared" si="627"/>
        <v>10</v>
      </c>
      <c r="W2819">
        <f t="shared" si="628"/>
        <v>2017</v>
      </c>
      <c r="X2819">
        <f t="shared" si="629"/>
        <v>4</v>
      </c>
      <c r="Y2819" s="25">
        <f t="shared" si="630"/>
        <v>23408.500000000142</v>
      </c>
    </row>
    <row r="2820" spans="1:25">
      <c r="A2820" t="s">
        <v>7680</v>
      </c>
      <c r="B2820" t="s">
        <v>7681</v>
      </c>
      <c r="C2820" t="s">
        <v>25</v>
      </c>
      <c r="D2820">
        <v>15</v>
      </c>
      <c r="E2820" s="36">
        <v>-24.3</v>
      </c>
      <c r="F2820" s="4">
        <v>-1.9E-3</v>
      </c>
      <c r="G2820">
        <v>0</v>
      </c>
      <c r="H2820" s="25">
        <v>7.9</v>
      </c>
      <c r="I2820" s="25">
        <v>-29.6</v>
      </c>
      <c r="J2820" s="3">
        <v>10000</v>
      </c>
      <c r="K2820" s="7">
        <f t="shared" si="617"/>
        <v>-1</v>
      </c>
      <c r="L2820" s="6">
        <f t="shared" si="618"/>
        <v>-24.3</v>
      </c>
      <c r="M2820">
        <v>1</v>
      </c>
      <c r="N2820" s="9">
        <f t="shared" si="619"/>
        <v>0</v>
      </c>
      <c r="O2820" s="9">
        <f t="shared" si="620"/>
        <v>-1</v>
      </c>
      <c r="P2820" s="9">
        <f t="shared" si="621"/>
        <v>0</v>
      </c>
      <c r="Q2820" s="8">
        <f t="shared" si="622"/>
        <v>0</v>
      </c>
      <c r="R2820" s="8">
        <f t="shared" si="623"/>
        <v>-24.3</v>
      </c>
      <c r="S2820" t="str">
        <f t="shared" si="624"/>
        <v>17.15.00</v>
      </c>
      <c r="T2820" t="str">
        <f t="shared" si="625"/>
        <v>21.00.00</v>
      </c>
      <c r="U2820" t="str">
        <f t="shared" si="626"/>
        <v xml:space="preserve">4-ott-2017 </v>
      </c>
      <c r="V2820">
        <f t="shared" si="627"/>
        <v>10</v>
      </c>
      <c r="W2820">
        <f t="shared" si="628"/>
        <v>2017</v>
      </c>
      <c r="X2820">
        <f t="shared" si="629"/>
        <v>4</v>
      </c>
      <c r="Y2820" s="25">
        <f t="shared" si="630"/>
        <v>23384.200000000143</v>
      </c>
    </row>
    <row r="2821" spans="1:25">
      <c r="A2821" t="s">
        <v>4334</v>
      </c>
      <c r="B2821" t="s">
        <v>4335</v>
      </c>
      <c r="C2821" t="s">
        <v>55</v>
      </c>
      <c r="D2821">
        <v>2</v>
      </c>
      <c r="E2821" s="36">
        <v>-14</v>
      </c>
      <c r="F2821" s="4">
        <v>-1.1000000000000001E-3</v>
      </c>
      <c r="G2821">
        <v>0</v>
      </c>
      <c r="H2821" s="25">
        <v>0</v>
      </c>
      <c r="I2821" s="25">
        <v>-14.1</v>
      </c>
      <c r="J2821" s="3">
        <v>10000</v>
      </c>
      <c r="K2821" s="7">
        <f t="shared" si="617"/>
        <v>-2</v>
      </c>
      <c r="L2821" s="6">
        <f t="shared" si="618"/>
        <v>-38.299999999999997</v>
      </c>
      <c r="M2821">
        <v>1</v>
      </c>
      <c r="N2821" s="9">
        <f t="shared" si="619"/>
        <v>0</v>
      </c>
      <c r="O2821" s="9">
        <f t="shared" si="620"/>
        <v>-1</v>
      </c>
      <c r="P2821" s="9">
        <f t="shared" si="621"/>
        <v>0</v>
      </c>
      <c r="Q2821" s="8">
        <f t="shared" si="622"/>
        <v>0</v>
      </c>
      <c r="R2821" s="8">
        <f t="shared" si="623"/>
        <v>-14</v>
      </c>
      <c r="S2821" t="str">
        <f t="shared" si="624"/>
        <v>4.00.00</v>
      </c>
      <c r="T2821" t="str">
        <f t="shared" si="625"/>
        <v>6.00.00</v>
      </c>
      <c r="U2821" t="str">
        <f t="shared" si="626"/>
        <v xml:space="preserve">4-ott-2017 </v>
      </c>
      <c r="V2821">
        <f t="shared" si="627"/>
        <v>10</v>
      </c>
      <c r="W2821">
        <f t="shared" si="628"/>
        <v>2017</v>
      </c>
      <c r="X2821">
        <f t="shared" si="629"/>
        <v>4</v>
      </c>
      <c r="Y2821" s="25">
        <f t="shared" si="630"/>
        <v>23370.200000000143</v>
      </c>
    </row>
    <row r="2822" spans="1:25">
      <c r="A2822" t="s">
        <v>4336</v>
      </c>
      <c r="B2822" t="s">
        <v>4337</v>
      </c>
      <c r="C2822" t="s">
        <v>25</v>
      </c>
      <c r="D2822">
        <v>19</v>
      </c>
      <c r="E2822" s="36">
        <v>-23.4</v>
      </c>
      <c r="F2822" s="4">
        <v>-1.8E-3</v>
      </c>
      <c r="G2822">
        <v>0</v>
      </c>
      <c r="H2822" s="25">
        <v>15.8</v>
      </c>
      <c r="I2822" s="25">
        <v>-40.5</v>
      </c>
      <c r="J2822" s="3">
        <v>10000</v>
      </c>
      <c r="K2822" s="7">
        <f t="shared" si="617"/>
        <v>-3</v>
      </c>
      <c r="L2822" s="6">
        <f t="shared" si="618"/>
        <v>-61.699999999999996</v>
      </c>
      <c r="M2822">
        <v>1</v>
      </c>
      <c r="N2822" s="9">
        <f t="shared" si="619"/>
        <v>0</v>
      </c>
      <c r="O2822" s="9">
        <f t="shared" si="620"/>
        <v>-1</v>
      </c>
      <c r="P2822" s="9">
        <f t="shared" si="621"/>
        <v>0</v>
      </c>
      <c r="Q2822" s="8">
        <f t="shared" si="622"/>
        <v>0</v>
      </c>
      <c r="R2822" s="8">
        <f t="shared" si="623"/>
        <v>-23.4</v>
      </c>
      <c r="S2822" t="str">
        <f t="shared" si="624"/>
        <v>19.00.00</v>
      </c>
      <c r="T2822" t="str">
        <f t="shared" si="625"/>
        <v>15.00.00</v>
      </c>
      <c r="U2822" t="str">
        <f t="shared" si="626"/>
        <v xml:space="preserve">5-ott-2017 </v>
      </c>
      <c r="V2822">
        <f t="shared" si="627"/>
        <v>10</v>
      </c>
      <c r="W2822">
        <f t="shared" si="628"/>
        <v>2017</v>
      </c>
      <c r="X2822">
        <f t="shared" si="629"/>
        <v>5</v>
      </c>
      <c r="Y2822" s="25">
        <f t="shared" si="630"/>
        <v>23346.800000000141</v>
      </c>
    </row>
    <row r="2823" spans="1:25">
      <c r="A2823" t="s">
        <v>4337</v>
      </c>
      <c r="B2823" t="s">
        <v>4338</v>
      </c>
      <c r="C2823" t="s">
        <v>55</v>
      </c>
      <c r="D2823">
        <v>13</v>
      </c>
      <c r="E2823" s="36">
        <v>-29.7</v>
      </c>
      <c r="F2823" s="4">
        <v>-2.3E-3</v>
      </c>
      <c r="G2823">
        <v>0</v>
      </c>
      <c r="H2823" s="25">
        <v>6.3</v>
      </c>
      <c r="I2823" s="25">
        <v>-33.799999999999997</v>
      </c>
      <c r="J2823" s="3">
        <v>10000</v>
      </c>
      <c r="K2823" s="7">
        <f t="shared" ref="K2823:K2886" si="631">+IF(AND(E2823&gt;=0,E2822&gt;=0),K2822+1,IF(AND(E2823&lt;0,E2822&lt;0),K2822-1,IF(AND(E2823&gt;=0,E2822&lt;0),1,-1)))</f>
        <v>-4</v>
      </c>
      <c r="L2823" s="6">
        <f t="shared" ref="L2823:L2886" si="632">+IF(AND(E2823&gt;=0,E2822&gt;=0),L2822+E2823,IF(AND(E2823&lt;0,E2822&lt;0),L2822+E2823,E2823))</f>
        <v>-91.399999999999991</v>
      </c>
      <c r="M2823">
        <v>1</v>
      </c>
      <c r="N2823" s="9">
        <f t="shared" ref="N2823:N2886" si="633">+IF(E2823&gt;0,1,0)</f>
        <v>0</v>
      </c>
      <c r="O2823" s="9">
        <f t="shared" ref="O2823:O2886" si="634">+IF(E2823&lt;0,-1,0)</f>
        <v>-1</v>
      </c>
      <c r="P2823" s="9">
        <f t="shared" ref="P2823:P2886" si="635">+IF(E2823=0,1,0)</f>
        <v>0</v>
      </c>
      <c r="Q2823" s="8">
        <f t="shared" ref="Q2823:Q2886" si="636">IF(E2823&gt;=0,E2823,0)</f>
        <v>0</v>
      </c>
      <c r="R2823" s="8">
        <f t="shared" ref="R2823:R2886" si="637">IF(E2823&lt;0,E2823,0)</f>
        <v>-29.7</v>
      </c>
      <c r="S2823" t="str">
        <f t="shared" ref="S2823:S2886" si="638">REPLACE(A2823,1,SEARCH(" ",A2823),"")</f>
        <v>15.00.00</v>
      </c>
      <c r="T2823" t="str">
        <f t="shared" ref="T2823:T2886" si="639">REPLACE(B2823,1,SEARCH(" ",B2823),"")</f>
        <v>4.00.00</v>
      </c>
      <c r="U2823" t="str">
        <f t="shared" ref="U2823:U2886" si="640">LEFT(A2823,11)</f>
        <v xml:space="preserve">6-ott-2017 </v>
      </c>
      <c r="V2823">
        <f t="shared" ref="V2823:V2886" si="641">MONTH(U2823)</f>
        <v>10</v>
      </c>
      <c r="W2823">
        <f t="shared" ref="W2823:W2886" si="642">YEAR(U2823)</f>
        <v>2017</v>
      </c>
      <c r="X2823">
        <f t="shared" ref="X2823:X2886" si="643">DAY(U2823)</f>
        <v>6</v>
      </c>
      <c r="Y2823" s="25">
        <f t="shared" ref="Y2823:Y2886" si="644">Y2822+E2823</f>
        <v>23317.10000000014</v>
      </c>
    </row>
    <row r="2824" spans="1:25">
      <c r="A2824" t="s">
        <v>4339</v>
      </c>
      <c r="B2824" t="s">
        <v>4340</v>
      </c>
      <c r="C2824" t="s">
        <v>55</v>
      </c>
      <c r="D2824">
        <v>21</v>
      </c>
      <c r="E2824" s="36">
        <v>-25.3</v>
      </c>
      <c r="F2824" s="4">
        <v>-2E-3</v>
      </c>
      <c r="G2824">
        <v>0</v>
      </c>
      <c r="H2824" s="25">
        <v>8.6999999999999993</v>
      </c>
      <c r="I2824" s="25">
        <v>-50.3</v>
      </c>
      <c r="J2824" s="3">
        <v>10000</v>
      </c>
      <c r="K2824" s="7">
        <f t="shared" si="631"/>
        <v>-5</v>
      </c>
      <c r="L2824" s="6">
        <f t="shared" si="632"/>
        <v>-116.69999999999999</v>
      </c>
      <c r="M2824">
        <v>1</v>
      </c>
      <c r="N2824" s="9">
        <f t="shared" si="633"/>
        <v>0</v>
      </c>
      <c r="O2824" s="9">
        <f t="shared" si="634"/>
        <v>-1</v>
      </c>
      <c r="P2824" s="9">
        <f t="shared" si="635"/>
        <v>0</v>
      </c>
      <c r="Q2824" s="8">
        <f t="shared" si="636"/>
        <v>0</v>
      </c>
      <c r="R2824" s="8">
        <f t="shared" si="637"/>
        <v>-25.3</v>
      </c>
      <c r="S2824" t="str">
        <f t="shared" si="638"/>
        <v>12.00.00</v>
      </c>
      <c r="T2824" t="str">
        <f t="shared" si="639"/>
        <v>10.00.00</v>
      </c>
      <c r="U2824" t="str">
        <f t="shared" si="640"/>
        <v xml:space="preserve">9-ott-2017 </v>
      </c>
      <c r="V2824">
        <f t="shared" si="641"/>
        <v>10</v>
      </c>
      <c r="W2824">
        <f t="shared" si="642"/>
        <v>2017</v>
      </c>
      <c r="X2824">
        <f t="shared" si="643"/>
        <v>9</v>
      </c>
      <c r="Y2824" s="25">
        <f t="shared" si="644"/>
        <v>23291.800000000141</v>
      </c>
    </row>
    <row r="2825" spans="1:25">
      <c r="A2825" t="s">
        <v>4338</v>
      </c>
      <c r="B2825" t="s">
        <v>4339</v>
      </c>
      <c r="C2825" t="s">
        <v>25</v>
      </c>
      <c r="D2825">
        <v>8</v>
      </c>
      <c r="E2825" s="36">
        <v>-30.5</v>
      </c>
      <c r="F2825" s="4">
        <v>-2.3E-3</v>
      </c>
      <c r="G2825">
        <v>0</v>
      </c>
      <c r="H2825" s="25">
        <v>5.9</v>
      </c>
      <c r="I2825" s="25">
        <v>-31.9</v>
      </c>
      <c r="J2825" s="3">
        <v>10000</v>
      </c>
      <c r="K2825" s="7">
        <f t="shared" si="631"/>
        <v>-6</v>
      </c>
      <c r="L2825" s="6">
        <f t="shared" si="632"/>
        <v>-147.19999999999999</v>
      </c>
      <c r="M2825">
        <v>1</v>
      </c>
      <c r="N2825" s="9">
        <f t="shared" si="633"/>
        <v>0</v>
      </c>
      <c r="O2825" s="9">
        <f t="shared" si="634"/>
        <v>-1</v>
      </c>
      <c r="P2825" s="9">
        <f t="shared" si="635"/>
        <v>0</v>
      </c>
      <c r="Q2825" s="8">
        <f t="shared" si="636"/>
        <v>0</v>
      </c>
      <c r="R2825" s="8">
        <f t="shared" si="637"/>
        <v>-30.5</v>
      </c>
      <c r="S2825" t="str">
        <f t="shared" si="638"/>
        <v>4.00.00</v>
      </c>
      <c r="T2825" t="str">
        <f t="shared" si="639"/>
        <v>12.00.00</v>
      </c>
      <c r="U2825" t="str">
        <f t="shared" si="640"/>
        <v xml:space="preserve">9-ott-2017 </v>
      </c>
      <c r="V2825">
        <f t="shared" si="641"/>
        <v>10</v>
      </c>
      <c r="W2825">
        <f t="shared" si="642"/>
        <v>2017</v>
      </c>
      <c r="X2825">
        <f t="shared" si="643"/>
        <v>9</v>
      </c>
      <c r="Y2825" s="25">
        <f t="shared" si="644"/>
        <v>23261.300000000141</v>
      </c>
    </row>
    <row r="2826" spans="1:25">
      <c r="A2826" t="s">
        <v>4340</v>
      </c>
      <c r="B2826" t="s">
        <v>4341</v>
      </c>
      <c r="C2826" t="s">
        <v>25</v>
      </c>
      <c r="D2826">
        <v>1</v>
      </c>
      <c r="E2826" s="36">
        <v>-24.5</v>
      </c>
      <c r="F2826" s="4">
        <v>-1.9E-3</v>
      </c>
      <c r="G2826">
        <v>0</v>
      </c>
      <c r="H2826" s="25">
        <v>0</v>
      </c>
      <c r="I2826" s="25">
        <v>-25.5</v>
      </c>
      <c r="J2826" s="3">
        <v>10000</v>
      </c>
      <c r="K2826" s="7">
        <f t="shared" si="631"/>
        <v>-7</v>
      </c>
      <c r="L2826" s="6">
        <f t="shared" si="632"/>
        <v>-171.7</v>
      </c>
      <c r="M2826">
        <v>1</v>
      </c>
      <c r="N2826" s="9">
        <f t="shared" si="633"/>
        <v>0</v>
      </c>
      <c r="O2826" s="9">
        <f t="shared" si="634"/>
        <v>-1</v>
      </c>
      <c r="P2826" s="9">
        <f t="shared" si="635"/>
        <v>0</v>
      </c>
      <c r="Q2826" s="8">
        <f t="shared" si="636"/>
        <v>0</v>
      </c>
      <c r="R2826" s="8">
        <f t="shared" si="637"/>
        <v>-24.5</v>
      </c>
      <c r="S2826" t="str">
        <f t="shared" si="638"/>
        <v>10.00.00</v>
      </c>
      <c r="T2826" t="str">
        <f t="shared" si="639"/>
        <v>11.00.00</v>
      </c>
      <c r="U2826" t="str">
        <f t="shared" si="640"/>
        <v>10-ott-2017</v>
      </c>
      <c r="V2826">
        <f t="shared" si="641"/>
        <v>10</v>
      </c>
      <c r="W2826">
        <f t="shared" si="642"/>
        <v>2017</v>
      </c>
      <c r="X2826">
        <f t="shared" si="643"/>
        <v>10</v>
      </c>
      <c r="Y2826" s="25">
        <f t="shared" si="644"/>
        <v>23236.800000000141</v>
      </c>
    </row>
    <row r="2827" spans="1:25">
      <c r="A2827" t="s">
        <v>3675</v>
      </c>
      <c r="B2827" t="s">
        <v>3676</v>
      </c>
      <c r="C2827" t="s">
        <v>25</v>
      </c>
      <c r="D2827">
        <v>5</v>
      </c>
      <c r="E2827" s="36">
        <v>19.3</v>
      </c>
      <c r="F2827" s="4">
        <v>1.5E-3</v>
      </c>
      <c r="G2827">
        <v>0</v>
      </c>
      <c r="H2827" s="25">
        <v>25.2</v>
      </c>
      <c r="I2827" s="25">
        <v>0</v>
      </c>
      <c r="J2827" s="3">
        <v>10000</v>
      </c>
      <c r="K2827" s="7">
        <f t="shared" si="631"/>
        <v>1</v>
      </c>
      <c r="L2827" s="6">
        <f t="shared" si="632"/>
        <v>19.3</v>
      </c>
      <c r="M2827">
        <v>1</v>
      </c>
      <c r="N2827" s="9">
        <f t="shared" si="633"/>
        <v>1</v>
      </c>
      <c r="O2827" s="9">
        <f t="shared" si="634"/>
        <v>0</v>
      </c>
      <c r="P2827" s="9">
        <f t="shared" si="635"/>
        <v>0</v>
      </c>
      <c r="Q2827" s="8">
        <f t="shared" si="636"/>
        <v>19.3</v>
      </c>
      <c r="R2827" s="8">
        <f t="shared" si="637"/>
        <v>0</v>
      </c>
      <c r="S2827" t="str">
        <f t="shared" si="638"/>
        <v>18.00.00</v>
      </c>
      <c r="T2827" t="str">
        <f t="shared" si="639"/>
        <v>0.00.00</v>
      </c>
      <c r="U2827" t="str">
        <f t="shared" si="640"/>
        <v>10-ott-2017</v>
      </c>
      <c r="V2827">
        <f t="shared" si="641"/>
        <v>10</v>
      </c>
      <c r="W2827">
        <f t="shared" si="642"/>
        <v>2017</v>
      </c>
      <c r="X2827">
        <f t="shared" si="643"/>
        <v>10</v>
      </c>
      <c r="Y2827" s="25">
        <f t="shared" si="644"/>
        <v>23256.10000000014</v>
      </c>
    </row>
    <row r="2828" spans="1:25">
      <c r="A2828" t="s">
        <v>6176</v>
      </c>
      <c r="B2828" t="s">
        <v>6177</v>
      </c>
      <c r="C2828" t="s">
        <v>55</v>
      </c>
      <c r="D2828">
        <v>42</v>
      </c>
      <c r="E2828" s="36">
        <v>-87.6</v>
      </c>
      <c r="F2828" s="4">
        <v>-3.3999999999999998E-3</v>
      </c>
      <c r="G2828">
        <v>0</v>
      </c>
      <c r="H2828" s="25">
        <v>0</v>
      </c>
      <c r="I2828" s="25">
        <v>-87.6</v>
      </c>
      <c r="J2828" s="3">
        <v>10000</v>
      </c>
      <c r="K2828" s="7">
        <f t="shared" si="631"/>
        <v>-1</v>
      </c>
      <c r="L2828" s="6">
        <f t="shared" si="632"/>
        <v>-87.6</v>
      </c>
      <c r="M2828">
        <v>1</v>
      </c>
      <c r="N2828" s="9">
        <f t="shared" si="633"/>
        <v>0</v>
      </c>
      <c r="O2828" s="9">
        <f t="shared" si="634"/>
        <v>-1</v>
      </c>
      <c r="P2828" s="9">
        <f t="shared" si="635"/>
        <v>0</v>
      </c>
      <c r="Q2828" s="8">
        <f t="shared" si="636"/>
        <v>0</v>
      </c>
      <c r="R2828" s="8">
        <f t="shared" si="637"/>
        <v>-87.6</v>
      </c>
      <c r="S2828" t="str">
        <f t="shared" si="638"/>
        <v>13.55.00</v>
      </c>
      <c r="T2828" t="str">
        <f t="shared" si="639"/>
        <v>17.25.00</v>
      </c>
      <c r="U2828" t="str">
        <f t="shared" si="640"/>
        <v>11-ott-2017</v>
      </c>
      <c r="V2828">
        <f t="shared" si="641"/>
        <v>10</v>
      </c>
      <c r="W2828">
        <f t="shared" si="642"/>
        <v>2017</v>
      </c>
      <c r="X2828">
        <f t="shared" si="643"/>
        <v>11</v>
      </c>
      <c r="Y2828" s="25">
        <f t="shared" si="644"/>
        <v>23168.500000000142</v>
      </c>
    </row>
    <row r="2829" spans="1:25">
      <c r="A2829" t="s">
        <v>4342</v>
      </c>
      <c r="B2829" t="s">
        <v>4343</v>
      </c>
      <c r="C2829" t="s">
        <v>55</v>
      </c>
      <c r="D2829">
        <v>3</v>
      </c>
      <c r="E2829" s="36">
        <v>-31.1</v>
      </c>
      <c r="F2829" s="4">
        <v>-2.3999999999999998E-3</v>
      </c>
      <c r="G2829">
        <v>0</v>
      </c>
      <c r="H2829" s="25">
        <v>0</v>
      </c>
      <c r="I2829" s="25">
        <v>-31.1</v>
      </c>
      <c r="J2829" s="3">
        <v>10000</v>
      </c>
      <c r="K2829" s="7">
        <f t="shared" si="631"/>
        <v>-2</v>
      </c>
      <c r="L2829" s="6">
        <f t="shared" si="632"/>
        <v>-118.69999999999999</v>
      </c>
      <c r="M2829">
        <v>1</v>
      </c>
      <c r="N2829" s="9">
        <f t="shared" si="633"/>
        <v>0</v>
      </c>
      <c r="O2829" s="9">
        <f t="shared" si="634"/>
        <v>-1</v>
      </c>
      <c r="P2829" s="9">
        <f t="shared" si="635"/>
        <v>0</v>
      </c>
      <c r="Q2829" s="8">
        <f t="shared" si="636"/>
        <v>0</v>
      </c>
      <c r="R2829" s="8">
        <f t="shared" si="637"/>
        <v>-31.1</v>
      </c>
      <c r="S2829" t="str">
        <f t="shared" si="638"/>
        <v>14.00.00</v>
      </c>
      <c r="T2829" t="str">
        <f t="shared" si="639"/>
        <v>17.00.00</v>
      </c>
      <c r="U2829" t="str">
        <f t="shared" si="640"/>
        <v>11-ott-2017</v>
      </c>
      <c r="V2829">
        <f t="shared" si="641"/>
        <v>10</v>
      </c>
      <c r="W2829">
        <f t="shared" si="642"/>
        <v>2017</v>
      </c>
      <c r="X2829">
        <f t="shared" si="643"/>
        <v>11</v>
      </c>
      <c r="Y2829" s="25">
        <f t="shared" si="644"/>
        <v>23137.400000000143</v>
      </c>
    </row>
    <row r="2830" spans="1:25">
      <c r="A2830" t="s">
        <v>4344</v>
      </c>
      <c r="B2830" t="s">
        <v>4345</v>
      </c>
      <c r="C2830" t="s">
        <v>55</v>
      </c>
      <c r="D2830">
        <v>5</v>
      </c>
      <c r="E2830" s="36">
        <v>-38.1</v>
      </c>
      <c r="F2830" s="4">
        <v>-2.8999999999999998E-3</v>
      </c>
      <c r="G2830">
        <v>0</v>
      </c>
      <c r="H2830" s="25">
        <v>0</v>
      </c>
      <c r="I2830" s="25">
        <v>-41.4</v>
      </c>
      <c r="J2830" s="3">
        <v>10000</v>
      </c>
      <c r="K2830" s="7">
        <f t="shared" si="631"/>
        <v>-3</v>
      </c>
      <c r="L2830" s="6">
        <f t="shared" si="632"/>
        <v>-156.79999999999998</v>
      </c>
      <c r="M2830">
        <v>1</v>
      </c>
      <c r="N2830" s="9">
        <f t="shared" si="633"/>
        <v>0</v>
      </c>
      <c r="O2830" s="9">
        <f t="shared" si="634"/>
        <v>-1</v>
      </c>
      <c r="P2830" s="9">
        <f t="shared" si="635"/>
        <v>0</v>
      </c>
      <c r="Q2830" s="8">
        <f t="shared" si="636"/>
        <v>0</v>
      </c>
      <c r="R2830" s="8">
        <f t="shared" si="637"/>
        <v>-38.1</v>
      </c>
      <c r="S2830" t="str">
        <f t="shared" si="638"/>
        <v>11.00.00</v>
      </c>
      <c r="T2830" t="str">
        <f t="shared" si="639"/>
        <v>16.00.00</v>
      </c>
      <c r="U2830" t="str">
        <f t="shared" si="640"/>
        <v>12-ott-2017</v>
      </c>
      <c r="V2830">
        <f t="shared" si="641"/>
        <v>10</v>
      </c>
      <c r="W2830">
        <f t="shared" si="642"/>
        <v>2017</v>
      </c>
      <c r="X2830">
        <f t="shared" si="643"/>
        <v>12</v>
      </c>
      <c r="Y2830" s="25">
        <f t="shared" si="644"/>
        <v>23099.300000000145</v>
      </c>
    </row>
    <row r="2831" spans="1:25">
      <c r="A2831" t="s">
        <v>6178</v>
      </c>
      <c r="B2831" t="s">
        <v>6179</v>
      </c>
      <c r="C2831" t="s">
        <v>25</v>
      </c>
      <c r="D2831">
        <v>63</v>
      </c>
      <c r="E2831" s="36">
        <v>12.5</v>
      </c>
      <c r="F2831" s="4">
        <v>1E-3</v>
      </c>
      <c r="G2831">
        <v>0</v>
      </c>
      <c r="H2831" s="25">
        <v>21</v>
      </c>
      <c r="I2831" s="25">
        <v>-27</v>
      </c>
      <c r="J2831" s="3">
        <v>10000</v>
      </c>
      <c r="K2831" s="7">
        <f t="shared" si="631"/>
        <v>1</v>
      </c>
      <c r="L2831" s="6">
        <f t="shared" si="632"/>
        <v>12.5</v>
      </c>
      <c r="M2831">
        <v>1</v>
      </c>
      <c r="N2831" s="9">
        <f t="shared" si="633"/>
        <v>1</v>
      </c>
      <c r="O2831" s="9">
        <f t="shared" si="634"/>
        <v>0</v>
      </c>
      <c r="P2831" s="9">
        <f t="shared" si="635"/>
        <v>0</v>
      </c>
      <c r="Q2831" s="8">
        <f t="shared" si="636"/>
        <v>12.5</v>
      </c>
      <c r="R2831" s="8">
        <f t="shared" si="637"/>
        <v>0</v>
      </c>
      <c r="S2831" t="str">
        <f t="shared" si="638"/>
        <v>12.10.00</v>
      </c>
      <c r="T2831" t="str">
        <f t="shared" si="639"/>
        <v>17.25.00</v>
      </c>
      <c r="U2831" t="str">
        <f t="shared" si="640"/>
        <v>12-ott-2017</v>
      </c>
      <c r="V2831">
        <f t="shared" si="641"/>
        <v>10</v>
      </c>
      <c r="W2831">
        <f t="shared" si="642"/>
        <v>2017</v>
      </c>
      <c r="X2831">
        <f t="shared" si="643"/>
        <v>12</v>
      </c>
      <c r="Y2831" s="25">
        <f t="shared" si="644"/>
        <v>23111.800000000145</v>
      </c>
    </row>
    <row r="2832" spans="1:25">
      <c r="A2832" t="s">
        <v>4345</v>
      </c>
      <c r="B2832" t="s">
        <v>4346</v>
      </c>
      <c r="C2832" t="s">
        <v>25</v>
      </c>
      <c r="D2832">
        <v>23</v>
      </c>
      <c r="E2832" s="36">
        <v>-1.4</v>
      </c>
      <c r="F2832" s="4">
        <v>-1E-4</v>
      </c>
      <c r="G2832">
        <v>0</v>
      </c>
      <c r="H2832" s="25">
        <v>43.8</v>
      </c>
      <c r="I2832" s="25">
        <v>-14.3</v>
      </c>
      <c r="J2832" s="3">
        <v>10000</v>
      </c>
      <c r="K2832" s="7">
        <f t="shared" si="631"/>
        <v>-1</v>
      </c>
      <c r="L2832" s="6">
        <f t="shared" si="632"/>
        <v>-1.4</v>
      </c>
      <c r="M2832">
        <v>1</v>
      </c>
      <c r="N2832" s="9">
        <f t="shared" si="633"/>
        <v>0</v>
      </c>
      <c r="O2832" s="9">
        <f t="shared" si="634"/>
        <v>-1</v>
      </c>
      <c r="P2832" s="9">
        <f t="shared" si="635"/>
        <v>0</v>
      </c>
      <c r="Q2832" s="8">
        <f t="shared" si="636"/>
        <v>0</v>
      </c>
      <c r="R2832" s="8">
        <f t="shared" si="637"/>
        <v>-1.4</v>
      </c>
      <c r="S2832" t="str">
        <f t="shared" si="638"/>
        <v>16.00.00</v>
      </c>
      <c r="T2832" t="str">
        <f t="shared" si="639"/>
        <v>15.00.00</v>
      </c>
      <c r="U2832" t="str">
        <f t="shared" si="640"/>
        <v>12-ott-2017</v>
      </c>
      <c r="V2832">
        <f t="shared" si="641"/>
        <v>10</v>
      </c>
      <c r="W2832">
        <f t="shared" si="642"/>
        <v>2017</v>
      </c>
      <c r="X2832">
        <f t="shared" si="643"/>
        <v>12</v>
      </c>
      <c r="Y2832" s="25">
        <f t="shared" si="644"/>
        <v>23110.400000000143</v>
      </c>
    </row>
    <row r="2833" spans="1:25">
      <c r="A2833" t="s">
        <v>4347</v>
      </c>
      <c r="B2833" t="s">
        <v>4348</v>
      </c>
      <c r="C2833" t="s">
        <v>55</v>
      </c>
      <c r="D2833">
        <v>14</v>
      </c>
      <c r="E2833" s="36">
        <v>-12.3</v>
      </c>
      <c r="F2833" s="4">
        <v>-8.9999999999999998E-4</v>
      </c>
      <c r="G2833">
        <v>0</v>
      </c>
      <c r="H2833" s="25">
        <v>4.5</v>
      </c>
      <c r="I2833" s="25">
        <v>-20.6</v>
      </c>
      <c r="J2833" s="3">
        <v>10000</v>
      </c>
      <c r="K2833" s="7">
        <f t="shared" si="631"/>
        <v>-2</v>
      </c>
      <c r="L2833" s="6">
        <f t="shared" si="632"/>
        <v>-13.700000000000001</v>
      </c>
      <c r="M2833">
        <v>1</v>
      </c>
      <c r="N2833" s="9">
        <f t="shared" si="633"/>
        <v>0</v>
      </c>
      <c r="O2833" s="9">
        <f t="shared" si="634"/>
        <v>-1</v>
      </c>
      <c r="P2833" s="9">
        <f t="shared" si="635"/>
        <v>0</v>
      </c>
      <c r="Q2833" s="8">
        <f t="shared" si="636"/>
        <v>0</v>
      </c>
      <c r="R2833" s="8">
        <f t="shared" si="637"/>
        <v>-12.3</v>
      </c>
      <c r="S2833" t="str">
        <f t="shared" si="638"/>
        <v>18.00.00</v>
      </c>
      <c r="T2833" t="str">
        <f t="shared" si="639"/>
        <v>8.00.00</v>
      </c>
      <c r="U2833" t="str">
        <f t="shared" si="640"/>
        <v>16-ott-2017</v>
      </c>
      <c r="V2833">
        <f t="shared" si="641"/>
        <v>10</v>
      </c>
      <c r="W2833">
        <f t="shared" si="642"/>
        <v>2017</v>
      </c>
      <c r="X2833">
        <f t="shared" si="643"/>
        <v>16</v>
      </c>
      <c r="Y2833" s="25">
        <f t="shared" si="644"/>
        <v>23098.100000000144</v>
      </c>
    </row>
    <row r="2834" spans="1:25">
      <c r="A2834" t="s">
        <v>4349</v>
      </c>
      <c r="B2834" t="s">
        <v>4350</v>
      </c>
      <c r="C2834" t="s">
        <v>55</v>
      </c>
      <c r="D2834">
        <v>2</v>
      </c>
      <c r="E2834" s="36">
        <v>-34.200000000000003</v>
      </c>
      <c r="F2834" s="4">
        <v>-2.5999999999999999E-3</v>
      </c>
      <c r="G2834">
        <v>0</v>
      </c>
      <c r="H2834" s="25">
        <v>0</v>
      </c>
      <c r="I2834" s="25">
        <v>-35.200000000000003</v>
      </c>
      <c r="J2834" s="3">
        <v>10000</v>
      </c>
      <c r="K2834" s="7">
        <f t="shared" si="631"/>
        <v>-3</v>
      </c>
      <c r="L2834" s="6">
        <f t="shared" si="632"/>
        <v>-47.900000000000006</v>
      </c>
      <c r="M2834">
        <v>1</v>
      </c>
      <c r="N2834" s="9">
        <f t="shared" si="633"/>
        <v>0</v>
      </c>
      <c r="O2834" s="9">
        <f t="shared" si="634"/>
        <v>-1</v>
      </c>
      <c r="P2834" s="9">
        <f t="shared" si="635"/>
        <v>0</v>
      </c>
      <c r="Q2834" s="8">
        <f t="shared" si="636"/>
        <v>0</v>
      </c>
      <c r="R2834" s="8">
        <f t="shared" si="637"/>
        <v>-34.200000000000003</v>
      </c>
      <c r="S2834" t="str">
        <f t="shared" si="638"/>
        <v>10.00.00</v>
      </c>
      <c r="T2834" t="str">
        <f t="shared" si="639"/>
        <v>12.00.00</v>
      </c>
      <c r="U2834" t="str">
        <f t="shared" si="640"/>
        <v>17-ott-2017</v>
      </c>
      <c r="V2834">
        <f t="shared" si="641"/>
        <v>10</v>
      </c>
      <c r="W2834">
        <f t="shared" si="642"/>
        <v>2017</v>
      </c>
      <c r="X2834">
        <f t="shared" si="643"/>
        <v>17</v>
      </c>
      <c r="Y2834" s="25">
        <f t="shared" si="644"/>
        <v>23063.900000000143</v>
      </c>
    </row>
    <row r="2835" spans="1:25">
      <c r="A2835" t="s">
        <v>6180</v>
      </c>
      <c r="B2835" t="s">
        <v>6181</v>
      </c>
      <c r="C2835" t="s">
        <v>25</v>
      </c>
      <c r="D2835">
        <v>71</v>
      </c>
      <c r="E2835" s="36">
        <v>5.7</v>
      </c>
      <c r="F2835" s="4">
        <v>4.0000000000000002E-4</v>
      </c>
      <c r="G2835">
        <v>0</v>
      </c>
      <c r="H2835" s="25">
        <v>21.7</v>
      </c>
      <c r="I2835" s="25">
        <v>-7</v>
      </c>
      <c r="J2835" s="3">
        <v>10000</v>
      </c>
      <c r="K2835" s="7">
        <f t="shared" si="631"/>
        <v>1</v>
      </c>
      <c r="L2835" s="6">
        <f t="shared" si="632"/>
        <v>5.7</v>
      </c>
      <c r="M2835">
        <v>1</v>
      </c>
      <c r="N2835" s="9">
        <f t="shared" si="633"/>
        <v>1</v>
      </c>
      <c r="O2835" s="9">
        <f t="shared" si="634"/>
        <v>0</v>
      </c>
      <c r="P2835" s="9">
        <f t="shared" si="635"/>
        <v>0</v>
      </c>
      <c r="Q2835" s="8">
        <f t="shared" si="636"/>
        <v>5.7</v>
      </c>
      <c r="R2835" s="8">
        <f t="shared" si="637"/>
        <v>0</v>
      </c>
      <c r="S2835" t="str">
        <f t="shared" si="638"/>
        <v>11.30.00</v>
      </c>
      <c r="T2835" t="str">
        <f t="shared" si="639"/>
        <v>17.25.00</v>
      </c>
      <c r="U2835" t="str">
        <f t="shared" si="640"/>
        <v>17-ott-2017</v>
      </c>
      <c r="V2835">
        <f t="shared" si="641"/>
        <v>10</v>
      </c>
      <c r="W2835">
        <f t="shared" si="642"/>
        <v>2017</v>
      </c>
      <c r="X2835">
        <f t="shared" si="643"/>
        <v>17</v>
      </c>
      <c r="Y2835" s="25">
        <f t="shared" si="644"/>
        <v>23069.600000000144</v>
      </c>
    </row>
    <row r="2836" spans="1:25">
      <c r="A2836" t="s">
        <v>4348</v>
      </c>
      <c r="B2836" t="s">
        <v>4349</v>
      </c>
      <c r="C2836" t="s">
        <v>25</v>
      </c>
      <c r="D2836">
        <v>2</v>
      </c>
      <c r="E2836" s="36">
        <v>-25.3</v>
      </c>
      <c r="F2836" s="4">
        <v>-1.9E-3</v>
      </c>
      <c r="G2836">
        <v>0</v>
      </c>
      <c r="H2836" s="25">
        <v>0</v>
      </c>
      <c r="I2836" s="25">
        <v>-49.2</v>
      </c>
      <c r="J2836" s="3">
        <v>10000</v>
      </c>
      <c r="K2836" s="7">
        <f t="shared" si="631"/>
        <v>-1</v>
      </c>
      <c r="L2836" s="6">
        <f t="shared" si="632"/>
        <v>-25.3</v>
      </c>
      <c r="M2836">
        <v>1</v>
      </c>
      <c r="N2836" s="9">
        <f t="shared" si="633"/>
        <v>0</v>
      </c>
      <c r="O2836" s="9">
        <f t="shared" si="634"/>
        <v>-1</v>
      </c>
      <c r="P2836" s="9">
        <f t="shared" si="635"/>
        <v>0</v>
      </c>
      <c r="Q2836" s="8">
        <f t="shared" si="636"/>
        <v>0</v>
      </c>
      <c r="R2836" s="8">
        <f t="shared" si="637"/>
        <v>-25.3</v>
      </c>
      <c r="S2836" t="str">
        <f t="shared" si="638"/>
        <v>8.00.00</v>
      </c>
      <c r="T2836" t="str">
        <f t="shared" si="639"/>
        <v>10.00.00</v>
      </c>
      <c r="U2836" t="str">
        <f t="shared" si="640"/>
        <v>17-ott-2017</v>
      </c>
      <c r="V2836">
        <f t="shared" si="641"/>
        <v>10</v>
      </c>
      <c r="W2836">
        <f t="shared" si="642"/>
        <v>2017</v>
      </c>
      <c r="X2836">
        <f t="shared" si="643"/>
        <v>17</v>
      </c>
      <c r="Y2836" s="25">
        <f t="shared" si="644"/>
        <v>23044.300000000145</v>
      </c>
    </row>
    <row r="2837" spans="1:25">
      <c r="A2837" t="s">
        <v>4351</v>
      </c>
      <c r="B2837" t="s">
        <v>4352</v>
      </c>
      <c r="C2837" t="s">
        <v>25</v>
      </c>
      <c r="D2837">
        <v>21</v>
      </c>
      <c r="E2837" s="36">
        <v>-53.2</v>
      </c>
      <c r="F2837" s="4">
        <v>-4.1000000000000003E-3</v>
      </c>
      <c r="G2837">
        <v>0</v>
      </c>
      <c r="H2837" s="25">
        <v>29.5</v>
      </c>
      <c r="I2837" s="25">
        <v>-52.7</v>
      </c>
      <c r="J2837" s="3">
        <v>10000</v>
      </c>
      <c r="K2837" s="7">
        <f t="shared" si="631"/>
        <v>-2</v>
      </c>
      <c r="L2837" s="6">
        <f t="shared" si="632"/>
        <v>-78.5</v>
      </c>
      <c r="M2837">
        <v>1</v>
      </c>
      <c r="N2837" s="9">
        <f t="shared" si="633"/>
        <v>0</v>
      </c>
      <c r="O2837" s="9">
        <f t="shared" si="634"/>
        <v>-1</v>
      </c>
      <c r="P2837" s="9">
        <f t="shared" si="635"/>
        <v>0</v>
      </c>
      <c r="Q2837" s="8">
        <f t="shared" si="636"/>
        <v>0</v>
      </c>
      <c r="R2837" s="8">
        <f t="shared" si="637"/>
        <v>-53.2</v>
      </c>
      <c r="S2837" t="str">
        <f t="shared" si="638"/>
        <v>12.00.00</v>
      </c>
      <c r="T2837" t="str">
        <f t="shared" si="639"/>
        <v>9.00.00</v>
      </c>
      <c r="U2837" t="str">
        <f t="shared" si="640"/>
        <v>18-ott-2017</v>
      </c>
      <c r="V2837">
        <f t="shared" si="641"/>
        <v>10</v>
      </c>
      <c r="W2837">
        <f t="shared" si="642"/>
        <v>2017</v>
      </c>
      <c r="X2837">
        <f t="shared" si="643"/>
        <v>18</v>
      </c>
      <c r="Y2837" s="25">
        <f t="shared" si="644"/>
        <v>22991.100000000144</v>
      </c>
    </row>
    <row r="2838" spans="1:25">
      <c r="A2838" t="s">
        <v>6182</v>
      </c>
      <c r="B2838" t="s">
        <v>6183</v>
      </c>
      <c r="C2838" t="s">
        <v>25</v>
      </c>
      <c r="D2838">
        <v>22</v>
      </c>
      <c r="E2838" s="36">
        <v>21.2</v>
      </c>
      <c r="F2838" s="4">
        <v>1.6000000000000001E-3</v>
      </c>
      <c r="G2838">
        <v>0</v>
      </c>
      <c r="H2838" s="25">
        <v>22</v>
      </c>
      <c r="I2838" s="25">
        <v>-20.5</v>
      </c>
      <c r="J2838" s="3">
        <v>10000</v>
      </c>
      <c r="K2838" s="7">
        <f t="shared" si="631"/>
        <v>1</v>
      </c>
      <c r="L2838" s="6">
        <f t="shared" si="632"/>
        <v>21.2</v>
      </c>
      <c r="M2838">
        <v>1</v>
      </c>
      <c r="N2838" s="9">
        <f t="shared" si="633"/>
        <v>1</v>
      </c>
      <c r="O2838" s="9">
        <f t="shared" si="634"/>
        <v>0</v>
      </c>
      <c r="P2838" s="9">
        <f t="shared" si="635"/>
        <v>0</v>
      </c>
      <c r="Q2838" s="8">
        <f t="shared" si="636"/>
        <v>21.2</v>
      </c>
      <c r="R2838" s="8">
        <f t="shared" si="637"/>
        <v>0</v>
      </c>
      <c r="S2838" t="str">
        <f t="shared" si="638"/>
        <v>15.35.00</v>
      </c>
      <c r="T2838" t="str">
        <f t="shared" si="639"/>
        <v>17.25.00</v>
      </c>
      <c r="U2838" t="str">
        <f t="shared" si="640"/>
        <v>19-ott-2017</v>
      </c>
      <c r="V2838">
        <f t="shared" si="641"/>
        <v>10</v>
      </c>
      <c r="W2838">
        <f t="shared" si="642"/>
        <v>2017</v>
      </c>
      <c r="X2838">
        <f t="shared" si="643"/>
        <v>19</v>
      </c>
      <c r="Y2838" s="25">
        <f t="shared" si="644"/>
        <v>23012.300000000145</v>
      </c>
    </row>
    <row r="2839" spans="1:25">
      <c r="A2839" t="s">
        <v>4354</v>
      </c>
      <c r="B2839" t="s">
        <v>4355</v>
      </c>
      <c r="C2839" t="s">
        <v>25</v>
      </c>
      <c r="D2839">
        <v>15</v>
      </c>
      <c r="E2839" s="36">
        <v>-2.8</v>
      </c>
      <c r="F2839" s="4">
        <v>-2.0000000000000001E-4</v>
      </c>
      <c r="G2839">
        <v>0</v>
      </c>
      <c r="H2839" s="25">
        <v>60.9</v>
      </c>
      <c r="I2839" s="25">
        <v>-6.8</v>
      </c>
      <c r="J2839" s="3">
        <v>10000</v>
      </c>
      <c r="K2839" s="7">
        <f t="shared" si="631"/>
        <v>-1</v>
      </c>
      <c r="L2839" s="6">
        <f t="shared" si="632"/>
        <v>-2.8</v>
      </c>
      <c r="M2839">
        <v>1</v>
      </c>
      <c r="N2839" s="9">
        <f t="shared" si="633"/>
        <v>0</v>
      </c>
      <c r="O2839" s="9">
        <f t="shared" si="634"/>
        <v>-1</v>
      </c>
      <c r="P2839" s="9">
        <f t="shared" si="635"/>
        <v>0</v>
      </c>
      <c r="Q2839" s="8">
        <f t="shared" si="636"/>
        <v>0</v>
      </c>
      <c r="R2839" s="8">
        <f t="shared" si="637"/>
        <v>-2.8</v>
      </c>
      <c r="S2839" t="str">
        <f t="shared" si="638"/>
        <v>22.00.00</v>
      </c>
      <c r="T2839" t="str">
        <f t="shared" si="639"/>
        <v>14.00.00</v>
      </c>
      <c r="U2839" t="str">
        <f t="shared" si="640"/>
        <v>19-ott-2017</v>
      </c>
      <c r="V2839">
        <f t="shared" si="641"/>
        <v>10</v>
      </c>
      <c r="W2839">
        <f t="shared" si="642"/>
        <v>2017</v>
      </c>
      <c r="X2839">
        <f t="shared" si="643"/>
        <v>19</v>
      </c>
      <c r="Y2839" s="25">
        <f t="shared" si="644"/>
        <v>23009.500000000146</v>
      </c>
    </row>
    <row r="2840" spans="1:25">
      <c r="A2840" t="s">
        <v>4352</v>
      </c>
      <c r="B2840" t="s">
        <v>4353</v>
      </c>
      <c r="C2840" t="s">
        <v>55</v>
      </c>
      <c r="D2840">
        <v>2</v>
      </c>
      <c r="E2840" s="36">
        <v>50.2</v>
      </c>
      <c r="F2840" s="4">
        <v>3.8999999999999998E-3</v>
      </c>
      <c r="G2840">
        <v>0</v>
      </c>
      <c r="H2840" s="25">
        <v>82.2</v>
      </c>
      <c r="I2840" s="25">
        <v>0</v>
      </c>
      <c r="J2840" s="3">
        <v>10000</v>
      </c>
      <c r="K2840" s="7">
        <f t="shared" si="631"/>
        <v>1</v>
      </c>
      <c r="L2840" s="6">
        <f t="shared" si="632"/>
        <v>50.2</v>
      </c>
      <c r="M2840">
        <v>1</v>
      </c>
      <c r="N2840" s="9">
        <f t="shared" si="633"/>
        <v>1</v>
      </c>
      <c r="O2840" s="9">
        <f t="shared" si="634"/>
        <v>0</v>
      </c>
      <c r="P2840" s="9">
        <f t="shared" si="635"/>
        <v>0</v>
      </c>
      <c r="Q2840" s="8">
        <f t="shared" si="636"/>
        <v>50.2</v>
      </c>
      <c r="R2840" s="8">
        <f t="shared" si="637"/>
        <v>0</v>
      </c>
      <c r="S2840" t="str">
        <f t="shared" si="638"/>
        <v>9.00.00</v>
      </c>
      <c r="T2840" t="str">
        <f t="shared" si="639"/>
        <v>11.00.00</v>
      </c>
      <c r="U2840" t="str">
        <f t="shared" si="640"/>
        <v>19-ott-2017</v>
      </c>
      <c r="V2840">
        <f t="shared" si="641"/>
        <v>10</v>
      </c>
      <c r="W2840">
        <f t="shared" si="642"/>
        <v>2017</v>
      </c>
      <c r="X2840">
        <f t="shared" si="643"/>
        <v>19</v>
      </c>
      <c r="Y2840" s="25">
        <f t="shared" si="644"/>
        <v>23059.700000000146</v>
      </c>
    </row>
    <row r="2841" spans="1:25">
      <c r="A2841" t="s">
        <v>6184</v>
      </c>
      <c r="B2841" t="s">
        <v>6185</v>
      </c>
      <c r="C2841" t="s">
        <v>55</v>
      </c>
      <c r="D2841">
        <v>31</v>
      </c>
      <c r="E2841" s="36">
        <v>50</v>
      </c>
      <c r="F2841" s="4">
        <v>1.9E-3</v>
      </c>
      <c r="G2841">
        <v>0</v>
      </c>
      <c r="H2841" s="25">
        <v>104.6</v>
      </c>
      <c r="I2841" s="25">
        <v>-2.4</v>
      </c>
      <c r="J2841" s="3">
        <v>10000</v>
      </c>
      <c r="K2841" s="7">
        <f t="shared" si="631"/>
        <v>2</v>
      </c>
      <c r="L2841" s="6">
        <f t="shared" si="632"/>
        <v>100.2</v>
      </c>
      <c r="M2841">
        <v>1</v>
      </c>
      <c r="N2841" s="9">
        <f t="shared" si="633"/>
        <v>1</v>
      </c>
      <c r="O2841" s="9">
        <f t="shared" si="634"/>
        <v>0</v>
      </c>
      <c r="P2841" s="9">
        <f t="shared" si="635"/>
        <v>0</v>
      </c>
      <c r="Q2841" s="8">
        <f t="shared" si="636"/>
        <v>50</v>
      </c>
      <c r="R2841" s="8">
        <f t="shared" si="637"/>
        <v>0</v>
      </c>
      <c r="S2841" t="str">
        <f t="shared" si="638"/>
        <v>14.50.00</v>
      </c>
      <c r="T2841" t="str">
        <f t="shared" si="639"/>
        <v>17.25.00</v>
      </c>
      <c r="U2841" t="str">
        <f t="shared" si="640"/>
        <v>20-ott-2017</v>
      </c>
      <c r="V2841">
        <f t="shared" si="641"/>
        <v>10</v>
      </c>
      <c r="W2841">
        <f t="shared" si="642"/>
        <v>2017</v>
      </c>
      <c r="X2841">
        <f t="shared" si="643"/>
        <v>20</v>
      </c>
      <c r="Y2841" s="25">
        <f t="shared" si="644"/>
        <v>23109.700000000146</v>
      </c>
    </row>
    <row r="2842" spans="1:25">
      <c r="A2842" t="s">
        <v>4356</v>
      </c>
      <c r="B2842" t="s">
        <v>4357</v>
      </c>
      <c r="C2842" t="s">
        <v>55</v>
      </c>
      <c r="D2842">
        <v>17</v>
      </c>
      <c r="E2842" s="36">
        <v>-14.8</v>
      </c>
      <c r="F2842" s="4">
        <v>-1.1000000000000001E-3</v>
      </c>
      <c r="G2842">
        <v>0</v>
      </c>
      <c r="H2842" s="25">
        <v>32.200000000000003</v>
      </c>
      <c r="I2842" s="25">
        <v>-14.8</v>
      </c>
      <c r="J2842" s="3">
        <v>10000</v>
      </c>
      <c r="K2842" s="7">
        <f t="shared" si="631"/>
        <v>-1</v>
      </c>
      <c r="L2842" s="6">
        <f t="shared" si="632"/>
        <v>-14.8</v>
      </c>
      <c r="M2842">
        <v>1</v>
      </c>
      <c r="N2842" s="9">
        <f t="shared" si="633"/>
        <v>0</v>
      </c>
      <c r="O2842" s="9">
        <f t="shared" si="634"/>
        <v>-1</v>
      </c>
      <c r="P2842" s="9">
        <f t="shared" si="635"/>
        <v>0</v>
      </c>
      <c r="Q2842" s="8">
        <f t="shared" si="636"/>
        <v>0</v>
      </c>
      <c r="R2842" s="8">
        <f t="shared" si="637"/>
        <v>-14.8</v>
      </c>
      <c r="S2842" t="str">
        <f t="shared" si="638"/>
        <v>15.00.00</v>
      </c>
      <c r="T2842" t="str">
        <f t="shared" si="639"/>
        <v>9.00.00</v>
      </c>
      <c r="U2842" t="str">
        <f t="shared" si="640"/>
        <v>20-ott-2017</v>
      </c>
      <c r="V2842">
        <f t="shared" si="641"/>
        <v>10</v>
      </c>
      <c r="W2842">
        <f t="shared" si="642"/>
        <v>2017</v>
      </c>
      <c r="X2842">
        <f t="shared" si="643"/>
        <v>20</v>
      </c>
      <c r="Y2842" s="25">
        <f t="shared" si="644"/>
        <v>23094.900000000147</v>
      </c>
    </row>
    <row r="2843" spans="1:25">
      <c r="A2843" t="s">
        <v>4358</v>
      </c>
      <c r="B2843" t="s">
        <v>4359</v>
      </c>
      <c r="C2843" t="s">
        <v>55</v>
      </c>
      <c r="D2843">
        <v>12</v>
      </c>
      <c r="E2843" s="36">
        <v>-2.2999999999999998</v>
      </c>
      <c r="F2843" s="4">
        <v>-2.0000000000000001E-4</v>
      </c>
      <c r="G2843">
        <v>0</v>
      </c>
      <c r="H2843" s="25">
        <v>13.9</v>
      </c>
      <c r="I2843" s="25">
        <v>-3.9</v>
      </c>
      <c r="J2843" s="3">
        <v>10000</v>
      </c>
      <c r="K2843" s="7">
        <f t="shared" si="631"/>
        <v>-2</v>
      </c>
      <c r="L2843" s="6">
        <f t="shared" si="632"/>
        <v>-17.100000000000001</v>
      </c>
      <c r="M2843">
        <v>1</v>
      </c>
      <c r="N2843" s="9">
        <f t="shared" si="633"/>
        <v>0</v>
      </c>
      <c r="O2843" s="9">
        <f t="shared" si="634"/>
        <v>-1</v>
      </c>
      <c r="P2843" s="9">
        <f t="shared" si="635"/>
        <v>0</v>
      </c>
      <c r="Q2843" s="8">
        <f t="shared" si="636"/>
        <v>0</v>
      </c>
      <c r="R2843" s="8">
        <f t="shared" si="637"/>
        <v>-2.2999999999999998</v>
      </c>
      <c r="S2843" t="str">
        <f t="shared" si="638"/>
        <v>21.00.00</v>
      </c>
      <c r="T2843" t="str">
        <f t="shared" si="639"/>
        <v>10.00.00</v>
      </c>
      <c r="U2843" t="str">
        <f t="shared" si="640"/>
        <v>23-ott-2017</v>
      </c>
      <c r="V2843">
        <f t="shared" si="641"/>
        <v>10</v>
      </c>
      <c r="W2843">
        <f t="shared" si="642"/>
        <v>2017</v>
      </c>
      <c r="X2843">
        <f t="shared" si="643"/>
        <v>23</v>
      </c>
      <c r="Y2843" s="25">
        <f t="shared" si="644"/>
        <v>23092.600000000148</v>
      </c>
    </row>
    <row r="2844" spans="1:25">
      <c r="A2844" t="s">
        <v>4360</v>
      </c>
      <c r="B2844" t="s">
        <v>4361</v>
      </c>
      <c r="C2844" t="s">
        <v>55</v>
      </c>
      <c r="D2844">
        <v>16</v>
      </c>
      <c r="E2844" s="36">
        <v>23</v>
      </c>
      <c r="F2844" s="4">
        <v>1.8E-3</v>
      </c>
      <c r="G2844">
        <v>0</v>
      </c>
      <c r="H2844" s="25">
        <v>69.7</v>
      </c>
      <c r="I2844" s="25">
        <v>-15.3</v>
      </c>
      <c r="J2844" s="3">
        <v>10000</v>
      </c>
      <c r="K2844" s="7">
        <f t="shared" si="631"/>
        <v>1</v>
      </c>
      <c r="L2844" s="6">
        <f t="shared" si="632"/>
        <v>23</v>
      </c>
      <c r="M2844">
        <v>1</v>
      </c>
      <c r="N2844" s="9">
        <f t="shared" si="633"/>
        <v>1</v>
      </c>
      <c r="O2844" s="9">
        <f t="shared" si="634"/>
        <v>0</v>
      </c>
      <c r="P2844" s="9">
        <f t="shared" si="635"/>
        <v>0</v>
      </c>
      <c r="Q2844" s="8">
        <f t="shared" si="636"/>
        <v>23</v>
      </c>
      <c r="R2844" s="8">
        <f t="shared" si="637"/>
        <v>0</v>
      </c>
      <c r="S2844" t="str">
        <f t="shared" si="638"/>
        <v>11.00.00</v>
      </c>
      <c r="T2844" t="str">
        <f t="shared" si="639"/>
        <v>3.00.00</v>
      </c>
      <c r="U2844" t="str">
        <f t="shared" si="640"/>
        <v>25-ott-2017</v>
      </c>
      <c r="V2844">
        <f t="shared" si="641"/>
        <v>10</v>
      </c>
      <c r="W2844">
        <f t="shared" si="642"/>
        <v>2017</v>
      </c>
      <c r="X2844">
        <f t="shared" si="643"/>
        <v>25</v>
      </c>
      <c r="Y2844" s="25">
        <f t="shared" si="644"/>
        <v>23115.600000000148</v>
      </c>
    </row>
    <row r="2845" spans="1:25">
      <c r="A2845" t="s">
        <v>3677</v>
      </c>
      <c r="B2845" t="s">
        <v>3678</v>
      </c>
      <c r="C2845" t="s">
        <v>25</v>
      </c>
      <c r="D2845">
        <v>3</v>
      </c>
      <c r="E2845" s="36">
        <v>24.1</v>
      </c>
      <c r="F2845" s="4">
        <v>1.9E-3</v>
      </c>
      <c r="G2845">
        <v>0</v>
      </c>
      <c r="H2845" s="25">
        <v>24.1</v>
      </c>
      <c r="I2845" s="25">
        <v>0</v>
      </c>
      <c r="J2845" s="3">
        <v>10000</v>
      </c>
      <c r="K2845" s="7">
        <f t="shared" si="631"/>
        <v>2</v>
      </c>
      <c r="L2845" s="6">
        <f t="shared" si="632"/>
        <v>47.1</v>
      </c>
      <c r="M2845">
        <v>1</v>
      </c>
      <c r="N2845" s="9">
        <f t="shared" si="633"/>
        <v>1</v>
      </c>
      <c r="O2845" s="9">
        <f t="shared" si="634"/>
        <v>0</v>
      </c>
      <c r="P2845" s="9">
        <f t="shared" si="635"/>
        <v>0</v>
      </c>
      <c r="Q2845" s="8">
        <f t="shared" si="636"/>
        <v>24.1</v>
      </c>
      <c r="R2845" s="8">
        <f t="shared" si="637"/>
        <v>0</v>
      </c>
      <c r="S2845" t="str">
        <f t="shared" si="638"/>
        <v>20.00.00</v>
      </c>
      <c r="T2845" t="str">
        <f t="shared" si="639"/>
        <v>23.00.00</v>
      </c>
      <c r="U2845" t="str">
        <f t="shared" si="640"/>
        <v>25-ott-2017</v>
      </c>
      <c r="V2845">
        <f t="shared" si="641"/>
        <v>10</v>
      </c>
      <c r="W2845">
        <f t="shared" si="642"/>
        <v>2017</v>
      </c>
      <c r="X2845">
        <f t="shared" si="643"/>
        <v>25</v>
      </c>
      <c r="Y2845" s="25">
        <f t="shared" si="644"/>
        <v>23139.700000000146</v>
      </c>
    </row>
    <row r="2846" spans="1:25">
      <c r="A2846" t="s">
        <v>6186</v>
      </c>
      <c r="B2846" t="s">
        <v>6187</v>
      </c>
      <c r="C2846" t="s">
        <v>25</v>
      </c>
      <c r="D2846">
        <v>94</v>
      </c>
      <c r="E2846" s="36">
        <v>-87.1</v>
      </c>
      <c r="F2846" s="4">
        <v>-6.7000000000000002E-3</v>
      </c>
      <c r="G2846">
        <v>0</v>
      </c>
      <c r="H2846" s="25">
        <v>6.5</v>
      </c>
      <c r="I2846" s="25">
        <v>-98.8</v>
      </c>
      <c r="J2846" s="3">
        <v>10000</v>
      </c>
      <c r="K2846" s="7">
        <f t="shared" si="631"/>
        <v>-1</v>
      </c>
      <c r="L2846" s="6">
        <f t="shared" si="632"/>
        <v>-87.1</v>
      </c>
      <c r="M2846">
        <v>1</v>
      </c>
      <c r="N2846" s="9">
        <f t="shared" si="633"/>
        <v>0</v>
      </c>
      <c r="O2846" s="9">
        <f t="shared" si="634"/>
        <v>-1</v>
      </c>
      <c r="P2846" s="9">
        <f t="shared" si="635"/>
        <v>0</v>
      </c>
      <c r="Q2846" s="8">
        <f t="shared" si="636"/>
        <v>0</v>
      </c>
      <c r="R2846" s="8">
        <f t="shared" si="637"/>
        <v>-87.1</v>
      </c>
      <c r="S2846" t="str">
        <f t="shared" si="638"/>
        <v>9.35.00</v>
      </c>
      <c r="T2846" t="str">
        <f t="shared" si="639"/>
        <v>17.25.00</v>
      </c>
      <c r="U2846" t="str">
        <f t="shared" si="640"/>
        <v>25-ott-2017</v>
      </c>
      <c r="V2846">
        <f t="shared" si="641"/>
        <v>10</v>
      </c>
      <c r="W2846">
        <f t="shared" si="642"/>
        <v>2017</v>
      </c>
      <c r="X2846">
        <f t="shared" si="643"/>
        <v>25</v>
      </c>
      <c r="Y2846" s="25">
        <f t="shared" si="644"/>
        <v>23052.600000000148</v>
      </c>
    </row>
    <row r="2847" spans="1:25">
      <c r="A2847" t="s">
        <v>6188</v>
      </c>
      <c r="B2847" t="s">
        <v>6189</v>
      </c>
      <c r="C2847" t="s">
        <v>25</v>
      </c>
      <c r="D2847">
        <v>81</v>
      </c>
      <c r="E2847" s="36">
        <v>149.69999999999999</v>
      </c>
      <c r="F2847" s="4">
        <v>1.15E-2</v>
      </c>
      <c r="G2847">
        <v>0</v>
      </c>
      <c r="H2847" s="25">
        <v>150.69999999999999</v>
      </c>
      <c r="I2847" s="25">
        <v>0</v>
      </c>
      <c r="J2847" s="3">
        <v>10000</v>
      </c>
      <c r="K2847" s="7">
        <f t="shared" si="631"/>
        <v>1</v>
      </c>
      <c r="L2847" s="6">
        <f t="shared" si="632"/>
        <v>149.69999999999999</v>
      </c>
      <c r="M2847">
        <v>1</v>
      </c>
      <c r="N2847" s="9">
        <f t="shared" si="633"/>
        <v>1</v>
      </c>
      <c r="O2847" s="9">
        <f t="shared" si="634"/>
        <v>0</v>
      </c>
      <c r="P2847" s="9">
        <f t="shared" si="635"/>
        <v>0</v>
      </c>
      <c r="Q2847" s="8">
        <f t="shared" si="636"/>
        <v>149.69999999999999</v>
      </c>
      <c r="R2847" s="8">
        <f t="shared" si="637"/>
        <v>0</v>
      </c>
      <c r="S2847" t="str">
        <f t="shared" si="638"/>
        <v>10.40.00</v>
      </c>
      <c r="T2847" t="str">
        <f t="shared" si="639"/>
        <v>17.25.00</v>
      </c>
      <c r="U2847" t="str">
        <f t="shared" si="640"/>
        <v>26-ott-2017</v>
      </c>
      <c r="V2847">
        <f t="shared" si="641"/>
        <v>10</v>
      </c>
      <c r="W2847">
        <f t="shared" si="642"/>
        <v>2017</v>
      </c>
      <c r="X2847">
        <f t="shared" si="643"/>
        <v>26</v>
      </c>
      <c r="Y2847" s="25">
        <f t="shared" si="644"/>
        <v>23202.300000000148</v>
      </c>
    </row>
    <row r="2848" spans="1:25">
      <c r="A2848" t="s">
        <v>4361</v>
      </c>
      <c r="B2848" t="s">
        <v>4362</v>
      </c>
      <c r="C2848" t="s">
        <v>25</v>
      </c>
      <c r="D2848">
        <v>29</v>
      </c>
      <c r="E2848" s="36">
        <v>194.1</v>
      </c>
      <c r="F2848" s="4">
        <v>1.4999999999999999E-2</v>
      </c>
      <c r="G2848">
        <v>0</v>
      </c>
      <c r="H2848" s="25">
        <v>228</v>
      </c>
      <c r="I2848" s="25">
        <v>-29.8</v>
      </c>
      <c r="J2848" s="3">
        <v>10000</v>
      </c>
      <c r="K2848" s="7">
        <f t="shared" si="631"/>
        <v>2</v>
      </c>
      <c r="L2848" s="6">
        <f t="shared" si="632"/>
        <v>343.79999999999995</v>
      </c>
      <c r="M2848">
        <v>1</v>
      </c>
      <c r="N2848" s="9">
        <f t="shared" si="633"/>
        <v>1</v>
      </c>
      <c r="O2848" s="9">
        <f t="shared" si="634"/>
        <v>0</v>
      </c>
      <c r="P2848" s="9">
        <f t="shared" si="635"/>
        <v>0</v>
      </c>
      <c r="Q2848" s="8">
        <f t="shared" si="636"/>
        <v>194.1</v>
      </c>
      <c r="R2848" s="8">
        <f t="shared" si="637"/>
        <v>0</v>
      </c>
      <c r="S2848" t="str">
        <f t="shared" si="638"/>
        <v>3.00.00</v>
      </c>
      <c r="T2848" t="str">
        <f t="shared" si="639"/>
        <v>8.00.00</v>
      </c>
      <c r="U2848" t="str">
        <f t="shared" si="640"/>
        <v>26-ott-2017</v>
      </c>
      <c r="V2848">
        <f t="shared" si="641"/>
        <v>10</v>
      </c>
      <c r="W2848">
        <f t="shared" si="642"/>
        <v>2017</v>
      </c>
      <c r="X2848">
        <f t="shared" si="643"/>
        <v>26</v>
      </c>
      <c r="Y2848" s="25">
        <f t="shared" si="644"/>
        <v>23396.400000000147</v>
      </c>
    </row>
    <row r="2849" spans="1:25">
      <c r="A2849" t="s">
        <v>2598</v>
      </c>
      <c r="B2849" t="s">
        <v>2599</v>
      </c>
      <c r="C2849" t="s">
        <v>25</v>
      </c>
      <c r="D2849">
        <v>9</v>
      </c>
      <c r="E2849" s="38">
        <v>-35.4</v>
      </c>
      <c r="F2849" s="4">
        <v>-1.2999999999999999E-3</v>
      </c>
      <c r="G2849">
        <v>0</v>
      </c>
      <c r="H2849" s="25">
        <v>0</v>
      </c>
      <c r="I2849" s="25">
        <v>-53.4</v>
      </c>
      <c r="J2849" s="3">
        <v>10000</v>
      </c>
      <c r="K2849" s="7">
        <f t="shared" si="631"/>
        <v>-1</v>
      </c>
      <c r="L2849" s="6">
        <f t="shared" si="632"/>
        <v>-35.4</v>
      </c>
      <c r="M2849">
        <v>1</v>
      </c>
      <c r="N2849" s="9">
        <f t="shared" si="633"/>
        <v>0</v>
      </c>
      <c r="O2849" s="9">
        <f t="shared" si="634"/>
        <v>-1</v>
      </c>
      <c r="P2849" s="9">
        <f t="shared" si="635"/>
        <v>0</v>
      </c>
      <c r="Q2849" s="8">
        <f t="shared" si="636"/>
        <v>0</v>
      </c>
      <c r="R2849" s="8">
        <f t="shared" si="637"/>
        <v>-35.4</v>
      </c>
      <c r="S2849" t="str">
        <f t="shared" si="638"/>
        <v>12.00.00</v>
      </c>
      <c r="T2849" t="str">
        <f t="shared" si="639"/>
        <v>21.00.00</v>
      </c>
      <c r="U2849" t="str">
        <f t="shared" si="640"/>
        <v>27-ott-2017</v>
      </c>
      <c r="V2849">
        <f t="shared" si="641"/>
        <v>10</v>
      </c>
      <c r="W2849">
        <f t="shared" si="642"/>
        <v>2017</v>
      </c>
      <c r="X2849">
        <f t="shared" si="643"/>
        <v>27</v>
      </c>
      <c r="Y2849" s="25">
        <f t="shared" si="644"/>
        <v>23361.000000000146</v>
      </c>
    </row>
    <row r="2850" spans="1:25">
      <c r="A2850" t="s">
        <v>4363</v>
      </c>
      <c r="B2850" t="s">
        <v>4364</v>
      </c>
      <c r="C2850" t="s">
        <v>55</v>
      </c>
      <c r="D2850">
        <v>9</v>
      </c>
      <c r="E2850" s="36">
        <v>-6</v>
      </c>
      <c r="F2850" s="4">
        <v>-5.0000000000000001E-4</v>
      </c>
      <c r="G2850">
        <v>0</v>
      </c>
      <c r="H2850" s="25">
        <v>19.7</v>
      </c>
      <c r="I2850" s="25">
        <v>-6</v>
      </c>
      <c r="J2850" s="3">
        <v>10000</v>
      </c>
      <c r="K2850" s="7">
        <f t="shared" si="631"/>
        <v>-2</v>
      </c>
      <c r="L2850" s="6">
        <f t="shared" si="632"/>
        <v>-41.4</v>
      </c>
      <c r="M2850">
        <v>1</v>
      </c>
      <c r="N2850" s="9">
        <f t="shared" si="633"/>
        <v>0</v>
      </c>
      <c r="O2850" s="9">
        <f t="shared" si="634"/>
        <v>-1</v>
      </c>
      <c r="P2850" s="9">
        <f t="shared" si="635"/>
        <v>0</v>
      </c>
      <c r="Q2850" s="8">
        <f t="shared" si="636"/>
        <v>0</v>
      </c>
      <c r="R2850" s="8">
        <f t="shared" si="637"/>
        <v>-6</v>
      </c>
      <c r="S2850" t="str">
        <f t="shared" si="638"/>
        <v>2.00.00</v>
      </c>
      <c r="T2850" t="str">
        <f t="shared" si="639"/>
        <v>11.00.00</v>
      </c>
      <c r="U2850" t="str">
        <f t="shared" si="640"/>
        <v>30-ott-2017</v>
      </c>
      <c r="V2850">
        <f t="shared" si="641"/>
        <v>10</v>
      </c>
      <c r="W2850">
        <f t="shared" si="642"/>
        <v>2017</v>
      </c>
      <c r="X2850">
        <f t="shared" si="643"/>
        <v>30</v>
      </c>
      <c r="Y2850" s="25">
        <f t="shared" si="644"/>
        <v>23355.000000000146</v>
      </c>
    </row>
    <row r="2851" spans="1:25">
      <c r="A2851" t="s">
        <v>4365</v>
      </c>
      <c r="B2851" t="s">
        <v>4366</v>
      </c>
      <c r="C2851" t="s">
        <v>25</v>
      </c>
      <c r="D2851">
        <v>15</v>
      </c>
      <c r="E2851" s="36">
        <v>31.1</v>
      </c>
      <c r="F2851" s="4">
        <v>2.3E-3</v>
      </c>
      <c r="G2851">
        <v>0</v>
      </c>
      <c r="H2851" s="25">
        <v>39.799999999999997</v>
      </c>
      <c r="I2851" s="25">
        <v>-1.8</v>
      </c>
      <c r="J2851" s="3">
        <v>10000</v>
      </c>
      <c r="K2851" s="7">
        <f t="shared" si="631"/>
        <v>1</v>
      </c>
      <c r="L2851" s="6">
        <f t="shared" si="632"/>
        <v>31.1</v>
      </c>
      <c r="M2851">
        <v>1</v>
      </c>
      <c r="N2851" s="9">
        <f t="shared" si="633"/>
        <v>1</v>
      </c>
      <c r="O2851" s="9">
        <f t="shared" si="634"/>
        <v>0</v>
      </c>
      <c r="P2851" s="9">
        <f t="shared" si="635"/>
        <v>0</v>
      </c>
      <c r="Q2851" s="8">
        <f t="shared" si="636"/>
        <v>31.1</v>
      </c>
      <c r="R2851" s="8">
        <f t="shared" si="637"/>
        <v>0</v>
      </c>
      <c r="S2851" t="str">
        <f t="shared" si="638"/>
        <v>9.00.00</v>
      </c>
      <c r="T2851" t="str">
        <f t="shared" si="639"/>
        <v>0.00.00</v>
      </c>
      <c r="U2851" t="str">
        <f t="shared" si="640"/>
        <v>31-ott-2017</v>
      </c>
      <c r="V2851">
        <f t="shared" si="641"/>
        <v>10</v>
      </c>
      <c r="W2851">
        <f t="shared" si="642"/>
        <v>2017</v>
      </c>
      <c r="X2851">
        <f t="shared" si="643"/>
        <v>31</v>
      </c>
      <c r="Y2851" s="25">
        <f t="shared" si="644"/>
        <v>23386.100000000144</v>
      </c>
    </row>
    <row r="2852" spans="1:25">
      <c r="A2852" t="s">
        <v>4367</v>
      </c>
      <c r="B2852" t="s">
        <v>4368</v>
      </c>
      <c r="C2852" t="s">
        <v>25</v>
      </c>
      <c r="D2852">
        <v>17</v>
      </c>
      <c r="E2852" s="36">
        <v>150.9</v>
      </c>
      <c r="F2852" s="4">
        <v>1.1299999999999999E-2</v>
      </c>
      <c r="G2852">
        <v>0</v>
      </c>
      <c r="H2852" s="25">
        <v>176.2</v>
      </c>
      <c r="I2852" s="25">
        <v>0</v>
      </c>
      <c r="J2852" s="3">
        <v>10000</v>
      </c>
      <c r="K2852" s="7">
        <f t="shared" si="631"/>
        <v>2</v>
      </c>
      <c r="L2852" s="6">
        <f t="shared" si="632"/>
        <v>182</v>
      </c>
      <c r="M2852">
        <v>1</v>
      </c>
      <c r="N2852" s="9">
        <f t="shared" si="633"/>
        <v>1</v>
      </c>
      <c r="O2852" s="9">
        <f t="shared" si="634"/>
        <v>0</v>
      </c>
      <c r="P2852" s="9">
        <f t="shared" si="635"/>
        <v>0</v>
      </c>
      <c r="Q2852" s="8">
        <f t="shared" si="636"/>
        <v>150.9</v>
      </c>
      <c r="R2852" s="8">
        <f t="shared" si="637"/>
        <v>0</v>
      </c>
      <c r="S2852" t="str">
        <f t="shared" si="638"/>
        <v>2.00.00</v>
      </c>
      <c r="T2852" t="str">
        <f t="shared" si="639"/>
        <v>19.00.00</v>
      </c>
      <c r="U2852" t="str">
        <f t="shared" si="640"/>
        <v xml:space="preserve">1-nov-2017 </v>
      </c>
      <c r="V2852">
        <f t="shared" si="641"/>
        <v>11</v>
      </c>
      <c r="W2852">
        <f t="shared" si="642"/>
        <v>2017</v>
      </c>
      <c r="X2852">
        <f t="shared" si="643"/>
        <v>1</v>
      </c>
      <c r="Y2852" s="25">
        <f t="shared" si="644"/>
        <v>23537.000000000146</v>
      </c>
    </row>
    <row r="2853" spans="1:25">
      <c r="A2853" t="s">
        <v>3679</v>
      </c>
      <c r="B2853" t="s">
        <v>3680</v>
      </c>
      <c r="C2853" t="s">
        <v>25</v>
      </c>
      <c r="D2853">
        <v>1</v>
      </c>
      <c r="E2853" s="36">
        <v>-42.3</v>
      </c>
      <c r="F2853" s="4">
        <v>-3.0999999999999999E-3</v>
      </c>
      <c r="G2853">
        <v>0</v>
      </c>
      <c r="H2853" s="25">
        <v>0</v>
      </c>
      <c r="I2853" s="25">
        <v>-42.3</v>
      </c>
      <c r="J2853" s="3">
        <v>10000</v>
      </c>
      <c r="K2853" s="7">
        <f t="shared" si="631"/>
        <v>-1</v>
      </c>
      <c r="L2853" s="6">
        <f t="shared" si="632"/>
        <v>-42.3</v>
      </c>
      <c r="M2853">
        <v>1</v>
      </c>
      <c r="N2853" s="9">
        <f t="shared" si="633"/>
        <v>0</v>
      </c>
      <c r="O2853" s="9">
        <f t="shared" si="634"/>
        <v>-1</v>
      </c>
      <c r="P2853" s="9">
        <f t="shared" si="635"/>
        <v>0</v>
      </c>
      <c r="Q2853" s="8">
        <f t="shared" si="636"/>
        <v>0</v>
      </c>
      <c r="R2853" s="8">
        <f t="shared" si="637"/>
        <v>-42.3</v>
      </c>
      <c r="S2853" t="str">
        <f t="shared" si="638"/>
        <v>14.00.00</v>
      </c>
      <c r="T2853" t="str">
        <f t="shared" si="639"/>
        <v>15.00.00</v>
      </c>
      <c r="U2853" t="str">
        <f t="shared" si="640"/>
        <v xml:space="preserve">2-nov-2017 </v>
      </c>
      <c r="V2853">
        <f t="shared" si="641"/>
        <v>11</v>
      </c>
      <c r="W2853">
        <f t="shared" si="642"/>
        <v>2017</v>
      </c>
      <c r="X2853">
        <f t="shared" si="643"/>
        <v>2</v>
      </c>
      <c r="Y2853" s="25">
        <f t="shared" si="644"/>
        <v>23494.700000000146</v>
      </c>
    </row>
    <row r="2854" spans="1:25">
      <c r="A2854" t="s">
        <v>4369</v>
      </c>
      <c r="B2854" t="s">
        <v>4370</v>
      </c>
      <c r="C2854" t="s">
        <v>55</v>
      </c>
      <c r="D2854">
        <v>5</v>
      </c>
      <c r="E2854" s="36">
        <v>-25.9</v>
      </c>
      <c r="F2854" s="4">
        <v>-1.9E-3</v>
      </c>
      <c r="G2854">
        <v>0</v>
      </c>
      <c r="H2854" s="25">
        <v>9.4</v>
      </c>
      <c r="I2854" s="25">
        <v>-25.9</v>
      </c>
      <c r="J2854" s="3">
        <v>10000</v>
      </c>
      <c r="K2854" s="7">
        <f t="shared" si="631"/>
        <v>-2</v>
      </c>
      <c r="L2854" s="6">
        <f t="shared" si="632"/>
        <v>-68.199999999999989</v>
      </c>
      <c r="M2854">
        <v>1</v>
      </c>
      <c r="N2854" s="9">
        <f t="shared" si="633"/>
        <v>0</v>
      </c>
      <c r="O2854" s="9">
        <f t="shared" si="634"/>
        <v>-1</v>
      </c>
      <c r="P2854" s="9">
        <f t="shared" si="635"/>
        <v>0</v>
      </c>
      <c r="Q2854" s="8">
        <f t="shared" si="636"/>
        <v>0</v>
      </c>
      <c r="R2854" s="8">
        <f t="shared" si="637"/>
        <v>-25.9</v>
      </c>
      <c r="S2854" t="str">
        <f t="shared" si="638"/>
        <v>16.00.00</v>
      </c>
      <c r="T2854" t="str">
        <f t="shared" si="639"/>
        <v>21.00.00</v>
      </c>
      <c r="U2854" t="str">
        <f t="shared" si="640"/>
        <v xml:space="preserve">2-nov-2017 </v>
      </c>
      <c r="V2854">
        <f t="shared" si="641"/>
        <v>11</v>
      </c>
      <c r="W2854">
        <f t="shared" si="642"/>
        <v>2017</v>
      </c>
      <c r="X2854">
        <f t="shared" si="643"/>
        <v>2</v>
      </c>
      <c r="Y2854" s="25">
        <f t="shared" si="644"/>
        <v>23468.800000000145</v>
      </c>
    </row>
    <row r="2855" spans="1:25">
      <c r="A2855" t="s">
        <v>4371</v>
      </c>
      <c r="B2855" t="s">
        <v>4372</v>
      </c>
      <c r="C2855" t="s">
        <v>55</v>
      </c>
      <c r="D2855">
        <v>9</v>
      </c>
      <c r="E2855" s="36">
        <v>-15.9</v>
      </c>
      <c r="F2855" s="4">
        <v>-1.1999999999999999E-3</v>
      </c>
      <c r="G2855">
        <v>0</v>
      </c>
      <c r="H2855" s="25">
        <v>30.7</v>
      </c>
      <c r="I2855" s="25">
        <v>-15.9</v>
      </c>
      <c r="J2855" s="3">
        <v>10000</v>
      </c>
      <c r="K2855" s="7">
        <f t="shared" si="631"/>
        <v>-3</v>
      </c>
      <c r="L2855" s="6">
        <f t="shared" si="632"/>
        <v>-84.1</v>
      </c>
      <c r="M2855">
        <v>1</v>
      </c>
      <c r="N2855" s="9">
        <f t="shared" si="633"/>
        <v>0</v>
      </c>
      <c r="O2855" s="9">
        <f t="shared" si="634"/>
        <v>-1</v>
      </c>
      <c r="P2855" s="9">
        <f t="shared" si="635"/>
        <v>0</v>
      </c>
      <c r="Q2855" s="8">
        <f t="shared" si="636"/>
        <v>0</v>
      </c>
      <c r="R2855" s="8">
        <f t="shared" si="637"/>
        <v>-15.9</v>
      </c>
      <c r="S2855" t="str">
        <f t="shared" si="638"/>
        <v>14.00.00</v>
      </c>
      <c r="T2855" t="str">
        <f t="shared" si="639"/>
        <v>1.00.00</v>
      </c>
      <c r="U2855" t="str">
        <f t="shared" si="640"/>
        <v xml:space="preserve">3-nov-2017 </v>
      </c>
      <c r="V2855">
        <f t="shared" si="641"/>
        <v>11</v>
      </c>
      <c r="W2855">
        <f t="shared" si="642"/>
        <v>2017</v>
      </c>
      <c r="X2855">
        <f t="shared" si="643"/>
        <v>3</v>
      </c>
      <c r="Y2855" s="25">
        <f t="shared" si="644"/>
        <v>23452.900000000143</v>
      </c>
    </row>
    <row r="2856" spans="1:25">
      <c r="A2856" t="s">
        <v>6190</v>
      </c>
      <c r="B2856" t="s">
        <v>6191</v>
      </c>
      <c r="C2856" t="s">
        <v>25</v>
      </c>
      <c r="D2856">
        <v>11</v>
      </c>
      <c r="E2856" s="36">
        <v>8</v>
      </c>
      <c r="F2856" s="4">
        <v>5.9999999999999995E-4</v>
      </c>
      <c r="G2856">
        <v>0</v>
      </c>
      <c r="H2856" s="25">
        <v>14.3</v>
      </c>
      <c r="I2856" s="25">
        <v>-6</v>
      </c>
      <c r="J2856" s="3">
        <v>10000</v>
      </c>
      <c r="K2856" s="7">
        <f t="shared" si="631"/>
        <v>1</v>
      </c>
      <c r="L2856" s="6">
        <f t="shared" si="632"/>
        <v>8</v>
      </c>
      <c r="M2856">
        <v>1</v>
      </c>
      <c r="N2856" s="9">
        <f t="shared" si="633"/>
        <v>1</v>
      </c>
      <c r="O2856" s="9">
        <f t="shared" si="634"/>
        <v>0</v>
      </c>
      <c r="P2856" s="9">
        <f t="shared" si="635"/>
        <v>0</v>
      </c>
      <c r="Q2856" s="8">
        <f t="shared" si="636"/>
        <v>8</v>
      </c>
      <c r="R2856" s="8">
        <f t="shared" si="637"/>
        <v>0</v>
      </c>
      <c r="S2856" t="str">
        <f t="shared" si="638"/>
        <v>16.30.00</v>
      </c>
      <c r="T2856" t="str">
        <f t="shared" si="639"/>
        <v>17.25.00</v>
      </c>
      <c r="U2856" t="str">
        <f t="shared" si="640"/>
        <v xml:space="preserve">3-nov-2017 </v>
      </c>
      <c r="V2856">
        <f t="shared" si="641"/>
        <v>11</v>
      </c>
      <c r="W2856">
        <f t="shared" si="642"/>
        <v>2017</v>
      </c>
      <c r="X2856">
        <f t="shared" si="643"/>
        <v>3</v>
      </c>
      <c r="Y2856" s="25">
        <f t="shared" si="644"/>
        <v>23460.900000000143</v>
      </c>
    </row>
    <row r="2857" spans="1:25">
      <c r="A2857" t="s">
        <v>6192</v>
      </c>
      <c r="B2857" t="s">
        <v>6193</v>
      </c>
      <c r="C2857" t="s">
        <v>55</v>
      </c>
      <c r="D2857">
        <v>7</v>
      </c>
      <c r="E2857" s="36">
        <v>-15.4</v>
      </c>
      <c r="F2857" s="4">
        <v>-5.9999999999999995E-4</v>
      </c>
      <c r="G2857">
        <v>0</v>
      </c>
      <c r="H2857" s="25">
        <v>12</v>
      </c>
      <c r="I2857" s="25">
        <v>-26</v>
      </c>
      <c r="J2857" s="3">
        <v>10000</v>
      </c>
      <c r="K2857" s="7">
        <f t="shared" si="631"/>
        <v>-1</v>
      </c>
      <c r="L2857" s="6">
        <f t="shared" si="632"/>
        <v>-15.4</v>
      </c>
      <c r="M2857">
        <v>1</v>
      </c>
      <c r="N2857" s="9">
        <f t="shared" si="633"/>
        <v>0</v>
      </c>
      <c r="O2857" s="9">
        <f t="shared" si="634"/>
        <v>-1</v>
      </c>
      <c r="P2857" s="9">
        <f t="shared" si="635"/>
        <v>0</v>
      </c>
      <c r="Q2857" s="8">
        <f t="shared" si="636"/>
        <v>0</v>
      </c>
      <c r="R2857" s="8">
        <f t="shared" si="637"/>
        <v>-15.4</v>
      </c>
      <c r="S2857" t="str">
        <f t="shared" si="638"/>
        <v>16.50.00</v>
      </c>
      <c r="T2857" t="str">
        <f t="shared" si="639"/>
        <v>17.25.00</v>
      </c>
      <c r="U2857" t="str">
        <f t="shared" si="640"/>
        <v xml:space="preserve">7-nov-2017 </v>
      </c>
      <c r="V2857">
        <f t="shared" si="641"/>
        <v>11</v>
      </c>
      <c r="W2857">
        <f t="shared" si="642"/>
        <v>2017</v>
      </c>
      <c r="X2857">
        <f t="shared" si="643"/>
        <v>7</v>
      </c>
      <c r="Y2857" s="25">
        <f t="shared" si="644"/>
        <v>23445.500000000142</v>
      </c>
    </row>
    <row r="2858" spans="1:25">
      <c r="A2858" t="s">
        <v>6194</v>
      </c>
      <c r="B2858" t="s">
        <v>6195</v>
      </c>
      <c r="C2858" t="s">
        <v>55</v>
      </c>
      <c r="D2858">
        <v>78</v>
      </c>
      <c r="E2858" s="36">
        <v>-9</v>
      </c>
      <c r="F2858" s="4">
        <v>-2.9999999999999997E-4</v>
      </c>
      <c r="G2858">
        <v>0</v>
      </c>
      <c r="H2858" s="25">
        <v>62.2</v>
      </c>
      <c r="I2858" s="25">
        <v>-16.8</v>
      </c>
      <c r="J2858" s="3">
        <v>10000</v>
      </c>
      <c r="K2858" s="7">
        <f t="shared" si="631"/>
        <v>-2</v>
      </c>
      <c r="L2858" s="6">
        <f t="shared" si="632"/>
        <v>-24.4</v>
      </c>
      <c r="M2858">
        <v>1</v>
      </c>
      <c r="N2858" s="9">
        <f t="shared" si="633"/>
        <v>0</v>
      </c>
      <c r="O2858" s="9">
        <f t="shared" si="634"/>
        <v>-1</v>
      </c>
      <c r="P2858" s="9">
        <f t="shared" si="635"/>
        <v>0</v>
      </c>
      <c r="Q2858" s="8">
        <f t="shared" si="636"/>
        <v>0</v>
      </c>
      <c r="R2858" s="8">
        <f t="shared" si="637"/>
        <v>-9</v>
      </c>
      <c r="S2858" t="str">
        <f t="shared" si="638"/>
        <v>10.55.00</v>
      </c>
      <c r="T2858" t="str">
        <f t="shared" si="639"/>
        <v>17.25.00</v>
      </c>
      <c r="U2858" t="str">
        <f t="shared" si="640"/>
        <v xml:space="preserve">8-nov-2017 </v>
      </c>
      <c r="V2858">
        <f t="shared" si="641"/>
        <v>11</v>
      </c>
      <c r="W2858">
        <f t="shared" si="642"/>
        <v>2017</v>
      </c>
      <c r="X2858">
        <f t="shared" si="643"/>
        <v>8</v>
      </c>
      <c r="Y2858" s="25">
        <f t="shared" si="644"/>
        <v>23436.500000000142</v>
      </c>
    </row>
    <row r="2859" spans="1:25">
      <c r="A2859" t="s">
        <v>4375</v>
      </c>
      <c r="B2859" t="s">
        <v>4376</v>
      </c>
      <c r="C2859" t="s">
        <v>55</v>
      </c>
      <c r="D2859">
        <v>11</v>
      </c>
      <c r="E2859" s="36">
        <v>196.2</v>
      </c>
      <c r="F2859" s="4">
        <v>1.47E-2</v>
      </c>
      <c r="G2859">
        <v>0</v>
      </c>
      <c r="H2859" s="25">
        <v>253</v>
      </c>
      <c r="I2859" s="25">
        <v>-5.3</v>
      </c>
      <c r="J2859" s="3">
        <v>10000</v>
      </c>
      <c r="K2859" s="7">
        <f t="shared" si="631"/>
        <v>1</v>
      </c>
      <c r="L2859" s="6">
        <f t="shared" si="632"/>
        <v>196.2</v>
      </c>
      <c r="M2859">
        <v>1</v>
      </c>
      <c r="N2859" s="9">
        <f t="shared" si="633"/>
        <v>1</v>
      </c>
      <c r="O2859" s="9">
        <f t="shared" si="634"/>
        <v>0</v>
      </c>
      <c r="P2859" s="9">
        <f t="shared" si="635"/>
        <v>0</v>
      </c>
      <c r="Q2859" s="8">
        <f t="shared" si="636"/>
        <v>196.2</v>
      </c>
      <c r="R2859" s="8">
        <f t="shared" si="637"/>
        <v>0</v>
      </c>
      <c r="S2859" t="str">
        <f t="shared" si="638"/>
        <v>10.00.00</v>
      </c>
      <c r="T2859" t="str">
        <f t="shared" si="639"/>
        <v>21.00.00</v>
      </c>
      <c r="U2859" t="str">
        <f t="shared" si="640"/>
        <v xml:space="preserve">9-nov-2017 </v>
      </c>
      <c r="V2859">
        <f t="shared" si="641"/>
        <v>11</v>
      </c>
      <c r="W2859">
        <f t="shared" si="642"/>
        <v>2017</v>
      </c>
      <c r="X2859">
        <f t="shared" si="643"/>
        <v>9</v>
      </c>
      <c r="Y2859" s="25">
        <f t="shared" si="644"/>
        <v>23632.700000000143</v>
      </c>
    </row>
    <row r="2860" spans="1:25">
      <c r="A2860" t="s">
        <v>6196</v>
      </c>
      <c r="B2860" t="s">
        <v>6197</v>
      </c>
      <c r="C2860" t="s">
        <v>25</v>
      </c>
      <c r="D2860">
        <v>76</v>
      </c>
      <c r="E2860" s="36">
        <v>-197.8</v>
      </c>
      <c r="F2860" s="4">
        <v>-1.4800000000000001E-2</v>
      </c>
      <c r="G2860">
        <v>0</v>
      </c>
      <c r="H2860" s="25">
        <v>3.5</v>
      </c>
      <c r="I2860" s="25">
        <v>-200.2</v>
      </c>
      <c r="J2860" s="3">
        <v>10000</v>
      </c>
      <c r="K2860" s="7">
        <f t="shared" si="631"/>
        <v>-1</v>
      </c>
      <c r="L2860" s="6">
        <f t="shared" si="632"/>
        <v>-197.8</v>
      </c>
      <c r="M2860">
        <v>1</v>
      </c>
      <c r="N2860" s="9">
        <f t="shared" si="633"/>
        <v>0</v>
      </c>
      <c r="O2860" s="9">
        <f t="shared" si="634"/>
        <v>-1</v>
      </c>
      <c r="P2860" s="9">
        <f t="shared" si="635"/>
        <v>0</v>
      </c>
      <c r="Q2860" s="8">
        <f t="shared" si="636"/>
        <v>0</v>
      </c>
      <c r="R2860" s="8">
        <f t="shared" si="637"/>
        <v>-197.8</v>
      </c>
      <c r="S2860" t="str">
        <f t="shared" si="638"/>
        <v>11.05.00</v>
      </c>
      <c r="T2860" t="str">
        <f t="shared" si="639"/>
        <v>17.25.00</v>
      </c>
      <c r="U2860" t="str">
        <f t="shared" si="640"/>
        <v xml:space="preserve">9-nov-2017 </v>
      </c>
      <c r="V2860">
        <f t="shared" si="641"/>
        <v>11</v>
      </c>
      <c r="W2860">
        <f t="shared" si="642"/>
        <v>2017</v>
      </c>
      <c r="X2860">
        <f t="shared" si="643"/>
        <v>9</v>
      </c>
      <c r="Y2860" s="25">
        <f t="shared" si="644"/>
        <v>23434.900000000143</v>
      </c>
    </row>
    <row r="2861" spans="1:25">
      <c r="A2861" t="s">
        <v>4373</v>
      </c>
      <c r="B2861" t="s">
        <v>4374</v>
      </c>
      <c r="C2861" t="s">
        <v>25</v>
      </c>
      <c r="D2861">
        <v>7</v>
      </c>
      <c r="E2861" s="36">
        <v>-67.8</v>
      </c>
      <c r="F2861" s="4">
        <v>-5.1000000000000004E-3</v>
      </c>
      <c r="G2861">
        <v>0</v>
      </c>
      <c r="H2861" s="25">
        <v>7.1</v>
      </c>
      <c r="I2861" s="25">
        <v>-67.8</v>
      </c>
      <c r="J2861" s="3">
        <v>10000</v>
      </c>
      <c r="K2861" s="7">
        <f t="shared" si="631"/>
        <v>-2</v>
      </c>
      <c r="L2861" s="6">
        <f t="shared" si="632"/>
        <v>-265.60000000000002</v>
      </c>
      <c r="M2861">
        <v>1</v>
      </c>
      <c r="N2861" s="9">
        <f t="shared" si="633"/>
        <v>0</v>
      </c>
      <c r="O2861" s="9">
        <f t="shared" si="634"/>
        <v>-1</v>
      </c>
      <c r="P2861" s="9">
        <f t="shared" si="635"/>
        <v>0</v>
      </c>
      <c r="Q2861" s="8">
        <f t="shared" si="636"/>
        <v>0</v>
      </c>
      <c r="R2861" s="8">
        <f t="shared" si="637"/>
        <v>-67.8</v>
      </c>
      <c r="S2861" t="str">
        <f t="shared" si="638"/>
        <v>2.00.00</v>
      </c>
      <c r="T2861" t="str">
        <f t="shared" si="639"/>
        <v>9.00.00</v>
      </c>
      <c r="U2861" t="str">
        <f t="shared" si="640"/>
        <v xml:space="preserve">9-nov-2017 </v>
      </c>
      <c r="V2861">
        <f t="shared" si="641"/>
        <v>11</v>
      </c>
      <c r="W2861">
        <f t="shared" si="642"/>
        <v>2017</v>
      </c>
      <c r="X2861">
        <f t="shared" si="643"/>
        <v>9</v>
      </c>
      <c r="Y2861" s="25">
        <f t="shared" si="644"/>
        <v>23367.100000000144</v>
      </c>
    </row>
    <row r="2862" spans="1:25">
      <c r="A2862" t="s">
        <v>6198</v>
      </c>
      <c r="B2862" t="s">
        <v>6199</v>
      </c>
      <c r="C2862" t="s">
        <v>25</v>
      </c>
      <c r="D2862">
        <v>59</v>
      </c>
      <c r="E2862" s="36">
        <v>-56.7</v>
      </c>
      <c r="F2862" s="4">
        <v>-4.3E-3</v>
      </c>
      <c r="G2862">
        <v>0</v>
      </c>
      <c r="H2862" s="25">
        <v>3.4</v>
      </c>
      <c r="I2862" s="25">
        <v>-71.7</v>
      </c>
      <c r="J2862" s="3">
        <v>10000</v>
      </c>
      <c r="K2862" s="7">
        <f t="shared" si="631"/>
        <v>-3</v>
      </c>
      <c r="L2862" s="6">
        <f t="shared" si="632"/>
        <v>-322.3</v>
      </c>
      <c r="M2862">
        <v>1</v>
      </c>
      <c r="N2862" s="9">
        <f t="shared" si="633"/>
        <v>0</v>
      </c>
      <c r="O2862" s="9">
        <f t="shared" si="634"/>
        <v>-1</v>
      </c>
      <c r="P2862" s="9">
        <f t="shared" si="635"/>
        <v>0</v>
      </c>
      <c r="Q2862" s="8">
        <f t="shared" si="636"/>
        <v>0</v>
      </c>
      <c r="R2862" s="8">
        <f t="shared" si="637"/>
        <v>-56.7</v>
      </c>
      <c r="S2862" t="str">
        <f t="shared" si="638"/>
        <v>12.30.00</v>
      </c>
      <c r="T2862" t="str">
        <f t="shared" si="639"/>
        <v>17.25.00</v>
      </c>
      <c r="U2862" t="str">
        <f t="shared" si="640"/>
        <v>10-nov-2017</v>
      </c>
      <c r="V2862">
        <f t="shared" si="641"/>
        <v>11</v>
      </c>
      <c r="W2862">
        <f t="shared" si="642"/>
        <v>2017</v>
      </c>
      <c r="X2862">
        <f t="shared" si="643"/>
        <v>10</v>
      </c>
      <c r="Y2862" s="25">
        <f t="shared" si="644"/>
        <v>23310.400000000143</v>
      </c>
    </row>
    <row r="2863" spans="1:25">
      <c r="A2863" t="s">
        <v>7682</v>
      </c>
      <c r="B2863" t="s">
        <v>7683</v>
      </c>
      <c r="C2863" t="s">
        <v>55</v>
      </c>
      <c r="D2863">
        <v>18</v>
      </c>
      <c r="E2863" s="36">
        <v>0</v>
      </c>
      <c r="F2863" s="4">
        <v>0</v>
      </c>
      <c r="G2863">
        <v>0</v>
      </c>
      <c r="H2863" s="25">
        <v>18.7</v>
      </c>
      <c r="I2863" s="25">
        <v>0</v>
      </c>
      <c r="J2863" s="3">
        <v>10000</v>
      </c>
      <c r="K2863" s="7">
        <f t="shared" si="631"/>
        <v>1</v>
      </c>
      <c r="L2863" s="6">
        <f t="shared" si="632"/>
        <v>0</v>
      </c>
      <c r="M2863">
        <v>1</v>
      </c>
      <c r="N2863" s="9">
        <f t="shared" si="633"/>
        <v>0</v>
      </c>
      <c r="O2863" s="9">
        <f t="shared" si="634"/>
        <v>0</v>
      </c>
      <c r="P2863" s="9">
        <f t="shared" si="635"/>
        <v>1</v>
      </c>
      <c r="Q2863" s="8">
        <f t="shared" si="636"/>
        <v>0</v>
      </c>
      <c r="R2863" s="8">
        <f t="shared" si="637"/>
        <v>0</v>
      </c>
      <c r="S2863" t="str">
        <f t="shared" si="638"/>
        <v>16.30.00</v>
      </c>
      <c r="T2863" t="str">
        <f t="shared" si="639"/>
        <v>21.00.00</v>
      </c>
      <c r="U2863" t="str">
        <f t="shared" si="640"/>
        <v>10-nov-2017</v>
      </c>
      <c r="V2863">
        <f t="shared" si="641"/>
        <v>11</v>
      </c>
      <c r="W2863">
        <f t="shared" si="642"/>
        <v>2017</v>
      </c>
      <c r="X2863">
        <f t="shared" si="643"/>
        <v>10</v>
      </c>
      <c r="Y2863" s="25">
        <f t="shared" si="644"/>
        <v>23310.400000000143</v>
      </c>
    </row>
    <row r="2864" spans="1:25">
      <c r="A2864" t="s">
        <v>4377</v>
      </c>
      <c r="B2864" t="s">
        <v>4378</v>
      </c>
      <c r="C2864" t="s">
        <v>25</v>
      </c>
      <c r="D2864">
        <v>7</v>
      </c>
      <c r="E2864" s="36">
        <v>-41.8</v>
      </c>
      <c r="F2864" s="4">
        <v>-3.2000000000000002E-3</v>
      </c>
      <c r="G2864">
        <v>0</v>
      </c>
      <c r="H2864" s="25">
        <v>22.4</v>
      </c>
      <c r="I2864" s="25">
        <v>-41.8</v>
      </c>
      <c r="J2864" s="3">
        <v>10000</v>
      </c>
      <c r="K2864" s="7">
        <f t="shared" si="631"/>
        <v>-1</v>
      </c>
      <c r="L2864" s="6">
        <f t="shared" si="632"/>
        <v>-41.8</v>
      </c>
      <c r="M2864">
        <v>1</v>
      </c>
      <c r="N2864" s="9">
        <f t="shared" si="633"/>
        <v>0</v>
      </c>
      <c r="O2864" s="9">
        <f t="shared" si="634"/>
        <v>-1</v>
      </c>
      <c r="P2864" s="9">
        <f t="shared" si="635"/>
        <v>0</v>
      </c>
      <c r="Q2864" s="8">
        <f t="shared" si="636"/>
        <v>0</v>
      </c>
      <c r="R2864" s="8">
        <f t="shared" si="637"/>
        <v>-41.8</v>
      </c>
      <c r="S2864" t="str">
        <f t="shared" si="638"/>
        <v>3.00.00</v>
      </c>
      <c r="T2864" t="str">
        <f t="shared" si="639"/>
        <v>10.00.00</v>
      </c>
      <c r="U2864" t="str">
        <f t="shared" si="640"/>
        <v>10-nov-2017</v>
      </c>
      <c r="V2864">
        <f t="shared" si="641"/>
        <v>11</v>
      </c>
      <c r="W2864">
        <f t="shared" si="642"/>
        <v>2017</v>
      </c>
      <c r="X2864">
        <f t="shared" si="643"/>
        <v>10</v>
      </c>
      <c r="Y2864" s="25">
        <f t="shared" si="644"/>
        <v>23268.600000000144</v>
      </c>
    </row>
    <row r="2865" spans="1:25">
      <c r="A2865" t="s">
        <v>6200</v>
      </c>
      <c r="B2865" t="s">
        <v>6201</v>
      </c>
      <c r="C2865" t="s">
        <v>55</v>
      </c>
      <c r="D2865">
        <v>61</v>
      </c>
      <c r="E2865" s="36">
        <v>192.8</v>
      </c>
      <c r="F2865" s="4">
        <v>7.4000000000000003E-3</v>
      </c>
      <c r="G2865">
        <v>0</v>
      </c>
      <c r="H2865" s="25">
        <v>286.8</v>
      </c>
      <c r="I2865" s="25">
        <v>-20</v>
      </c>
      <c r="J2865" s="3">
        <v>10000</v>
      </c>
      <c r="K2865" s="7">
        <f t="shared" si="631"/>
        <v>1</v>
      </c>
      <c r="L2865" s="6">
        <f t="shared" si="632"/>
        <v>192.8</v>
      </c>
      <c r="M2865">
        <v>1</v>
      </c>
      <c r="N2865" s="9">
        <f t="shared" si="633"/>
        <v>1</v>
      </c>
      <c r="O2865" s="9">
        <f t="shared" si="634"/>
        <v>0</v>
      </c>
      <c r="P2865" s="9">
        <f t="shared" si="635"/>
        <v>0</v>
      </c>
      <c r="Q2865" s="8">
        <f t="shared" si="636"/>
        <v>192.8</v>
      </c>
      <c r="R2865" s="8">
        <f t="shared" si="637"/>
        <v>0</v>
      </c>
      <c r="S2865" t="str">
        <f t="shared" si="638"/>
        <v>10.35.00</v>
      </c>
      <c r="T2865" t="str">
        <f t="shared" si="639"/>
        <v>15.40.00</v>
      </c>
      <c r="U2865" t="str">
        <f t="shared" si="640"/>
        <v>13-nov-2017</v>
      </c>
      <c r="V2865">
        <f t="shared" si="641"/>
        <v>11</v>
      </c>
      <c r="W2865">
        <f t="shared" si="642"/>
        <v>2017</v>
      </c>
      <c r="X2865">
        <f t="shared" si="643"/>
        <v>13</v>
      </c>
      <c r="Y2865" s="25">
        <f t="shared" si="644"/>
        <v>23461.400000000143</v>
      </c>
    </row>
    <row r="2866" spans="1:25">
      <c r="A2866" t="s">
        <v>2600</v>
      </c>
      <c r="B2866" t="s">
        <v>2601</v>
      </c>
      <c r="C2866" t="s">
        <v>55</v>
      </c>
      <c r="D2866">
        <v>8</v>
      </c>
      <c r="E2866" s="38">
        <v>-89</v>
      </c>
      <c r="F2866" s="4">
        <v>-3.3999999999999998E-3</v>
      </c>
      <c r="G2866">
        <v>0</v>
      </c>
      <c r="H2866" s="25">
        <v>127.6</v>
      </c>
      <c r="I2866" s="25">
        <v>-89</v>
      </c>
      <c r="J2866" s="3">
        <v>10000</v>
      </c>
      <c r="K2866" s="7">
        <f t="shared" si="631"/>
        <v>-1</v>
      </c>
      <c r="L2866" s="6">
        <f t="shared" si="632"/>
        <v>-89</v>
      </c>
      <c r="M2866">
        <v>1</v>
      </c>
      <c r="N2866" s="9">
        <f t="shared" si="633"/>
        <v>0</v>
      </c>
      <c r="O2866" s="9">
        <f t="shared" si="634"/>
        <v>-1</v>
      </c>
      <c r="P2866" s="9">
        <f t="shared" si="635"/>
        <v>0</v>
      </c>
      <c r="Q2866" s="8">
        <f t="shared" si="636"/>
        <v>0</v>
      </c>
      <c r="R2866" s="8">
        <f t="shared" si="637"/>
        <v>-89</v>
      </c>
      <c r="S2866" t="str">
        <f t="shared" si="638"/>
        <v>13.00.00</v>
      </c>
      <c r="T2866" t="str">
        <f t="shared" si="639"/>
        <v>21.00.00</v>
      </c>
      <c r="U2866" t="str">
        <f t="shared" si="640"/>
        <v>13-nov-2017</v>
      </c>
      <c r="V2866">
        <f t="shared" si="641"/>
        <v>11</v>
      </c>
      <c r="W2866">
        <f t="shared" si="642"/>
        <v>2017</v>
      </c>
      <c r="X2866">
        <f t="shared" si="643"/>
        <v>13</v>
      </c>
      <c r="Y2866" s="25">
        <f t="shared" si="644"/>
        <v>23372.400000000143</v>
      </c>
    </row>
    <row r="2867" spans="1:25">
      <c r="A2867" t="s">
        <v>6202</v>
      </c>
      <c r="B2867" t="s">
        <v>6203</v>
      </c>
      <c r="C2867" t="s">
        <v>25</v>
      </c>
      <c r="D2867">
        <v>15</v>
      </c>
      <c r="E2867" s="36">
        <v>29.3</v>
      </c>
      <c r="F2867" s="4">
        <v>2.2000000000000001E-3</v>
      </c>
      <c r="G2867">
        <v>0</v>
      </c>
      <c r="H2867" s="25">
        <v>30.3</v>
      </c>
      <c r="I2867" s="25">
        <v>-21.7</v>
      </c>
      <c r="J2867" s="3">
        <v>10000</v>
      </c>
      <c r="K2867" s="7">
        <f t="shared" si="631"/>
        <v>1</v>
      </c>
      <c r="L2867" s="6">
        <f t="shared" si="632"/>
        <v>29.3</v>
      </c>
      <c r="M2867">
        <v>1</v>
      </c>
      <c r="N2867" s="9">
        <f t="shared" si="633"/>
        <v>1</v>
      </c>
      <c r="O2867" s="9">
        <f t="shared" si="634"/>
        <v>0</v>
      </c>
      <c r="P2867" s="9">
        <f t="shared" si="635"/>
        <v>0</v>
      </c>
      <c r="Q2867" s="8">
        <f t="shared" si="636"/>
        <v>29.3</v>
      </c>
      <c r="R2867" s="8">
        <f t="shared" si="637"/>
        <v>0</v>
      </c>
      <c r="S2867" t="str">
        <f t="shared" si="638"/>
        <v>16.10.00</v>
      </c>
      <c r="T2867" t="str">
        <f t="shared" si="639"/>
        <v>17.25.00</v>
      </c>
      <c r="U2867" t="str">
        <f t="shared" si="640"/>
        <v>13-nov-2017</v>
      </c>
      <c r="V2867">
        <f t="shared" si="641"/>
        <v>11</v>
      </c>
      <c r="W2867">
        <f t="shared" si="642"/>
        <v>2017</v>
      </c>
      <c r="X2867">
        <f t="shared" si="643"/>
        <v>13</v>
      </c>
      <c r="Y2867" s="25">
        <f t="shared" si="644"/>
        <v>23401.700000000143</v>
      </c>
    </row>
    <row r="2868" spans="1:25">
      <c r="A2868" t="s">
        <v>6204</v>
      </c>
      <c r="B2868" t="s">
        <v>6205</v>
      </c>
      <c r="C2868" t="s">
        <v>55</v>
      </c>
      <c r="D2868">
        <v>73</v>
      </c>
      <c r="E2868" s="36">
        <v>46.6</v>
      </c>
      <c r="F2868" s="4">
        <v>1.8E-3</v>
      </c>
      <c r="G2868">
        <v>0</v>
      </c>
      <c r="H2868" s="25">
        <v>140.6</v>
      </c>
      <c r="I2868" s="25">
        <v>-20.399999999999999</v>
      </c>
      <c r="J2868" s="3">
        <v>10000</v>
      </c>
      <c r="K2868" s="7">
        <f t="shared" si="631"/>
        <v>2</v>
      </c>
      <c r="L2868" s="6">
        <f t="shared" si="632"/>
        <v>75.900000000000006</v>
      </c>
      <c r="M2868">
        <v>1</v>
      </c>
      <c r="N2868" s="9">
        <f t="shared" si="633"/>
        <v>1</v>
      </c>
      <c r="O2868" s="9">
        <f t="shared" si="634"/>
        <v>0</v>
      </c>
      <c r="P2868" s="9">
        <f t="shared" si="635"/>
        <v>0</v>
      </c>
      <c r="Q2868" s="8">
        <f t="shared" si="636"/>
        <v>46.6</v>
      </c>
      <c r="R2868" s="8">
        <f t="shared" si="637"/>
        <v>0</v>
      </c>
      <c r="S2868" t="str">
        <f t="shared" si="638"/>
        <v>10.45.00</v>
      </c>
      <c r="T2868" t="str">
        <f t="shared" si="639"/>
        <v>16.50.00</v>
      </c>
      <c r="U2868" t="str">
        <f t="shared" si="640"/>
        <v>14-nov-2017</v>
      </c>
      <c r="V2868">
        <f t="shared" si="641"/>
        <v>11</v>
      </c>
      <c r="W2868">
        <f t="shared" si="642"/>
        <v>2017</v>
      </c>
      <c r="X2868">
        <f t="shared" si="643"/>
        <v>14</v>
      </c>
      <c r="Y2868" s="25">
        <f t="shared" si="644"/>
        <v>23448.300000000141</v>
      </c>
    </row>
    <row r="2869" spans="1:25">
      <c r="A2869" t="s">
        <v>4379</v>
      </c>
      <c r="B2869" t="s">
        <v>4380</v>
      </c>
      <c r="C2869" t="s">
        <v>55</v>
      </c>
      <c r="D2869">
        <v>26</v>
      </c>
      <c r="E2869" s="36">
        <v>133.19999999999999</v>
      </c>
      <c r="F2869" s="4">
        <v>1.0200000000000001E-2</v>
      </c>
      <c r="G2869">
        <v>0</v>
      </c>
      <c r="H2869" s="25">
        <v>193.3</v>
      </c>
      <c r="I2869" s="25">
        <v>0</v>
      </c>
      <c r="J2869" s="3">
        <v>10000</v>
      </c>
      <c r="K2869" s="7">
        <f t="shared" si="631"/>
        <v>3</v>
      </c>
      <c r="L2869" s="6">
        <f t="shared" si="632"/>
        <v>209.1</v>
      </c>
      <c r="M2869">
        <v>1</v>
      </c>
      <c r="N2869" s="9">
        <f t="shared" si="633"/>
        <v>1</v>
      </c>
      <c r="O2869" s="9">
        <f t="shared" si="634"/>
        <v>0</v>
      </c>
      <c r="P2869" s="9">
        <f t="shared" si="635"/>
        <v>0</v>
      </c>
      <c r="Q2869" s="8">
        <f t="shared" si="636"/>
        <v>133.19999999999999</v>
      </c>
      <c r="R2869" s="8">
        <f t="shared" si="637"/>
        <v>0</v>
      </c>
      <c r="S2869" t="str">
        <f t="shared" si="638"/>
        <v>14.00.00</v>
      </c>
      <c r="T2869" t="str">
        <f t="shared" si="639"/>
        <v>16.00.00</v>
      </c>
      <c r="U2869" t="str">
        <f t="shared" si="640"/>
        <v>14-nov-2017</v>
      </c>
      <c r="V2869">
        <f t="shared" si="641"/>
        <v>11</v>
      </c>
      <c r="W2869">
        <f t="shared" si="642"/>
        <v>2017</v>
      </c>
      <c r="X2869">
        <f t="shared" si="643"/>
        <v>14</v>
      </c>
      <c r="Y2869" s="25">
        <f t="shared" si="644"/>
        <v>23581.500000000142</v>
      </c>
    </row>
    <row r="2870" spans="1:25">
      <c r="A2870" t="s">
        <v>6206</v>
      </c>
      <c r="B2870" t="s">
        <v>6207</v>
      </c>
      <c r="C2870" t="s">
        <v>25</v>
      </c>
      <c r="D2870">
        <v>48</v>
      </c>
      <c r="E2870" s="36">
        <v>93.6</v>
      </c>
      <c r="F2870" s="4">
        <v>7.3000000000000001E-3</v>
      </c>
      <c r="G2870">
        <v>0</v>
      </c>
      <c r="H2870" s="25">
        <v>94.3</v>
      </c>
      <c r="I2870" s="25">
        <v>-36.5</v>
      </c>
      <c r="J2870" s="3">
        <v>10000</v>
      </c>
      <c r="K2870" s="7">
        <f t="shared" si="631"/>
        <v>4</v>
      </c>
      <c r="L2870" s="6">
        <f t="shared" si="632"/>
        <v>302.7</v>
      </c>
      <c r="M2870">
        <v>1</v>
      </c>
      <c r="N2870" s="9">
        <f t="shared" si="633"/>
        <v>1</v>
      </c>
      <c r="O2870" s="9">
        <f t="shared" si="634"/>
        <v>0</v>
      </c>
      <c r="P2870" s="9">
        <f t="shared" si="635"/>
        <v>0</v>
      </c>
      <c r="Q2870" s="8">
        <f t="shared" si="636"/>
        <v>93.6</v>
      </c>
      <c r="R2870" s="8">
        <f t="shared" si="637"/>
        <v>0</v>
      </c>
      <c r="S2870" t="str">
        <f t="shared" si="638"/>
        <v>13.25.00</v>
      </c>
      <c r="T2870" t="str">
        <f t="shared" si="639"/>
        <v>17.25.00</v>
      </c>
      <c r="U2870" t="str">
        <f t="shared" si="640"/>
        <v>15-nov-2017</v>
      </c>
      <c r="V2870">
        <f t="shared" si="641"/>
        <v>11</v>
      </c>
      <c r="W2870">
        <f t="shared" si="642"/>
        <v>2017</v>
      </c>
      <c r="X2870">
        <f t="shared" si="643"/>
        <v>15</v>
      </c>
      <c r="Y2870" s="25">
        <f t="shared" si="644"/>
        <v>23675.10000000014</v>
      </c>
    </row>
    <row r="2871" spans="1:25">
      <c r="A2871" t="s">
        <v>3681</v>
      </c>
      <c r="B2871" t="s">
        <v>3682</v>
      </c>
      <c r="C2871" t="s">
        <v>25</v>
      </c>
      <c r="D2871">
        <v>5</v>
      </c>
      <c r="E2871" s="36">
        <v>-76.5</v>
      </c>
      <c r="F2871" s="4">
        <v>-5.8999999999999999E-3</v>
      </c>
      <c r="G2871">
        <v>0</v>
      </c>
      <c r="H2871" s="25">
        <v>21.4</v>
      </c>
      <c r="I2871" s="25">
        <v>-76.5</v>
      </c>
      <c r="J2871" s="3">
        <v>10000</v>
      </c>
      <c r="K2871" s="7">
        <f t="shared" si="631"/>
        <v>-1</v>
      </c>
      <c r="L2871" s="6">
        <f t="shared" si="632"/>
        <v>-76.5</v>
      </c>
      <c r="M2871">
        <v>1</v>
      </c>
      <c r="N2871" s="9">
        <f t="shared" si="633"/>
        <v>0</v>
      </c>
      <c r="O2871" s="9">
        <f t="shared" si="634"/>
        <v>-1</v>
      </c>
      <c r="P2871" s="9">
        <f t="shared" si="635"/>
        <v>0</v>
      </c>
      <c r="Q2871" s="8">
        <f t="shared" si="636"/>
        <v>0</v>
      </c>
      <c r="R2871" s="8">
        <f t="shared" si="637"/>
        <v>-76.5</v>
      </c>
      <c r="S2871" t="str">
        <f t="shared" si="638"/>
        <v>12.00.00</v>
      </c>
      <c r="T2871" t="str">
        <f t="shared" si="639"/>
        <v>17.00.00</v>
      </c>
      <c r="U2871" t="str">
        <f t="shared" si="640"/>
        <v>17-nov-2017</v>
      </c>
      <c r="V2871">
        <f t="shared" si="641"/>
        <v>11</v>
      </c>
      <c r="W2871">
        <f t="shared" si="642"/>
        <v>2017</v>
      </c>
      <c r="X2871">
        <f t="shared" si="643"/>
        <v>17</v>
      </c>
      <c r="Y2871" s="25">
        <f t="shared" si="644"/>
        <v>23598.60000000014</v>
      </c>
    </row>
    <row r="2872" spans="1:25">
      <c r="A2872" t="s">
        <v>6208</v>
      </c>
      <c r="B2872" t="s">
        <v>6209</v>
      </c>
      <c r="C2872" t="s">
        <v>25</v>
      </c>
      <c r="D2872">
        <v>29</v>
      </c>
      <c r="E2872" s="36">
        <v>-12.3</v>
      </c>
      <c r="F2872" s="4">
        <v>-8.9999999999999998E-4</v>
      </c>
      <c r="G2872">
        <v>0</v>
      </c>
      <c r="H2872" s="25">
        <v>25.5</v>
      </c>
      <c r="I2872" s="25">
        <v>-11.6</v>
      </c>
      <c r="J2872" s="3">
        <v>10000</v>
      </c>
      <c r="K2872" s="7">
        <f t="shared" si="631"/>
        <v>-2</v>
      </c>
      <c r="L2872" s="6">
        <f t="shared" si="632"/>
        <v>-88.8</v>
      </c>
      <c r="M2872">
        <v>1</v>
      </c>
      <c r="N2872" s="9">
        <f t="shared" si="633"/>
        <v>0</v>
      </c>
      <c r="O2872" s="9">
        <f t="shared" si="634"/>
        <v>-1</v>
      </c>
      <c r="P2872" s="9">
        <f t="shared" si="635"/>
        <v>0</v>
      </c>
      <c r="Q2872" s="8">
        <f t="shared" si="636"/>
        <v>0</v>
      </c>
      <c r="R2872" s="8">
        <f t="shared" si="637"/>
        <v>-12.3</v>
      </c>
      <c r="S2872" t="str">
        <f t="shared" si="638"/>
        <v>12.40.00</v>
      </c>
      <c r="T2872" t="str">
        <f t="shared" si="639"/>
        <v>15.05.00</v>
      </c>
      <c r="U2872" t="str">
        <f t="shared" si="640"/>
        <v>17-nov-2017</v>
      </c>
      <c r="V2872">
        <f t="shared" si="641"/>
        <v>11</v>
      </c>
      <c r="W2872">
        <f t="shared" si="642"/>
        <v>2017</v>
      </c>
      <c r="X2872">
        <f t="shared" si="643"/>
        <v>17</v>
      </c>
      <c r="Y2872" s="25">
        <f t="shared" si="644"/>
        <v>23586.300000000141</v>
      </c>
    </row>
    <row r="2873" spans="1:25">
      <c r="A2873" t="s">
        <v>6209</v>
      </c>
      <c r="B2873" t="s">
        <v>6210</v>
      </c>
      <c r="C2873" t="s">
        <v>55</v>
      </c>
      <c r="D2873">
        <v>28</v>
      </c>
      <c r="E2873" s="36">
        <v>76.599999999999994</v>
      </c>
      <c r="F2873" s="4">
        <v>2.8999999999999998E-3</v>
      </c>
      <c r="G2873">
        <v>0</v>
      </c>
      <c r="H2873" s="25">
        <v>82.9</v>
      </c>
      <c r="I2873" s="25">
        <v>0</v>
      </c>
      <c r="J2873" s="3">
        <v>10000</v>
      </c>
      <c r="K2873" s="7">
        <f t="shared" si="631"/>
        <v>1</v>
      </c>
      <c r="L2873" s="6">
        <f t="shared" si="632"/>
        <v>76.599999999999994</v>
      </c>
      <c r="M2873">
        <v>1</v>
      </c>
      <c r="N2873" s="9">
        <f t="shared" si="633"/>
        <v>1</v>
      </c>
      <c r="O2873" s="9">
        <f t="shared" si="634"/>
        <v>0</v>
      </c>
      <c r="P2873" s="9">
        <f t="shared" si="635"/>
        <v>0</v>
      </c>
      <c r="Q2873" s="8">
        <f t="shared" si="636"/>
        <v>76.599999999999994</v>
      </c>
      <c r="R2873" s="8">
        <f t="shared" si="637"/>
        <v>0</v>
      </c>
      <c r="S2873" t="str">
        <f t="shared" si="638"/>
        <v>15.05.00</v>
      </c>
      <c r="T2873" t="str">
        <f t="shared" si="639"/>
        <v>17.25.00</v>
      </c>
      <c r="U2873" t="str">
        <f t="shared" si="640"/>
        <v>17-nov-2017</v>
      </c>
      <c r="V2873">
        <f t="shared" si="641"/>
        <v>11</v>
      </c>
      <c r="W2873">
        <f t="shared" si="642"/>
        <v>2017</v>
      </c>
      <c r="X2873">
        <f t="shared" si="643"/>
        <v>17</v>
      </c>
      <c r="Y2873" s="25">
        <f t="shared" si="644"/>
        <v>23662.90000000014</v>
      </c>
    </row>
    <row r="2874" spans="1:25">
      <c r="A2874" t="s">
        <v>6211</v>
      </c>
      <c r="B2874" t="s">
        <v>6212</v>
      </c>
      <c r="C2874" t="s">
        <v>25</v>
      </c>
      <c r="D2874">
        <v>98</v>
      </c>
      <c r="E2874" s="36">
        <v>101.6</v>
      </c>
      <c r="F2874" s="4">
        <v>7.7999999999999996E-3</v>
      </c>
      <c r="G2874">
        <v>0</v>
      </c>
      <c r="H2874" s="25">
        <v>118.3</v>
      </c>
      <c r="I2874" s="25">
        <v>-17.3</v>
      </c>
      <c r="J2874" s="3">
        <v>10000</v>
      </c>
      <c r="K2874" s="7">
        <f t="shared" si="631"/>
        <v>2</v>
      </c>
      <c r="L2874" s="6">
        <f t="shared" si="632"/>
        <v>178.2</v>
      </c>
      <c r="M2874">
        <v>1</v>
      </c>
      <c r="N2874" s="9">
        <f t="shared" si="633"/>
        <v>1</v>
      </c>
      <c r="O2874" s="9">
        <f t="shared" si="634"/>
        <v>0</v>
      </c>
      <c r="P2874" s="9">
        <f t="shared" si="635"/>
        <v>0</v>
      </c>
      <c r="Q2874" s="8">
        <f t="shared" si="636"/>
        <v>101.6</v>
      </c>
      <c r="R2874" s="8">
        <f t="shared" si="637"/>
        <v>0</v>
      </c>
      <c r="S2874" t="str">
        <f t="shared" si="638"/>
        <v>9.15.00</v>
      </c>
      <c r="T2874" t="str">
        <f t="shared" si="639"/>
        <v>17.25.00</v>
      </c>
      <c r="U2874" t="str">
        <f t="shared" si="640"/>
        <v>20-nov-2017</v>
      </c>
      <c r="V2874">
        <f t="shared" si="641"/>
        <v>11</v>
      </c>
      <c r="W2874">
        <f t="shared" si="642"/>
        <v>2017</v>
      </c>
      <c r="X2874">
        <f t="shared" si="643"/>
        <v>20</v>
      </c>
      <c r="Y2874" s="25">
        <f t="shared" si="644"/>
        <v>23764.500000000138</v>
      </c>
    </row>
    <row r="2875" spans="1:25">
      <c r="A2875" t="s">
        <v>6213</v>
      </c>
      <c r="B2875" t="s">
        <v>6214</v>
      </c>
      <c r="C2875" t="s">
        <v>25</v>
      </c>
      <c r="D2875">
        <v>32</v>
      </c>
      <c r="E2875" s="36">
        <v>-38.799999999999997</v>
      </c>
      <c r="F2875" s="4">
        <v>-2.8999999999999998E-3</v>
      </c>
      <c r="G2875">
        <v>0</v>
      </c>
      <c r="H2875" s="25">
        <v>6.9</v>
      </c>
      <c r="I2875" s="25">
        <v>-42.3</v>
      </c>
      <c r="J2875" s="3">
        <v>10000</v>
      </c>
      <c r="K2875" s="7">
        <f t="shared" si="631"/>
        <v>-1</v>
      </c>
      <c r="L2875" s="6">
        <f t="shared" si="632"/>
        <v>-38.799999999999997</v>
      </c>
      <c r="M2875">
        <v>1</v>
      </c>
      <c r="N2875" s="9">
        <f t="shared" si="633"/>
        <v>0</v>
      </c>
      <c r="O2875" s="9">
        <f t="shared" si="634"/>
        <v>-1</v>
      </c>
      <c r="P2875" s="9">
        <f t="shared" si="635"/>
        <v>0</v>
      </c>
      <c r="Q2875" s="8">
        <f t="shared" si="636"/>
        <v>0</v>
      </c>
      <c r="R2875" s="8">
        <f t="shared" si="637"/>
        <v>-38.799999999999997</v>
      </c>
      <c r="S2875" t="str">
        <f t="shared" si="638"/>
        <v>13.25.00</v>
      </c>
      <c r="T2875" t="str">
        <f t="shared" si="639"/>
        <v>16.05.00</v>
      </c>
      <c r="U2875" t="str">
        <f t="shared" si="640"/>
        <v>22-nov-2017</v>
      </c>
      <c r="V2875">
        <f t="shared" si="641"/>
        <v>11</v>
      </c>
      <c r="W2875">
        <f t="shared" si="642"/>
        <v>2017</v>
      </c>
      <c r="X2875">
        <f t="shared" si="643"/>
        <v>22</v>
      </c>
      <c r="Y2875" s="25">
        <f t="shared" si="644"/>
        <v>23725.700000000139</v>
      </c>
    </row>
    <row r="2876" spans="1:25">
      <c r="A2876" t="s">
        <v>6214</v>
      </c>
      <c r="B2876" t="s">
        <v>6215</v>
      </c>
      <c r="C2876" t="s">
        <v>55</v>
      </c>
      <c r="D2876">
        <v>16</v>
      </c>
      <c r="E2876" s="36">
        <v>183.4</v>
      </c>
      <c r="F2876" s="4">
        <v>7.0000000000000001E-3</v>
      </c>
      <c r="G2876">
        <v>0</v>
      </c>
      <c r="H2876" s="25">
        <v>184.1</v>
      </c>
      <c r="I2876" s="25">
        <v>0</v>
      </c>
      <c r="J2876" s="3">
        <v>10000</v>
      </c>
      <c r="K2876" s="7">
        <f t="shared" si="631"/>
        <v>1</v>
      </c>
      <c r="L2876" s="6">
        <f t="shared" si="632"/>
        <v>183.4</v>
      </c>
      <c r="M2876">
        <v>1</v>
      </c>
      <c r="N2876" s="9">
        <f t="shared" si="633"/>
        <v>1</v>
      </c>
      <c r="O2876" s="9">
        <f t="shared" si="634"/>
        <v>0</v>
      </c>
      <c r="P2876" s="9">
        <f t="shared" si="635"/>
        <v>0</v>
      </c>
      <c r="Q2876" s="8">
        <f t="shared" si="636"/>
        <v>183.4</v>
      </c>
      <c r="R2876" s="8">
        <f t="shared" si="637"/>
        <v>0</v>
      </c>
      <c r="S2876" t="str">
        <f t="shared" si="638"/>
        <v>16.05.00</v>
      </c>
      <c r="T2876" t="str">
        <f t="shared" si="639"/>
        <v>17.25.00</v>
      </c>
      <c r="U2876" t="str">
        <f t="shared" si="640"/>
        <v>22-nov-2017</v>
      </c>
      <c r="V2876">
        <f t="shared" si="641"/>
        <v>11</v>
      </c>
      <c r="W2876">
        <f t="shared" si="642"/>
        <v>2017</v>
      </c>
      <c r="X2876">
        <f t="shared" si="643"/>
        <v>22</v>
      </c>
      <c r="Y2876" s="25">
        <f t="shared" si="644"/>
        <v>23909.10000000014</v>
      </c>
    </row>
    <row r="2877" spans="1:25">
      <c r="A2877" t="s">
        <v>4381</v>
      </c>
      <c r="B2877" t="s">
        <v>4382</v>
      </c>
      <c r="C2877" t="s">
        <v>55</v>
      </c>
      <c r="D2877">
        <v>31</v>
      </c>
      <c r="E2877" s="36">
        <v>173.2</v>
      </c>
      <c r="F2877" s="4">
        <v>1.32E-2</v>
      </c>
      <c r="G2877">
        <v>0</v>
      </c>
      <c r="H2877" s="25">
        <v>209.2</v>
      </c>
      <c r="I2877" s="25">
        <v>-28</v>
      </c>
      <c r="J2877" s="3">
        <v>10000</v>
      </c>
      <c r="K2877" s="7">
        <f t="shared" si="631"/>
        <v>2</v>
      </c>
      <c r="L2877" s="6">
        <f t="shared" si="632"/>
        <v>356.6</v>
      </c>
      <c r="M2877">
        <v>1</v>
      </c>
      <c r="N2877" s="9">
        <f t="shared" si="633"/>
        <v>1</v>
      </c>
      <c r="O2877" s="9">
        <f t="shared" si="634"/>
        <v>0</v>
      </c>
      <c r="P2877" s="9">
        <f t="shared" si="635"/>
        <v>0</v>
      </c>
      <c r="Q2877" s="8">
        <f t="shared" si="636"/>
        <v>173.2</v>
      </c>
      <c r="R2877" s="8">
        <f t="shared" si="637"/>
        <v>0</v>
      </c>
      <c r="S2877" t="str">
        <f t="shared" si="638"/>
        <v>2.00.00</v>
      </c>
      <c r="T2877" t="str">
        <f t="shared" si="639"/>
        <v>9.00.00</v>
      </c>
      <c r="U2877" t="str">
        <f t="shared" si="640"/>
        <v>22-nov-2017</v>
      </c>
      <c r="V2877">
        <f t="shared" si="641"/>
        <v>11</v>
      </c>
      <c r="W2877">
        <f t="shared" si="642"/>
        <v>2017</v>
      </c>
      <c r="X2877">
        <f t="shared" si="643"/>
        <v>22</v>
      </c>
      <c r="Y2877" s="25">
        <f t="shared" si="644"/>
        <v>24082.300000000141</v>
      </c>
    </row>
    <row r="2878" spans="1:25">
      <c r="A2878" t="s">
        <v>4383</v>
      </c>
      <c r="B2878" t="s">
        <v>4384</v>
      </c>
      <c r="C2878" t="s">
        <v>25</v>
      </c>
      <c r="D2878">
        <v>4</v>
      </c>
      <c r="E2878" s="36">
        <v>-4.8</v>
      </c>
      <c r="F2878" s="4">
        <v>-4.0000000000000002E-4</v>
      </c>
      <c r="G2878">
        <v>0</v>
      </c>
      <c r="H2878" s="25">
        <v>67.2</v>
      </c>
      <c r="I2878" s="25">
        <v>-4.8</v>
      </c>
      <c r="J2878" s="3">
        <v>10000</v>
      </c>
      <c r="K2878" s="7">
        <f t="shared" si="631"/>
        <v>-1</v>
      </c>
      <c r="L2878" s="6">
        <f t="shared" si="632"/>
        <v>-4.8</v>
      </c>
      <c r="M2878">
        <v>1</v>
      </c>
      <c r="N2878" s="9">
        <f t="shared" si="633"/>
        <v>0</v>
      </c>
      <c r="O2878" s="9">
        <f t="shared" si="634"/>
        <v>-1</v>
      </c>
      <c r="P2878" s="9">
        <f t="shared" si="635"/>
        <v>0</v>
      </c>
      <c r="Q2878" s="8">
        <f t="shared" si="636"/>
        <v>0</v>
      </c>
      <c r="R2878" s="8">
        <f t="shared" si="637"/>
        <v>-4.8</v>
      </c>
      <c r="S2878" t="str">
        <f t="shared" si="638"/>
        <v>10.00.00</v>
      </c>
      <c r="T2878" t="str">
        <f t="shared" si="639"/>
        <v>14.00.00</v>
      </c>
      <c r="U2878" t="str">
        <f t="shared" si="640"/>
        <v>23-nov-2017</v>
      </c>
      <c r="V2878">
        <f t="shared" si="641"/>
        <v>11</v>
      </c>
      <c r="W2878">
        <f t="shared" si="642"/>
        <v>2017</v>
      </c>
      <c r="X2878">
        <f t="shared" si="643"/>
        <v>23</v>
      </c>
      <c r="Y2878" s="25">
        <f t="shared" si="644"/>
        <v>24077.500000000142</v>
      </c>
    </row>
    <row r="2879" spans="1:25">
      <c r="A2879" t="s">
        <v>4383</v>
      </c>
      <c r="B2879" t="s">
        <v>6216</v>
      </c>
      <c r="C2879" t="s">
        <v>25</v>
      </c>
      <c r="D2879">
        <v>89</v>
      </c>
      <c r="E2879" s="36">
        <v>17.5</v>
      </c>
      <c r="F2879" s="4">
        <v>1.2999999999999999E-3</v>
      </c>
      <c r="G2879">
        <v>0</v>
      </c>
      <c r="H2879" s="25">
        <v>67.5</v>
      </c>
      <c r="I2879" s="25">
        <v>-16.2</v>
      </c>
      <c r="J2879" s="3">
        <v>10000</v>
      </c>
      <c r="K2879" s="7">
        <f t="shared" si="631"/>
        <v>1</v>
      </c>
      <c r="L2879" s="6">
        <f t="shared" si="632"/>
        <v>17.5</v>
      </c>
      <c r="M2879">
        <v>1</v>
      </c>
      <c r="N2879" s="9">
        <f t="shared" si="633"/>
        <v>1</v>
      </c>
      <c r="O2879" s="9">
        <f t="shared" si="634"/>
        <v>0</v>
      </c>
      <c r="P2879" s="9">
        <f t="shared" si="635"/>
        <v>0</v>
      </c>
      <c r="Q2879" s="8">
        <f t="shared" si="636"/>
        <v>17.5</v>
      </c>
      <c r="R2879" s="8">
        <f t="shared" si="637"/>
        <v>0</v>
      </c>
      <c r="S2879" t="str">
        <f t="shared" si="638"/>
        <v>10.00.00</v>
      </c>
      <c r="T2879" t="str">
        <f t="shared" si="639"/>
        <v>17.25.00</v>
      </c>
      <c r="U2879" t="str">
        <f t="shared" si="640"/>
        <v>23-nov-2017</v>
      </c>
      <c r="V2879">
        <f t="shared" si="641"/>
        <v>11</v>
      </c>
      <c r="W2879">
        <f t="shared" si="642"/>
        <v>2017</v>
      </c>
      <c r="X2879">
        <f t="shared" si="643"/>
        <v>23</v>
      </c>
      <c r="Y2879" s="25">
        <f t="shared" si="644"/>
        <v>24095.000000000142</v>
      </c>
    </row>
    <row r="2880" spans="1:25">
      <c r="A2880" t="s">
        <v>4383</v>
      </c>
      <c r="B2880" t="s">
        <v>7684</v>
      </c>
      <c r="C2880" t="s">
        <v>25</v>
      </c>
      <c r="D2880">
        <v>10</v>
      </c>
      <c r="E2880" s="36">
        <v>31.2</v>
      </c>
      <c r="F2880" s="4">
        <v>2.3999999999999998E-3</v>
      </c>
      <c r="G2880">
        <v>0</v>
      </c>
      <c r="H2880" s="25">
        <v>53.2</v>
      </c>
      <c r="I2880" s="25">
        <v>-7.5</v>
      </c>
      <c r="J2880" s="3">
        <v>10000</v>
      </c>
      <c r="K2880" s="7">
        <f t="shared" si="631"/>
        <v>2</v>
      </c>
      <c r="L2880" s="6">
        <f t="shared" si="632"/>
        <v>48.7</v>
      </c>
      <c r="M2880">
        <v>1</v>
      </c>
      <c r="N2880" s="9">
        <f t="shared" si="633"/>
        <v>1</v>
      </c>
      <c r="O2880" s="9">
        <f t="shared" si="634"/>
        <v>0</v>
      </c>
      <c r="P2880" s="9">
        <f t="shared" si="635"/>
        <v>0</v>
      </c>
      <c r="Q2880" s="8">
        <f t="shared" si="636"/>
        <v>31.2</v>
      </c>
      <c r="R2880" s="8">
        <f t="shared" si="637"/>
        <v>0</v>
      </c>
      <c r="S2880" t="str">
        <f t="shared" si="638"/>
        <v>10.00.00</v>
      </c>
      <c r="T2880" t="str">
        <f t="shared" si="639"/>
        <v>12.30.00</v>
      </c>
      <c r="U2880" t="str">
        <f t="shared" si="640"/>
        <v>23-nov-2017</v>
      </c>
      <c r="V2880">
        <f t="shared" si="641"/>
        <v>11</v>
      </c>
      <c r="W2880">
        <f t="shared" si="642"/>
        <v>2017</v>
      </c>
      <c r="X2880">
        <f t="shared" si="643"/>
        <v>23</v>
      </c>
      <c r="Y2880" s="25">
        <f t="shared" si="644"/>
        <v>24126.200000000143</v>
      </c>
    </row>
    <row r="2881" spans="1:25">
      <c r="A2881" t="s">
        <v>2602</v>
      </c>
      <c r="B2881" t="s">
        <v>2603</v>
      </c>
      <c r="C2881" t="s">
        <v>25</v>
      </c>
      <c r="D2881">
        <v>9</v>
      </c>
      <c r="E2881" s="38">
        <v>-57</v>
      </c>
      <c r="F2881" s="4">
        <v>-2.2000000000000001E-3</v>
      </c>
      <c r="G2881">
        <v>0</v>
      </c>
      <c r="H2881" s="25">
        <v>0</v>
      </c>
      <c r="I2881" s="25">
        <v>-116.8</v>
      </c>
      <c r="J2881" s="3">
        <v>10000</v>
      </c>
      <c r="K2881" s="7">
        <f t="shared" si="631"/>
        <v>-1</v>
      </c>
      <c r="L2881" s="6">
        <f t="shared" si="632"/>
        <v>-57</v>
      </c>
      <c r="M2881">
        <v>1</v>
      </c>
      <c r="N2881" s="9">
        <f t="shared" si="633"/>
        <v>0</v>
      </c>
      <c r="O2881" s="9">
        <f t="shared" si="634"/>
        <v>-1</v>
      </c>
      <c r="P2881" s="9">
        <f t="shared" si="635"/>
        <v>0</v>
      </c>
      <c r="Q2881" s="8">
        <f t="shared" si="636"/>
        <v>0</v>
      </c>
      <c r="R2881" s="8">
        <f t="shared" si="637"/>
        <v>-57</v>
      </c>
      <c r="S2881" t="str">
        <f t="shared" si="638"/>
        <v>12.00.00</v>
      </c>
      <c r="T2881" t="str">
        <f t="shared" si="639"/>
        <v>21.00.00</v>
      </c>
      <c r="U2881" t="str">
        <f t="shared" si="640"/>
        <v>23-nov-2017</v>
      </c>
      <c r="V2881">
        <f t="shared" si="641"/>
        <v>11</v>
      </c>
      <c r="W2881">
        <f t="shared" si="642"/>
        <v>2017</v>
      </c>
      <c r="X2881">
        <f t="shared" si="643"/>
        <v>23</v>
      </c>
      <c r="Y2881" s="25">
        <f t="shared" si="644"/>
        <v>24069.200000000143</v>
      </c>
    </row>
    <row r="2882" spans="1:25">
      <c r="A2882" t="s">
        <v>6217</v>
      </c>
      <c r="B2882" t="s">
        <v>6218</v>
      </c>
      <c r="C2882" t="s">
        <v>55</v>
      </c>
      <c r="D2882">
        <v>29</v>
      </c>
      <c r="E2882" s="36">
        <v>7.8</v>
      </c>
      <c r="F2882" s="4">
        <v>2.9999999999999997E-4</v>
      </c>
      <c r="G2882">
        <v>0</v>
      </c>
      <c r="H2882" s="25">
        <v>49.8</v>
      </c>
      <c r="I2882" s="25">
        <v>-59</v>
      </c>
      <c r="J2882" s="3">
        <v>10000</v>
      </c>
      <c r="K2882" s="7">
        <f t="shared" si="631"/>
        <v>1</v>
      </c>
      <c r="L2882" s="6">
        <f t="shared" si="632"/>
        <v>7.8</v>
      </c>
      <c r="M2882">
        <v>1</v>
      </c>
      <c r="N2882" s="9">
        <f t="shared" si="633"/>
        <v>1</v>
      </c>
      <c r="O2882" s="9">
        <f t="shared" si="634"/>
        <v>0</v>
      </c>
      <c r="P2882" s="9">
        <f t="shared" si="635"/>
        <v>0</v>
      </c>
      <c r="Q2882" s="8">
        <f t="shared" si="636"/>
        <v>7.8</v>
      </c>
      <c r="R2882" s="8">
        <f t="shared" si="637"/>
        <v>0</v>
      </c>
      <c r="S2882" t="str">
        <f t="shared" si="638"/>
        <v>15.00.00</v>
      </c>
      <c r="T2882" t="str">
        <f t="shared" si="639"/>
        <v>17.25.00</v>
      </c>
      <c r="U2882" t="str">
        <f t="shared" si="640"/>
        <v>24-nov-2017</v>
      </c>
      <c r="V2882">
        <f t="shared" si="641"/>
        <v>11</v>
      </c>
      <c r="W2882">
        <f t="shared" si="642"/>
        <v>2017</v>
      </c>
      <c r="X2882">
        <f t="shared" si="643"/>
        <v>24</v>
      </c>
      <c r="Y2882" s="25">
        <f t="shared" si="644"/>
        <v>24077.000000000142</v>
      </c>
    </row>
    <row r="2883" spans="1:25">
      <c r="A2883" t="s">
        <v>4385</v>
      </c>
      <c r="B2883" t="s">
        <v>4386</v>
      </c>
      <c r="C2883" t="s">
        <v>25</v>
      </c>
      <c r="D2883">
        <v>1</v>
      </c>
      <c r="E2883" s="36">
        <v>-21.5</v>
      </c>
      <c r="F2883" s="4">
        <v>-1.6999999999999999E-3</v>
      </c>
      <c r="G2883">
        <v>0</v>
      </c>
      <c r="H2883" s="25">
        <v>0</v>
      </c>
      <c r="I2883" s="25">
        <v>-21.5</v>
      </c>
      <c r="J2883" s="3">
        <v>10000</v>
      </c>
      <c r="K2883" s="7">
        <f t="shared" si="631"/>
        <v>-1</v>
      </c>
      <c r="L2883" s="6">
        <f t="shared" si="632"/>
        <v>-21.5</v>
      </c>
      <c r="M2883">
        <v>1</v>
      </c>
      <c r="N2883" s="9">
        <f t="shared" si="633"/>
        <v>0</v>
      </c>
      <c r="O2883" s="9">
        <f t="shared" si="634"/>
        <v>-1</v>
      </c>
      <c r="P2883" s="9">
        <f t="shared" si="635"/>
        <v>0</v>
      </c>
      <c r="Q2883" s="8">
        <f t="shared" si="636"/>
        <v>0</v>
      </c>
      <c r="R2883" s="8">
        <f t="shared" si="637"/>
        <v>-21.5</v>
      </c>
      <c r="S2883" t="str">
        <f t="shared" si="638"/>
        <v>9.00.00</v>
      </c>
      <c r="T2883" t="str">
        <f t="shared" si="639"/>
        <v>10.00.00</v>
      </c>
      <c r="U2883" t="str">
        <f t="shared" si="640"/>
        <v>24-nov-2017</v>
      </c>
      <c r="V2883">
        <f t="shared" si="641"/>
        <v>11</v>
      </c>
      <c r="W2883">
        <f t="shared" si="642"/>
        <v>2017</v>
      </c>
      <c r="X2883">
        <f t="shared" si="643"/>
        <v>24</v>
      </c>
      <c r="Y2883" s="25">
        <f t="shared" si="644"/>
        <v>24055.500000000142</v>
      </c>
    </row>
    <row r="2884" spans="1:25">
      <c r="A2884" t="s">
        <v>3683</v>
      </c>
      <c r="B2884" t="s">
        <v>3684</v>
      </c>
      <c r="C2884" t="s">
        <v>25</v>
      </c>
      <c r="D2884">
        <v>6</v>
      </c>
      <c r="E2884" s="36">
        <v>-25.8</v>
      </c>
      <c r="F2884" s="4">
        <v>-2E-3</v>
      </c>
      <c r="G2884">
        <v>0</v>
      </c>
      <c r="H2884" s="25">
        <v>0</v>
      </c>
      <c r="I2884" s="25">
        <v>-45.5</v>
      </c>
      <c r="J2884" s="3">
        <v>10000</v>
      </c>
      <c r="K2884" s="7">
        <f t="shared" si="631"/>
        <v>-2</v>
      </c>
      <c r="L2884" s="6">
        <f t="shared" si="632"/>
        <v>-47.3</v>
      </c>
      <c r="M2884">
        <v>1</v>
      </c>
      <c r="N2884" s="9">
        <f t="shared" si="633"/>
        <v>0</v>
      </c>
      <c r="O2884" s="9">
        <f t="shared" si="634"/>
        <v>-1</v>
      </c>
      <c r="P2884" s="9">
        <f t="shared" si="635"/>
        <v>0</v>
      </c>
      <c r="Q2884" s="8">
        <f t="shared" si="636"/>
        <v>0</v>
      </c>
      <c r="R2884" s="8">
        <f t="shared" si="637"/>
        <v>-25.8</v>
      </c>
      <c r="S2884" t="str">
        <f t="shared" si="638"/>
        <v>17.00.00</v>
      </c>
      <c r="T2884" t="str">
        <f t="shared" si="639"/>
        <v>23.00.00</v>
      </c>
      <c r="U2884" t="str">
        <f t="shared" si="640"/>
        <v>27-nov-2017</v>
      </c>
      <c r="V2884">
        <f t="shared" si="641"/>
        <v>11</v>
      </c>
      <c r="W2884">
        <f t="shared" si="642"/>
        <v>2017</v>
      </c>
      <c r="X2884">
        <f t="shared" si="643"/>
        <v>27</v>
      </c>
      <c r="Y2884" s="25">
        <f t="shared" si="644"/>
        <v>24029.700000000143</v>
      </c>
    </row>
    <row r="2885" spans="1:25">
      <c r="A2885" t="s">
        <v>4387</v>
      </c>
      <c r="B2885" t="s">
        <v>4388</v>
      </c>
      <c r="C2885" t="s">
        <v>55</v>
      </c>
      <c r="D2885">
        <v>6</v>
      </c>
      <c r="E2885" s="36">
        <v>-30.8</v>
      </c>
      <c r="F2885" s="4">
        <v>-2.3999999999999998E-3</v>
      </c>
      <c r="G2885">
        <v>0</v>
      </c>
      <c r="H2885" s="25">
        <v>14.6</v>
      </c>
      <c r="I2885" s="25">
        <v>-30.8</v>
      </c>
      <c r="J2885" s="3">
        <v>10000</v>
      </c>
      <c r="K2885" s="7">
        <f t="shared" si="631"/>
        <v>-3</v>
      </c>
      <c r="L2885" s="6">
        <f t="shared" si="632"/>
        <v>-78.099999999999994</v>
      </c>
      <c r="M2885">
        <v>1</v>
      </c>
      <c r="N2885" s="9">
        <f t="shared" si="633"/>
        <v>0</v>
      </c>
      <c r="O2885" s="9">
        <f t="shared" si="634"/>
        <v>-1</v>
      </c>
      <c r="P2885" s="9">
        <f t="shared" si="635"/>
        <v>0</v>
      </c>
      <c r="Q2885" s="8">
        <f t="shared" si="636"/>
        <v>0</v>
      </c>
      <c r="R2885" s="8">
        <f t="shared" si="637"/>
        <v>-30.8</v>
      </c>
      <c r="S2885" t="str">
        <f t="shared" si="638"/>
        <v>3.00.00</v>
      </c>
      <c r="T2885" t="str">
        <f t="shared" si="639"/>
        <v>9.00.00</v>
      </c>
      <c r="U2885" t="str">
        <f t="shared" si="640"/>
        <v>27-nov-2017</v>
      </c>
      <c r="V2885">
        <f t="shared" si="641"/>
        <v>11</v>
      </c>
      <c r="W2885">
        <f t="shared" si="642"/>
        <v>2017</v>
      </c>
      <c r="X2885">
        <f t="shared" si="643"/>
        <v>27</v>
      </c>
      <c r="Y2885" s="25">
        <f t="shared" si="644"/>
        <v>23998.900000000143</v>
      </c>
    </row>
    <row r="2886" spans="1:25">
      <c r="A2886" t="s">
        <v>6219</v>
      </c>
      <c r="B2886" t="s">
        <v>6220</v>
      </c>
      <c r="C2886" t="s">
        <v>25</v>
      </c>
      <c r="D2886">
        <v>90</v>
      </c>
      <c r="E2886" s="36">
        <v>-59</v>
      </c>
      <c r="F2886" s="4">
        <v>-4.4999999999999997E-3</v>
      </c>
      <c r="G2886">
        <v>0</v>
      </c>
      <c r="H2886" s="25">
        <v>41.5</v>
      </c>
      <c r="I2886" s="25">
        <v>-73.7</v>
      </c>
      <c r="J2886" s="3">
        <v>10000</v>
      </c>
      <c r="K2886" s="7">
        <f t="shared" si="631"/>
        <v>-4</v>
      </c>
      <c r="L2886" s="6">
        <f t="shared" si="632"/>
        <v>-137.1</v>
      </c>
      <c r="M2886">
        <v>1</v>
      </c>
      <c r="N2886" s="9">
        <f t="shared" si="633"/>
        <v>0</v>
      </c>
      <c r="O2886" s="9">
        <f t="shared" si="634"/>
        <v>-1</v>
      </c>
      <c r="P2886" s="9">
        <f t="shared" si="635"/>
        <v>0</v>
      </c>
      <c r="Q2886" s="8">
        <f t="shared" si="636"/>
        <v>0</v>
      </c>
      <c r="R2886" s="8">
        <f t="shared" si="637"/>
        <v>-59</v>
      </c>
      <c r="S2886" t="str">
        <f t="shared" si="638"/>
        <v>9.55.00</v>
      </c>
      <c r="T2886" t="str">
        <f t="shared" si="639"/>
        <v>17.25.00</v>
      </c>
      <c r="U2886" t="str">
        <f t="shared" si="640"/>
        <v>27-nov-2017</v>
      </c>
      <c r="V2886">
        <f t="shared" si="641"/>
        <v>11</v>
      </c>
      <c r="W2886">
        <f t="shared" si="642"/>
        <v>2017</v>
      </c>
      <c r="X2886">
        <f t="shared" si="643"/>
        <v>27</v>
      </c>
      <c r="Y2886" s="25">
        <f t="shared" si="644"/>
        <v>23939.900000000143</v>
      </c>
    </row>
    <row r="2887" spans="1:25">
      <c r="A2887" t="s">
        <v>4389</v>
      </c>
      <c r="B2887" t="s">
        <v>4390</v>
      </c>
      <c r="C2887" t="s">
        <v>25</v>
      </c>
      <c r="D2887">
        <v>27</v>
      </c>
      <c r="E2887" s="36">
        <v>77.2</v>
      </c>
      <c r="F2887" s="4">
        <v>5.8999999999999999E-3</v>
      </c>
      <c r="G2887">
        <v>0</v>
      </c>
      <c r="H2887" s="25">
        <v>138.6</v>
      </c>
      <c r="I2887" s="25">
        <v>-12.7</v>
      </c>
      <c r="J2887" s="3">
        <v>10000</v>
      </c>
      <c r="K2887" s="7">
        <f t="shared" ref="K2887:K2950" si="645">+IF(AND(E2887&gt;=0,E2886&gt;=0),K2886+1,IF(AND(E2887&lt;0,E2886&lt;0),K2886-1,IF(AND(E2887&gt;=0,E2886&lt;0),1,-1)))</f>
        <v>1</v>
      </c>
      <c r="L2887" s="6">
        <f t="shared" ref="L2887:L2950" si="646">+IF(AND(E2887&gt;=0,E2886&gt;=0),L2886+E2887,IF(AND(E2887&lt;0,E2886&lt;0),L2886+E2887,E2887))</f>
        <v>77.2</v>
      </c>
      <c r="M2887">
        <v>1</v>
      </c>
      <c r="N2887" s="9">
        <f t="shared" ref="N2887:N2950" si="647">+IF(E2887&gt;0,1,0)</f>
        <v>1</v>
      </c>
      <c r="O2887" s="9">
        <f t="shared" ref="O2887:O2950" si="648">+IF(E2887&lt;0,-1,0)</f>
        <v>0</v>
      </c>
      <c r="P2887" s="9">
        <f t="shared" ref="P2887:P2950" si="649">+IF(E2887=0,1,0)</f>
        <v>0</v>
      </c>
      <c r="Q2887" s="8">
        <f t="shared" ref="Q2887:Q2950" si="650">IF(E2887&gt;=0,E2887,0)</f>
        <v>77.2</v>
      </c>
      <c r="R2887" s="8">
        <f t="shared" ref="R2887:R2950" si="651">IF(E2887&lt;0,E2887,0)</f>
        <v>0</v>
      </c>
      <c r="S2887" t="str">
        <f t="shared" ref="S2887:S2950" si="652">REPLACE(A2887,1,SEARCH(" ",A2887),"")</f>
        <v>12.00.00</v>
      </c>
      <c r="T2887" t="str">
        <f t="shared" ref="T2887:T2950" si="653">REPLACE(B2887,1,SEARCH(" ",B2887),"")</f>
        <v>16.00.00</v>
      </c>
      <c r="U2887" t="str">
        <f t="shared" ref="U2887:U2950" si="654">LEFT(A2887,11)</f>
        <v>28-nov-2017</v>
      </c>
      <c r="V2887">
        <f t="shared" ref="V2887:V2950" si="655">MONTH(U2887)</f>
        <v>11</v>
      </c>
      <c r="W2887">
        <f t="shared" ref="W2887:W2950" si="656">YEAR(U2887)</f>
        <v>2017</v>
      </c>
      <c r="X2887">
        <f t="shared" ref="X2887:X2950" si="657">DAY(U2887)</f>
        <v>28</v>
      </c>
      <c r="Y2887" s="25">
        <f t="shared" ref="Y2887:Y2950" si="658">Y2886+E2887</f>
        <v>24017.100000000144</v>
      </c>
    </row>
    <row r="2888" spans="1:25">
      <c r="A2888" t="s">
        <v>6221</v>
      </c>
      <c r="B2888" t="s">
        <v>6222</v>
      </c>
      <c r="C2888" t="s">
        <v>55</v>
      </c>
      <c r="D2888">
        <v>83</v>
      </c>
      <c r="E2888" s="36">
        <v>194.4</v>
      </c>
      <c r="F2888" s="4">
        <v>7.4000000000000003E-3</v>
      </c>
      <c r="G2888">
        <v>0</v>
      </c>
      <c r="H2888" s="25">
        <v>196.4</v>
      </c>
      <c r="I2888" s="25">
        <v>-96</v>
      </c>
      <c r="J2888" s="3">
        <v>10000</v>
      </c>
      <c r="K2888" s="7">
        <f t="shared" si="645"/>
        <v>2</v>
      </c>
      <c r="L2888" s="6">
        <f t="shared" si="646"/>
        <v>271.60000000000002</v>
      </c>
      <c r="M2888">
        <v>1</v>
      </c>
      <c r="N2888" s="9">
        <f t="shared" si="647"/>
        <v>1</v>
      </c>
      <c r="O2888" s="9">
        <f t="shared" si="648"/>
        <v>0</v>
      </c>
      <c r="P2888" s="9">
        <f t="shared" si="649"/>
        <v>0</v>
      </c>
      <c r="Q2888" s="8">
        <f t="shared" si="650"/>
        <v>194.4</v>
      </c>
      <c r="R2888" s="8">
        <f t="shared" si="651"/>
        <v>0</v>
      </c>
      <c r="S2888" t="str">
        <f t="shared" si="652"/>
        <v>10.30.00</v>
      </c>
      <c r="T2888" t="str">
        <f t="shared" si="653"/>
        <v>17.25.00</v>
      </c>
      <c r="U2888" t="str">
        <f t="shared" si="654"/>
        <v>29-nov-2017</v>
      </c>
      <c r="V2888">
        <f t="shared" si="655"/>
        <v>11</v>
      </c>
      <c r="W2888">
        <f t="shared" si="656"/>
        <v>2017</v>
      </c>
      <c r="X2888">
        <f t="shared" si="657"/>
        <v>29</v>
      </c>
      <c r="Y2888" s="25">
        <f t="shared" si="658"/>
        <v>24211.500000000146</v>
      </c>
    </row>
    <row r="2889" spans="1:25">
      <c r="A2889" t="s">
        <v>4391</v>
      </c>
      <c r="B2889" t="s">
        <v>4392</v>
      </c>
      <c r="C2889" t="s">
        <v>25</v>
      </c>
      <c r="D2889">
        <v>3</v>
      </c>
      <c r="E2889" s="36">
        <v>1.2</v>
      </c>
      <c r="F2889" s="4">
        <v>1E-4</v>
      </c>
      <c r="G2889">
        <v>0</v>
      </c>
      <c r="H2889" s="25">
        <v>58.9</v>
      </c>
      <c r="I2889" s="25">
        <v>0</v>
      </c>
      <c r="J2889" s="3">
        <v>10000</v>
      </c>
      <c r="K2889" s="7">
        <f t="shared" si="645"/>
        <v>3</v>
      </c>
      <c r="L2889" s="6">
        <f t="shared" si="646"/>
        <v>272.8</v>
      </c>
      <c r="M2889">
        <v>1</v>
      </c>
      <c r="N2889" s="9">
        <f t="shared" si="647"/>
        <v>1</v>
      </c>
      <c r="O2889" s="9">
        <f t="shared" si="648"/>
        <v>0</v>
      </c>
      <c r="P2889" s="9">
        <f t="shared" si="649"/>
        <v>0</v>
      </c>
      <c r="Q2889" s="8">
        <f t="shared" si="650"/>
        <v>1.2</v>
      </c>
      <c r="R2889" s="8">
        <f t="shared" si="651"/>
        <v>0</v>
      </c>
      <c r="S2889" t="str">
        <f t="shared" si="652"/>
        <v>10.00.00</v>
      </c>
      <c r="T2889" t="str">
        <f t="shared" si="653"/>
        <v>13.00.00</v>
      </c>
      <c r="U2889" t="str">
        <f t="shared" si="654"/>
        <v>30-nov-2017</v>
      </c>
      <c r="V2889">
        <f t="shared" si="655"/>
        <v>11</v>
      </c>
      <c r="W2889">
        <f t="shared" si="656"/>
        <v>2017</v>
      </c>
      <c r="X2889">
        <f t="shared" si="657"/>
        <v>30</v>
      </c>
      <c r="Y2889" s="25">
        <f t="shared" si="658"/>
        <v>24212.700000000146</v>
      </c>
    </row>
    <row r="2890" spans="1:25">
      <c r="A2890" t="s">
        <v>2604</v>
      </c>
      <c r="B2890" t="s">
        <v>2605</v>
      </c>
      <c r="C2890" t="s">
        <v>25</v>
      </c>
      <c r="D2890">
        <v>4</v>
      </c>
      <c r="E2890" s="38">
        <v>-200</v>
      </c>
      <c r="F2890" s="4">
        <v>-7.6E-3</v>
      </c>
      <c r="G2890">
        <v>0</v>
      </c>
      <c r="H2890" s="25">
        <v>0</v>
      </c>
      <c r="I2890" s="25">
        <v>-200</v>
      </c>
      <c r="J2890" s="3">
        <v>10000</v>
      </c>
      <c r="K2890" s="7">
        <f t="shared" si="645"/>
        <v>-1</v>
      </c>
      <c r="L2890" s="6">
        <f t="shared" si="646"/>
        <v>-200</v>
      </c>
      <c r="M2890">
        <v>1</v>
      </c>
      <c r="N2890" s="9">
        <f t="shared" si="647"/>
        <v>0</v>
      </c>
      <c r="O2890" s="9">
        <f t="shared" si="648"/>
        <v>-1</v>
      </c>
      <c r="P2890" s="9">
        <f t="shared" si="649"/>
        <v>0</v>
      </c>
      <c r="Q2890" s="8">
        <f t="shared" si="650"/>
        <v>0</v>
      </c>
      <c r="R2890" s="8">
        <f t="shared" si="651"/>
        <v>-200</v>
      </c>
      <c r="S2890" t="str">
        <f t="shared" si="652"/>
        <v>12.00.00</v>
      </c>
      <c r="T2890" t="str">
        <f t="shared" si="653"/>
        <v>16.00.00</v>
      </c>
      <c r="U2890" t="str">
        <f t="shared" si="654"/>
        <v>30-nov-2017</v>
      </c>
      <c r="V2890">
        <f t="shared" si="655"/>
        <v>11</v>
      </c>
      <c r="W2890">
        <f t="shared" si="656"/>
        <v>2017</v>
      </c>
      <c r="X2890">
        <f t="shared" si="657"/>
        <v>30</v>
      </c>
      <c r="Y2890" s="25">
        <f t="shared" si="658"/>
        <v>24012.700000000146</v>
      </c>
    </row>
    <row r="2891" spans="1:25">
      <c r="A2891" t="s">
        <v>6225</v>
      </c>
      <c r="B2891" t="s">
        <v>6226</v>
      </c>
      <c r="C2891" t="s">
        <v>25</v>
      </c>
      <c r="D2891">
        <v>48</v>
      </c>
      <c r="E2891" s="36">
        <v>22.9</v>
      </c>
      <c r="F2891" s="4">
        <v>1.8E-3</v>
      </c>
      <c r="G2891">
        <v>0</v>
      </c>
      <c r="H2891" s="25">
        <v>110.9</v>
      </c>
      <c r="I2891" s="25">
        <v>-10.1</v>
      </c>
      <c r="J2891" s="3">
        <v>10000</v>
      </c>
      <c r="K2891" s="7">
        <f t="shared" si="645"/>
        <v>1</v>
      </c>
      <c r="L2891" s="6">
        <f t="shared" si="646"/>
        <v>22.9</v>
      </c>
      <c r="M2891">
        <v>1</v>
      </c>
      <c r="N2891" s="9">
        <f t="shared" si="647"/>
        <v>1</v>
      </c>
      <c r="O2891" s="9">
        <f t="shared" si="648"/>
        <v>0</v>
      </c>
      <c r="P2891" s="9">
        <f t="shared" si="649"/>
        <v>0</v>
      </c>
      <c r="Q2891" s="8">
        <f t="shared" si="650"/>
        <v>22.9</v>
      </c>
      <c r="R2891" s="8">
        <f t="shared" si="651"/>
        <v>0</v>
      </c>
      <c r="S2891" t="str">
        <f t="shared" si="652"/>
        <v>13.10.00</v>
      </c>
      <c r="T2891" t="str">
        <f t="shared" si="653"/>
        <v>17.10.00</v>
      </c>
      <c r="U2891" t="str">
        <f t="shared" si="654"/>
        <v xml:space="preserve">1-dic-2017 </v>
      </c>
      <c r="V2891">
        <f t="shared" si="655"/>
        <v>12</v>
      </c>
      <c r="W2891">
        <f t="shared" si="656"/>
        <v>2017</v>
      </c>
      <c r="X2891">
        <f t="shared" si="657"/>
        <v>1</v>
      </c>
      <c r="Y2891" s="25">
        <f t="shared" si="658"/>
        <v>24035.600000000148</v>
      </c>
    </row>
    <row r="2892" spans="1:25">
      <c r="A2892" t="s">
        <v>4395</v>
      </c>
      <c r="B2892" t="s">
        <v>4395</v>
      </c>
      <c r="C2892" t="s">
        <v>25</v>
      </c>
      <c r="D2892">
        <v>0</v>
      </c>
      <c r="E2892" s="36">
        <v>-64.8</v>
      </c>
      <c r="F2892" s="4">
        <v>-5.0000000000000001E-3</v>
      </c>
      <c r="G2892">
        <v>0</v>
      </c>
      <c r="H2892" s="25">
        <v>0</v>
      </c>
      <c r="I2892" s="25">
        <v>-64.8</v>
      </c>
      <c r="J2892" s="3">
        <v>10000</v>
      </c>
      <c r="K2892" s="7">
        <f t="shared" si="645"/>
        <v>-1</v>
      </c>
      <c r="L2892" s="6">
        <f t="shared" si="646"/>
        <v>-64.8</v>
      </c>
      <c r="M2892">
        <v>1</v>
      </c>
      <c r="N2892" s="9">
        <f t="shared" si="647"/>
        <v>0</v>
      </c>
      <c r="O2892" s="9">
        <f t="shared" si="648"/>
        <v>-1</v>
      </c>
      <c r="P2892" s="9">
        <f t="shared" si="649"/>
        <v>0</v>
      </c>
      <c r="Q2892" s="8">
        <f t="shared" si="650"/>
        <v>0</v>
      </c>
      <c r="R2892" s="8">
        <f t="shared" si="651"/>
        <v>-64.8</v>
      </c>
      <c r="S2892" t="str">
        <f t="shared" si="652"/>
        <v>17.00.00</v>
      </c>
      <c r="T2892" t="str">
        <f t="shared" si="653"/>
        <v>17.00.00</v>
      </c>
      <c r="U2892" t="str">
        <f t="shared" si="654"/>
        <v xml:space="preserve">1-dic-2017 </v>
      </c>
      <c r="V2892">
        <f t="shared" si="655"/>
        <v>12</v>
      </c>
      <c r="W2892">
        <f t="shared" si="656"/>
        <v>2017</v>
      </c>
      <c r="X2892">
        <f t="shared" si="657"/>
        <v>1</v>
      </c>
      <c r="Y2892" s="25">
        <f t="shared" si="658"/>
        <v>23970.800000000148</v>
      </c>
    </row>
    <row r="2893" spans="1:25">
      <c r="A2893" t="s">
        <v>4393</v>
      </c>
      <c r="B2893" t="s">
        <v>4394</v>
      </c>
      <c r="C2893" t="s">
        <v>25</v>
      </c>
      <c r="D2893">
        <v>1</v>
      </c>
      <c r="E2893" s="36">
        <v>-61.8</v>
      </c>
      <c r="F2893" s="4">
        <v>-4.7000000000000002E-3</v>
      </c>
      <c r="G2893">
        <v>0</v>
      </c>
      <c r="H2893" s="25">
        <v>0.9</v>
      </c>
      <c r="I2893" s="25">
        <v>-61.8</v>
      </c>
      <c r="J2893" s="3">
        <v>10000</v>
      </c>
      <c r="K2893" s="7">
        <f t="shared" si="645"/>
        <v>-2</v>
      </c>
      <c r="L2893" s="6">
        <f t="shared" si="646"/>
        <v>-126.6</v>
      </c>
      <c r="M2893">
        <v>1</v>
      </c>
      <c r="N2893" s="9">
        <f t="shared" si="647"/>
        <v>0</v>
      </c>
      <c r="O2893" s="9">
        <f t="shared" si="648"/>
        <v>-1</v>
      </c>
      <c r="P2893" s="9">
        <f t="shared" si="649"/>
        <v>0</v>
      </c>
      <c r="Q2893" s="8">
        <f t="shared" si="650"/>
        <v>0</v>
      </c>
      <c r="R2893" s="8">
        <f t="shared" si="651"/>
        <v>-61.8</v>
      </c>
      <c r="S2893" t="str">
        <f t="shared" si="652"/>
        <v>8.00.00</v>
      </c>
      <c r="T2893" t="str">
        <f t="shared" si="653"/>
        <v>9.00.00</v>
      </c>
      <c r="U2893" t="str">
        <f t="shared" si="654"/>
        <v xml:space="preserve">1-dic-2017 </v>
      </c>
      <c r="V2893">
        <f t="shared" si="655"/>
        <v>12</v>
      </c>
      <c r="W2893">
        <f t="shared" si="656"/>
        <v>2017</v>
      </c>
      <c r="X2893">
        <f t="shared" si="657"/>
        <v>1</v>
      </c>
      <c r="Y2893" s="25">
        <f t="shared" si="658"/>
        <v>23909.000000000149</v>
      </c>
    </row>
    <row r="2894" spans="1:25">
      <c r="A2894" t="s">
        <v>6223</v>
      </c>
      <c r="B2894" t="s">
        <v>6224</v>
      </c>
      <c r="C2894" t="s">
        <v>55</v>
      </c>
      <c r="D2894">
        <v>31</v>
      </c>
      <c r="E2894" s="36">
        <v>192.4</v>
      </c>
      <c r="F2894" s="4">
        <v>7.4000000000000003E-3</v>
      </c>
      <c r="G2894">
        <v>0</v>
      </c>
      <c r="H2894" s="25">
        <v>286.39999999999998</v>
      </c>
      <c r="I2894" s="25">
        <v>0</v>
      </c>
      <c r="J2894" s="3">
        <v>10000</v>
      </c>
      <c r="K2894" s="7">
        <f t="shared" si="645"/>
        <v>1</v>
      </c>
      <c r="L2894" s="6">
        <f t="shared" si="646"/>
        <v>192.4</v>
      </c>
      <c r="M2894">
        <v>1</v>
      </c>
      <c r="N2894" s="9">
        <f t="shared" si="647"/>
        <v>1</v>
      </c>
      <c r="O2894" s="9">
        <f t="shared" si="648"/>
        <v>0</v>
      </c>
      <c r="P2894" s="9">
        <f t="shared" si="649"/>
        <v>0</v>
      </c>
      <c r="Q2894" s="8">
        <f t="shared" si="650"/>
        <v>192.4</v>
      </c>
      <c r="R2894" s="8">
        <f t="shared" si="651"/>
        <v>0</v>
      </c>
      <c r="S2894" t="str">
        <f t="shared" si="652"/>
        <v>9.35.00</v>
      </c>
      <c r="T2894" t="str">
        <f t="shared" si="653"/>
        <v>12.10.00</v>
      </c>
      <c r="U2894" t="str">
        <f t="shared" si="654"/>
        <v xml:space="preserve">1-dic-2017 </v>
      </c>
      <c r="V2894">
        <f t="shared" si="655"/>
        <v>12</v>
      </c>
      <c r="W2894">
        <f t="shared" si="656"/>
        <v>2017</v>
      </c>
      <c r="X2894">
        <f t="shared" si="657"/>
        <v>1</v>
      </c>
      <c r="Y2894" s="25">
        <f t="shared" si="658"/>
        <v>24101.400000000151</v>
      </c>
    </row>
    <row r="2895" spans="1:25">
      <c r="A2895" t="s">
        <v>4396</v>
      </c>
      <c r="B2895" t="s">
        <v>4397</v>
      </c>
      <c r="C2895" t="s">
        <v>55</v>
      </c>
      <c r="D2895">
        <v>14</v>
      </c>
      <c r="E2895" s="36">
        <v>-10.8</v>
      </c>
      <c r="F2895" s="4">
        <v>-8.0000000000000004E-4</v>
      </c>
      <c r="G2895">
        <v>0</v>
      </c>
      <c r="H2895" s="25">
        <v>42.6</v>
      </c>
      <c r="I2895" s="25">
        <v>-43.4</v>
      </c>
      <c r="J2895" s="3">
        <v>10000</v>
      </c>
      <c r="K2895" s="7">
        <f t="shared" si="645"/>
        <v>-1</v>
      </c>
      <c r="L2895" s="6">
        <f t="shared" si="646"/>
        <v>-10.8</v>
      </c>
      <c r="M2895">
        <v>1</v>
      </c>
      <c r="N2895" s="9">
        <f t="shared" si="647"/>
        <v>0</v>
      </c>
      <c r="O2895" s="9">
        <f t="shared" si="648"/>
        <v>-1</v>
      </c>
      <c r="P2895" s="9">
        <f t="shared" si="649"/>
        <v>0</v>
      </c>
      <c r="Q2895" s="8">
        <f t="shared" si="650"/>
        <v>0</v>
      </c>
      <c r="R2895" s="8">
        <f t="shared" si="651"/>
        <v>-10.8</v>
      </c>
      <c r="S2895" t="str">
        <f t="shared" si="652"/>
        <v>23.00.00</v>
      </c>
      <c r="T2895" t="str">
        <f t="shared" si="653"/>
        <v>13.00.00</v>
      </c>
      <c r="U2895" t="str">
        <f t="shared" si="654"/>
        <v xml:space="preserve">4-dic-2017 </v>
      </c>
      <c r="V2895">
        <f t="shared" si="655"/>
        <v>12</v>
      </c>
      <c r="W2895">
        <f t="shared" si="656"/>
        <v>2017</v>
      </c>
      <c r="X2895">
        <f t="shared" si="657"/>
        <v>4</v>
      </c>
      <c r="Y2895" s="25">
        <f t="shared" si="658"/>
        <v>24090.600000000151</v>
      </c>
    </row>
    <row r="2896" spans="1:25">
      <c r="A2896" t="s">
        <v>6227</v>
      </c>
      <c r="B2896" t="s">
        <v>6228</v>
      </c>
      <c r="C2896" t="s">
        <v>25</v>
      </c>
      <c r="D2896">
        <v>44</v>
      </c>
      <c r="E2896" s="36">
        <v>39.4</v>
      </c>
      <c r="F2896" s="4">
        <v>3.0000000000000001E-3</v>
      </c>
      <c r="G2896">
        <v>0</v>
      </c>
      <c r="H2896" s="25">
        <v>40.1</v>
      </c>
      <c r="I2896" s="25">
        <v>-35.9</v>
      </c>
      <c r="J2896" s="3">
        <v>10000</v>
      </c>
      <c r="K2896" s="7">
        <f t="shared" si="645"/>
        <v>1</v>
      </c>
      <c r="L2896" s="6">
        <f t="shared" si="646"/>
        <v>39.4</v>
      </c>
      <c r="M2896">
        <v>1</v>
      </c>
      <c r="N2896" s="9">
        <f t="shared" si="647"/>
        <v>1</v>
      </c>
      <c r="O2896" s="9">
        <f t="shared" si="648"/>
        <v>0</v>
      </c>
      <c r="P2896" s="9">
        <f t="shared" si="649"/>
        <v>0</v>
      </c>
      <c r="Q2896" s="8">
        <f t="shared" si="650"/>
        <v>39.4</v>
      </c>
      <c r="R2896" s="8">
        <f t="shared" si="651"/>
        <v>0</v>
      </c>
      <c r="S2896" t="str">
        <f t="shared" si="652"/>
        <v>13.45.00</v>
      </c>
      <c r="T2896" t="str">
        <f t="shared" si="653"/>
        <v>17.25.00</v>
      </c>
      <c r="U2896" t="str">
        <f t="shared" si="654"/>
        <v xml:space="preserve">5-dic-2017 </v>
      </c>
      <c r="V2896">
        <f t="shared" si="655"/>
        <v>12</v>
      </c>
      <c r="W2896">
        <f t="shared" si="656"/>
        <v>2017</v>
      </c>
      <c r="X2896">
        <f t="shared" si="657"/>
        <v>5</v>
      </c>
      <c r="Y2896" s="25">
        <f t="shared" si="658"/>
        <v>24130.000000000153</v>
      </c>
    </row>
    <row r="2897" spans="1:25">
      <c r="A2897" t="s">
        <v>6229</v>
      </c>
      <c r="B2897" t="s">
        <v>6230</v>
      </c>
      <c r="C2897" t="s">
        <v>25</v>
      </c>
      <c r="D2897">
        <v>77</v>
      </c>
      <c r="E2897" s="36">
        <v>103.1</v>
      </c>
      <c r="F2897" s="4">
        <v>8.0000000000000002E-3</v>
      </c>
      <c r="G2897">
        <v>0</v>
      </c>
      <c r="H2897" s="25">
        <v>103.3</v>
      </c>
      <c r="I2897" s="25">
        <v>-7.3</v>
      </c>
      <c r="J2897" s="3">
        <v>10000</v>
      </c>
      <c r="K2897" s="7">
        <f t="shared" si="645"/>
        <v>2</v>
      </c>
      <c r="L2897" s="6">
        <f t="shared" si="646"/>
        <v>142.5</v>
      </c>
      <c r="M2897">
        <v>1</v>
      </c>
      <c r="N2897" s="9">
        <f t="shared" si="647"/>
        <v>1</v>
      </c>
      <c r="O2897" s="9">
        <f t="shared" si="648"/>
        <v>0</v>
      </c>
      <c r="P2897" s="9">
        <f t="shared" si="649"/>
        <v>0</v>
      </c>
      <c r="Q2897" s="8">
        <f t="shared" si="650"/>
        <v>103.1</v>
      </c>
      <c r="R2897" s="8">
        <f t="shared" si="651"/>
        <v>0</v>
      </c>
      <c r="S2897" t="str">
        <f t="shared" si="652"/>
        <v>11.00.00</v>
      </c>
      <c r="T2897" t="str">
        <f t="shared" si="653"/>
        <v>17.25.00</v>
      </c>
      <c r="U2897" t="str">
        <f t="shared" si="654"/>
        <v xml:space="preserve">6-dic-2017 </v>
      </c>
      <c r="V2897">
        <f t="shared" si="655"/>
        <v>12</v>
      </c>
      <c r="W2897">
        <f t="shared" si="656"/>
        <v>2017</v>
      </c>
      <c r="X2897">
        <f t="shared" si="657"/>
        <v>6</v>
      </c>
      <c r="Y2897" s="25">
        <f t="shared" si="658"/>
        <v>24233.100000000151</v>
      </c>
    </row>
    <row r="2898" spans="1:25">
      <c r="A2898" t="s">
        <v>6231</v>
      </c>
      <c r="B2898" t="s">
        <v>3685</v>
      </c>
      <c r="C2898" t="s">
        <v>55</v>
      </c>
      <c r="D2898">
        <v>42</v>
      </c>
      <c r="E2898" s="36">
        <v>-5.4</v>
      </c>
      <c r="F2898" s="4">
        <v>-2.0000000000000001E-4</v>
      </c>
      <c r="G2898">
        <v>0</v>
      </c>
      <c r="H2898" s="25">
        <v>71.2</v>
      </c>
      <c r="I2898" s="25">
        <v>-14.2</v>
      </c>
      <c r="J2898" s="3">
        <v>10000</v>
      </c>
      <c r="K2898" s="7">
        <f t="shared" si="645"/>
        <v>-1</v>
      </c>
      <c r="L2898" s="6">
        <f t="shared" si="646"/>
        <v>-5.4</v>
      </c>
      <c r="M2898">
        <v>1</v>
      </c>
      <c r="N2898" s="9">
        <f t="shared" si="647"/>
        <v>0</v>
      </c>
      <c r="O2898" s="9">
        <f t="shared" si="648"/>
        <v>-1</v>
      </c>
      <c r="P2898" s="9">
        <f t="shared" si="649"/>
        <v>0</v>
      </c>
      <c r="Q2898" s="8">
        <f t="shared" si="650"/>
        <v>0</v>
      </c>
      <c r="R2898" s="8">
        <f t="shared" si="651"/>
        <v>-5.4</v>
      </c>
      <c r="S2898" t="str">
        <f t="shared" si="652"/>
        <v>12.30.00</v>
      </c>
      <c r="T2898" t="str">
        <f t="shared" si="653"/>
        <v>16.00.00</v>
      </c>
      <c r="U2898" t="str">
        <f t="shared" si="654"/>
        <v xml:space="preserve">7-dic-2017 </v>
      </c>
      <c r="V2898">
        <f t="shared" si="655"/>
        <v>12</v>
      </c>
      <c r="W2898">
        <f t="shared" si="656"/>
        <v>2017</v>
      </c>
      <c r="X2898">
        <f t="shared" si="657"/>
        <v>7</v>
      </c>
      <c r="Y2898" s="25">
        <f t="shared" si="658"/>
        <v>24227.70000000015</v>
      </c>
    </row>
    <row r="2899" spans="1:25">
      <c r="A2899" t="s">
        <v>3685</v>
      </c>
      <c r="B2899" t="s">
        <v>3686</v>
      </c>
      <c r="C2899" t="s">
        <v>25</v>
      </c>
      <c r="D2899">
        <v>7</v>
      </c>
      <c r="E2899" s="36">
        <v>84.8</v>
      </c>
      <c r="F2899" s="4">
        <v>6.4999999999999997E-3</v>
      </c>
      <c r="G2899">
        <v>0</v>
      </c>
      <c r="H2899" s="25">
        <v>84.8</v>
      </c>
      <c r="I2899" s="25">
        <v>0</v>
      </c>
      <c r="J2899" s="3">
        <v>10000</v>
      </c>
      <c r="K2899" s="7">
        <f t="shared" si="645"/>
        <v>1</v>
      </c>
      <c r="L2899" s="6">
        <f t="shared" si="646"/>
        <v>84.8</v>
      </c>
      <c r="M2899">
        <v>1</v>
      </c>
      <c r="N2899" s="9">
        <f t="shared" si="647"/>
        <v>1</v>
      </c>
      <c r="O2899" s="9">
        <f t="shared" si="648"/>
        <v>0</v>
      </c>
      <c r="P2899" s="9">
        <f t="shared" si="649"/>
        <v>0</v>
      </c>
      <c r="Q2899" s="8">
        <f t="shared" si="650"/>
        <v>84.8</v>
      </c>
      <c r="R2899" s="8">
        <f t="shared" si="651"/>
        <v>0</v>
      </c>
      <c r="S2899" t="str">
        <f t="shared" si="652"/>
        <v>16.00.00</v>
      </c>
      <c r="T2899" t="str">
        <f t="shared" si="653"/>
        <v>23.00.00</v>
      </c>
      <c r="U2899" t="str">
        <f t="shared" si="654"/>
        <v xml:space="preserve">7-dic-2017 </v>
      </c>
      <c r="V2899">
        <f t="shared" si="655"/>
        <v>12</v>
      </c>
      <c r="W2899">
        <f t="shared" si="656"/>
        <v>2017</v>
      </c>
      <c r="X2899">
        <f t="shared" si="657"/>
        <v>7</v>
      </c>
      <c r="Y2899" s="25">
        <f t="shared" si="658"/>
        <v>24312.500000000149</v>
      </c>
    </row>
    <row r="2900" spans="1:25">
      <c r="A2900" t="s">
        <v>3685</v>
      </c>
      <c r="B2900" t="s">
        <v>6232</v>
      </c>
      <c r="C2900" t="s">
        <v>25</v>
      </c>
      <c r="D2900">
        <v>17</v>
      </c>
      <c r="E2900" s="36">
        <v>9.1999999999999993</v>
      </c>
      <c r="F2900" s="4">
        <v>6.9999999999999999E-4</v>
      </c>
      <c r="G2900">
        <v>0</v>
      </c>
      <c r="H2900" s="25">
        <v>12.3</v>
      </c>
      <c r="I2900" s="25">
        <v>-22.4</v>
      </c>
      <c r="J2900" s="3">
        <v>10000</v>
      </c>
      <c r="K2900" s="7">
        <f t="shared" si="645"/>
        <v>2</v>
      </c>
      <c r="L2900" s="6">
        <f t="shared" si="646"/>
        <v>94</v>
      </c>
      <c r="M2900">
        <v>1</v>
      </c>
      <c r="N2900" s="9">
        <f t="shared" si="647"/>
        <v>1</v>
      </c>
      <c r="O2900" s="9">
        <f t="shared" si="648"/>
        <v>0</v>
      </c>
      <c r="P2900" s="9">
        <f t="shared" si="649"/>
        <v>0</v>
      </c>
      <c r="Q2900" s="8">
        <f t="shared" si="650"/>
        <v>9.1999999999999993</v>
      </c>
      <c r="R2900" s="8">
        <f t="shared" si="651"/>
        <v>0</v>
      </c>
      <c r="S2900" t="str">
        <f t="shared" si="652"/>
        <v>16.00.00</v>
      </c>
      <c r="T2900" t="str">
        <f t="shared" si="653"/>
        <v>17.25.00</v>
      </c>
      <c r="U2900" t="str">
        <f t="shared" si="654"/>
        <v xml:space="preserve">7-dic-2017 </v>
      </c>
      <c r="V2900">
        <f t="shared" si="655"/>
        <v>12</v>
      </c>
      <c r="W2900">
        <f t="shared" si="656"/>
        <v>2017</v>
      </c>
      <c r="X2900">
        <f t="shared" si="657"/>
        <v>7</v>
      </c>
      <c r="Y2900" s="25">
        <f t="shared" si="658"/>
        <v>24321.70000000015</v>
      </c>
    </row>
    <row r="2901" spans="1:25">
      <c r="A2901" t="s">
        <v>2606</v>
      </c>
      <c r="B2901" t="s">
        <v>2607</v>
      </c>
      <c r="C2901" t="s">
        <v>25</v>
      </c>
      <c r="D2901">
        <v>9</v>
      </c>
      <c r="E2901" s="38">
        <v>-110.8</v>
      </c>
      <c r="F2901" s="4">
        <v>-4.1999999999999997E-3</v>
      </c>
      <c r="G2901">
        <v>0</v>
      </c>
      <c r="H2901" s="25">
        <v>0</v>
      </c>
      <c r="I2901" s="25">
        <v>-113.8</v>
      </c>
      <c r="J2901" s="3">
        <v>10000</v>
      </c>
      <c r="K2901" s="7">
        <f t="shared" si="645"/>
        <v>-1</v>
      </c>
      <c r="L2901" s="6">
        <f t="shared" si="646"/>
        <v>-110.8</v>
      </c>
      <c r="M2901">
        <v>1</v>
      </c>
      <c r="N2901" s="9">
        <f t="shared" si="647"/>
        <v>0</v>
      </c>
      <c r="O2901" s="9">
        <f t="shared" si="648"/>
        <v>-1</v>
      </c>
      <c r="P2901" s="9">
        <f t="shared" si="649"/>
        <v>0</v>
      </c>
      <c r="Q2901" s="8">
        <f t="shared" si="650"/>
        <v>0</v>
      </c>
      <c r="R2901" s="8">
        <f t="shared" si="651"/>
        <v>-110.8</v>
      </c>
      <c r="S2901" t="str">
        <f t="shared" si="652"/>
        <v>12.00.00</v>
      </c>
      <c r="T2901" t="str">
        <f t="shared" si="653"/>
        <v>21.00.00</v>
      </c>
      <c r="U2901" t="str">
        <f t="shared" si="654"/>
        <v xml:space="preserve">8-dic-2017 </v>
      </c>
      <c r="V2901">
        <f t="shared" si="655"/>
        <v>12</v>
      </c>
      <c r="W2901">
        <f t="shared" si="656"/>
        <v>2017</v>
      </c>
      <c r="X2901">
        <f t="shared" si="657"/>
        <v>8</v>
      </c>
      <c r="Y2901" s="25">
        <f t="shared" si="658"/>
        <v>24210.900000000151</v>
      </c>
    </row>
    <row r="2902" spans="1:25">
      <c r="A2902" t="s">
        <v>4398</v>
      </c>
      <c r="B2902" t="s">
        <v>4399</v>
      </c>
      <c r="C2902" t="s">
        <v>55</v>
      </c>
      <c r="D2902">
        <v>10</v>
      </c>
      <c r="E2902" s="36">
        <v>-17.3</v>
      </c>
      <c r="F2902" s="4">
        <v>-1.2999999999999999E-3</v>
      </c>
      <c r="G2902">
        <v>0</v>
      </c>
      <c r="H2902" s="25">
        <v>35.299999999999997</v>
      </c>
      <c r="I2902" s="25">
        <v>-17.5</v>
      </c>
      <c r="J2902" s="3">
        <v>10000</v>
      </c>
      <c r="K2902" s="7">
        <f t="shared" si="645"/>
        <v>-2</v>
      </c>
      <c r="L2902" s="6">
        <f t="shared" si="646"/>
        <v>-128.1</v>
      </c>
      <c r="M2902">
        <v>1</v>
      </c>
      <c r="N2902" s="9">
        <f t="shared" si="647"/>
        <v>0</v>
      </c>
      <c r="O2902" s="9">
        <f t="shared" si="648"/>
        <v>-1</v>
      </c>
      <c r="P2902" s="9">
        <f t="shared" si="649"/>
        <v>0</v>
      </c>
      <c r="Q2902" s="8">
        <f t="shared" si="650"/>
        <v>0</v>
      </c>
      <c r="R2902" s="8">
        <f t="shared" si="651"/>
        <v>-17.3</v>
      </c>
      <c r="S2902" t="str">
        <f t="shared" si="652"/>
        <v>13.00.00</v>
      </c>
      <c r="T2902" t="str">
        <f t="shared" si="653"/>
        <v>23.00.00</v>
      </c>
      <c r="U2902" t="str">
        <f t="shared" si="654"/>
        <v>11-dic-2017</v>
      </c>
      <c r="V2902">
        <f t="shared" si="655"/>
        <v>12</v>
      </c>
      <c r="W2902">
        <f t="shared" si="656"/>
        <v>2017</v>
      </c>
      <c r="X2902">
        <f t="shared" si="657"/>
        <v>11</v>
      </c>
      <c r="Y2902" s="25">
        <f t="shared" si="658"/>
        <v>24193.600000000151</v>
      </c>
    </row>
    <row r="2903" spans="1:25">
      <c r="A2903" t="s">
        <v>6233</v>
      </c>
      <c r="B2903" t="s">
        <v>6234</v>
      </c>
      <c r="C2903" t="s">
        <v>55</v>
      </c>
      <c r="D2903">
        <v>12</v>
      </c>
      <c r="E2903" s="36">
        <v>17.600000000000001</v>
      </c>
      <c r="F2903" s="4">
        <v>6.9999999999999999E-4</v>
      </c>
      <c r="G2903">
        <v>0</v>
      </c>
      <c r="H2903" s="25">
        <v>35</v>
      </c>
      <c r="I2903" s="25">
        <v>-26.4</v>
      </c>
      <c r="J2903" s="3">
        <v>10000</v>
      </c>
      <c r="K2903" s="7">
        <f t="shared" si="645"/>
        <v>1</v>
      </c>
      <c r="L2903" s="6">
        <f t="shared" si="646"/>
        <v>17.600000000000001</v>
      </c>
      <c r="M2903">
        <v>1</v>
      </c>
      <c r="N2903" s="9">
        <f t="shared" si="647"/>
        <v>1</v>
      </c>
      <c r="O2903" s="9">
        <f t="shared" si="648"/>
        <v>0</v>
      </c>
      <c r="P2903" s="9">
        <f t="shared" si="649"/>
        <v>0</v>
      </c>
      <c r="Q2903" s="8">
        <f t="shared" si="650"/>
        <v>17.600000000000001</v>
      </c>
      <c r="R2903" s="8">
        <f t="shared" si="651"/>
        <v>0</v>
      </c>
      <c r="S2903" t="str">
        <f t="shared" si="652"/>
        <v>16.25.00</v>
      </c>
      <c r="T2903" t="str">
        <f t="shared" si="653"/>
        <v>17.25.00</v>
      </c>
      <c r="U2903" t="str">
        <f t="shared" si="654"/>
        <v>11-dic-2017</v>
      </c>
      <c r="V2903">
        <f t="shared" si="655"/>
        <v>12</v>
      </c>
      <c r="W2903">
        <f t="shared" si="656"/>
        <v>2017</v>
      </c>
      <c r="X2903">
        <f t="shared" si="657"/>
        <v>11</v>
      </c>
      <c r="Y2903" s="25">
        <f t="shared" si="658"/>
        <v>24211.20000000015</v>
      </c>
    </row>
    <row r="2904" spans="1:25">
      <c r="A2904" t="s">
        <v>6235</v>
      </c>
      <c r="B2904" t="s">
        <v>6236</v>
      </c>
      <c r="C2904" t="s">
        <v>25</v>
      </c>
      <c r="D2904">
        <v>79</v>
      </c>
      <c r="E2904" s="36">
        <v>15.8</v>
      </c>
      <c r="F2904" s="4">
        <v>1.1999999999999999E-3</v>
      </c>
      <c r="G2904">
        <v>0</v>
      </c>
      <c r="H2904" s="25">
        <v>30.3</v>
      </c>
      <c r="I2904" s="25">
        <v>-18.3</v>
      </c>
      <c r="J2904" s="3">
        <v>10000</v>
      </c>
      <c r="K2904" s="7">
        <f t="shared" si="645"/>
        <v>2</v>
      </c>
      <c r="L2904" s="6">
        <f t="shared" si="646"/>
        <v>33.400000000000006</v>
      </c>
      <c r="M2904">
        <v>1</v>
      </c>
      <c r="N2904" s="9">
        <f t="shared" si="647"/>
        <v>1</v>
      </c>
      <c r="O2904" s="9">
        <f t="shared" si="648"/>
        <v>0</v>
      </c>
      <c r="P2904" s="9">
        <f t="shared" si="649"/>
        <v>0</v>
      </c>
      <c r="Q2904" s="8">
        <f t="shared" si="650"/>
        <v>15.8</v>
      </c>
      <c r="R2904" s="8">
        <f t="shared" si="651"/>
        <v>0</v>
      </c>
      <c r="S2904" t="str">
        <f t="shared" si="652"/>
        <v>10.50.00</v>
      </c>
      <c r="T2904" t="str">
        <f t="shared" si="653"/>
        <v>17.25.00</v>
      </c>
      <c r="U2904" t="str">
        <f t="shared" si="654"/>
        <v>12-dic-2017</v>
      </c>
      <c r="V2904">
        <f t="shared" si="655"/>
        <v>12</v>
      </c>
      <c r="W2904">
        <f t="shared" si="656"/>
        <v>2017</v>
      </c>
      <c r="X2904">
        <f t="shared" si="657"/>
        <v>12</v>
      </c>
      <c r="Y2904" s="25">
        <f t="shared" si="658"/>
        <v>24227.000000000149</v>
      </c>
    </row>
    <row r="2905" spans="1:25">
      <c r="A2905" t="s">
        <v>4400</v>
      </c>
      <c r="B2905" t="s">
        <v>4401</v>
      </c>
      <c r="C2905" t="s">
        <v>55</v>
      </c>
      <c r="D2905">
        <v>1</v>
      </c>
      <c r="E2905" s="36">
        <v>-21.8</v>
      </c>
      <c r="F2905" s="4">
        <v>-1.6999999999999999E-3</v>
      </c>
      <c r="G2905">
        <v>0</v>
      </c>
      <c r="H2905" s="25">
        <v>38.1</v>
      </c>
      <c r="I2905" s="25">
        <v>-21.8</v>
      </c>
      <c r="J2905" s="3">
        <v>10000</v>
      </c>
      <c r="K2905" s="7">
        <f t="shared" si="645"/>
        <v>-1</v>
      </c>
      <c r="L2905" s="6">
        <f t="shared" si="646"/>
        <v>-21.8</v>
      </c>
      <c r="M2905">
        <v>1</v>
      </c>
      <c r="N2905" s="9">
        <f t="shared" si="647"/>
        <v>0</v>
      </c>
      <c r="O2905" s="9">
        <f t="shared" si="648"/>
        <v>-1</v>
      </c>
      <c r="P2905" s="9">
        <f t="shared" si="649"/>
        <v>0</v>
      </c>
      <c r="Q2905" s="8">
        <f t="shared" si="650"/>
        <v>0</v>
      </c>
      <c r="R2905" s="8">
        <f t="shared" si="651"/>
        <v>-21.8</v>
      </c>
      <c r="S2905" t="str">
        <f t="shared" si="652"/>
        <v>9.00.00</v>
      </c>
      <c r="T2905" t="str">
        <f t="shared" si="653"/>
        <v>10.00.00</v>
      </c>
      <c r="U2905" t="str">
        <f t="shared" si="654"/>
        <v>12-dic-2017</v>
      </c>
      <c r="V2905">
        <f t="shared" si="655"/>
        <v>12</v>
      </c>
      <c r="W2905">
        <f t="shared" si="656"/>
        <v>2017</v>
      </c>
      <c r="X2905">
        <f t="shared" si="657"/>
        <v>12</v>
      </c>
      <c r="Y2905" s="25">
        <f t="shared" si="658"/>
        <v>24205.20000000015</v>
      </c>
    </row>
    <row r="2906" spans="1:25">
      <c r="A2906" t="s">
        <v>4404</v>
      </c>
      <c r="B2906" t="s">
        <v>4405</v>
      </c>
      <c r="C2906" t="s">
        <v>55</v>
      </c>
      <c r="D2906">
        <v>21</v>
      </c>
      <c r="E2906" s="36">
        <v>48.2</v>
      </c>
      <c r="F2906" s="4">
        <v>3.7000000000000002E-3</v>
      </c>
      <c r="G2906">
        <v>0</v>
      </c>
      <c r="H2906" s="25">
        <v>107</v>
      </c>
      <c r="I2906" s="25">
        <v>0</v>
      </c>
      <c r="J2906" s="3">
        <v>10000</v>
      </c>
      <c r="K2906" s="7">
        <f t="shared" si="645"/>
        <v>1</v>
      </c>
      <c r="L2906" s="6">
        <f t="shared" si="646"/>
        <v>48.2</v>
      </c>
      <c r="M2906">
        <v>1</v>
      </c>
      <c r="N2906" s="9">
        <f t="shared" si="647"/>
        <v>1</v>
      </c>
      <c r="O2906" s="9">
        <f t="shared" si="648"/>
        <v>0</v>
      </c>
      <c r="P2906" s="9">
        <f t="shared" si="649"/>
        <v>0</v>
      </c>
      <c r="Q2906" s="8">
        <f t="shared" si="650"/>
        <v>48.2</v>
      </c>
      <c r="R2906" s="8">
        <f t="shared" si="651"/>
        <v>0</v>
      </c>
      <c r="S2906" t="str">
        <f t="shared" si="652"/>
        <v>17.00.00</v>
      </c>
      <c r="T2906" t="str">
        <f t="shared" si="653"/>
        <v>15.00.00</v>
      </c>
      <c r="U2906" t="str">
        <f t="shared" si="654"/>
        <v>13-dic-2017</v>
      </c>
      <c r="V2906">
        <f t="shared" si="655"/>
        <v>12</v>
      </c>
      <c r="W2906">
        <f t="shared" si="656"/>
        <v>2017</v>
      </c>
      <c r="X2906">
        <f t="shared" si="657"/>
        <v>13</v>
      </c>
      <c r="Y2906" s="25">
        <f t="shared" si="658"/>
        <v>24253.400000000151</v>
      </c>
    </row>
    <row r="2907" spans="1:25">
      <c r="A2907" t="s">
        <v>4402</v>
      </c>
      <c r="B2907" t="s">
        <v>4403</v>
      </c>
      <c r="C2907" t="s">
        <v>55</v>
      </c>
      <c r="D2907">
        <v>3</v>
      </c>
      <c r="E2907" s="36">
        <v>-40.6</v>
      </c>
      <c r="F2907" s="4">
        <v>-3.0999999999999999E-3</v>
      </c>
      <c r="G2907">
        <v>0</v>
      </c>
      <c r="H2907" s="25">
        <v>0</v>
      </c>
      <c r="I2907" s="25">
        <v>-66.8</v>
      </c>
      <c r="J2907" s="3">
        <v>10000</v>
      </c>
      <c r="K2907" s="7">
        <f t="shared" si="645"/>
        <v>-1</v>
      </c>
      <c r="L2907" s="6">
        <f t="shared" si="646"/>
        <v>-40.6</v>
      </c>
      <c r="M2907">
        <v>1</v>
      </c>
      <c r="N2907" s="9">
        <f t="shared" si="647"/>
        <v>0</v>
      </c>
      <c r="O2907" s="9">
        <f t="shared" si="648"/>
        <v>-1</v>
      </c>
      <c r="P2907" s="9">
        <f t="shared" si="649"/>
        <v>0</v>
      </c>
      <c r="Q2907" s="8">
        <f t="shared" si="650"/>
        <v>0</v>
      </c>
      <c r="R2907" s="8">
        <f t="shared" si="651"/>
        <v>-40.6</v>
      </c>
      <c r="S2907" t="str">
        <f t="shared" si="652"/>
        <v>5.00.00</v>
      </c>
      <c r="T2907" t="str">
        <f t="shared" si="653"/>
        <v>8.00.00</v>
      </c>
      <c r="U2907" t="str">
        <f t="shared" si="654"/>
        <v>13-dic-2017</v>
      </c>
      <c r="V2907">
        <f t="shared" si="655"/>
        <v>12</v>
      </c>
      <c r="W2907">
        <f t="shared" si="656"/>
        <v>2017</v>
      </c>
      <c r="X2907">
        <f t="shared" si="657"/>
        <v>13</v>
      </c>
      <c r="Y2907" s="25">
        <f t="shared" si="658"/>
        <v>24212.800000000152</v>
      </c>
    </row>
    <row r="2908" spans="1:25">
      <c r="A2908" t="s">
        <v>4403</v>
      </c>
      <c r="B2908" t="s">
        <v>4404</v>
      </c>
      <c r="C2908" t="s">
        <v>25</v>
      </c>
      <c r="D2908">
        <v>9</v>
      </c>
      <c r="E2908" s="36">
        <v>-49.5</v>
      </c>
      <c r="F2908" s="4">
        <v>-3.8E-3</v>
      </c>
      <c r="G2908">
        <v>0</v>
      </c>
      <c r="H2908" s="25">
        <v>0</v>
      </c>
      <c r="I2908" s="25">
        <v>-51.3</v>
      </c>
      <c r="J2908" s="3">
        <v>10000</v>
      </c>
      <c r="K2908" s="7">
        <f t="shared" si="645"/>
        <v>-2</v>
      </c>
      <c r="L2908" s="6">
        <f t="shared" si="646"/>
        <v>-90.1</v>
      </c>
      <c r="M2908">
        <v>1</v>
      </c>
      <c r="N2908" s="9">
        <f t="shared" si="647"/>
        <v>0</v>
      </c>
      <c r="O2908" s="9">
        <f t="shared" si="648"/>
        <v>-1</v>
      </c>
      <c r="P2908" s="9">
        <f t="shared" si="649"/>
        <v>0</v>
      </c>
      <c r="Q2908" s="8">
        <f t="shared" si="650"/>
        <v>0</v>
      </c>
      <c r="R2908" s="8">
        <f t="shared" si="651"/>
        <v>-49.5</v>
      </c>
      <c r="S2908" t="str">
        <f t="shared" si="652"/>
        <v>8.00.00</v>
      </c>
      <c r="T2908" t="str">
        <f t="shared" si="653"/>
        <v>17.00.00</v>
      </c>
      <c r="U2908" t="str">
        <f t="shared" si="654"/>
        <v>13-dic-2017</v>
      </c>
      <c r="V2908">
        <f t="shared" si="655"/>
        <v>12</v>
      </c>
      <c r="W2908">
        <f t="shared" si="656"/>
        <v>2017</v>
      </c>
      <c r="X2908">
        <f t="shared" si="657"/>
        <v>13</v>
      </c>
      <c r="Y2908" s="25">
        <f t="shared" si="658"/>
        <v>24163.300000000152</v>
      </c>
    </row>
    <row r="2909" spans="1:25">
      <c r="A2909" t="s">
        <v>2608</v>
      </c>
      <c r="B2909" t="s">
        <v>2609</v>
      </c>
      <c r="C2909" t="s">
        <v>55</v>
      </c>
      <c r="D2909">
        <v>3</v>
      </c>
      <c r="E2909" s="38">
        <v>-200</v>
      </c>
      <c r="F2909" s="4">
        <v>-7.7000000000000002E-3</v>
      </c>
      <c r="G2909">
        <v>0</v>
      </c>
      <c r="H2909" s="25">
        <v>32.200000000000003</v>
      </c>
      <c r="I2909" s="25">
        <v>-200</v>
      </c>
      <c r="J2909" s="3">
        <v>10000</v>
      </c>
      <c r="K2909" s="7">
        <f t="shared" si="645"/>
        <v>-3</v>
      </c>
      <c r="L2909" s="6">
        <f t="shared" si="646"/>
        <v>-290.10000000000002</v>
      </c>
      <c r="M2909">
        <v>1</v>
      </c>
      <c r="N2909" s="9">
        <f t="shared" si="647"/>
        <v>0</v>
      </c>
      <c r="O2909" s="9">
        <f t="shared" si="648"/>
        <v>-1</v>
      </c>
      <c r="P2909" s="9">
        <f t="shared" si="649"/>
        <v>0</v>
      </c>
      <c r="Q2909" s="8">
        <f t="shared" si="650"/>
        <v>0</v>
      </c>
      <c r="R2909" s="8">
        <f t="shared" si="651"/>
        <v>-200</v>
      </c>
      <c r="S2909" t="str">
        <f t="shared" si="652"/>
        <v>13.00.00</v>
      </c>
      <c r="T2909" t="str">
        <f t="shared" si="653"/>
        <v>16.00.00</v>
      </c>
      <c r="U2909" t="str">
        <f t="shared" si="654"/>
        <v>14-dic-2017</v>
      </c>
      <c r="V2909">
        <f t="shared" si="655"/>
        <v>12</v>
      </c>
      <c r="W2909">
        <f t="shared" si="656"/>
        <v>2017</v>
      </c>
      <c r="X2909">
        <f t="shared" si="657"/>
        <v>14</v>
      </c>
      <c r="Y2909" s="25">
        <f t="shared" si="658"/>
        <v>23963.300000000152</v>
      </c>
    </row>
    <row r="2910" spans="1:25">
      <c r="A2910" t="s">
        <v>6237</v>
      </c>
      <c r="B2910" t="s">
        <v>6238</v>
      </c>
      <c r="C2910" t="s">
        <v>25</v>
      </c>
      <c r="D2910">
        <v>28</v>
      </c>
      <c r="E2910" s="36">
        <v>-0.8</v>
      </c>
      <c r="F2910" s="4">
        <v>-1E-4</v>
      </c>
      <c r="G2910">
        <v>0</v>
      </c>
      <c r="H2910" s="25">
        <v>67.8</v>
      </c>
      <c r="I2910" s="25">
        <v>-6</v>
      </c>
      <c r="J2910" s="3">
        <v>10000</v>
      </c>
      <c r="K2910" s="7">
        <f t="shared" si="645"/>
        <v>-4</v>
      </c>
      <c r="L2910" s="6">
        <f t="shared" si="646"/>
        <v>-290.90000000000003</v>
      </c>
      <c r="M2910">
        <v>1</v>
      </c>
      <c r="N2910" s="9">
        <f t="shared" si="647"/>
        <v>0</v>
      </c>
      <c r="O2910" s="9">
        <f t="shared" si="648"/>
        <v>-1</v>
      </c>
      <c r="P2910" s="9">
        <f t="shared" si="649"/>
        <v>0</v>
      </c>
      <c r="Q2910" s="8">
        <f t="shared" si="650"/>
        <v>0</v>
      </c>
      <c r="R2910" s="8">
        <f t="shared" si="651"/>
        <v>-0.8</v>
      </c>
      <c r="S2910" t="str">
        <f t="shared" si="652"/>
        <v>15.05.00</v>
      </c>
      <c r="T2910" t="str">
        <f t="shared" si="653"/>
        <v>17.25.00</v>
      </c>
      <c r="U2910" t="str">
        <f t="shared" si="654"/>
        <v>14-dic-2017</v>
      </c>
      <c r="V2910">
        <f t="shared" si="655"/>
        <v>12</v>
      </c>
      <c r="W2910">
        <f t="shared" si="656"/>
        <v>2017</v>
      </c>
      <c r="X2910">
        <f t="shared" si="657"/>
        <v>14</v>
      </c>
      <c r="Y2910" s="25">
        <f t="shared" si="658"/>
        <v>23962.500000000153</v>
      </c>
    </row>
    <row r="2911" spans="1:25">
      <c r="A2911" t="s">
        <v>4406</v>
      </c>
      <c r="B2911" t="s">
        <v>4407</v>
      </c>
      <c r="C2911" t="s">
        <v>55</v>
      </c>
      <c r="D2911">
        <v>17</v>
      </c>
      <c r="E2911" s="36">
        <v>-46.8</v>
      </c>
      <c r="F2911" s="4">
        <v>-3.5999999999999999E-3</v>
      </c>
      <c r="G2911">
        <v>0</v>
      </c>
      <c r="H2911" s="25">
        <v>21.9</v>
      </c>
      <c r="I2911" s="25">
        <v>-46.8</v>
      </c>
      <c r="J2911" s="3">
        <v>10000</v>
      </c>
      <c r="K2911" s="7">
        <f t="shared" si="645"/>
        <v>-5</v>
      </c>
      <c r="L2911" s="6">
        <f t="shared" si="646"/>
        <v>-337.70000000000005</v>
      </c>
      <c r="M2911">
        <v>1</v>
      </c>
      <c r="N2911" s="9">
        <f t="shared" si="647"/>
        <v>0</v>
      </c>
      <c r="O2911" s="9">
        <f t="shared" si="648"/>
        <v>-1</v>
      </c>
      <c r="P2911" s="9">
        <f t="shared" si="649"/>
        <v>0</v>
      </c>
      <c r="Q2911" s="8">
        <f t="shared" si="650"/>
        <v>0</v>
      </c>
      <c r="R2911" s="8">
        <f t="shared" si="651"/>
        <v>-46.8</v>
      </c>
      <c r="S2911" t="str">
        <f t="shared" si="652"/>
        <v>21.00.00</v>
      </c>
      <c r="T2911" t="str">
        <f t="shared" si="653"/>
        <v>14.00.00</v>
      </c>
      <c r="U2911" t="str">
        <f t="shared" si="654"/>
        <v>14-dic-2017</v>
      </c>
      <c r="V2911">
        <f t="shared" si="655"/>
        <v>12</v>
      </c>
      <c r="W2911">
        <f t="shared" si="656"/>
        <v>2017</v>
      </c>
      <c r="X2911">
        <f t="shared" si="657"/>
        <v>14</v>
      </c>
      <c r="Y2911" s="25">
        <f t="shared" si="658"/>
        <v>23915.700000000154</v>
      </c>
    </row>
    <row r="2912" spans="1:25">
      <c r="A2912" t="s">
        <v>4408</v>
      </c>
      <c r="B2912" t="s">
        <v>2611</v>
      </c>
      <c r="C2912" t="s">
        <v>25</v>
      </c>
      <c r="D2912">
        <v>29</v>
      </c>
      <c r="E2912" s="36">
        <v>235.9</v>
      </c>
      <c r="F2912" s="4">
        <v>1.7999999999999999E-2</v>
      </c>
      <c r="G2912">
        <v>0</v>
      </c>
      <c r="H2912" s="25">
        <v>243.2</v>
      </c>
      <c r="I2912" s="25">
        <v>-19.8</v>
      </c>
      <c r="J2912" s="3">
        <v>10000</v>
      </c>
      <c r="K2912" s="7">
        <f t="shared" si="645"/>
        <v>1</v>
      </c>
      <c r="L2912" s="6">
        <f t="shared" si="646"/>
        <v>235.9</v>
      </c>
      <c r="M2912">
        <v>1</v>
      </c>
      <c r="N2912" s="9">
        <f t="shared" si="647"/>
        <v>1</v>
      </c>
      <c r="O2912" s="9">
        <f t="shared" si="648"/>
        <v>0</v>
      </c>
      <c r="P2912" s="9">
        <f t="shared" si="649"/>
        <v>0</v>
      </c>
      <c r="Q2912" s="8">
        <f t="shared" si="650"/>
        <v>235.9</v>
      </c>
      <c r="R2912" s="8">
        <f t="shared" si="651"/>
        <v>0</v>
      </c>
      <c r="S2912" t="str">
        <f t="shared" si="652"/>
        <v>15.00.00</v>
      </c>
      <c r="T2912" t="str">
        <f t="shared" si="653"/>
        <v>21.00.00</v>
      </c>
      <c r="U2912" t="str">
        <f t="shared" si="654"/>
        <v>15-dic-2017</v>
      </c>
      <c r="V2912">
        <f t="shared" si="655"/>
        <v>12</v>
      </c>
      <c r="W2912">
        <f t="shared" si="656"/>
        <v>2017</v>
      </c>
      <c r="X2912">
        <f t="shared" si="657"/>
        <v>15</v>
      </c>
      <c r="Y2912" s="25">
        <f t="shared" si="658"/>
        <v>24151.600000000155</v>
      </c>
    </row>
    <row r="2913" spans="1:25">
      <c r="A2913" t="s">
        <v>2610</v>
      </c>
      <c r="B2913" t="s">
        <v>2611</v>
      </c>
      <c r="C2913" t="s">
        <v>25</v>
      </c>
      <c r="D2913">
        <v>9</v>
      </c>
      <c r="E2913" s="38">
        <v>48.8</v>
      </c>
      <c r="F2913" s="4">
        <v>1.8E-3</v>
      </c>
      <c r="G2913">
        <v>0</v>
      </c>
      <c r="H2913" s="25">
        <v>62.8</v>
      </c>
      <c r="I2913" s="25">
        <v>0</v>
      </c>
      <c r="J2913" s="3">
        <v>10000</v>
      </c>
      <c r="K2913" s="7">
        <f t="shared" si="645"/>
        <v>2</v>
      </c>
      <c r="L2913" s="6">
        <f t="shared" si="646"/>
        <v>284.7</v>
      </c>
      <c r="M2913">
        <v>1</v>
      </c>
      <c r="N2913" s="9">
        <f t="shared" si="647"/>
        <v>1</v>
      </c>
      <c r="O2913" s="9">
        <f t="shared" si="648"/>
        <v>0</v>
      </c>
      <c r="P2913" s="9">
        <f t="shared" si="649"/>
        <v>0</v>
      </c>
      <c r="Q2913" s="8">
        <f t="shared" si="650"/>
        <v>48.8</v>
      </c>
      <c r="R2913" s="8">
        <f t="shared" si="651"/>
        <v>0</v>
      </c>
      <c r="S2913" t="str">
        <f t="shared" si="652"/>
        <v>12.00.00</v>
      </c>
      <c r="T2913" t="str">
        <f t="shared" si="653"/>
        <v>21.00.00</v>
      </c>
      <c r="U2913" t="str">
        <f t="shared" si="654"/>
        <v>18-dic-2017</v>
      </c>
      <c r="V2913">
        <f t="shared" si="655"/>
        <v>12</v>
      </c>
      <c r="W2913">
        <f t="shared" si="656"/>
        <v>2017</v>
      </c>
      <c r="X2913">
        <f t="shared" si="657"/>
        <v>18</v>
      </c>
      <c r="Y2913" s="25">
        <f t="shared" si="658"/>
        <v>24200.400000000154</v>
      </c>
    </row>
    <row r="2914" spans="1:25">
      <c r="A2914" t="s">
        <v>4409</v>
      </c>
      <c r="B2914" t="s">
        <v>4410</v>
      </c>
      <c r="C2914" t="s">
        <v>55</v>
      </c>
      <c r="D2914">
        <v>14</v>
      </c>
      <c r="E2914" s="36">
        <v>44.6</v>
      </c>
      <c r="F2914" s="4">
        <v>3.3999999999999998E-3</v>
      </c>
      <c r="G2914">
        <v>0</v>
      </c>
      <c r="H2914" s="25">
        <v>78.900000000000006</v>
      </c>
      <c r="I2914" s="25">
        <v>-5.3</v>
      </c>
      <c r="J2914" s="3">
        <v>10000</v>
      </c>
      <c r="K2914" s="7">
        <f t="shared" si="645"/>
        <v>3</v>
      </c>
      <c r="L2914" s="6">
        <f t="shared" si="646"/>
        <v>329.3</v>
      </c>
      <c r="M2914">
        <v>1</v>
      </c>
      <c r="N2914" s="9">
        <f t="shared" si="647"/>
        <v>1</v>
      </c>
      <c r="O2914" s="9">
        <f t="shared" si="648"/>
        <v>0</v>
      </c>
      <c r="P2914" s="9">
        <f t="shared" si="649"/>
        <v>0</v>
      </c>
      <c r="Q2914" s="8">
        <f t="shared" si="650"/>
        <v>44.6</v>
      </c>
      <c r="R2914" s="8">
        <f t="shared" si="651"/>
        <v>0</v>
      </c>
      <c r="S2914" t="str">
        <f t="shared" si="652"/>
        <v>12.00.00</v>
      </c>
      <c r="T2914" t="str">
        <f t="shared" si="653"/>
        <v>2.00.00</v>
      </c>
      <c r="U2914" t="str">
        <f t="shared" si="654"/>
        <v>19-dic-2017</v>
      </c>
      <c r="V2914">
        <f t="shared" si="655"/>
        <v>12</v>
      </c>
      <c r="W2914">
        <f t="shared" si="656"/>
        <v>2017</v>
      </c>
      <c r="X2914">
        <f t="shared" si="657"/>
        <v>19</v>
      </c>
      <c r="Y2914" s="25">
        <f t="shared" si="658"/>
        <v>24245.000000000153</v>
      </c>
    </row>
    <row r="2915" spans="1:25">
      <c r="A2915" t="s">
        <v>6239</v>
      </c>
      <c r="B2915" t="s">
        <v>6240</v>
      </c>
      <c r="C2915" t="s">
        <v>55</v>
      </c>
      <c r="D2915">
        <v>27</v>
      </c>
      <c r="E2915" s="36">
        <v>108.4</v>
      </c>
      <c r="F2915" s="4">
        <v>4.1000000000000003E-3</v>
      </c>
      <c r="G2915">
        <v>0</v>
      </c>
      <c r="H2915" s="25">
        <v>132</v>
      </c>
      <c r="I2915" s="25">
        <v>-31.4</v>
      </c>
      <c r="J2915" s="3">
        <v>10000</v>
      </c>
      <c r="K2915" s="7">
        <f t="shared" si="645"/>
        <v>4</v>
      </c>
      <c r="L2915" s="6">
        <f t="shared" si="646"/>
        <v>437.70000000000005</v>
      </c>
      <c r="M2915">
        <v>1</v>
      </c>
      <c r="N2915" s="9">
        <f t="shared" si="647"/>
        <v>1</v>
      </c>
      <c r="O2915" s="9">
        <f t="shared" si="648"/>
        <v>0</v>
      </c>
      <c r="P2915" s="9">
        <f t="shared" si="649"/>
        <v>0</v>
      </c>
      <c r="Q2915" s="8">
        <f t="shared" si="650"/>
        <v>108.4</v>
      </c>
      <c r="R2915" s="8">
        <f t="shared" si="651"/>
        <v>0</v>
      </c>
      <c r="S2915" t="str">
        <f t="shared" si="652"/>
        <v>15.10.00</v>
      </c>
      <c r="T2915" t="str">
        <f t="shared" si="653"/>
        <v>17.25.00</v>
      </c>
      <c r="U2915" t="str">
        <f t="shared" si="654"/>
        <v>19-dic-2017</v>
      </c>
      <c r="V2915">
        <f t="shared" si="655"/>
        <v>12</v>
      </c>
      <c r="W2915">
        <f t="shared" si="656"/>
        <v>2017</v>
      </c>
      <c r="X2915">
        <f t="shared" si="657"/>
        <v>19</v>
      </c>
      <c r="Y2915" s="25">
        <f t="shared" si="658"/>
        <v>24353.400000000154</v>
      </c>
    </row>
    <row r="2916" spans="1:25">
      <c r="A2916" t="s">
        <v>4411</v>
      </c>
      <c r="B2916" t="s">
        <v>4412</v>
      </c>
      <c r="C2916" t="s">
        <v>55</v>
      </c>
      <c r="D2916">
        <v>8</v>
      </c>
      <c r="E2916" s="36">
        <v>132.19999999999999</v>
      </c>
      <c r="F2916" s="4">
        <v>0.01</v>
      </c>
      <c r="G2916">
        <v>0</v>
      </c>
      <c r="H2916" s="25">
        <v>189.3</v>
      </c>
      <c r="I2916" s="25">
        <v>0</v>
      </c>
      <c r="J2916" s="3">
        <v>10000</v>
      </c>
      <c r="K2916" s="7">
        <f t="shared" si="645"/>
        <v>5</v>
      </c>
      <c r="L2916" s="6">
        <f t="shared" si="646"/>
        <v>569.90000000000009</v>
      </c>
      <c r="M2916">
        <v>1</v>
      </c>
      <c r="N2916" s="9">
        <f t="shared" si="647"/>
        <v>1</v>
      </c>
      <c r="O2916" s="9">
        <f t="shared" si="648"/>
        <v>0</v>
      </c>
      <c r="P2916" s="9">
        <f t="shared" si="649"/>
        <v>0</v>
      </c>
      <c r="Q2916" s="8">
        <f t="shared" si="650"/>
        <v>132.19999999999999</v>
      </c>
      <c r="R2916" s="8">
        <f t="shared" si="651"/>
        <v>0</v>
      </c>
      <c r="S2916" t="str">
        <f t="shared" si="652"/>
        <v>10.00.00</v>
      </c>
      <c r="T2916" t="str">
        <f t="shared" si="653"/>
        <v>18.00.00</v>
      </c>
      <c r="U2916" t="str">
        <f t="shared" si="654"/>
        <v>20-dic-2017</v>
      </c>
      <c r="V2916">
        <f t="shared" si="655"/>
        <v>12</v>
      </c>
      <c r="W2916">
        <f t="shared" si="656"/>
        <v>2017</v>
      </c>
      <c r="X2916">
        <f t="shared" si="657"/>
        <v>20</v>
      </c>
      <c r="Y2916" s="25">
        <f t="shared" si="658"/>
        <v>24485.600000000155</v>
      </c>
    </row>
    <row r="2917" spans="1:25">
      <c r="A2917" t="s">
        <v>2612</v>
      </c>
      <c r="B2917" t="s">
        <v>2613</v>
      </c>
      <c r="C2917" t="s">
        <v>55</v>
      </c>
      <c r="D2917">
        <v>8</v>
      </c>
      <c r="E2917" s="38">
        <v>216.2</v>
      </c>
      <c r="F2917" s="4">
        <v>8.2000000000000007E-3</v>
      </c>
      <c r="G2917">
        <v>0</v>
      </c>
      <c r="H2917" s="25">
        <v>275.2</v>
      </c>
      <c r="I2917" s="25">
        <v>-11.4</v>
      </c>
      <c r="J2917" s="3">
        <v>10000</v>
      </c>
      <c r="K2917" s="7">
        <f t="shared" si="645"/>
        <v>6</v>
      </c>
      <c r="L2917" s="6">
        <f t="shared" si="646"/>
        <v>786.10000000000014</v>
      </c>
      <c r="M2917">
        <v>1</v>
      </c>
      <c r="N2917" s="9">
        <f t="shared" si="647"/>
        <v>1</v>
      </c>
      <c r="O2917" s="9">
        <f t="shared" si="648"/>
        <v>0</v>
      </c>
      <c r="P2917" s="9">
        <f t="shared" si="649"/>
        <v>0</v>
      </c>
      <c r="Q2917" s="8">
        <f t="shared" si="650"/>
        <v>216.2</v>
      </c>
      <c r="R2917" s="8">
        <f t="shared" si="651"/>
        <v>0</v>
      </c>
      <c r="S2917" t="str">
        <f t="shared" si="652"/>
        <v>13.00.00</v>
      </c>
      <c r="T2917" t="str">
        <f t="shared" si="653"/>
        <v>21.00.00</v>
      </c>
      <c r="U2917" t="str">
        <f t="shared" si="654"/>
        <v>20-dic-2017</v>
      </c>
      <c r="V2917">
        <f t="shared" si="655"/>
        <v>12</v>
      </c>
      <c r="W2917">
        <f t="shared" si="656"/>
        <v>2017</v>
      </c>
      <c r="X2917">
        <f t="shared" si="657"/>
        <v>20</v>
      </c>
      <c r="Y2917" s="25">
        <f t="shared" si="658"/>
        <v>24701.800000000156</v>
      </c>
    </row>
    <row r="2918" spans="1:25">
      <c r="A2918" t="s">
        <v>7685</v>
      </c>
      <c r="B2918" t="s">
        <v>7686</v>
      </c>
      <c r="C2918" t="s">
        <v>55</v>
      </c>
      <c r="D2918">
        <v>5</v>
      </c>
      <c r="E2918" s="36">
        <v>89.6</v>
      </c>
      <c r="F2918" s="4">
        <v>6.7999999999999996E-3</v>
      </c>
      <c r="G2918">
        <v>0</v>
      </c>
      <c r="H2918" s="25">
        <v>110.6</v>
      </c>
      <c r="I2918" s="25">
        <v>0</v>
      </c>
      <c r="J2918" s="3">
        <v>10000</v>
      </c>
      <c r="K2918" s="7">
        <f t="shared" si="645"/>
        <v>7</v>
      </c>
      <c r="L2918" s="6">
        <f t="shared" si="646"/>
        <v>875.70000000000016</v>
      </c>
      <c r="M2918">
        <v>1</v>
      </c>
      <c r="N2918" s="9">
        <f t="shared" si="647"/>
        <v>1</v>
      </c>
      <c r="O2918" s="9">
        <f t="shared" si="648"/>
        <v>0</v>
      </c>
      <c r="P2918" s="9">
        <f t="shared" si="649"/>
        <v>0</v>
      </c>
      <c r="Q2918" s="8">
        <f t="shared" si="650"/>
        <v>89.6</v>
      </c>
      <c r="R2918" s="8">
        <f t="shared" si="651"/>
        <v>0</v>
      </c>
      <c r="S2918" t="str">
        <f t="shared" si="652"/>
        <v>15.30.00</v>
      </c>
      <c r="T2918" t="str">
        <f t="shared" si="653"/>
        <v>16.45.00</v>
      </c>
      <c r="U2918" t="str">
        <f t="shared" si="654"/>
        <v>20-dic-2017</v>
      </c>
      <c r="V2918">
        <f t="shared" si="655"/>
        <v>12</v>
      </c>
      <c r="W2918">
        <f t="shared" si="656"/>
        <v>2017</v>
      </c>
      <c r="X2918">
        <f t="shared" si="657"/>
        <v>20</v>
      </c>
      <c r="Y2918" s="25">
        <f t="shared" si="658"/>
        <v>24791.400000000154</v>
      </c>
    </row>
    <row r="2919" spans="1:25">
      <c r="A2919" t="s">
        <v>6241</v>
      </c>
      <c r="B2919" t="s">
        <v>6242</v>
      </c>
      <c r="C2919" t="s">
        <v>55</v>
      </c>
      <c r="D2919">
        <v>17</v>
      </c>
      <c r="E2919" s="36">
        <v>169</v>
      </c>
      <c r="F2919" s="4">
        <v>6.4000000000000003E-3</v>
      </c>
      <c r="G2919">
        <v>0</v>
      </c>
      <c r="H2919" s="25">
        <v>214.4</v>
      </c>
      <c r="I2919" s="25">
        <v>0</v>
      </c>
      <c r="J2919" s="3">
        <v>10000</v>
      </c>
      <c r="K2919" s="7">
        <f t="shared" si="645"/>
        <v>8</v>
      </c>
      <c r="L2919" s="6">
        <f t="shared" si="646"/>
        <v>1044.7000000000003</v>
      </c>
      <c r="M2919">
        <v>1</v>
      </c>
      <c r="N2919" s="9">
        <f t="shared" si="647"/>
        <v>1</v>
      </c>
      <c r="O2919" s="9">
        <f t="shared" si="648"/>
        <v>0</v>
      </c>
      <c r="P2919" s="9">
        <f t="shared" si="649"/>
        <v>0</v>
      </c>
      <c r="Q2919" s="8">
        <f t="shared" si="650"/>
        <v>169</v>
      </c>
      <c r="R2919" s="8">
        <f t="shared" si="651"/>
        <v>0</v>
      </c>
      <c r="S2919" t="str">
        <f t="shared" si="652"/>
        <v>16.00.00</v>
      </c>
      <c r="T2919" t="str">
        <f t="shared" si="653"/>
        <v>17.25.00</v>
      </c>
      <c r="U2919" t="str">
        <f t="shared" si="654"/>
        <v>20-dic-2017</v>
      </c>
      <c r="V2919">
        <f t="shared" si="655"/>
        <v>12</v>
      </c>
      <c r="W2919">
        <f t="shared" si="656"/>
        <v>2017</v>
      </c>
      <c r="X2919">
        <f t="shared" si="657"/>
        <v>20</v>
      </c>
      <c r="Y2919" s="25">
        <f t="shared" si="658"/>
        <v>24960.400000000154</v>
      </c>
    </row>
    <row r="2920" spans="1:25">
      <c r="A2920" t="s">
        <v>6243</v>
      </c>
      <c r="B2920" t="s">
        <v>6244</v>
      </c>
      <c r="C2920" t="s">
        <v>25</v>
      </c>
      <c r="D2920">
        <v>67</v>
      </c>
      <c r="E2920" s="36">
        <v>44</v>
      </c>
      <c r="F2920" s="4">
        <v>3.3999999999999998E-3</v>
      </c>
      <c r="G2920">
        <v>0</v>
      </c>
      <c r="H2920" s="25">
        <v>64</v>
      </c>
      <c r="I2920" s="25">
        <v>-17.3</v>
      </c>
      <c r="J2920" s="3">
        <v>10000</v>
      </c>
      <c r="K2920" s="7">
        <f t="shared" si="645"/>
        <v>9</v>
      </c>
      <c r="L2920" s="6">
        <f t="shared" si="646"/>
        <v>1088.7000000000003</v>
      </c>
      <c r="M2920">
        <v>1</v>
      </c>
      <c r="N2920" s="9">
        <f t="shared" si="647"/>
        <v>1</v>
      </c>
      <c r="O2920" s="9">
        <f t="shared" si="648"/>
        <v>0</v>
      </c>
      <c r="P2920" s="9">
        <f t="shared" si="649"/>
        <v>0</v>
      </c>
      <c r="Q2920" s="8">
        <f t="shared" si="650"/>
        <v>44</v>
      </c>
      <c r="R2920" s="8">
        <f t="shared" si="651"/>
        <v>0</v>
      </c>
      <c r="S2920" t="str">
        <f t="shared" si="652"/>
        <v>11.50.00</v>
      </c>
      <c r="T2920" t="str">
        <f t="shared" si="653"/>
        <v>17.25.00</v>
      </c>
      <c r="U2920" t="str">
        <f t="shared" si="654"/>
        <v>21-dic-2017</v>
      </c>
      <c r="V2920">
        <f t="shared" si="655"/>
        <v>12</v>
      </c>
      <c r="W2920">
        <f t="shared" si="656"/>
        <v>2017</v>
      </c>
      <c r="X2920">
        <f t="shared" si="657"/>
        <v>21</v>
      </c>
      <c r="Y2920" s="25">
        <f t="shared" si="658"/>
        <v>25004.400000000154</v>
      </c>
    </row>
    <row r="2921" spans="1:25">
      <c r="A2921" t="s">
        <v>4413</v>
      </c>
      <c r="B2921" t="s">
        <v>4414</v>
      </c>
      <c r="C2921" t="s">
        <v>25</v>
      </c>
      <c r="D2921">
        <v>8</v>
      </c>
      <c r="E2921" s="36">
        <v>-5.8</v>
      </c>
      <c r="F2921" s="4">
        <v>-4.0000000000000002E-4</v>
      </c>
      <c r="G2921">
        <v>0</v>
      </c>
      <c r="H2921" s="25">
        <v>42.5</v>
      </c>
      <c r="I2921" s="25">
        <v>-15.5</v>
      </c>
      <c r="J2921" s="3">
        <v>10000</v>
      </c>
      <c r="K2921" s="7">
        <f t="shared" si="645"/>
        <v>-1</v>
      </c>
      <c r="L2921" s="6">
        <f t="shared" si="646"/>
        <v>-5.8</v>
      </c>
      <c r="M2921">
        <v>1</v>
      </c>
      <c r="N2921" s="9">
        <f t="shared" si="647"/>
        <v>0</v>
      </c>
      <c r="O2921" s="9">
        <f t="shared" si="648"/>
        <v>-1</v>
      </c>
      <c r="P2921" s="9">
        <f t="shared" si="649"/>
        <v>0</v>
      </c>
      <c r="Q2921" s="8">
        <f t="shared" si="650"/>
        <v>0</v>
      </c>
      <c r="R2921" s="8">
        <f t="shared" si="651"/>
        <v>-5.8</v>
      </c>
      <c r="S2921" t="str">
        <f t="shared" si="652"/>
        <v>13.00.00</v>
      </c>
      <c r="T2921" t="str">
        <f t="shared" si="653"/>
        <v>21.00.00</v>
      </c>
      <c r="U2921" t="str">
        <f t="shared" si="654"/>
        <v>21-dic-2017</v>
      </c>
      <c r="V2921">
        <f t="shared" si="655"/>
        <v>12</v>
      </c>
      <c r="W2921">
        <f t="shared" si="656"/>
        <v>2017</v>
      </c>
      <c r="X2921">
        <f t="shared" si="657"/>
        <v>21</v>
      </c>
      <c r="Y2921" s="25">
        <f t="shared" si="658"/>
        <v>24998.600000000155</v>
      </c>
    </row>
    <row r="2922" spans="1:25">
      <c r="A2922" t="s">
        <v>3687</v>
      </c>
      <c r="B2922" t="s">
        <v>3688</v>
      </c>
      <c r="C2922" t="s">
        <v>25</v>
      </c>
      <c r="D2922">
        <v>13</v>
      </c>
      <c r="E2922" s="36">
        <v>1.4</v>
      </c>
      <c r="F2922" s="4">
        <v>1E-4</v>
      </c>
      <c r="G2922">
        <v>0</v>
      </c>
      <c r="H2922" s="25">
        <v>16.7</v>
      </c>
      <c r="I2922" s="25">
        <v>-2</v>
      </c>
      <c r="J2922" s="3">
        <v>10000</v>
      </c>
      <c r="K2922" s="7">
        <f t="shared" si="645"/>
        <v>1</v>
      </c>
      <c r="L2922" s="6">
        <f t="shared" si="646"/>
        <v>1.4</v>
      </c>
      <c r="M2922">
        <v>1</v>
      </c>
      <c r="N2922" s="9">
        <f t="shared" si="647"/>
        <v>1</v>
      </c>
      <c r="O2922" s="9">
        <f t="shared" si="648"/>
        <v>0</v>
      </c>
      <c r="P2922" s="9">
        <f t="shared" si="649"/>
        <v>0</v>
      </c>
      <c r="Q2922" s="8">
        <f t="shared" si="650"/>
        <v>1.4</v>
      </c>
      <c r="R2922" s="8">
        <f t="shared" si="651"/>
        <v>0</v>
      </c>
      <c r="S2922" t="str">
        <f t="shared" si="652"/>
        <v>10.00.00</v>
      </c>
      <c r="T2922" t="str">
        <f t="shared" si="653"/>
        <v>0.00.00</v>
      </c>
      <c r="U2922" t="str">
        <f t="shared" si="654"/>
        <v>22-dic-2017</v>
      </c>
      <c r="V2922">
        <f t="shared" si="655"/>
        <v>12</v>
      </c>
      <c r="W2922">
        <f t="shared" si="656"/>
        <v>2017</v>
      </c>
      <c r="X2922">
        <f t="shared" si="657"/>
        <v>22</v>
      </c>
      <c r="Y2922" s="25">
        <f t="shared" si="658"/>
        <v>25000.000000000156</v>
      </c>
    </row>
    <row r="2923" spans="1:25">
      <c r="A2923" t="s">
        <v>3689</v>
      </c>
      <c r="B2923" t="s">
        <v>3690</v>
      </c>
      <c r="C2923" t="s">
        <v>25</v>
      </c>
      <c r="D2923">
        <v>7</v>
      </c>
      <c r="E2923" s="36">
        <v>15.7</v>
      </c>
      <c r="F2923" s="4">
        <v>1.1999999999999999E-3</v>
      </c>
      <c r="G2923">
        <v>0</v>
      </c>
      <c r="H2923" s="25">
        <v>15.7</v>
      </c>
      <c r="I2923" s="25">
        <v>-4.2</v>
      </c>
      <c r="J2923" s="3">
        <v>10000</v>
      </c>
      <c r="K2923" s="7">
        <f t="shared" si="645"/>
        <v>2</v>
      </c>
      <c r="L2923" s="6">
        <f t="shared" si="646"/>
        <v>17.099999999999998</v>
      </c>
      <c r="M2923">
        <v>1</v>
      </c>
      <c r="N2923" s="9">
        <f t="shared" si="647"/>
        <v>1</v>
      </c>
      <c r="O2923" s="9">
        <f t="shared" si="648"/>
        <v>0</v>
      </c>
      <c r="P2923" s="9">
        <f t="shared" si="649"/>
        <v>0</v>
      </c>
      <c r="Q2923" s="8">
        <f t="shared" si="650"/>
        <v>15.7</v>
      </c>
      <c r="R2923" s="8">
        <f t="shared" si="651"/>
        <v>0</v>
      </c>
      <c r="S2923" t="str">
        <f t="shared" si="652"/>
        <v>16.00.00</v>
      </c>
      <c r="T2923" t="str">
        <f t="shared" si="653"/>
        <v>23.00.00</v>
      </c>
      <c r="U2923" t="str">
        <f t="shared" si="654"/>
        <v>26-dic-2017</v>
      </c>
      <c r="V2923">
        <f t="shared" si="655"/>
        <v>12</v>
      </c>
      <c r="W2923">
        <f t="shared" si="656"/>
        <v>2017</v>
      </c>
      <c r="X2923">
        <f t="shared" si="657"/>
        <v>26</v>
      </c>
      <c r="Y2923" s="25">
        <f t="shared" si="658"/>
        <v>25015.700000000157</v>
      </c>
    </row>
    <row r="2924" spans="1:25">
      <c r="A2924" t="s">
        <v>3691</v>
      </c>
      <c r="B2924" t="s">
        <v>3692</v>
      </c>
      <c r="C2924" t="s">
        <v>25</v>
      </c>
      <c r="D2924">
        <v>13</v>
      </c>
      <c r="E2924" s="36">
        <v>-56</v>
      </c>
      <c r="F2924" s="4">
        <v>-4.3E-3</v>
      </c>
      <c r="G2924">
        <v>0</v>
      </c>
      <c r="H2924" s="25">
        <v>0</v>
      </c>
      <c r="I2924" s="25">
        <v>-77.8</v>
      </c>
      <c r="J2924" s="3">
        <v>10000</v>
      </c>
      <c r="K2924" s="7">
        <f t="shared" si="645"/>
        <v>-1</v>
      </c>
      <c r="L2924" s="6">
        <f t="shared" si="646"/>
        <v>-56</v>
      </c>
      <c r="M2924">
        <v>1</v>
      </c>
      <c r="N2924" s="9">
        <f t="shared" si="647"/>
        <v>0</v>
      </c>
      <c r="O2924" s="9">
        <f t="shared" si="648"/>
        <v>-1</v>
      </c>
      <c r="P2924" s="9">
        <f t="shared" si="649"/>
        <v>0</v>
      </c>
      <c r="Q2924" s="8">
        <f t="shared" si="650"/>
        <v>0</v>
      </c>
      <c r="R2924" s="8">
        <f t="shared" si="651"/>
        <v>-56</v>
      </c>
      <c r="S2924" t="str">
        <f t="shared" si="652"/>
        <v>10.00.00</v>
      </c>
      <c r="T2924" t="str">
        <f t="shared" si="653"/>
        <v>0.00.00</v>
      </c>
      <c r="U2924" t="str">
        <f t="shared" si="654"/>
        <v>27-dic-2017</v>
      </c>
      <c r="V2924">
        <f t="shared" si="655"/>
        <v>12</v>
      </c>
      <c r="W2924">
        <f t="shared" si="656"/>
        <v>2017</v>
      </c>
      <c r="X2924">
        <f t="shared" si="657"/>
        <v>27</v>
      </c>
      <c r="Y2924" s="25">
        <f t="shared" si="658"/>
        <v>24959.700000000157</v>
      </c>
    </row>
    <row r="2925" spans="1:25">
      <c r="A2925" t="s">
        <v>3691</v>
      </c>
      <c r="B2925" t="s">
        <v>7687</v>
      </c>
      <c r="C2925" t="s">
        <v>55</v>
      </c>
      <c r="D2925">
        <v>15</v>
      </c>
      <c r="E2925" s="36">
        <v>15.9</v>
      </c>
      <c r="F2925" s="4">
        <v>1.1999999999999999E-3</v>
      </c>
      <c r="G2925">
        <v>0</v>
      </c>
      <c r="H2925" s="25">
        <v>36.9</v>
      </c>
      <c r="I2925" s="25">
        <v>-19.600000000000001</v>
      </c>
      <c r="J2925" s="3">
        <v>10000</v>
      </c>
      <c r="K2925" s="7">
        <f t="shared" si="645"/>
        <v>1</v>
      </c>
      <c r="L2925" s="6">
        <f t="shared" si="646"/>
        <v>15.9</v>
      </c>
      <c r="M2925">
        <v>1</v>
      </c>
      <c r="N2925" s="9">
        <f t="shared" si="647"/>
        <v>1</v>
      </c>
      <c r="O2925" s="9">
        <f t="shared" si="648"/>
        <v>0</v>
      </c>
      <c r="P2925" s="9">
        <f t="shared" si="649"/>
        <v>0</v>
      </c>
      <c r="Q2925" s="8">
        <f t="shared" si="650"/>
        <v>15.9</v>
      </c>
      <c r="R2925" s="8">
        <f t="shared" si="651"/>
        <v>0</v>
      </c>
      <c r="S2925" t="str">
        <f t="shared" si="652"/>
        <v>10.00.00</v>
      </c>
      <c r="T2925" t="str">
        <f t="shared" si="653"/>
        <v>13.45.00</v>
      </c>
      <c r="U2925" t="str">
        <f t="shared" si="654"/>
        <v>27-dic-2017</v>
      </c>
      <c r="V2925">
        <f t="shared" si="655"/>
        <v>12</v>
      </c>
      <c r="W2925">
        <f t="shared" si="656"/>
        <v>2017</v>
      </c>
      <c r="X2925">
        <f t="shared" si="657"/>
        <v>27</v>
      </c>
      <c r="Y2925" s="25">
        <f t="shared" si="658"/>
        <v>24975.600000000159</v>
      </c>
    </row>
    <row r="2926" spans="1:25">
      <c r="A2926" t="s">
        <v>4415</v>
      </c>
      <c r="B2926" t="s">
        <v>4416</v>
      </c>
      <c r="C2926" t="s">
        <v>55</v>
      </c>
      <c r="D2926">
        <v>3</v>
      </c>
      <c r="E2926" s="36">
        <v>-63.8</v>
      </c>
      <c r="F2926" s="4">
        <v>-4.8999999999999998E-3</v>
      </c>
      <c r="G2926">
        <v>0</v>
      </c>
      <c r="H2926" s="25">
        <v>0</v>
      </c>
      <c r="I2926" s="25">
        <v>-63.8</v>
      </c>
      <c r="J2926" s="3">
        <v>10000</v>
      </c>
      <c r="K2926" s="7">
        <f t="shared" si="645"/>
        <v>-1</v>
      </c>
      <c r="L2926" s="6">
        <f t="shared" si="646"/>
        <v>-63.8</v>
      </c>
      <c r="M2926">
        <v>1</v>
      </c>
      <c r="N2926" s="9">
        <f t="shared" si="647"/>
        <v>0</v>
      </c>
      <c r="O2926" s="9">
        <f t="shared" si="648"/>
        <v>-1</v>
      </c>
      <c r="P2926" s="9">
        <f t="shared" si="649"/>
        <v>0</v>
      </c>
      <c r="Q2926" s="8">
        <f t="shared" si="650"/>
        <v>0</v>
      </c>
      <c r="R2926" s="8">
        <f t="shared" si="651"/>
        <v>-63.8</v>
      </c>
      <c r="S2926" t="str">
        <f t="shared" si="652"/>
        <v>13.00.00</v>
      </c>
      <c r="T2926" t="str">
        <f t="shared" si="653"/>
        <v>16.00.00</v>
      </c>
      <c r="U2926" t="str">
        <f t="shared" si="654"/>
        <v>27-dic-2017</v>
      </c>
      <c r="V2926">
        <f t="shared" si="655"/>
        <v>12</v>
      </c>
      <c r="W2926">
        <f t="shared" si="656"/>
        <v>2017</v>
      </c>
      <c r="X2926">
        <f t="shared" si="657"/>
        <v>27</v>
      </c>
      <c r="Y2926" s="25">
        <f t="shared" si="658"/>
        <v>24911.800000000159</v>
      </c>
    </row>
    <row r="2927" spans="1:25">
      <c r="A2927" t="s">
        <v>6245</v>
      </c>
      <c r="B2927" t="s">
        <v>6246</v>
      </c>
      <c r="C2927" t="s">
        <v>25</v>
      </c>
      <c r="D2927">
        <v>97</v>
      </c>
      <c r="E2927" s="36">
        <v>-40.200000000000003</v>
      </c>
      <c r="F2927" s="4">
        <v>-3.0999999999999999E-3</v>
      </c>
      <c r="G2927">
        <v>0</v>
      </c>
      <c r="H2927" s="25">
        <v>6.7</v>
      </c>
      <c r="I2927" s="25">
        <v>-95.2</v>
      </c>
      <c r="J2927" s="3">
        <v>10000</v>
      </c>
      <c r="K2927" s="7">
        <f t="shared" si="645"/>
        <v>-2</v>
      </c>
      <c r="L2927" s="6">
        <f t="shared" si="646"/>
        <v>-104</v>
      </c>
      <c r="M2927">
        <v>1</v>
      </c>
      <c r="N2927" s="9">
        <f t="shared" si="647"/>
        <v>0</v>
      </c>
      <c r="O2927" s="9">
        <f t="shared" si="648"/>
        <v>-1</v>
      </c>
      <c r="P2927" s="9">
        <f t="shared" si="649"/>
        <v>0</v>
      </c>
      <c r="Q2927" s="8">
        <f t="shared" si="650"/>
        <v>0</v>
      </c>
      <c r="R2927" s="8">
        <f t="shared" si="651"/>
        <v>-40.200000000000003</v>
      </c>
      <c r="S2927" t="str">
        <f t="shared" si="652"/>
        <v>9.20.00</v>
      </c>
      <c r="T2927" t="str">
        <f t="shared" si="653"/>
        <v>17.25.00</v>
      </c>
      <c r="U2927" t="str">
        <f t="shared" si="654"/>
        <v>27-dic-2017</v>
      </c>
      <c r="V2927">
        <f t="shared" si="655"/>
        <v>12</v>
      </c>
      <c r="W2927">
        <f t="shared" si="656"/>
        <v>2017</v>
      </c>
      <c r="X2927">
        <f t="shared" si="657"/>
        <v>27</v>
      </c>
      <c r="Y2927" s="25">
        <f t="shared" si="658"/>
        <v>24871.600000000159</v>
      </c>
    </row>
    <row r="2928" spans="1:25">
      <c r="A2928" t="s">
        <v>4417</v>
      </c>
      <c r="B2928" t="s">
        <v>4418</v>
      </c>
      <c r="C2928" t="s">
        <v>55</v>
      </c>
      <c r="D2928">
        <v>28</v>
      </c>
      <c r="E2928" s="36">
        <v>87.4</v>
      </c>
      <c r="F2928" s="4">
        <v>6.7000000000000002E-3</v>
      </c>
      <c r="G2928">
        <v>0</v>
      </c>
      <c r="H2928" s="25">
        <v>147</v>
      </c>
      <c r="I2928" s="25">
        <v>-13.3</v>
      </c>
      <c r="J2928" s="3">
        <v>10000</v>
      </c>
      <c r="K2928" s="7">
        <f t="shared" si="645"/>
        <v>1</v>
      </c>
      <c r="L2928" s="6">
        <f t="shared" si="646"/>
        <v>87.4</v>
      </c>
      <c r="M2928">
        <v>1</v>
      </c>
      <c r="N2928" s="9">
        <f t="shared" si="647"/>
        <v>1</v>
      </c>
      <c r="O2928" s="9">
        <f t="shared" si="648"/>
        <v>0</v>
      </c>
      <c r="P2928" s="9">
        <f t="shared" si="649"/>
        <v>0</v>
      </c>
      <c r="Q2928" s="8">
        <f t="shared" si="650"/>
        <v>87.4</v>
      </c>
      <c r="R2928" s="8">
        <f t="shared" si="651"/>
        <v>0</v>
      </c>
      <c r="S2928" t="str">
        <f t="shared" si="652"/>
        <v>18.00.00</v>
      </c>
      <c r="T2928" t="str">
        <f t="shared" si="653"/>
        <v>0.00.00</v>
      </c>
      <c r="U2928" t="str">
        <f t="shared" si="654"/>
        <v>28-dic-2017</v>
      </c>
      <c r="V2928">
        <f t="shared" si="655"/>
        <v>12</v>
      </c>
      <c r="W2928">
        <f t="shared" si="656"/>
        <v>2017</v>
      </c>
      <c r="X2928">
        <f t="shared" si="657"/>
        <v>28</v>
      </c>
      <c r="Y2928" s="25">
        <f t="shared" si="658"/>
        <v>24959.00000000016</v>
      </c>
    </row>
    <row r="2929" spans="1:25">
      <c r="A2929" t="s">
        <v>2614</v>
      </c>
      <c r="B2929" t="s">
        <v>2615</v>
      </c>
      <c r="C2929" t="s">
        <v>55</v>
      </c>
      <c r="D2929">
        <v>8</v>
      </c>
      <c r="E2929" s="38">
        <v>68</v>
      </c>
      <c r="F2929" s="4">
        <v>2.5999999999999999E-3</v>
      </c>
      <c r="G2929">
        <v>0</v>
      </c>
      <c r="H2929" s="25">
        <v>144</v>
      </c>
      <c r="I2929" s="25">
        <v>-17</v>
      </c>
      <c r="J2929" s="3">
        <v>10000</v>
      </c>
      <c r="K2929" s="7">
        <f t="shared" si="645"/>
        <v>2</v>
      </c>
      <c r="L2929" s="6">
        <f t="shared" si="646"/>
        <v>155.4</v>
      </c>
      <c r="M2929">
        <v>1</v>
      </c>
      <c r="N2929" s="9">
        <f t="shared" si="647"/>
        <v>1</v>
      </c>
      <c r="O2929" s="9">
        <f t="shared" si="648"/>
        <v>0</v>
      </c>
      <c r="P2929" s="9">
        <f t="shared" si="649"/>
        <v>0</v>
      </c>
      <c r="Q2929" s="8">
        <f t="shared" si="650"/>
        <v>68</v>
      </c>
      <c r="R2929" s="8">
        <f t="shared" si="651"/>
        <v>0</v>
      </c>
      <c r="S2929" t="str">
        <f t="shared" si="652"/>
        <v>13.00.00</v>
      </c>
      <c r="T2929" t="str">
        <f t="shared" si="653"/>
        <v>21.00.00</v>
      </c>
      <c r="U2929" t="str">
        <f t="shared" si="654"/>
        <v>29-dic-2017</v>
      </c>
      <c r="V2929">
        <f t="shared" si="655"/>
        <v>12</v>
      </c>
      <c r="W2929">
        <f t="shared" si="656"/>
        <v>2017</v>
      </c>
      <c r="X2929">
        <f t="shared" si="657"/>
        <v>29</v>
      </c>
      <c r="Y2929" s="25">
        <f t="shared" si="658"/>
        <v>25027.00000000016</v>
      </c>
    </row>
    <row r="2930" spans="1:25">
      <c r="A2930" t="s">
        <v>6247</v>
      </c>
      <c r="B2930" t="s">
        <v>6248</v>
      </c>
      <c r="C2930" t="s">
        <v>55</v>
      </c>
      <c r="D2930">
        <v>11</v>
      </c>
      <c r="E2930" s="36">
        <v>80.400000000000006</v>
      </c>
      <c r="F2930" s="4">
        <v>3.0999999999999999E-3</v>
      </c>
      <c r="G2930">
        <v>0</v>
      </c>
      <c r="H2930" s="25">
        <v>114</v>
      </c>
      <c r="I2930" s="25">
        <v>-9.6</v>
      </c>
      <c r="J2930" s="3">
        <v>10000</v>
      </c>
      <c r="K2930" s="7">
        <f t="shared" si="645"/>
        <v>3</v>
      </c>
      <c r="L2930" s="6">
        <f t="shared" si="646"/>
        <v>235.8</v>
      </c>
      <c r="M2930">
        <v>1</v>
      </c>
      <c r="N2930" s="9">
        <f t="shared" si="647"/>
        <v>1</v>
      </c>
      <c r="O2930" s="9">
        <f t="shared" si="648"/>
        <v>0</v>
      </c>
      <c r="P2930" s="9">
        <f t="shared" si="649"/>
        <v>0</v>
      </c>
      <c r="Q2930" s="8">
        <f t="shared" si="650"/>
        <v>80.400000000000006</v>
      </c>
      <c r="R2930" s="8">
        <f t="shared" si="651"/>
        <v>0</v>
      </c>
      <c r="S2930" t="str">
        <f t="shared" si="652"/>
        <v>16.30.00</v>
      </c>
      <c r="T2930" t="str">
        <f t="shared" si="653"/>
        <v>17.25.00</v>
      </c>
      <c r="U2930" t="str">
        <f t="shared" si="654"/>
        <v>29-dic-2017</v>
      </c>
      <c r="V2930">
        <f t="shared" si="655"/>
        <v>12</v>
      </c>
      <c r="W2930">
        <f t="shared" si="656"/>
        <v>2017</v>
      </c>
      <c r="X2930">
        <f t="shared" si="657"/>
        <v>29</v>
      </c>
      <c r="Y2930" s="25">
        <f t="shared" si="658"/>
        <v>25107.400000000162</v>
      </c>
    </row>
    <row r="2931" spans="1:25">
      <c r="A2931" t="s">
        <v>6249</v>
      </c>
      <c r="B2931" t="s">
        <v>6250</v>
      </c>
      <c r="C2931" t="s">
        <v>25</v>
      </c>
      <c r="D2931">
        <v>60</v>
      </c>
      <c r="E2931" s="36">
        <v>23.5</v>
      </c>
      <c r="F2931" s="4">
        <v>1.8E-3</v>
      </c>
      <c r="G2931">
        <v>0</v>
      </c>
      <c r="H2931" s="25">
        <v>89.7</v>
      </c>
      <c r="I2931" s="25">
        <v>-28.8</v>
      </c>
      <c r="J2931" s="3">
        <v>10000</v>
      </c>
      <c r="K2931" s="7">
        <f t="shared" si="645"/>
        <v>4</v>
      </c>
      <c r="L2931" s="6">
        <f t="shared" si="646"/>
        <v>259.3</v>
      </c>
      <c r="M2931">
        <v>1</v>
      </c>
      <c r="N2931" s="9">
        <f t="shared" si="647"/>
        <v>1</v>
      </c>
      <c r="O2931" s="9">
        <f t="shared" si="648"/>
        <v>0</v>
      </c>
      <c r="P2931" s="9">
        <f t="shared" si="649"/>
        <v>0</v>
      </c>
      <c r="Q2931" s="8">
        <f t="shared" si="650"/>
        <v>23.5</v>
      </c>
      <c r="R2931" s="8">
        <f t="shared" si="651"/>
        <v>0</v>
      </c>
      <c r="S2931" t="str">
        <f t="shared" si="652"/>
        <v>12.25.00</v>
      </c>
      <c r="T2931" t="str">
        <f t="shared" si="653"/>
        <v>17.25.00</v>
      </c>
      <c r="U2931" t="str">
        <f t="shared" si="654"/>
        <v xml:space="preserve">2-gen-2018 </v>
      </c>
      <c r="V2931">
        <f t="shared" si="655"/>
        <v>1</v>
      </c>
      <c r="W2931">
        <f t="shared" si="656"/>
        <v>2018</v>
      </c>
      <c r="X2931">
        <f t="shared" si="657"/>
        <v>2</v>
      </c>
      <c r="Y2931" s="25">
        <f t="shared" si="658"/>
        <v>25130.900000000162</v>
      </c>
    </row>
    <row r="2932" spans="1:25">
      <c r="A2932" t="s">
        <v>4419</v>
      </c>
      <c r="B2932" t="s">
        <v>4420</v>
      </c>
      <c r="C2932" t="s">
        <v>25</v>
      </c>
      <c r="D2932">
        <v>53</v>
      </c>
      <c r="E2932" s="36">
        <v>282.7</v>
      </c>
      <c r="F2932" s="4">
        <v>2.1899999999999999E-2</v>
      </c>
      <c r="G2932">
        <v>0</v>
      </c>
      <c r="H2932" s="25">
        <v>302</v>
      </c>
      <c r="I2932" s="25">
        <v>-15.3</v>
      </c>
      <c r="J2932" s="3">
        <v>10000</v>
      </c>
      <c r="K2932" s="7">
        <f t="shared" si="645"/>
        <v>5</v>
      </c>
      <c r="L2932" s="6">
        <f t="shared" si="646"/>
        <v>542</v>
      </c>
      <c r="M2932">
        <v>1</v>
      </c>
      <c r="N2932" s="9">
        <f t="shared" si="647"/>
        <v>1</v>
      </c>
      <c r="O2932" s="9">
        <f t="shared" si="648"/>
        <v>0</v>
      </c>
      <c r="P2932" s="9">
        <f t="shared" si="649"/>
        <v>0</v>
      </c>
      <c r="Q2932" s="8">
        <f t="shared" si="650"/>
        <v>282.7</v>
      </c>
      <c r="R2932" s="8">
        <f t="shared" si="651"/>
        <v>0</v>
      </c>
      <c r="S2932" t="str">
        <f t="shared" si="652"/>
        <v>17.00.00</v>
      </c>
      <c r="T2932" t="str">
        <f t="shared" si="653"/>
        <v>22.00.00</v>
      </c>
      <c r="U2932" t="str">
        <f t="shared" si="654"/>
        <v xml:space="preserve">2-gen-2018 </v>
      </c>
      <c r="V2932">
        <f t="shared" si="655"/>
        <v>1</v>
      </c>
      <c r="W2932">
        <f t="shared" si="656"/>
        <v>2018</v>
      </c>
      <c r="X2932">
        <f t="shared" si="657"/>
        <v>2</v>
      </c>
      <c r="Y2932" s="25">
        <f t="shared" si="658"/>
        <v>25413.600000000162</v>
      </c>
    </row>
    <row r="2933" spans="1:25">
      <c r="A2933" t="s">
        <v>2616</v>
      </c>
      <c r="B2933" t="s">
        <v>2617</v>
      </c>
      <c r="C2933" t="s">
        <v>25</v>
      </c>
      <c r="D2933">
        <v>9</v>
      </c>
      <c r="E2933" s="38">
        <v>2.2000000000000002</v>
      </c>
      <c r="F2933" s="4">
        <v>1E-4</v>
      </c>
      <c r="G2933">
        <v>0</v>
      </c>
      <c r="H2933" s="25">
        <v>3.6</v>
      </c>
      <c r="I2933" s="25">
        <v>-47.4</v>
      </c>
      <c r="J2933" s="3">
        <v>10000</v>
      </c>
      <c r="K2933" s="7">
        <f t="shared" si="645"/>
        <v>6</v>
      </c>
      <c r="L2933" s="6">
        <f t="shared" si="646"/>
        <v>544.20000000000005</v>
      </c>
      <c r="M2933">
        <v>1</v>
      </c>
      <c r="N2933" s="9">
        <f t="shared" si="647"/>
        <v>1</v>
      </c>
      <c r="O2933" s="9">
        <f t="shared" si="648"/>
        <v>0</v>
      </c>
      <c r="P2933" s="9">
        <f t="shared" si="649"/>
        <v>0</v>
      </c>
      <c r="Q2933" s="8">
        <f t="shared" si="650"/>
        <v>2.2000000000000002</v>
      </c>
      <c r="R2933" s="8">
        <f t="shared" si="651"/>
        <v>0</v>
      </c>
      <c r="S2933" t="str">
        <f t="shared" si="652"/>
        <v>12.00.00</v>
      </c>
      <c r="T2933" t="str">
        <f t="shared" si="653"/>
        <v>21.00.00</v>
      </c>
      <c r="U2933" t="str">
        <f t="shared" si="654"/>
        <v xml:space="preserve">5-gen-2018 </v>
      </c>
      <c r="V2933">
        <f t="shared" si="655"/>
        <v>1</v>
      </c>
      <c r="W2933">
        <f t="shared" si="656"/>
        <v>2018</v>
      </c>
      <c r="X2933">
        <f t="shared" si="657"/>
        <v>5</v>
      </c>
      <c r="Y2933" s="25">
        <f t="shared" si="658"/>
        <v>25415.800000000163</v>
      </c>
    </row>
    <row r="2934" spans="1:25">
      <c r="A2934" t="s">
        <v>6251</v>
      </c>
      <c r="B2934" t="s">
        <v>6252</v>
      </c>
      <c r="C2934" t="s">
        <v>25</v>
      </c>
      <c r="D2934">
        <v>20</v>
      </c>
      <c r="E2934" s="36">
        <v>-5.0999999999999996</v>
      </c>
      <c r="F2934" s="4">
        <v>-4.0000000000000002E-4</v>
      </c>
      <c r="G2934">
        <v>0</v>
      </c>
      <c r="H2934" s="25">
        <v>10.4</v>
      </c>
      <c r="I2934" s="25">
        <v>-7.6</v>
      </c>
      <c r="J2934" s="3">
        <v>10000</v>
      </c>
      <c r="K2934" s="7">
        <f t="shared" si="645"/>
        <v>-1</v>
      </c>
      <c r="L2934" s="6">
        <f t="shared" si="646"/>
        <v>-5.0999999999999996</v>
      </c>
      <c r="M2934">
        <v>1</v>
      </c>
      <c r="N2934" s="9">
        <f t="shared" si="647"/>
        <v>0</v>
      </c>
      <c r="O2934" s="9">
        <f t="shared" si="648"/>
        <v>-1</v>
      </c>
      <c r="P2934" s="9">
        <f t="shared" si="649"/>
        <v>0</v>
      </c>
      <c r="Q2934" s="8">
        <f t="shared" si="650"/>
        <v>0</v>
      </c>
      <c r="R2934" s="8">
        <f t="shared" si="651"/>
        <v>-5.0999999999999996</v>
      </c>
      <c r="S2934" t="str">
        <f t="shared" si="652"/>
        <v>15.45.00</v>
      </c>
      <c r="T2934" t="str">
        <f t="shared" si="653"/>
        <v>17.25.00</v>
      </c>
      <c r="U2934" t="str">
        <f t="shared" si="654"/>
        <v xml:space="preserve">8-gen-2018 </v>
      </c>
      <c r="V2934">
        <f t="shared" si="655"/>
        <v>1</v>
      </c>
      <c r="W2934">
        <f t="shared" si="656"/>
        <v>2018</v>
      </c>
      <c r="X2934">
        <f t="shared" si="657"/>
        <v>8</v>
      </c>
      <c r="Y2934" s="25">
        <f t="shared" si="658"/>
        <v>25410.700000000164</v>
      </c>
    </row>
    <row r="2935" spans="1:25">
      <c r="A2935" t="s">
        <v>6253</v>
      </c>
      <c r="B2935" t="s">
        <v>6254</v>
      </c>
      <c r="C2935" t="s">
        <v>55</v>
      </c>
      <c r="D2935">
        <v>17</v>
      </c>
      <c r="E2935" s="36">
        <v>-41</v>
      </c>
      <c r="F2935" s="4">
        <v>-1.5E-3</v>
      </c>
      <c r="G2935">
        <v>0</v>
      </c>
      <c r="H2935" s="25">
        <v>0</v>
      </c>
      <c r="I2935" s="25">
        <v>-51</v>
      </c>
      <c r="J2935" s="3">
        <v>10000</v>
      </c>
      <c r="K2935" s="7">
        <f t="shared" si="645"/>
        <v>-2</v>
      </c>
      <c r="L2935" s="6">
        <f t="shared" si="646"/>
        <v>-46.1</v>
      </c>
      <c r="M2935">
        <v>1</v>
      </c>
      <c r="N2935" s="9">
        <f t="shared" si="647"/>
        <v>0</v>
      </c>
      <c r="O2935" s="9">
        <f t="shared" si="648"/>
        <v>-1</v>
      </c>
      <c r="P2935" s="9">
        <f t="shared" si="649"/>
        <v>0</v>
      </c>
      <c r="Q2935" s="8">
        <f t="shared" si="650"/>
        <v>0</v>
      </c>
      <c r="R2935" s="8">
        <f t="shared" si="651"/>
        <v>-41</v>
      </c>
      <c r="S2935" t="str">
        <f t="shared" si="652"/>
        <v>16.00.00</v>
      </c>
      <c r="T2935" t="str">
        <f t="shared" si="653"/>
        <v>17.25.00</v>
      </c>
      <c r="U2935" t="str">
        <f t="shared" si="654"/>
        <v xml:space="preserve">9-gen-2018 </v>
      </c>
      <c r="V2935">
        <f t="shared" si="655"/>
        <v>1</v>
      </c>
      <c r="W2935">
        <f t="shared" si="656"/>
        <v>2018</v>
      </c>
      <c r="X2935">
        <f t="shared" si="657"/>
        <v>9</v>
      </c>
      <c r="Y2935" s="25">
        <f t="shared" si="658"/>
        <v>25369.700000000164</v>
      </c>
    </row>
    <row r="2936" spans="1:25">
      <c r="A2936" t="s">
        <v>2618</v>
      </c>
      <c r="B2936" t="s">
        <v>2619</v>
      </c>
      <c r="C2936" t="s">
        <v>55</v>
      </c>
      <c r="D2936">
        <v>8</v>
      </c>
      <c r="E2936" s="38">
        <v>28.4</v>
      </c>
      <c r="F2936" s="4">
        <v>1.1000000000000001E-3</v>
      </c>
      <c r="G2936">
        <v>0</v>
      </c>
      <c r="H2936" s="25">
        <v>40.4</v>
      </c>
      <c r="I2936" s="25">
        <v>-34</v>
      </c>
      <c r="J2936" s="3">
        <v>10000</v>
      </c>
      <c r="K2936" s="7">
        <f t="shared" si="645"/>
        <v>1</v>
      </c>
      <c r="L2936" s="6">
        <f t="shared" si="646"/>
        <v>28.4</v>
      </c>
      <c r="M2936">
        <v>1</v>
      </c>
      <c r="N2936" s="9">
        <f t="shared" si="647"/>
        <v>1</v>
      </c>
      <c r="O2936" s="9">
        <f t="shared" si="648"/>
        <v>0</v>
      </c>
      <c r="P2936" s="9">
        <f t="shared" si="649"/>
        <v>0</v>
      </c>
      <c r="Q2936" s="8">
        <f t="shared" si="650"/>
        <v>28.4</v>
      </c>
      <c r="R2936" s="8">
        <f t="shared" si="651"/>
        <v>0</v>
      </c>
      <c r="S2936" t="str">
        <f t="shared" si="652"/>
        <v>13.00.00</v>
      </c>
      <c r="T2936" t="str">
        <f t="shared" si="653"/>
        <v>21.00.00</v>
      </c>
      <c r="U2936" t="str">
        <f t="shared" si="654"/>
        <v>10-gen-2018</v>
      </c>
      <c r="V2936">
        <f t="shared" si="655"/>
        <v>1</v>
      </c>
      <c r="W2936">
        <f t="shared" si="656"/>
        <v>2018</v>
      </c>
      <c r="X2936">
        <f t="shared" si="657"/>
        <v>10</v>
      </c>
      <c r="Y2936" s="25">
        <f t="shared" si="658"/>
        <v>25398.100000000166</v>
      </c>
    </row>
    <row r="2937" spans="1:25">
      <c r="A2937" t="s">
        <v>6255</v>
      </c>
      <c r="B2937" t="s">
        <v>6256</v>
      </c>
      <c r="C2937" t="s">
        <v>25</v>
      </c>
      <c r="D2937">
        <v>2</v>
      </c>
      <c r="E2937" s="36">
        <v>-2.2999999999999998</v>
      </c>
      <c r="F2937" s="4">
        <v>-2.0000000000000001E-4</v>
      </c>
      <c r="G2937">
        <v>0</v>
      </c>
      <c r="H2937" s="25">
        <v>0.2</v>
      </c>
      <c r="I2937" s="25">
        <v>-2.2999999999999998</v>
      </c>
      <c r="J2937" s="3">
        <v>10000</v>
      </c>
      <c r="K2937" s="7">
        <f t="shared" si="645"/>
        <v>-1</v>
      </c>
      <c r="L2937" s="6">
        <f t="shared" si="646"/>
        <v>-2.2999999999999998</v>
      </c>
      <c r="M2937">
        <v>1</v>
      </c>
      <c r="N2937" s="9">
        <f t="shared" si="647"/>
        <v>0</v>
      </c>
      <c r="O2937" s="9">
        <f t="shared" si="648"/>
        <v>-1</v>
      </c>
      <c r="P2937" s="9">
        <f t="shared" si="649"/>
        <v>0</v>
      </c>
      <c r="Q2937" s="8">
        <f t="shared" si="650"/>
        <v>0</v>
      </c>
      <c r="R2937" s="8">
        <f t="shared" si="651"/>
        <v>-2.2999999999999998</v>
      </c>
      <c r="S2937" t="str">
        <f t="shared" si="652"/>
        <v>17.15.00</v>
      </c>
      <c r="T2937" t="str">
        <f t="shared" si="653"/>
        <v>17.25.00</v>
      </c>
      <c r="U2937" t="str">
        <f t="shared" si="654"/>
        <v>10-gen-2018</v>
      </c>
      <c r="V2937">
        <f t="shared" si="655"/>
        <v>1</v>
      </c>
      <c r="W2937">
        <f t="shared" si="656"/>
        <v>2018</v>
      </c>
      <c r="X2937">
        <f t="shared" si="657"/>
        <v>10</v>
      </c>
      <c r="Y2937" s="25">
        <f t="shared" si="658"/>
        <v>25395.800000000167</v>
      </c>
    </row>
    <row r="2938" spans="1:25">
      <c r="A2938" t="s">
        <v>6257</v>
      </c>
      <c r="B2938" t="s">
        <v>6258</v>
      </c>
      <c r="C2938" t="s">
        <v>25</v>
      </c>
      <c r="D2938">
        <v>17</v>
      </c>
      <c r="E2938" s="36">
        <v>-72.099999999999994</v>
      </c>
      <c r="F2938" s="4">
        <v>-5.4000000000000003E-3</v>
      </c>
      <c r="G2938">
        <v>0</v>
      </c>
      <c r="H2938" s="25">
        <v>3</v>
      </c>
      <c r="I2938" s="25">
        <v>-71.400000000000006</v>
      </c>
      <c r="J2938" s="3">
        <v>10000</v>
      </c>
      <c r="K2938" s="7">
        <f t="shared" si="645"/>
        <v>-2</v>
      </c>
      <c r="L2938" s="6">
        <f t="shared" si="646"/>
        <v>-74.399999999999991</v>
      </c>
      <c r="M2938">
        <v>1</v>
      </c>
      <c r="N2938" s="9">
        <f t="shared" si="647"/>
        <v>0</v>
      </c>
      <c r="O2938" s="9">
        <f t="shared" si="648"/>
        <v>-1</v>
      </c>
      <c r="P2938" s="9">
        <f t="shared" si="649"/>
        <v>0</v>
      </c>
      <c r="Q2938" s="8">
        <f t="shared" si="650"/>
        <v>0</v>
      </c>
      <c r="R2938" s="8">
        <f t="shared" si="651"/>
        <v>-72.099999999999994</v>
      </c>
      <c r="S2938" t="str">
        <f t="shared" si="652"/>
        <v>13.20.00</v>
      </c>
      <c r="T2938" t="str">
        <f t="shared" si="653"/>
        <v>14.45.00</v>
      </c>
      <c r="U2938" t="str">
        <f t="shared" si="654"/>
        <v>11-gen-2018</v>
      </c>
      <c r="V2938">
        <f t="shared" si="655"/>
        <v>1</v>
      </c>
      <c r="W2938">
        <f t="shared" si="656"/>
        <v>2018</v>
      </c>
      <c r="X2938">
        <f t="shared" si="657"/>
        <v>11</v>
      </c>
      <c r="Y2938" s="25">
        <f t="shared" si="658"/>
        <v>25323.700000000168</v>
      </c>
    </row>
    <row r="2939" spans="1:25">
      <c r="A2939" t="s">
        <v>6258</v>
      </c>
      <c r="B2939" t="s">
        <v>6259</v>
      </c>
      <c r="C2939" t="s">
        <v>55</v>
      </c>
      <c r="D2939">
        <v>31</v>
      </c>
      <c r="E2939" s="36">
        <v>25.2</v>
      </c>
      <c r="F2939" s="4">
        <v>1E-3</v>
      </c>
      <c r="G2939">
        <v>0</v>
      </c>
      <c r="H2939" s="25">
        <v>120.5</v>
      </c>
      <c r="I2939" s="25">
        <v>0</v>
      </c>
      <c r="J2939" s="3">
        <v>10000</v>
      </c>
      <c r="K2939" s="7">
        <f t="shared" si="645"/>
        <v>1</v>
      </c>
      <c r="L2939" s="6">
        <f t="shared" si="646"/>
        <v>25.2</v>
      </c>
      <c r="M2939">
        <v>1</v>
      </c>
      <c r="N2939" s="9">
        <f t="shared" si="647"/>
        <v>1</v>
      </c>
      <c r="O2939" s="9">
        <f t="shared" si="648"/>
        <v>0</v>
      </c>
      <c r="P2939" s="9">
        <f t="shared" si="649"/>
        <v>0</v>
      </c>
      <c r="Q2939" s="8">
        <f t="shared" si="650"/>
        <v>25.2</v>
      </c>
      <c r="R2939" s="8">
        <f t="shared" si="651"/>
        <v>0</v>
      </c>
      <c r="S2939" t="str">
        <f t="shared" si="652"/>
        <v>14.45.00</v>
      </c>
      <c r="T2939" t="str">
        <f t="shared" si="653"/>
        <v>17.20.00</v>
      </c>
      <c r="U2939" t="str">
        <f t="shared" si="654"/>
        <v>11-gen-2018</v>
      </c>
      <c r="V2939">
        <f t="shared" si="655"/>
        <v>1</v>
      </c>
      <c r="W2939">
        <f t="shared" si="656"/>
        <v>2018</v>
      </c>
      <c r="X2939">
        <f t="shared" si="657"/>
        <v>11</v>
      </c>
      <c r="Y2939" s="25">
        <f t="shared" si="658"/>
        <v>25348.900000000169</v>
      </c>
    </row>
    <row r="2940" spans="1:25">
      <c r="A2940" t="s">
        <v>3693</v>
      </c>
      <c r="B2940" t="s">
        <v>3694</v>
      </c>
      <c r="C2940" t="s">
        <v>25</v>
      </c>
      <c r="D2940">
        <v>5</v>
      </c>
      <c r="E2940" s="36">
        <v>26.6</v>
      </c>
      <c r="F2940" s="4">
        <v>2E-3</v>
      </c>
      <c r="G2940">
        <v>0</v>
      </c>
      <c r="H2940" s="25">
        <v>28.6</v>
      </c>
      <c r="I2940" s="25">
        <v>-1.3</v>
      </c>
      <c r="J2940" s="3">
        <v>10000</v>
      </c>
      <c r="K2940" s="7">
        <f t="shared" si="645"/>
        <v>2</v>
      </c>
      <c r="L2940" s="6">
        <f t="shared" si="646"/>
        <v>51.8</v>
      </c>
      <c r="M2940">
        <v>1</v>
      </c>
      <c r="N2940" s="9">
        <f t="shared" si="647"/>
        <v>1</v>
      </c>
      <c r="O2940" s="9">
        <f t="shared" si="648"/>
        <v>0</v>
      </c>
      <c r="P2940" s="9">
        <f t="shared" si="649"/>
        <v>0</v>
      </c>
      <c r="Q2940" s="8">
        <f t="shared" si="650"/>
        <v>26.6</v>
      </c>
      <c r="R2940" s="8">
        <f t="shared" si="651"/>
        <v>0</v>
      </c>
      <c r="S2940" t="str">
        <f t="shared" si="652"/>
        <v>18.00.00</v>
      </c>
      <c r="T2940" t="str">
        <f t="shared" si="653"/>
        <v>23.00.00</v>
      </c>
      <c r="U2940" t="str">
        <f t="shared" si="654"/>
        <v>11-gen-2018</v>
      </c>
      <c r="V2940">
        <f t="shared" si="655"/>
        <v>1</v>
      </c>
      <c r="W2940">
        <f t="shared" si="656"/>
        <v>2018</v>
      </c>
      <c r="X2940">
        <f t="shared" si="657"/>
        <v>11</v>
      </c>
      <c r="Y2940" s="25">
        <f t="shared" si="658"/>
        <v>25375.500000000167</v>
      </c>
    </row>
    <row r="2941" spans="1:25">
      <c r="A2941" t="s">
        <v>4421</v>
      </c>
      <c r="B2941" t="s">
        <v>4422</v>
      </c>
      <c r="C2941" t="s">
        <v>25</v>
      </c>
      <c r="D2941">
        <v>15</v>
      </c>
      <c r="E2941" s="36">
        <v>-59.8</v>
      </c>
      <c r="F2941" s="4">
        <v>-4.4999999999999997E-3</v>
      </c>
      <c r="G2941">
        <v>0</v>
      </c>
      <c r="H2941" s="25">
        <v>9.8000000000000007</v>
      </c>
      <c r="I2941" s="25">
        <v>-59.8</v>
      </c>
      <c r="J2941" s="3">
        <v>10000</v>
      </c>
      <c r="K2941" s="7">
        <f t="shared" si="645"/>
        <v>-1</v>
      </c>
      <c r="L2941" s="6">
        <f t="shared" si="646"/>
        <v>-59.8</v>
      </c>
      <c r="M2941">
        <v>1</v>
      </c>
      <c r="N2941" s="9">
        <f t="shared" si="647"/>
        <v>0</v>
      </c>
      <c r="O2941" s="9">
        <f t="shared" si="648"/>
        <v>-1</v>
      </c>
      <c r="P2941" s="9">
        <f t="shared" si="649"/>
        <v>0</v>
      </c>
      <c r="Q2941" s="8">
        <f t="shared" si="650"/>
        <v>0</v>
      </c>
      <c r="R2941" s="8">
        <f t="shared" si="651"/>
        <v>-59.8</v>
      </c>
      <c r="S2941" t="str">
        <f t="shared" si="652"/>
        <v>22.00.00</v>
      </c>
      <c r="T2941" t="str">
        <f t="shared" si="653"/>
        <v>13.00.00</v>
      </c>
      <c r="U2941" t="str">
        <f t="shared" si="654"/>
        <v>11-gen-2018</v>
      </c>
      <c r="V2941">
        <f t="shared" si="655"/>
        <v>1</v>
      </c>
      <c r="W2941">
        <f t="shared" si="656"/>
        <v>2018</v>
      </c>
      <c r="X2941">
        <f t="shared" si="657"/>
        <v>11</v>
      </c>
      <c r="Y2941" s="25">
        <f t="shared" si="658"/>
        <v>25315.700000000168</v>
      </c>
    </row>
    <row r="2942" spans="1:25">
      <c r="A2942" t="s">
        <v>4423</v>
      </c>
      <c r="B2942" t="s">
        <v>3695</v>
      </c>
      <c r="C2942" t="s">
        <v>55</v>
      </c>
      <c r="D2942">
        <v>2</v>
      </c>
      <c r="E2942" s="36">
        <v>-47.8</v>
      </c>
      <c r="F2942" s="4">
        <v>-3.5999999999999999E-3</v>
      </c>
      <c r="G2942">
        <v>0</v>
      </c>
      <c r="H2942" s="25">
        <v>6</v>
      </c>
      <c r="I2942" s="25">
        <v>-47.8</v>
      </c>
      <c r="J2942" s="3">
        <v>10000</v>
      </c>
      <c r="K2942" s="7">
        <f t="shared" si="645"/>
        <v>-2</v>
      </c>
      <c r="L2942" s="6">
        <f t="shared" si="646"/>
        <v>-107.6</v>
      </c>
      <c r="M2942">
        <v>1</v>
      </c>
      <c r="N2942" s="9">
        <f t="shared" si="647"/>
        <v>0</v>
      </c>
      <c r="O2942" s="9">
        <f t="shared" si="648"/>
        <v>-1</v>
      </c>
      <c r="P2942" s="9">
        <f t="shared" si="649"/>
        <v>0</v>
      </c>
      <c r="Q2942" s="8">
        <f t="shared" si="650"/>
        <v>0</v>
      </c>
      <c r="R2942" s="8">
        <f t="shared" si="651"/>
        <v>-47.8</v>
      </c>
      <c r="S2942" t="str">
        <f t="shared" si="652"/>
        <v>14.00.00</v>
      </c>
      <c r="T2942" t="str">
        <f t="shared" si="653"/>
        <v>16.00.00</v>
      </c>
      <c r="U2942" t="str">
        <f t="shared" si="654"/>
        <v>12-gen-2018</v>
      </c>
      <c r="V2942">
        <f t="shared" si="655"/>
        <v>1</v>
      </c>
      <c r="W2942">
        <f t="shared" si="656"/>
        <v>2018</v>
      </c>
      <c r="X2942">
        <f t="shared" si="657"/>
        <v>12</v>
      </c>
      <c r="Y2942" s="25">
        <f t="shared" si="658"/>
        <v>25267.900000000169</v>
      </c>
    </row>
    <row r="2943" spans="1:25">
      <c r="A2943" t="s">
        <v>6260</v>
      </c>
      <c r="B2943" t="s">
        <v>6261</v>
      </c>
      <c r="C2943" t="s">
        <v>55</v>
      </c>
      <c r="D2943">
        <v>25</v>
      </c>
      <c r="E2943" s="36">
        <v>-43.4</v>
      </c>
      <c r="F2943" s="4">
        <v>-1.6000000000000001E-3</v>
      </c>
      <c r="G2943">
        <v>0</v>
      </c>
      <c r="H2943" s="25">
        <v>47.8</v>
      </c>
      <c r="I2943" s="25">
        <v>-45.9</v>
      </c>
      <c r="J2943" s="3">
        <v>10000</v>
      </c>
      <c r="K2943" s="7">
        <f t="shared" si="645"/>
        <v>-3</v>
      </c>
      <c r="L2943" s="6">
        <f t="shared" si="646"/>
        <v>-151</v>
      </c>
      <c r="M2943">
        <v>1</v>
      </c>
      <c r="N2943" s="9">
        <f t="shared" si="647"/>
        <v>0</v>
      </c>
      <c r="O2943" s="9">
        <f t="shared" si="648"/>
        <v>-1</v>
      </c>
      <c r="P2943" s="9">
        <f t="shared" si="649"/>
        <v>0</v>
      </c>
      <c r="Q2943" s="8">
        <f t="shared" si="650"/>
        <v>0</v>
      </c>
      <c r="R2943" s="8">
        <f t="shared" si="651"/>
        <v>-43.4</v>
      </c>
      <c r="S2943" t="str">
        <f t="shared" si="652"/>
        <v>14.05.00</v>
      </c>
      <c r="T2943" t="str">
        <f t="shared" si="653"/>
        <v>16.10.00</v>
      </c>
      <c r="U2943" t="str">
        <f t="shared" si="654"/>
        <v>12-gen-2018</v>
      </c>
      <c r="V2943">
        <f t="shared" si="655"/>
        <v>1</v>
      </c>
      <c r="W2943">
        <f t="shared" si="656"/>
        <v>2018</v>
      </c>
      <c r="X2943">
        <f t="shared" si="657"/>
        <v>12</v>
      </c>
      <c r="Y2943" s="25">
        <f t="shared" si="658"/>
        <v>25224.500000000167</v>
      </c>
    </row>
    <row r="2944" spans="1:25">
      <c r="A2944" t="s">
        <v>3695</v>
      </c>
      <c r="B2944" t="s">
        <v>3696</v>
      </c>
      <c r="C2944" t="s">
        <v>25</v>
      </c>
      <c r="D2944">
        <v>7</v>
      </c>
      <c r="E2944" s="36">
        <v>61.6</v>
      </c>
      <c r="F2944" s="4">
        <v>4.7000000000000002E-3</v>
      </c>
      <c r="G2944">
        <v>0</v>
      </c>
      <c r="H2944" s="25">
        <v>61.6</v>
      </c>
      <c r="I2944" s="25">
        <v>0</v>
      </c>
      <c r="J2944" s="3">
        <v>10000</v>
      </c>
      <c r="K2944" s="7">
        <f t="shared" si="645"/>
        <v>1</v>
      </c>
      <c r="L2944" s="6">
        <f t="shared" si="646"/>
        <v>61.6</v>
      </c>
      <c r="M2944">
        <v>1</v>
      </c>
      <c r="N2944" s="9">
        <f t="shared" si="647"/>
        <v>1</v>
      </c>
      <c r="O2944" s="9">
        <f t="shared" si="648"/>
        <v>0</v>
      </c>
      <c r="P2944" s="9">
        <f t="shared" si="649"/>
        <v>0</v>
      </c>
      <c r="Q2944" s="8">
        <f t="shared" si="650"/>
        <v>61.6</v>
      </c>
      <c r="R2944" s="8">
        <f t="shared" si="651"/>
        <v>0</v>
      </c>
      <c r="S2944" t="str">
        <f t="shared" si="652"/>
        <v>16.00.00</v>
      </c>
      <c r="T2944" t="str">
        <f t="shared" si="653"/>
        <v>0.00.00</v>
      </c>
      <c r="U2944" t="str">
        <f t="shared" si="654"/>
        <v>12-gen-2018</v>
      </c>
      <c r="V2944">
        <f t="shared" si="655"/>
        <v>1</v>
      </c>
      <c r="W2944">
        <f t="shared" si="656"/>
        <v>2018</v>
      </c>
      <c r="X2944">
        <f t="shared" si="657"/>
        <v>12</v>
      </c>
      <c r="Y2944" s="25">
        <f t="shared" si="658"/>
        <v>25286.100000000166</v>
      </c>
    </row>
    <row r="2945" spans="1:25">
      <c r="A2945" t="s">
        <v>6261</v>
      </c>
      <c r="B2945" t="s">
        <v>6262</v>
      </c>
      <c r="C2945" t="s">
        <v>25</v>
      </c>
      <c r="D2945">
        <v>15</v>
      </c>
      <c r="E2945" s="36">
        <v>-1.5</v>
      </c>
      <c r="F2945" s="4">
        <v>-1E-4</v>
      </c>
      <c r="G2945">
        <v>0</v>
      </c>
      <c r="H2945" s="25">
        <v>45.3</v>
      </c>
      <c r="I2945" s="25">
        <v>-8.1999999999999993</v>
      </c>
      <c r="J2945" s="3">
        <v>10000</v>
      </c>
      <c r="K2945" s="7">
        <f t="shared" si="645"/>
        <v>-1</v>
      </c>
      <c r="L2945" s="6">
        <f t="shared" si="646"/>
        <v>-1.5</v>
      </c>
      <c r="M2945">
        <v>1</v>
      </c>
      <c r="N2945" s="9">
        <f t="shared" si="647"/>
        <v>0</v>
      </c>
      <c r="O2945" s="9">
        <f t="shared" si="648"/>
        <v>-1</v>
      </c>
      <c r="P2945" s="9">
        <f t="shared" si="649"/>
        <v>0</v>
      </c>
      <c r="Q2945" s="8">
        <f t="shared" si="650"/>
        <v>0</v>
      </c>
      <c r="R2945" s="8">
        <f t="shared" si="651"/>
        <v>-1.5</v>
      </c>
      <c r="S2945" t="str">
        <f t="shared" si="652"/>
        <v>16.10.00</v>
      </c>
      <c r="T2945" t="str">
        <f t="shared" si="653"/>
        <v>17.25.00</v>
      </c>
      <c r="U2945" t="str">
        <f t="shared" si="654"/>
        <v>12-gen-2018</v>
      </c>
      <c r="V2945">
        <f t="shared" si="655"/>
        <v>1</v>
      </c>
      <c r="W2945">
        <f t="shared" si="656"/>
        <v>2018</v>
      </c>
      <c r="X2945">
        <f t="shared" si="657"/>
        <v>12</v>
      </c>
      <c r="Y2945" s="25">
        <f t="shared" si="658"/>
        <v>25284.600000000166</v>
      </c>
    </row>
    <row r="2946" spans="1:25">
      <c r="A2946" t="s">
        <v>4424</v>
      </c>
      <c r="B2946" t="s">
        <v>4425</v>
      </c>
      <c r="C2946" t="s">
        <v>55</v>
      </c>
      <c r="D2946">
        <v>22</v>
      </c>
      <c r="E2946" s="36">
        <v>-7.7</v>
      </c>
      <c r="F2946" s="4">
        <v>-5.9999999999999995E-4</v>
      </c>
      <c r="G2946">
        <v>0</v>
      </c>
      <c r="H2946" s="25">
        <v>32.200000000000003</v>
      </c>
      <c r="I2946" s="25">
        <v>-6.9</v>
      </c>
      <c r="J2946" s="3">
        <v>10000</v>
      </c>
      <c r="K2946" s="7">
        <f t="shared" si="645"/>
        <v>-2</v>
      </c>
      <c r="L2946" s="6">
        <f t="shared" si="646"/>
        <v>-9.1999999999999993</v>
      </c>
      <c r="M2946">
        <v>1</v>
      </c>
      <c r="N2946" s="9">
        <f t="shared" si="647"/>
        <v>0</v>
      </c>
      <c r="O2946" s="9">
        <f t="shared" si="648"/>
        <v>-1</v>
      </c>
      <c r="P2946" s="9">
        <f t="shared" si="649"/>
        <v>0</v>
      </c>
      <c r="Q2946" s="8">
        <f t="shared" si="650"/>
        <v>0</v>
      </c>
      <c r="R2946" s="8">
        <f t="shared" si="651"/>
        <v>-7.7</v>
      </c>
      <c r="S2946" t="str">
        <f t="shared" si="652"/>
        <v>10.00.00</v>
      </c>
      <c r="T2946" t="str">
        <f t="shared" si="653"/>
        <v>8.00.00</v>
      </c>
      <c r="U2946" t="str">
        <f t="shared" si="654"/>
        <v>15-gen-2018</v>
      </c>
      <c r="V2946">
        <f t="shared" si="655"/>
        <v>1</v>
      </c>
      <c r="W2946">
        <f t="shared" si="656"/>
        <v>2018</v>
      </c>
      <c r="X2946">
        <f t="shared" si="657"/>
        <v>15</v>
      </c>
      <c r="Y2946" s="25">
        <f t="shared" si="658"/>
        <v>25276.900000000165</v>
      </c>
    </row>
    <row r="2947" spans="1:25">
      <c r="A2947" t="s">
        <v>7688</v>
      </c>
      <c r="B2947" t="s">
        <v>7689</v>
      </c>
      <c r="C2947" t="s">
        <v>25</v>
      </c>
      <c r="D2947">
        <v>8</v>
      </c>
      <c r="E2947" s="36">
        <v>35.299999999999997</v>
      </c>
      <c r="F2947" s="4">
        <v>2.7000000000000001E-3</v>
      </c>
      <c r="G2947">
        <v>0</v>
      </c>
      <c r="H2947" s="25">
        <v>57.3</v>
      </c>
      <c r="I2947" s="25">
        <v>0</v>
      </c>
      <c r="J2947" s="3">
        <v>10000</v>
      </c>
      <c r="K2947" s="7">
        <f t="shared" si="645"/>
        <v>1</v>
      </c>
      <c r="L2947" s="6">
        <f t="shared" si="646"/>
        <v>35.299999999999997</v>
      </c>
      <c r="M2947">
        <v>1</v>
      </c>
      <c r="N2947" s="9">
        <f t="shared" si="647"/>
        <v>1</v>
      </c>
      <c r="O2947" s="9">
        <f t="shared" si="648"/>
        <v>0</v>
      </c>
      <c r="P2947" s="9">
        <f t="shared" si="649"/>
        <v>0</v>
      </c>
      <c r="Q2947" s="8">
        <f t="shared" si="650"/>
        <v>35.299999999999997</v>
      </c>
      <c r="R2947" s="8">
        <f t="shared" si="651"/>
        <v>0</v>
      </c>
      <c r="S2947" t="str">
        <f t="shared" si="652"/>
        <v>10.45.00</v>
      </c>
      <c r="T2947" t="str">
        <f t="shared" si="653"/>
        <v>12.45.00</v>
      </c>
      <c r="U2947" t="str">
        <f t="shared" si="654"/>
        <v>16-gen-2018</v>
      </c>
      <c r="V2947">
        <f t="shared" si="655"/>
        <v>1</v>
      </c>
      <c r="W2947">
        <f t="shared" si="656"/>
        <v>2018</v>
      </c>
      <c r="X2947">
        <f t="shared" si="657"/>
        <v>16</v>
      </c>
      <c r="Y2947" s="25">
        <f t="shared" si="658"/>
        <v>25312.200000000164</v>
      </c>
    </row>
    <row r="2948" spans="1:25">
      <c r="A2948" t="s">
        <v>2620</v>
      </c>
      <c r="B2948" t="s">
        <v>2621</v>
      </c>
      <c r="C2948" t="s">
        <v>25</v>
      </c>
      <c r="D2948">
        <v>4</v>
      </c>
      <c r="E2948" s="38">
        <v>-200</v>
      </c>
      <c r="F2948" s="4">
        <v>-7.4999999999999997E-3</v>
      </c>
      <c r="G2948">
        <v>0</v>
      </c>
      <c r="H2948" s="25">
        <v>0</v>
      </c>
      <c r="I2948" s="25">
        <v>-200</v>
      </c>
      <c r="J2948" s="3">
        <v>10000</v>
      </c>
      <c r="K2948" s="7">
        <f t="shared" si="645"/>
        <v>-1</v>
      </c>
      <c r="L2948" s="6">
        <f t="shared" si="646"/>
        <v>-200</v>
      </c>
      <c r="M2948">
        <v>1</v>
      </c>
      <c r="N2948" s="9">
        <f t="shared" si="647"/>
        <v>0</v>
      </c>
      <c r="O2948" s="9">
        <f t="shared" si="648"/>
        <v>-1</v>
      </c>
      <c r="P2948" s="9">
        <f t="shared" si="649"/>
        <v>0</v>
      </c>
      <c r="Q2948" s="8">
        <f t="shared" si="650"/>
        <v>0</v>
      </c>
      <c r="R2948" s="8">
        <f t="shared" si="651"/>
        <v>-200</v>
      </c>
      <c r="S2948" t="str">
        <f t="shared" si="652"/>
        <v>12.00.00</v>
      </c>
      <c r="T2948" t="str">
        <f t="shared" si="653"/>
        <v>16.00.00</v>
      </c>
      <c r="U2948" t="str">
        <f t="shared" si="654"/>
        <v>16-gen-2018</v>
      </c>
      <c r="V2948">
        <f t="shared" si="655"/>
        <v>1</v>
      </c>
      <c r="W2948">
        <f t="shared" si="656"/>
        <v>2018</v>
      </c>
      <c r="X2948">
        <f t="shared" si="657"/>
        <v>16</v>
      </c>
      <c r="Y2948" s="25">
        <f t="shared" si="658"/>
        <v>25112.200000000164</v>
      </c>
    </row>
    <row r="2949" spans="1:25">
      <c r="A2949" t="s">
        <v>7690</v>
      </c>
      <c r="B2949" t="s">
        <v>7691</v>
      </c>
      <c r="C2949" t="s">
        <v>55</v>
      </c>
      <c r="D2949">
        <v>16</v>
      </c>
      <c r="E2949" s="36">
        <v>59.5</v>
      </c>
      <c r="F2949" s="4">
        <v>4.4999999999999997E-3</v>
      </c>
      <c r="G2949">
        <v>0</v>
      </c>
      <c r="H2949" s="25">
        <v>71</v>
      </c>
      <c r="I2949" s="25">
        <v>-19.7</v>
      </c>
      <c r="J2949" s="3">
        <v>10000</v>
      </c>
      <c r="K2949" s="7">
        <f t="shared" si="645"/>
        <v>1</v>
      </c>
      <c r="L2949" s="6">
        <f t="shared" si="646"/>
        <v>59.5</v>
      </c>
      <c r="M2949">
        <v>1</v>
      </c>
      <c r="N2949" s="9">
        <f t="shared" si="647"/>
        <v>1</v>
      </c>
      <c r="O2949" s="9">
        <f t="shared" si="648"/>
        <v>0</v>
      </c>
      <c r="P2949" s="9">
        <f t="shared" si="649"/>
        <v>0</v>
      </c>
      <c r="Q2949" s="8">
        <f t="shared" si="650"/>
        <v>59.5</v>
      </c>
      <c r="R2949" s="8">
        <f t="shared" si="651"/>
        <v>0</v>
      </c>
      <c r="S2949" t="str">
        <f t="shared" si="652"/>
        <v>17.00.00</v>
      </c>
      <c r="T2949" t="str">
        <f t="shared" si="653"/>
        <v>21.00.00</v>
      </c>
      <c r="U2949" t="str">
        <f t="shared" si="654"/>
        <v>16-gen-2018</v>
      </c>
      <c r="V2949">
        <f t="shared" si="655"/>
        <v>1</v>
      </c>
      <c r="W2949">
        <f t="shared" si="656"/>
        <v>2018</v>
      </c>
      <c r="X2949">
        <f t="shared" si="657"/>
        <v>16</v>
      </c>
      <c r="Y2949" s="25">
        <f t="shared" si="658"/>
        <v>25171.700000000164</v>
      </c>
    </row>
    <row r="2950" spans="1:25">
      <c r="A2950" t="s">
        <v>4425</v>
      </c>
      <c r="B2950" t="s">
        <v>2621</v>
      </c>
      <c r="C2950" t="s">
        <v>25</v>
      </c>
      <c r="D2950">
        <v>8</v>
      </c>
      <c r="E2950" s="36">
        <v>50.2</v>
      </c>
      <c r="F2950" s="4">
        <v>3.8E-3</v>
      </c>
      <c r="G2950">
        <v>0</v>
      </c>
      <c r="H2950" s="25">
        <v>113.3</v>
      </c>
      <c r="I2950" s="25">
        <v>-2</v>
      </c>
      <c r="J2950" s="3">
        <v>10000</v>
      </c>
      <c r="K2950" s="7">
        <f t="shared" si="645"/>
        <v>2</v>
      </c>
      <c r="L2950" s="6">
        <f t="shared" si="646"/>
        <v>109.7</v>
      </c>
      <c r="M2950">
        <v>1</v>
      </c>
      <c r="N2950" s="9">
        <f t="shared" si="647"/>
        <v>1</v>
      </c>
      <c r="O2950" s="9">
        <f t="shared" si="648"/>
        <v>0</v>
      </c>
      <c r="P2950" s="9">
        <f t="shared" si="649"/>
        <v>0</v>
      </c>
      <c r="Q2950" s="8">
        <f t="shared" si="650"/>
        <v>50.2</v>
      </c>
      <c r="R2950" s="8">
        <f t="shared" si="651"/>
        <v>0</v>
      </c>
      <c r="S2950" t="str">
        <f t="shared" si="652"/>
        <v>8.00.00</v>
      </c>
      <c r="T2950" t="str">
        <f t="shared" si="653"/>
        <v>16.00.00</v>
      </c>
      <c r="U2950" t="str">
        <f t="shared" si="654"/>
        <v>16-gen-2018</v>
      </c>
      <c r="V2950">
        <f t="shared" si="655"/>
        <v>1</v>
      </c>
      <c r="W2950">
        <f t="shared" si="656"/>
        <v>2018</v>
      </c>
      <c r="X2950">
        <f t="shared" si="657"/>
        <v>16</v>
      </c>
      <c r="Y2950" s="25">
        <f t="shared" si="658"/>
        <v>25221.900000000165</v>
      </c>
    </row>
    <row r="2951" spans="1:25">
      <c r="A2951" t="s">
        <v>4426</v>
      </c>
      <c r="B2951" t="s">
        <v>4427</v>
      </c>
      <c r="C2951" t="s">
        <v>25</v>
      </c>
      <c r="D2951">
        <v>5</v>
      </c>
      <c r="E2951" s="36">
        <v>-45.8</v>
      </c>
      <c r="F2951" s="4">
        <v>-3.5000000000000001E-3</v>
      </c>
      <c r="G2951">
        <v>0</v>
      </c>
      <c r="H2951" s="25">
        <v>1</v>
      </c>
      <c r="I2951" s="25">
        <v>-45.8</v>
      </c>
      <c r="J2951" s="3">
        <v>10000</v>
      </c>
      <c r="K2951" s="7">
        <f t="shared" ref="K2951:K3014" si="659">+IF(AND(E2951&gt;=0,E2950&gt;=0),K2950+1,IF(AND(E2951&lt;0,E2950&lt;0),K2950-1,IF(AND(E2951&gt;=0,E2950&lt;0),1,-1)))</f>
        <v>-1</v>
      </c>
      <c r="L2951" s="6">
        <f t="shared" ref="L2951:L3014" si="660">+IF(AND(E2951&gt;=0,E2950&gt;=0),L2950+E2951,IF(AND(E2951&lt;0,E2950&lt;0),L2950+E2951,E2951))</f>
        <v>-45.8</v>
      </c>
      <c r="M2951">
        <v>1</v>
      </c>
      <c r="N2951" s="9">
        <f t="shared" ref="N2951:N3014" si="661">+IF(E2951&gt;0,1,0)</f>
        <v>0</v>
      </c>
      <c r="O2951" s="9">
        <f t="shared" ref="O2951:O3014" si="662">+IF(E2951&lt;0,-1,0)</f>
        <v>-1</v>
      </c>
      <c r="P2951" s="9">
        <f t="shared" ref="P2951:P3014" si="663">+IF(E2951=0,1,0)</f>
        <v>0</v>
      </c>
      <c r="Q2951" s="8">
        <f t="shared" ref="Q2951:Q3014" si="664">IF(E2951&gt;=0,E2951,0)</f>
        <v>0</v>
      </c>
      <c r="R2951" s="8">
        <f t="shared" ref="R2951:R3014" si="665">IF(E2951&lt;0,E2951,0)</f>
        <v>-45.8</v>
      </c>
      <c r="S2951" t="str">
        <f t="shared" ref="S2951:S3014" si="666">REPLACE(A2951,1,SEARCH(" ",A2951),"")</f>
        <v>10.00.00</v>
      </c>
      <c r="T2951" t="str">
        <f t="shared" ref="T2951:T3014" si="667">REPLACE(B2951,1,SEARCH(" ",B2951),"")</f>
        <v>15.00.00</v>
      </c>
      <c r="U2951" t="str">
        <f t="shared" ref="U2951:U3014" si="668">LEFT(A2951,11)</f>
        <v>17-gen-2018</v>
      </c>
      <c r="V2951">
        <f t="shared" ref="V2951:V3014" si="669">MONTH(U2951)</f>
        <v>1</v>
      </c>
      <c r="W2951">
        <f t="shared" ref="W2951:W3014" si="670">YEAR(U2951)</f>
        <v>2018</v>
      </c>
      <c r="X2951">
        <f t="shared" ref="X2951:X3014" si="671">DAY(U2951)</f>
        <v>17</v>
      </c>
      <c r="Y2951" s="25">
        <f t="shared" ref="Y2951:Y3014" si="672">Y2950+E2951</f>
        <v>25176.100000000166</v>
      </c>
    </row>
    <row r="2952" spans="1:25">
      <c r="A2952" t="s">
        <v>4428</v>
      </c>
      <c r="B2952" t="s">
        <v>4429</v>
      </c>
      <c r="C2952" t="s">
        <v>25</v>
      </c>
      <c r="D2952">
        <v>12</v>
      </c>
      <c r="E2952" s="36">
        <v>-1.8</v>
      </c>
      <c r="F2952" s="4">
        <v>-1E-4</v>
      </c>
      <c r="G2952">
        <v>0</v>
      </c>
      <c r="H2952" s="25">
        <v>23.7</v>
      </c>
      <c r="I2952" s="25">
        <v>-22.7</v>
      </c>
      <c r="J2952" s="3">
        <v>10000</v>
      </c>
      <c r="K2952" s="7">
        <f t="shared" si="659"/>
        <v>-2</v>
      </c>
      <c r="L2952" s="6">
        <f t="shared" si="660"/>
        <v>-47.599999999999994</v>
      </c>
      <c r="M2952">
        <v>1</v>
      </c>
      <c r="N2952" s="9">
        <f t="shared" si="661"/>
        <v>0</v>
      </c>
      <c r="O2952" s="9">
        <f t="shared" si="662"/>
        <v>-1</v>
      </c>
      <c r="P2952" s="9">
        <f t="shared" si="663"/>
        <v>0</v>
      </c>
      <c r="Q2952" s="8">
        <f t="shared" si="664"/>
        <v>0</v>
      </c>
      <c r="R2952" s="8">
        <f t="shared" si="665"/>
        <v>-1.8</v>
      </c>
      <c r="S2952" t="str">
        <f t="shared" si="666"/>
        <v>21.00.00</v>
      </c>
      <c r="T2952" t="str">
        <f t="shared" si="667"/>
        <v>9.00.00</v>
      </c>
      <c r="U2952" t="str">
        <f t="shared" si="668"/>
        <v>17-gen-2018</v>
      </c>
      <c r="V2952">
        <f t="shared" si="669"/>
        <v>1</v>
      </c>
      <c r="W2952">
        <f t="shared" si="670"/>
        <v>2018</v>
      </c>
      <c r="X2952">
        <f t="shared" si="671"/>
        <v>17</v>
      </c>
      <c r="Y2952" s="25">
        <f t="shared" si="672"/>
        <v>25174.300000000167</v>
      </c>
    </row>
    <row r="2953" spans="1:25">
      <c r="A2953" t="s">
        <v>6263</v>
      </c>
      <c r="B2953" t="s">
        <v>6264</v>
      </c>
      <c r="C2953" t="s">
        <v>25</v>
      </c>
      <c r="D2953">
        <v>75</v>
      </c>
      <c r="E2953" s="36">
        <v>9.1999999999999993</v>
      </c>
      <c r="F2953" s="4">
        <v>6.9999999999999999E-4</v>
      </c>
      <c r="G2953">
        <v>0</v>
      </c>
      <c r="H2953" s="25">
        <v>47.7</v>
      </c>
      <c r="I2953" s="25">
        <v>-31.1</v>
      </c>
      <c r="J2953" s="3">
        <v>10000</v>
      </c>
      <c r="K2953" s="7">
        <f t="shared" si="659"/>
        <v>1</v>
      </c>
      <c r="L2953" s="6">
        <f t="shared" si="660"/>
        <v>9.1999999999999993</v>
      </c>
      <c r="M2953">
        <v>1</v>
      </c>
      <c r="N2953" s="9">
        <f t="shared" si="661"/>
        <v>1</v>
      </c>
      <c r="O2953" s="9">
        <f t="shared" si="662"/>
        <v>0</v>
      </c>
      <c r="P2953" s="9">
        <f t="shared" si="663"/>
        <v>0</v>
      </c>
      <c r="Q2953" s="8">
        <f t="shared" si="664"/>
        <v>9.1999999999999993</v>
      </c>
      <c r="R2953" s="8">
        <f t="shared" si="665"/>
        <v>0</v>
      </c>
      <c r="S2953" t="str">
        <f t="shared" si="666"/>
        <v>11.10.00</v>
      </c>
      <c r="T2953" t="str">
        <f t="shared" si="667"/>
        <v>17.25.00</v>
      </c>
      <c r="U2953" t="str">
        <f t="shared" si="668"/>
        <v>18-gen-2018</v>
      </c>
      <c r="V2953">
        <f t="shared" si="669"/>
        <v>1</v>
      </c>
      <c r="W2953">
        <f t="shared" si="670"/>
        <v>2018</v>
      </c>
      <c r="X2953">
        <f t="shared" si="671"/>
        <v>18</v>
      </c>
      <c r="Y2953" s="25">
        <f t="shared" si="672"/>
        <v>25183.500000000167</v>
      </c>
    </row>
    <row r="2954" spans="1:25">
      <c r="A2954" t="s">
        <v>4431</v>
      </c>
      <c r="B2954" t="s">
        <v>4432</v>
      </c>
      <c r="C2954" t="s">
        <v>25</v>
      </c>
      <c r="D2954">
        <v>35</v>
      </c>
      <c r="E2954" s="36">
        <v>174.1</v>
      </c>
      <c r="F2954" s="4">
        <v>1.3100000000000001E-2</v>
      </c>
      <c r="G2954">
        <v>0</v>
      </c>
      <c r="H2954" s="25">
        <v>183.3</v>
      </c>
      <c r="I2954" s="25">
        <v>-43.8</v>
      </c>
      <c r="J2954" s="3">
        <v>10000</v>
      </c>
      <c r="K2954" s="7">
        <f t="shared" si="659"/>
        <v>2</v>
      </c>
      <c r="L2954" s="6">
        <f t="shared" si="660"/>
        <v>183.29999999999998</v>
      </c>
      <c r="M2954">
        <v>1</v>
      </c>
      <c r="N2954" s="9">
        <f t="shared" si="661"/>
        <v>1</v>
      </c>
      <c r="O2954" s="9">
        <f t="shared" si="662"/>
        <v>0</v>
      </c>
      <c r="P2954" s="9">
        <f t="shared" si="663"/>
        <v>0</v>
      </c>
      <c r="Q2954" s="8">
        <f t="shared" si="664"/>
        <v>174.1</v>
      </c>
      <c r="R2954" s="8">
        <f t="shared" si="665"/>
        <v>0</v>
      </c>
      <c r="S2954" t="str">
        <f t="shared" si="666"/>
        <v>19.00.00</v>
      </c>
      <c r="T2954" t="str">
        <f t="shared" si="667"/>
        <v>7.00.00</v>
      </c>
      <c r="U2954" t="str">
        <f t="shared" si="668"/>
        <v>18-gen-2018</v>
      </c>
      <c r="V2954">
        <f t="shared" si="669"/>
        <v>1</v>
      </c>
      <c r="W2954">
        <f t="shared" si="670"/>
        <v>2018</v>
      </c>
      <c r="X2954">
        <f t="shared" si="671"/>
        <v>18</v>
      </c>
      <c r="Y2954" s="25">
        <f t="shared" si="672"/>
        <v>25357.600000000166</v>
      </c>
    </row>
    <row r="2955" spans="1:25">
      <c r="A2955" t="s">
        <v>4429</v>
      </c>
      <c r="B2955" t="s">
        <v>4430</v>
      </c>
      <c r="C2955" t="s">
        <v>55</v>
      </c>
      <c r="D2955">
        <v>6</v>
      </c>
      <c r="E2955" s="36">
        <v>-36.799999999999997</v>
      </c>
      <c r="F2955" s="4">
        <v>-2.8E-3</v>
      </c>
      <c r="G2955">
        <v>0</v>
      </c>
      <c r="H2955" s="25">
        <v>24.7</v>
      </c>
      <c r="I2955" s="25">
        <v>-37.6</v>
      </c>
      <c r="J2955" s="3">
        <v>10000</v>
      </c>
      <c r="K2955" s="7">
        <f t="shared" si="659"/>
        <v>-1</v>
      </c>
      <c r="L2955" s="6">
        <f t="shared" si="660"/>
        <v>-36.799999999999997</v>
      </c>
      <c r="M2955">
        <v>1</v>
      </c>
      <c r="N2955" s="9">
        <f t="shared" si="661"/>
        <v>0</v>
      </c>
      <c r="O2955" s="9">
        <f t="shared" si="662"/>
        <v>-1</v>
      </c>
      <c r="P2955" s="9">
        <f t="shared" si="663"/>
        <v>0</v>
      </c>
      <c r="Q2955" s="8">
        <f t="shared" si="664"/>
        <v>0</v>
      </c>
      <c r="R2955" s="8">
        <f t="shared" si="665"/>
        <v>-36.799999999999997</v>
      </c>
      <c r="S2955" t="str">
        <f t="shared" si="666"/>
        <v>9.00.00</v>
      </c>
      <c r="T2955" t="str">
        <f t="shared" si="667"/>
        <v>15.00.00</v>
      </c>
      <c r="U2955" t="str">
        <f t="shared" si="668"/>
        <v>18-gen-2018</v>
      </c>
      <c r="V2955">
        <f t="shared" si="669"/>
        <v>1</v>
      </c>
      <c r="W2955">
        <f t="shared" si="670"/>
        <v>2018</v>
      </c>
      <c r="X2955">
        <f t="shared" si="671"/>
        <v>18</v>
      </c>
      <c r="Y2955" s="25">
        <f t="shared" si="672"/>
        <v>25320.800000000167</v>
      </c>
    </row>
    <row r="2956" spans="1:25">
      <c r="A2956" t="s">
        <v>2622</v>
      </c>
      <c r="B2956" t="s">
        <v>2623</v>
      </c>
      <c r="C2956" t="s">
        <v>25</v>
      </c>
      <c r="D2956">
        <v>9</v>
      </c>
      <c r="E2956" s="38">
        <v>90.8</v>
      </c>
      <c r="F2956" s="4">
        <v>3.3999999999999998E-3</v>
      </c>
      <c r="G2956">
        <v>0</v>
      </c>
      <c r="H2956" s="25">
        <v>91.2</v>
      </c>
      <c r="I2956" s="25">
        <v>-23</v>
      </c>
      <c r="J2956" s="3">
        <v>10000</v>
      </c>
      <c r="K2956" s="7">
        <f t="shared" si="659"/>
        <v>1</v>
      </c>
      <c r="L2956" s="6">
        <f t="shared" si="660"/>
        <v>90.8</v>
      </c>
      <c r="M2956">
        <v>1</v>
      </c>
      <c r="N2956" s="9">
        <f t="shared" si="661"/>
        <v>1</v>
      </c>
      <c r="O2956" s="9">
        <f t="shared" si="662"/>
        <v>0</v>
      </c>
      <c r="P2956" s="9">
        <f t="shared" si="663"/>
        <v>0</v>
      </c>
      <c r="Q2956" s="8">
        <f t="shared" si="664"/>
        <v>90.8</v>
      </c>
      <c r="R2956" s="8">
        <f t="shared" si="665"/>
        <v>0</v>
      </c>
      <c r="S2956" t="str">
        <f t="shared" si="666"/>
        <v>12.00.00</v>
      </c>
      <c r="T2956" t="str">
        <f t="shared" si="667"/>
        <v>21.00.00</v>
      </c>
      <c r="U2956" t="str">
        <f t="shared" si="668"/>
        <v>19-gen-2018</v>
      </c>
      <c r="V2956">
        <f t="shared" si="669"/>
        <v>1</v>
      </c>
      <c r="W2956">
        <f t="shared" si="670"/>
        <v>2018</v>
      </c>
      <c r="X2956">
        <f t="shared" si="671"/>
        <v>19</v>
      </c>
      <c r="Y2956" s="25">
        <f t="shared" si="672"/>
        <v>25411.600000000166</v>
      </c>
    </row>
    <row r="2957" spans="1:25">
      <c r="A2957" t="s">
        <v>3697</v>
      </c>
      <c r="B2957" t="s">
        <v>3698</v>
      </c>
      <c r="C2957" t="s">
        <v>25</v>
      </c>
      <c r="D2957">
        <v>6</v>
      </c>
      <c r="E2957" s="36">
        <v>55.7</v>
      </c>
      <c r="F2957" s="4">
        <v>4.1000000000000003E-3</v>
      </c>
      <c r="G2957">
        <v>0</v>
      </c>
      <c r="H2957" s="25">
        <v>55.7</v>
      </c>
      <c r="I2957" s="25">
        <v>-9.1</v>
      </c>
      <c r="J2957" s="3">
        <v>10000</v>
      </c>
      <c r="K2957" s="7">
        <f t="shared" si="659"/>
        <v>2</v>
      </c>
      <c r="L2957" s="6">
        <f t="shared" si="660"/>
        <v>146.5</v>
      </c>
      <c r="M2957">
        <v>1</v>
      </c>
      <c r="N2957" s="9">
        <f t="shared" si="661"/>
        <v>1</v>
      </c>
      <c r="O2957" s="9">
        <f t="shared" si="662"/>
        <v>0</v>
      </c>
      <c r="P2957" s="9">
        <f t="shared" si="663"/>
        <v>0</v>
      </c>
      <c r="Q2957" s="8">
        <f t="shared" si="664"/>
        <v>55.7</v>
      </c>
      <c r="R2957" s="8">
        <f t="shared" si="665"/>
        <v>0</v>
      </c>
      <c r="S2957" t="str">
        <f t="shared" si="666"/>
        <v>12.00.00</v>
      </c>
      <c r="T2957" t="str">
        <f t="shared" si="667"/>
        <v>18.00.00</v>
      </c>
      <c r="U2957" t="str">
        <f t="shared" si="668"/>
        <v>22-gen-2018</v>
      </c>
      <c r="V2957">
        <f t="shared" si="669"/>
        <v>1</v>
      </c>
      <c r="W2957">
        <f t="shared" si="670"/>
        <v>2018</v>
      </c>
      <c r="X2957">
        <f t="shared" si="671"/>
        <v>22</v>
      </c>
      <c r="Y2957" s="25">
        <f t="shared" si="672"/>
        <v>25467.300000000167</v>
      </c>
    </row>
    <row r="2958" spans="1:25">
      <c r="A2958" t="s">
        <v>6265</v>
      </c>
      <c r="B2958" t="s">
        <v>6266</v>
      </c>
      <c r="C2958" t="s">
        <v>25</v>
      </c>
      <c r="D2958">
        <v>55</v>
      </c>
      <c r="E2958" s="36">
        <v>9.6</v>
      </c>
      <c r="F2958" s="4">
        <v>6.9999999999999999E-4</v>
      </c>
      <c r="G2958">
        <v>0</v>
      </c>
      <c r="H2958" s="25">
        <v>25.4</v>
      </c>
      <c r="I2958" s="25">
        <v>-16.399999999999999</v>
      </c>
      <c r="J2958" s="3">
        <v>10000</v>
      </c>
      <c r="K2958" s="7">
        <f t="shared" si="659"/>
        <v>3</v>
      </c>
      <c r="L2958" s="6">
        <f t="shared" si="660"/>
        <v>156.1</v>
      </c>
      <c r="M2958">
        <v>1</v>
      </c>
      <c r="N2958" s="9">
        <f t="shared" si="661"/>
        <v>1</v>
      </c>
      <c r="O2958" s="9">
        <f t="shared" si="662"/>
        <v>0</v>
      </c>
      <c r="P2958" s="9">
        <f t="shared" si="663"/>
        <v>0</v>
      </c>
      <c r="Q2958" s="8">
        <f t="shared" si="664"/>
        <v>9.6</v>
      </c>
      <c r="R2958" s="8">
        <f t="shared" si="665"/>
        <v>0</v>
      </c>
      <c r="S2958" t="str">
        <f t="shared" si="666"/>
        <v>12.50.00</v>
      </c>
      <c r="T2958" t="str">
        <f t="shared" si="667"/>
        <v>17.25.00</v>
      </c>
      <c r="U2958" t="str">
        <f t="shared" si="668"/>
        <v>22-gen-2018</v>
      </c>
      <c r="V2958">
        <f t="shared" si="669"/>
        <v>1</v>
      </c>
      <c r="W2958">
        <f t="shared" si="670"/>
        <v>2018</v>
      </c>
      <c r="X2958">
        <f t="shared" si="671"/>
        <v>22</v>
      </c>
      <c r="Y2958" s="25">
        <f t="shared" si="672"/>
        <v>25476.900000000165</v>
      </c>
    </row>
    <row r="2959" spans="1:25">
      <c r="A2959" t="s">
        <v>6267</v>
      </c>
      <c r="B2959" t="s">
        <v>6268</v>
      </c>
      <c r="C2959" t="s">
        <v>25</v>
      </c>
      <c r="D2959">
        <v>34</v>
      </c>
      <c r="E2959" s="36">
        <v>-6.2</v>
      </c>
      <c r="F2959" s="4">
        <v>-5.0000000000000001E-4</v>
      </c>
      <c r="G2959">
        <v>0</v>
      </c>
      <c r="H2959" s="25">
        <v>5.2</v>
      </c>
      <c r="I2959" s="25">
        <v>-34.299999999999997</v>
      </c>
      <c r="J2959" s="3">
        <v>10000</v>
      </c>
      <c r="K2959" s="7">
        <f t="shared" si="659"/>
        <v>-1</v>
      </c>
      <c r="L2959" s="6">
        <f t="shared" si="660"/>
        <v>-6.2</v>
      </c>
      <c r="M2959">
        <v>1</v>
      </c>
      <c r="N2959" s="9">
        <f t="shared" si="661"/>
        <v>0</v>
      </c>
      <c r="O2959" s="9">
        <f t="shared" si="662"/>
        <v>-1</v>
      </c>
      <c r="P2959" s="9">
        <f t="shared" si="663"/>
        <v>0</v>
      </c>
      <c r="Q2959" s="8">
        <f t="shared" si="664"/>
        <v>0</v>
      </c>
      <c r="R2959" s="8">
        <f t="shared" si="665"/>
        <v>-6.2</v>
      </c>
      <c r="S2959" t="str">
        <f t="shared" si="666"/>
        <v>14.35.00</v>
      </c>
      <c r="T2959" t="str">
        <f t="shared" si="667"/>
        <v>17.25.00</v>
      </c>
      <c r="U2959" t="str">
        <f t="shared" si="668"/>
        <v>23-gen-2018</v>
      </c>
      <c r="V2959">
        <f t="shared" si="669"/>
        <v>1</v>
      </c>
      <c r="W2959">
        <f t="shared" si="670"/>
        <v>2018</v>
      </c>
      <c r="X2959">
        <f t="shared" si="671"/>
        <v>23</v>
      </c>
      <c r="Y2959" s="25">
        <f t="shared" si="672"/>
        <v>25470.700000000164</v>
      </c>
    </row>
    <row r="2960" spans="1:25">
      <c r="A2960" t="s">
        <v>6269</v>
      </c>
      <c r="B2960" t="s">
        <v>6270</v>
      </c>
      <c r="C2960" t="s">
        <v>25</v>
      </c>
      <c r="D2960">
        <v>63</v>
      </c>
      <c r="E2960" s="36">
        <v>-90.6</v>
      </c>
      <c r="F2960" s="4">
        <v>-6.7000000000000002E-3</v>
      </c>
      <c r="G2960">
        <v>0</v>
      </c>
      <c r="H2960" s="25">
        <v>4.8</v>
      </c>
      <c r="I2960" s="25">
        <v>-105.6</v>
      </c>
      <c r="J2960" s="3">
        <v>10000</v>
      </c>
      <c r="K2960" s="7">
        <f t="shared" si="659"/>
        <v>-2</v>
      </c>
      <c r="L2960" s="6">
        <f t="shared" si="660"/>
        <v>-96.8</v>
      </c>
      <c r="M2960">
        <v>1</v>
      </c>
      <c r="N2960" s="9">
        <f t="shared" si="661"/>
        <v>0</v>
      </c>
      <c r="O2960" s="9">
        <f t="shared" si="662"/>
        <v>-1</v>
      </c>
      <c r="P2960" s="9">
        <f t="shared" si="663"/>
        <v>0</v>
      </c>
      <c r="Q2960" s="8">
        <f t="shared" si="664"/>
        <v>0</v>
      </c>
      <c r="R2960" s="8">
        <f t="shared" si="665"/>
        <v>-90.6</v>
      </c>
      <c r="S2960" t="str">
        <f t="shared" si="666"/>
        <v>12.10.00</v>
      </c>
      <c r="T2960" t="str">
        <f t="shared" si="667"/>
        <v>17.25.00</v>
      </c>
      <c r="U2960" t="str">
        <f t="shared" si="668"/>
        <v>24-gen-2018</v>
      </c>
      <c r="V2960">
        <f t="shared" si="669"/>
        <v>1</v>
      </c>
      <c r="W2960">
        <f t="shared" si="670"/>
        <v>2018</v>
      </c>
      <c r="X2960">
        <f t="shared" si="671"/>
        <v>24</v>
      </c>
      <c r="Y2960" s="25">
        <f t="shared" si="672"/>
        <v>25380.100000000166</v>
      </c>
    </row>
    <row r="2961" spans="1:25">
      <c r="A2961" t="s">
        <v>4433</v>
      </c>
      <c r="B2961" t="s">
        <v>4434</v>
      </c>
      <c r="C2961" t="s">
        <v>55</v>
      </c>
      <c r="D2961">
        <v>9</v>
      </c>
      <c r="E2961" s="36">
        <v>52.2</v>
      </c>
      <c r="F2961" s="4">
        <v>3.8999999999999998E-3</v>
      </c>
      <c r="G2961">
        <v>0</v>
      </c>
      <c r="H2961" s="25">
        <v>96.8</v>
      </c>
      <c r="I2961" s="25">
        <v>0</v>
      </c>
      <c r="J2961" s="3">
        <v>10000</v>
      </c>
      <c r="K2961" s="7">
        <f t="shared" si="659"/>
        <v>1</v>
      </c>
      <c r="L2961" s="6">
        <f t="shared" si="660"/>
        <v>52.2</v>
      </c>
      <c r="M2961">
        <v>1</v>
      </c>
      <c r="N2961" s="9">
        <f t="shared" si="661"/>
        <v>1</v>
      </c>
      <c r="O2961" s="9">
        <f t="shared" si="662"/>
        <v>0</v>
      </c>
      <c r="P2961" s="9">
        <f t="shared" si="663"/>
        <v>0</v>
      </c>
      <c r="Q2961" s="8">
        <f t="shared" si="664"/>
        <v>52.2</v>
      </c>
      <c r="R2961" s="8">
        <f t="shared" si="665"/>
        <v>0</v>
      </c>
      <c r="S2961" t="str">
        <f t="shared" si="666"/>
        <v>17.00.00</v>
      </c>
      <c r="T2961" t="str">
        <f t="shared" si="667"/>
        <v>2.00.00</v>
      </c>
      <c r="U2961" t="str">
        <f t="shared" si="668"/>
        <v>24-gen-2018</v>
      </c>
      <c r="V2961">
        <f t="shared" si="669"/>
        <v>1</v>
      </c>
      <c r="W2961">
        <f t="shared" si="670"/>
        <v>2018</v>
      </c>
      <c r="X2961">
        <f t="shared" si="671"/>
        <v>24</v>
      </c>
      <c r="Y2961" s="25">
        <f t="shared" si="672"/>
        <v>25432.300000000167</v>
      </c>
    </row>
    <row r="2962" spans="1:25">
      <c r="A2962" t="s">
        <v>3699</v>
      </c>
      <c r="B2962" t="s">
        <v>3700</v>
      </c>
      <c r="C2962" t="s">
        <v>25</v>
      </c>
      <c r="D2962">
        <v>2</v>
      </c>
      <c r="E2962" s="36">
        <v>-16.7</v>
      </c>
      <c r="F2962" s="4">
        <v>-1.1999999999999999E-3</v>
      </c>
      <c r="G2962">
        <v>0</v>
      </c>
      <c r="H2962" s="25">
        <v>0</v>
      </c>
      <c r="I2962" s="25">
        <v>-17.3</v>
      </c>
      <c r="J2962" s="3">
        <v>10000</v>
      </c>
      <c r="K2962" s="7">
        <f t="shared" si="659"/>
        <v>-1</v>
      </c>
      <c r="L2962" s="6">
        <f t="shared" si="660"/>
        <v>-16.7</v>
      </c>
      <c r="M2962">
        <v>1</v>
      </c>
      <c r="N2962" s="9">
        <f t="shared" si="661"/>
        <v>0</v>
      </c>
      <c r="O2962" s="9">
        <f t="shared" si="662"/>
        <v>-1</v>
      </c>
      <c r="P2962" s="9">
        <f t="shared" si="663"/>
        <v>0</v>
      </c>
      <c r="Q2962" s="8">
        <f t="shared" si="664"/>
        <v>0</v>
      </c>
      <c r="R2962" s="8">
        <f t="shared" si="665"/>
        <v>-16.7</v>
      </c>
      <c r="S2962" t="str">
        <f t="shared" si="666"/>
        <v>21.00.00</v>
      </c>
      <c r="T2962" t="str">
        <f t="shared" si="667"/>
        <v>23.00.00</v>
      </c>
      <c r="U2962" t="str">
        <f t="shared" si="668"/>
        <v>24-gen-2018</v>
      </c>
      <c r="V2962">
        <f t="shared" si="669"/>
        <v>1</v>
      </c>
      <c r="W2962">
        <f t="shared" si="670"/>
        <v>2018</v>
      </c>
      <c r="X2962">
        <f t="shared" si="671"/>
        <v>24</v>
      </c>
      <c r="Y2962" s="25">
        <f t="shared" si="672"/>
        <v>25415.600000000166</v>
      </c>
    </row>
    <row r="2963" spans="1:25">
      <c r="A2963" t="s">
        <v>6271</v>
      </c>
      <c r="B2963" t="s">
        <v>6272</v>
      </c>
      <c r="C2963" t="s">
        <v>25</v>
      </c>
      <c r="D2963">
        <v>53</v>
      </c>
      <c r="E2963" s="36">
        <v>6</v>
      </c>
      <c r="F2963" s="4">
        <v>4.0000000000000002E-4</v>
      </c>
      <c r="G2963">
        <v>0</v>
      </c>
      <c r="H2963" s="25">
        <v>48.5</v>
      </c>
      <c r="I2963" s="25">
        <v>-9.8000000000000007</v>
      </c>
      <c r="J2963" s="3">
        <v>10000</v>
      </c>
      <c r="K2963" s="7">
        <f t="shared" si="659"/>
        <v>1</v>
      </c>
      <c r="L2963" s="6">
        <f t="shared" si="660"/>
        <v>6</v>
      </c>
      <c r="M2963">
        <v>1</v>
      </c>
      <c r="N2963" s="9">
        <f t="shared" si="661"/>
        <v>1</v>
      </c>
      <c r="O2963" s="9">
        <f t="shared" si="662"/>
        <v>0</v>
      </c>
      <c r="P2963" s="9">
        <f t="shared" si="663"/>
        <v>0</v>
      </c>
      <c r="Q2963" s="8">
        <f t="shared" si="664"/>
        <v>6</v>
      </c>
      <c r="R2963" s="8">
        <f t="shared" si="665"/>
        <v>0</v>
      </c>
      <c r="S2963" t="str">
        <f t="shared" si="666"/>
        <v>10.30.00</v>
      </c>
      <c r="T2963" t="str">
        <f t="shared" si="667"/>
        <v>14.55.00</v>
      </c>
      <c r="U2963" t="str">
        <f t="shared" si="668"/>
        <v>25-gen-2018</v>
      </c>
      <c r="V2963">
        <f t="shared" si="669"/>
        <v>1</v>
      </c>
      <c r="W2963">
        <f t="shared" si="670"/>
        <v>2018</v>
      </c>
      <c r="X2963">
        <f t="shared" si="671"/>
        <v>25</v>
      </c>
      <c r="Y2963" s="25">
        <f t="shared" si="672"/>
        <v>25421.600000000166</v>
      </c>
    </row>
    <row r="2964" spans="1:25">
      <c r="A2964" t="s">
        <v>4435</v>
      </c>
      <c r="B2964" t="s">
        <v>4436</v>
      </c>
      <c r="C2964" t="s">
        <v>25</v>
      </c>
      <c r="D2964">
        <v>1</v>
      </c>
      <c r="E2964" s="36">
        <v>-46.8</v>
      </c>
      <c r="F2964" s="4">
        <v>-3.5000000000000001E-3</v>
      </c>
      <c r="G2964">
        <v>0</v>
      </c>
      <c r="H2964" s="25">
        <v>10.5</v>
      </c>
      <c r="I2964" s="25">
        <v>-46.8</v>
      </c>
      <c r="J2964" s="3">
        <v>10000</v>
      </c>
      <c r="K2964" s="7">
        <f t="shared" si="659"/>
        <v>-1</v>
      </c>
      <c r="L2964" s="6">
        <f t="shared" si="660"/>
        <v>-46.8</v>
      </c>
      <c r="M2964">
        <v>1</v>
      </c>
      <c r="N2964" s="9">
        <f t="shared" si="661"/>
        <v>0</v>
      </c>
      <c r="O2964" s="9">
        <f t="shared" si="662"/>
        <v>-1</v>
      </c>
      <c r="P2964" s="9">
        <f t="shared" si="663"/>
        <v>0</v>
      </c>
      <c r="Q2964" s="8">
        <f t="shared" si="664"/>
        <v>0</v>
      </c>
      <c r="R2964" s="8">
        <f t="shared" si="665"/>
        <v>-46.8</v>
      </c>
      <c r="S2964" t="str">
        <f t="shared" si="666"/>
        <v>13.00.00</v>
      </c>
      <c r="T2964" t="str">
        <f t="shared" si="667"/>
        <v>14.00.00</v>
      </c>
      <c r="U2964" t="str">
        <f t="shared" si="668"/>
        <v>25-gen-2018</v>
      </c>
      <c r="V2964">
        <f t="shared" si="669"/>
        <v>1</v>
      </c>
      <c r="W2964">
        <f t="shared" si="670"/>
        <v>2018</v>
      </c>
      <c r="X2964">
        <f t="shared" si="671"/>
        <v>25</v>
      </c>
      <c r="Y2964" s="25">
        <f t="shared" si="672"/>
        <v>25374.800000000167</v>
      </c>
    </row>
    <row r="2965" spans="1:25">
      <c r="A2965" t="s">
        <v>6272</v>
      </c>
      <c r="B2965" t="s">
        <v>6273</v>
      </c>
      <c r="C2965" t="s">
        <v>55</v>
      </c>
      <c r="D2965">
        <v>15</v>
      </c>
      <c r="E2965" s="36">
        <v>335</v>
      </c>
      <c r="F2965" s="4">
        <v>1.2500000000000001E-2</v>
      </c>
      <c r="G2965">
        <v>0</v>
      </c>
      <c r="H2965" s="25">
        <v>334.2</v>
      </c>
      <c r="I2965" s="25">
        <v>0</v>
      </c>
      <c r="J2965" s="3">
        <v>10000</v>
      </c>
      <c r="K2965" s="7">
        <f t="shared" si="659"/>
        <v>1</v>
      </c>
      <c r="L2965" s="6">
        <f t="shared" si="660"/>
        <v>335</v>
      </c>
      <c r="M2965">
        <v>1</v>
      </c>
      <c r="N2965" s="9">
        <f t="shared" si="661"/>
        <v>1</v>
      </c>
      <c r="O2965" s="9">
        <f t="shared" si="662"/>
        <v>0</v>
      </c>
      <c r="P2965" s="9">
        <f t="shared" si="663"/>
        <v>0</v>
      </c>
      <c r="Q2965" s="8">
        <f t="shared" si="664"/>
        <v>335</v>
      </c>
      <c r="R2965" s="8">
        <f t="shared" si="665"/>
        <v>0</v>
      </c>
      <c r="S2965" t="str">
        <f t="shared" si="666"/>
        <v>14.55.00</v>
      </c>
      <c r="T2965" t="str">
        <f t="shared" si="667"/>
        <v>16.10.00</v>
      </c>
      <c r="U2965" t="str">
        <f t="shared" si="668"/>
        <v>25-gen-2018</v>
      </c>
      <c r="V2965">
        <f t="shared" si="669"/>
        <v>1</v>
      </c>
      <c r="W2965">
        <f t="shared" si="670"/>
        <v>2018</v>
      </c>
      <c r="X2965">
        <f t="shared" si="671"/>
        <v>25</v>
      </c>
      <c r="Y2965" s="25">
        <f t="shared" si="672"/>
        <v>25709.800000000167</v>
      </c>
    </row>
    <row r="2966" spans="1:25">
      <c r="A2966" t="s">
        <v>6274</v>
      </c>
      <c r="B2966" t="s">
        <v>6275</v>
      </c>
      <c r="C2966" t="s">
        <v>25</v>
      </c>
      <c r="D2966">
        <v>25</v>
      </c>
      <c r="E2966" s="36">
        <v>-33</v>
      </c>
      <c r="F2966" s="4">
        <v>-2.5000000000000001E-3</v>
      </c>
      <c r="G2966">
        <v>0</v>
      </c>
      <c r="H2966" s="25">
        <v>0</v>
      </c>
      <c r="I2966" s="25">
        <v>-46.4</v>
      </c>
      <c r="J2966" s="3">
        <v>10000</v>
      </c>
      <c r="K2966" s="7">
        <f t="shared" si="659"/>
        <v>-1</v>
      </c>
      <c r="L2966" s="6">
        <f t="shared" si="660"/>
        <v>-33</v>
      </c>
      <c r="M2966">
        <v>1</v>
      </c>
      <c r="N2966" s="9">
        <f t="shared" si="661"/>
        <v>0</v>
      </c>
      <c r="O2966" s="9">
        <f t="shared" si="662"/>
        <v>-1</v>
      </c>
      <c r="P2966" s="9">
        <f t="shared" si="663"/>
        <v>0</v>
      </c>
      <c r="Q2966" s="8">
        <f t="shared" si="664"/>
        <v>0</v>
      </c>
      <c r="R2966" s="8">
        <f t="shared" si="665"/>
        <v>-33</v>
      </c>
      <c r="S2966" t="str">
        <f t="shared" si="666"/>
        <v>10.35.00</v>
      </c>
      <c r="T2966" t="str">
        <f t="shared" si="667"/>
        <v>12.40.00</v>
      </c>
      <c r="U2966" t="str">
        <f t="shared" si="668"/>
        <v>26-gen-2018</v>
      </c>
      <c r="V2966">
        <f t="shared" si="669"/>
        <v>1</v>
      </c>
      <c r="W2966">
        <f t="shared" si="670"/>
        <v>2018</v>
      </c>
      <c r="X2966">
        <f t="shared" si="671"/>
        <v>26</v>
      </c>
      <c r="Y2966" s="25">
        <f t="shared" si="672"/>
        <v>25676.800000000167</v>
      </c>
    </row>
    <row r="2967" spans="1:25">
      <c r="A2967" t="s">
        <v>6275</v>
      </c>
      <c r="B2967" t="s">
        <v>6276</v>
      </c>
      <c r="C2967" t="s">
        <v>55</v>
      </c>
      <c r="D2967">
        <v>15</v>
      </c>
      <c r="E2967" s="36">
        <v>-66.2</v>
      </c>
      <c r="F2967" s="4">
        <v>-2.5000000000000001E-3</v>
      </c>
      <c r="G2967">
        <v>0</v>
      </c>
      <c r="H2967" s="25">
        <v>0</v>
      </c>
      <c r="I2967" s="25">
        <v>-72.099999999999994</v>
      </c>
      <c r="J2967" s="3">
        <v>10000</v>
      </c>
      <c r="K2967" s="7">
        <f t="shared" si="659"/>
        <v>-2</v>
      </c>
      <c r="L2967" s="6">
        <f t="shared" si="660"/>
        <v>-99.2</v>
      </c>
      <c r="M2967">
        <v>1</v>
      </c>
      <c r="N2967" s="9">
        <f t="shared" si="661"/>
        <v>0</v>
      </c>
      <c r="O2967" s="9">
        <f t="shared" si="662"/>
        <v>-1</v>
      </c>
      <c r="P2967" s="9">
        <f t="shared" si="663"/>
        <v>0</v>
      </c>
      <c r="Q2967" s="8">
        <f t="shared" si="664"/>
        <v>0</v>
      </c>
      <c r="R2967" s="8">
        <f t="shared" si="665"/>
        <v>-66.2</v>
      </c>
      <c r="S2967" t="str">
        <f t="shared" si="666"/>
        <v>12.40.00</v>
      </c>
      <c r="T2967" t="str">
        <f t="shared" si="667"/>
        <v>13.55.00</v>
      </c>
      <c r="U2967" t="str">
        <f t="shared" si="668"/>
        <v>26-gen-2018</v>
      </c>
      <c r="V2967">
        <f t="shared" si="669"/>
        <v>1</v>
      </c>
      <c r="W2967">
        <f t="shared" si="670"/>
        <v>2018</v>
      </c>
      <c r="X2967">
        <f t="shared" si="671"/>
        <v>26</v>
      </c>
      <c r="Y2967" s="25">
        <f t="shared" si="672"/>
        <v>25610.600000000166</v>
      </c>
    </row>
    <row r="2968" spans="1:25">
      <c r="A2968" t="s">
        <v>6276</v>
      </c>
      <c r="B2968" t="s">
        <v>6277</v>
      </c>
      <c r="C2968" t="s">
        <v>25</v>
      </c>
      <c r="D2968">
        <v>42</v>
      </c>
      <c r="E2968" s="36">
        <v>8.8000000000000007</v>
      </c>
      <c r="F2968" s="4">
        <v>6.9999999999999999E-4</v>
      </c>
      <c r="G2968">
        <v>0</v>
      </c>
      <c r="H2968" s="25">
        <v>23.1</v>
      </c>
      <c r="I2968" s="25">
        <v>-4.9000000000000004</v>
      </c>
      <c r="J2968" s="3">
        <v>10000</v>
      </c>
      <c r="K2968" s="7">
        <f t="shared" si="659"/>
        <v>1</v>
      </c>
      <c r="L2968" s="6">
        <f t="shared" si="660"/>
        <v>8.8000000000000007</v>
      </c>
      <c r="M2968">
        <v>1</v>
      </c>
      <c r="N2968" s="9">
        <f t="shared" si="661"/>
        <v>1</v>
      </c>
      <c r="O2968" s="9">
        <f t="shared" si="662"/>
        <v>0</v>
      </c>
      <c r="P2968" s="9">
        <f t="shared" si="663"/>
        <v>0</v>
      </c>
      <c r="Q2968" s="8">
        <f t="shared" si="664"/>
        <v>8.8000000000000007</v>
      </c>
      <c r="R2968" s="8">
        <f t="shared" si="665"/>
        <v>0</v>
      </c>
      <c r="S2968" t="str">
        <f t="shared" si="666"/>
        <v>13.55.00</v>
      </c>
      <c r="T2968" t="str">
        <f t="shared" si="667"/>
        <v>17.25.00</v>
      </c>
      <c r="U2968" t="str">
        <f t="shared" si="668"/>
        <v>26-gen-2018</v>
      </c>
      <c r="V2968">
        <f t="shared" si="669"/>
        <v>1</v>
      </c>
      <c r="W2968">
        <f t="shared" si="670"/>
        <v>2018</v>
      </c>
      <c r="X2968">
        <f t="shared" si="671"/>
        <v>26</v>
      </c>
      <c r="Y2968" s="25">
        <f t="shared" si="672"/>
        <v>25619.400000000165</v>
      </c>
    </row>
    <row r="2969" spans="1:25">
      <c r="A2969" t="s">
        <v>7692</v>
      </c>
      <c r="B2969" t="s">
        <v>7693</v>
      </c>
      <c r="C2969" t="s">
        <v>25</v>
      </c>
      <c r="D2969">
        <v>28</v>
      </c>
      <c r="E2969" s="36">
        <v>28.2</v>
      </c>
      <c r="F2969" s="4">
        <v>2.0999999999999999E-3</v>
      </c>
      <c r="G2969">
        <v>0</v>
      </c>
      <c r="H2969" s="25">
        <v>28.5</v>
      </c>
      <c r="I2969" s="25">
        <v>-13</v>
      </c>
      <c r="J2969" s="3">
        <v>10000</v>
      </c>
      <c r="K2969" s="7">
        <f t="shared" si="659"/>
        <v>2</v>
      </c>
      <c r="L2969" s="6">
        <f t="shared" si="660"/>
        <v>37</v>
      </c>
      <c r="M2969">
        <v>1</v>
      </c>
      <c r="N2969" s="9">
        <f t="shared" si="661"/>
        <v>1</v>
      </c>
      <c r="O2969" s="9">
        <f t="shared" si="662"/>
        <v>0</v>
      </c>
      <c r="P2969" s="9">
        <f t="shared" si="663"/>
        <v>0</v>
      </c>
      <c r="Q2969" s="8">
        <f t="shared" si="664"/>
        <v>28.2</v>
      </c>
      <c r="R2969" s="8">
        <f t="shared" si="665"/>
        <v>0</v>
      </c>
      <c r="S2969" t="str">
        <f t="shared" si="666"/>
        <v>14.00.00</v>
      </c>
      <c r="T2969" t="str">
        <f t="shared" si="667"/>
        <v>21.00.00</v>
      </c>
      <c r="U2969" t="str">
        <f t="shared" si="668"/>
        <v>26-gen-2018</v>
      </c>
      <c r="V2969">
        <f t="shared" si="669"/>
        <v>1</v>
      </c>
      <c r="W2969">
        <f t="shared" si="670"/>
        <v>2018</v>
      </c>
      <c r="X2969">
        <f t="shared" si="671"/>
        <v>26</v>
      </c>
      <c r="Y2969" s="25">
        <f t="shared" si="672"/>
        <v>25647.600000000166</v>
      </c>
    </row>
    <row r="2970" spans="1:25">
      <c r="A2970" t="s">
        <v>4437</v>
      </c>
      <c r="B2970" t="s">
        <v>4438</v>
      </c>
      <c r="C2970" t="s">
        <v>25</v>
      </c>
      <c r="D2970">
        <v>17</v>
      </c>
      <c r="E2970" s="36">
        <v>20.7</v>
      </c>
      <c r="F2970" s="4">
        <v>1.6000000000000001E-3</v>
      </c>
      <c r="G2970">
        <v>0</v>
      </c>
      <c r="H2970" s="25">
        <v>72.2</v>
      </c>
      <c r="I2970" s="25">
        <v>-12.5</v>
      </c>
      <c r="J2970" s="3">
        <v>10000</v>
      </c>
      <c r="K2970" s="7">
        <f t="shared" si="659"/>
        <v>3</v>
      </c>
      <c r="L2970" s="6">
        <f t="shared" si="660"/>
        <v>57.7</v>
      </c>
      <c r="M2970">
        <v>1</v>
      </c>
      <c r="N2970" s="9">
        <f t="shared" si="661"/>
        <v>1</v>
      </c>
      <c r="O2970" s="9">
        <f t="shared" si="662"/>
        <v>0</v>
      </c>
      <c r="P2970" s="9">
        <f t="shared" si="663"/>
        <v>0</v>
      </c>
      <c r="Q2970" s="8">
        <f t="shared" si="664"/>
        <v>20.7</v>
      </c>
      <c r="R2970" s="8">
        <f t="shared" si="665"/>
        <v>0</v>
      </c>
      <c r="S2970" t="str">
        <f t="shared" si="666"/>
        <v>15.00.00</v>
      </c>
      <c r="T2970" t="str">
        <f t="shared" si="667"/>
        <v>9.00.00</v>
      </c>
      <c r="U2970" t="str">
        <f t="shared" si="668"/>
        <v>26-gen-2018</v>
      </c>
      <c r="V2970">
        <f t="shared" si="669"/>
        <v>1</v>
      </c>
      <c r="W2970">
        <f t="shared" si="670"/>
        <v>2018</v>
      </c>
      <c r="X2970">
        <f t="shared" si="671"/>
        <v>26</v>
      </c>
      <c r="Y2970" s="25">
        <f t="shared" si="672"/>
        <v>25668.300000000167</v>
      </c>
    </row>
    <row r="2971" spans="1:25">
      <c r="A2971" t="s">
        <v>6278</v>
      </c>
      <c r="B2971" t="s">
        <v>6279</v>
      </c>
      <c r="C2971" t="s">
        <v>25</v>
      </c>
      <c r="D2971">
        <v>57</v>
      </c>
      <c r="E2971" s="36">
        <v>-12.6</v>
      </c>
      <c r="F2971" s="4">
        <v>-8.9999999999999998E-4</v>
      </c>
      <c r="G2971">
        <v>0</v>
      </c>
      <c r="H2971" s="25">
        <v>10.7</v>
      </c>
      <c r="I2971" s="25">
        <v>-37.1</v>
      </c>
      <c r="J2971" s="3">
        <v>10000</v>
      </c>
      <c r="K2971" s="7">
        <f t="shared" si="659"/>
        <v>-1</v>
      </c>
      <c r="L2971" s="6">
        <f t="shared" si="660"/>
        <v>-12.6</v>
      </c>
      <c r="M2971">
        <v>1</v>
      </c>
      <c r="N2971" s="9">
        <f t="shared" si="661"/>
        <v>0</v>
      </c>
      <c r="O2971" s="9">
        <f t="shared" si="662"/>
        <v>-1</v>
      </c>
      <c r="P2971" s="9">
        <f t="shared" si="663"/>
        <v>0</v>
      </c>
      <c r="Q2971" s="8">
        <f t="shared" si="664"/>
        <v>0</v>
      </c>
      <c r="R2971" s="8">
        <f t="shared" si="665"/>
        <v>-12.6</v>
      </c>
      <c r="S2971" t="str">
        <f t="shared" si="666"/>
        <v>12.40.00</v>
      </c>
      <c r="T2971" t="str">
        <f t="shared" si="667"/>
        <v>17.25.00</v>
      </c>
      <c r="U2971" t="str">
        <f t="shared" si="668"/>
        <v>29-gen-2018</v>
      </c>
      <c r="V2971">
        <f t="shared" si="669"/>
        <v>1</v>
      </c>
      <c r="W2971">
        <f t="shared" si="670"/>
        <v>2018</v>
      </c>
      <c r="X2971">
        <f t="shared" si="671"/>
        <v>29</v>
      </c>
      <c r="Y2971" s="25">
        <f t="shared" si="672"/>
        <v>25655.700000000168</v>
      </c>
    </row>
    <row r="2972" spans="1:25">
      <c r="A2972" t="s">
        <v>4438</v>
      </c>
      <c r="B2972" t="s">
        <v>4439</v>
      </c>
      <c r="C2972" t="s">
        <v>55</v>
      </c>
      <c r="D2972">
        <v>3</v>
      </c>
      <c r="E2972" s="36">
        <v>10.199999999999999</v>
      </c>
      <c r="F2972" s="4">
        <v>8.0000000000000004E-4</v>
      </c>
      <c r="G2972">
        <v>0</v>
      </c>
      <c r="H2972" s="25">
        <v>63.4</v>
      </c>
      <c r="I2972" s="25">
        <v>0</v>
      </c>
      <c r="J2972" s="3">
        <v>10000</v>
      </c>
      <c r="K2972" s="7">
        <f t="shared" si="659"/>
        <v>1</v>
      </c>
      <c r="L2972" s="6">
        <f t="shared" si="660"/>
        <v>10.199999999999999</v>
      </c>
      <c r="M2972">
        <v>1</v>
      </c>
      <c r="N2972" s="9">
        <f t="shared" si="661"/>
        <v>1</v>
      </c>
      <c r="O2972" s="9">
        <f t="shared" si="662"/>
        <v>0</v>
      </c>
      <c r="P2972" s="9">
        <f t="shared" si="663"/>
        <v>0</v>
      </c>
      <c r="Q2972" s="8">
        <f t="shared" si="664"/>
        <v>10.199999999999999</v>
      </c>
      <c r="R2972" s="8">
        <f t="shared" si="665"/>
        <v>0</v>
      </c>
      <c r="S2972" t="str">
        <f t="shared" si="666"/>
        <v>9.00.00</v>
      </c>
      <c r="T2972" t="str">
        <f t="shared" si="667"/>
        <v>12.00.00</v>
      </c>
      <c r="U2972" t="str">
        <f t="shared" si="668"/>
        <v>29-gen-2018</v>
      </c>
      <c r="V2972">
        <f t="shared" si="669"/>
        <v>1</v>
      </c>
      <c r="W2972">
        <f t="shared" si="670"/>
        <v>2018</v>
      </c>
      <c r="X2972">
        <f t="shared" si="671"/>
        <v>29</v>
      </c>
      <c r="Y2972" s="25">
        <f t="shared" si="672"/>
        <v>25665.900000000169</v>
      </c>
    </row>
    <row r="2973" spans="1:25">
      <c r="A2973" t="s">
        <v>7694</v>
      </c>
      <c r="B2973" t="s">
        <v>7695</v>
      </c>
      <c r="C2973" t="s">
        <v>25</v>
      </c>
      <c r="D2973">
        <v>4</v>
      </c>
      <c r="E2973" s="36">
        <v>0.2</v>
      </c>
      <c r="F2973" s="4">
        <v>0</v>
      </c>
      <c r="G2973">
        <v>0</v>
      </c>
      <c r="H2973" s="25">
        <v>22.2</v>
      </c>
      <c r="I2973" s="25">
        <v>0</v>
      </c>
      <c r="J2973" s="3">
        <v>10000</v>
      </c>
      <c r="K2973" s="7">
        <f t="shared" si="659"/>
        <v>2</v>
      </c>
      <c r="L2973" s="6">
        <f t="shared" si="660"/>
        <v>10.399999999999999</v>
      </c>
      <c r="M2973">
        <v>1</v>
      </c>
      <c r="N2973" s="9">
        <f t="shared" si="661"/>
        <v>1</v>
      </c>
      <c r="O2973" s="9">
        <f t="shared" si="662"/>
        <v>0</v>
      </c>
      <c r="P2973" s="9">
        <f t="shared" si="663"/>
        <v>0</v>
      </c>
      <c r="Q2973" s="8">
        <f t="shared" si="664"/>
        <v>0.2</v>
      </c>
      <c r="R2973" s="8">
        <f t="shared" si="665"/>
        <v>0</v>
      </c>
      <c r="S2973" t="str">
        <f t="shared" si="666"/>
        <v>10.00.00</v>
      </c>
      <c r="T2973" t="str">
        <f t="shared" si="667"/>
        <v>11.00.00</v>
      </c>
      <c r="U2973" t="str">
        <f t="shared" si="668"/>
        <v>30-gen-2018</v>
      </c>
      <c r="V2973">
        <f t="shared" si="669"/>
        <v>1</v>
      </c>
      <c r="W2973">
        <f t="shared" si="670"/>
        <v>2018</v>
      </c>
      <c r="X2973">
        <f t="shared" si="671"/>
        <v>30</v>
      </c>
      <c r="Y2973" s="25">
        <f t="shared" si="672"/>
        <v>25666.10000000017</v>
      </c>
    </row>
    <row r="2974" spans="1:25">
      <c r="A2974" t="s">
        <v>6280</v>
      </c>
      <c r="B2974" t="s">
        <v>6281</v>
      </c>
      <c r="C2974" t="s">
        <v>55</v>
      </c>
      <c r="D2974">
        <v>64</v>
      </c>
      <c r="E2974" s="36">
        <v>102.6</v>
      </c>
      <c r="F2974" s="4">
        <v>3.8999999999999998E-3</v>
      </c>
      <c r="G2974">
        <v>0</v>
      </c>
      <c r="H2974" s="25">
        <v>149.80000000000001</v>
      </c>
      <c r="I2974" s="25">
        <v>-18.399999999999999</v>
      </c>
      <c r="J2974" s="3">
        <v>10000</v>
      </c>
      <c r="K2974" s="7">
        <f t="shared" si="659"/>
        <v>3</v>
      </c>
      <c r="L2974" s="6">
        <f t="shared" si="660"/>
        <v>113</v>
      </c>
      <c r="M2974">
        <v>1</v>
      </c>
      <c r="N2974" s="9">
        <f t="shared" si="661"/>
        <v>1</v>
      </c>
      <c r="O2974" s="9">
        <f t="shared" si="662"/>
        <v>0</v>
      </c>
      <c r="P2974" s="9">
        <f t="shared" si="663"/>
        <v>0</v>
      </c>
      <c r="Q2974" s="8">
        <f t="shared" si="664"/>
        <v>102.6</v>
      </c>
      <c r="R2974" s="8">
        <f t="shared" si="665"/>
        <v>0</v>
      </c>
      <c r="S2974" t="str">
        <f t="shared" si="666"/>
        <v>12.05.00</v>
      </c>
      <c r="T2974" t="str">
        <f t="shared" si="667"/>
        <v>17.25.00</v>
      </c>
      <c r="U2974" t="str">
        <f t="shared" si="668"/>
        <v>30-gen-2018</v>
      </c>
      <c r="V2974">
        <f t="shared" si="669"/>
        <v>1</v>
      </c>
      <c r="W2974">
        <f t="shared" si="670"/>
        <v>2018</v>
      </c>
      <c r="X2974">
        <f t="shared" si="671"/>
        <v>30</v>
      </c>
      <c r="Y2974" s="25">
        <f t="shared" si="672"/>
        <v>25768.700000000168</v>
      </c>
    </row>
    <row r="2975" spans="1:25">
      <c r="A2975" t="s">
        <v>7696</v>
      </c>
      <c r="B2975" t="s">
        <v>7697</v>
      </c>
      <c r="C2975" t="s">
        <v>55</v>
      </c>
      <c r="D2975">
        <v>14</v>
      </c>
      <c r="E2975" s="36">
        <v>10.199999999999999</v>
      </c>
      <c r="F2975" s="4">
        <v>8.0000000000000004E-4</v>
      </c>
      <c r="G2975">
        <v>0</v>
      </c>
      <c r="H2975" s="25">
        <v>31.2</v>
      </c>
      <c r="I2975" s="25">
        <v>-31</v>
      </c>
      <c r="J2975" s="3">
        <v>10000</v>
      </c>
      <c r="K2975" s="7">
        <f t="shared" si="659"/>
        <v>4</v>
      </c>
      <c r="L2975" s="6">
        <f t="shared" si="660"/>
        <v>123.2</v>
      </c>
      <c r="M2975">
        <v>1</v>
      </c>
      <c r="N2975" s="9">
        <f t="shared" si="661"/>
        <v>1</v>
      </c>
      <c r="O2975" s="9">
        <f t="shared" si="662"/>
        <v>0</v>
      </c>
      <c r="P2975" s="9">
        <f t="shared" si="663"/>
        <v>0</v>
      </c>
      <c r="Q2975" s="8">
        <f t="shared" si="664"/>
        <v>10.199999999999999</v>
      </c>
      <c r="R2975" s="8">
        <f t="shared" si="665"/>
        <v>0</v>
      </c>
      <c r="S2975" t="str">
        <f t="shared" si="666"/>
        <v>12.45.00</v>
      </c>
      <c r="T2975" t="str">
        <f t="shared" si="667"/>
        <v>16.15.00</v>
      </c>
      <c r="U2975" t="str">
        <f t="shared" si="668"/>
        <v>30-gen-2018</v>
      </c>
      <c r="V2975">
        <f t="shared" si="669"/>
        <v>1</v>
      </c>
      <c r="W2975">
        <f t="shared" si="670"/>
        <v>2018</v>
      </c>
      <c r="X2975">
        <f t="shared" si="671"/>
        <v>30</v>
      </c>
      <c r="Y2975" s="25">
        <f t="shared" si="672"/>
        <v>25778.900000000169</v>
      </c>
    </row>
    <row r="2976" spans="1:25">
      <c r="A2976" t="s">
        <v>4442</v>
      </c>
      <c r="B2976" t="s">
        <v>4443</v>
      </c>
      <c r="C2976" t="s">
        <v>55</v>
      </c>
      <c r="D2976">
        <v>12</v>
      </c>
      <c r="E2976" s="36">
        <v>-52.8</v>
      </c>
      <c r="F2976" s="4">
        <v>-4.0000000000000001E-3</v>
      </c>
      <c r="G2976">
        <v>0</v>
      </c>
      <c r="H2976" s="25">
        <v>1.1000000000000001</v>
      </c>
      <c r="I2976" s="25">
        <v>-52.8</v>
      </c>
      <c r="J2976" s="3">
        <v>10000</v>
      </c>
      <c r="K2976" s="7">
        <f t="shared" si="659"/>
        <v>-1</v>
      </c>
      <c r="L2976" s="6">
        <f t="shared" si="660"/>
        <v>-52.8</v>
      </c>
      <c r="M2976">
        <v>1</v>
      </c>
      <c r="N2976" s="9">
        <f t="shared" si="661"/>
        <v>0</v>
      </c>
      <c r="O2976" s="9">
        <f t="shared" si="662"/>
        <v>-1</v>
      </c>
      <c r="P2976" s="9">
        <f t="shared" si="663"/>
        <v>0</v>
      </c>
      <c r="Q2976" s="8">
        <f t="shared" si="664"/>
        <v>0</v>
      </c>
      <c r="R2976" s="8">
        <f t="shared" si="665"/>
        <v>-52.8</v>
      </c>
      <c r="S2976" t="str">
        <f t="shared" si="666"/>
        <v>16.00.00</v>
      </c>
      <c r="T2976" t="str">
        <f t="shared" si="667"/>
        <v>4.00.00</v>
      </c>
      <c r="U2976" t="str">
        <f t="shared" si="668"/>
        <v>30-gen-2018</v>
      </c>
      <c r="V2976">
        <f t="shared" si="669"/>
        <v>1</v>
      </c>
      <c r="W2976">
        <f t="shared" si="670"/>
        <v>2018</v>
      </c>
      <c r="X2976">
        <f t="shared" si="671"/>
        <v>30</v>
      </c>
      <c r="Y2976" s="25">
        <f t="shared" si="672"/>
        <v>25726.10000000017</v>
      </c>
    </row>
    <row r="2977" spans="1:25">
      <c r="A2977" t="s">
        <v>4440</v>
      </c>
      <c r="B2977" t="s">
        <v>4441</v>
      </c>
      <c r="C2977" t="s">
        <v>55</v>
      </c>
      <c r="D2977">
        <v>2</v>
      </c>
      <c r="E2977" s="36">
        <v>-18.8</v>
      </c>
      <c r="F2977" s="4">
        <v>-1.4E-3</v>
      </c>
      <c r="G2977">
        <v>0</v>
      </c>
      <c r="H2977" s="25">
        <v>17.8</v>
      </c>
      <c r="I2977" s="25">
        <v>-18.8</v>
      </c>
      <c r="J2977" s="3">
        <v>10000</v>
      </c>
      <c r="K2977" s="7">
        <f t="shared" si="659"/>
        <v>-2</v>
      </c>
      <c r="L2977" s="6">
        <f t="shared" si="660"/>
        <v>-71.599999999999994</v>
      </c>
      <c r="M2977">
        <v>1</v>
      </c>
      <c r="N2977" s="9">
        <f t="shared" si="661"/>
        <v>0</v>
      </c>
      <c r="O2977" s="9">
        <f t="shared" si="662"/>
        <v>-1</v>
      </c>
      <c r="P2977" s="9">
        <f t="shared" si="663"/>
        <v>0</v>
      </c>
      <c r="Q2977" s="8">
        <f t="shared" si="664"/>
        <v>0</v>
      </c>
      <c r="R2977" s="8">
        <f t="shared" si="665"/>
        <v>-18.8</v>
      </c>
      <c r="S2977" t="str">
        <f t="shared" si="666"/>
        <v>5.00.00</v>
      </c>
      <c r="T2977" t="str">
        <f t="shared" si="667"/>
        <v>7.00.00</v>
      </c>
      <c r="U2977" t="str">
        <f t="shared" si="668"/>
        <v>30-gen-2018</v>
      </c>
      <c r="V2977">
        <f t="shared" si="669"/>
        <v>1</v>
      </c>
      <c r="W2977">
        <f t="shared" si="670"/>
        <v>2018</v>
      </c>
      <c r="X2977">
        <f t="shared" si="671"/>
        <v>30</v>
      </c>
      <c r="Y2977" s="25">
        <f t="shared" si="672"/>
        <v>25707.30000000017</v>
      </c>
    </row>
    <row r="2978" spans="1:25">
      <c r="A2978" t="s">
        <v>6283</v>
      </c>
      <c r="B2978" t="s">
        <v>6284</v>
      </c>
      <c r="C2978" t="s">
        <v>55</v>
      </c>
      <c r="D2978">
        <v>68</v>
      </c>
      <c r="E2978" s="36">
        <v>85.2</v>
      </c>
      <c r="F2978" s="4">
        <v>3.2000000000000002E-3</v>
      </c>
      <c r="G2978">
        <v>0</v>
      </c>
      <c r="H2978" s="25">
        <v>108.2</v>
      </c>
      <c r="I2978" s="25">
        <v>-31</v>
      </c>
      <c r="J2978" s="3">
        <v>10000</v>
      </c>
      <c r="K2978" s="7">
        <f t="shared" si="659"/>
        <v>1</v>
      </c>
      <c r="L2978" s="6">
        <f t="shared" si="660"/>
        <v>85.2</v>
      </c>
      <c r="M2978">
        <v>1</v>
      </c>
      <c r="N2978" s="9">
        <f t="shared" si="661"/>
        <v>1</v>
      </c>
      <c r="O2978" s="9">
        <f t="shared" si="662"/>
        <v>0</v>
      </c>
      <c r="P2978" s="9">
        <f t="shared" si="663"/>
        <v>0</v>
      </c>
      <c r="Q2978" s="8">
        <f t="shared" si="664"/>
        <v>85.2</v>
      </c>
      <c r="R2978" s="8">
        <f t="shared" si="665"/>
        <v>0</v>
      </c>
      <c r="S2978" t="str">
        <f t="shared" si="666"/>
        <v>11.45.00</v>
      </c>
      <c r="T2978" t="str">
        <f t="shared" si="667"/>
        <v>17.25.00</v>
      </c>
      <c r="U2978" t="str">
        <f t="shared" si="668"/>
        <v>31-gen-2018</v>
      </c>
      <c r="V2978">
        <f t="shared" si="669"/>
        <v>1</v>
      </c>
      <c r="W2978">
        <f t="shared" si="670"/>
        <v>2018</v>
      </c>
      <c r="X2978">
        <f t="shared" si="671"/>
        <v>31</v>
      </c>
      <c r="Y2978" s="25">
        <f t="shared" si="672"/>
        <v>25792.500000000171</v>
      </c>
    </row>
    <row r="2979" spans="1:25">
      <c r="A2979" t="s">
        <v>4444</v>
      </c>
      <c r="B2979" t="s">
        <v>4445</v>
      </c>
      <c r="C2979" t="s">
        <v>25</v>
      </c>
      <c r="D2979">
        <v>10</v>
      </c>
      <c r="E2979" s="36">
        <v>-66.8</v>
      </c>
      <c r="F2979" s="4">
        <v>-5.0000000000000001E-3</v>
      </c>
      <c r="G2979">
        <v>0</v>
      </c>
      <c r="H2979" s="25">
        <v>0</v>
      </c>
      <c r="I2979" s="25">
        <v>-66.8</v>
      </c>
      <c r="J2979" s="3">
        <v>10000</v>
      </c>
      <c r="K2979" s="7">
        <f t="shared" si="659"/>
        <v>-1</v>
      </c>
      <c r="L2979" s="6">
        <f t="shared" si="660"/>
        <v>-66.8</v>
      </c>
      <c r="M2979">
        <v>1</v>
      </c>
      <c r="N2979" s="9">
        <f t="shared" si="661"/>
        <v>0</v>
      </c>
      <c r="O2979" s="9">
        <f t="shared" si="662"/>
        <v>-1</v>
      </c>
      <c r="P2979" s="9">
        <f t="shared" si="663"/>
        <v>0</v>
      </c>
      <c r="Q2979" s="8">
        <f t="shared" si="664"/>
        <v>0</v>
      </c>
      <c r="R2979" s="8">
        <f t="shared" si="665"/>
        <v>-66.8</v>
      </c>
      <c r="S2979" t="str">
        <f t="shared" si="666"/>
        <v>5.00.00</v>
      </c>
      <c r="T2979" t="str">
        <f t="shared" si="667"/>
        <v>15.00.00</v>
      </c>
      <c r="U2979" t="str">
        <f t="shared" si="668"/>
        <v>31-gen-2018</v>
      </c>
      <c r="V2979">
        <f t="shared" si="669"/>
        <v>1</v>
      </c>
      <c r="W2979">
        <f t="shared" si="670"/>
        <v>2018</v>
      </c>
      <c r="X2979">
        <f t="shared" si="671"/>
        <v>31</v>
      </c>
      <c r="Y2979" s="25">
        <f t="shared" si="672"/>
        <v>25725.700000000172</v>
      </c>
    </row>
    <row r="2980" spans="1:25">
      <c r="A2980" t="s">
        <v>6282</v>
      </c>
      <c r="B2980" t="s">
        <v>6283</v>
      </c>
      <c r="C2980" t="s">
        <v>25</v>
      </c>
      <c r="D2980">
        <v>26</v>
      </c>
      <c r="E2980" s="36">
        <v>-37.1</v>
      </c>
      <c r="F2980" s="4">
        <v>-2.8E-3</v>
      </c>
      <c r="G2980">
        <v>0</v>
      </c>
      <c r="H2980" s="25">
        <v>8.9</v>
      </c>
      <c r="I2980" s="25">
        <v>-41.8</v>
      </c>
      <c r="J2980" s="3">
        <v>10000</v>
      </c>
      <c r="K2980" s="7">
        <f t="shared" si="659"/>
        <v>-2</v>
      </c>
      <c r="L2980" s="6">
        <f t="shared" si="660"/>
        <v>-103.9</v>
      </c>
      <c r="M2980">
        <v>1</v>
      </c>
      <c r="N2980" s="9">
        <f t="shared" si="661"/>
        <v>0</v>
      </c>
      <c r="O2980" s="9">
        <f t="shared" si="662"/>
        <v>-1</v>
      </c>
      <c r="P2980" s="9">
        <f t="shared" si="663"/>
        <v>0</v>
      </c>
      <c r="Q2980" s="8">
        <f t="shared" si="664"/>
        <v>0</v>
      </c>
      <c r="R2980" s="8">
        <f t="shared" si="665"/>
        <v>-37.1</v>
      </c>
      <c r="S2980" t="str">
        <f t="shared" si="666"/>
        <v>9.35.00</v>
      </c>
      <c r="T2980" t="str">
        <f t="shared" si="667"/>
        <v>11.45.00</v>
      </c>
      <c r="U2980" t="str">
        <f t="shared" si="668"/>
        <v>31-gen-2018</v>
      </c>
      <c r="V2980">
        <f t="shared" si="669"/>
        <v>1</v>
      </c>
      <c r="W2980">
        <f t="shared" si="670"/>
        <v>2018</v>
      </c>
      <c r="X2980">
        <f t="shared" si="671"/>
        <v>31</v>
      </c>
      <c r="Y2980" s="25">
        <f t="shared" si="672"/>
        <v>25688.600000000173</v>
      </c>
    </row>
    <row r="2981" spans="1:25">
      <c r="A2981" t="s">
        <v>6285</v>
      </c>
      <c r="B2981" t="s">
        <v>6286</v>
      </c>
      <c r="C2981" t="s">
        <v>55</v>
      </c>
      <c r="D2981">
        <v>39</v>
      </c>
      <c r="E2981" s="36">
        <v>330.2</v>
      </c>
      <c r="F2981" s="4">
        <v>1.2500000000000001E-2</v>
      </c>
      <c r="G2981">
        <v>0</v>
      </c>
      <c r="H2981" s="25">
        <v>330.2</v>
      </c>
      <c r="I2981" s="25">
        <v>-81</v>
      </c>
      <c r="J2981" s="3">
        <v>10000</v>
      </c>
      <c r="K2981" s="7">
        <f t="shared" si="659"/>
        <v>1</v>
      </c>
      <c r="L2981" s="6">
        <f t="shared" si="660"/>
        <v>330.2</v>
      </c>
      <c r="M2981">
        <v>1</v>
      </c>
      <c r="N2981" s="9">
        <f t="shared" si="661"/>
        <v>1</v>
      </c>
      <c r="O2981" s="9">
        <f t="shared" si="662"/>
        <v>0</v>
      </c>
      <c r="P2981" s="9">
        <f t="shared" si="663"/>
        <v>0</v>
      </c>
      <c r="Q2981" s="8">
        <f t="shared" si="664"/>
        <v>330.2</v>
      </c>
      <c r="R2981" s="8">
        <f t="shared" si="665"/>
        <v>0</v>
      </c>
      <c r="S2981" t="str">
        <f t="shared" si="666"/>
        <v>11.00.00</v>
      </c>
      <c r="T2981" t="str">
        <f t="shared" si="667"/>
        <v>14.15.00</v>
      </c>
      <c r="U2981" t="str">
        <f t="shared" si="668"/>
        <v xml:space="preserve">1-feb-2018 </v>
      </c>
      <c r="V2981">
        <f t="shared" si="669"/>
        <v>2</v>
      </c>
      <c r="W2981">
        <f t="shared" si="670"/>
        <v>2018</v>
      </c>
      <c r="X2981">
        <f t="shared" si="671"/>
        <v>1</v>
      </c>
      <c r="Y2981" s="25">
        <f t="shared" si="672"/>
        <v>26018.800000000174</v>
      </c>
    </row>
    <row r="2982" spans="1:25">
      <c r="A2982" t="s">
        <v>4448</v>
      </c>
      <c r="B2982" t="s">
        <v>4449</v>
      </c>
      <c r="C2982" t="s">
        <v>55</v>
      </c>
      <c r="D2982">
        <v>3</v>
      </c>
      <c r="E2982" s="36">
        <v>153.19999999999999</v>
      </c>
      <c r="F2982" s="4">
        <v>1.1599999999999999E-2</v>
      </c>
      <c r="G2982">
        <v>0</v>
      </c>
      <c r="H2982" s="25">
        <v>189.4</v>
      </c>
      <c r="I2982" s="25">
        <v>0</v>
      </c>
      <c r="J2982" s="3">
        <v>10000</v>
      </c>
      <c r="K2982" s="7">
        <f t="shared" si="659"/>
        <v>2</v>
      </c>
      <c r="L2982" s="6">
        <f t="shared" si="660"/>
        <v>483.4</v>
      </c>
      <c r="M2982">
        <v>1</v>
      </c>
      <c r="N2982" s="9">
        <f t="shared" si="661"/>
        <v>1</v>
      </c>
      <c r="O2982" s="9">
        <f t="shared" si="662"/>
        <v>0</v>
      </c>
      <c r="P2982" s="9">
        <f t="shared" si="663"/>
        <v>0</v>
      </c>
      <c r="Q2982" s="8">
        <f t="shared" si="664"/>
        <v>153.19999999999999</v>
      </c>
      <c r="R2982" s="8">
        <f t="shared" si="665"/>
        <v>0</v>
      </c>
      <c r="S2982" t="str">
        <f t="shared" si="666"/>
        <v>13.00.00</v>
      </c>
      <c r="T2982" t="str">
        <f t="shared" si="667"/>
        <v>16.00.00</v>
      </c>
      <c r="U2982" t="str">
        <f t="shared" si="668"/>
        <v xml:space="preserve">1-feb-2018 </v>
      </c>
      <c r="V2982">
        <f t="shared" si="669"/>
        <v>2</v>
      </c>
      <c r="W2982">
        <f t="shared" si="670"/>
        <v>2018</v>
      </c>
      <c r="X2982">
        <f t="shared" si="671"/>
        <v>1</v>
      </c>
      <c r="Y2982" s="25">
        <f t="shared" si="672"/>
        <v>26172.000000000175</v>
      </c>
    </row>
    <row r="2983" spans="1:25">
      <c r="A2983" t="s">
        <v>4446</v>
      </c>
      <c r="B2983" t="s">
        <v>4447</v>
      </c>
      <c r="C2983" t="s">
        <v>25</v>
      </c>
      <c r="D2983">
        <v>7</v>
      </c>
      <c r="E2983" s="36">
        <v>-12.8</v>
      </c>
      <c r="F2983" s="4">
        <v>-1E-3</v>
      </c>
      <c r="G2983">
        <v>0</v>
      </c>
      <c r="H2983" s="25">
        <v>18.7</v>
      </c>
      <c r="I2983" s="25">
        <v>-12.8</v>
      </c>
      <c r="J2983" s="3">
        <v>10000</v>
      </c>
      <c r="K2983" s="7">
        <f t="shared" si="659"/>
        <v>-1</v>
      </c>
      <c r="L2983" s="6">
        <f t="shared" si="660"/>
        <v>-12.8</v>
      </c>
      <c r="M2983">
        <v>1</v>
      </c>
      <c r="N2983" s="9">
        <f t="shared" si="661"/>
        <v>0</v>
      </c>
      <c r="O2983" s="9">
        <f t="shared" si="662"/>
        <v>-1</v>
      </c>
      <c r="P2983" s="9">
        <f t="shared" si="663"/>
        <v>0</v>
      </c>
      <c r="Q2983" s="8">
        <f t="shared" si="664"/>
        <v>0</v>
      </c>
      <c r="R2983" s="8">
        <f t="shared" si="665"/>
        <v>-12.8</v>
      </c>
      <c r="S2983" t="str">
        <f t="shared" si="666"/>
        <v>3.00.00</v>
      </c>
      <c r="T2983" t="str">
        <f t="shared" si="667"/>
        <v>10.00.00</v>
      </c>
      <c r="U2983" t="str">
        <f t="shared" si="668"/>
        <v xml:space="preserve">1-feb-2018 </v>
      </c>
      <c r="V2983">
        <f t="shared" si="669"/>
        <v>2</v>
      </c>
      <c r="W2983">
        <f t="shared" si="670"/>
        <v>2018</v>
      </c>
      <c r="X2983">
        <f t="shared" si="671"/>
        <v>1</v>
      </c>
      <c r="Y2983" s="25">
        <f t="shared" si="672"/>
        <v>26159.200000000175</v>
      </c>
    </row>
    <row r="2984" spans="1:25">
      <c r="A2984" t="s">
        <v>7698</v>
      </c>
      <c r="B2984" t="s">
        <v>7699</v>
      </c>
      <c r="C2984" t="s">
        <v>55</v>
      </c>
      <c r="D2984">
        <v>16</v>
      </c>
      <c r="E2984" s="36">
        <v>48.2</v>
      </c>
      <c r="F2984" s="4">
        <v>3.5999999999999999E-3</v>
      </c>
      <c r="G2984">
        <v>0</v>
      </c>
      <c r="H2984" s="25">
        <v>69.2</v>
      </c>
      <c r="I2984" s="25">
        <v>-26.1</v>
      </c>
      <c r="J2984" s="3">
        <v>10000</v>
      </c>
      <c r="K2984" s="7">
        <f t="shared" si="659"/>
        <v>1</v>
      </c>
      <c r="L2984" s="6">
        <f t="shared" si="660"/>
        <v>48.2</v>
      </c>
      <c r="M2984">
        <v>1</v>
      </c>
      <c r="N2984" s="9">
        <f t="shared" si="661"/>
        <v>1</v>
      </c>
      <c r="O2984" s="9">
        <f t="shared" si="662"/>
        <v>0</v>
      </c>
      <c r="P2984" s="9">
        <f t="shared" si="663"/>
        <v>0</v>
      </c>
      <c r="Q2984" s="8">
        <f t="shared" si="664"/>
        <v>48.2</v>
      </c>
      <c r="R2984" s="8">
        <f t="shared" si="665"/>
        <v>0</v>
      </c>
      <c r="S2984" t="str">
        <f t="shared" si="666"/>
        <v>9.45.00</v>
      </c>
      <c r="T2984" t="str">
        <f t="shared" si="667"/>
        <v>13.45.00</v>
      </c>
      <c r="U2984" t="str">
        <f t="shared" si="668"/>
        <v xml:space="preserve">1-feb-2018 </v>
      </c>
      <c r="V2984">
        <f t="shared" si="669"/>
        <v>2</v>
      </c>
      <c r="W2984">
        <f t="shared" si="670"/>
        <v>2018</v>
      </c>
      <c r="X2984">
        <f t="shared" si="671"/>
        <v>1</v>
      </c>
      <c r="Y2984" s="25">
        <f t="shared" si="672"/>
        <v>26207.400000000176</v>
      </c>
    </row>
    <row r="2985" spans="1:25">
      <c r="A2985" t="s">
        <v>6287</v>
      </c>
      <c r="B2985" t="s">
        <v>6288</v>
      </c>
      <c r="C2985" t="s">
        <v>25</v>
      </c>
      <c r="D2985">
        <v>46</v>
      </c>
      <c r="E2985" s="36">
        <v>-31.7</v>
      </c>
      <c r="F2985" s="4">
        <v>-2.5000000000000001E-3</v>
      </c>
      <c r="G2985">
        <v>0</v>
      </c>
      <c r="H2985" s="25">
        <v>42.2</v>
      </c>
      <c r="I2985" s="25">
        <v>-63.3</v>
      </c>
      <c r="J2985" s="3">
        <v>10000</v>
      </c>
      <c r="K2985" s="7">
        <f t="shared" si="659"/>
        <v>-1</v>
      </c>
      <c r="L2985" s="6">
        <f t="shared" si="660"/>
        <v>-31.7</v>
      </c>
      <c r="M2985">
        <v>1</v>
      </c>
      <c r="N2985" s="9">
        <f t="shared" si="661"/>
        <v>0</v>
      </c>
      <c r="O2985" s="9">
        <f t="shared" si="662"/>
        <v>-1</v>
      </c>
      <c r="P2985" s="9">
        <f t="shared" si="663"/>
        <v>0</v>
      </c>
      <c r="Q2985" s="8">
        <f t="shared" si="664"/>
        <v>0</v>
      </c>
      <c r="R2985" s="8">
        <f t="shared" si="665"/>
        <v>-31.7</v>
      </c>
      <c r="S2985" t="str">
        <f t="shared" si="666"/>
        <v>12.35.00</v>
      </c>
      <c r="T2985" t="str">
        <f t="shared" si="667"/>
        <v>16.25.00</v>
      </c>
      <c r="U2985" t="str">
        <f t="shared" si="668"/>
        <v xml:space="preserve">2-feb-2018 </v>
      </c>
      <c r="V2985">
        <f t="shared" si="669"/>
        <v>2</v>
      </c>
      <c r="W2985">
        <f t="shared" si="670"/>
        <v>2018</v>
      </c>
      <c r="X2985">
        <f t="shared" si="671"/>
        <v>2</v>
      </c>
      <c r="Y2985" s="25">
        <f t="shared" si="672"/>
        <v>26175.700000000175</v>
      </c>
    </row>
    <row r="2986" spans="1:25">
      <c r="A2986" t="s">
        <v>6288</v>
      </c>
      <c r="B2986" t="s">
        <v>6289</v>
      </c>
      <c r="C2986" t="s">
        <v>55</v>
      </c>
      <c r="D2986">
        <v>12</v>
      </c>
      <c r="E2986" s="36">
        <v>52</v>
      </c>
      <c r="F2986" s="4">
        <v>2E-3</v>
      </c>
      <c r="G2986">
        <v>0</v>
      </c>
      <c r="H2986" s="25">
        <v>51.2</v>
      </c>
      <c r="I2986" s="25">
        <v>-44.4</v>
      </c>
      <c r="J2986" s="3">
        <v>10000</v>
      </c>
      <c r="K2986" s="7">
        <f t="shared" si="659"/>
        <v>1</v>
      </c>
      <c r="L2986" s="6">
        <f t="shared" si="660"/>
        <v>52</v>
      </c>
      <c r="M2986">
        <v>1</v>
      </c>
      <c r="N2986" s="9">
        <f t="shared" si="661"/>
        <v>1</v>
      </c>
      <c r="O2986" s="9">
        <f t="shared" si="662"/>
        <v>0</v>
      </c>
      <c r="P2986" s="9">
        <f t="shared" si="663"/>
        <v>0</v>
      </c>
      <c r="Q2986" s="8">
        <f t="shared" si="664"/>
        <v>52</v>
      </c>
      <c r="R2986" s="8">
        <f t="shared" si="665"/>
        <v>0</v>
      </c>
      <c r="S2986" t="str">
        <f t="shared" si="666"/>
        <v>16.25.00</v>
      </c>
      <c r="T2986" t="str">
        <f t="shared" si="667"/>
        <v>17.25.00</v>
      </c>
      <c r="U2986" t="str">
        <f t="shared" si="668"/>
        <v xml:space="preserve">2-feb-2018 </v>
      </c>
      <c r="V2986">
        <f t="shared" si="669"/>
        <v>2</v>
      </c>
      <c r="W2986">
        <f t="shared" si="670"/>
        <v>2018</v>
      </c>
      <c r="X2986">
        <f t="shared" si="671"/>
        <v>2</v>
      </c>
      <c r="Y2986" s="25">
        <f t="shared" si="672"/>
        <v>26227.700000000175</v>
      </c>
    </row>
    <row r="2987" spans="1:25">
      <c r="A2987" t="s">
        <v>7700</v>
      </c>
      <c r="B2987" t="s">
        <v>7701</v>
      </c>
      <c r="C2987" t="s">
        <v>55</v>
      </c>
      <c r="D2987">
        <v>6</v>
      </c>
      <c r="E2987" s="36">
        <v>66.3</v>
      </c>
      <c r="F2987" s="4">
        <v>5.1000000000000004E-3</v>
      </c>
      <c r="G2987">
        <v>0</v>
      </c>
      <c r="H2987" s="25">
        <v>87.3</v>
      </c>
      <c r="I2987" s="25">
        <v>0</v>
      </c>
      <c r="J2987" s="3">
        <v>10000</v>
      </c>
      <c r="K2987" s="7">
        <f t="shared" si="659"/>
        <v>2</v>
      </c>
      <c r="L2987" s="6">
        <f t="shared" si="660"/>
        <v>118.3</v>
      </c>
      <c r="M2987">
        <v>1</v>
      </c>
      <c r="N2987" s="9">
        <f t="shared" si="661"/>
        <v>1</v>
      </c>
      <c r="O2987" s="9">
        <f t="shared" si="662"/>
        <v>0</v>
      </c>
      <c r="P2987" s="9">
        <f t="shared" si="663"/>
        <v>0</v>
      </c>
      <c r="Q2987" s="8">
        <f t="shared" si="664"/>
        <v>66.3</v>
      </c>
      <c r="R2987" s="8">
        <f t="shared" si="665"/>
        <v>0</v>
      </c>
      <c r="S2987" t="str">
        <f t="shared" si="666"/>
        <v>9.45.00</v>
      </c>
      <c r="T2987" t="str">
        <f t="shared" si="667"/>
        <v>11.15.00</v>
      </c>
      <c r="U2987" t="str">
        <f t="shared" si="668"/>
        <v xml:space="preserve">2-feb-2018 </v>
      </c>
      <c r="V2987">
        <f t="shared" si="669"/>
        <v>2</v>
      </c>
      <c r="W2987">
        <f t="shared" si="670"/>
        <v>2018</v>
      </c>
      <c r="X2987">
        <f t="shared" si="671"/>
        <v>2</v>
      </c>
      <c r="Y2987" s="25">
        <f t="shared" si="672"/>
        <v>26294.000000000175</v>
      </c>
    </row>
    <row r="2988" spans="1:25">
      <c r="A2988" t="s">
        <v>6290</v>
      </c>
      <c r="B2988" t="s">
        <v>6291</v>
      </c>
      <c r="C2988" t="s">
        <v>25</v>
      </c>
      <c r="D2988">
        <v>28</v>
      </c>
      <c r="E2988" s="36">
        <v>15.5</v>
      </c>
      <c r="F2988" s="4">
        <v>1.1999999999999999E-3</v>
      </c>
      <c r="G2988">
        <v>0</v>
      </c>
      <c r="H2988" s="25">
        <v>51.5</v>
      </c>
      <c r="I2988" s="25">
        <v>-9.8000000000000007</v>
      </c>
      <c r="J2988" s="3">
        <v>10000</v>
      </c>
      <c r="K2988" s="7">
        <f t="shared" si="659"/>
        <v>3</v>
      </c>
      <c r="L2988" s="6">
        <f t="shared" si="660"/>
        <v>133.80000000000001</v>
      </c>
      <c r="M2988">
        <v>1</v>
      </c>
      <c r="N2988" s="9">
        <f t="shared" si="661"/>
        <v>1</v>
      </c>
      <c r="O2988" s="9">
        <f t="shared" si="662"/>
        <v>0</v>
      </c>
      <c r="P2988" s="9">
        <f t="shared" si="663"/>
        <v>0</v>
      </c>
      <c r="Q2988" s="8">
        <f t="shared" si="664"/>
        <v>15.5</v>
      </c>
      <c r="R2988" s="8">
        <f t="shared" si="665"/>
        <v>0</v>
      </c>
      <c r="S2988" t="str">
        <f t="shared" si="666"/>
        <v>15.05.00</v>
      </c>
      <c r="T2988" t="str">
        <f t="shared" si="667"/>
        <v>17.25.00</v>
      </c>
      <c r="U2988" t="str">
        <f t="shared" si="668"/>
        <v xml:space="preserve">5-feb-2018 </v>
      </c>
      <c r="V2988">
        <f t="shared" si="669"/>
        <v>2</v>
      </c>
      <c r="W2988">
        <f t="shared" si="670"/>
        <v>2018</v>
      </c>
      <c r="X2988">
        <f t="shared" si="671"/>
        <v>5</v>
      </c>
      <c r="Y2988" s="25">
        <f t="shared" si="672"/>
        <v>26309.500000000175</v>
      </c>
    </row>
    <row r="2989" spans="1:25">
      <c r="A2989" t="s">
        <v>6292</v>
      </c>
      <c r="B2989" t="s">
        <v>6293</v>
      </c>
      <c r="C2989" t="s">
        <v>25</v>
      </c>
      <c r="D2989">
        <v>17</v>
      </c>
      <c r="E2989" s="36">
        <v>-89.8</v>
      </c>
      <c r="F2989" s="4">
        <v>-7.1999999999999998E-3</v>
      </c>
      <c r="G2989">
        <v>0</v>
      </c>
      <c r="H2989" s="25">
        <v>30.5</v>
      </c>
      <c r="I2989" s="25">
        <v>-89.8</v>
      </c>
      <c r="J2989" s="3">
        <v>10000</v>
      </c>
      <c r="K2989" s="7">
        <f t="shared" si="659"/>
        <v>-1</v>
      </c>
      <c r="L2989" s="6">
        <f t="shared" si="660"/>
        <v>-89.8</v>
      </c>
      <c r="M2989">
        <v>1</v>
      </c>
      <c r="N2989" s="9">
        <f t="shared" si="661"/>
        <v>0</v>
      </c>
      <c r="O2989" s="9">
        <f t="shared" si="662"/>
        <v>-1</v>
      </c>
      <c r="P2989" s="9">
        <f t="shared" si="663"/>
        <v>0</v>
      </c>
      <c r="Q2989" s="8">
        <f t="shared" si="664"/>
        <v>0</v>
      </c>
      <c r="R2989" s="8">
        <f t="shared" si="665"/>
        <v>-89.8</v>
      </c>
      <c r="S2989" t="str">
        <f t="shared" si="666"/>
        <v>16.00.00</v>
      </c>
      <c r="T2989" t="str">
        <f t="shared" si="667"/>
        <v>17.25.00</v>
      </c>
      <c r="U2989" t="str">
        <f t="shared" si="668"/>
        <v xml:space="preserve">6-feb-2018 </v>
      </c>
      <c r="V2989">
        <f t="shared" si="669"/>
        <v>2</v>
      </c>
      <c r="W2989">
        <f t="shared" si="670"/>
        <v>2018</v>
      </c>
      <c r="X2989">
        <f t="shared" si="671"/>
        <v>6</v>
      </c>
      <c r="Y2989" s="25">
        <f t="shared" si="672"/>
        <v>26219.700000000175</v>
      </c>
    </row>
    <row r="2990" spans="1:25">
      <c r="A2990" t="s">
        <v>7702</v>
      </c>
      <c r="B2990" t="s">
        <v>7703</v>
      </c>
      <c r="C2990" t="s">
        <v>25</v>
      </c>
      <c r="D2990">
        <v>21</v>
      </c>
      <c r="E2990" s="36">
        <v>59.4</v>
      </c>
      <c r="F2990" s="4">
        <v>4.7999999999999996E-3</v>
      </c>
      <c r="G2990">
        <v>0</v>
      </c>
      <c r="H2990" s="25">
        <v>81.400000000000006</v>
      </c>
      <c r="I2990" s="25">
        <v>-64.3</v>
      </c>
      <c r="J2990" s="3">
        <v>10000</v>
      </c>
      <c r="K2990" s="7">
        <f t="shared" si="659"/>
        <v>1</v>
      </c>
      <c r="L2990" s="6">
        <f t="shared" si="660"/>
        <v>59.4</v>
      </c>
      <c r="M2990">
        <v>1</v>
      </c>
      <c r="N2990" s="9">
        <f t="shared" si="661"/>
        <v>1</v>
      </c>
      <c r="O2990" s="9">
        <f t="shared" si="662"/>
        <v>0</v>
      </c>
      <c r="P2990" s="9">
        <f t="shared" si="663"/>
        <v>0</v>
      </c>
      <c r="Q2990" s="8">
        <f t="shared" si="664"/>
        <v>59.4</v>
      </c>
      <c r="R2990" s="8">
        <f t="shared" si="665"/>
        <v>0</v>
      </c>
      <c r="S2990" t="str">
        <f t="shared" si="666"/>
        <v>11.00.00</v>
      </c>
      <c r="T2990" t="str">
        <f t="shared" si="667"/>
        <v>16.15.00</v>
      </c>
      <c r="U2990" t="str">
        <f t="shared" si="668"/>
        <v xml:space="preserve">7-feb-2018 </v>
      </c>
      <c r="V2990">
        <f t="shared" si="669"/>
        <v>2</v>
      </c>
      <c r="W2990">
        <f t="shared" si="670"/>
        <v>2018</v>
      </c>
      <c r="X2990">
        <f t="shared" si="671"/>
        <v>7</v>
      </c>
      <c r="Y2990" s="25">
        <f t="shared" si="672"/>
        <v>26279.100000000177</v>
      </c>
    </row>
    <row r="2991" spans="1:25">
      <c r="A2991" t="s">
        <v>6294</v>
      </c>
      <c r="B2991" t="s">
        <v>6295</v>
      </c>
      <c r="C2991" t="s">
        <v>25</v>
      </c>
      <c r="D2991">
        <v>75</v>
      </c>
      <c r="E2991" s="36">
        <v>125.5</v>
      </c>
      <c r="F2991" s="4">
        <v>1.01E-2</v>
      </c>
      <c r="G2991">
        <v>0</v>
      </c>
      <c r="H2991" s="25">
        <v>164</v>
      </c>
      <c r="I2991" s="25">
        <v>-54.5</v>
      </c>
      <c r="J2991" s="3">
        <v>10000</v>
      </c>
      <c r="K2991" s="7">
        <f t="shared" si="659"/>
        <v>2</v>
      </c>
      <c r="L2991" s="6">
        <f t="shared" si="660"/>
        <v>184.9</v>
      </c>
      <c r="M2991">
        <v>1</v>
      </c>
      <c r="N2991" s="9">
        <f t="shared" si="661"/>
        <v>1</v>
      </c>
      <c r="O2991" s="9">
        <f t="shared" si="662"/>
        <v>0</v>
      </c>
      <c r="P2991" s="9">
        <f t="shared" si="663"/>
        <v>0</v>
      </c>
      <c r="Q2991" s="8">
        <f t="shared" si="664"/>
        <v>125.5</v>
      </c>
      <c r="R2991" s="8">
        <f t="shared" si="665"/>
        <v>0</v>
      </c>
      <c r="S2991" t="str">
        <f t="shared" si="666"/>
        <v>11.10.00</v>
      </c>
      <c r="T2991" t="str">
        <f t="shared" si="667"/>
        <v>17.25.00</v>
      </c>
      <c r="U2991" t="str">
        <f t="shared" si="668"/>
        <v xml:space="preserve">7-feb-2018 </v>
      </c>
      <c r="V2991">
        <f t="shared" si="669"/>
        <v>2</v>
      </c>
      <c r="W2991">
        <f t="shared" si="670"/>
        <v>2018</v>
      </c>
      <c r="X2991">
        <f t="shared" si="671"/>
        <v>7</v>
      </c>
      <c r="Y2991" s="25">
        <f t="shared" si="672"/>
        <v>26404.600000000177</v>
      </c>
    </row>
    <row r="2992" spans="1:25">
      <c r="A2992" t="s">
        <v>4450</v>
      </c>
      <c r="B2992" t="s">
        <v>4451</v>
      </c>
      <c r="C2992" t="s">
        <v>55</v>
      </c>
      <c r="D2992">
        <v>2</v>
      </c>
      <c r="E2992" s="36">
        <v>36.200000000000003</v>
      </c>
      <c r="F2992" s="4">
        <v>2.8999999999999998E-3</v>
      </c>
      <c r="G2992">
        <v>0</v>
      </c>
      <c r="H2992" s="25">
        <v>103</v>
      </c>
      <c r="I2992" s="25">
        <v>0</v>
      </c>
      <c r="J2992" s="3">
        <v>10000</v>
      </c>
      <c r="K2992" s="7">
        <f t="shared" si="659"/>
        <v>3</v>
      </c>
      <c r="L2992" s="6">
        <f t="shared" si="660"/>
        <v>221.10000000000002</v>
      </c>
      <c r="M2992">
        <v>1</v>
      </c>
      <c r="N2992" s="9">
        <f t="shared" si="661"/>
        <v>1</v>
      </c>
      <c r="O2992" s="9">
        <f t="shared" si="662"/>
        <v>0</v>
      </c>
      <c r="P2992" s="9">
        <f t="shared" si="663"/>
        <v>0</v>
      </c>
      <c r="Q2992" s="8">
        <f t="shared" si="664"/>
        <v>36.200000000000003</v>
      </c>
      <c r="R2992" s="8">
        <f t="shared" si="665"/>
        <v>0</v>
      </c>
      <c r="S2992" t="str">
        <f t="shared" si="666"/>
        <v>23.00.00</v>
      </c>
      <c r="T2992" t="str">
        <f t="shared" si="667"/>
        <v>1.00.00</v>
      </c>
      <c r="U2992" t="str">
        <f t="shared" si="668"/>
        <v xml:space="preserve">7-feb-2018 </v>
      </c>
      <c r="V2992">
        <f t="shared" si="669"/>
        <v>2</v>
      </c>
      <c r="W2992">
        <f t="shared" si="670"/>
        <v>2018</v>
      </c>
      <c r="X2992">
        <f t="shared" si="671"/>
        <v>7</v>
      </c>
      <c r="Y2992" s="25">
        <f t="shared" si="672"/>
        <v>26440.800000000178</v>
      </c>
    </row>
    <row r="2993" spans="1:25">
      <c r="A2993" t="s">
        <v>2624</v>
      </c>
      <c r="B2993" t="s">
        <v>2625</v>
      </c>
      <c r="C2993" t="s">
        <v>55</v>
      </c>
      <c r="D2993">
        <v>4</v>
      </c>
      <c r="E2993" s="38">
        <v>400</v>
      </c>
      <c r="F2993" s="4">
        <v>1.61E-2</v>
      </c>
      <c r="G2993">
        <v>0</v>
      </c>
      <c r="H2993" s="25">
        <v>400</v>
      </c>
      <c r="I2993" s="25">
        <v>-116.4</v>
      </c>
      <c r="J2993" s="3">
        <v>10000</v>
      </c>
      <c r="K2993" s="7">
        <f t="shared" si="659"/>
        <v>4</v>
      </c>
      <c r="L2993" s="6">
        <f t="shared" si="660"/>
        <v>621.1</v>
      </c>
      <c r="M2993">
        <v>1</v>
      </c>
      <c r="N2993" s="9">
        <f t="shared" si="661"/>
        <v>1</v>
      </c>
      <c r="O2993" s="9">
        <f t="shared" si="662"/>
        <v>0</v>
      </c>
      <c r="P2993" s="9">
        <f t="shared" si="663"/>
        <v>0</v>
      </c>
      <c r="Q2993" s="8">
        <f t="shared" si="664"/>
        <v>400</v>
      </c>
      <c r="R2993" s="8">
        <f t="shared" si="665"/>
        <v>0</v>
      </c>
      <c r="S2993" t="str">
        <f t="shared" si="666"/>
        <v>13.00.00</v>
      </c>
      <c r="T2993" t="str">
        <f t="shared" si="667"/>
        <v>17.00.00</v>
      </c>
      <c r="U2993" t="str">
        <f t="shared" si="668"/>
        <v xml:space="preserve">8-feb-2018 </v>
      </c>
      <c r="V2993">
        <f t="shared" si="669"/>
        <v>2</v>
      </c>
      <c r="W2993">
        <f t="shared" si="670"/>
        <v>2018</v>
      </c>
      <c r="X2993">
        <f t="shared" si="671"/>
        <v>8</v>
      </c>
      <c r="Y2993" s="25">
        <f t="shared" si="672"/>
        <v>26840.800000000178</v>
      </c>
    </row>
    <row r="2994" spans="1:25">
      <c r="A2994" t="s">
        <v>6296</v>
      </c>
      <c r="B2994" t="s">
        <v>6297</v>
      </c>
      <c r="C2994" t="s">
        <v>25</v>
      </c>
      <c r="D2994">
        <v>26</v>
      </c>
      <c r="E2994" s="36">
        <v>-62</v>
      </c>
      <c r="F2994" s="4">
        <v>-5.0000000000000001E-3</v>
      </c>
      <c r="G2994">
        <v>0</v>
      </c>
      <c r="H2994" s="25">
        <v>42.8</v>
      </c>
      <c r="I2994" s="25">
        <v>-61.2</v>
      </c>
      <c r="J2994" s="3">
        <v>10000</v>
      </c>
      <c r="K2994" s="7">
        <f t="shared" si="659"/>
        <v>-1</v>
      </c>
      <c r="L2994" s="6">
        <f t="shared" si="660"/>
        <v>-62</v>
      </c>
      <c r="M2994">
        <v>1</v>
      </c>
      <c r="N2994" s="9">
        <f t="shared" si="661"/>
        <v>0</v>
      </c>
      <c r="O2994" s="9">
        <f t="shared" si="662"/>
        <v>-1</v>
      </c>
      <c r="P2994" s="9">
        <f t="shared" si="663"/>
        <v>0</v>
      </c>
      <c r="Q2994" s="8">
        <f t="shared" si="664"/>
        <v>0</v>
      </c>
      <c r="R2994" s="8">
        <f t="shared" si="665"/>
        <v>-62</v>
      </c>
      <c r="S2994" t="str">
        <f t="shared" si="666"/>
        <v>14.20.00</v>
      </c>
      <c r="T2994" t="str">
        <f t="shared" si="667"/>
        <v>16.30.00</v>
      </c>
      <c r="U2994" t="str">
        <f t="shared" si="668"/>
        <v xml:space="preserve">8-feb-2018 </v>
      </c>
      <c r="V2994">
        <f t="shared" si="669"/>
        <v>2</v>
      </c>
      <c r="W2994">
        <f t="shared" si="670"/>
        <v>2018</v>
      </c>
      <c r="X2994">
        <f t="shared" si="671"/>
        <v>8</v>
      </c>
      <c r="Y2994" s="25">
        <f t="shared" si="672"/>
        <v>26778.800000000178</v>
      </c>
    </row>
    <row r="2995" spans="1:25">
      <c r="A2995" t="s">
        <v>6297</v>
      </c>
      <c r="B2995" t="s">
        <v>6298</v>
      </c>
      <c r="C2995" t="s">
        <v>55</v>
      </c>
      <c r="D2995">
        <v>10</v>
      </c>
      <c r="E2995" s="36">
        <v>309.8</v>
      </c>
      <c r="F2995" s="4">
        <v>1.2500000000000001E-2</v>
      </c>
      <c r="G2995">
        <v>0</v>
      </c>
      <c r="H2995" s="25">
        <v>309</v>
      </c>
      <c r="I2995" s="25">
        <v>0</v>
      </c>
      <c r="J2995" s="3">
        <v>10000</v>
      </c>
      <c r="K2995" s="7">
        <f t="shared" si="659"/>
        <v>1</v>
      </c>
      <c r="L2995" s="6">
        <f t="shared" si="660"/>
        <v>309.8</v>
      </c>
      <c r="M2995">
        <v>1</v>
      </c>
      <c r="N2995" s="9">
        <f t="shared" si="661"/>
        <v>1</v>
      </c>
      <c r="O2995" s="9">
        <f t="shared" si="662"/>
        <v>0</v>
      </c>
      <c r="P2995" s="9">
        <f t="shared" si="663"/>
        <v>0</v>
      </c>
      <c r="Q2995" s="8">
        <f t="shared" si="664"/>
        <v>309.8</v>
      </c>
      <c r="R2995" s="8">
        <f t="shared" si="665"/>
        <v>0</v>
      </c>
      <c r="S2995" t="str">
        <f t="shared" si="666"/>
        <v>16.30.00</v>
      </c>
      <c r="T2995" t="str">
        <f t="shared" si="667"/>
        <v>17.20.00</v>
      </c>
      <c r="U2995" t="str">
        <f t="shared" si="668"/>
        <v xml:space="preserve">8-feb-2018 </v>
      </c>
      <c r="V2995">
        <f t="shared" si="669"/>
        <v>2</v>
      </c>
      <c r="W2995">
        <f t="shared" si="670"/>
        <v>2018</v>
      </c>
      <c r="X2995">
        <f t="shared" si="671"/>
        <v>8</v>
      </c>
      <c r="Y2995" s="25">
        <f t="shared" si="672"/>
        <v>27088.600000000177</v>
      </c>
    </row>
    <row r="2996" spans="1:25">
      <c r="A2996" t="s">
        <v>7705</v>
      </c>
      <c r="B2996" t="s">
        <v>7706</v>
      </c>
      <c r="C2996" t="s">
        <v>55</v>
      </c>
      <c r="D2996">
        <v>9</v>
      </c>
      <c r="E2996" s="36">
        <v>99.1</v>
      </c>
      <c r="F2996" s="4">
        <v>8.0999999999999996E-3</v>
      </c>
      <c r="G2996">
        <v>0</v>
      </c>
      <c r="H2996" s="25">
        <v>93.7</v>
      </c>
      <c r="I2996" s="25">
        <v>-67.5</v>
      </c>
      <c r="J2996" s="3">
        <v>10000</v>
      </c>
      <c r="K2996" s="7">
        <f t="shared" si="659"/>
        <v>2</v>
      </c>
      <c r="L2996" s="6">
        <f t="shared" si="660"/>
        <v>408.9</v>
      </c>
      <c r="M2996">
        <v>1</v>
      </c>
      <c r="N2996" s="9">
        <f t="shared" si="661"/>
        <v>1</v>
      </c>
      <c r="O2996" s="9">
        <f t="shared" si="662"/>
        <v>0</v>
      </c>
      <c r="P2996" s="9">
        <f t="shared" si="663"/>
        <v>0</v>
      </c>
      <c r="Q2996" s="8">
        <f t="shared" si="664"/>
        <v>99.1</v>
      </c>
      <c r="R2996" s="8">
        <f t="shared" si="665"/>
        <v>0</v>
      </c>
      <c r="S2996" t="str">
        <f t="shared" si="666"/>
        <v>11.00.00</v>
      </c>
      <c r="T2996" t="str">
        <f t="shared" si="667"/>
        <v>13.15.00</v>
      </c>
      <c r="U2996" t="str">
        <f t="shared" si="668"/>
        <v xml:space="preserve">9-feb-2018 </v>
      </c>
      <c r="V2996">
        <f t="shared" si="669"/>
        <v>2</v>
      </c>
      <c r="W2996">
        <f t="shared" si="670"/>
        <v>2018</v>
      </c>
      <c r="X2996">
        <f t="shared" si="671"/>
        <v>9</v>
      </c>
      <c r="Y2996" s="25">
        <f t="shared" si="672"/>
        <v>27187.700000000175</v>
      </c>
    </row>
    <row r="2997" spans="1:25">
      <c r="A2997" t="s">
        <v>6300</v>
      </c>
      <c r="B2997" t="s">
        <v>6301</v>
      </c>
      <c r="C2997" t="s">
        <v>55</v>
      </c>
      <c r="D2997">
        <v>7</v>
      </c>
      <c r="E2997" s="36">
        <v>305.60000000000002</v>
      </c>
      <c r="F2997" s="4">
        <v>1.2500000000000001E-2</v>
      </c>
      <c r="G2997">
        <v>0</v>
      </c>
      <c r="H2997" s="25">
        <v>304.39999999999998</v>
      </c>
      <c r="I2997" s="25">
        <v>0</v>
      </c>
      <c r="J2997" s="3">
        <v>10000</v>
      </c>
      <c r="K2997" s="7">
        <f t="shared" si="659"/>
        <v>3</v>
      </c>
      <c r="L2997" s="6">
        <f t="shared" si="660"/>
        <v>714.5</v>
      </c>
      <c r="M2997">
        <v>1</v>
      </c>
      <c r="N2997" s="9">
        <f t="shared" si="661"/>
        <v>1</v>
      </c>
      <c r="O2997" s="9">
        <f t="shared" si="662"/>
        <v>0</v>
      </c>
      <c r="P2997" s="9">
        <f t="shared" si="663"/>
        <v>0</v>
      </c>
      <c r="Q2997" s="8">
        <f t="shared" si="664"/>
        <v>305.60000000000002</v>
      </c>
      <c r="R2997" s="8">
        <f t="shared" si="665"/>
        <v>0</v>
      </c>
      <c r="S2997" t="str">
        <f t="shared" si="666"/>
        <v>12.10.00</v>
      </c>
      <c r="T2997" t="str">
        <f t="shared" si="667"/>
        <v>12.45.00</v>
      </c>
      <c r="U2997" t="str">
        <f t="shared" si="668"/>
        <v xml:space="preserve">9-feb-2018 </v>
      </c>
      <c r="V2997">
        <f t="shared" si="669"/>
        <v>2</v>
      </c>
      <c r="W2997">
        <f t="shared" si="670"/>
        <v>2018</v>
      </c>
      <c r="X2997">
        <f t="shared" si="671"/>
        <v>9</v>
      </c>
      <c r="Y2997" s="25">
        <f t="shared" si="672"/>
        <v>27493.300000000174</v>
      </c>
    </row>
    <row r="2998" spans="1:25">
      <c r="A2998" t="s">
        <v>2626</v>
      </c>
      <c r="B2998" t="s">
        <v>2627</v>
      </c>
      <c r="C2998" t="s">
        <v>55</v>
      </c>
      <c r="D2998">
        <v>2</v>
      </c>
      <c r="E2998" s="38">
        <v>-200</v>
      </c>
      <c r="F2998" s="4">
        <v>-8.3000000000000001E-3</v>
      </c>
      <c r="G2998">
        <v>0</v>
      </c>
      <c r="H2998" s="25">
        <v>121.4</v>
      </c>
      <c r="I2998" s="25">
        <v>-200</v>
      </c>
      <c r="J2998" s="3">
        <v>10000</v>
      </c>
      <c r="K2998" s="7">
        <f t="shared" si="659"/>
        <v>-1</v>
      </c>
      <c r="L2998" s="6">
        <f t="shared" si="660"/>
        <v>-200</v>
      </c>
      <c r="M2998">
        <v>1</v>
      </c>
      <c r="N2998" s="9">
        <f t="shared" si="661"/>
        <v>0</v>
      </c>
      <c r="O2998" s="9">
        <f t="shared" si="662"/>
        <v>-1</v>
      </c>
      <c r="P2998" s="9">
        <f t="shared" si="663"/>
        <v>0</v>
      </c>
      <c r="Q2998" s="8">
        <f t="shared" si="664"/>
        <v>0</v>
      </c>
      <c r="R2998" s="8">
        <f t="shared" si="665"/>
        <v>-200</v>
      </c>
      <c r="S2998" t="str">
        <f t="shared" si="666"/>
        <v>13.00.00</v>
      </c>
      <c r="T2998" t="str">
        <f t="shared" si="667"/>
        <v>15.00.00</v>
      </c>
      <c r="U2998" t="str">
        <f t="shared" si="668"/>
        <v xml:space="preserve">9-feb-2018 </v>
      </c>
      <c r="V2998">
        <f t="shared" si="669"/>
        <v>2</v>
      </c>
      <c r="W2998">
        <f t="shared" si="670"/>
        <v>2018</v>
      </c>
      <c r="X2998">
        <f t="shared" si="671"/>
        <v>9</v>
      </c>
      <c r="Y2998" s="25">
        <f t="shared" si="672"/>
        <v>27293.300000000174</v>
      </c>
    </row>
    <row r="2999" spans="1:25">
      <c r="A2999" t="s">
        <v>2627</v>
      </c>
      <c r="B2999" t="s">
        <v>6302</v>
      </c>
      <c r="C2999" t="s">
        <v>25</v>
      </c>
      <c r="D2999">
        <v>29</v>
      </c>
      <c r="E2999" s="36">
        <v>-140.1</v>
      </c>
      <c r="F2999" s="4">
        <v>-1.15E-2</v>
      </c>
      <c r="G2999">
        <v>0</v>
      </c>
      <c r="H2999" s="25">
        <v>31</v>
      </c>
      <c r="I2999" s="25">
        <v>-140.1</v>
      </c>
      <c r="J2999" s="3">
        <v>10000</v>
      </c>
      <c r="K2999" s="7">
        <f t="shared" si="659"/>
        <v>-2</v>
      </c>
      <c r="L2999" s="6">
        <f t="shared" si="660"/>
        <v>-340.1</v>
      </c>
      <c r="M2999">
        <v>1</v>
      </c>
      <c r="N2999" s="9">
        <f t="shared" si="661"/>
        <v>0</v>
      </c>
      <c r="O2999" s="9">
        <f t="shared" si="662"/>
        <v>-1</v>
      </c>
      <c r="P2999" s="9">
        <f t="shared" si="663"/>
        <v>0</v>
      </c>
      <c r="Q2999" s="8">
        <f t="shared" si="664"/>
        <v>0</v>
      </c>
      <c r="R2999" s="8">
        <f t="shared" si="665"/>
        <v>-140.1</v>
      </c>
      <c r="S2999" t="str">
        <f t="shared" si="666"/>
        <v>15.00.00</v>
      </c>
      <c r="T2999" t="str">
        <f t="shared" si="667"/>
        <v>17.25.00</v>
      </c>
      <c r="U2999" t="str">
        <f t="shared" si="668"/>
        <v xml:space="preserve">9-feb-2018 </v>
      </c>
      <c r="V2999">
        <f t="shared" si="669"/>
        <v>2</v>
      </c>
      <c r="W2999">
        <f t="shared" si="670"/>
        <v>2018</v>
      </c>
      <c r="X2999">
        <f t="shared" si="671"/>
        <v>9</v>
      </c>
      <c r="Y2999" s="25">
        <f t="shared" si="672"/>
        <v>27153.200000000175</v>
      </c>
    </row>
    <row r="3000" spans="1:25">
      <c r="A3000" t="s">
        <v>7704</v>
      </c>
      <c r="B3000" t="s">
        <v>7705</v>
      </c>
      <c r="C3000" t="s">
        <v>25</v>
      </c>
      <c r="D3000">
        <v>6</v>
      </c>
      <c r="E3000" s="36">
        <v>-66</v>
      </c>
      <c r="F3000" s="4">
        <v>-5.4000000000000003E-3</v>
      </c>
      <c r="G3000">
        <v>0</v>
      </c>
      <c r="H3000" s="25">
        <v>0</v>
      </c>
      <c r="I3000" s="25">
        <v>-72.400000000000006</v>
      </c>
      <c r="J3000" s="3">
        <v>10000</v>
      </c>
      <c r="K3000" s="7">
        <f t="shared" si="659"/>
        <v>-3</v>
      </c>
      <c r="L3000" s="6">
        <f t="shared" si="660"/>
        <v>-406.1</v>
      </c>
      <c r="M3000">
        <v>1</v>
      </c>
      <c r="N3000" s="9">
        <f t="shared" si="661"/>
        <v>0</v>
      </c>
      <c r="O3000" s="9">
        <f t="shared" si="662"/>
        <v>-1</v>
      </c>
      <c r="P3000" s="9">
        <f t="shared" si="663"/>
        <v>0</v>
      </c>
      <c r="Q3000" s="8">
        <f t="shared" si="664"/>
        <v>0</v>
      </c>
      <c r="R3000" s="8">
        <f t="shared" si="665"/>
        <v>-66</v>
      </c>
      <c r="S3000" t="str">
        <f t="shared" si="666"/>
        <v>9.30.00</v>
      </c>
      <c r="T3000" t="str">
        <f t="shared" si="667"/>
        <v>11.00.00</v>
      </c>
      <c r="U3000" t="str">
        <f t="shared" si="668"/>
        <v xml:space="preserve">9-feb-2018 </v>
      </c>
      <c r="V3000">
        <f t="shared" si="669"/>
        <v>2</v>
      </c>
      <c r="W3000">
        <f t="shared" si="670"/>
        <v>2018</v>
      </c>
      <c r="X3000">
        <f t="shared" si="671"/>
        <v>9</v>
      </c>
      <c r="Y3000" s="25">
        <f t="shared" si="672"/>
        <v>27087.200000000175</v>
      </c>
    </row>
    <row r="3001" spans="1:25">
      <c r="A3001" t="s">
        <v>6299</v>
      </c>
      <c r="B3001" t="s">
        <v>6300</v>
      </c>
      <c r="C3001" t="s">
        <v>25</v>
      </c>
      <c r="D3001">
        <v>30</v>
      </c>
      <c r="E3001" s="36">
        <v>-45.2</v>
      </c>
      <c r="F3001" s="4">
        <v>-3.7000000000000002E-3</v>
      </c>
      <c r="G3001">
        <v>0</v>
      </c>
      <c r="H3001" s="25">
        <v>22.5</v>
      </c>
      <c r="I3001" s="25">
        <v>-56.7</v>
      </c>
      <c r="J3001" s="3">
        <v>10000</v>
      </c>
      <c r="K3001" s="7">
        <f t="shared" si="659"/>
        <v>-4</v>
      </c>
      <c r="L3001" s="6">
        <f t="shared" si="660"/>
        <v>-451.3</v>
      </c>
      <c r="M3001">
        <v>1</v>
      </c>
      <c r="N3001" s="9">
        <f t="shared" si="661"/>
        <v>0</v>
      </c>
      <c r="O3001" s="9">
        <f t="shared" si="662"/>
        <v>-1</v>
      </c>
      <c r="P3001" s="9">
        <f t="shared" si="663"/>
        <v>0</v>
      </c>
      <c r="Q3001" s="8">
        <f t="shared" si="664"/>
        <v>0</v>
      </c>
      <c r="R3001" s="8">
        <f t="shared" si="665"/>
        <v>-45.2</v>
      </c>
      <c r="S3001" t="str">
        <f t="shared" si="666"/>
        <v>9.40.00</v>
      </c>
      <c r="T3001" t="str">
        <f t="shared" si="667"/>
        <v>12.10.00</v>
      </c>
      <c r="U3001" t="str">
        <f t="shared" si="668"/>
        <v xml:space="preserve">9-feb-2018 </v>
      </c>
      <c r="V3001">
        <f t="shared" si="669"/>
        <v>2</v>
      </c>
      <c r="W3001">
        <f t="shared" si="670"/>
        <v>2018</v>
      </c>
      <c r="X3001">
        <f t="shared" si="671"/>
        <v>9</v>
      </c>
      <c r="Y3001" s="25">
        <f t="shared" si="672"/>
        <v>27042.000000000175</v>
      </c>
    </row>
    <row r="3002" spans="1:25">
      <c r="A3002" t="s">
        <v>6303</v>
      </c>
      <c r="B3002" t="s">
        <v>6304</v>
      </c>
      <c r="C3002" t="s">
        <v>55</v>
      </c>
      <c r="D3002">
        <v>22</v>
      </c>
      <c r="E3002" s="36">
        <v>7.4</v>
      </c>
      <c r="F3002" s="4">
        <v>2.9999999999999997E-4</v>
      </c>
      <c r="G3002">
        <v>0</v>
      </c>
      <c r="H3002" s="25">
        <v>95.4</v>
      </c>
      <c r="I3002" s="25">
        <v>0</v>
      </c>
      <c r="J3002" s="3">
        <v>10000</v>
      </c>
      <c r="K3002" s="7">
        <f t="shared" si="659"/>
        <v>1</v>
      </c>
      <c r="L3002" s="6">
        <f t="shared" si="660"/>
        <v>7.4</v>
      </c>
      <c r="M3002">
        <v>1</v>
      </c>
      <c r="N3002" s="9">
        <f t="shared" si="661"/>
        <v>1</v>
      </c>
      <c r="O3002" s="9">
        <f t="shared" si="662"/>
        <v>0</v>
      </c>
      <c r="P3002" s="9">
        <f t="shared" si="663"/>
        <v>0</v>
      </c>
      <c r="Q3002" s="8">
        <f t="shared" si="664"/>
        <v>7.4</v>
      </c>
      <c r="R3002" s="8">
        <f t="shared" si="665"/>
        <v>0</v>
      </c>
      <c r="S3002" t="str">
        <f t="shared" si="666"/>
        <v>12.25.00</v>
      </c>
      <c r="T3002" t="str">
        <f t="shared" si="667"/>
        <v>14.15.00</v>
      </c>
      <c r="U3002" t="str">
        <f t="shared" si="668"/>
        <v>12-feb-2018</v>
      </c>
      <c r="V3002">
        <f t="shared" si="669"/>
        <v>2</v>
      </c>
      <c r="W3002">
        <f t="shared" si="670"/>
        <v>2018</v>
      </c>
      <c r="X3002">
        <f t="shared" si="671"/>
        <v>12</v>
      </c>
      <c r="Y3002" s="25">
        <f t="shared" si="672"/>
        <v>27049.400000000176</v>
      </c>
    </row>
    <row r="3003" spans="1:25">
      <c r="A3003" t="s">
        <v>6305</v>
      </c>
      <c r="B3003" t="s">
        <v>6306</v>
      </c>
      <c r="C3003" t="s">
        <v>55</v>
      </c>
      <c r="D3003">
        <v>12</v>
      </c>
      <c r="E3003" s="36">
        <v>-106.4</v>
      </c>
      <c r="F3003" s="4">
        <v>-4.3E-3</v>
      </c>
      <c r="G3003">
        <v>0</v>
      </c>
      <c r="H3003" s="25">
        <v>0</v>
      </c>
      <c r="I3003" s="25">
        <v>-106.4</v>
      </c>
      <c r="J3003" s="3">
        <v>10000</v>
      </c>
      <c r="K3003" s="7">
        <f t="shared" si="659"/>
        <v>-1</v>
      </c>
      <c r="L3003" s="6">
        <f t="shared" si="660"/>
        <v>-106.4</v>
      </c>
      <c r="M3003">
        <v>1</v>
      </c>
      <c r="N3003" s="9">
        <f t="shared" si="661"/>
        <v>0</v>
      </c>
      <c r="O3003" s="9">
        <f t="shared" si="662"/>
        <v>-1</v>
      </c>
      <c r="P3003" s="9">
        <f t="shared" si="663"/>
        <v>0</v>
      </c>
      <c r="Q3003" s="8">
        <f t="shared" si="664"/>
        <v>0</v>
      </c>
      <c r="R3003" s="8">
        <f t="shared" si="665"/>
        <v>-106.4</v>
      </c>
      <c r="S3003" t="str">
        <f t="shared" si="666"/>
        <v>16.25.00</v>
      </c>
      <c r="T3003" t="str">
        <f t="shared" si="667"/>
        <v>17.25.00</v>
      </c>
      <c r="U3003" t="str">
        <f t="shared" si="668"/>
        <v>12-feb-2018</v>
      </c>
      <c r="V3003">
        <f t="shared" si="669"/>
        <v>2</v>
      </c>
      <c r="W3003">
        <f t="shared" si="670"/>
        <v>2018</v>
      </c>
      <c r="X3003">
        <f t="shared" si="671"/>
        <v>12</v>
      </c>
      <c r="Y3003" s="25">
        <f t="shared" si="672"/>
        <v>26943.000000000175</v>
      </c>
    </row>
    <row r="3004" spans="1:25">
      <c r="A3004" t="s">
        <v>4452</v>
      </c>
      <c r="B3004" t="s">
        <v>4453</v>
      </c>
      <c r="C3004" t="s">
        <v>25</v>
      </c>
      <c r="D3004">
        <v>1</v>
      </c>
      <c r="E3004" s="36">
        <v>-67.8</v>
      </c>
      <c r="F3004" s="4">
        <v>-5.4999999999999997E-3</v>
      </c>
      <c r="G3004">
        <v>0</v>
      </c>
      <c r="H3004" s="25">
        <v>0</v>
      </c>
      <c r="I3004" s="25">
        <v>-67.8</v>
      </c>
      <c r="J3004" s="3">
        <v>10000</v>
      </c>
      <c r="K3004" s="7">
        <f t="shared" si="659"/>
        <v>-2</v>
      </c>
      <c r="L3004" s="6">
        <f t="shared" si="660"/>
        <v>-174.2</v>
      </c>
      <c r="M3004">
        <v>1</v>
      </c>
      <c r="N3004" s="9">
        <f t="shared" si="661"/>
        <v>0</v>
      </c>
      <c r="O3004" s="9">
        <f t="shared" si="662"/>
        <v>-1</v>
      </c>
      <c r="P3004" s="9">
        <f t="shared" si="663"/>
        <v>0</v>
      </c>
      <c r="Q3004" s="8">
        <f t="shared" si="664"/>
        <v>0</v>
      </c>
      <c r="R3004" s="8">
        <f t="shared" si="665"/>
        <v>-67.8</v>
      </c>
      <c r="S3004" t="str">
        <f t="shared" si="666"/>
        <v>20.00.00</v>
      </c>
      <c r="T3004" t="str">
        <f t="shared" si="667"/>
        <v>21.00.00</v>
      </c>
      <c r="U3004" t="str">
        <f t="shared" si="668"/>
        <v>12-feb-2018</v>
      </c>
      <c r="V3004">
        <f t="shared" si="669"/>
        <v>2</v>
      </c>
      <c r="W3004">
        <f t="shared" si="670"/>
        <v>2018</v>
      </c>
      <c r="X3004">
        <f t="shared" si="671"/>
        <v>12</v>
      </c>
      <c r="Y3004" s="25">
        <f t="shared" si="672"/>
        <v>26875.200000000175</v>
      </c>
    </row>
    <row r="3005" spans="1:25">
      <c r="A3005" t="s">
        <v>3701</v>
      </c>
      <c r="B3005" t="s">
        <v>3702</v>
      </c>
      <c r="C3005" t="s">
        <v>25</v>
      </c>
      <c r="D3005">
        <v>12</v>
      </c>
      <c r="E3005" s="36">
        <v>-7.2</v>
      </c>
      <c r="F3005" s="4">
        <v>-5.9999999999999995E-4</v>
      </c>
      <c r="G3005">
        <v>0</v>
      </c>
      <c r="H3005" s="25">
        <v>0</v>
      </c>
      <c r="I3005" s="25">
        <v>-58.9</v>
      </c>
      <c r="J3005" s="3">
        <v>10000</v>
      </c>
      <c r="K3005" s="7">
        <f t="shared" si="659"/>
        <v>-3</v>
      </c>
      <c r="L3005" s="6">
        <f t="shared" si="660"/>
        <v>-181.39999999999998</v>
      </c>
      <c r="M3005">
        <v>1</v>
      </c>
      <c r="N3005" s="9">
        <f t="shared" si="661"/>
        <v>0</v>
      </c>
      <c r="O3005" s="9">
        <f t="shared" si="662"/>
        <v>-1</v>
      </c>
      <c r="P3005" s="9">
        <f t="shared" si="663"/>
        <v>0</v>
      </c>
      <c r="Q3005" s="8">
        <f t="shared" si="664"/>
        <v>0</v>
      </c>
      <c r="R3005" s="8">
        <f t="shared" si="665"/>
        <v>-7.2</v>
      </c>
      <c r="S3005" t="str">
        <f t="shared" si="666"/>
        <v>11.00.00</v>
      </c>
      <c r="T3005" t="str">
        <f t="shared" si="667"/>
        <v>23.00.00</v>
      </c>
      <c r="U3005" t="str">
        <f t="shared" si="668"/>
        <v>13-feb-2018</v>
      </c>
      <c r="V3005">
        <f t="shared" si="669"/>
        <v>2</v>
      </c>
      <c r="W3005">
        <f t="shared" si="670"/>
        <v>2018</v>
      </c>
      <c r="X3005">
        <f t="shared" si="671"/>
        <v>13</v>
      </c>
      <c r="Y3005" s="25">
        <f t="shared" si="672"/>
        <v>26868.000000000175</v>
      </c>
    </row>
    <row r="3006" spans="1:25">
      <c r="A3006" t="s">
        <v>6307</v>
      </c>
      <c r="B3006" t="s">
        <v>6308</v>
      </c>
      <c r="C3006" t="s">
        <v>25</v>
      </c>
      <c r="D3006">
        <v>40</v>
      </c>
      <c r="E3006" s="36">
        <v>-32</v>
      </c>
      <c r="F3006" s="4">
        <v>-2.5999999999999999E-3</v>
      </c>
      <c r="G3006">
        <v>0</v>
      </c>
      <c r="H3006" s="25">
        <v>19.7</v>
      </c>
      <c r="I3006" s="25">
        <v>-32</v>
      </c>
      <c r="J3006" s="3">
        <v>10000</v>
      </c>
      <c r="K3006" s="7">
        <f t="shared" si="659"/>
        <v>-4</v>
      </c>
      <c r="L3006" s="6">
        <f t="shared" si="660"/>
        <v>-213.39999999999998</v>
      </c>
      <c r="M3006">
        <v>1</v>
      </c>
      <c r="N3006" s="9">
        <f t="shared" si="661"/>
        <v>0</v>
      </c>
      <c r="O3006" s="9">
        <f t="shared" si="662"/>
        <v>-1</v>
      </c>
      <c r="P3006" s="9">
        <f t="shared" si="663"/>
        <v>0</v>
      </c>
      <c r="Q3006" s="8">
        <f t="shared" si="664"/>
        <v>0</v>
      </c>
      <c r="R3006" s="8">
        <f t="shared" si="665"/>
        <v>-32</v>
      </c>
      <c r="S3006" t="str">
        <f t="shared" si="666"/>
        <v>14.05.00</v>
      </c>
      <c r="T3006" t="str">
        <f t="shared" si="667"/>
        <v>17.25.00</v>
      </c>
      <c r="U3006" t="str">
        <f t="shared" si="668"/>
        <v>13-feb-2018</v>
      </c>
      <c r="V3006">
        <f t="shared" si="669"/>
        <v>2</v>
      </c>
      <c r="W3006">
        <f t="shared" si="670"/>
        <v>2018</v>
      </c>
      <c r="X3006">
        <f t="shared" si="671"/>
        <v>13</v>
      </c>
      <c r="Y3006" s="25">
        <f t="shared" si="672"/>
        <v>26836.000000000175</v>
      </c>
    </row>
    <row r="3007" spans="1:25">
      <c r="A3007" t="s">
        <v>7707</v>
      </c>
      <c r="B3007" t="s">
        <v>7708</v>
      </c>
      <c r="C3007" t="s">
        <v>55</v>
      </c>
      <c r="D3007">
        <v>15</v>
      </c>
      <c r="E3007" s="36">
        <v>-43.7</v>
      </c>
      <c r="F3007" s="4">
        <v>-3.5999999999999999E-3</v>
      </c>
      <c r="G3007">
        <v>0</v>
      </c>
      <c r="H3007" s="25">
        <v>13.3</v>
      </c>
      <c r="I3007" s="25">
        <v>-47.2</v>
      </c>
      <c r="J3007" s="3">
        <v>10000</v>
      </c>
      <c r="K3007" s="7">
        <f t="shared" si="659"/>
        <v>-5</v>
      </c>
      <c r="L3007" s="6">
        <f t="shared" si="660"/>
        <v>-257.09999999999997</v>
      </c>
      <c r="M3007">
        <v>1</v>
      </c>
      <c r="N3007" s="9">
        <f t="shared" si="661"/>
        <v>0</v>
      </c>
      <c r="O3007" s="9">
        <f t="shared" si="662"/>
        <v>-1</v>
      </c>
      <c r="P3007" s="9">
        <f t="shared" si="663"/>
        <v>0</v>
      </c>
      <c r="Q3007" s="8">
        <f t="shared" si="664"/>
        <v>0</v>
      </c>
      <c r="R3007" s="8">
        <f t="shared" si="665"/>
        <v>-43.7</v>
      </c>
      <c r="S3007" t="str">
        <f t="shared" si="666"/>
        <v>17.15.00</v>
      </c>
      <c r="T3007" t="str">
        <f t="shared" si="667"/>
        <v>21.00.00</v>
      </c>
      <c r="U3007" t="str">
        <f t="shared" si="668"/>
        <v>13-feb-2018</v>
      </c>
      <c r="V3007">
        <f t="shared" si="669"/>
        <v>2</v>
      </c>
      <c r="W3007">
        <f t="shared" si="670"/>
        <v>2018</v>
      </c>
      <c r="X3007">
        <f t="shared" si="671"/>
        <v>13</v>
      </c>
      <c r="Y3007" s="25">
        <f t="shared" si="672"/>
        <v>26792.300000000174</v>
      </c>
    </row>
    <row r="3008" spans="1:25">
      <c r="A3008" t="s">
        <v>4454</v>
      </c>
      <c r="B3008" t="s">
        <v>4455</v>
      </c>
      <c r="C3008" t="s">
        <v>55</v>
      </c>
      <c r="D3008">
        <v>2</v>
      </c>
      <c r="E3008" s="36">
        <v>6.2</v>
      </c>
      <c r="F3008" s="4">
        <v>5.0000000000000001E-4</v>
      </c>
      <c r="G3008">
        <v>0</v>
      </c>
      <c r="H3008" s="25">
        <v>43.1</v>
      </c>
      <c r="I3008" s="25">
        <v>0</v>
      </c>
      <c r="J3008" s="3">
        <v>10000</v>
      </c>
      <c r="K3008" s="7">
        <f t="shared" si="659"/>
        <v>1</v>
      </c>
      <c r="L3008" s="6">
        <f t="shared" si="660"/>
        <v>6.2</v>
      </c>
      <c r="M3008">
        <v>1</v>
      </c>
      <c r="N3008" s="9">
        <f t="shared" si="661"/>
        <v>1</v>
      </c>
      <c r="O3008" s="9">
        <f t="shared" si="662"/>
        <v>0</v>
      </c>
      <c r="P3008" s="9">
        <f t="shared" si="663"/>
        <v>0</v>
      </c>
      <c r="Q3008" s="8">
        <f t="shared" si="664"/>
        <v>6.2</v>
      </c>
      <c r="R3008" s="8">
        <f t="shared" si="665"/>
        <v>0</v>
      </c>
      <c r="S3008" t="str">
        <f t="shared" si="666"/>
        <v>8.00.00</v>
      </c>
      <c r="T3008" t="str">
        <f t="shared" si="667"/>
        <v>10.00.00</v>
      </c>
      <c r="U3008" t="str">
        <f t="shared" si="668"/>
        <v>13-feb-2018</v>
      </c>
      <c r="V3008">
        <f t="shared" si="669"/>
        <v>2</v>
      </c>
      <c r="W3008">
        <f t="shared" si="670"/>
        <v>2018</v>
      </c>
      <c r="X3008">
        <f t="shared" si="671"/>
        <v>13</v>
      </c>
      <c r="Y3008" s="25">
        <f t="shared" si="672"/>
        <v>26798.500000000175</v>
      </c>
    </row>
    <row r="3009" spans="1:25">
      <c r="A3009" t="s">
        <v>4456</v>
      </c>
      <c r="B3009" t="s">
        <v>4456</v>
      </c>
      <c r="C3009" t="s">
        <v>55</v>
      </c>
      <c r="D3009">
        <v>0</v>
      </c>
      <c r="E3009" s="36">
        <v>-49.8</v>
      </c>
      <c r="F3009" s="4">
        <v>-4.1000000000000003E-3</v>
      </c>
      <c r="G3009">
        <v>0</v>
      </c>
      <c r="H3009" s="25">
        <v>0</v>
      </c>
      <c r="I3009" s="25">
        <v>-49.8</v>
      </c>
      <c r="J3009" s="3">
        <v>10000</v>
      </c>
      <c r="K3009" s="7">
        <f t="shared" si="659"/>
        <v>-1</v>
      </c>
      <c r="L3009" s="6">
        <f t="shared" si="660"/>
        <v>-49.8</v>
      </c>
      <c r="M3009">
        <v>1</v>
      </c>
      <c r="N3009" s="9">
        <f t="shared" si="661"/>
        <v>0</v>
      </c>
      <c r="O3009" s="9">
        <f t="shared" si="662"/>
        <v>-1</v>
      </c>
      <c r="P3009" s="9">
        <f t="shared" si="663"/>
        <v>0</v>
      </c>
      <c r="Q3009" s="8">
        <f t="shared" si="664"/>
        <v>0</v>
      </c>
      <c r="R3009" s="8">
        <f t="shared" si="665"/>
        <v>-49.8</v>
      </c>
      <c r="S3009" t="str">
        <f t="shared" si="666"/>
        <v>15.00.00</v>
      </c>
      <c r="T3009" t="str">
        <f t="shared" si="667"/>
        <v>15.00.00</v>
      </c>
      <c r="U3009" t="str">
        <f t="shared" si="668"/>
        <v>14-feb-2018</v>
      </c>
      <c r="V3009">
        <f t="shared" si="669"/>
        <v>2</v>
      </c>
      <c r="W3009">
        <f t="shared" si="670"/>
        <v>2018</v>
      </c>
      <c r="X3009">
        <f t="shared" si="671"/>
        <v>14</v>
      </c>
      <c r="Y3009" s="25">
        <f t="shared" si="672"/>
        <v>26748.700000000175</v>
      </c>
    </row>
    <row r="3010" spans="1:25">
      <c r="A3010" t="s">
        <v>6309</v>
      </c>
      <c r="B3010" t="s">
        <v>6310</v>
      </c>
      <c r="C3010" t="s">
        <v>25</v>
      </c>
      <c r="D3010">
        <v>15</v>
      </c>
      <c r="E3010" s="36">
        <v>63</v>
      </c>
      <c r="F3010" s="4">
        <v>5.1000000000000004E-3</v>
      </c>
      <c r="G3010">
        <v>0</v>
      </c>
      <c r="H3010" s="25">
        <v>94.7</v>
      </c>
      <c r="I3010" s="25">
        <v>0</v>
      </c>
      <c r="J3010" s="3">
        <v>10000</v>
      </c>
      <c r="K3010" s="7">
        <f t="shared" si="659"/>
        <v>1</v>
      </c>
      <c r="L3010" s="6">
        <f t="shared" si="660"/>
        <v>63</v>
      </c>
      <c r="M3010">
        <v>1</v>
      </c>
      <c r="N3010" s="9">
        <f t="shared" si="661"/>
        <v>1</v>
      </c>
      <c r="O3010" s="9">
        <f t="shared" si="662"/>
        <v>0</v>
      </c>
      <c r="P3010" s="9">
        <f t="shared" si="663"/>
        <v>0</v>
      </c>
      <c r="Q3010" s="8">
        <f t="shared" si="664"/>
        <v>63</v>
      </c>
      <c r="R3010" s="8">
        <f t="shared" si="665"/>
        <v>0</v>
      </c>
      <c r="S3010" t="str">
        <f t="shared" si="666"/>
        <v>16.10.00</v>
      </c>
      <c r="T3010" t="str">
        <f t="shared" si="667"/>
        <v>17.25.00</v>
      </c>
      <c r="U3010" t="str">
        <f t="shared" si="668"/>
        <v>14-feb-2018</v>
      </c>
      <c r="V3010">
        <f t="shared" si="669"/>
        <v>2</v>
      </c>
      <c r="W3010">
        <f t="shared" si="670"/>
        <v>2018</v>
      </c>
      <c r="X3010">
        <f t="shared" si="671"/>
        <v>14</v>
      </c>
      <c r="Y3010" s="25">
        <f t="shared" si="672"/>
        <v>26811.700000000175</v>
      </c>
    </row>
    <row r="3011" spans="1:25">
      <c r="A3011" t="s">
        <v>4457</v>
      </c>
      <c r="B3011" t="s">
        <v>4458</v>
      </c>
      <c r="C3011" t="s">
        <v>25</v>
      </c>
      <c r="D3011">
        <v>16</v>
      </c>
      <c r="E3011" s="36">
        <v>89.2</v>
      </c>
      <c r="F3011" s="4">
        <v>7.1999999999999998E-3</v>
      </c>
      <c r="G3011">
        <v>0</v>
      </c>
      <c r="H3011" s="25">
        <v>154.80000000000001</v>
      </c>
      <c r="I3011" s="25">
        <v>0</v>
      </c>
      <c r="J3011" s="3">
        <v>10000</v>
      </c>
      <c r="K3011" s="7">
        <f t="shared" si="659"/>
        <v>2</v>
      </c>
      <c r="L3011" s="6">
        <f t="shared" si="660"/>
        <v>152.19999999999999</v>
      </c>
      <c r="M3011">
        <v>1</v>
      </c>
      <c r="N3011" s="9">
        <f t="shared" si="661"/>
        <v>1</v>
      </c>
      <c r="O3011" s="9">
        <f t="shared" si="662"/>
        <v>0</v>
      </c>
      <c r="P3011" s="9">
        <f t="shared" si="663"/>
        <v>0</v>
      </c>
      <c r="Q3011" s="8">
        <f t="shared" si="664"/>
        <v>89.2</v>
      </c>
      <c r="R3011" s="8">
        <f t="shared" si="665"/>
        <v>0</v>
      </c>
      <c r="S3011" t="str">
        <f t="shared" si="666"/>
        <v>17.00.00</v>
      </c>
      <c r="T3011" t="str">
        <f t="shared" si="667"/>
        <v>9.00.00</v>
      </c>
      <c r="U3011" t="str">
        <f t="shared" si="668"/>
        <v>14-feb-2018</v>
      </c>
      <c r="V3011">
        <f t="shared" si="669"/>
        <v>2</v>
      </c>
      <c r="W3011">
        <f t="shared" si="670"/>
        <v>2018</v>
      </c>
      <c r="X3011">
        <f t="shared" si="671"/>
        <v>14</v>
      </c>
      <c r="Y3011" s="25">
        <f t="shared" si="672"/>
        <v>26900.900000000176</v>
      </c>
    </row>
    <row r="3012" spans="1:25">
      <c r="A3012" t="s">
        <v>6311</v>
      </c>
      <c r="B3012" t="s">
        <v>6312</v>
      </c>
      <c r="C3012" t="s">
        <v>25</v>
      </c>
      <c r="D3012">
        <v>30</v>
      </c>
      <c r="E3012" s="36">
        <v>-65.7</v>
      </c>
      <c r="F3012" s="4">
        <v>-5.3E-3</v>
      </c>
      <c r="G3012">
        <v>0</v>
      </c>
      <c r="H3012" s="25">
        <v>14</v>
      </c>
      <c r="I3012" s="25">
        <v>-64.7</v>
      </c>
      <c r="J3012" s="3">
        <v>10000</v>
      </c>
      <c r="K3012" s="7">
        <f t="shared" si="659"/>
        <v>-1</v>
      </c>
      <c r="L3012" s="6">
        <f t="shared" si="660"/>
        <v>-65.7</v>
      </c>
      <c r="M3012">
        <v>1</v>
      </c>
      <c r="N3012" s="9">
        <f t="shared" si="661"/>
        <v>0</v>
      </c>
      <c r="O3012" s="9">
        <f t="shared" si="662"/>
        <v>-1</v>
      </c>
      <c r="P3012" s="9">
        <f t="shared" si="663"/>
        <v>0</v>
      </c>
      <c r="Q3012" s="8">
        <f t="shared" si="664"/>
        <v>0</v>
      </c>
      <c r="R3012" s="8">
        <f t="shared" si="665"/>
        <v>-65.7</v>
      </c>
      <c r="S3012" t="str">
        <f t="shared" si="666"/>
        <v>11.05.00</v>
      </c>
      <c r="T3012" t="str">
        <f t="shared" si="667"/>
        <v>13.35.00</v>
      </c>
      <c r="U3012" t="str">
        <f t="shared" si="668"/>
        <v>15-feb-2018</v>
      </c>
      <c r="V3012">
        <f t="shared" si="669"/>
        <v>2</v>
      </c>
      <c r="W3012">
        <f t="shared" si="670"/>
        <v>2018</v>
      </c>
      <c r="X3012">
        <f t="shared" si="671"/>
        <v>15</v>
      </c>
      <c r="Y3012" s="25">
        <f t="shared" si="672"/>
        <v>26835.200000000175</v>
      </c>
    </row>
    <row r="3013" spans="1:25">
      <c r="A3013" t="s">
        <v>6312</v>
      </c>
      <c r="B3013" t="s">
        <v>6313</v>
      </c>
      <c r="C3013" t="s">
        <v>55</v>
      </c>
      <c r="D3013">
        <v>43</v>
      </c>
      <c r="E3013" s="36">
        <v>133.19999999999999</v>
      </c>
      <c r="F3013" s="4">
        <v>5.4000000000000003E-3</v>
      </c>
      <c r="G3013">
        <v>0</v>
      </c>
      <c r="H3013" s="25">
        <v>222.2</v>
      </c>
      <c r="I3013" s="25">
        <v>-60.4</v>
      </c>
      <c r="J3013" s="3">
        <v>10000</v>
      </c>
      <c r="K3013" s="7">
        <f t="shared" si="659"/>
        <v>1</v>
      </c>
      <c r="L3013" s="6">
        <f t="shared" si="660"/>
        <v>133.19999999999999</v>
      </c>
      <c r="M3013">
        <v>1</v>
      </c>
      <c r="N3013" s="9">
        <f t="shared" si="661"/>
        <v>1</v>
      </c>
      <c r="O3013" s="9">
        <f t="shared" si="662"/>
        <v>0</v>
      </c>
      <c r="P3013" s="9">
        <f t="shared" si="663"/>
        <v>0</v>
      </c>
      <c r="Q3013" s="8">
        <f t="shared" si="664"/>
        <v>133.19999999999999</v>
      </c>
      <c r="R3013" s="8">
        <f t="shared" si="665"/>
        <v>0</v>
      </c>
      <c r="S3013" t="str">
        <f t="shared" si="666"/>
        <v>13.35.00</v>
      </c>
      <c r="T3013" t="str">
        <f t="shared" si="667"/>
        <v>17.10.00</v>
      </c>
      <c r="U3013" t="str">
        <f t="shared" si="668"/>
        <v>15-feb-2018</v>
      </c>
      <c r="V3013">
        <f t="shared" si="669"/>
        <v>2</v>
      </c>
      <c r="W3013">
        <f t="shared" si="670"/>
        <v>2018</v>
      </c>
      <c r="X3013">
        <f t="shared" si="671"/>
        <v>15</v>
      </c>
      <c r="Y3013" s="25">
        <f t="shared" si="672"/>
        <v>26968.400000000176</v>
      </c>
    </row>
    <row r="3014" spans="1:25">
      <c r="A3014" t="s">
        <v>4459</v>
      </c>
      <c r="B3014" t="s">
        <v>4460</v>
      </c>
      <c r="C3014" t="s">
        <v>55</v>
      </c>
      <c r="D3014">
        <v>3</v>
      </c>
      <c r="E3014" s="36">
        <v>54.2</v>
      </c>
      <c r="F3014" s="4">
        <v>4.4000000000000003E-3</v>
      </c>
      <c r="G3014">
        <v>0</v>
      </c>
      <c r="H3014" s="25">
        <v>108</v>
      </c>
      <c r="I3014" s="25">
        <v>-9.8000000000000007</v>
      </c>
      <c r="J3014" s="3">
        <v>10000</v>
      </c>
      <c r="K3014" s="7">
        <f t="shared" si="659"/>
        <v>2</v>
      </c>
      <c r="L3014" s="6">
        <f t="shared" si="660"/>
        <v>187.39999999999998</v>
      </c>
      <c r="M3014">
        <v>1</v>
      </c>
      <c r="N3014" s="9">
        <f t="shared" si="661"/>
        <v>1</v>
      </c>
      <c r="O3014" s="9">
        <f t="shared" si="662"/>
        <v>0</v>
      </c>
      <c r="P3014" s="9">
        <f t="shared" si="663"/>
        <v>0</v>
      </c>
      <c r="Q3014" s="8">
        <f t="shared" si="664"/>
        <v>54.2</v>
      </c>
      <c r="R3014" s="8">
        <f t="shared" si="665"/>
        <v>0</v>
      </c>
      <c r="S3014" t="str">
        <f t="shared" si="666"/>
        <v>14.00.00</v>
      </c>
      <c r="T3014" t="str">
        <f t="shared" si="667"/>
        <v>17.00.00</v>
      </c>
      <c r="U3014" t="str">
        <f t="shared" si="668"/>
        <v>15-feb-2018</v>
      </c>
      <c r="V3014">
        <f t="shared" si="669"/>
        <v>2</v>
      </c>
      <c r="W3014">
        <f t="shared" si="670"/>
        <v>2018</v>
      </c>
      <c r="X3014">
        <f t="shared" si="671"/>
        <v>15</v>
      </c>
      <c r="Y3014" s="25">
        <f t="shared" si="672"/>
        <v>27022.600000000177</v>
      </c>
    </row>
    <row r="3015" spans="1:25">
      <c r="A3015" t="s">
        <v>6314</v>
      </c>
      <c r="B3015" t="s">
        <v>6315</v>
      </c>
      <c r="C3015" t="s">
        <v>55</v>
      </c>
      <c r="D3015">
        <v>56</v>
      </c>
      <c r="E3015" s="36">
        <v>-87.2</v>
      </c>
      <c r="F3015" s="4">
        <v>-3.5000000000000001E-3</v>
      </c>
      <c r="G3015">
        <v>0</v>
      </c>
      <c r="H3015" s="25">
        <v>36.6</v>
      </c>
      <c r="I3015" s="25">
        <v>-90.5</v>
      </c>
      <c r="J3015" s="3">
        <v>10000</v>
      </c>
      <c r="K3015" s="7">
        <f t="shared" ref="K3015:K3078" si="673">+IF(AND(E3015&gt;=0,E3014&gt;=0),K3014+1,IF(AND(E3015&lt;0,E3014&lt;0),K3014-1,IF(AND(E3015&gt;=0,E3014&lt;0),1,-1)))</f>
        <v>-1</v>
      </c>
      <c r="L3015" s="6">
        <f t="shared" ref="L3015:L3078" si="674">+IF(AND(E3015&gt;=0,E3014&gt;=0),L3014+E3015,IF(AND(E3015&lt;0,E3014&lt;0),L3014+E3015,E3015))</f>
        <v>-87.2</v>
      </c>
      <c r="M3015">
        <v>1</v>
      </c>
      <c r="N3015" s="9">
        <f t="shared" ref="N3015:N3078" si="675">+IF(E3015&gt;0,1,0)</f>
        <v>0</v>
      </c>
      <c r="O3015" s="9">
        <f t="shared" ref="O3015:O3078" si="676">+IF(E3015&lt;0,-1,0)</f>
        <v>-1</v>
      </c>
      <c r="P3015" s="9">
        <f t="shared" ref="P3015:P3078" si="677">+IF(E3015=0,1,0)</f>
        <v>0</v>
      </c>
      <c r="Q3015" s="8">
        <f t="shared" ref="Q3015:Q3078" si="678">IF(E3015&gt;=0,E3015,0)</f>
        <v>0</v>
      </c>
      <c r="R3015" s="8">
        <f t="shared" ref="R3015:R3078" si="679">IF(E3015&lt;0,E3015,0)</f>
        <v>-87.2</v>
      </c>
      <c r="S3015" t="str">
        <f t="shared" ref="S3015:S3078" si="680">REPLACE(A3015,1,SEARCH(" ",A3015),"")</f>
        <v>11.50.00</v>
      </c>
      <c r="T3015" t="str">
        <f t="shared" ref="T3015:T3078" si="681">REPLACE(B3015,1,SEARCH(" ",B3015),"")</f>
        <v>16.30.00</v>
      </c>
      <c r="U3015" t="str">
        <f t="shared" ref="U3015:U3078" si="682">LEFT(A3015,11)</f>
        <v>16-feb-2018</v>
      </c>
      <c r="V3015">
        <f t="shared" ref="V3015:V3078" si="683">MONTH(U3015)</f>
        <v>2</v>
      </c>
      <c r="W3015">
        <f t="shared" ref="W3015:W3078" si="684">YEAR(U3015)</f>
        <v>2018</v>
      </c>
      <c r="X3015">
        <f t="shared" ref="X3015:X3078" si="685">DAY(U3015)</f>
        <v>16</v>
      </c>
      <c r="Y3015" s="25">
        <f t="shared" ref="Y3015:Y3078" si="686">Y3014+E3015</f>
        <v>26935.400000000176</v>
      </c>
    </row>
    <row r="3016" spans="1:25">
      <c r="A3016" t="s">
        <v>6315</v>
      </c>
      <c r="B3016" t="s">
        <v>6316</v>
      </c>
      <c r="C3016" t="s">
        <v>25</v>
      </c>
      <c r="D3016">
        <v>11</v>
      </c>
      <c r="E3016" s="36">
        <v>26.2</v>
      </c>
      <c r="F3016" s="4">
        <v>2.0999999999999999E-3</v>
      </c>
      <c r="G3016">
        <v>0</v>
      </c>
      <c r="H3016" s="25">
        <v>24.6</v>
      </c>
      <c r="I3016" s="25">
        <v>-10.6</v>
      </c>
      <c r="J3016" s="3">
        <v>10000</v>
      </c>
      <c r="K3016" s="7">
        <f t="shared" si="673"/>
        <v>1</v>
      </c>
      <c r="L3016" s="6">
        <f t="shared" si="674"/>
        <v>26.2</v>
      </c>
      <c r="M3016">
        <v>1</v>
      </c>
      <c r="N3016" s="9">
        <f t="shared" si="675"/>
        <v>1</v>
      </c>
      <c r="O3016" s="9">
        <f t="shared" si="676"/>
        <v>0</v>
      </c>
      <c r="P3016" s="9">
        <f t="shared" si="677"/>
        <v>0</v>
      </c>
      <c r="Q3016" s="8">
        <f t="shared" si="678"/>
        <v>26.2</v>
      </c>
      <c r="R3016" s="8">
        <f t="shared" si="679"/>
        <v>0</v>
      </c>
      <c r="S3016" t="str">
        <f t="shared" si="680"/>
        <v>16.30.00</v>
      </c>
      <c r="T3016" t="str">
        <f t="shared" si="681"/>
        <v>17.25.00</v>
      </c>
      <c r="U3016" t="str">
        <f t="shared" si="682"/>
        <v>16-feb-2018</v>
      </c>
      <c r="V3016">
        <f t="shared" si="683"/>
        <v>2</v>
      </c>
      <c r="W3016">
        <f t="shared" si="684"/>
        <v>2018</v>
      </c>
      <c r="X3016">
        <f t="shared" si="685"/>
        <v>16</v>
      </c>
      <c r="Y3016" s="25">
        <f t="shared" si="686"/>
        <v>26961.600000000177</v>
      </c>
    </row>
    <row r="3017" spans="1:25">
      <c r="A3017" t="s">
        <v>4461</v>
      </c>
      <c r="B3017" t="s">
        <v>4462</v>
      </c>
      <c r="C3017" t="s">
        <v>25</v>
      </c>
      <c r="D3017">
        <v>1</v>
      </c>
      <c r="E3017" s="36">
        <v>-32.799999999999997</v>
      </c>
      <c r="F3017" s="4">
        <v>-2.5999999999999999E-3</v>
      </c>
      <c r="G3017">
        <v>0</v>
      </c>
      <c r="H3017" s="25">
        <v>7.7</v>
      </c>
      <c r="I3017" s="25">
        <v>-32.799999999999997</v>
      </c>
      <c r="J3017" s="3">
        <v>10000</v>
      </c>
      <c r="K3017" s="7">
        <f t="shared" si="673"/>
        <v>-1</v>
      </c>
      <c r="L3017" s="6">
        <f t="shared" si="674"/>
        <v>-32.799999999999997</v>
      </c>
      <c r="M3017">
        <v>1</v>
      </c>
      <c r="N3017" s="9">
        <f t="shared" si="675"/>
        <v>0</v>
      </c>
      <c r="O3017" s="9">
        <f t="shared" si="676"/>
        <v>-1</v>
      </c>
      <c r="P3017" s="9">
        <f t="shared" si="677"/>
        <v>0</v>
      </c>
      <c r="Q3017" s="8">
        <f t="shared" si="678"/>
        <v>0</v>
      </c>
      <c r="R3017" s="8">
        <f t="shared" si="679"/>
        <v>-32.799999999999997</v>
      </c>
      <c r="S3017" t="str">
        <f t="shared" si="680"/>
        <v>18.00.00</v>
      </c>
      <c r="T3017" t="str">
        <f t="shared" si="681"/>
        <v>19.00.00</v>
      </c>
      <c r="U3017" t="str">
        <f t="shared" si="682"/>
        <v>16-feb-2018</v>
      </c>
      <c r="V3017">
        <f t="shared" si="683"/>
        <v>2</v>
      </c>
      <c r="W3017">
        <f t="shared" si="684"/>
        <v>2018</v>
      </c>
      <c r="X3017">
        <f t="shared" si="685"/>
        <v>16</v>
      </c>
      <c r="Y3017" s="25">
        <f t="shared" si="686"/>
        <v>26928.800000000178</v>
      </c>
    </row>
    <row r="3018" spans="1:25">
      <c r="A3018" t="s">
        <v>4463</v>
      </c>
      <c r="B3018" t="s">
        <v>4464</v>
      </c>
      <c r="C3018" t="s">
        <v>55</v>
      </c>
      <c r="D3018">
        <v>15</v>
      </c>
      <c r="E3018" s="36">
        <v>61.4</v>
      </c>
      <c r="F3018" s="4">
        <v>4.8999999999999998E-3</v>
      </c>
      <c r="G3018">
        <v>0</v>
      </c>
      <c r="H3018" s="25">
        <v>84.6</v>
      </c>
      <c r="I3018" s="25">
        <v>0</v>
      </c>
      <c r="J3018" s="3">
        <v>10000</v>
      </c>
      <c r="K3018" s="7">
        <f t="shared" si="673"/>
        <v>1</v>
      </c>
      <c r="L3018" s="6">
        <f t="shared" si="674"/>
        <v>61.4</v>
      </c>
      <c r="M3018">
        <v>1</v>
      </c>
      <c r="N3018" s="9">
        <f t="shared" si="675"/>
        <v>1</v>
      </c>
      <c r="O3018" s="9">
        <f t="shared" si="676"/>
        <v>0</v>
      </c>
      <c r="P3018" s="9">
        <f t="shared" si="677"/>
        <v>0</v>
      </c>
      <c r="Q3018" s="8">
        <f t="shared" si="678"/>
        <v>61.4</v>
      </c>
      <c r="R3018" s="8">
        <f t="shared" si="679"/>
        <v>0</v>
      </c>
      <c r="S3018" t="str">
        <f t="shared" si="680"/>
        <v>10.00.00</v>
      </c>
      <c r="T3018" t="str">
        <f t="shared" si="681"/>
        <v>1.00.00</v>
      </c>
      <c r="U3018" t="str">
        <f t="shared" si="682"/>
        <v>19-feb-2018</v>
      </c>
      <c r="V3018">
        <f t="shared" si="683"/>
        <v>2</v>
      </c>
      <c r="W3018">
        <f t="shared" si="684"/>
        <v>2018</v>
      </c>
      <c r="X3018">
        <f t="shared" si="685"/>
        <v>19</v>
      </c>
      <c r="Y3018" s="25">
        <f t="shared" si="686"/>
        <v>26990.200000000179</v>
      </c>
    </row>
    <row r="3019" spans="1:25">
      <c r="A3019" t="s">
        <v>6317</v>
      </c>
      <c r="B3019" t="s">
        <v>6318</v>
      </c>
      <c r="C3019" t="s">
        <v>55</v>
      </c>
      <c r="D3019">
        <v>8</v>
      </c>
      <c r="E3019" s="36">
        <v>14</v>
      </c>
      <c r="F3019" s="4">
        <v>5.9999999999999995E-4</v>
      </c>
      <c r="G3019">
        <v>0</v>
      </c>
      <c r="H3019" s="25">
        <v>104</v>
      </c>
      <c r="I3019" s="25">
        <v>0</v>
      </c>
      <c r="J3019" s="3">
        <v>10000</v>
      </c>
      <c r="K3019" s="7">
        <f t="shared" si="673"/>
        <v>2</v>
      </c>
      <c r="L3019" s="6">
        <f t="shared" si="674"/>
        <v>75.400000000000006</v>
      </c>
      <c r="M3019">
        <v>1</v>
      </c>
      <c r="N3019" s="9">
        <f t="shared" si="675"/>
        <v>1</v>
      </c>
      <c r="O3019" s="9">
        <f t="shared" si="676"/>
        <v>0</v>
      </c>
      <c r="P3019" s="9">
        <f t="shared" si="677"/>
        <v>0</v>
      </c>
      <c r="Q3019" s="8">
        <f t="shared" si="678"/>
        <v>14</v>
      </c>
      <c r="R3019" s="8">
        <f t="shared" si="679"/>
        <v>0</v>
      </c>
      <c r="S3019" t="str">
        <f t="shared" si="680"/>
        <v>10.50.00</v>
      </c>
      <c r="T3019" t="str">
        <f t="shared" si="681"/>
        <v>11.30.00</v>
      </c>
      <c r="U3019" t="str">
        <f t="shared" si="682"/>
        <v>20-feb-2018</v>
      </c>
      <c r="V3019">
        <f t="shared" si="683"/>
        <v>2</v>
      </c>
      <c r="W3019">
        <f t="shared" si="684"/>
        <v>2018</v>
      </c>
      <c r="X3019">
        <f t="shared" si="685"/>
        <v>20</v>
      </c>
      <c r="Y3019" s="25">
        <f t="shared" si="686"/>
        <v>27004.200000000179</v>
      </c>
    </row>
    <row r="3020" spans="1:25">
      <c r="A3020" t="s">
        <v>6319</v>
      </c>
      <c r="B3020" t="s">
        <v>6320</v>
      </c>
      <c r="C3020" t="s">
        <v>25</v>
      </c>
      <c r="D3020">
        <v>43</v>
      </c>
      <c r="E3020" s="36">
        <v>80.599999999999994</v>
      </c>
      <c r="F3020" s="4">
        <v>6.4999999999999997E-3</v>
      </c>
      <c r="G3020">
        <v>0</v>
      </c>
      <c r="H3020" s="25">
        <v>80.599999999999994</v>
      </c>
      <c r="I3020" s="25">
        <v>-3</v>
      </c>
      <c r="J3020" s="3">
        <v>10000</v>
      </c>
      <c r="K3020" s="7">
        <f t="shared" si="673"/>
        <v>3</v>
      </c>
      <c r="L3020" s="6">
        <f t="shared" si="674"/>
        <v>156</v>
      </c>
      <c r="M3020">
        <v>1</v>
      </c>
      <c r="N3020" s="9">
        <f t="shared" si="675"/>
        <v>1</v>
      </c>
      <c r="O3020" s="9">
        <f t="shared" si="676"/>
        <v>0</v>
      </c>
      <c r="P3020" s="9">
        <f t="shared" si="677"/>
        <v>0</v>
      </c>
      <c r="Q3020" s="8">
        <f t="shared" si="678"/>
        <v>80.599999999999994</v>
      </c>
      <c r="R3020" s="8">
        <f t="shared" si="679"/>
        <v>0</v>
      </c>
      <c r="S3020" t="str">
        <f t="shared" si="680"/>
        <v>13.50.00</v>
      </c>
      <c r="T3020" t="str">
        <f t="shared" si="681"/>
        <v>17.25.00</v>
      </c>
      <c r="U3020" t="str">
        <f t="shared" si="682"/>
        <v>20-feb-2018</v>
      </c>
      <c r="V3020">
        <f t="shared" si="683"/>
        <v>2</v>
      </c>
      <c r="W3020">
        <f t="shared" si="684"/>
        <v>2018</v>
      </c>
      <c r="X3020">
        <f t="shared" si="685"/>
        <v>20</v>
      </c>
      <c r="Y3020" s="25">
        <f t="shared" si="686"/>
        <v>27084.800000000178</v>
      </c>
    </row>
    <row r="3021" spans="1:25">
      <c r="A3021" t="s">
        <v>4467</v>
      </c>
      <c r="B3021" t="s">
        <v>4468</v>
      </c>
      <c r="C3021" t="s">
        <v>25</v>
      </c>
      <c r="D3021">
        <v>5</v>
      </c>
      <c r="E3021" s="36">
        <v>-18.8</v>
      </c>
      <c r="F3021" s="4">
        <v>-1.5E-3</v>
      </c>
      <c r="G3021">
        <v>0</v>
      </c>
      <c r="H3021" s="25">
        <v>47.3</v>
      </c>
      <c r="I3021" s="25">
        <v>-18.8</v>
      </c>
      <c r="J3021" s="3">
        <v>10000</v>
      </c>
      <c r="K3021" s="7">
        <f t="shared" si="673"/>
        <v>-1</v>
      </c>
      <c r="L3021" s="6">
        <f t="shared" si="674"/>
        <v>-18.8</v>
      </c>
      <c r="M3021">
        <v>1</v>
      </c>
      <c r="N3021" s="9">
        <f t="shared" si="675"/>
        <v>0</v>
      </c>
      <c r="O3021" s="9">
        <f t="shared" si="676"/>
        <v>-1</v>
      </c>
      <c r="P3021" s="9">
        <f t="shared" si="677"/>
        <v>0</v>
      </c>
      <c r="Q3021" s="8">
        <f t="shared" si="678"/>
        <v>0</v>
      </c>
      <c r="R3021" s="8">
        <f t="shared" si="679"/>
        <v>-18.8</v>
      </c>
      <c r="S3021" t="str">
        <f t="shared" si="680"/>
        <v>16.00.00</v>
      </c>
      <c r="T3021" t="str">
        <f t="shared" si="681"/>
        <v>21.00.00</v>
      </c>
      <c r="U3021" t="str">
        <f t="shared" si="682"/>
        <v>20-feb-2018</v>
      </c>
      <c r="V3021">
        <f t="shared" si="683"/>
        <v>2</v>
      </c>
      <c r="W3021">
        <f t="shared" si="684"/>
        <v>2018</v>
      </c>
      <c r="X3021">
        <f t="shared" si="685"/>
        <v>20</v>
      </c>
      <c r="Y3021" s="25">
        <f t="shared" si="686"/>
        <v>27066.000000000178</v>
      </c>
    </row>
    <row r="3022" spans="1:25">
      <c r="A3022" t="s">
        <v>4465</v>
      </c>
      <c r="B3022" t="s">
        <v>4466</v>
      </c>
      <c r="C3022" t="s">
        <v>25</v>
      </c>
      <c r="D3022">
        <v>1</v>
      </c>
      <c r="E3022" s="36">
        <v>-30.8</v>
      </c>
      <c r="F3022" s="4">
        <v>-2.5000000000000001E-3</v>
      </c>
      <c r="G3022">
        <v>0</v>
      </c>
      <c r="H3022" s="25">
        <v>40.299999999999997</v>
      </c>
      <c r="I3022" s="25">
        <v>-30.8</v>
      </c>
      <c r="J3022" s="3">
        <v>10000</v>
      </c>
      <c r="K3022" s="7">
        <f t="shared" si="673"/>
        <v>-2</v>
      </c>
      <c r="L3022" s="6">
        <f t="shared" si="674"/>
        <v>-49.6</v>
      </c>
      <c r="M3022">
        <v>1</v>
      </c>
      <c r="N3022" s="9">
        <f t="shared" si="675"/>
        <v>0</v>
      </c>
      <c r="O3022" s="9">
        <f t="shared" si="676"/>
        <v>-1</v>
      </c>
      <c r="P3022" s="9">
        <f t="shared" si="677"/>
        <v>0</v>
      </c>
      <c r="Q3022" s="8">
        <f t="shared" si="678"/>
        <v>0</v>
      </c>
      <c r="R3022" s="8">
        <f t="shared" si="679"/>
        <v>-30.8</v>
      </c>
      <c r="S3022" t="str">
        <f t="shared" si="680"/>
        <v>9.00.00</v>
      </c>
      <c r="T3022" t="str">
        <f t="shared" si="681"/>
        <v>10.00.00</v>
      </c>
      <c r="U3022" t="str">
        <f t="shared" si="682"/>
        <v>20-feb-2018</v>
      </c>
      <c r="V3022">
        <f t="shared" si="683"/>
        <v>2</v>
      </c>
      <c r="W3022">
        <f t="shared" si="684"/>
        <v>2018</v>
      </c>
      <c r="X3022">
        <f t="shared" si="685"/>
        <v>20</v>
      </c>
      <c r="Y3022" s="25">
        <f t="shared" si="686"/>
        <v>27035.200000000179</v>
      </c>
    </row>
    <row r="3023" spans="1:25">
      <c r="A3023" t="s">
        <v>6321</v>
      </c>
      <c r="B3023" t="s">
        <v>6322</v>
      </c>
      <c r="C3023" t="s">
        <v>55</v>
      </c>
      <c r="D3023">
        <v>46</v>
      </c>
      <c r="E3023" s="36">
        <v>26</v>
      </c>
      <c r="F3023" s="4">
        <v>1E-3</v>
      </c>
      <c r="G3023">
        <v>0</v>
      </c>
      <c r="H3023" s="25">
        <v>64.400000000000006</v>
      </c>
      <c r="I3023" s="25">
        <v>-36</v>
      </c>
      <c r="J3023" s="3">
        <v>10000</v>
      </c>
      <c r="K3023" s="7">
        <f t="shared" si="673"/>
        <v>1</v>
      </c>
      <c r="L3023" s="6">
        <f t="shared" si="674"/>
        <v>26</v>
      </c>
      <c r="M3023">
        <v>1</v>
      </c>
      <c r="N3023" s="9">
        <f t="shared" si="675"/>
        <v>1</v>
      </c>
      <c r="O3023" s="9">
        <f t="shared" si="676"/>
        <v>0</v>
      </c>
      <c r="P3023" s="9">
        <f t="shared" si="677"/>
        <v>0</v>
      </c>
      <c r="Q3023" s="8">
        <f t="shared" si="678"/>
        <v>26</v>
      </c>
      <c r="R3023" s="8">
        <f t="shared" si="679"/>
        <v>0</v>
      </c>
      <c r="S3023" t="str">
        <f t="shared" si="680"/>
        <v>10.05.00</v>
      </c>
      <c r="T3023" t="str">
        <f t="shared" si="681"/>
        <v>13.55.00</v>
      </c>
      <c r="U3023" t="str">
        <f t="shared" si="682"/>
        <v>21-feb-2018</v>
      </c>
      <c r="V3023">
        <f t="shared" si="683"/>
        <v>2</v>
      </c>
      <c r="W3023">
        <f t="shared" si="684"/>
        <v>2018</v>
      </c>
      <c r="X3023">
        <f t="shared" si="685"/>
        <v>21</v>
      </c>
      <c r="Y3023" s="25">
        <f t="shared" si="686"/>
        <v>27061.200000000179</v>
      </c>
    </row>
    <row r="3024" spans="1:25">
      <c r="A3024" t="s">
        <v>6322</v>
      </c>
      <c r="B3024" t="s">
        <v>6323</v>
      </c>
      <c r="C3024" t="s">
        <v>25</v>
      </c>
      <c r="D3024">
        <v>42</v>
      </c>
      <c r="E3024" s="36">
        <v>55.8</v>
      </c>
      <c r="F3024" s="4">
        <v>4.4999999999999997E-3</v>
      </c>
      <c r="G3024">
        <v>0</v>
      </c>
      <c r="H3024" s="25">
        <v>66.099999999999994</v>
      </c>
      <c r="I3024" s="25">
        <v>0</v>
      </c>
      <c r="J3024" s="3">
        <v>10000</v>
      </c>
      <c r="K3024" s="7">
        <f t="shared" si="673"/>
        <v>2</v>
      </c>
      <c r="L3024" s="6">
        <f t="shared" si="674"/>
        <v>81.8</v>
      </c>
      <c r="M3024">
        <v>1</v>
      </c>
      <c r="N3024" s="9">
        <f t="shared" si="675"/>
        <v>1</v>
      </c>
      <c r="O3024" s="9">
        <f t="shared" si="676"/>
        <v>0</v>
      </c>
      <c r="P3024" s="9">
        <f t="shared" si="677"/>
        <v>0</v>
      </c>
      <c r="Q3024" s="8">
        <f t="shared" si="678"/>
        <v>55.8</v>
      </c>
      <c r="R3024" s="8">
        <f t="shared" si="679"/>
        <v>0</v>
      </c>
      <c r="S3024" t="str">
        <f t="shared" si="680"/>
        <v>13.55.00</v>
      </c>
      <c r="T3024" t="str">
        <f t="shared" si="681"/>
        <v>17.25.00</v>
      </c>
      <c r="U3024" t="str">
        <f t="shared" si="682"/>
        <v>21-feb-2018</v>
      </c>
      <c r="V3024">
        <f t="shared" si="683"/>
        <v>2</v>
      </c>
      <c r="W3024">
        <f t="shared" si="684"/>
        <v>2018</v>
      </c>
      <c r="X3024">
        <f t="shared" si="685"/>
        <v>21</v>
      </c>
      <c r="Y3024" s="25">
        <f t="shared" si="686"/>
        <v>27117.000000000178</v>
      </c>
    </row>
    <row r="3025" spans="1:25">
      <c r="A3025" t="s">
        <v>6324</v>
      </c>
      <c r="B3025" t="s">
        <v>6325</v>
      </c>
      <c r="C3025" t="s">
        <v>25</v>
      </c>
      <c r="D3025">
        <v>71</v>
      </c>
      <c r="E3025" s="36">
        <v>105.5</v>
      </c>
      <c r="F3025" s="4">
        <v>8.5000000000000006E-3</v>
      </c>
      <c r="G3025">
        <v>0</v>
      </c>
      <c r="H3025" s="25">
        <v>105.5</v>
      </c>
      <c r="I3025" s="25">
        <v>-17.3</v>
      </c>
      <c r="J3025" s="3">
        <v>10000</v>
      </c>
      <c r="K3025" s="7">
        <f t="shared" si="673"/>
        <v>3</v>
      </c>
      <c r="L3025" s="6">
        <f t="shared" si="674"/>
        <v>187.3</v>
      </c>
      <c r="M3025">
        <v>1</v>
      </c>
      <c r="N3025" s="9">
        <f t="shared" si="675"/>
        <v>1</v>
      </c>
      <c r="O3025" s="9">
        <f t="shared" si="676"/>
        <v>0</v>
      </c>
      <c r="P3025" s="9">
        <f t="shared" si="677"/>
        <v>0</v>
      </c>
      <c r="Q3025" s="8">
        <f t="shared" si="678"/>
        <v>105.5</v>
      </c>
      <c r="R3025" s="8">
        <f t="shared" si="679"/>
        <v>0</v>
      </c>
      <c r="S3025" t="str">
        <f t="shared" si="680"/>
        <v>11.30.00</v>
      </c>
      <c r="T3025" t="str">
        <f t="shared" si="681"/>
        <v>17.25.00</v>
      </c>
      <c r="U3025" t="str">
        <f t="shared" si="682"/>
        <v>22-feb-2018</v>
      </c>
      <c r="V3025">
        <f t="shared" si="683"/>
        <v>2</v>
      </c>
      <c r="W3025">
        <f t="shared" si="684"/>
        <v>2018</v>
      </c>
      <c r="X3025">
        <f t="shared" si="685"/>
        <v>22</v>
      </c>
      <c r="Y3025" s="25">
        <f t="shared" si="686"/>
        <v>27222.500000000178</v>
      </c>
    </row>
    <row r="3026" spans="1:25">
      <c r="A3026" t="s">
        <v>7709</v>
      </c>
      <c r="B3026" t="s">
        <v>7710</v>
      </c>
      <c r="C3026" t="s">
        <v>55</v>
      </c>
      <c r="D3026">
        <v>14</v>
      </c>
      <c r="E3026" s="36">
        <v>-63.9</v>
      </c>
      <c r="F3026" s="4">
        <v>-5.1000000000000004E-3</v>
      </c>
      <c r="G3026">
        <v>0</v>
      </c>
      <c r="H3026" s="25">
        <v>8.6999999999999993</v>
      </c>
      <c r="I3026" s="25">
        <v>-64.599999999999994</v>
      </c>
      <c r="J3026" s="3">
        <v>10000</v>
      </c>
      <c r="K3026" s="7">
        <f t="shared" si="673"/>
        <v>-1</v>
      </c>
      <c r="L3026" s="6">
        <f t="shared" si="674"/>
        <v>-63.9</v>
      </c>
      <c r="M3026">
        <v>1</v>
      </c>
      <c r="N3026" s="9">
        <f t="shared" si="675"/>
        <v>0</v>
      </c>
      <c r="O3026" s="9">
        <f t="shared" si="676"/>
        <v>-1</v>
      </c>
      <c r="P3026" s="9">
        <f t="shared" si="677"/>
        <v>0</v>
      </c>
      <c r="Q3026" s="8">
        <f t="shared" si="678"/>
        <v>0</v>
      </c>
      <c r="R3026" s="8">
        <f t="shared" si="679"/>
        <v>-63.9</v>
      </c>
      <c r="S3026" t="str">
        <f t="shared" si="680"/>
        <v>11.15.00</v>
      </c>
      <c r="T3026" t="str">
        <f t="shared" si="681"/>
        <v>14.45.00</v>
      </c>
      <c r="U3026" t="str">
        <f t="shared" si="682"/>
        <v>23-feb-2018</v>
      </c>
      <c r="V3026">
        <f t="shared" si="683"/>
        <v>2</v>
      </c>
      <c r="W3026">
        <f t="shared" si="684"/>
        <v>2018</v>
      </c>
      <c r="X3026">
        <f t="shared" si="685"/>
        <v>23</v>
      </c>
      <c r="Y3026" s="25">
        <f t="shared" si="686"/>
        <v>27158.600000000177</v>
      </c>
    </row>
    <row r="3027" spans="1:25">
      <c r="A3027" t="s">
        <v>6326</v>
      </c>
      <c r="B3027" t="s">
        <v>6327</v>
      </c>
      <c r="C3027" t="s">
        <v>25</v>
      </c>
      <c r="D3027">
        <v>53</v>
      </c>
      <c r="E3027" s="36">
        <v>0.4</v>
      </c>
      <c r="F3027" s="4">
        <v>0</v>
      </c>
      <c r="G3027">
        <v>0</v>
      </c>
      <c r="H3027" s="25">
        <v>33.4</v>
      </c>
      <c r="I3027" s="25">
        <v>-19.899999999999999</v>
      </c>
      <c r="J3027" s="3">
        <v>10000</v>
      </c>
      <c r="K3027" s="7">
        <f t="shared" si="673"/>
        <v>1</v>
      </c>
      <c r="L3027" s="6">
        <f t="shared" si="674"/>
        <v>0.4</v>
      </c>
      <c r="M3027">
        <v>1</v>
      </c>
      <c r="N3027" s="9">
        <f t="shared" si="675"/>
        <v>1</v>
      </c>
      <c r="O3027" s="9">
        <f t="shared" si="676"/>
        <v>0</v>
      </c>
      <c r="P3027" s="9">
        <f t="shared" si="677"/>
        <v>0</v>
      </c>
      <c r="Q3027" s="8">
        <f t="shared" si="678"/>
        <v>0.4</v>
      </c>
      <c r="R3027" s="8">
        <f t="shared" si="679"/>
        <v>0</v>
      </c>
      <c r="S3027" t="str">
        <f t="shared" si="680"/>
        <v>13.00.00</v>
      </c>
      <c r="T3027" t="str">
        <f t="shared" si="681"/>
        <v>17.25.00</v>
      </c>
      <c r="U3027" t="str">
        <f t="shared" si="682"/>
        <v>23-feb-2018</v>
      </c>
      <c r="V3027">
        <f t="shared" si="683"/>
        <v>2</v>
      </c>
      <c r="W3027">
        <f t="shared" si="684"/>
        <v>2018</v>
      </c>
      <c r="X3027">
        <f t="shared" si="685"/>
        <v>23</v>
      </c>
      <c r="Y3027" s="25">
        <f t="shared" si="686"/>
        <v>27159.000000000178</v>
      </c>
    </row>
    <row r="3028" spans="1:25">
      <c r="A3028" t="s">
        <v>7710</v>
      </c>
      <c r="B3028" t="s">
        <v>7711</v>
      </c>
      <c r="C3028" t="s">
        <v>25</v>
      </c>
      <c r="D3028">
        <v>25</v>
      </c>
      <c r="E3028" s="36">
        <v>6.3</v>
      </c>
      <c r="F3028" s="4">
        <v>5.0000000000000001E-4</v>
      </c>
      <c r="G3028">
        <v>0</v>
      </c>
      <c r="H3028" s="25">
        <v>0</v>
      </c>
      <c r="I3028" s="25">
        <v>-67</v>
      </c>
      <c r="J3028" s="3">
        <v>10000</v>
      </c>
      <c r="K3028" s="7">
        <f t="shared" si="673"/>
        <v>2</v>
      </c>
      <c r="L3028" s="6">
        <f t="shared" si="674"/>
        <v>6.7</v>
      </c>
      <c r="M3028">
        <v>1</v>
      </c>
      <c r="N3028" s="9">
        <f t="shared" si="675"/>
        <v>1</v>
      </c>
      <c r="O3028" s="9">
        <f t="shared" si="676"/>
        <v>0</v>
      </c>
      <c r="P3028" s="9">
        <f t="shared" si="677"/>
        <v>0</v>
      </c>
      <c r="Q3028" s="8">
        <f t="shared" si="678"/>
        <v>6.3</v>
      </c>
      <c r="R3028" s="8">
        <f t="shared" si="679"/>
        <v>0</v>
      </c>
      <c r="S3028" t="str">
        <f t="shared" si="680"/>
        <v>14.45.00</v>
      </c>
      <c r="T3028" t="str">
        <f t="shared" si="681"/>
        <v>21.00.00</v>
      </c>
      <c r="U3028" t="str">
        <f t="shared" si="682"/>
        <v>23-feb-2018</v>
      </c>
      <c r="V3028">
        <f t="shared" si="683"/>
        <v>2</v>
      </c>
      <c r="W3028">
        <f t="shared" si="684"/>
        <v>2018</v>
      </c>
      <c r="X3028">
        <f t="shared" si="685"/>
        <v>23</v>
      </c>
      <c r="Y3028" s="25">
        <f t="shared" si="686"/>
        <v>27165.300000000178</v>
      </c>
    </row>
    <row r="3029" spans="1:25">
      <c r="A3029" t="s">
        <v>2628</v>
      </c>
      <c r="B3029" t="s">
        <v>2629</v>
      </c>
      <c r="C3029" t="s">
        <v>55</v>
      </c>
      <c r="D3029">
        <v>8</v>
      </c>
      <c r="E3029" s="38">
        <v>-103.6</v>
      </c>
      <c r="F3029" s="4">
        <v>-4.1000000000000003E-3</v>
      </c>
      <c r="G3029">
        <v>0</v>
      </c>
      <c r="H3029" s="25">
        <v>0</v>
      </c>
      <c r="I3029" s="25">
        <v>-123</v>
      </c>
      <c r="J3029" s="3">
        <v>10000</v>
      </c>
      <c r="K3029" s="7">
        <f t="shared" si="673"/>
        <v>-1</v>
      </c>
      <c r="L3029" s="6">
        <f t="shared" si="674"/>
        <v>-103.6</v>
      </c>
      <c r="M3029">
        <v>1</v>
      </c>
      <c r="N3029" s="9">
        <f t="shared" si="675"/>
        <v>0</v>
      </c>
      <c r="O3029" s="9">
        <f t="shared" si="676"/>
        <v>-1</v>
      </c>
      <c r="P3029" s="9">
        <f t="shared" si="677"/>
        <v>0</v>
      </c>
      <c r="Q3029" s="8">
        <f t="shared" si="678"/>
        <v>0</v>
      </c>
      <c r="R3029" s="8">
        <f t="shared" si="679"/>
        <v>-103.6</v>
      </c>
      <c r="S3029" t="str">
        <f t="shared" si="680"/>
        <v>13.00.00</v>
      </c>
      <c r="T3029" t="str">
        <f t="shared" si="681"/>
        <v>21.00.00</v>
      </c>
      <c r="U3029" t="str">
        <f t="shared" si="682"/>
        <v>26-feb-2018</v>
      </c>
      <c r="V3029">
        <f t="shared" si="683"/>
        <v>2</v>
      </c>
      <c r="W3029">
        <f t="shared" si="684"/>
        <v>2018</v>
      </c>
      <c r="X3029">
        <f t="shared" si="685"/>
        <v>26</v>
      </c>
      <c r="Y3029" s="25">
        <f t="shared" si="686"/>
        <v>27061.700000000179</v>
      </c>
    </row>
    <row r="3030" spans="1:25">
      <c r="A3030" t="s">
        <v>6328</v>
      </c>
      <c r="B3030" t="s">
        <v>6329</v>
      </c>
      <c r="C3030" t="s">
        <v>25</v>
      </c>
      <c r="D3030">
        <v>17</v>
      </c>
      <c r="E3030" s="36">
        <v>-60.8</v>
      </c>
      <c r="F3030" s="4">
        <v>-4.7999999999999996E-3</v>
      </c>
      <c r="G3030">
        <v>0</v>
      </c>
      <c r="H3030" s="25">
        <v>7.5</v>
      </c>
      <c r="I3030" s="25">
        <v>-68.2</v>
      </c>
      <c r="J3030" s="3">
        <v>10000</v>
      </c>
      <c r="K3030" s="7">
        <f t="shared" si="673"/>
        <v>-2</v>
      </c>
      <c r="L3030" s="6">
        <f t="shared" si="674"/>
        <v>-164.39999999999998</v>
      </c>
      <c r="M3030">
        <v>1</v>
      </c>
      <c r="N3030" s="9">
        <f t="shared" si="675"/>
        <v>0</v>
      </c>
      <c r="O3030" s="9">
        <f t="shared" si="676"/>
        <v>-1</v>
      </c>
      <c r="P3030" s="9">
        <f t="shared" si="677"/>
        <v>0</v>
      </c>
      <c r="Q3030" s="8">
        <f t="shared" si="678"/>
        <v>0</v>
      </c>
      <c r="R3030" s="8">
        <f t="shared" si="679"/>
        <v>-60.8</v>
      </c>
      <c r="S3030" t="str">
        <f t="shared" si="680"/>
        <v>15.05.00</v>
      </c>
      <c r="T3030" t="str">
        <f t="shared" si="681"/>
        <v>16.30.00</v>
      </c>
      <c r="U3030" t="str">
        <f t="shared" si="682"/>
        <v>26-feb-2018</v>
      </c>
      <c r="V3030">
        <f t="shared" si="683"/>
        <v>2</v>
      </c>
      <c r="W3030">
        <f t="shared" si="684"/>
        <v>2018</v>
      </c>
      <c r="X3030">
        <f t="shared" si="685"/>
        <v>26</v>
      </c>
      <c r="Y3030" s="25">
        <f t="shared" si="686"/>
        <v>27000.90000000018</v>
      </c>
    </row>
    <row r="3031" spans="1:25">
      <c r="A3031" t="s">
        <v>6329</v>
      </c>
      <c r="B3031" t="s">
        <v>6330</v>
      </c>
      <c r="C3031" t="s">
        <v>55</v>
      </c>
      <c r="D3031">
        <v>11</v>
      </c>
      <c r="E3031" s="36">
        <v>-83</v>
      </c>
      <c r="F3031" s="4">
        <v>-3.3E-3</v>
      </c>
      <c r="G3031">
        <v>0</v>
      </c>
      <c r="H3031" s="25">
        <v>0</v>
      </c>
      <c r="I3031" s="25">
        <v>-83.2</v>
      </c>
      <c r="J3031" s="3">
        <v>10000</v>
      </c>
      <c r="K3031" s="7">
        <f t="shared" si="673"/>
        <v>-3</v>
      </c>
      <c r="L3031" s="6">
        <f t="shared" si="674"/>
        <v>-247.39999999999998</v>
      </c>
      <c r="M3031">
        <v>1</v>
      </c>
      <c r="N3031" s="9">
        <f t="shared" si="675"/>
        <v>0</v>
      </c>
      <c r="O3031" s="9">
        <f t="shared" si="676"/>
        <v>-1</v>
      </c>
      <c r="P3031" s="9">
        <f t="shared" si="677"/>
        <v>0</v>
      </c>
      <c r="Q3031" s="8">
        <f t="shared" si="678"/>
        <v>0</v>
      </c>
      <c r="R3031" s="8">
        <f t="shared" si="679"/>
        <v>-83</v>
      </c>
      <c r="S3031" t="str">
        <f t="shared" si="680"/>
        <v>16.30.00</v>
      </c>
      <c r="T3031" t="str">
        <f t="shared" si="681"/>
        <v>17.25.00</v>
      </c>
      <c r="U3031" t="str">
        <f t="shared" si="682"/>
        <v>26-feb-2018</v>
      </c>
      <c r="V3031">
        <f t="shared" si="683"/>
        <v>2</v>
      </c>
      <c r="W3031">
        <f t="shared" si="684"/>
        <v>2018</v>
      </c>
      <c r="X3031">
        <f t="shared" si="685"/>
        <v>26</v>
      </c>
      <c r="Y3031" s="25">
        <f t="shared" si="686"/>
        <v>26917.90000000018</v>
      </c>
    </row>
    <row r="3032" spans="1:25">
      <c r="A3032" t="s">
        <v>6331</v>
      </c>
      <c r="B3032" t="s">
        <v>6332</v>
      </c>
      <c r="C3032" t="s">
        <v>25</v>
      </c>
      <c r="D3032">
        <v>26</v>
      </c>
      <c r="E3032" s="36">
        <v>-33.1</v>
      </c>
      <c r="F3032" s="4">
        <v>-2.5999999999999999E-3</v>
      </c>
      <c r="G3032">
        <v>0</v>
      </c>
      <c r="H3032" s="25">
        <v>31.6</v>
      </c>
      <c r="I3032" s="25">
        <v>-33.1</v>
      </c>
      <c r="J3032" s="3">
        <v>10000</v>
      </c>
      <c r="K3032" s="7">
        <f t="shared" si="673"/>
        <v>-4</v>
      </c>
      <c r="L3032" s="6">
        <f t="shared" si="674"/>
        <v>-280.5</v>
      </c>
      <c r="M3032">
        <v>1</v>
      </c>
      <c r="N3032" s="9">
        <f t="shared" si="675"/>
        <v>0</v>
      </c>
      <c r="O3032" s="9">
        <f t="shared" si="676"/>
        <v>-1</v>
      </c>
      <c r="P3032" s="9">
        <f t="shared" si="677"/>
        <v>0</v>
      </c>
      <c r="Q3032" s="8">
        <f t="shared" si="678"/>
        <v>0</v>
      </c>
      <c r="R3032" s="8">
        <f t="shared" si="679"/>
        <v>-33.1</v>
      </c>
      <c r="S3032" t="str">
        <f t="shared" si="680"/>
        <v>15.15.00</v>
      </c>
      <c r="T3032" t="str">
        <f t="shared" si="681"/>
        <v>17.25.00</v>
      </c>
      <c r="U3032" t="str">
        <f t="shared" si="682"/>
        <v>27-feb-2018</v>
      </c>
      <c r="V3032">
        <f t="shared" si="683"/>
        <v>2</v>
      </c>
      <c r="W3032">
        <f t="shared" si="684"/>
        <v>2018</v>
      </c>
      <c r="X3032">
        <f t="shared" si="685"/>
        <v>27</v>
      </c>
      <c r="Y3032" s="25">
        <f t="shared" si="686"/>
        <v>26884.800000000181</v>
      </c>
    </row>
    <row r="3033" spans="1:25">
      <c r="A3033" t="s">
        <v>4471</v>
      </c>
      <c r="B3033" t="s">
        <v>4472</v>
      </c>
      <c r="C3033" t="s">
        <v>55</v>
      </c>
      <c r="D3033">
        <v>15</v>
      </c>
      <c r="E3033" s="36">
        <v>34.1</v>
      </c>
      <c r="F3033" s="4">
        <v>2.7000000000000001E-3</v>
      </c>
      <c r="G3033">
        <v>0</v>
      </c>
      <c r="H3033" s="25">
        <v>72.2</v>
      </c>
      <c r="I3033" s="25">
        <v>0</v>
      </c>
      <c r="J3033" s="3">
        <v>10000</v>
      </c>
      <c r="K3033" s="7">
        <f t="shared" si="673"/>
        <v>1</v>
      </c>
      <c r="L3033" s="6">
        <f t="shared" si="674"/>
        <v>34.1</v>
      </c>
      <c r="M3033">
        <v>1</v>
      </c>
      <c r="N3033" s="9">
        <f t="shared" si="675"/>
        <v>1</v>
      </c>
      <c r="O3033" s="9">
        <f t="shared" si="676"/>
        <v>0</v>
      </c>
      <c r="P3033" s="9">
        <f t="shared" si="677"/>
        <v>0</v>
      </c>
      <c r="Q3033" s="8">
        <f t="shared" si="678"/>
        <v>34.1</v>
      </c>
      <c r="R3033" s="8">
        <f t="shared" si="679"/>
        <v>0</v>
      </c>
      <c r="S3033" t="str">
        <f t="shared" si="680"/>
        <v>19.00.00</v>
      </c>
      <c r="T3033" t="str">
        <f t="shared" si="681"/>
        <v>10.00.00</v>
      </c>
      <c r="U3033" t="str">
        <f t="shared" si="682"/>
        <v>27-feb-2018</v>
      </c>
      <c r="V3033">
        <f t="shared" si="683"/>
        <v>2</v>
      </c>
      <c r="W3033">
        <f t="shared" si="684"/>
        <v>2018</v>
      </c>
      <c r="X3033">
        <f t="shared" si="685"/>
        <v>27</v>
      </c>
      <c r="Y3033" s="25">
        <f t="shared" si="686"/>
        <v>26918.90000000018</v>
      </c>
    </row>
    <row r="3034" spans="1:25">
      <c r="A3034" t="s">
        <v>4469</v>
      </c>
      <c r="B3034" t="s">
        <v>4470</v>
      </c>
      <c r="C3034" t="s">
        <v>55</v>
      </c>
      <c r="D3034">
        <v>7</v>
      </c>
      <c r="E3034" s="36">
        <v>53.2</v>
      </c>
      <c r="F3034" s="4">
        <v>4.1999999999999997E-3</v>
      </c>
      <c r="G3034">
        <v>0</v>
      </c>
      <c r="H3034" s="25">
        <v>105.8</v>
      </c>
      <c r="I3034" s="25">
        <v>0</v>
      </c>
      <c r="J3034" s="3">
        <v>10000</v>
      </c>
      <c r="K3034" s="7">
        <f t="shared" si="673"/>
        <v>2</v>
      </c>
      <c r="L3034" s="6">
        <f t="shared" si="674"/>
        <v>87.300000000000011</v>
      </c>
      <c r="M3034">
        <v>1</v>
      </c>
      <c r="N3034" s="9">
        <f t="shared" si="675"/>
        <v>1</v>
      </c>
      <c r="O3034" s="9">
        <f t="shared" si="676"/>
        <v>0</v>
      </c>
      <c r="P3034" s="9">
        <f t="shared" si="677"/>
        <v>0</v>
      </c>
      <c r="Q3034" s="8">
        <f t="shared" si="678"/>
        <v>53.2</v>
      </c>
      <c r="R3034" s="8">
        <f t="shared" si="679"/>
        <v>0</v>
      </c>
      <c r="S3034" t="str">
        <f t="shared" si="680"/>
        <v>8.00.00</v>
      </c>
      <c r="T3034" t="str">
        <f t="shared" si="681"/>
        <v>15.00.00</v>
      </c>
      <c r="U3034" t="str">
        <f t="shared" si="682"/>
        <v>27-feb-2018</v>
      </c>
      <c r="V3034">
        <f t="shared" si="683"/>
        <v>2</v>
      </c>
      <c r="W3034">
        <f t="shared" si="684"/>
        <v>2018</v>
      </c>
      <c r="X3034">
        <f t="shared" si="685"/>
        <v>27</v>
      </c>
      <c r="Y3034" s="25">
        <f t="shared" si="686"/>
        <v>26972.10000000018</v>
      </c>
    </row>
    <row r="3035" spans="1:25">
      <c r="A3035" t="s">
        <v>6333</v>
      </c>
      <c r="B3035" t="s">
        <v>6334</v>
      </c>
      <c r="C3035" t="s">
        <v>55</v>
      </c>
      <c r="D3035">
        <v>53</v>
      </c>
      <c r="E3035" s="36">
        <v>67</v>
      </c>
      <c r="F3035" s="4">
        <v>2.7000000000000001E-3</v>
      </c>
      <c r="G3035">
        <v>0</v>
      </c>
      <c r="H3035" s="25">
        <v>155</v>
      </c>
      <c r="I3035" s="25">
        <v>-50.4</v>
      </c>
      <c r="J3035" s="3">
        <v>10000</v>
      </c>
      <c r="K3035" s="7">
        <f t="shared" si="673"/>
        <v>3</v>
      </c>
      <c r="L3035" s="6">
        <f t="shared" si="674"/>
        <v>154.30000000000001</v>
      </c>
      <c r="M3035">
        <v>1</v>
      </c>
      <c r="N3035" s="9">
        <f t="shared" si="675"/>
        <v>1</v>
      </c>
      <c r="O3035" s="9">
        <f t="shared" si="676"/>
        <v>0</v>
      </c>
      <c r="P3035" s="9">
        <f t="shared" si="677"/>
        <v>0</v>
      </c>
      <c r="Q3035" s="8">
        <f t="shared" si="678"/>
        <v>67</v>
      </c>
      <c r="R3035" s="8">
        <f t="shared" si="679"/>
        <v>0</v>
      </c>
      <c r="S3035" t="str">
        <f t="shared" si="680"/>
        <v>10.15.00</v>
      </c>
      <c r="T3035" t="str">
        <f t="shared" si="681"/>
        <v>14.40.00</v>
      </c>
      <c r="U3035" t="str">
        <f t="shared" si="682"/>
        <v xml:space="preserve">1-mar-2018 </v>
      </c>
      <c r="V3035">
        <f t="shared" si="683"/>
        <v>3</v>
      </c>
      <c r="W3035">
        <f t="shared" si="684"/>
        <v>2018</v>
      </c>
      <c r="X3035">
        <f t="shared" si="685"/>
        <v>1</v>
      </c>
      <c r="Y3035" s="25">
        <f t="shared" si="686"/>
        <v>27039.10000000018</v>
      </c>
    </row>
    <row r="3036" spans="1:25">
      <c r="A3036" t="s">
        <v>6335</v>
      </c>
      <c r="B3036" t="s">
        <v>6336</v>
      </c>
      <c r="C3036" t="s">
        <v>25</v>
      </c>
      <c r="D3036">
        <v>15</v>
      </c>
      <c r="E3036" s="36">
        <v>-75</v>
      </c>
      <c r="F3036" s="4">
        <v>-6.1000000000000004E-3</v>
      </c>
      <c r="G3036">
        <v>0</v>
      </c>
      <c r="H3036" s="25">
        <v>0</v>
      </c>
      <c r="I3036" s="25">
        <v>-120.3</v>
      </c>
      <c r="J3036" s="3">
        <v>10000</v>
      </c>
      <c r="K3036" s="7">
        <f t="shared" si="673"/>
        <v>-1</v>
      </c>
      <c r="L3036" s="6">
        <f t="shared" si="674"/>
        <v>-75</v>
      </c>
      <c r="M3036">
        <v>1</v>
      </c>
      <c r="N3036" s="9">
        <f t="shared" si="675"/>
        <v>0</v>
      </c>
      <c r="O3036" s="9">
        <f t="shared" si="676"/>
        <v>-1</v>
      </c>
      <c r="P3036" s="9">
        <f t="shared" si="677"/>
        <v>0</v>
      </c>
      <c r="Q3036" s="8">
        <f t="shared" si="678"/>
        <v>0</v>
      </c>
      <c r="R3036" s="8">
        <f t="shared" si="679"/>
        <v>-75</v>
      </c>
      <c r="S3036" t="str">
        <f t="shared" si="680"/>
        <v>15.00.00</v>
      </c>
      <c r="T3036" t="str">
        <f t="shared" si="681"/>
        <v>16.15.00</v>
      </c>
      <c r="U3036" t="str">
        <f t="shared" si="682"/>
        <v xml:space="preserve">1-mar-2018 </v>
      </c>
      <c r="V3036">
        <f t="shared" si="683"/>
        <v>3</v>
      </c>
      <c r="W3036">
        <f t="shared" si="684"/>
        <v>2018</v>
      </c>
      <c r="X3036">
        <f t="shared" si="685"/>
        <v>1</v>
      </c>
      <c r="Y3036" s="25">
        <f t="shared" si="686"/>
        <v>26964.10000000018</v>
      </c>
    </row>
    <row r="3037" spans="1:25">
      <c r="A3037" t="s">
        <v>6336</v>
      </c>
      <c r="B3037" t="s">
        <v>6337</v>
      </c>
      <c r="C3037" t="s">
        <v>55</v>
      </c>
      <c r="D3037">
        <v>14</v>
      </c>
      <c r="E3037" s="36">
        <v>42</v>
      </c>
      <c r="F3037" s="4">
        <v>1.6999999999999999E-3</v>
      </c>
      <c r="G3037">
        <v>0</v>
      </c>
      <c r="H3037" s="25">
        <v>49.7</v>
      </c>
      <c r="I3037" s="25">
        <v>-92.9</v>
      </c>
      <c r="J3037" s="3">
        <v>10000</v>
      </c>
      <c r="K3037" s="7">
        <f t="shared" si="673"/>
        <v>1</v>
      </c>
      <c r="L3037" s="6">
        <f t="shared" si="674"/>
        <v>42</v>
      </c>
      <c r="M3037">
        <v>1</v>
      </c>
      <c r="N3037" s="9">
        <f t="shared" si="675"/>
        <v>1</v>
      </c>
      <c r="O3037" s="9">
        <f t="shared" si="676"/>
        <v>0</v>
      </c>
      <c r="P3037" s="9">
        <f t="shared" si="677"/>
        <v>0</v>
      </c>
      <c r="Q3037" s="8">
        <f t="shared" si="678"/>
        <v>42</v>
      </c>
      <c r="R3037" s="8">
        <f t="shared" si="679"/>
        <v>0</v>
      </c>
      <c r="S3037" t="str">
        <f t="shared" si="680"/>
        <v>16.15.00</v>
      </c>
      <c r="T3037" t="str">
        <f t="shared" si="681"/>
        <v>17.25.00</v>
      </c>
      <c r="U3037" t="str">
        <f t="shared" si="682"/>
        <v xml:space="preserve">1-mar-2018 </v>
      </c>
      <c r="V3037">
        <f t="shared" si="683"/>
        <v>3</v>
      </c>
      <c r="W3037">
        <f t="shared" si="684"/>
        <v>2018</v>
      </c>
      <c r="X3037">
        <f t="shared" si="685"/>
        <v>1</v>
      </c>
      <c r="Y3037" s="25">
        <f t="shared" si="686"/>
        <v>27006.10000000018</v>
      </c>
    </row>
    <row r="3038" spans="1:25">
      <c r="A3038" t="s">
        <v>2630</v>
      </c>
      <c r="B3038" t="s">
        <v>2631</v>
      </c>
      <c r="C3038" t="s">
        <v>55</v>
      </c>
      <c r="D3038">
        <v>8</v>
      </c>
      <c r="E3038" s="38">
        <v>-97.4</v>
      </c>
      <c r="F3038" s="4">
        <v>-4.1000000000000003E-3</v>
      </c>
      <c r="G3038">
        <v>0</v>
      </c>
      <c r="H3038" s="25">
        <v>41.8</v>
      </c>
      <c r="I3038" s="25">
        <v>-162.4</v>
      </c>
      <c r="J3038" s="3">
        <v>10000</v>
      </c>
      <c r="K3038" s="7">
        <f t="shared" si="673"/>
        <v>-1</v>
      </c>
      <c r="L3038" s="6">
        <f t="shared" si="674"/>
        <v>-97.4</v>
      </c>
      <c r="M3038">
        <v>1</v>
      </c>
      <c r="N3038" s="9">
        <f t="shared" si="675"/>
        <v>0</v>
      </c>
      <c r="O3038" s="9">
        <f t="shared" si="676"/>
        <v>-1</v>
      </c>
      <c r="P3038" s="9">
        <f t="shared" si="677"/>
        <v>0</v>
      </c>
      <c r="Q3038" s="8">
        <f t="shared" si="678"/>
        <v>0</v>
      </c>
      <c r="R3038" s="8">
        <f t="shared" si="679"/>
        <v>-97.4</v>
      </c>
      <c r="S3038" t="str">
        <f t="shared" si="680"/>
        <v>13.00.00</v>
      </c>
      <c r="T3038" t="str">
        <f t="shared" si="681"/>
        <v>21.00.00</v>
      </c>
      <c r="U3038" t="str">
        <f t="shared" si="682"/>
        <v xml:space="preserve">2-mar-2018 </v>
      </c>
      <c r="V3038">
        <f t="shared" si="683"/>
        <v>3</v>
      </c>
      <c r="W3038">
        <f t="shared" si="684"/>
        <v>2018</v>
      </c>
      <c r="X3038">
        <f t="shared" si="685"/>
        <v>2</v>
      </c>
      <c r="Y3038" s="25">
        <f t="shared" si="686"/>
        <v>26908.700000000179</v>
      </c>
    </row>
    <row r="3039" spans="1:25">
      <c r="A3039" t="s">
        <v>6338</v>
      </c>
      <c r="B3039" t="s">
        <v>6339</v>
      </c>
      <c r="C3039" t="s">
        <v>25</v>
      </c>
      <c r="D3039">
        <v>28</v>
      </c>
      <c r="E3039" s="36">
        <v>-77.599999999999994</v>
      </c>
      <c r="F3039" s="4">
        <v>-6.4999999999999997E-3</v>
      </c>
      <c r="G3039">
        <v>0</v>
      </c>
      <c r="H3039" s="25">
        <v>1.5</v>
      </c>
      <c r="I3039" s="25">
        <v>-108</v>
      </c>
      <c r="J3039" s="3">
        <v>10000</v>
      </c>
      <c r="K3039" s="7">
        <f t="shared" si="673"/>
        <v>-2</v>
      </c>
      <c r="L3039" s="6">
        <f t="shared" si="674"/>
        <v>-175</v>
      </c>
      <c r="M3039">
        <v>1</v>
      </c>
      <c r="N3039" s="9">
        <f t="shared" si="675"/>
        <v>0</v>
      </c>
      <c r="O3039" s="9">
        <f t="shared" si="676"/>
        <v>-1</v>
      </c>
      <c r="P3039" s="9">
        <f t="shared" si="677"/>
        <v>0</v>
      </c>
      <c r="Q3039" s="8">
        <f t="shared" si="678"/>
        <v>0</v>
      </c>
      <c r="R3039" s="8">
        <f t="shared" si="679"/>
        <v>-77.599999999999994</v>
      </c>
      <c r="S3039" t="str">
        <f t="shared" si="680"/>
        <v>15.00.00</v>
      </c>
      <c r="T3039" t="str">
        <f t="shared" si="681"/>
        <v>17.20.00</v>
      </c>
      <c r="U3039" t="str">
        <f t="shared" si="682"/>
        <v xml:space="preserve">2-mar-2018 </v>
      </c>
      <c r="V3039">
        <f t="shared" si="683"/>
        <v>3</v>
      </c>
      <c r="W3039">
        <f t="shared" si="684"/>
        <v>2018</v>
      </c>
      <c r="X3039">
        <f t="shared" si="685"/>
        <v>2</v>
      </c>
      <c r="Y3039" s="25">
        <f t="shared" si="686"/>
        <v>26831.10000000018</v>
      </c>
    </row>
    <row r="3040" spans="1:25">
      <c r="A3040" t="s">
        <v>6339</v>
      </c>
      <c r="B3040" t="s">
        <v>6340</v>
      </c>
      <c r="C3040" t="s">
        <v>55</v>
      </c>
      <c r="D3040">
        <v>1</v>
      </c>
      <c r="E3040" s="36">
        <v>-31</v>
      </c>
      <c r="F3040" s="4">
        <v>-1.2999999999999999E-3</v>
      </c>
      <c r="G3040">
        <v>0</v>
      </c>
      <c r="H3040" s="25">
        <v>0</v>
      </c>
      <c r="I3040" s="25">
        <v>-31.7</v>
      </c>
      <c r="J3040" s="3">
        <v>10000</v>
      </c>
      <c r="K3040" s="7">
        <f t="shared" si="673"/>
        <v>-3</v>
      </c>
      <c r="L3040" s="6">
        <f t="shared" si="674"/>
        <v>-206</v>
      </c>
      <c r="M3040">
        <v>1</v>
      </c>
      <c r="N3040" s="9">
        <f t="shared" si="675"/>
        <v>0</v>
      </c>
      <c r="O3040" s="9">
        <f t="shared" si="676"/>
        <v>-1</v>
      </c>
      <c r="P3040" s="9">
        <f t="shared" si="677"/>
        <v>0</v>
      </c>
      <c r="Q3040" s="8">
        <f t="shared" si="678"/>
        <v>0</v>
      </c>
      <c r="R3040" s="8">
        <f t="shared" si="679"/>
        <v>-31</v>
      </c>
      <c r="S3040" t="str">
        <f t="shared" si="680"/>
        <v>17.20.00</v>
      </c>
      <c r="T3040" t="str">
        <f t="shared" si="681"/>
        <v>17.25.00</v>
      </c>
      <c r="U3040" t="str">
        <f t="shared" si="682"/>
        <v xml:space="preserve">2-mar-2018 </v>
      </c>
      <c r="V3040">
        <f t="shared" si="683"/>
        <v>3</v>
      </c>
      <c r="W3040">
        <f t="shared" si="684"/>
        <v>2018</v>
      </c>
      <c r="X3040">
        <f t="shared" si="685"/>
        <v>2</v>
      </c>
      <c r="Y3040" s="25">
        <f t="shared" si="686"/>
        <v>26800.10000000018</v>
      </c>
    </row>
    <row r="3041" spans="1:25">
      <c r="A3041" t="s">
        <v>4473</v>
      </c>
      <c r="B3041" t="s">
        <v>4474</v>
      </c>
      <c r="C3041" t="s">
        <v>25</v>
      </c>
      <c r="D3041">
        <v>4</v>
      </c>
      <c r="E3041" s="36">
        <v>-57.8</v>
      </c>
      <c r="F3041" s="4">
        <v>-4.7999999999999996E-3</v>
      </c>
      <c r="G3041">
        <v>0</v>
      </c>
      <c r="H3041" s="25">
        <v>7.2</v>
      </c>
      <c r="I3041" s="25">
        <v>-57.8</v>
      </c>
      <c r="J3041" s="3">
        <v>10000</v>
      </c>
      <c r="K3041" s="7">
        <f t="shared" si="673"/>
        <v>-4</v>
      </c>
      <c r="L3041" s="6">
        <f t="shared" si="674"/>
        <v>-263.8</v>
      </c>
      <c r="M3041">
        <v>1</v>
      </c>
      <c r="N3041" s="9">
        <f t="shared" si="675"/>
        <v>0</v>
      </c>
      <c r="O3041" s="9">
        <f t="shared" si="676"/>
        <v>-1</v>
      </c>
      <c r="P3041" s="9">
        <f t="shared" si="677"/>
        <v>0</v>
      </c>
      <c r="Q3041" s="8">
        <f t="shared" si="678"/>
        <v>0</v>
      </c>
      <c r="R3041" s="8">
        <f t="shared" si="679"/>
        <v>-57.8</v>
      </c>
      <c r="S3041" t="str">
        <f t="shared" si="680"/>
        <v>19.00.00</v>
      </c>
      <c r="T3041" t="str">
        <f t="shared" si="681"/>
        <v>0.00.00</v>
      </c>
      <c r="U3041" t="str">
        <f t="shared" si="682"/>
        <v xml:space="preserve">2-mar-2018 </v>
      </c>
      <c r="V3041">
        <f t="shared" si="683"/>
        <v>3</v>
      </c>
      <c r="W3041">
        <f t="shared" si="684"/>
        <v>2018</v>
      </c>
      <c r="X3041">
        <f t="shared" si="685"/>
        <v>2</v>
      </c>
      <c r="Y3041" s="25">
        <f t="shared" si="686"/>
        <v>26742.300000000181</v>
      </c>
    </row>
    <row r="3042" spans="1:25">
      <c r="A3042" t="s">
        <v>4475</v>
      </c>
      <c r="B3042" t="s">
        <v>4476</v>
      </c>
      <c r="C3042" t="s">
        <v>25</v>
      </c>
      <c r="D3042">
        <v>4</v>
      </c>
      <c r="E3042" s="36">
        <v>-58.8</v>
      </c>
      <c r="F3042" s="4">
        <v>-4.8999999999999998E-3</v>
      </c>
      <c r="G3042">
        <v>0</v>
      </c>
      <c r="H3042" s="25">
        <v>7.4</v>
      </c>
      <c r="I3042" s="25">
        <v>-58.8</v>
      </c>
      <c r="J3042" s="3">
        <v>10000</v>
      </c>
      <c r="K3042" s="7">
        <f t="shared" si="673"/>
        <v>-5</v>
      </c>
      <c r="L3042" s="6">
        <f t="shared" si="674"/>
        <v>-322.60000000000002</v>
      </c>
      <c r="M3042">
        <v>1</v>
      </c>
      <c r="N3042" s="9">
        <f t="shared" si="675"/>
        <v>0</v>
      </c>
      <c r="O3042" s="9">
        <f t="shared" si="676"/>
        <v>-1</v>
      </c>
      <c r="P3042" s="9">
        <f t="shared" si="677"/>
        <v>0</v>
      </c>
      <c r="Q3042" s="8">
        <f t="shared" si="678"/>
        <v>0</v>
      </c>
      <c r="R3042" s="8">
        <f t="shared" si="679"/>
        <v>-58.8</v>
      </c>
      <c r="S3042" t="str">
        <f t="shared" si="680"/>
        <v>11.00.00</v>
      </c>
      <c r="T3042" t="str">
        <f t="shared" si="681"/>
        <v>15.00.00</v>
      </c>
      <c r="U3042" t="str">
        <f t="shared" si="682"/>
        <v xml:space="preserve">5-mar-2018 </v>
      </c>
      <c r="V3042">
        <f t="shared" si="683"/>
        <v>3</v>
      </c>
      <c r="W3042">
        <f t="shared" si="684"/>
        <v>2018</v>
      </c>
      <c r="X3042">
        <f t="shared" si="685"/>
        <v>5</v>
      </c>
      <c r="Y3042" s="25">
        <f t="shared" si="686"/>
        <v>26683.500000000182</v>
      </c>
    </row>
    <row r="3043" spans="1:25">
      <c r="A3043" t="s">
        <v>2632</v>
      </c>
      <c r="B3043" t="s">
        <v>2633</v>
      </c>
      <c r="C3043" t="s">
        <v>25</v>
      </c>
      <c r="D3043">
        <v>9</v>
      </c>
      <c r="E3043" s="38">
        <v>300.39999999999998</v>
      </c>
      <c r="F3043" s="4">
        <v>1.2500000000000001E-2</v>
      </c>
      <c r="G3043">
        <v>0</v>
      </c>
      <c r="H3043" s="25">
        <v>301</v>
      </c>
      <c r="I3043" s="25">
        <v>-99.8</v>
      </c>
      <c r="J3043" s="3">
        <v>10000</v>
      </c>
      <c r="K3043" s="7">
        <f t="shared" si="673"/>
        <v>1</v>
      </c>
      <c r="L3043" s="6">
        <f t="shared" si="674"/>
        <v>300.39999999999998</v>
      </c>
      <c r="M3043">
        <v>1</v>
      </c>
      <c r="N3043" s="9">
        <f t="shared" si="675"/>
        <v>1</v>
      </c>
      <c r="O3043" s="9">
        <f t="shared" si="676"/>
        <v>0</v>
      </c>
      <c r="P3043" s="9">
        <f t="shared" si="677"/>
        <v>0</v>
      </c>
      <c r="Q3043" s="8">
        <f t="shared" si="678"/>
        <v>300.39999999999998</v>
      </c>
      <c r="R3043" s="8">
        <f t="shared" si="679"/>
        <v>0</v>
      </c>
      <c r="S3043" t="str">
        <f t="shared" si="680"/>
        <v>12.00.00</v>
      </c>
      <c r="T3043" t="str">
        <f t="shared" si="681"/>
        <v>21.00.00</v>
      </c>
      <c r="U3043" t="str">
        <f t="shared" si="682"/>
        <v xml:space="preserve">5-mar-2018 </v>
      </c>
      <c r="V3043">
        <f t="shared" si="683"/>
        <v>3</v>
      </c>
      <c r="W3043">
        <f t="shared" si="684"/>
        <v>2018</v>
      </c>
      <c r="X3043">
        <f t="shared" si="685"/>
        <v>5</v>
      </c>
      <c r="Y3043" s="25">
        <f t="shared" si="686"/>
        <v>26983.900000000183</v>
      </c>
    </row>
    <row r="3044" spans="1:25">
      <c r="A3044" t="s">
        <v>6341</v>
      </c>
      <c r="B3044" t="s">
        <v>6342</v>
      </c>
      <c r="C3044" t="s">
        <v>25</v>
      </c>
      <c r="D3044">
        <v>92</v>
      </c>
      <c r="E3044" s="36">
        <v>139.69999999999999</v>
      </c>
      <c r="F3044" s="4">
        <v>1.17E-2</v>
      </c>
      <c r="G3044">
        <v>0</v>
      </c>
      <c r="H3044" s="25">
        <v>140.4</v>
      </c>
      <c r="I3044" s="25">
        <v>-36.5</v>
      </c>
      <c r="J3044" s="3">
        <v>10000</v>
      </c>
      <c r="K3044" s="7">
        <f t="shared" si="673"/>
        <v>2</v>
      </c>
      <c r="L3044" s="6">
        <f t="shared" si="674"/>
        <v>440.09999999999997</v>
      </c>
      <c r="M3044">
        <v>1</v>
      </c>
      <c r="N3044" s="9">
        <f t="shared" si="675"/>
        <v>1</v>
      </c>
      <c r="O3044" s="9">
        <f t="shared" si="676"/>
        <v>0</v>
      </c>
      <c r="P3044" s="9">
        <f t="shared" si="677"/>
        <v>0</v>
      </c>
      <c r="Q3044" s="8">
        <f t="shared" si="678"/>
        <v>139.69999999999999</v>
      </c>
      <c r="R3044" s="8">
        <f t="shared" si="679"/>
        <v>0</v>
      </c>
      <c r="S3044" t="str">
        <f t="shared" si="680"/>
        <v>9.45.00</v>
      </c>
      <c r="T3044" t="str">
        <f t="shared" si="681"/>
        <v>17.25.00</v>
      </c>
      <c r="U3044" t="str">
        <f t="shared" si="682"/>
        <v xml:space="preserve">5-mar-2018 </v>
      </c>
      <c r="V3044">
        <f t="shared" si="683"/>
        <v>3</v>
      </c>
      <c r="W3044">
        <f t="shared" si="684"/>
        <v>2018</v>
      </c>
      <c r="X3044">
        <f t="shared" si="685"/>
        <v>5</v>
      </c>
      <c r="Y3044" s="25">
        <f t="shared" si="686"/>
        <v>27123.600000000184</v>
      </c>
    </row>
    <row r="3045" spans="1:25">
      <c r="A3045" t="s">
        <v>4477</v>
      </c>
      <c r="B3045" t="s">
        <v>4478</v>
      </c>
      <c r="C3045" t="s">
        <v>55</v>
      </c>
      <c r="D3045">
        <v>12</v>
      </c>
      <c r="E3045" s="36">
        <v>145.19999999999999</v>
      </c>
      <c r="F3045" s="4">
        <v>1.1900000000000001E-2</v>
      </c>
      <c r="G3045">
        <v>0</v>
      </c>
      <c r="H3045" s="25">
        <v>191.4</v>
      </c>
      <c r="I3045" s="25">
        <v>0</v>
      </c>
      <c r="J3045" s="3">
        <v>10000</v>
      </c>
      <c r="K3045" s="7">
        <f t="shared" si="673"/>
        <v>3</v>
      </c>
      <c r="L3045" s="6">
        <f t="shared" si="674"/>
        <v>585.29999999999995</v>
      </c>
      <c r="M3045">
        <v>1</v>
      </c>
      <c r="N3045" s="9">
        <f t="shared" si="675"/>
        <v>1</v>
      </c>
      <c r="O3045" s="9">
        <f t="shared" si="676"/>
        <v>0</v>
      </c>
      <c r="P3045" s="9">
        <f t="shared" si="677"/>
        <v>0</v>
      </c>
      <c r="Q3045" s="8">
        <f t="shared" si="678"/>
        <v>145.19999999999999</v>
      </c>
      <c r="R3045" s="8">
        <f t="shared" si="679"/>
        <v>0</v>
      </c>
      <c r="S3045" t="str">
        <f t="shared" si="680"/>
        <v>14.00.00</v>
      </c>
      <c r="T3045" t="str">
        <f t="shared" si="681"/>
        <v>2.00.00</v>
      </c>
      <c r="U3045" t="str">
        <f t="shared" si="682"/>
        <v xml:space="preserve">6-mar-2018 </v>
      </c>
      <c r="V3045">
        <f t="shared" si="683"/>
        <v>3</v>
      </c>
      <c r="W3045">
        <f t="shared" si="684"/>
        <v>2018</v>
      </c>
      <c r="X3045">
        <f t="shared" si="685"/>
        <v>6</v>
      </c>
      <c r="Y3045" s="25">
        <f t="shared" si="686"/>
        <v>27268.800000000185</v>
      </c>
    </row>
    <row r="3046" spans="1:25">
      <c r="A3046" t="s">
        <v>3703</v>
      </c>
      <c r="B3046" t="s">
        <v>3704</v>
      </c>
      <c r="C3046" t="s">
        <v>25</v>
      </c>
      <c r="D3046">
        <v>4</v>
      </c>
      <c r="E3046" s="36">
        <v>-24.8</v>
      </c>
      <c r="F3046" s="4">
        <v>-2E-3</v>
      </c>
      <c r="G3046">
        <v>0</v>
      </c>
      <c r="H3046" s="25">
        <v>0</v>
      </c>
      <c r="I3046" s="25">
        <v>-26.3</v>
      </c>
      <c r="J3046" s="3">
        <v>10000</v>
      </c>
      <c r="K3046" s="7">
        <f t="shared" si="673"/>
        <v>-1</v>
      </c>
      <c r="L3046" s="6">
        <f t="shared" si="674"/>
        <v>-24.8</v>
      </c>
      <c r="M3046">
        <v>1</v>
      </c>
      <c r="N3046" s="9">
        <f t="shared" si="675"/>
        <v>0</v>
      </c>
      <c r="O3046" s="9">
        <f t="shared" si="676"/>
        <v>-1</v>
      </c>
      <c r="P3046" s="9">
        <f t="shared" si="677"/>
        <v>0</v>
      </c>
      <c r="Q3046" s="8">
        <f t="shared" si="678"/>
        <v>0</v>
      </c>
      <c r="R3046" s="8">
        <f t="shared" si="679"/>
        <v>-24.8</v>
      </c>
      <c r="S3046" t="str">
        <f t="shared" si="680"/>
        <v>19.00.00</v>
      </c>
      <c r="T3046" t="str">
        <f t="shared" si="681"/>
        <v>23.00.00</v>
      </c>
      <c r="U3046" t="str">
        <f t="shared" si="682"/>
        <v xml:space="preserve">6-mar-2018 </v>
      </c>
      <c r="V3046">
        <f t="shared" si="683"/>
        <v>3</v>
      </c>
      <c r="W3046">
        <f t="shared" si="684"/>
        <v>2018</v>
      </c>
      <c r="X3046">
        <f t="shared" si="685"/>
        <v>6</v>
      </c>
      <c r="Y3046" s="25">
        <f t="shared" si="686"/>
        <v>27244.000000000186</v>
      </c>
    </row>
    <row r="3047" spans="1:25">
      <c r="A3047" t="s">
        <v>7712</v>
      </c>
      <c r="B3047" t="s">
        <v>7713</v>
      </c>
      <c r="C3047" t="s">
        <v>25</v>
      </c>
      <c r="D3047">
        <v>5</v>
      </c>
      <c r="E3047" s="36">
        <v>4.5</v>
      </c>
      <c r="F3047" s="4">
        <v>4.0000000000000002E-4</v>
      </c>
      <c r="G3047">
        <v>0</v>
      </c>
      <c r="H3047" s="25">
        <v>26.5</v>
      </c>
      <c r="I3047" s="25">
        <v>-12</v>
      </c>
      <c r="J3047" s="3">
        <v>10000</v>
      </c>
      <c r="K3047" s="7">
        <f t="shared" si="673"/>
        <v>1</v>
      </c>
      <c r="L3047" s="6">
        <f t="shared" si="674"/>
        <v>4.5</v>
      </c>
      <c r="M3047">
        <v>1</v>
      </c>
      <c r="N3047" s="9">
        <f t="shared" si="675"/>
        <v>1</v>
      </c>
      <c r="O3047" s="9">
        <f t="shared" si="676"/>
        <v>0</v>
      </c>
      <c r="P3047" s="9">
        <f t="shared" si="677"/>
        <v>0</v>
      </c>
      <c r="Q3047" s="8">
        <f t="shared" si="678"/>
        <v>4.5</v>
      </c>
      <c r="R3047" s="8">
        <f t="shared" si="679"/>
        <v>0</v>
      </c>
      <c r="S3047" t="str">
        <f t="shared" si="680"/>
        <v>10.15.00</v>
      </c>
      <c r="T3047" t="str">
        <f t="shared" si="681"/>
        <v>11.30.00</v>
      </c>
      <c r="U3047" t="str">
        <f t="shared" si="682"/>
        <v xml:space="preserve">7-mar-2018 </v>
      </c>
      <c r="V3047">
        <f t="shared" si="683"/>
        <v>3</v>
      </c>
      <c r="W3047">
        <f t="shared" si="684"/>
        <v>2018</v>
      </c>
      <c r="X3047">
        <f t="shared" si="685"/>
        <v>7</v>
      </c>
      <c r="Y3047" s="25">
        <f t="shared" si="686"/>
        <v>27248.500000000186</v>
      </c>
    </row>
    <row r="3048" spans="1:25">
      <c r="A3048" t="s">
        <v>6343</v>
      </c>
      <c r="B3048" t="s">
        <v>6344</v>
      </c>
      <c r="C3048" t="s">
        <v>25</v>
      </c>
      <c r="D3048">
        <v>101</v>
      </c>
      <c r="E3048" s="36">
        <v>166.2</v>
      </c>
      <c r="F3048" s="4">
        <v>1.38E-2</v>
      </c>
      <c r="G3048">
        <v>0</v>
      </c>
      <c r="H3048" s="25">
        <v>194.2</v>
      </c>
      <c r="I3048" s="25">
        <v>-44.2</v>
      </c>
      <c r="J3048" s="3">
        <v>10000</v>
      </c>
      <c r="K3048" s="7">
        <f t="shared" si="673"/>
        <v>2</v>
      </c>
      <c r="L3048" s="6">
        <f t="shared" si="674"/>
        <v>170.7</v>
      </c>
      <c r="M3048">
        <v>1</v>
      </c>
      <c r="N3048" s="9">
        <f t="shared" si="675"/>
        <v>1</v>
      </c>
      <c r="O3048" s="9">
        <f t="shared" si="676"/>
        <v>0</v>
      </c>
      <c r="P3048" s="9">
        <f t="shared" si="677"/>
        <v>0</v>
      </c>
      <c r="Q3048" s="8">
        <f t="shared" si="678"/>
        <v>166.2</v>
      </c>
      <c r="R3048" s="8">
        <f t="shared" si="679"/>
        <v>0</v>
      </c>
      <c r="S3048" t="str">
        <f t="shared" si="680"/>
        <v>9.00.00</v>
      </c>
      <c r="T3048" t="str">
        <f t="shared" si="681"/>
        <v>17.25.00</v>
      </c>
      <c r="U3048" t="str">
        <f t="shared" si="682"/>
        <v xml:space="preserve">7-mar-2018 </v>
      </c>
      <c r="V3048">
        <f t="shared" si="683"/>
        <v>3</v>
      </c>
      <c r="W3048">
        <f t="shared" si="684"/>
        <v>2018</v>
      </c>
      <c r="X3048">
        <f t="shared" si="685"/>
        <v>7</v>
      </c>
      <c r="Y3048" s="25">
        <f t="shared" si="686"/>
        <v>27414.700000000186</v>
      </c>
    </row>
    <row r="3049" spans="1:25">
      <c r="A3049" t="s">
        <v>4480</v>
      </c>
      <c r="B3049" t="s">
        <v>4481</v>
      </c>
      <c r="C3049" t="s">
        <v>55</v>
      </c>
      <c r="D3049">
        <v>5</v>
      </c>
      <c r="E3049" s="36">
        <v>-30.8</v>
      </c>
      <c r="F3049" s="4">
        <v>-2.5000000000000001E-3</v>
      </c>
      <c r="G3049">
        <v>0</v>
      </c>
      <c r="H3049" s="25">
        <v>32.5</v>
      </c>
      <c r="I3049" s="25">
        <v>-31.8</v>
      </c>
      <c r="J3049" s="3">
        <v>10000</v>
      </c>
      <c r="K3049" s="7">
        <f t="shared" si="673"/>
        <v>-1</v>
      </c>
      <c r="L3049" s="6">
        <f t="shared" si="674"/>
        <v>-30.8</v>
      </c>
      <c r="M3049">
        <v>1</v>
      </c>
      <c r="N3049" s="9">
        <f t="shared" si="675"/>
        <v>0</v>
      </c>
      <c r="O3049" s="9">
        <f t="shared" si="676"/>
        <v>-1</v>
      </c>
      <c r="P3049" s="9">
        <f t="shared" si="677"/>
        <v>0</v>
      </c>
      <c r="Q3049" s="8">
        <f t="shared" si="678"/>
        <v>0</v>
      </c>
      <c r="R3049" s="8">
        <f t="shared" si="679"/>
        <v>-30.8</v>
      </c>
      <c r="S3049" t="str">
        <f t="shared" si="680"/>
        <v>10.00.00</v>
      </c>
      <c r="T3049" t="str">
        <f t="shared" si="681"/>
        <v>15.00.00</v>
      </c>
      <c r="U3049" t="str">
        <f t="shared" si="682"/>
        <v xml:space="preserve">8-mar-2018 </v>
      </c>
      <c r="V3049">
        <f t="shared" si="683"/>
        <v>3</v>
      </c>
      <c r="W3049">
        <f t="shared" si="684"/>
        <v>2018</v>
      </c>
      <c r="X3049">
        <f t="shared" si="685"/>
        <v>8</v>
      </c>
      <c r="Y3049" s="25">
        <f t="shared" si="686"/>
        <v>27383.900000000187</v>
      </c>
    </row>
    <row r="3050" spans="1:25">
      <c r="A3050" t="s">
        <v>6345</v>
      </c>
      <c r="B3050" t="s">
        <v>6346</v>
      </c>
      <c r="C3050" t="s">
        <v>25</v>
      </c>
      <c r="D3050">
        <v>49</v>
      </c>
      <c r="E3050" s="36">
        <v>145</v>
      </c>
      <c r="F3050" s="4">
        <v>1.1900000000000001E-2</v>
      </c>
      <c r="G3050">
        <v>0</v>
      </c>
      <c r="H3050" s="25">
        <v>158.30000000000001</v>
      </c>
      <c r="I3050" s="25">
        <v>-37.9</v>
      </c>
      <c r="J3050" s="3">
        <v>10000</v>
      </c>
      <c r="K3050" s="7">
        <f t="shared" si="673"/>
        <v>1</v>
      </c>
      <c r="L3050" s="6">
        <f t="shared" si="674"/>
        <v>145</v>
      </c>
      <c r="M3050">
        <v>1</v>
      </c>
      <c r="N3050" s="9">
        <f t="shared" si="675"/>
        <v>1</v>
      </c>
      <c r="O3050" s="9">
        <f t="shared" si="676"/>
        <v>0</v>
      </c>
      <c r="P3050" s="9">
        <f t="shared" si="677"/>
        <v>0</v>
      </c>
      <c r="Q3050" s="8">
        <f t="shared" si="678"/>
        <v>145</v>
      </c>
      <c r="R3050" s="8">
        <f t="shared" si="679"/>
        <v>0</v>
      </c>
      <c r="S3050" t="str">
        <f t="shared" si="680"/>
        <v>13.20.00</v>
      </c>
      <c r="T3050" t="str">
        <f t="shared" si="681"/>
        <v>17.25.00</v>
      </c>
      <c r="U3050" t="str">
        <f t="shared" si="682"/>
        <v xml:space="preserve">8-mar-2018 </v>
      </c>
      <c r="V3050">
        <f t="shared" si="683"/>
        <v>3</v>
      </c>
      <c r="W3050">
        <f t="shared" si="684"/>
        <v>2018</v>
      </c>
      <c r="X3050">
        <f t="shared" si="685"/>
        <v>8</v>
      </c>
      <c r="Y3050" s="25">
        <f t="shared" si="686"/>
        <v>27528.900000000187</v>
      </c>
    </row>
    <row r="3051" spans="1:25">
      <c r="A3051" t="s">
        <v>4479</v>
      </c>
      <c r="B3051" t="s">
        <v>4480</v>
      </c>
      <c r="C3051" t="s">
        <v>25</v>
      </c>
      <c r="D3051">
        <v>5</v>
      </c>
      <c r="E3051" s="36">
        <v>-48.9</v>
      </c>
      <c r="F3051" s="4">
        <v>-4.0000000000000001E-3</v>
      </c>
      <c r="G3051">
        <v>0</v>
      </c>
      <c r="H3051" s="25">
        <v>0</v>
      </c>
      <c r="I3051" s="25">
        <v>-47.9</v>
      </c>
      <c r="J3051" s="3">
        <v>10000</v>
      </c>
      <c r="K3051" s="7">
        <f t="shared" si="673"/>
        <v>-1</v>
      </c>
      <c r="L3051" s="6">
        <f t="shared" si="674"/>
        <v>-48.9</v>
      </c>
      <c r="M3051">
        <v>1</v>
      </c>
      <c r="N3051" s="9">
        <f t="shared" si="675"/>
        <v>0</v>
      </c>
      <c r="O3051" s="9">
        <f t="shared" si="676"/>
        <v>-1</v>
      </c>
      <c r="P3051" s="9">
        <f t="shared" si="677"/>
        <v>0</v>
      </c>
      <c r="Q3051" s="8">
        <f t="shared" si="678"/>
        <v>0</v>
      </c>
      <c r="R3051" s="8">
        <f t="shared" si="679"/>
        <v>-48.9</v>
      </c>
      <c r="S3051" t="str">
        <f t="shared" si="680"/>
        <v>5.00.00</v>
      </c>
      <c r="T3051" t="str">
        <f t="shared" si="681"/>
        <v>10.00.00</v>
      </c>
      <c r="U3051" t="str">
        <f t="shared" si="682"/>
        <v xml:space="preserve">8-mar-2018 </v>
      </c>
      <c r="V3051">
        <f t="shared" si="683"/>
        <v>3</v>
      </c>
      <c r="W3051">
        <f t="shared" si="684"/>
        <v>2018</v>
      </c>
      <c r="X3051">
        <f t="shared" si="685"/>
        <v>8</v>
      </c>
      <c r="Y3051" s="25">
        <f t="shared" si="686"/>
        <v>27480.000000000186</v>
      </c>
    </row>
    <row r="3052" spans="1:25">
      <c r="A3052" t="s">
        <v>6347</v>
      </c>
      <c r="B3052" t="s">
        <v>6348</v>
      </c>
      <c r="C3052" t="s">
        <v>55</v>
      </c>
      <c r="D3052">
        <v>98</v>
      </c>
      <c r="E3052" s="36">
        <v>-11</v>
      </c>
      <c r="F3052" s="4">
        <v>-4.0000000000000002E-4</v>
      </c>
      <c r="G3052">
        <v>0</v>
      </c>
      <c r="H3052" s="25">
        <v>77.599999999999994</v>
      </c>
      <c r="I3052" s="25">
        <v>-138</v>
      </c>
      <c r="J3052" s="3">
        <v>10000</v>
      </c>
      <c r="K3052" s="7">
        <f t="shared" si="673"/>
        <v>-2</v>
      </c>
      <c r="L3052" s="6">
        <f t="shared" si="674"/>
        <v>-59.9</v>
      </c>
      <c r="M3052">
        <v>1</v>
      </c>
      <c r="N3052" s="9">
        <f t="shared" si="675"/>
        <v>0</v>
      </c>
      <c r="O3052" s="9">
        <f t="shared" si="676"/>
        <v>-1</v>
      </c>
      <c r="P3052" s="9">
        <f t="shared" si="677"/>
        <v>0</v>
      </c>
      <c r="Q3052" s="8">
        <f t="shared" si="678"/>
        <v>0</v>
      </c>
      <c r="R3052" s="8">
        <f t="shared" si="679"/>
        <v>-11</v>
      </c>
      <c r="S3052" t="str">
        <f t="shared" si="680"/>
        <v>9.15.00</v>
      </c>
      <c r="T3052" t="str">
        <f t="shared" si="681"/>
        <v>17.25.00</v>
      </c>
      <c r="U3052" t="str">
        <f t="shared" si="682"/>
        <v xml:space="preserve">9-mar-2018 </v>
      </c>
      <c r="V3052">
        <f t="shared" si="683"/>
        <v>3</v>
      </c>
      <c r="W3052">
        <f t="shared" si="684"/>
        <v>2018</v>
      </c>
      <c r="X3052">
        <f t="shared" si="685"/>
        <v>9</v>
      </c>
      <c r="Y3052" s="25">
        <f t="shared" si="686"/>
        <v>27469.000000000186</v>
      </c>
    </row>
    <row r="3053" spans="1:25">
      <c r="A3053" t="s">
        <v>4482</v>
      </c>
      <c r="B3053" t="s">
        <v>4483</v>
      </c>
      <c r="C3053" t="s">
        <v>55</v>
      </c>
      <c r="D3053">
        <v>2</v>
      </c>
      <c r="E3053" s="36">
        <v>-30.8</v>
      </c>
      <c r="F3053" s="4">
        <v>-2.5000000000000001E-3</v>
      </c>
      <c r="G3053">
        <v>0</v>
      </c>
      <c r="H3053" s="25">
        <v>13.9</v>
      </c>
      <c r="I3053" s="25">
        <v>-30.8</v>
      </c>
      <c r="J3053" s="3">
        <v>10000</v>
      </c>
      <c r="K3053" s="7">
        <f t="shared" si="673"/>
        <v>-3</v>
      </c>
      <c r="L3053" s="6">
        <f t="shared" si="674"/>
        <v>-90.7</v>
      </c>
      <c r="M3053">
        <v>1</v>
      </c>
      <c r="N3053" s="9">
        <f t="shared" si="675"/>
        <v>0</v>
      </c>
      <c r="O3053" s="9">
        <f t="shared" si="676"/>
        <v>-1</v>
      </c>
      <c r="P3053" s="9">
        <f t="shared" si="677"/>
        <v>0</v>
      </c>
      <c r="Q3053" s="8">
        <f t="shared" si="678"/>
        <v>0</v>
      </c>
      <c r="R3053" s="8">
        <f t="shared" si="679"/>
        <v>-30.8</v>
      </c>
      <c r="S3053" t="str">
        <f t="shared" si="680"/>
        <v>15.00.00</v>
      </c>
      <c r="T3053" t="str">
        <f t="shared" si="681"/>
        <v>17.00.00</v>
      </c>
      <c r="U3053" t="str">
        <f t="shared" si="682"/>
        <v>12-mar-2018</v>
      </c>
      <c r="V3053">
        <f t="shared" si="683"/>
        <v>3</v>
      </c>
      <c r="W3053">
        <f t="shared" si="684"/>
        <v>2018</v>
      </c>
      <c r="X3053">
        <f t="shared" si="685"/>
        <v>12</v>
      </c>
      <c r="Y3053" s="25">
        <f t="shared" si="686"/>
        <v>27438.200000000186</v>
      </c>
    </row>
    <row r="3054" spans="1:25">
      <c r="A3054" t="s">
        <v>6349</v>
      </c>
      <c r="B3054" t="s">
        <v>6350</v>
      </c>
      <c r="C3054" t="s">
        <v>55</v>
      </c>
      <c r="D3054">
        <v>84</v>
      </c>
      <c r="E3054" s="36">
        <v>25.4</v>
      </c>
      <c r="F3054" s="4">
        <v>1E-3</v>
      </c>
      <c r="G3054">
        <v>0</v>
      </c>
      <c r="H3054" s="25">
        <v>115.4</v>
      </c>
      <c r="I3054" s="25">
        <v>-33</v>
      </c>
      <c r="J3054" s="3">
        <v>10000</v>
      </c>
      <c r="K3054" s="7">
        <f t="shared" si="673"/>
        <v>1</v>
      </c>
      <c r="L3054" s="6">
        <f t="shared" si="674"/>
        <v>25.4</v>
      </c>
      <c r="M3054">
        <v>1</v>
      </c>
      <c r="N3054" s="9">
        <f t="shared" si="675"/>
        <v>1</v>
      </c>
      <c r="O3054" s="9">
        <f t="shared" si="676"/>
        <v>0</v>
      </c>
      <c r="P3054" s="9">
        <f t="shared" si="677"/>
        <v>0</v>
      </c>
      <c r="Q3054" s="8">
        <f t="shared" si="678"/>
        <v>25.4</v>
      </c>
      <c r="R3054" s="8">
        <f t="shared" si="679"/>
        <v>0</v>
      </c>
      <c r="S3054" t="str">
        <f t="shared" si="680"/>
        <v>9.55.00</v>
      </c>
      <c r="T3054" t="str">
        <f t="shared" si="681"/>
        <v>16.55.00</v>
      </c>
      <c r="U3054" t="str">
        <f t="shared" si="682"/>
        <v>12-mar-2018</v>
      </c>
      <c r="V3054">
        <f t="shared" si="683"/>
        <v>3</v>
      </c>
      <c r="W3054">
        <f t="shared" si="684"/>
        <v>2018</v>
      </c>
      <c r="X3054">
        <f t="shared" si="685"/>
        <v>12</v>
      </c>
      <c r="Y3054" s="25">
        <f t="shared" si="686"/>
        <v>27463.600000000188</v>
      </c>
    </row>
    <row r="3055" spans="1:25">
      <c r="A3055" t="s">
        <v>4484</v>
      </c>
      <c r="B3055" t="s">
        <v>4485</v>
      </c>
      <c r="C3055" t="s">
        <v>55</v>
      </c>
      <c r="D3055">
        <v>18</v>
      </c>
      <c r="E3055" s="36">
        <v>212.2</v>
      </c>
      <c r="F3055" s="4">
        <v>1.7100000000000001E-2</v>
      </c>
      <c r="G3055">
        <v>0</v>
      </c>
      <c r="H3055" s="25">
        <v>265.10000000000002</v>
      </c>
      <c r="I3055" s="25">
        <v>0</v>
      </c>
      <c r="J3055" s="3">
        <v>10000</v>
      </c>
      <c r="K3055" s="7">
        <f t="shared" si="673"/>
        <v>2</v>
      </c>
      <c r="L3055" s="6">
        <f t="shared" si="674"/>
        <v>237.6</v>
      </c>
      <c r="M3055">
        <v>1</v>
      </c>
      <c r="N3055" s="9">
        <f t="shared" si="675"/>
        <v>1</v>
      </c>
      <c r="O3055" s="9">
        <f t="shared" si="676"/>
        <v>0</v>
      </c>
      <c r="P3055" s="9">
        <f t="shared" si="677"/>
        <v>0</v>
      </c>
      <c r="Q3055" s="8">
        <f t="shared" si="678"/>
        <v>212.2</v>
      </c>
      <c r="R3055" s="8">
        <f t="shared" si="679"/>
        <v>0</v>
      </c>
      <c r="S3055" t="str">
        <f t="shared" si="680"/>
        <v>14.00.00</v>
      </c>
      <c r="T3055" t="str">
        <f t="shared" si="681"/>
        <v>8.00.00</v>
      </c>
      <c r="U3055" t="str">
        <f t="shared" si="682"/>
        <v>13-mar-2018</v>
      </c>
      <c r="V3055">
        <f t="shared" si="683"/>
        <v>3</v>
      </c>
      <c r="W3055">
        <f t="shared" si="684"/>
        <v>2018</v>
      </c>
      <c r="X3055">
        <f t="shared" si="685"/>
        <v>13</v>
      </c>
      <c r="Y3055" s="25">
        <f t="shared" si="686"/>
        <v>27675.800000000188</v>
      </c>
    </row>
    <row r="3056" spans="1:25">
      <c r="A3056" t="s">
        <v>4485</v>
      </c>
      <c r="B3056" t="s">
        <v>4486</v>
      </c>
      <c r="C3056" t="s">
        <v>25</v>
      </c>
      <c r="D3056">
        <v>7</v>
      </c>
      <c r="E3056" s="36">
        <v>62.2</v>
      </c>
      <c r="F3056" s="4">
        <v>5.1000000000000004E-3</v>
      </c>
      <c r="G3056">
        <v>0</v>
      </c>
      <c r="H3056" s="25">
        <v>105.5</v>
      </c>
      <c r="I3056" s="25">
        <v>0</v>
      </c>
      <c r="J3056" s="3">
        <v>10000</v>
      </c>
      <c r="K3056" s="7">
        <f t="shared" si="673"/>
        <v>3</v>
      </c>
      <c r="L3056" s="6">
        <f t="shared" si="674"/>
        <v>299.8</v>
      </c>
      <c r="M3056">
        <v>1</v>
      </c>
      <c r="N3056" s="9">
        <f t="shared" si="675"/>
        <v>1</v>
      </c>
      <c r="O3056" s="9">
        <f t="shared" si="676"/>
        <v>0</v>
      </c>
      <c r="P3056" s="9">
        <f t="shared" si="677"/>
        <v>0</v>
      </c>
      <c r="Q3056" s="8">
        <f t="shared" si="678"/>
        <v>62.2</v>
      </c>
      <c r="R3056" s="8">
        <f t="shared" si="679"/>
        <v>0</v>
      </c>
      <c r="S3056" t="str">
        <f t="shared" si="680"/>
        <v>8.00.00</v>
      </c>
      <c r="T3056" t="str">
        <f t="shared" si="681"/>
        <v>15.00.00</v>
      </c>
      <c r="U3056" t="str">
        <f t="shared" si="682"/>
        <v>14-mar-2018</v>
      </c>
      <c r="V3056">
        <f t="shared" si="683"/>
        <v>3</v>
      </c>
      <c r="W3056">
        <f t="shared" si="684"/>
        <v>2018</v>
      </c>
      <c r="X3056">
        <f t="shared" si="685"/>
        <v>14</v>
      </c>
      <c r="Y3056" s="25">
        <f t="shared" si="686"/>
        <v>27738.000000000189</v>
      </c>
    </row>
    <row r="3057" spans="1:25">
      <c r="A3057" t="s">
        <v>6351</v>
      </c>
      <c r="B3057" t="s">
        <v>6352</v>
      </c>
      <c r="C3057" t="s">
        <v>25</v>
      </c>
      <c r="D3057">
        <v>36</v>
      </c>
      <c r="E3057" s="36">
        <v>58.4</v>
      </c>
      <c r="F3057" s="4">
        <v>4.7000000000000002E-3</v>
      </c>
      <c r="G3057">
        <v>0</v>
      </c>
      <c r="H3057" s="25">
        <v>75.400000000000006</v>
      </c>
      <c r="I3057" s="25">
        <v>-17</v>
      </c>
      <c r="J3057" s="3">
        <v>10000</v>
      </c>
      <c r="K3057" s="7">
        <f t="shared" si="673"/>
        <v>4</v>
      </c>
      <c r="L3057" s="6">
        <f t="shared" si="674"/>
        <v>358.2</v>
      </c>
      <c r="M3057">
        <v>1</v>
      </c>
      <c r="N3057" s="9">
        <f t="shared" si="675"/>
        <v>1</v>
      </c>
      <c r="O3057" s="9">
        <f t="shared" si="676"/>
        <v>0</v>
      </c>
      <c r="P3057" s="9">
        <f t="shared" si="677"/>
        <v>0</v>
      </c>
      <c r="Q3057" s="8">
        <f t="shared" si="678"/>
        <v>58.4</v>
      </c>
      <c r="R3057" s="8">
        <f t="shared" si="679"/>
        <v>0</v>
      </c>
      <c r="S3057" t="str">
        <f t="shared" si="680"/>
        <v>14.25.00</v>
      </c>
      <c r="T3057" t="str">
        <f t="shared" si="681"/>
        <v>17.25.00</v>
      </c>
      <c r="U3057" t="str">
        <f t="shared" si="682"/>
        <v>15-mar-2018</v>
      </c>
      <c r="V3057">
        <f t="shared" si="683"/>
        <v>3</v>
      </c>
      <c r="W3057">
        <f t="shared" si="684"/>
        <v>2018</v>
      </c>
      <c r="X3057">
        <f t="shared" si="685"/>
        <v>15</v>
      </c>
      <c r="Y3057" s="25">
        <f t="shared" si="686"/>
        <v>27796.400000000191</v>
      </c>
    </row>
    <row r="3058" spans="1:25">
      <c r="A3058" t="s">
        <v>4487</v>
      </c>
      <c r="B3058" t="s">
        <v>4488</v>
      </c>
      <c r="C3058" t="s">
        <v>25</v>
      </c>
      <c r="D3058">
        <v>2</v>
      </c>
      <c r="E3058" s="36">
        <v>-6.8</v>
      </c>
      <c r="F3058" s="4">
        <v>-5.9999999999999995E-4</v>
      </c>
      <c r="G3058">
        <v>0</v>
      </c>
      <c r="H3058" s="25">
        <v>27.1</v>
      </c>
      <c r="I3058" s="25">
        <v>-6.8</v>
      </c>
      <c r="J3058" s="3">
        <v>10000</v>
      </c>
      <c r="K3058" s="7">
        <f t="shared" si="673"/>
        <v>-1</v>
      </c>
      <c r="L3058" s="6">
        <f t="shared" si="674"/>
        <v>-6.8</v>
      </c>
      <c r="M3058">
        <v>1</v>
      </c>
      <c r="N3058" s="9">
        <f t="shared" si="675"/>
        <v>0</v>
      </c>
      <c r="O3058" s="9">
        <f t="shared" si="676"/>
        <v>-1</v>
      </c>
      <c r="P3058" s="9">
        <f t="shared" si="677"/>
        <v>0</v>
      </c>
      <c r="Q3058" s="8">
        <f t="shared" si="678"/>
        <v>0</v>
      </c>
      <c r="R3058" s="8">
        <f t="shared" si="679"/>
        <v>-6.8</v>
      </c>
      <c r="S3058" t="str">
        <f t="shared" si="680"/>
        <v>9.00.00</v>
      </c>
      <c r="T3058" t="str">
        <f t="shared" si="681"/>
        <v>11.00.00</v>
      </c>
      <c r="U3058" t="str">
        <f t="shared" si="682"/>
        <v>15-mar-2018</v>
      </c>
      <c r="V3058">
        <f t="shared" si="683"/>
        <v>3</v>
      </c>
      <c r="W3058">
        <f t="shared" si="684"/>
        <v>2018</v>
      </c>
      <c r="X3058">
        <f t="shared" si="685"/>
        <v>15</v>
      </c>
      <c r="Y3058" s="25">
        <f t="shared" si="686"/>
        <v>27789.600000000191</v>
      </c>
    </row>
    <row r="3059" spans="1:25">
      <c r="A3059" t="s">
        <v>6353</v>
      </c>
      <c r="B3059" t="s">
        <v>6354</v>
      </c>
      <c r="C3059" t="s">
        <v>25</v>
      </c>
      <c r="D3059">
        <v>23</v>
      </c>
      <c r="E3059" s="36">
        <v>3.7</v>
      </c>
      <c r="F3059" s="4">
        <v>2.9999999999999997E-4</v>
      </c>
      <c r="G3059">
        <v>0</v>
      </c>
      <c r="H3059" s="25">
        <v>37</v>
      </c>
      <c r="I3059" s="25">
        <v>-3.1</v>
      </c>
      <c r="J3059" s="3">
        <v>10000</v>
      </c>
      <c r="K3059" s="7">
        <f t="shared" si="673"/>
        <v>1</v>
      </c>
      <c r="L3059" s="6">
        <f t="shared" si="674"/>
        <v>3.7</v>
      </c>
      <c r="M3059">
        <v>1</v>
      </c>
      <c r="N3059" s="9">
        <f t="shared" si="675"/>
        <v>1</v>
      </c>
      <c r="O3059" s="9">
        <f t="shared" si="676"/>
        <v>0</v>
      </c>
      <c r="P3059" s="9">
        <f t="shared" si="677"/>
        <v>0</v>
      </c>
      <c r="Q3059" s="8">
        <f t="shared" si="678"/>
        <v>3.7</v>
      </c>
      <c r="R3059" s="8">
        <f t="shared" si="679"/>
        <v>0</v>
      </c>
      <c r="S3059" t="str">
        <f t="shared" si="680"/>
        <v>15.30.00</v>
      </c>
      <c r="T3059" t="str">
        <f t="shared" si="681"/>
        <v>17.25.00</v>
      </c>
      <c r="U3059" t="str">
        <f t="shared" si="682"/>
        <v>16-mar-2018</v>
      </c>
      <c r="V3059">
        <f t="shared" si="683"/>
        <v>3</v>
      </c>
      <c r="W3059">
        <f t="shared" si="684"/>
        <v>2018</v>
      </c>
      <c r="X3059">
        <f t="shared" si="685"/>
        <v>16</v>
      </c>
      <c r="Y3059" s="25">
        <f t="shared" si="686"/>
        <v>27793.300000000192</v>
      </c>
    </row>
    <row r="3060" spans="1:25">
      <c r="A3060" t="s">
        <v>4489</v>
      </c>
      <c r="B3060" t="s">
        <v>4490</v>
      </c>
      <c r="C3060" t="s">
        <v>55</v>
      </c>
      <c r="D3060">
        <v>1</v>
      </c>
      <c r="E3060" s="36">
        <v>-56.1</v>
      </c>
      <c r="F3060" s="4">
        <v>-4.4999999999999997E-3</v>
      </c>
      <c r="G3060">
        <v>0</v>
      </c>
      <c r="H3060" s="25">
        <v>0</v>
      </c>
      <c r="I3060" s="25">
        <v>-56.1</v>
      </c>
      <c r="J3060" s="3">
        <v>10000</v>
      </c>
      <c r="K3060" s="7">
        <f t="shared" si="673"/>
        <v>-1</v>
      </c>
      <c r="L3060" s="6">
        <f t="shared" si="674"/>
        <v>-56.1</v>
      </c>
      <c r="M3060">
        <v>1</v>
      </c>
      <c r="N3060" s="9">
        <f t="shared" si="675"/>
        <v>0</v>
      </c>
      <c r="O3060" s="9">
        <f t="shared" si="676"/>
        <v>-1</v>
      </c>
      <c r="P3060" s="9">
        <f t="shared" si="677"/>
        <v>0</v>
      </c>
      <c r="Q3060" s="8">
        <f t="shared" si="678"/>
        <v>0</v>
      </c>
      <c r="R3060" s="8">
        <f t="shared" si="679"/>
        <v>-56.1</v>
      </c>
      <c r="S3060" t="str">
        <f t="shared" si="680"/>
        <v>9.00.00</v>
      </c>
      <c r="T3060" t="str">
        <f t="shared" si="681"/>
        <v>10.00.00</v>
      </c>
      <c r="U3060" t="str">
        <f t="shared" si="682"/>
        <v>16-mar-2018</v>
      </c>
      <c r="V3060">
        <f t="shared" si="683"/>
        <v>3</v>
      </c>
      <c r="W3060">
        <f t="shared" si="684"/>
        <v>2018</v>
      </c>
      <c r="X3060">
        <f t="shared" si="685"/>
        <v>16</v>
      </c>
      <c r="Y3060" s="25">
        <f t="shared" si="686"/>
        <v>27737.200000000194</v>
      </c>
    </row>
    <row r="3061" spans="1:25">
      <c r="A3061" t="s">
        <v>4492</v>
      </c>
      <c r="B3061" t="s">
        <v>6355</v>
      </c>
      <c r="C3061" t="s">
        <v>25</v>
      </c>
      <c r="D3061">
        <v>27</v>
      </c>
      <c r="E3061" s="36">
        <v>-40.6</v>
      </c>
      <c r="F3061" s="4">
        <v>-3.3E-3</v>
      </c>
      <c r="G3061">
        <v>0</v>
      </c>
      <c r="H3061" s="25">
        <v>21</v>
      </c>
      <c r="I3061" s="25">
        <v>-55.6</v>
      </c>
      <c r="J3061" s="3">
        <v>10000</v>
      </c>
      <c r="K3061" s="7">
        <f t="shared" si="673"/>
        <v>-2</v>
      </c>
      <c r="L3061" s="6">
        <f t="shared" si="674"/>
        <v>-96.7</v>
      </c>
      <c r="M3061">
        <v>1</v>
      </c>
      <c r="N3061" s="9">
        <f t="shared" si="675"/>
        <v>0</v>
      </c>
      <c r="O3061" s="9">
        <f t="shared" si="676"/>
        <v>-1</v>
      </c>
      <c r="P3061" s="9">
        <f t="shared" si="677"/>
        <v>0</v>
      </c>
      <c r="Q3061" s="8">
        <f t="shared" si="678"/>
        <v>0</v>
      </c>
      <c r="R3061" s="8">
        <f t="shared" si="679"/>
        <v>-40.6</v>
      </c>
      <c r="S3061" t="str">
        <f t="shared" si="680"/>
        <v>13.00.00</v>
      </c>
      <c r="T3061" t="str">
        <f t="shared" si="681"/>
        <v>15.15.00</v>
      </c>
      <c r="U3061" t="str">
        <f t="shared" si="682"/>
        <v>19-mar-2018</v>
      </c>
      <c r="V3061">
        <f t="shared" si="683"/>
        <v>3</v>
      </c>
      <c r="W3061">
        <f t="shared" si="684"/>
        <v>2018</v>
      </c>
      <c r="X3061">
        <f t="shared" si="685"/>
        <v>19</v>
      </c>
      <c r="Y3061" s="25">
        <f t="shared" si="686"/>
        <v>27696.600000000195</v>
      </c>
    </row>
    <row r="3062" spans="1:25">
      <c r="A3062" t="s">
        <v>6355</v>
      </c>
      <c r="B3062" t="s">
        <v>6356</v>
      </c>
      <c r="C3062" t="s">
        <v>55</v>
      </c>
      <c r="D3062">
        <v>26</v>
      </c>
      <c r="E3062" s="36">
        <v>96.6</v>
      </c>
      <c r="F3062" s="4">
        <v>3.8999999999999998E-3</v>
      </c>
      <c r="G3062">
        <v>0</v>
      </c>
      <c r="H3062" s="25">
        <v>140.19999999999999</v>
      </c>
      <c r="I3062" s="25">
        <v>-45</v>
      </c>
      <c r="J3062" s="3">
        <v>10000</v>
      </c>
      <c r="K3062" s="7">
        <f t="shared" si="673"/>
        <v>1</v>
      </c>
      <c r="L3062" s="6">
        <f t="shared" si="674"/>
        <v>96.6</v>
      </c>
      <c r="M3062">
        <v>1</v>
      </c>
      <c r="N3062" s="9">
        <f t="shared" si="675"/>
        <v>1</v>
      </c>
      <c r="O3062" s="9">
        <f t="shared" si="676"/>
        <v>0</v>
      </c>
      <c r="P3062" s="9">
        <f t="shared" si="677"/>
        <v>0</v>
      </c>
      <c r="Q3062" s="8">
        <f t="shared" si="678"/>
        <v>96.6</v>
      </c>
      <c r="R3062" s="8">
        <f t="shared" si="679"/>
        <v>0</v>
      </c>
      <c r="S3062" t="str">
        <f t="shared" si="680"/>
        <v>15.15.00</v>
      </c>
      <c r="T3062" t="str">
        <f t="shared" si="681"/>
        <v>17.25.00</v>
      </c>
      <c r="U3062" t="str">
        <f t="shared" si="682"/>
        <v>19-mar-2018</v>
      </c>
      <c r="V3062">
        <f t="shared" si="683"/>
        <v>3</v>
      </c>
      <c r="W3062">
        <f t="shared" si="684"/>
        <v>2018</v>
      </c>
      <c r="X3062">
        <f t="shared" si="685"/>
        <v>19</v>
      </c>
      <c r="Y3062" s="25">
        <f t="shared" si="686"/>
        <v>27793.200000000194</v>
      </c>
    </row>
    <row r="3063" spans="1:25">
      <c r="A3063" t="s">
        <v>3705</v>
      </c>
      <c r="B3063" t="s">
        <v>3706</v>
      </c>
      <c r="C3063" t="s">
        <v>25</v>
      </c>
      <c r="D3063">
        <v>2</v>
      </c>
      <c r="E3063" s="36">
        <v>15.3</v>
      </c>
      <c r="F3063" s="4">
        <v>1.2999999999999999E-3</v>
      </c>
      <c r="G3063">
        <v>0</v>
      </c>
      <c r="H3063" s="25">
        <v>22.3</v>
      </c>
      <c r="I3063" s="25">
        <v>0</v>
      </c>
      <c r="J3063" s="3">
        <v>10000</v>
      </c>
      <c r="K3063" s="7">
        <f t="shared" si="673"/>
        <v>2</v>
      </c>
      <c r="L3063" s="6">
        <f t="shared" si="674"/>
        <v>111.89999999999999</v>
      </c>
      <c r="M3063">
        <v>1</v>
      </c>
      <c r="N3063" s="9">
        <f t="shared" si="675"/>
        <v>1</v>
      </c>
      <c r="O3063" s="9">
        <f t="shared" si="676"/>
        <v>0</v>
      </c>
      <c r="P3063" s="9">
        <f t="shared" si="677"/>
        <v>0</v>
      </c>
      <c r="Q3063" s="8">
        <f t="shared" si="678"/>
        <v>15.3</v>
      </c>
      <c r="R3063" s="8">
        <f t="shared" si="679"/>
        <v>0</v>
      </c>
      <c r="S3063" t="str">
        <f t="shared" si="680"/>
        <v>21.00.00</v>
      </c>
      <c r="T3063" t="str">
        <f t="shared" si="681"/>
        <v>23.00.00</v>
      </c>
      <c r="U3063" t="str">
        <f t="shared" si="682"/>
        <v>19-mar-2018</v>
      </c>
      <c r="V3063">
        <f t="shared" si="683"/>
        <v>3</v>
      </c>
      <c r="W3063">
        <f t="shared" si="684"/>
        <v>2018</v>
      </c>
      <c r="X3063">
        <f t="shared" si="685"/>
        <v>19</v>
      </c>
      <c r="Y3063" s="25">
        <f t="shared" si="686"/>
        <v>27808.500000000193</v>
      </c>
    </row>
    <row r="3064" spans="1:25">
      <c r="A3064" t="s">
        <v>4491</v>
      </c>
      <c r="B3064" t="s">
        <v>4492</v>
      </c>
      <c r="C3064" t="s">
        <v>55</v>
      </c>
      <c r="D3064">
        <v>6</v>
      </c>
      <c r="E3064" s="36">
        <v>59.2</v>
      </c>
      <c r="F3064" s="4">
        <v>4.7999999999999996E-3</v>
      </c>
      <c r="G3064">
        <v>0</v>
      </c>
      <c r="H3064" s="25">
        <v>114.2</v>
      </c>
      <c r="I3064" s="25">
        <v>0</v>
      </c>
      <c r="J3064" s="3">
        <v>10000</v>
      </c>
      <c r="K3064" s="7">
        <f t="shared" si="673"/>
        <v>3</v>
      </c>
      <c r="L3064" s="6">
        <f t="shared" si="674"/>
        <v>171.1</v>
      </c>
      <c r="M3064">
        <v>1</v>
      </c>
      <c r="N3064" s="9">
        <f t="shared" si="675"/>
        <v>1</v>
      </c>
      <c r="O3064" s="9">
        <f t="shared" si="676"/>
        <v>0</v>
      </c>
      <c r="P3064" s="9">
        <f t="shared" si="677"/>
        <v>0</v>
      </c>
      <c r="Q3064" s="8">
        <f t="shared" si="678"/>
        <v>59.2</v>
      </c>
      <c r="R3064" s="8">
        <f t="shared" si="679"/>
        <v>0</v>
      </c>
      <c r="S3064" t="str">
        <f t="shared" si="680"/>
        <v>7.00.00</v>
      </c>
      <c r="T3064" t="str">
        <f t="shared" si="681"/>
        <v>13.00.00</v>
      </c>
      <c r="U3064" t="str">
        <f t="shared" si="682"/>
        <v>19-mar-2018</v>
      </c>
      <c r="V3064">
        <f t="shared" si="683"/>
        <v>3</v>
      </c>
      <c r="W3064">
        <f t="shared" si="684"/>
        <v>2018</v>
      </c>
      <c r="X3064">
        <f t="shared" si="685"/>
        <v>19</v>
      </c>
      <c r="Y3064" s="25">
        <f t="shared" si="686"/>
        <v>27867.700000000194</v>
      </c>
    </row>
    <row r="3065" spans="1:25">
      <c r="A3065" t="s">
        <v>6357</v>
      </c>
      <c r="B3065" t="s">
        <v>6358</v>
      </c>
      <c r="C3065" t="s">
        <v>25</v>
      </c>
      <c r="D3065">
        <v>66</v>
      </c>
      <c r="E3065" s="36">
        <v>65.7</v>
      </c>
      <c r="F3065" s="4">
        <v>5.4000000000000003E-3</v>
      </c>
      <c r="G3065">
        <v>0</v>
      </c>
      <c r="H3065" s="25">
        <v>66.400000000000006</v>
      </c>
      <c r="I3065" s="25">
        <v>-16.5</v>
      </c>
      <c r="J3065" s="3">
        <v>10000</v>
      </c>
      <c r="K3065" s="7">
        <f t="shared" si="673"/>
        <v>4</v>
      </c>
      <c r="L3065" s="6">
        <f t="shared" si="674"/>
        <v>236.8</v>
      </c>
      <c r="M3065">
        <v>1</v>
      </c>
      <c r="N3065" s="9">
        <f t="shared" si="675"/>
        <v>1</v>
      </c>
      <c r="O3065" s="9">
        <f t="shared" si="676"/>
        <v>0</v>
      </c>
      <c r="P3065" s="9">
        <f t="shared" si="677"/>
        <v>0</v>
      </c>
      <c r="Q3065" s="8">
        <f t="shared" si="678"/>
        <v>65.7</v>
      </c>
      <c r="R3065" s="8">
        <f t="shared" si="679"/>
        <v>0</v>
      </c>
      <c r="S3065" t="str">
        <f t="shared" si="680"/>
        <v>11.55.00</v>
      </c>
      <c r="T3065" t="str">
        <f t="shared" si="681"/>
        <v>17.25.00</v>
      </c>
      <c r="U3065" t="str">
        <f t="shared" si="682"/>
        <v>20-mar-2018</v>
      </c>
      <c r="V3065">
        <f t="shared" si="683"/>
        <v>3</v>
      </c>
      <c r="W3065">
        <f t="shared" si="684"/>
        <v>2018</v>
      </c>
      <c r="X3065">
        <f t="shared" si="685"/>
        <v>20</v>
      </c>
      <c r="Y3065" s="25">
        <f t="shared" si="686"/>
        <v>27933.400000000194</v>
      </c>
    </row>
    <row r="3066" spans="1:25">
      <c r="A3066" t="s">
        <v>4495</v>
      </c>
      <c r="B3066" t="s">
        <v>4496</v>
      </c>
      <c r="C3066" t="s">
        <v>25</v>
      </c>
      <c r="D3066">
        <v>17</v>
      </c>
      <c r="E3066" s="36">
        <v>57.3</v>
      </c>
      <c r="F3066" s="4">
        <v>4.7000000000000002E-3</v>
      </c>
      <c r="G3066">
        <v>0</v>
      </c>
      <c r="H3066" s="25">
        <v>68.900000000000006</v>
      </c>
      <c r="I3066" s="25">
        <v>0</v>
      </c>
      <c r="J3066" s="3">
        <v>10000</v>
      </c>
      <c r="K3066" s="7">
        <f t="shared" si="673"/>
        <v>5</v>
      </c>
      <c r="L3066" s="6">
        <f t="shared" si="674"/>
        <v>294.10000000000002</v>
      </c>
      <c r="M3066">
        <v>1</v>
      </c>
      <c r="N3066" s="9">
        <f t="shared" si="675"/>
        <v>1</v>
      </c>
      <c r="O3066" s="9">
        <f t="shared" si="676"/>
        <v>0</v>
      </c>
      <c r="P3066" s="9">
        <f t="shared" si="677"/>
        <v>0</v>
      </c>
      <c r="Q3066" s="8">
        <f t="shared" si="678"/>
        <v>57.3</v>
      </c>
      <c r="R3066" s="8">
        <f t="shared" si="679"/>
        <v>0</v>
      </c>
      <c r="S3066" t="str">
        <f t="shared" si="680"/>
        <v>16.00.00</v>
      </c>
      <c r="T3066" t="str">
        <f t="shared" si="681"/>
        <v>9.00.00</v>
      </c>
      <c r="U3066" t="str">
        <f t="shared" si="682"/>
        <v>20-mar-2018</v>
      </c>
      <c r="V3066">
        <f t="shared" si="683"/>
        <v>3</v>
      </c>
      <c r="W3066">
        <f t="shared" si="684"/>
        <v>2018</v>
      </c>
      <c r="X3066">
        <f t="shared" si="685"/>
        <v>20</v>
      </c>
      <c r="Y3066" s="25">
        <f t="shared" si="686"/>
        <v>27990.700000000194</v>
      </c>
    </row>
    <row r="3067" spans="1:25">
      <c r="A3067" t="s">
        <v>4493</v>
      </c>
      <c r="B3067" t="s">
        <v>4494</v>
      </c>
      <c r="C3067" t="s">
        <v>25</v>
      </c>
      <c r="D3067">
        <v>8</v>
      </c>
      <c r="E3067" s="36">
        <v>-19.8</v>
      </c>
      <c r="F3067" s="4">
        <v>-1.6000000000000001E-3</v>
      </c>
      <c r="G3067">
        <v>0</v>
      </c>
      <c r="H3067" s="25">
        <v>44.5</v>
      </c>
      <c r="I3067" s="25">
        <v>-19.8</v>
      </c>
      <c r="J3067" s="3">
        <v>10000</v>
      </c>
      <c r="K3067" s="7">
        <f t="shared" si="673"/>
        <v>-1</v>
      </c>
      <c r="L3067" s="6">
        <f t="shared" si="674"/>
        <v>-19.8</v>
      </c>
      <c r="M3067">
        <v>1</v>
      </c>
      <c r="N3067" s="9">
        <f t="shared" si="675"/>
        <v>0</v>
      </c>
      <c r="O3067" s="9">
        <f t="shared" si="676"/>
        <v>-1</v>
      </c>
      <c r="P3067" s="9">
        <f t="shared" si="677"/>
        <v>0</v>
      </c>
      <c r="Q3067" s="8">
        <f t="shared" si="678"/>
        <v>0</v>
      </c>
      <c r="R3067" s="8">
        <f t="shared" si="679"/>
        <v>-19.8</v>
      </c>
      <c r="S3067" t="str">
        <f t="shared" si="680"/>
        <v>2.00.00</v>
      </c>
      <c r="T3067" t="str">
        <f t="shared" si="681"/>
        <v>10.00.00</v>
      </c>
      <c r="U3067" t="str">
        <f t="shared" si="682"/>
        <v>20-mar-2018</v>
      </c>
      <c r="V3067">
        <f t="shared" si="683"/>
        <v>3</v>
      </c>
      <c r="W3067">
        <f t="shared" si="684"/>
        <v>2018</v>
      </c>
      <c r="X3067">
        <f t="shared" si="685"/>
        <v>20</v>
      </c>
      <c r="Y3067" s="25">
        <f t="shared" si="686"/>
        <v>27970.900000000194</v>
      </c>
    </row>
    <row r="3068" spans="1:25">
      <c r="A3068" t="s">
        <v>6359</v>
      </c>
      <c r="B3068" t="s">
        <v>6360</v>
      </c>
      <c r="C3068" t="s">
        <v>25</v>
      </c>
      <c r="D3068">
        <v>24</v>
      </c>
      <c r="E3068" s="36">
        <v>-58</v>
      </c>
      <c r="F3068" s="4">
        <v>-4.7000000000000002E-3</v>
      </c>
      <c r="G3068">
        <v>0</v>
      </c>
      <c r="H3068" s="25">
        <v>7.5</v>
      </c>
      <c r="I3068" s="25">
        <v>-57.2</v>
      </c>
      <c r="J3068" s="3">
        <v>10000</v>
      </c>
      <c r="K3068" s="7">
        <f t="shared" si="673"/>
        <v>-2</v>
      </c>
      <c r="L3068" s="6">
        <f t="shared" si="674"/>
        <v>-77.8</v>
      </c>
      <c r="M3068">
        <v>1</v>
      </c>
      <c r="N3068" s="9">
        <f t="shared" si="675"/>
        <v>0</v>
      </c>
      <c r="O3068" s="9">
        <f t="shared" si="676"/>
        <v>-1</v>
      </c>
      <c r="P3068" s="9">
        <f t="shared" si="677"/>
        <v>0</v>
      </c>
      <c r="Q3068" s="8">
        <f t="shared" si="678"/>
        <v>0</v>
      </c>
      <c r="R3068" s="8">
        <f t="shared" si="679"/>
        <v>-58</v>
      </c>
      <c r="S3068" t="str">
        <f t="shared" si="680"/>
        <v>12.00.00</v>
      </c>
      <c r="T3068" t="str">
        <f t="shared" si="681"/>
        <v>14.00.00</v>
      </c>
      <c r="U3068" t="str">
        <f t="shared" si="682"/>
        <v>21-mar-2018</v>
      </c>
      <c r="V3068">
        <f t="shared" si="683"/>
        <v>3</v>
      </c>
      <c r="W3068">
        <f t="shared" si="684"/>
        <v>2018</v>
      </c>
      <c r="X3068">
        <f t="shared" si="685"/>
        <v>21</v>
      </c>
      <c r="Y3068" s="25">
        <f t="shared" si="686"/>
        <v>27912.900000000194</v>
      </c>
    </row>
    <row r="3069" spans="1:25">
      <c r="A3069" t="s">
        <v>6360</v>
      </c>
      <c r="B3069" t="s">
        <v>6361</v>
      </c>
      <c r="C3069" t="s">
        <v>55</v>
      </c>
      <c r="D3069">
        <v>32</v>
      </c>
      <c r="E3069" s="36">
        <v>-112.8</v>
      </c>
      <c r="F3069" s="4">
        <v>-4.5999999999999999E-3</v>
      </c>
      <c r="G3069">
        <v>0</v>
      </c>
      <c r="H3069" s="25">
        <v>15.6</v>
      </c>
      <c r="I3069" s="25">
        <v>-115.1</v>
      </c>
      <c r="J3069" s="3">
        <v>10000</v>
      </c>
      <c r="K3069" s="7">
        <f t="shared" si="673"/>
        <v>-3</v>
      </c>
      <c r="L3069" s="6">
        <f t="shared" si="674"/>
        <v>-190.6</v>
      </c>
      <c r="M3069">
        <v>1</v>
      </c>
      <c r="N3069" s="9">
        <f t="shared" si="675"/>
        <v>0</v>
      </c>
      <c r="O3069" s="9">
        <f t="shared" si="676"/>
        <v>-1</v>
      </c>
      <c r="P3069" s="9">
        <f t="shared" si="677"/>
        <v>0</v>
      </c>
      <c r="Q3069" s="8">
        <f t="shared" si="678"/>
        <v>0</v>
      </c>
      <c r="R3069" s="8">
        <f t="shared" si="679"/>
        <v>-112.8</v>
      </c>
      <c r="S3069" t="str">
        <f t="shared" si="680"/>
        <v>14.00.00</v>
      </c>
      <c r="T3069" t="str">
        <f t="shared" si="681"/>
        <v>16.40.00</v>
      </c>
      <c r="U3069" t="str">
        <f t="shared" si="682"/>
        <v>21-mar-2018</v>
      </c>
      <c r="V3069">
        <f t="shared" si="683"/>
        <v>3</v>
      </c>
      <c r="W3069">
        <f t="shared" si="684"/>
        <v>2018</v>
      </c>
      <c r="X3069">
        <f t="shared" si="685"/>
        <v>21</v>
      </c>
      <c r="Y3069" s="25">
        <f t="shared" si="686"/>
        <v>27800.100000000195</v>
      </c>
    </row>
    <row r="3070" spans="1:25">
      <c r="A3070" t="s">
        <v>3707</v>
      </c>
      <c r="B3070" t="s">
        <v>3708</v>
      </c>
      <c r="C3070" t="s">
        <v>25</v>
      </c>
      <c r="D3070">
        <v>3</v>
      </c>
      <c r="E3070" s="36">
        <v>53.5</v>
      </c>
      <c r="F3070" s="4">
        <v>4.4000000000000003E-3</v>
      </c>
      <c r="G3070">
        <v>0</v>
      </c>
      <c r="H3070" s="25">
        <v>53.5</v>
      </c>
      <c r="I3070" s="25">
        <v>0</v>
      </c>
      <c r="J3070" s="3">
        <v>10000</v>
      </c>
      <c r="K3070" s="7">
        <f t="shared" si="673"/>
        <v>1</v>
      </c>
      <c r="L3070" s="6">
        <f t="shared" si="674"/>
        <v>53.5</v>
      </c>
      <c r="M3070">
        <v>1</v>
      </c>
      <c r="N3070" s="9">
        <f t="shared" si="675"/>
        <v>1</v>
      </c>
      <c r="O3070" s="9">
        <f t="shared" si="676"/>
        <v>0</v>
      </c>
      <c r="P3070" s="9">
        <f t="shared" si="677"/>
        <v>0</v>
      </c>
      <c r="Q3070" s="8">
        <f t="shared" si="678"/>
        <v>53.5</v>
      </c>
      <c r="R3070" s="8">
        <f t="shared" si="679"/>
        <v>0</v>
      </c>
      <c r="S3070" t="str">
        <f t="shared" si="680"/>
        <v>16.00.00</v>
      </c>
      <c r="T3070" t="str">
        <f t="shared" si="681"/>
        <v>19.00.00</v>
      </c>
      <c r="U3070" t="str">
        <f t="shared" si="682"/>
        <v>21-mar-2018</v>
      </c>
      <c r="V3070">
        <f t="shared" si="683"/>
        <v>3</v>
      </c>
      <c r="W3070">
        <f t="shared" si="684"/>
        <v>2018</v>
      </c>
      <c r="X3070">
        <f t="shared" si="685"/>
        <v>21</v>
      </c>
      <c r="Y3070" s="25">
        <f t="shared" si="686"/>
        <v>27853.600000000195</v>
      </c>
    </row>
    <row r="3071" spans="1:25">
      <c r="A3071" t="s">
        <v>6361</v>
      </c>
      <c r="B3071" t="s">
        <v>6362</v>
      </c>
      <c r="C3071" t="s">
        <v>25</v>
      </c>
      <c r="D3071">
        <v>9</v>
      </c>
      <c r="E3071" s="36">
        <v>-9.6999999999999993</v>
      </c>
      <c r="F3071" s="4">
        <v>-8.0000000000000004E-4</v>
      </c>
      <c r="G3071">
        <v>0</v>
      </c>
      <c r="H3071" s="25">
        <v>0</v>
      </c>
      <c r="I3071" s="25">
        <v>-13.5</v>
      </c>
      <c r="J3071" s="3">
        <v>10000</v>
      </c>
      <c r="K3071" s="7">
        <f t="shared" si="673"/>
        <v>-1</v>
      </c>
      <c r="L3071" s="6">
        <f t="shared" si="674"/>
        <v>-9.6999999999999993</v>
      </c>
      <c r="M3071">
        <v>1</v>
      </c>
      <c r="N3071" s="9">
        <f t="shared" si="675"/>
        <v>0</v>
      </c>
      <c r="O3071" s="9">
        <f t="shared" si="676"/>
        <v>-1</v>
      </c>
      <c r="P3071" s="9">
        <f t="shared" si="677"/>
        <v>0</v>
      </c>
      <c r="Q3071" s="8">
        <f t="shared" si="678"/>
        <v>0</v>
      </c>
      <c r="R3071" s="8">
        <f t="shared" si="679"/>
        <v>-9.6999999999999993</v>
      </c>
      <c r="S3071" t="str">
        <f t="shared" si="680"/>
        <v>16.40.00</v>
      </c>
      <c r="T3071" t="str">
        <f t="shared" si="681"/>
        <v>17.25.00</v>
      </c>
      <c r="U3071" t="str">
        <f t="shared" si="682"/>
        <v>21-mar-2018</v>
      </c>
      <c r="V3071">
        <f t="shared" si="683"/>
        <v>3</v>
      </c>
      <c r="W3071">
        <f t="shared" si="684"/>
        <v>2018</v>
      </c>
      <c r="X3071">
        <f t="shared" si="685"/>
        <v>21</v>
      </c>
      <c r="Y3071" s="25">
        <f t="shared" si="686"/>
        <v>27843.900000000194</v>
      </c>
    </row>
    <row r="3072" spans="1:25">
      <c r="A3072" t="s">
        <v>7714</v>
      </c>
      <c r="B3072" t="s">
        <v>7715</v>
      </c>
      <c r="C3072" t="s">
        <v>55</v>
      </c>
      <c r="D3072">
        <v>17</v>
      </c>
      <c r="E3072" s="36">
        <v>79</v>
      </c>
      <c r="F3072" s="4">
        <v>6.4999999999999997E-3</v>
      </c>
      <c r="G3072">
        <v>0</v>
      </c>
      <c r="H3072" s="25">
        <v>100</v>
      </c>
      <c r="I3072" s="25">
        <v>-13.9</v>
      </c>
      <c r="J3072" s="3">
        <v>10000</v>
      </c>
      <c r="K3072" s="7">
        <f t="shared" si="673"/>
        <v>1</v>
      </c>
      <c r="L3072" s="6">
        <f t="shared" si="674"/>
        <v>79</v>
      </c>
      <c r="M3072">
        <v>1</v>
      </c>
      <c r="N3072" s="9">
        <f t="shared" si="675"/>
        <v>1</v>
      </c>
      <c r="O3072" s="9">
        <f t="shared" si="676"/>
        <v>0</v>
      </c>
      <c r="P3072" s="9">
        <f t="shared" si="677"/>
        <v>0</v>
      </c>
      <c r="Q3072" s="8">
        <f t="shared" si="678"/>
        <v>79</v>
      </c>
      <c r="R3072" s="8">
        <f t="shared" si="679"/>
        <v>0</v>
      </c>
      <c r="S3072" t="str">
        <f t="shared" si="680"/>
        <v>10.15.00</v>
      </c>
      <c r="T3072" t="str">
        <f t="shared" si="681"/>
        <v>14.30.00</v>
      </c>
      <c r="U3072" t="str">
        <f t="shared" si="682"/>
        <v>22-mar-2018</v>
      </c>
      <c r="V3072">
        <f t="shared" si="683"/>
        <v>3</v>
      </c>
      <c r="W3072">
        <f t="shared" si="684"/>
        <v>2018</v>
      </c>
      <c r="X3072">
        <f t="shared" si="685"/>
        <v>22</v>
      </c>
      <c r="Y3072" s="25">
        <f t="shared" si="686"/>
        <v>27922.900000000194</v>
      </c>
    </row>
    <row r="3073" spans="1:25">
      <c r="A3073" t="s">
        <v>4497</v>
      </c>
      <c r="B3073" t="s">
        <v>4497</v>
      </c>
      <c r="C3073" t="s">
        <v>55</v>
      </c>
      <c r="D3073">
        <v>0</v>
      </c>
      <c r="E3073" s="36">
        <v>-64.8</v>
      </c>
      <c r="F3073" s="4">
        <v>-5.3E-3</v>
      </c>
      <c r="G3073">
        <v>0</v>
      </c>
      <c r="H3073" s="25">
        <v>0</v>
      </c>
      <c r="I3073" s="25">
        <v>-64.8</v>
      </c>
      <c r="J3073" s="3">
        <v>10000</v>
      </c>
      <c r="K3073" s="7">
        <f t="shared" si="673"/>
        <v>-1</v>
      </c>
      <c r="L3073" s="6">
        <f t="shared" si="674"/>
        <v>-64.8</v>
      </c>
      <c r="M3073">
        <v>1</v>
      </c>
      <c r="N3073" s="9">
        <f t="shared" si="675"/>
        <v>0</v>
      </c>
      <c r="O3073" s="9">
        <f t="shared" si="676"/>
        <v>-1</v>
      </c>
      <c r="P3073" s="9">
        <f t="shared" si="677"/>
        <v>0</v>
      </c>
      <c r="Q3073" s="8">
        <f t="shared" si="678"/>
        <v>0</v>
      </c>
      <c r="R3073" s="8">
        <f t="shared" si="679"/>
        <v>-64.8</v>
      </c>
      <c r="S3073" t="str">
        <f t="shared" si="680"/>
        <v>9.00.00</v>
      </c>
      <c r="T3073" t="str">
        <f t="shared" si="681"/>
        <v>9.00.00</v>
      </c>
      <c r="U3073" t="str">
        <f t="shared" si="682"/>
        <v>22-mar-2018</v>
      </c>
      <c r="V3073">
        <f t="shared" si="683"/>
        <v>3</v>
      </c>
      <c r="W3073">
        <f t="shared" si="684"/>
        <v>2018</v>
      </c>
      <c r="X3073">
        <f t="shared" si="685"/>
        <v>22</v>
      </c>
      <c r="Y3073" s="25">
        <f t="shared" si="686"/>
        <v>27858.100000000195</v>
      </c>
    </row>
    <row r="3074" spans="1:25">
      <c r="A3074" t="s">
        <v>6363</v>
      </c>
      <c r="B3074" t="s">
        <v>6364</v>
      </c>
      <c r="C3074" t="s">
        <v>55</v>
      </c>
      <c r="D3074">
        <v>9</v>
      </c>
      <c r="E3074" s="36">
        <v>15.6</v>
      </c>
      <c r="F3074" s="4">
        <v>6.9999999999999999E-4</v>
      </c>
      <c r="G3074">
        <v>0</v>
      </c>
      <c r="H3074" s="25">
        <v>101.6</v>
      </c>
      <c r="I3074" s="25">
        <v>-4.4000000000000004</v>
      </c>
      <c r="J3074" s="3">
        <v>10000</v>
      </c>
      <c r="K3074" s="7">
        <f t="shared" si="673"/>
        <v>1</v>
      </c>
      <c r="L3074" s="6">
        <f t="shared" si="674"/>
        <v>15.6</v>
      </c>
      <c r="M3074">
        <v>1</v>
      </c>
      <c r="N3074" s="9">
        <f t="shared" si="675"/>
        <v>1</v>
      </c>
      <c r="O3074" s="9">
        <f t="shared" si="676"/>
        <v>0</v>
      </c>
      <c r="P3074" s="9">
        <f t="shared" si="677"/>
        <v>0</v>
      </c>
      <c r="Q3074" s="8">
        <f t="shared" si="678"/>
        <v>15.6</v>
      </c>
      <c r="R3074" s="8">
        <f t="shared" si="679"/>
        <v>0</v>
      </c>
      <c r="S3074" t="str">
        <f t="shared" si="680"/>
        <v>10.25.00</v>
      </c>
      <c r="T3074" t="str">
        <f t="shared" si="681"/>
        <v>11.10.00</v>
      </c>
      <c r="U3074" t="str">
        <f t="shared" si="682"/>
        <v>23-mar-2018</v>
      </c>
      <c r="V3074">
        <f t="shared" si="683"/>
        <v>3</v>
      </c>
      <c r="W3074">
        <f t="shared" si="684"/>
        <v>2018</v>
      </c>
      <c r="X3074">
        <f t="shared" si="685"/>
        <v>23</v>
      </c>
      <c r="Y3074" s="25">
        <f t="shared" si="686"/>
        <v>27873.700000000194</v>
      </c>
    </row>
    <row r="3075" spans="1:25">
      <c r="A3075" t="s">
        <v>4498</v>
      </c>
      <c r="B3075" t="s">
        <v>4499</v>
      </c>
      <c r="C3075" t="s">
        <v>25</v>
      </c>
      <c r="D3075">
        <v>1</v>
      </c>
      <c r="E3075" s="36">
        <v>-3.8</v>
      </c>
      <c r="F3075" s="4">
        <v>-2.9999999999999997E-4</v>
      </c>
      <c r="G3075">
        <v>0</v>
      </c>
      <c r="H3075" s="25">
        <v>58</v>
      </c>
      <c r="I3075" s="25">
        <v>-3.8</v>
      </c>
      <c r="J3075" s="3">
        <v>10000</v>
      </c>
      <c r="K3075" s="7">
        <f t="shared" si="673"/>
        <v>-1</v>
      </c>
      <c r="L3075" s="6">
        <f t="shared" si="674"/>
        <v>-3.8</v>
      </c>
      <c r="M3075">
        <v>1</v>
      </c>
      <c r="N3075" s="9">
        <f t="shared" si="675"/>
        <v>0</v>
      </c>
      <c r="O3075" s="9">
        <f t="shared" si="676"/>
        <v>-1</v>
      </c>
      <c r="P3075" s="9">
        <f t="shared" si="677"/>
        <v>0</v>
      </c>
      <c r="Q3075" s="8">
        <f t="shared" si="678"/>
        <v>0</v>
      </c>
      <c r="R3075" s="8">
        <f t="shared" si="679"/>
        <v>-3.8</v>
      </c>
      <c r="S3075" t="str">
        <f t="shared" si="680"/>
        <v>8.00.00</v>
      </c>
      <c r="T3075" t="str">
        <f t="shared" si="681"/>
        <v>9.00.00</v>
      </c>
      <c r="U3075" t="str">
        <f t="shared" si="682"/>
        <v>23-mar-2018</v>
      </c>
      <c r="V3075">
        <f t="shared" si="683"/>
        <v>3</v>
      </c>
      <c r="W3075">
        <f t="shared" si="684"/>
        <v>2018</v>
      </c>
      <c r="X3075">
        <f t="shared" si="685"/>
        <v>23</v>
      </c>
      <c r="Y3075" s="25">
        <f t="shared" si="686"/>
        <v>27869.900000000194</v>
      </c>
    </row>
    <row r="3076" spans="1:25">
      <c r="A3076" t="s">
        <v>4502</v>
      </c>
      <c r="B3076" t="s">
        <v>4503</v>
      </c>
      <c r="C3076" t="s">
        <v>55</v>
      </c>
      <c r="D3076">
        <v>1</v>
      </c>
      <c r="E3076" s="36">
        <v>-24.8</v>
      </c>
      <c r="F3076" s="4">
        <v>-2.0999999999999999E-3</v>
      </c>
      <c r="G3076">
        <v>0</v>
      </c>
      <c r="H3076" s="25">
        <v>0</v>
      </c>
      <c r="I3076" s="25">
        <v>-24.8</v>
      </c>
      <c r="J3076" s="3">
        <v>10000</v>
      </c>
      <c r="K3076" s="7">
        <f t="shared" si="673"/>
        <v>-2</v>
      </c>
      <c r="L3076" s="6">
        <f t="shared" si="674"/>
        <v>-28.6</v>
      </c>
      <c r="M3076">
        <v>1</v>
      </c>
      <c r="N3076" s="9">
        <f t="shared" si="675"/>
        <v>0</v>
      </c>
      <c r="O3076" s="9">
        <f t="shared" si="676"/>
        <v>-1</v>
      </c>
      <c r="P3076" s="9">
        <f t="shared" si="677"/>
        <v>0</v>
      </c>
      <c r="Q3076" s="8">
        <f t="shared" si="678"/>
        <v>0</v>
      </c>
      <c r="R3076" s="8">
        <f t="shared" si="679"/>
        <v>-24.8</v>
      </c>
      <c r="S3076" t="str">
        <f t="shared" si="680"/>
        <v>17.00.00</v>
      </c>
      <c r="T3076" t="str">
        <f t="shared" si="681"/>
        <v>18.00.00</v>
      </c>
      <c r="U3076" t="str">
        <f t="shared" si="682"/>
        <v>26-mar-2018</v>
      </c>
      <c r="V3076">
        <f t="shared" si="683"/>
        <v>3</v>
      </c>
      <c r="W3076">
        <f t="shared" si="684"/>
        <v>2018</v>
      </c>
      <c r="X3076">
        <f t="shared" si="685"/>
        <v>26</v>
      </c>
      <c r="Y3076" s="25">
        <f t="shared" si="686"/>
        <v>27845.100000000195</v>
      </c>
    </row>
    <row r="3077" spans="1:25">
      <c r="A3077" t="s">
        <v>4500</v>
      </c>
      <c r="B3077" t="s">
        <v>4501</v>
      </c>
      <c r="C3077" t="s">
        <v>25</v>
      </c>
      <c r="D3077">
        <v>7</v>
      </c>
      <c r="E3077" s="36">
        <v>36.200000000000003</v>
      </c>
      <c r="F3077" s="4">
        <v>3.0000000000000001E-3</v>
      </c>
      <c r="G3077">
        <v>0</v>
      </c>
      <c r="H3077" s="25">
        <v>87</v>
      </c>
      <c r="I3077" s="25">
        <v>0</v>
      </c>
      <c r="J3077" s="3">
        <v>10000</v>
      </c>
      <c r="K3077" s="7">
        <f t="shared" si="673"/>
        <v>1</v>
      </c>
      <c r="L3077" s="6">
        <f t="shared" si="674"/>
        <v>36.200000000000003</v>
      </c>
      <c r="M3077">
        <v>1</v>
      </c>
      <c r="N3077" s="9">
        <f t="shared" si="675"/>
        <v>1</v>
      </c>
      <c r="O3077" s="9">
        <f t="shared" si="676"/>
        <v>0</v>
      </c>
      <c r="P3077" s="9">
        <f t="shared" si="677"/>
        <v>0</v>
      </c>
      <c r="Q3077" s="8">
        <f t="shared" si="678"/>
        <v>36.200000000000003</v>
      </c>
      <c r="R3077" s="8">
        <f t="shared" si="679"/>
        <v>0</v>
      </c>
      <c r="S3077" t="str">
        <f t="shared" si="680"/>
        <v>8.00.00</v>
      </c>
      <c r="T3077" t="str">
        <f t="shared" si="681"/>
        <v>15.00.00</v>
      </c>
      <c r="U3077" t="str">
        <f t="shared" si="682"/>
        <v>26-mar-2018</v>
      </c>
      <c r="V3077">
        <f t="shared" si="683"/>
        <v>3</v>
      </c>
      <c r="W3077">
        <f t="shared" si="684"/>
        <v>2018</v>
      </c>
      <c r="X3077">
        <f t="shared" si="685"/>
        <v>26</v>
      </c>
      <c r="Y3077" s="25">
        <f t="shared" si="686"/>
        <v>27881.300000000196</v>
      </c>
    </row>
    <row r="3078" spans="1:25">
      <c r="A3078" t="s">
        <v>7716</v>
      </c>
      <c r="B3078" t="s">
        <v>7717</v>
      </c>
      <c r="C3078" t="s">
        <v>25</v>
      </c>
      <c r="D3078">
        <v>19</v>
      </c>
      <c r="E3078" s="36">
        <v>-78.099999999999994</v>
      </c>
      <c r="F3078" s="4">
        <v>-6.4999999999999997E-3</v>
      </c>
      <c r="G3078">
        <v>0</v>
      </c>
      <c r="H3078" s="25">
        <v>21.2</v>
      </c>
      <c r="I3078" s="25">
        <v>-70.599999999999994</v>
      </c>
      <c r="J3078" s="3">
        <v>10000</v>
      </c>
      <c r="K3078" s="7">
        <f t="shared" si="673"/>
        <v>-1</v>
      </c>
      <c r="L3078" s="6">
        <f t="shared" si="674"/>
        <v>-78.099999999999994</v>
      </c>
      <c r="M3078">
        <v>1</v>
      </c>
      <c r="N3078" s="9">
        <f t="shared" si="675"/>
        <v>0</v>
      </c>
      <c r="O3078" s="9">
        <f t="shared" si="676"/>
        <v>-1</v>
      </c>
      <c r="P3078" s="9">
        <f t="shared" si="677"/>
        <v>0</v>
      </c>
      <c r="Q3078" s="8">
        <f t="shared" si="678"/>
        <v>0</v>
      </c>
      <c r="R3078" s="8">
        <f t="shared" si="679"/>
        <v>-78.099999999999994</v>
      </c>
      <c r="S3078" t="str">
        <f t="shared" si="680"/>
        <v>11.15.00</v>
      </c>
      <c r="T3078" t="str">
        <f t="shared" si="681"/>
        <v>16.00.00</v>
      </c>
      <c r="U3078" t="str">
        <f t="shared" si="682"/>
        <v>27-mar-2018</v>
      </c>
      <c r="V3078">
        <f t="shared" si="683"/>
        <v>3</v>
      </c>
      <c r="W3078">
        <f t="shared" si="684"/>
        <v>2018</v>
      </c>
      <c r="X3078">
        <f t="shared" si="685"/>
        <v>27</v>
      </c>
      <c r="Y3078" s="25">
        <f t="shared" si="686"/>
        <v>27803.200000000197</v>
      </c>
    </row>
    <row r="3079" spans="1:25">
      <c r="A3079" t="s">
        <v>7717</v>
      </c>
      <c r="B3079" t="s">
        <v>7718</v>
      </c>
      <c r="C3079" t="s">
        <v>55</v>
      </c>
      <c r="D3079">
        <v>20</v>
      </c>
      <c r="E3079" s="36">
        <v>30</v>
      </c>
      <c r="F3079" s="4">
        <v>2.5000000000000001E-3</v>
      </c>
      <c r="G3079">
        <v>0</v>
      </c>
      <c r="H3079" s="25">
        <v>0</v>
      </c>
      <c r="I3079" s="25">
        <v>-108</v>
      </c>
      <c r="J3079" s="3">
        <v>10000</v>
      </c>
      <c r="K3079" s="7">
        <f t="shared" ref="K3079:K3142" si="687">+IF(AND(E3079&gt;=0,E3078&gt;=0),K3078+1,IF(AND(E3079&lt;0,E3078&lt;0),K3078-1,IF(AND(E3079&gt;=0,E3078&lt;0),1,-1)))</f>
        <v>1</v>
      </c>
      <c r="L3079" s="6">
        <f t="shared" ref="L3079:L3142" si="688">+IF(AND(E3079&gt;=0,E3078&gt;=0),L3078+E3079,IF(AND(E3079&lt;0,E3078&lt;0),L3078+E3079,E3079))</f>
        <v>30</v>
      </c>
      <c r="M3079">
        <v>1</v>
      </c>
      <c r="N3079" s="9">
        <f t="shared" ref="N3079:N3142" si="689">+IF(E3079&gt;0,1,0)</f>
        <v>1</v>
      </c>
      <c r="O3079" s="9">
        <f t="shared" ref="O3079:O3142" si="690">+IF(E3079&lt;0,-1,0)</f>
        <v>0</v>
      </c>
      <c r="P3079" s="9">
        <f t="shared" ref="P3079:P3142" si="691">+IF(E3079=0,1,0)</f>
        <v>0</v>
      </c>
      <c r="Q3079" s="8">
        <f t="shared" ref="Q3079:Q3142" si="692">IF(E3079&gt;=0,E3079,0)</f>
        <v>30</v>
      </c>
      <c r="R3079" s="8">
        <f t="shared" ref="R3079:R3142" si="693">IF(E3079&lt;0,E3079,0)</f>
        <v>0</v>
      </c>
      <c r="S3079" t="str">
        <f t="shared" ref="S3079:S3142" si="694">REPLACE(A3079,1,SEARCH(" ",A3079),"")</f>
        <v>16.00.00</v>
      </c>
      <c r="T3079" t="str">
        <f t="shared" ref="T3079:T3142" si="695">REPLACE(B3079,1,SEARCH(" ",B3079),"")</f>
        <v>21.00.00</v>
      </c>
      <c r="U3079" t="str">
        <f t="shared" ref="U3079:U3142" si="696">LEFT(A3079,11)</f>
        <v>27-mar-2018</v>
      </c>
      <c r="V3079">
        <f t="shared" ref="V3079:V3142" si="697">MONTH(U3079)</f>
        <v>3</v>
      </c>
      <c r="W3079">
        <f t="shared" ref="W3079:W3142" si="698">YEAR(U3079)</f>
        <v>2018</v>
      </c>
      <c r="X3079">
        <f t="shared" ref="X3079:X3142" si="699">DAY(U3079)</f>
        <v>27</v>
      </c>
      <c r="Y3079" s="25">
        <f t="shared" ref="Y3079:Y3142" si="700">Y3078+E3079</f>
        <v>27833.200000000197</v>
      </c>
    </row>
    <row r="3080" spans="1:25">
      <c r="A3080" t="s">
        <v>4504</v>
      </c>
      <c r="B3080" t="s">
        <v>4505</v>
      </c>
      <c r="C3080" t="s">
        <v>25</v>
      </c>
      <c r="D3080">
        <v>6</v>
      </c>
      <c r="E3080" s="36">
        <v>-2.8</v>
      </c>
      <c r="F3080" s="4">
        <v>-2.0000000000000001E-4</v>
      </c>
      <c r="G3080">
        <v>0</v>
      </c>
      <c r="H3080" s="25">
        <v>72.599999999999994</v>
      </c>
      <c r="I3080" s="25">
        <v>-2.8</v>
      </c>
      <c r="J3080" s="3">
        <v>10000</v>
      </c>
      <c r="K3080" s="7">
        <f t="shared" si="687"/>
        <v>-1</v>
      </c>
      <c r="L3080" s="6">
        <f t="shared" si="688"/>
        <v>-2.8</v>
      </c>
      <c r="M3080">
        <v>1</v>
      </c>
      <c r="N3080" s="9">
        <f t="shared" si="689"/>
        <v>0</v>
      </c>
      <c r="O3080" s="9">
        <f t="shared" si="690"/>
        <v>-1</v>
      </c>
      <c r="P3080" s="9">
        <f t="shared" si="691"/>
        <v>0</v>
      </c>
      <c r="Q3080" s="8">
        <f t="shared" si="692"/>
        <v>0</v>
      </c>
      <c r="R3080" s="8">
        <f t="shared" si="693"/>
        <v>-2.8</v>
      </c>
      <c r="S3080" t="str">
        <f t="shared" si="694"/>
        <v>3.00.00</v>
      </c>
      <c r="T3080" t="str">
        <f t="shared" si="695"/>
        <v>9.00.00</v>
      </c>
      <c r="U3080" t="str">
        <f t="shared" si="696"/>
        <v>27-mar-2018</v>
      </c>
      <c r="V3080">
        <f t="shared" si="697"/>
        <v>3</v>
      </c>
      <c r="W3080">
        <f t="shared" si="698"/>
        <v>2018</v>
      </c>
      <c r="X3080">
        <f t="shared" si="699"/>
        <v>27</v>
      </c>
      <c r="Y3080" s="25">
        <f t="shared" si="700"/>
        <v>27830.400000000198</v>
      </c>
    </row>
    <row r="3081" spans="1:25">
      <c r="A3081" t="s">
        <v>6365</v>
      </c>
      <c r="B3081" t="s">
        <v>6366</v>
      </c>
      <c r="C3081" t="s">
        <v>55</v>
      </c>
      <c r="D3081">
        <v>90</v>
      </c>
      <c r="E3081" s="36">
        <v>-56.6</v>
      </c>
      <c r="F3081" s="4">
        <v>-2.3999999999999998E-3</v>
      </c>
      <c r="G3081">
        <v>0</v>
      </c>
      <c r="H3081" s="25">
        <v>36</v>
      </c>
      <c r="I3081" s="25">
        <v>-177.6</v>
      </c>
      <c r="J3081" s="3">
        <v>10000</v>
      </c>
      <c r="K3081" s="7">
        <f t="shared" si="687"/>
        <v>-2</v>
      </c>
      <c r="L3081" s="6">
        <f t="shared" si="688"/>
        <v>-59.4</v>
      </c>
      <c r="M3081">
        <v>1</v>
      </c>
      <c r="N3081" s="9">
        <f t="shared" si="689"/>
        <v>0</v>
      </c>
      <c r="O3081" s="9">
        <f t="shared" si="690"/>
        <v>-1</v>
      </c>
      <c r="P3081" s="9">
        <f t="shared" si="691"/>
        <v>0</v>
      </c>
      <c r="Q3081" s="8">
        <f t="shared" si="692"/>
        <v>0</v>
      </c>
      <c r="R3081" s="8">
        <f t="shared" si="693"/>
        <v>-56.6</v>
      </c>
      <c r="S3081" t="str">
        <f t="shared" si="694"/>
        <v>9.55.00</v>
      </c>
      <c r="T3081" t="str">
        <f t="shared" si="695"/>
        <v>17.25.00</v>
      </c>
      <c r="U3081" t="str">
        <f t="shared" si="696"/>
        <v>27-mar-2018</v>
      </c>
      <c r="V3081">
        <f t="shared" si="697"/>
        <v>3</v>
      </c>
      <c r="W3081">
        <f t="shared" si="698"/>
        <v>2018</v>
      </c>
      <c r="X3081">
        <f t="shared" si="699"/>
        <v>27</v>
      </c>
      <c r="Y3081" s="25">
        <f t="shared" si="700"/>
        <v>27773.800000000199</v>
      </c>
    </row>
    <row r="3082" spans="1:25">
      <c r="A3082" t="s">
        <v>6369</v>
      </c>
      <c r="B3082" t="s">
        <v>6370</v>
      </c>
      <c r="C3082" t="s">
        <v>25</v>
      </c>
      <c r="D3082">
        <v>37</v>
      </c>
      <c r="E3082" s="36">
        <v>18.3</v>
      </c>
      <c r="F3082" s="4">
        <v>1.5E-3</v>
      </c>
      <c r="G3082">
        <v>0</v>
      </c>
      <c r="H3082" s="25">
        <v>70.2</v>
      </c>
      <c r="I3082" s="25">
        <v>-13.7</v>
      </c>
      <c r="J3082" s="3">
        <v>10000</v>
      </c>
      <c r="K3082" s="7">
        <f t="shared" si="687"/>
        <v>1</v>
      </c>
      <c r="L3082" s="6">
        <f t="shared" si="688"/>
        <v>18.3</v>
      </c>
      <c r="M3082">
        <v>1</v>
      </c>
      <c r="N3082" s="9">
        <f t="shared" si="689"/>
        <v>1</v>
      </c>
      <c r="O3082" s="9">
        <f t="shared" si="690"/>
        <v>0</v>
      </c>
      <c r="P3082" s="9">
        <f t="shared" si="691"/>
        <v>0</v>
      </c>
      <c r="Q3082" s="8">
        <f t="shared" si="692"/>
        <v>18.3</v>
      </c>
      <c r="R3082" s="8">
        <f t="shared" si="693"/>
        <v>0</v>
      </c>
      <c r="S3082" t="str">
        <f t="shared" si="694"/>
        <v>12.35.00</v>
      </c>
      <c r="T3082" t="str">
        <f t="shared" si="695"/>
        <v>15.40.00</v>
      </c>
      <c r="U3082" t="str">
        <f t="shared" si="696"/>
        <v>28-mar-2018</v>
      </c>
      <c r="V3082">
        <f t="shared" si="697"/>
        <v>3</v>
      </c>
      <c r="W3082">
        <f t="shared" si="698"/>
        <v>2018</v>
      </c>
      <c r="X3082">
        <f t="shared" si="699"/>
        <v>28</v>
      </c>
      <c r="Y3082" s="25">
        <f t="shared" si="700"/>
        <v>27792.100000000199</v>
      </c>
    </row>
    <row r="3083" spans="1:25">
      <c r="A3083" t="s">
        <v>6370</v>
      </c>
      <c r="B3083" t="s">
        <v>6371</v>
      </c>
      <c r="C3083" t="s">
        <v>55</v>
      </c>
      <c r="D3083">
        <v>1</v>
      </c>
      <c r="E3083" s="36">
        <v>-31</v>
      </c>
      <c r="F3083" s="4">
        <v>-1.2999999999999999E-3</v>
      </c>
      <c r="G3083">
        <v>0</v>
      </c>
      <c r="H3083" s="25">
        <v>0</v>
      </c>
      <c r="I3083" s="25">
        <v>-34</v>
      </c>
      <c r="J3083" s="3">
        <v>10000</v>
      </c>
      <c r="K3083" s="7">
        <f t="shared" si="687"/>
        <v>-1</v>
      </c>
      <c r="L3083" s="6">
        <f t="shared" si="688"/>
        <v>-31</v>
      </c>
      <c r="M3083">
        <v>1</v>
      </c>
      <c r="N3083" s="9">
        <f t="shared" si="689"/>
        <v>0</v>
      </c>
      <c r="O3083" s="9">
        <f t="shared" si="690"/>
        <v>-1</v>
      </c>
      <c r="P3083" s="9">
        <f t="shared" si="691"/>
        <v>0</v>
      </c>
      <c r="Q3083" s="8">
        <f t="shared" si="692"/>
        <v>0</v>
      </c>
      <c r="R3083" s="8">
        <f t="shared" si="693"/>
        <v>-31</v>
      </c>
      <c r="S3083" t="str">
        <f t="shared" si="694"/>
        <v>15.40.00</v>
      </c>
      <c r="T3083" t="str">
        <f t="shared" si="695"/>
        <v>15.45.00</v>
      </c>
      <c r="U3083" t="str">
        <f t="shared" si="696"/>
        <v>28-mar-2018</v>
      </c>
      <c r="V3083">
        <f t="shared" si="697"/>
        <v>3</v>
      </c>
      <c r="W3083">
        <f t="shared" si="698"/>
        <v>2018</v>
      </c>
      <c r="X3083">
        <f t="shared" si="699"/>
        <v>28</v>
      </c>
      <c r="Y3083" s="25">
        <f t="shared" si="700"/>
        <v>27761.100000000199</v>
      </c>
    </row>
    <row r="3084" spans="1:25">
      <c r="A3084" t="s">
        <v>6367</v>
      </c>
      <c r="B3084" t="s">
        <v>6368</v>
      </c>
      <c r="C3084" t="s">
        <v>25</v>
      </c>
      <c r="D3084">
        <v>11</v>
      </c>
      <c r="E3084" s="36">
        <v>-54.2</v>
      </c>
      <c r="F3084" s="4">
        <v>-4.5999999999999999E-3</v>
      </c>
      <c r="G3084">
        <v>0</v>
      </c>
      <c r="H3084" s="25">
        <v>19</v>
      </c>
      <c r="I3084" s="25">
        <v>-53.5</v>
      </c>
      <c r="J3084" s="3">
        <v>10000</v>
      </c>
      <c r="K3084" s="7">
        <f t="shared" si="687"/>
        <v>-2</v>
      </c>
      <c r="L3084" s="6">
        <f t="shared" si="688"/>
        <v>-85.2</v>
      </c>
      <c r="M3084">
        <v>1</v>
      </c>
      <c r="N3084" s="9">
        <f t="shared" si="689"/>
        <v>0</v>
      </c>
      <c r="O3084" s="9">
        <f t="shared" si="690"/>
        <v>-1</v>
      </c>
      <c r="P3084" s="9">
        <f t="shared" si="691"/>
        <v>0</v>
      </c>
      <c r="Q3084" s="8">
        <f t="shared" si="692"/>
        <v>0</v>
      </c>
      <c r="R3084" s="8">
        <f t="shared" si="693"/>
        <v>-54.2</v>
      </c>
      <c r="S3084" t="str">
        <f t="shared" si="694"/>
        <v>9.00.00</v>
      </c>
      <c r="T3084" t="str">
        <f t="shared" si="695"/>
        <v>9.55.00</v>
      </c>
      <c r="U3084" t="str">
        <f t="shared" si="696"/>
        <v>28-mar-2018</v>
      </c>
      <c r="V3084">
        <f t="shared" si="697"/>
        <v>3</v>
      </c>
      <c r="W3084">
        <f t="shared" si="698"/>
        <v>2018</v>
      </c>
      <c r="X3084">
        <f t="shared" si="699"/>
        <v>28</v>
      </c>
      <c r="Y3084" s="25">
        <f t="shared" si="700"/>
        <v>27706.900000000198</v>
      </c>
    </row>
    <row r="3085" spans="1:25">
      <c r="A3085" t="s">
        <v>6368</v>
      </c>
      <c r="B3085" t="s">
        <v>6369</v>
      </c>
      <c r="C3085" t="s">
        <v>55</v>
      </c>
      <c r="D3085">
        <v>32</v>
      </c>
      <c r="E3085" s="36">
        <v>-96</v>
      </c>
      <c r="F3085" s="4">
        <v>-4.1000000000000003E-3</v>
      </c>
      <c r="G3085">
        <v>0</v>
      </c>
      <c r="H3085" s="25">
        <v>69.3</v>
      </c>
      <c r="I3085" s="25">
        <v>-104.5</v>
      </c>
      <c r="J3085" s="3">
        <v>10000</v>
      </c>
      <c r="K3085" s="7">
        <f t="shared" si="687"/>
        <v>-3</v>
      </c>
      <c r="L3085" s="6">
        <f t="shared" si="688"/>
        <v>-181.2</v>
      </c>
      <c r="M3085">
        <v>1</v>
      </c>
      <c r="N3085" s="9">
        <f t="shared" si="689"/>
        <v>0</v>
      </c>
      <c r="O3085" s="9">
        <f t="shared" si="690"/>
        <v>-1</v>
      </c>
      <c r="P3085" s="9">
        <f t="shared" si="691"/>
        <v>0</v>
      </c>
      <c r="Q3085" s="8">
        <f t="shared" si="692"/>
        <v>0</v>
      </c>
      <c r="R3085" s="8">
        <f t="shared" si="693"/>
        <v>-96</v>
      </c>
      <c r="S3085" t="str">
        <f t="shared" si="694"/>
        <v>9.55.00</v>
      </c>
      <c r="T3085" t="str">
        <f t="shared" si="695"/>
        <v>12.35.00</v>
      </c>
      <c r="U3085" t="str">
        <f t="shared" si="696"/>
        <v>28-mar-2018</v>
      </c>
      <c r="V3085">
        <f t="shared" si="697"/>
        <v>3</v>
      </c>
      <c r="W3085">
        <f t="shared" si="698"/>
        <v>2018</v>
      </c>
      <c r="X3085">
        <f t="shared" si="699"/>
        <v>28</v>
      </c>
      <c r="Y3085" s="25">
        <f t="shared" si="700"/>
        <v>27610.900000000198</v>
      </c>
    </row>
    <row r="3086" spans="1:25">
      <c r="A3086" t="s">
        <v>4506</v>
      </c>
      <c r="B3086" t="s">
        <v>4507</v>
      </c>
      <c r="C3086" t="s">
        <v>25</v>
      </c>
      <c r="D3086">
        <v>14</v>
      </c>
      <c r="E3086" s="36">
        <v>96.2</v>
      </c>
      <c r="F3086" s="4">
        <v>8.0000000000000002E-3</v>
      </c>
      <c r="G3086">
        <v>0</v>
      </c>
      <c r="H3086" s="25">
        <v>150.6</v>
      </c>
      <c r="I3086" s="25">
        <v>0</v>
      </c>
      <c r="J3086" s="3">
        <v>10000</v>
      </c>
      <c r="K3086" s="7">
        <f t="shared" si="687"/>
        <v>1</v>
      </c>
      <c r="L3086" s="6">
        <f t="shared" si="688"/>
        <v>96.2</v>
      </c>
      <c r="M3086">
        <v>1</v>
      </c>
      <c r="N3086" s="9">
        <f t="shared" si="689"/>
        <v>1</v>
      </c>
      <c r="O3086" s="9">
        <f t="shared" si="690"/>
        <v>0</v>
      </c>
      <c r="P3086" s="9">
        <f t="shared" si="691"/>
        <v>0</v>
      </c>
      <c r="Q3086" s="8">
        <f t="shared" si="692"/>
        <v>96.2</v>
      </c>
      <c r="R3086" s="8">
        <f t="shared" si="693"/>
        <v>0</v>
      </c>
      <c r="S3086" t="str">
        <f t="shared" si="694"/>
        <v>10.00.00</v>
      </c>
      <c r="T3086" t="str">
        <f t="shared" si="695"/>
        <v>1.00.00</v>
      </c>
      <c r="U3086" t="str">
        <f t="shared" si="696"/>
        <v>29-mar-2018</v>
      </c>
      <c r="V3086">
        <f t="shared" si="697"/>
        <v>3</v>
      </c>
      <c r="W3086">
        <f t="shared" si="698"/>
        <v>2018</v>
      </c>
      <c r="X3086">
        <f t="shared" si="699"/>
        <v>29</v>
      </c>
      <c r="Y3086" s="25">
        <f t="shared" si="700"/>
        <v>27707.100000000199</v>
      </c>
    </row>
    <row r="3087" spans="1:25">
      <c r="A3087" t="s">
        <v>2634</v>
      </c>
      <c r="B3087" t="s">
        <v>2635</v>
      </c>
      <c r="C3087" t="s">
        <v>25</v>
      </c>
      <c r="D3087">
        <v>9</v>
      </c>
      <c r="E3087" s="38">
        <v>158.80000000000001</v>
      </c>
      <c r="F3087" s="4">
        <v>6.6E-3</v>
      </c>
      <c r="G3087">
        <v>0</v>
      </c>
      <c r="H3087" s="25">
        <v>167.8</v>
      </c>
      <c r="I3087" s="25">
        <v>-75.400000000000006</v>
      </c>
      <c r="J3087" s="3">
        <v>10000</v>
      </c>
      <c r="K3087" s="7">
        <f t="shared" si="687"/>
        <v>2</v>
      </c>
      <c r="L3087" s="6">
        <f t="shared" si="688"/>
        <v>255</v>
      </c>
      <c r="M3087">
        <v>1</v>
      </c>
      <c r="N3087" s="9">
        <f t="shared" si="689"/>
        <v>1</v>
      </c>
      <c r="O3087" s="9">
        <f t="shared" si="690"/>
        <v>0</v>
      </c>
      <c r="P3087" s="9">
        <f t="shared" si="691"/>
        <v>0</v>
      </c>
      <c r="Q3087" s="8">
        <f t="shared" si="692"/>
        <v>158.80000000000001</v>
      </c>
      <c r="R3087" s="8">
        <f t="shared" si="693"/>
        <v>0</v>
      </c>
      <c r="S3087" t="str">
        <f t="shared" si="694"/>
        <v>12.00.00</v>
      </c>
      <c r="T3087" t="str">
        <f t="shared" si="695"/>
        <v>21.00.00</v>
      </c>
      <c r="U3087" t="str">
        <f t="shared" si="696"/>
        <v>29-mar-2018</v>
      </c>
      <c r="V3087">
        <f t="shared" si="697"/>
        <v>3</v>
      </c>
      <c r="W3087">
        <f t="shared" si="698"/>
        <v>2018</v>
      </c>
      <c r="X3087">
        <f t="shared" si="699"/>
        <v>29</v>
      </c>
      <c r="Y3087" s="25">
        <f t="shared" si="700"/>
        <v>27865.900000000198</v>
      </c>
    </row>
    <row r="3088" spans="1:25">
      <c r="A3088" t="s">
        <v>6372</v>
      </c>
      <c r="B3088" t="s">
        <v>6373</v>
      </c>
      <c r="C3088" t="s">
        <v>25</v>
      </c>
      <c r="D3088">
        <v>55</v>
      </c>
      <c r="E3088" s="36">
        <v>16.600000000000001</v>
      </c>
      <c r="F3088" s="4">
        <v>1.4E-3</v>
      </c>
      <c r="G3088">
        <v>0</v>
      </c>
      <c r="H3088" s="25">
        <v>54.4</v>
      </c>
      <c r="I3088" s="25">
        <v>-51.2</v>
      </c>
      <c r="J3088" s="3">
        <v>10000</v>
      </c>
      <c r="K3088" s="7">
        <f t="shared" si="687"/>
        <v>3</v>
      </c>
      <c r="L3088" s="6">
        <f t="shared" si="688"/>
        <v>271.60000000000002</v>
      </c>
      <c r="M3088">
        <v>1</v>
      </c>
      <c r="N3088" s="9">
        <f t="shared" si="689"/>
        <v>1</v>
      </c>
      <c r="O3088" s="9">
        <f t="shared" si="690"/>
        <v>0</v>
      </c>
      <c r="P3088" s="9">
        <f t="shared" si="691"/>
        <v>0</v>
      </c>
      <c r="Q3088" s="8">
        <f t="shared" si="692"/>
        <v>16.600000000000001</v>
      </c>
      <c r="R3088" s="8">
        <f t="shared" si="693"/>
        <v>0</v>
      </c>
      <c r="S3088" t="str">
        <f t="shared" si="694"/>
        <v>12.50.00</v>
      </c>
      <c r="T3088" t="str">
        <f t="shared" si="695"/>
        <v>17.25.00</v>
      </c>
      <c r="U3088" t="str">
        <f t="shared" si="696"/>
        <v xml:space="preserve">3-apr-2018 </v>
      </c>
      <c r="V3088">
        <f t="shared" si="697"/>
        <v>4</v>
      </c>
      <c r="W3088">
        <f t="shared" si="698"/>
        <v>2018</v>
      </c>
      <c r="X3088">
        <f t="shared" si="699"/>
        <v>3</v>
      </c>
      <c r="Y3088" s="25">
        <f t="shared" si="700"/>
        <v>27882.500000000196</v>
      </c>
    </row>
    <row r="3089" spans="1:25">
      <c r="A3089" t="s">
        <v>2636</v>
      </c>
      <c r="B3089" t="s">
        <v>2637</v>
      </c>
      <c r="C3089" t="s">
        <v>55</v>
      </c>
      <c r="D3089">
        <v>2</v>
      </c>
      <c r="E3089" s="38">
        <v>-200</v>
      </c>
      <c r="F3089" s="4">
        <v>-8.5000000000000006E-3</v>
      </c>
      <c r="G3089">
        <v>0</v>
      </c>
      <c r="H3089" s="25">
        <v>0</v>
      </c>
      <c r="I3089" s="25">
        <v>-200</v>
      </c>
      <c r="J3089" s="3">
        <v>10000</v>
      </c>
      <c r="K3089" s="7">
        <f t="shared" si="687"/>
        <v>-1</v>
      </c>
      <c r="L3089" s="6">
        <f t="shared" si="688"/>
        <v>-200</v>
      </c>
      <c r="M3089">
        <v>1</v>
      </c>
      <c r="N3089" s="9">
        <f t="shared" si="689"/>
        <v>0</v>
      </c>
      <c r="O3089" s="9">
        <f t="shared" si="690"/>
        <v>-1</v>
      </c>
      <c r="P3089" s="9">
        <f t="shared" si="691"/>
        <v>0</v>
      </c>
      <c r="Q3089" s="8">
        <f t="shared" si="692"/>
        <v>0</v>
      </c>
      <c r="R3089" s="8">
        <f t="shared" si="693"/>
        <v>-200</v>
      </c>
      <c r="S3089" t="str">
        <f t="shared" si="694"/>
        <v>13.00.00</v>
      </c>
      <c r="T3089" t="str">
        <f t="shared" si="695"/>
        <v>15.00.00</v>
      </c>
      <c r="U3089" t="str">
        <f t="shared" si="696"/>
        <v xml:space="preserve">4-apr-2018 </v>
      </c>
      <c r="V3089">
        <f t="shared" si="697"/>
        <v>4</v>
      </c>
      <c r="W3089">
        <f t="shared" si="698"/>
        <v>2018</v>
      </c>
      <c r="X3089">
        <f t="shared" si="699"/>
        <v>4</v>
      </c>
      <c r="Y3089" s="25">
        <f t="shared" si="700"/>
        <v>27682.500000000196</v>
      </c>
    </row>
    <row r="3090" spans="1:25">
      <c r="A3090" t="s">
        <v>6374</v>
      </c>
      <c r="B3090" t="s">
        <v>6375</v>
      </c>
      <c r="C3090" t="s">
        <v>25</v>
      </c>
      <c r="D3090">
        <v>40</v>
      </c>
      <c r="E3090" s="36">
        <v>102.4</v>
      </c>
      <c r="F3090" s="4">
        <v>8.6E-3</v>
      </c>
      <c r="G3090">
        <v>0</v>
      </c>
      <c r="H3090" s="25">
        <v>102.4</v>
      </c>
      <c r="I3090" s="25">
        <v>-12</v>
      </c>
      <c r="J3090" s="3">
        <v>10000</v>
      </c>
      <c r="K3090" s="7">
        <f t="shared" si="687"/>
        <v>1</v>
      </c>
      <c r="L3090" s="6">
        <f t="shared" si="688"/>
        <v>102.4</v>
      </c>
      <c r="M3090">
        <v>1</v>
      </c>
      <c r="N3090" s="9">
        <f t="shared" si="689"/>
        <v>1</v>
      </c>
      <c r="O3090" s="9">
        <f t="shared" si="690"/>
        <v>0</v>
      </c>
      <c r="P3090" s="9">
        <f t="shared" si="691"/>
        <v>0</v>
      </c>
      <c r="Q3090" s="8">
        <f t="shared" si="692"/>
        <v>102.4</v>
      </c>
      <c r="R3090" s="8">
        <f t="shared" si="693"/>
        <v>0</v>
      </c>
      <c r="S3090" t="str">
        <f t="shared" si="694"/>
        <v>14.05.00</v>
      </c>
      <c r="T3090" t="str">
        <f t="shared" si="695"/>
        <v>17.25.00</v>
      </c>
      <c r="U3090" t="str">
        <f t="shared" si="696"/>
        <v xml:space="preserve">4-apr-2018 </v>
      </c>
      <c r="V3090">
        <f t="shared" si="697"/>
        <v>4</v>
      </c>
      <c r="W3090">
        <f t="shared" si="698"/>
        <v>2018</v>
      </c>
      <c r="X3090">
        <f t="shared" si="699"/>
        <v>4</v>
      </c>
      <c r="Y3090" s="25">
        <f t="shared" si="700"/>
        <v>27784.900000000198</v>
      </c>
    </row>
    <row r="3091" spans="1:25">
      <c r="A3091" t="s">
        <v>6376</v>
      </c>
      <c r="B3091" t="s">
        <v>6377</v>
      </c>
      <c r="C3091" t="s">
        <v>55</v>
      </c>
      <c r="D3091">
        <v>71</v>
      </c>
      <c r="E3091" s="36">
        <v>-321.60000000000002</v>
      </c>
      <c r="F3091" s="4">
        <v>-1.32E-2</v>
      </c>
      <c r="G3091">
        <v>0</v>
      </c>
      <c r="H3091" s="25">
        <v>35.6</v>
      </c>
      <c r="I3091" s="25">
        <v>-321.60000000000002</v>
      </c>
      <c r="J3091" s="3">
        <v>10000</v>
      </c>
      <c r="K3091" s="7">
        <f t="shared" si="687"/>
        <v>-1</v>
      </c>
      <c r="L3091" s="6">
        <f t="shared" si="688"/>
        <v>-321.60000000000002</v>
      </c>
      <c r="M3091">
        <v>1</v>
      </c>
      <c r="N3091" s="9">
        <f t="shared" si="689"/>
        <v>0</v>
      </c>
      <c r="O3091" s="9">
        <f t="shared" si="690"/>
        <v>-1</v>
      </c>
      <c r="P3091" s="9">
        <f t="shared" si="691"/>
        <v>0</v>
      </c>
      <c r="Q3091" s="8">
        <f t="shared" si="692"/>
        <v>0</v>
      </c>
      <c r="R3091" s="8">
        <f t="shared" si="693"/>
        <v>-321.60000000000002</v>
      </c>
      <c r="S3091" t="str">
        <f t="shared" si="694"/>
        <v>11.30.00</v>
      </c>
      <c r="T3091" t="str">
        <f t="shared" si="695"/>
        <v>17.25.00</v>
      </c>
      <c r="U3091" t="str">
        <f t="shared" si="696"/>
        <v xml:space="preserve">5-apr-2018 </v>
      </c>
      <c r="V3091">
        <f t="shared" si="697"/>
        <v>4</v>
      </c>
      <c r="W3091">
        <f t="shared" si="698"/>
        <v>2018</v>
      </c>
      <c r="X3091">
        <f t="shared" si="699"/>
        <v>5</v>
      </c>
      <c r="Y3091" s="25">
        <f t="shared" si="700"/>
        <v>27463.300000000199</v>
      </c>
    </row>
    <row r="3092" spans="1:25">
      <c r="A3092" t="s">
        <v>4508</v>
      </c>
      <c r="B3092" t="s">
        <v>4508</v>
      </c>
      <c r="C3092" t="s">
        <v>55</v>
      </c>
      <c r="D3092">
        <v>0</v>
      </c>
      <c r="E3092" s="36">
        <v>-24.8</v>
      </c>
      <c r="F3092" s="4">
        <v>-2E-3</v>
      </c>
      <c r="G3092">
        <v>0</v>
      </c>
      <c r="H3092" s="25">
        <v>0</v>
      </c>
      <c r="I3092" s="25">
        <v>-24.8</v>
      </c>
      <c r="J3092" s="3">
        <v>10000</v>
      </c>
      <c r="K3092" s="7">
        <f t="shared" si="687"/>
        <v>-2</v>
      </c>
      <c r="L3092" s="6">
        <f t="shared" si="688"/>
        <v>-346.40000000000003</v>
      </c>
      <c r="M3092">
        <v>1</v>
      </c>
      <c r="N3092" s="9">
        <f t="shared" si="689"/>
        <v>0</v>
      </c>
      <c r="O3092" s="9">
        <f t="shared" si="690"/>
        <v>-1</v>
      </c>
      <c r="P3092" s="9">
        <f t="shared" si="691"/>
        <v>0</v>
      </c>
      <c r="Q3092" s="8">
        <f t="shared" si="692"/>
        <v>0</v>
      </c>
      <c r="R3092" s="8">
        <f t="shared" si="693"/>
        <v>-24.8</v>
      </c>
      <c r="S3092" t="str">
        <f t="shared" si="694"/>
        <v>1.00.00</v>
      </c>
      <c r="T3092" t="str">
        <f t="shared" si="695"/>
        <v>1.00.00</v>
      </c>
      <c r="U3092" t="str">
        <f t="shared" si="696"/>
        <v xml:space="preserve">6-apr-2018 </v>
      </c>
      <c r="V3092">
        <f t="shared" si="697"/>
        <v>4</v>
      </c>
      <c r="W3092">
        <f t="shared" si="698"/>
        <v>2018</v>
      </c>
      <c r="X3092">
        <f t="shared" si="699"/>
        <v>6</v>
      </c>
      <c r="Y3092" s="25">
        <f t="shared" si="700"/>
        <v>27438.5000000002</v>
      </c>
    </row>
    <row r="3093" spans="1:25">
      <c r="A3093" t="s">
        <v>6378</v>
      </c>
      <c r="B3093" t="s">
        <v>6379</v>
      </c>
      <c r="C3093" t="s">
        <v>55</v>
      </c>
      <c r="D3093">
        <v>76</v>
      </c>
      <c r="E3093" s="36">
        <v>-7.8</v>
      </c>
      <c r="F3093" s="4">
        <v>-2.9999999999999997E-4</v>
      </c>
      <c r="G3093">
        <v>0</v>
      </c>
      <c r="H3093" s="25">
        <v>17</v>
      </c>
      <c r="I3093" s="25">
        <v>-136</v>
      </c>
      <c r="J3093" s="3">
        <v>10000</v>
      </c>
      <c r="K3093" s="7">
        <f t="shared" si="687"/>
        <v>-3</v>
      </c>
      <c r="L3093" s="6">
        <f t="shared" si="688"/>
        <v>-354.20000000000005</v>
      </c>
      <c r="M3093">
        <v>1</v>
      </c>
      <c r="N3093" s="9">
        <f t="shared" si="689"/>
        <v>0</v>
      </c>
      <c r="O3093" s="9">
        <f t="shared" si="690"/>
        <v>-1</v>
      </c>
      <c r="P3093" s="9">
        <f t="shared" si="691"/>
        <v>0</v>
      </c>
      <c r="Q3093" s="8">
        <f t="shared" si="692"/>
        <v>0</v>
      </c>
      <c r="R3093" s="8">
        <f t="shared" si="693"/>
        <v>-7.8</v>
      </c>
      <c r="S3093" t="str">
        <f t="shared" si="694"/>
        <v>11.05.00</v>
      </c>
      <c r="T3093" t="str">
        <f t="shared" si="695"/>
        <v>17.25.00</v>
      </c>
      <c r="U3093" t="str">
        <f t="shared" si="696"/>
        <v xml:space="preserve">6-apr-2018 </v>
      </c>
      <c r="V3093">
        <f t="shared" si="697"/>
        <v>4</v>
      </c>
      <c r="W3093">
        <f t="shared" si="698"/>
        <v>2018</v>
      </c>
      <c r="X3093">
        <f t="shared" si="699"/>
        <v>6</v>
      </c>
      <c r="Y3093" s="25">
        <f t="shared" si="700"/>
        <v>27430.700000000201</v>
      </c>
    </row>
    <row r="3094" spans="1:25">
      <c r="A3094" t="s">
        <v>4509</v>
      </c>
      <c r="B3094" t="s">
        <v>4510</v>
      </c>
      <c r="C3094" t="s">
        <v>55</v>
      </c>
      <c r="D3094">
        <v>3</v>
      </c>
      <c r="E3094" s="36">
        <v>-61.8</v>
      </c>
      <c r="F3094" s="4">
        <v>-5.1000000000000004E-3</v>
      </c>
      <c r="G3094">
        <v>0</v>
      </c>
      <c r="H3094" s="25">
        <v>0</v>
      </c>
      <c r="I3094" s="25">
        <v>-61.8</v>
      </c>
      <c r="J3094" s="3">
        <v>10000</v>
      </c>
      <c r="K3094" s="7">
        <f t="shared" si="687"/>
        <v>-4</v>
      </c>
      <c r="L3094" s="6">
        <f t="shared" si="688"/>
        <v>-416.00000000000006</v>
      </c>
      <c r="M3094">
        <v>1</v>
      </c>
      <c r="N3094" s="9">
        <f t="shared" si="689"/>
        <v>0</v>
      </c>
      <c r="O3094" s="9">
        <f t="shared" si="690"/>
        <v>-1</v>
      </c>
      <c r="P3094" s="9">
        <f t="shared" si="691"/>
        <v>0</v>
      </c>
      <c r="Q3094" s="8">
        <f t="shared" si="692"/>
        <v>0</v>
      </c>
      <c r="R3094" s="8">
        <f t="shared" si="693"/>
        <v>-61.8</v>
      </c>
      <c r="S3094" t="str">
        <f t="shared" si="694"/>
        <v>21.00.00</v>
      </c>
      <c r="T3094" t="str">
        <f t="shared" si="695"/>
        <v>1.00.00</v>
      </c>
      <c r="U3094" t="str">
        <f t="shared" si="696"/>
        <v xml:space="preserve">6-apr-2018 </v>
      </c>
      <c r="V3094">
        <f t="shared" si="697"/>
        <v>4</v>
      </c>
      <c r="W3094">
        <f t="shared" si="698"/>
        <v>2018</v>
      </c>
      <c r="X3094">
        <f t="shared" si="699"/>
        <v>6</v>
      </c>
      <c r="Y3094" s="25">
        <f t="shared" si="700"/>
        <v>27368.900000000202</v>
      </c>
    </row>
    <row r="3095" spans="1:25">
      <c r="A3095" t="s">
        <v>4511</v>
      </c>
      <c r="B3095" t="s">
        <v>4512</v>
      </c>
      <c r="C3095" t="s">
        <v>55</v>
      </c>
      <c r="D3095">
        <v>2</v>
      </c>
      <c r="E3095" s="36">
        <v>-32.799999999999997</v>
      </c>
      <c r="F3095" s="4">
        <v>-2.7000000000000001E-3</v>
      </c>
      <c r="G3095">
        <v>0</v>
      </c>
      <c r="H3095" s="25">
        <v>20.8</v>
      </c>
      <c r="I3095" s="25">
        <v>-32.799999999999997</v>
      </c>
      <c r="J3095" s="3">
        <v>10000</v>
      </c>
      <c r="K3095" s="7">
        <f t="shared" si="687"/>
        <v>-5</v>
      </c>
      <c r="L3095" s="6">
        <f t="shared" si="688"/>
        <v>-448.80000000000007</v>
      </c>
      <c r="M3095">
        <v>1</v>
      </c>
      <c r="N3095" s="9">
        <f t="shared" si="689"/>
        <v>0</v>
      </c>
      <c r="O3095" s="9">
        <f t="shared" si="690"/>
        <v>-1</v>
      </c>
      <c r="P3095" s="9">
        <f t="shared" si="691"/>
        <v>0</v>
      </c>
      <c r="Q3095" s="8">
        <f t="shared" si="692"/>
        <v>0</v>
      </c>
      <c r="R3095" s="8">
        <f t="shared" si="693"/>
        <v>-32.799999999999997</v>
      </c>
      <c r="S3095" t="str">
        <f t="shared" si="694"/>
        <v>15.00.00</v>
      </c>
      <c r="T3095" t="str">
        <f t="shared" si="695"/>
        <v>17.00.00</v>
      </c>
      <c r="U3095" t="str">
        <f t="shared" si="696"/>
        <v xml:space="preserve">9-apr-2018 </v>
      </c>
      <c r="V3095">
        <f t="shared" si="697"/>
        <v>4</v>
      </c>
      <c r="W3095">
        <f t="shared" si="698"/>
        <v>2018</v>
      </c>
      <c r="X3095">
        <f t="shared" si="699"/>
        <v>9</v>
      </c>
      <c r="Y3095" s="25">
        <f t="shared" si="700"/>
        <v>27336.100000000202</v>
      </c>
    </row>
    <row r="3096" spans="1:25">
      <c r="A3096" t="s">
        <v>6380</v>
      </c>
      <c r="B3096" t="s">
        <v>6381</v>
      </c>
      <c r="C3096" t="s">
        <v>55</v>
      </c>
      <c r="D3096">
        <v>66</v>
      </c>
      <c r="E3096" s="36">
        <v>95.4</v>
      </c>
      <c r="F3096" s="4">
        <v>3.8999999999999998E-3</v>
      </c>
      <c r="G3096">
        <v>0</v>
      </c>
      <c r="H3096" s="25">
        <v>161</v>
      </c>
      <c r="I3096" s="25">
        <v>-49</v>
      </c>
      <c r="J3096" s="3">
        <v>10000</v>
      </c>
      <c r="K3096" s="7">
        <f t="shared" si="687"/>
        <v>1</v>
      </c>
      <c r="L3096" s="6">
        <f t="shared" si="688"/>
        <v>95.4</v>
      </c>
      <c r="M3096">
        <v>1</v>
      </c>
      <c r="N3096" s="9">
        <f t="shared" si="689"/>
        <v>1</v>
      </c>
      <c r="O3096" s="9">
        <f t="shared" si="690"/>
        <v>0</v>
      </c>
      <c r="P3096" s="9">
        <f t="shared" si="691"/>
        <v>0</v>
      </c>
      <c r="Q3096" s="8">
        <f t="shared" si="692"/>
        <v>95.4</v>
      </c>
      <c r="R3096" s="8">
        <f t="shared" si="693"/>
        <v>0</v>
      </c>
      <c r="S3096" t="str">
        <f t="shared" si="694"/>
        <v>10.25.00</v>
      </c>
      <c r="T3096" t="str">
        <f t="shared" si="695"/>
        <v>15.55.00</v>
      </c>
      <c r="U3096" t="str">
        <f t="shared" si="696"/>
        <v>11-apr-2018</v>
      </c>
      <c r="V3096">
        <f t="shared" si="697"/>
        <v>4</v>
      </c>
      <c r="W3096">
        <f t="shared" si="698"/>
        <v>2018</v>
      </c>
      <c r="X3096">
        <f t="shared" si="699"/>
        <v>11</v>
      </c>
      <c r="Y3096" s="25">
        <f t="shared" si="700"/>
        <v>27431.500000000204</v>
      </c>
    </row>
    <row r="3097" spans="1:25">
      <c r="A3097" t="s">
        <v>3709</v>
      </c>
      <c r="B3097" t="s">
        <v>3710</v>
      </c>
      <c r="C3097" t="s">
        <v>25</v>
      </c>
      <c r="D3097">
        <v>1</v>
      </c>
      <c r="E3097" s="36">
        <v>-62.1</v>
      </c>
      <c r="F3097" s="4">
        <v>-5.0000000000000001E-3</v>
      </c>
      <c r="G3097">
        <v>0</v>
      </c>
      <c r="H3097" s="25">
        <v>0</v>
      </c>
      <c r="I3097" s="25">
        <v>-62.1</v>
      </c>
      <c r="J3097" s="3">
        <v>10000</v>
      </c>
      <c r="K3097" s="7">
        <f t="shared" si="687"/>
        <v>-1</v>
      </c>
      <c r="L3097" s="6">
        <f t="shared" si="688"/>
        <v>-62.1</v>
      </c>
      <c r="M3097">
        <v>1</v>
      </c>
      <c r="N3097" s="9">
        <f t="shared" si="689"/>
        <v>0</v>
      </c>
      <c r="O3097" s="9">
        <f t="shared" si="690"/>
        <v>-1</v>
      </c>
      <c r="P3097" s="9">
        <f t="shared" si="691"/>
        <v>0</v>
      </c>
      <c r="Q3097" s="8">
        <f t="shared" si="692"/>
        <v>0</v>
      </c>
      <c r="R3097" s="8">
        <f t="shared" si="693"/>
        <v>-62.1</v>
      </c>
      <c r="S3097" t="str">
        <f t="shared" si="694"/>
        <v>12.00.00</v>
      </c>
      <c r="T3097" t="str">
        <f t="shared" si="695"/>
        <v>13.00.00</v>
      </c>
      <c r="U3097" t="str">
        <f t="shared" si="696"/>
        <v>11-apr-2018</v>
      </c>
      <c r="V3097">
        <f t="shared" si="697"/>
        <v>4</v>
      </c>
      <c r="W3097">
        <f t="shared" si="698"/>
        <v>2018</v>
      </c>
      <c r="X3097">
        <f t="shared" si="699"/>
        <v>11</v>
      </c>
      <c r="Y3097" s="25">
        <f t="shared" si="700"/>
        <v>27369.400000000205</v>
      </c>
    </row>
    <row r="3098" spans="1:25">
      <c r="A3098" t="s">
        <v>6381</v>
      </c>
      <c r="B3098" t="s">
        <v>6381</v>
      </c>
      <c r="C3098" t="s">
        <v>25</v>
      </c>
      <c r="D3098">
        <v>0</v>
      </c>
      <c r="E3098" s="36">
        <v>-1</v>
      </c>
      <c r="F3098" s="4">
        <v>-1E-4</v>
      </c>
      <c r="G3098">
        <v>0</v>
      </c>
      <c r="H3098" s="25">
        <v>0</v>
      </c>
      <c r="I3098" s="25">
        <v>-2.6</v>
      </c>
      <c r="J3098" s="3">
        <v>10000</v>
      </c>
      <c r="K3098" s="7">
        <f t="shared" si="687"/>
        <v>-2</v>
      </c>
      <c r="L3098" s="6">
        <f t="shared" si="688"/>
        <v>-63.1</v>
      </c>
      <c r="M3098">
        <v>1</v>
      </c>
      <c r="N3098" s="9">
        <f t="shared" si="689"/>
        <v>0</v>
      </c>
      <c r="O3098" s="9">
        <f t="shared" si="690"/>
        <v>-1</v>
      </c>
      <c r="P3098" s="9">
        <f t="shared" si="691"/>
        <v>0</v>
      </c>
      <c r="Q3098" s="8">
        <f t="shared" si="692"/>
        <v>0</v>
      </c>
      <c r="R3098" s="8">
        <f t="shared" si="693"/>
        <v>-1</v>
      </c>
      <c r="S3098" t="str">
        <f t="shared" si="694"/>
        <v>15.55.00</v>
      </c>
      <c r="T3098" t="str">
        <f t="shared" si="695"/>
        <v>15.55.00</v>
      </c>
      <c r="U3098" t="str">
        <f t="shared" si="696"/>
        <v>11-apr-2018</v>
      </c>
      <c r="V3098">
        <f t="shared" si="697"/>
        <v>4</v>
      </c>
      <c r="W3098">
        <f t="shared" si="698"/>
        <v>2018</v>
      </c>
      <c r="X3098">
        <f t="shared" si="699"/>
        <v>11</v>
      </c>
      <c r="Y3098" s="25">
        <f t="shared" si="700"/>
        <v>27368.400000000205</v>
      </c>
    </row>
    <row r="3099" spans="1:25">
      <c r="A3099" t="s">
        <v>3711</v>
      </c>
      <c r="B3099" t="s">
        <v>3712</v>
      </c>
      <c r="C3099" t="s">
        <v>25</v>
      </c>
      <c r="D3099">
        <v>7</v>
      </c>
      <c r="E3099" s="36">
        <v>-37.799999999999997</v>
      </c>
      <c r="F3099" s="4">
        <v>-3.0999999999999999E-3</v>
      </c>
      <c r="G3099">
        <v>0</v>
      </c>
      <c r="H3099" s="25">
        <v>0</v>
      </c>
      <c r="I3099" s="25">
        <v>-40.799999999999997</v>
      </c>
      <c r="J3099" s="3">
        <v>10000</v>
      </c>
      <c r="K3099" s="7">
        <f t="shared" si="687"/>
        <v>-3</v>
      </c>
      <c r="L3099" s="6">
        <f t="shared" si="688"/>
        <v>-100.9</v>
      </c>
      <c r="M3099">
        <v>1</v>
      </c>
      <c r="N3099" s="9">
        <f t="shared" si="689"/>
        <v>0</v>
      </c>
      <c r="O3099" s="9">
        <f t="shared" si="690"/>
        <v>-1</v>
      </c>
      <c r="P3099" s="9">
        <f t="shared" si="691"/>
        <v>0</v>
      </c>
      <c r="Q3099" s="8">
        <f t="shared" si="692"/>
        <v>0</v>
      </c>
      <c r="R3099" s="8">
        <f t="shared" si="693"/>
        <v>-37.799999999999997</v>
      </c>
      <c r="S3099" t="str">
        <f t="shared" si="694"/>
        <v>16.00.00</v>
      </c>
      <c r="T3099" t="str">
        <f t="shared" si="695"/>
        <v>23.00.00</v>
      </c>
      <c r="U3099" t="str">
        <f t="shared" si="696"/>
        <v>11-apr-2018</v>
      </c>
      <c r="V3099">
        <f t="shared" si="697"/>
        <v>4</v>
      </c>
      <c r="W3099">
        <f t="shared" si="698"/>
        <v>2018</v>
      </c>
      <c r="X3099">
        <f t="shared" si="699"/>
        <v>11</v>
      </c>
      <c r="Y3099" s="25">
        <f t="shared" si="700"/>
        <v>27330.600000000206</v>
      </c>
    </row>
    <row r="3100" spans="1:25">
      <c r="A3100" t="s">
        <v>3711</v>
      </c>
      <c r="B3100" t="s">
        <v>6382</v>
      </c>
      <c r="C3100" t="s">
        <v>25</v>
      </c>
      <c r="D3100">
        <v>17</v>
      </c>
      <c r="E3100" s="36">
        <v>-25.5</v>
      </c>
      <c r="F3100" s="4">
        <v>-2.0999999999999999E-3</v>
      </c>
      <c r="G3100">
        <v>0</v>
      </c>
      <c r="H3100" s="25">
        <v>0</v>
      </c>
      <c r="I3100" s="25">
        <v>-39.799999999999997</v>
      </c>
      <c r="J3100" s="3">
        <v>10000</v>
      </c>
      <c r="K3100" s="7">
        <f t="shared" si="687"/>
        <v>-4</v>
      </c>
      <c r="L3100" s="6">
        <f t="shared" si="688"/>
        <v>-126.4</v>
      </c>
      <c r="M3100">
        <v>1</v>
      </c>
      <c r="N3100" s="9">
        <f t="shared" si="689"/>
        <v>0</v>
      </c>
      <c r="O3100" s="9">
        <f t="shared" si="690"/>
        <v>-1</v>
      </c>
      <c r="P3100" s="9">
        <f t="shared" si="691"/>
        <v>0</v>
      </c>
      <c r="Q3100" s="8">
        <f t="shared" si="692"/>
        <v>0</v>
      </c>
      <c r="R3100" s="8">
        <f t="shared" si="693"/>
        <v>-25.5</v>
      </c>
      <c r="S3100" t="str">
        <f t="shared" si="694"/>
        <v>16.00.00</v>
      </c>
      <c r="T3100" t="str">
        <f t="shared" si="695"/>
        <v>17.25.00</v>
      </c>
      <c r="U3100" t="str">
        <f t="shared" si="696"/>
        <v>11-apr-2018</v>
      </c>
      <c r="V3100">
        <f t="shared" si="697"/>
        <v>4</v>
      </c>
      <c r="W3100">
        <f t="shared" si="698"/>
        <v>2018</v>
      </c>
      <c r="X3100">
        <f t="shared" si="699"/>
        <v>11</v>
      </c>
      <c r="Y3100" s="25">
        <f t="shared" si="700"/>
        <v>27305.100000000206</v>
      </c>
    </row>
    <row r="3101" spans="1:25">
      <c r="A3101" t="s">
        <v>4513</v>
      </c>
      <c r="B3101" t="s">
        <v>4514</v>
      </c>
      <c r="C3101" t="s">
        <v>55</v>
      </c>
      <c r="D3101">
        <v>24</v>
      </c>
      <c r="E3101" s="36">
        <v>57.3</v>
      </c>
      <c r="F3101" s="4">
        <v>4.5999999999999999E-3</v>
      </c>
      <c r="G3101">
        <v>0</v>
      </c>
      <c r="H3101" s="25">
        <v>78.900000000000006</v>
      </c>
      <c r="I3101" s="25">
        <v>-12.3</v>
      </c>
      <c r="J3101" s="3">
        <v>10000</v>
      </c>
      <c r="K3101" s="7">
        <f t="shared" si="687"/>
        <v>1</v>
      </c>
      <c r="L3101" s="6">
        <f t="shared" si="688"/>
        <v>57.3</v>
      </c>
      <c r="M3101">
        <v>1</v>
      </c>
      <c r="N3101" s="9">
        <f t="shared" si="689"/>
        <v>1</v>
      </c>
      <c r="O3101" s="9">
        <f t="shared" si="690"/>
        <v>0</v>
      </c>
      <c r="P3101" s="9">
        <f t="shared" si="691"/>
        <v>0</v>
      </c>
      <c r="Q3101" s="8">
        <f t="shared" si="692"/>
        <v>57.3</v>
      </c>
      <c r="R3101" s="8">
        <f t="shared" si="693"/>
        <v>0</v>
      </c>
      <c r="S3101" t="str">
        <f t="shared" si="694"/>
        <v>2.00.00</v>
      </c>
      <c r="T3101" t="str">
        <f t="shared" si="695"/>
        <v>2.00.00</v>
      </c>
      <c r="U3101" t="str">
        <f t="shared" si="696"/>
        <v>11-apr-2018</v>
      </c>
      <c r="V3101">
        <f t="shared" si="697"/>
        <v>4</v>
      </c>
      <c r="W3101">
        <f t="shared" si="698"/>
        <v>2018</v>
      </c>
      <c r="X3101">
        <f t="shared" si="699"/>
        <v>11</v>
      </c>
      <c r="Y3101" s="25">
        <f t="shared" si="700"/>
        <v>27362.400000000205</v>
      </c>
    </row>
    <row r="3102" spans="1:25">
      <c r="A3102" t="s">
        <v>4515</v>
      </c>
      <c r="B3102" t="s">
        <v>4516</v>
      </c>
      <c r="C3102" t="s">
        <v>25</v>
      </c>
      <c r="D3102">
        <v>27</v>
      </c>
      <c r="E3102" s="36">
        <v>96.1</v>
      </c>
      <c r="F3102" s="4">
        <v>7.7999999999999996E-3</v>
      </c>
      <c r="G3102">
        <v>0</v>
      </c>
      <c r="H3102" s="25">
        <v>157.9</v>
      </c>
      <c r="I3102" s="25">
        <v>0</v>
      </c>
      <c r="J3102" s="3">
        <v>10000</v>
      </c>
      <c r="K3102" s="7">
        <f t="shared" si="687"/>
        <v>2</v>
      </c>
      <c r="L3102" s="6">
        <f t="shared" si="688"/>
        <v>153.39999999999998</v>
      </c>
      <c r="M3102">
        <v>1</v>
      </c>
      <c r="N3102" s="9">
        <f t="shared" si="689"/>
        <v>1</v>
      </c>
      <c r="O3102" s="9">
        <f t="shared" si="690"/>
        <v>0</v>
      </c>
      <c r="P3102" s="9">
        <f t="shared" si="691"/>
        <v>0</v>
      </c>
      <c r="Q3102" s="8">
        <f t="shared" si="692"/>
        <v>96.1</v>
      </c>
      <c r="R3102" s="8">
        <f t="shared" si="693"/>
        <v>0</v>
      </c>
      <c r="S3102" t="str">
        <f t="shared" si="694"/>
        <v>13.00.00</v>
      </c>
      <c r="T3102" t="str">
        <f t="shared" si="695"/>
        <v>16.00.00</v>
      </c>
      <c r="U3102" t="str">
        <f t="shared" si="696"/>
        <v>12-apr-2018</v>
      </c>
      <c r="V3102">
        <f t="shared" si="697"/>
        <v>4</v>
      </c>
      <c r="W3102">
        <f t="shared" si="698"/>
        <v>2018</v>
      </c>
      <c r="X3102">
        <f t="shared" si="699"/>
        <v>12</v>
      </c>
      <c r="Y3102" s="25">
        <f t="shared" si="700"/>
        <v>27458.500000000204</v>
      </c>
    </row>
    <row r="3103" spans="1:25">
      <c r="A3103" t="s">
        <v>6383</v>
      </c>
      <c r="B3103" t="s">
        <v>6384</v>
      </c>
      <c r="C3103" t="s">
        <v>25</v>
      </c>
      <c r="D3103">
        <v>27</v>
      </c>
      <c r="E3103" s="36">
        <v>-42.7</v>
      </c>
      <c r="F3103" s="4">
        <v>-3.3999999999999998E-3</v>
      </c>
      <c r="G3103">
        <v>0</v>
      </c>
      <c r="H3103" s="25">
        <v>0</v>
      </c>
      <c r="I3103" s="25">
        <v>-59.7</v>
      </c>
      <c r="J3103" s="3">
        <v>10000</v>
      </c>
      <c r="K3103" s="7">
        <f t="shared" si="687"/>
        <v>-1</v>
      </c>
      <c r="L3103" s="6">
        <f t="shared" si="688"/>
        <v>-42.7</v>
      </c>
      <c r="M3103">
        <v>1</v>
      </c>
      <c r="N3103" s="9">
        <f t="shared" si="689"/>
        <v>0</v>
      </c>
      <c r="O3103" s="9">
        <f t="shared" si="690"/>
        <v>-1</v>
      </c>
      <c r="P3103" s="9">
        <f t="shared" si="691"/>
        <v>0</v>
      </c>
      <c r="Q3103" s="8">
        <f t="shared" si="692"/>
        <v>0</v>
      </c>
      <c r="R3103" s="8">
        <f t="shared" si="693"/>
        <v>-42.7</v>
      </c>
      <c r="S3103" t="str">
        <f t="shared" si="694"/>
        <v>12.00.00</v>
      </c>
      <c r="T3103" t="str">
        <f t="shared" si="695"/>
        <v>14.15.00</v>
      </c>
      <c r="U3103" t="str">
        <f t="shared" si="696"/>
        <v>16-apr-2018</v>
      </c>
      <c r="V3103">
        <f t="shared" si="697"/>
        <v>4</v>
      </c>
      <c r="W3103">
        <f t="shared" si="698"/>
        <v>2018</v>
      </c>
      <c r="X3103">
        <f t="shared" si="699"/>
        <v>16</v>
      </c>
      <c r="Y3103" s="25">
        <f t="shared" si="700"/>
        <v>27415.800000000203</v>
      </c>
    </row>
    <row r="3104" spans="1:25">
      <c r="A3104" t="s">
        <v>4517</v>
      </c>
      <c r="B3104" t="s">
        <v>4518</v>
      </c>
      <c r="C3104" t="s">
        <v>55</v>
      </c>
      <c r="D3104">
        <v>12</v>
      </c>
      <c r="E3104" s="36">
        <v>-16.8</v>
      </c>
      <c r="F3104" s="4">
        <v>-1.4E-3</v>
      </c>
      <c r="G3104">
        <v>0</v>
      </c>
      <c r="H3104" s="25">
        <v>49.7</v>
      </c>
      <c r="I3104" s="25">
        <v>-16.8</v>
      </c>
      <c r="J3104" s="3">
        <v>10000</v>
      </c>
      <c r="K3104" s="7">
        <f t="shared" si="687"/>
        <v>-2</v>
      </c>
      <c r="L3104" s="6">
        <f t="shared" si="688"/>
        <v>-59.5</v>
      </c>
      <c r="M3104">
        <v>1</v>
      </c>
      <c r="N3104" s="9">
        <f t="shared" si="689"/>
        <v>0</v>
      </c>
      <c r="O3104" s="9">
        <f t="shared" si="690"/>
        <v>-1</v>
      </c>
      <c r="P3104" s="9">
        <f t="shared" si="691"/>
        <v>0</v>
      </c>
      <c r="Q3104" s="8">
        <f t="shared" si="692"/>
        <v>0</v>
      </c>
      <c r="R3104" s="8">
        <f t="shared" si="693"/>
        <v>-16.8</v>
      </c>
      <c r="S3104" t="str">
        <f t="shared" si="694"/>
        <v>14.00.00</v>
      </c>
      <c r="T3104" t="str">
        <f t="shared" si="695"/>
        <v>2.00.00</v>
      </c>
      <c r="U3104" t="str">
        <f t="shared" si="696"/>
        <v>16-apr-2018</v>
      </c>
      <c r="V3104">
        <f t="shared" si="697"/>
        <v>4</v>
      </c>
      <c r="W3104">
        <f t="shared" si="698"/>
        <v>2018</v>
      </c>
      <c r="X3104">
        <f t="shared" si="699"/>
        <v>16</v>
      </c>
      <c r="Y3104" s="25">
        <f t="shared" si="700"/>
        <v>27399.000000000204</v>
      </c>
    </row>
    <row r="3105" spans="1:25">
      <c r="A3105" t="s">
        <v>6384</v>
      </c>
      <c r="B3105" t="s">
        <v>6385</v>
      </c>
      <c r="C3105" t="s">
        <v>55</v>
      </c>
      <c r="D3105">
        <v>38</v>
      </c>
      <c r="E3105" s="36">
        <v>63.4</v>
      </c>
      <c r="F3105" s="4">
        <v>2.5999999999999999E-3</v>
      </c>
      <c r="G3105">
        <v>0</v>
      </c>
      <c r="H3105" s="25">
        <v>93.1</v>
      </c>
      <c r="I3105" s="25">
        <v>-48.3</v>
      </c>
      <c r="J3105" s="3">
        <v>10000</v>
      </c>
      <c r="K3105" s="7">
        <f t="shared" si="687"/>
        <v>1</v>
      </c>
      <c r="L3105" s="6">
        <f t="shared" si="688"/>
        <v>63.4</v>
      </c>
      <c r="M3105">
        <v>1</v>
      </c>
      <c r="N3105" s="9">
        <f t="shared" si="689"/>
        <v>1</v>
      </c>
      <c r="O3105" s="9">
        <f t="shared" si="690"/>
        <v>0</v>
      </c>
      <c r="P3105" s="9">
        <f t="shared" si="691"/>
        <v>0</v>
      </c>
      <c r="Q3105" s="8">
        <f t="shared" si="692"/>
        <v>63.4</v>
      </c>
      <c r="R3105" s="8">
        <f t="shared" si="693"/>
        <v>0</v>
      </c>
      <c r="S3105" t="str">
        <f t="shared" si="694"/>
        <v>14.15.00</v>
      </c>
      <c r="T3105" t="str">
        <f t="shared" si="695"/>
        <v>17.25.00</v>
      </c>
      <c r="U3105" t="str">
        <f t="shared" si="696"/>
        <v>16-apr-2018</v>
      </c>
      <c r="V3105">
        <f t="shared" si="697"/>
        <v>4</v>
      </c>
      <c r="W3105">
        <f t="shared" si="698"/>
        <v>2018</v>
      </c>
      <c r="X3105">
        <f t="shared" si="699"/>
        <v>16</v>
      </c>
      <c r="Y3105" s="25">
        <f t="shared" si="700"/>
        <v>27462.400000000205</v>
      </c>
    </row>
    <row r="3106" spans="1:25">
      <c r="A3106" t="s">
        <v>6386</v>
      </c>
      <c r="B3106" t="s">
        <v>6387</v>
      </c>
      <c r="C3106" t="s">
        <v>25</v>
      </c>
      <c r="D3106">
        <v>85</v>
      </c>
      <c r="E3106" s="36">
        <v>127.6</v>
      </c>
      <c r="F3106" s="4">
        <v>1.0200000000000001E-2</v>
      </c>
      <c r="G3106">
        <v>0</v>
      </c>
      <c r="H3106" s="25">
        <v>132.1</v>
      </c>
      <c r="I3106" s="25">
        <v>-8.3000000000000007</v>
      </c>
      <c r="J3106" s="3">
        <v>10000</v>
      </c>
      <c r="K3106" s="7">
        <f t="shared" si="687"/>
        <v>2</v>
      </c>
      <c r="L3106" s="6">
        <f t="shared" si="688"/>
        <v>191</v>
      </c>
      <c r="M3106">
        <v>1</v>
      </c>
      <c r="N3106" s="9">
        <f t="shared" si="689"/>
        <v>1</v>
      </c>
      <c r="O3106" s="9">
        <f t="shared" si="690"/>
        <v>0</v>
      </c>
      <c r="P3106" s="9">
        <f t="shared" si="691"/>
        <v>0</v>
      </c>
      <c r="Q3106" s="8">
        <f t="shared" si="692"/>
        <v>127.6</v>
      </c>
      <c r="R3106" s="8">
        <f t="shared" si="693"/>
        <v>0</v>
      </c>
      <c r="S3106" t="str">
        <f t="shared" si="694"/>
        <v>10.20.00</v>
      </c>
      <c r="T3106" t="str">
        <f t="shared" si="695"/>
        <v>17.25.00</v>
      </c>
      <c r="U3106" t="str">
        <f t="shared" si="696"/>
        <v>17-apr-2018</v>
      </c>
      <c r="V3106">
        <f t="shared" si="697"/>
        <v>4</v>
      </c>
      <c r="W3106">
        <f t="shared" si="698"/>
        <v>2018</v>
      </c>
      <c r="X3106">
        <f t="shared" si="699"/>
        <v>17</v>
      </c>
      <c r="Y3106" s="25">
        <f t="shared" si="700"/>
        <v>27590.000000000204</v>
      </c>
    </row>
    <row r="3107" spans="1:25">
      <c r="A3107" t="s">
        <v>2638</v>
      </c>
      <c r="B3107" t="s">
        <v>2639</v>
      </c>
      <c r="C3107" t="s">
        <v>25</v>
      </c>
      <c r="D3107">
        <v>9</v>
      </c>
      <c r="E3107" s="38">
        <v>156.80000000000001</v>
      </c>
      <c r="F3107" s="4">
        <v>6.3E-3</v>
      </c>
      <c r="G3107">
        <v>0</v>
      </c>
      <c r="H3107" s="25">
        <v>178.2</v>
      </c>
      <c r="I3107" s="25">
        <v>-34</v>
      </c>
      <c r="J3107" s="3">
        <v>10000</v>
      </c>
      <c r="K3107" s="7">
        <f t="shared" si="687"/>
        <v>3</v>
      </c>
      <c r="L3107" s="6">
        <f t="shared" si="688"/>
        <v>347.8</v>
      </c>
      <c r="M3107">
        <v>1</v>
      </c>
      <c r="N3107" s="9">
        <f t="shared" si="689"/>
        <v>1</v>
      </c>
      <c r="O3107" s="9">
        <f t="shared" si="690"/>
        <v>0</v>
      </c>
      <c r="P3107" s="9">
        <f t="shared" si="691"/>
        <v>0</v>
      </c>
      <c r="Q3107" s="8">
        <f t="shared" si="692"/>
        <v>156.80000000000001</v>
      </c>
      <c r="R3107" s="8">
        <f t="shared" si="693"/>
        <v>0</v>
      </c>
      <c r="S3107" t="str">
        <f t="shared" si="694"/>
        <v>12.00.00</v>
      </c>
      <c r="T3107" t="str">
        <f t="shared" si="695"/>
        <v>21.00.00</v>
      </c>
      <c r="U3107" t="str">
        <f t="shared" si="696"/>
        <v>17-apr-2018</v>
      </c>
      <c r="V3107">
        <f t="shared" si="697"/>
        <v>4</v>
      </c>
      <c r="W3107">
        <f t="shared" si="698"/>
        <v>2018</v>
      </c>
      <c r="X3107">
        <f t="shared" si="699"/>
        <v>17</v>
      </c>
      <c r="Y3107" s="25">
        <f t="shared" si="700"/>
        <v>27746.800000000203</v>
      </c>
    </row>
    <row r="3108" spans="1:25">
      <c r="A3108" t="s">
        <v>4519</v>
      </c>
      <c r="B3108" t="s">
        <v>4520</v>
      </c>
      <c r="C3108" t="s">
        <v>25</v>
      </c>
      <c r="D3108">
        <v>22</v>
      </c>
      <c r="E3108" s="36">
        <v>138.69999999999999</v>
      </c>
      <c r="F3108" s="4">
        <v>1.11E-2</v>
      </c>
      <c r="G3108">
        <v>0</v>
      </c>
      <c r="H3108" s="25">
        <v>140.80000000000001</v>
      </c>
      <c r="I3108" s="25">
        <v>-18.600000000000001</v>
      </c>
      <c r="J3108" s="3">
        <v>10000</v>
      </c>
      <c r="K3108" s="7">
        <f t="shared" si="687"/>
        <v>4</v>
      </c>
      <c r="L3108" s="6">
        <f t="shared" si="688"/>
        <v>486.5</v>
      </c>
      <c r="M3108">
        <v>1</v>
      </c>
      <c r="N3108" s="9">
        <f t="shared" si="689"/>
        <v>1</v>
      </c>
      <c r="O3108" s="9">
        <f t="shared" si="690"/>
        <v>0</v>
      </c>
      <c r="P3108" s="9">
        <f t="shared" si="691"/>
        <v>0</v>
      </c>
      <c r="Q3108" s="8">
        <f t="shared" si="692"/>
        <v>138.69999999999999</v>
      </c>
      <c r="R3108" s="8">
        <f t="shared" si="693"/>
        <v>0</v>
      </c>
      <c r="S3108" t="str">
        <f t="shared" si="694"/>
        <v>3.00.00</v>
      </c>
      <c r="T3108" t="str">
        <f t="shared" si="695"/>
        <v>1.00.00</v>
      </c>
      <c r="U3108" t="str">
        <f t="shared" si="696"/>
        <v>17-apr-2018</v>
      </c>
      <c r="V3108">
        <f t="shared" si="697"/>
        <v>4</v>
      </c>
      <c r="W3108">
        <f t="shared" si="698"/>
        <v>2018</v>
      </c>
      <c r="X3108">
        <f t="shared" si="699"/>
        <v>17</v>
      </c>
      <c r="Y3108" s="25">
        <f t="shared" si="700"/>
        <v>27885.500000000204</v>
      </c>
    </row>
    <row r="3109" spans="1:25">
      <c r="A3109" t="s">
        <v>6388</v>
      </c>
      <c r="B3109" t="s">
        <v>6389</v>
      </c>
      <c r="C3109" t="s">
        <v>25</v>
      </c>
      <c r="D3109">
        <v>83</v>
      </c>
      <c r="E3109" s="36">
        <v>-37.200000000000003</v>
      </c>
      <c r="F3109" s="4">
        <v>-2.8999999999999998E-3</v>
      </c>
      <c r="G3109">
        <v>0</v>
      </c>
      <c r="H3109" s="25">
        <v>0</v>
      </c>
      <c r="I3109" s="25">
        <v>-81</v>
      </c>
      <c r="J3109" s="3">
        <v>10000</v>
      </c>
      <c r="K3109" s="7">
        <f t="shared" si="687"/>
        <v>-1</v>
      </c>
      <c r="L3109" s="6">
        <f t="shared" si="688"/>
        <v>-37.200000000000003</v>
      </c>
      <c r="M3109">
        <v>1</v>
      </c>
      <c r="N3109" s="9">
        <f t="shared" si="689"/>
        <v>0</v>
      </c>
      <c r="O3109" s="9">
        <f t="shared" si="690"/>
        <v>-1</v>
      </c>
      <c r="P3109" s="9">
        <f t="shared" si="691"/>
        <v>0</v>
      </c>
      <c r="Q3109" s="8">
        <f t="shared" si="692"/>
        <v>0</v>
      </c>
      <c r="R3109" s="8">
        <f t="shared" si="693"/>
        <v>-37.200000000000003</v>
      </c>
      <c r="S3109" t="str">
        <f t="shared" si="694"/>
        <v>10.30.00</v>
      </c>
      <c r="T3109" t="str">
        <f t="shared" si="695"/>
        <v>17.25.00</v>
      </c>
      <c r="U3109" t="str">
        <f t="shared" si="696"/>
        <v>18-apr-2018</v>
      </c>
      <c r="V3109">
        <f t="shared" si="697"/>
        <v>4</v>
      </c>
      <c r="W3109">
        <f t="shared" si="698"/>
        <v>2018</v>
      </c>
      <c r="X3109">
        <f t="shared" si="699"/>
        <v>18</v>
      </c>
      <c r="Y3109" s="25">
        <f t="shared" si="700"/>
        <v>27848.300000000203</v>
      </c>
    </row>
    <row r="3110" spans="1:25">
      <c r="A3110" t="s">
        <v>4523</v>
      </c>
      <c r="B3110" t="s">
        <v>4524</v>
      </c>
      <c r="C3110" t="s">
        <v>55</v>
      </c>
      <c r="D3110">
        <v>13</v>
      </c>
      <c r="E3110" s="36">
        <v>-36.4</v>
      </c>
      <c r="F3110" s="4">
        <v>-2.8999999999999998E-3</v>
      </c>
      <c r="G3110">
        <v>0</v>
      </c>
      <c r="H3110" s="25">
        <v>3.5</v>
      </c>
      <c r="I3110" s="25">
        <v>-36.4</v>
      </c>
      <c r="J3110" s="3">
        <v>10000</v>
      </c>
      <c r="K3110" s="7">
        <f t="shared" si="687"/>
        <v>-2</v>
      </c>
      <c r="L3110" s="6">
        <f t="shared" si="688"/>
        <v>-73.599999999999994</v>
      </c>
      <c r="M3110">
        <v>1</v>
      </c>
      <c r="N3110" s="9">
        <f t="shared" si="689"/>
        <v>0</v>
      </c>
      <c r="O3110" s="9">
        <f t="shared" si="690"/>
        <v>-1</v>
      </c>
      <c r="P3110" s="9">
        <f t="shared" si="691"/>
        <v>0</v>
      </c>
      <c r="Q3110" s="8">
        <f t="shared" si="692"/>
        <v>0</v>
      </c>
      <c r="R3110" s="8">
        <f t="shared" si="693"/>
        <v>-36.4</v>
      </c>
      <c r="S3110" t="str">
        <f t="shared" si="694"/>
        <v>12.00.00</v>
      </c>
      <c r="T3110" t="str">
        <f t="shared" si="695"/>
        <v>1.00.00</v>
      </c>
      <c r="U3110" t="str">
        <f t="shared" si="696"/>
        <v>18-apr-2018</v>
      </c>
      <c r="V3110">
        <f t="shared" si="697"/>
        <v>4</v>
      </c>
      <c r="W3110">
        <f t="shared" si="698"/>
        <v>2018</v>
      </c>
      <c r="X3110">
        <f t="shared" si="699"/>
        <v>18</v>
      </c>
      <c r="Y3110" s="25">
        <f t="shared" si="700"/>
        <v>27811.900000000202</v>
      </c>
    </row>
    <row r="3111" spans="1:25">
      <c r="A3111" t="s">
        <v>4521</v>
      </c>
      <c r="B3111" t="s">
        <v>4522</v>
      </c>
      <c r="C3111" t="s">
        <v>25</v>
      </c>
      <c r="D3111">
        <v>4</v>
      </c>
      <c r="E3111" s="36">
        <v>-49.8</v>
      </c>
      <c r="F3111" s="4">
        <v>-3.8999999999999998E-3</v>
      </c>
      <c r="G3111">
        <v>0</v>
      </c>
      <c r="H3111" s="25">
        <v>2.2000000000000002</v>
      </c>
      <c r="I3111" s="25">
        <v>-49.8</v>
      </c>
      <c r="J3111" s="3">
        <v>10000</v>
      </c>
      <c r="K3111" s="7">
        <f t="shared" si="687"/>
        <v>-3</v>
      </c>
      <c r="L3111" s="6">
        <f t="shared" si="688"/>
        <v>-123.39999999999999</v>
      </c>
      <c r="M3111">
        <v>1</v>
      </c>
      <c r="N3111" s="9">
        <f t="shared" si="689"/>
        <v>0</v>
      </c>
      <c r="O3111" s="9">
        <f t="shared" si="690"/>
        <v>-1</v>
      </c>
      <c r="P3111" s="9">
        <f t="shared" si="691"/>
        <v>0</v>
      </c>
      <c r="Q3111" s="8">
        <f t="shared" si="692"/>
        <v>0</v>
      </c>
      <c r="R3111" s="8">
        <f t="shared" si="693"/>
        <v>-49.8</v>
      </c>
      <c r="S3111" t="str">
        <f t="shared" si="694"/>
        <v>7.00.00</v>
      </c>
      <c r="T3111" t="str">
        <f t="shared" si="695"/>
        <v>11.00.00</v>
      </c>
      <c r="U3111" t="str">
        <f t="shared" si="696"/>
        <v>18-apr-2018</v>
      </c>
      <c r="V3111">
        <f t="shared" si="697"/>
        <v>4</v>
      </c>
      <c r="W3111">
        <f t="shared" si="698"/>
        <v>2018</v>
      </c>
      <c r="X3111">
        <f t="shared" si="699"/>
        <v>18</v>
      </c>
      <c r="Y3111" s="25">
        <f t="shared" si="700"/>
        <v>27762.100000000202</v>
      </c>
    </row>
    <row r="3112" spans="1:25">
      <c r="A3112" t="s">
        <v>4525</v>
      </c>
      <c r="B3112" t="s">
        <v>4526</v>
      </c>
      <c r="C3112" t="s">
        <v>55</v>
      </c>
      <c r="D3112">
        <v>18</v>
      </c>
      <c r="E3112" s="36">
        <v>7.3</v>
      </c>
      <c r="F3112" s="4">
        <v>5.9999999999999995E-4</v>
      </c>
      <c r="G3112">
        <v>0</v>
      </c>
      <c r="H3112" s="25">
        <v>34.799999999999997</v>
      </c>
      <c r="I3112" s="25">
        <v>-11.5</v>
      </c>
      <c r="J3112" s="3">
        <v>10000</v>
      </c>
      <c r="K3112" s="7">
        <f t="shared" si="687"/>
        <v>1</v>
      </c>
      <c r="L3112" s="6">
        <f t="shared" si="688"/>
        <v>7.3</v>
      </c>
      <c r="M3112">
        <v>1</v>
      </c>
      <c r="N3112" s="9">
        <f t="shared" si="689"/>
        <v>1</v>
      </c>
      <c r="O3112" s="9">
        <f t="shared" si="690"/>
        <v>0</v>
      </c>
      <c r="P3112" s="9">
        <f t="shared" si="691"/>
        <v>0</v>
      </c>
      <c r="Q3112" s="8">
        <f t="shared" si="692"/>
        <v>7.3</v>
      </c>
      <c r="R3112" s="8">
        <f t="shared" si="693"/>
        <v>0</v>
      </c>
      <c r="S3112" t="str">
        <f t="shared" si="694"/>
        <v>10.00.00</v>
      </c>
      <c r="T3112" t="str">
        <f t="shared" si="695"/>
        <v>4.00.00</v>
      </c>
      <c r="U3112" t="str">
        <f t="shared" si="696"/>
        <v>19-apr-2018</v>
      </c>
      <c r="V3112">
        <f t="shared" si="697"/>
        <v>4</v>
      </c>
      <c r="W3112">
        <f t="shared" si="698"/>
        <v>2018</v>
      </c>
      <c r="X3112">
        <f t="shared" si="699"/>
        <v>19</v>
      </c>
      <c r="Y3112" s="25">
        <f t="shared" si="700"/>
        <v>27769.400000000202</v>
      </c>
    </row>
    <row r="3113" spans="1:25">
      <c r="A3113" t="s">
        <v>6390</v>
      </c>
      <c r="B3113" t="s">
        <v>6391</v>
      </c>
      <c r="C3113" t="s">
        <v>55</v>
      </c>
      <c r="D3113">
        <v>39</v>
      </c>
      <c r="E3113" s="36">
        <v>-7.6</v>
      </c>
      <c r="F3113" s="4">
        <v>-2.9999999999999997E-4</v>
      </c>
      <c r="G3113">
        <v>0</v>
      </c>
      <c r="H3113" s="25">
        <v>19.399999999999999</v>
      </c>
      <c r="I3113" s="25">
        <v>-70.2</v>
      </c>
      <c r="J3113" s="3">
        <v>10000</v>
      </c>
      <c r="K3113" s="7">
        <f t="shared" si="687"/>
        <v>-1</v>
      </c>
      <c r="L3113" s="6">
        <f t="shared" si="688"/>
        <v>-7.6</v>
      </c>
      <c r="M3113">
        <v>1</v>
      </c>
      <c r="N3113" s="9">
        <f t="shared" si="689"/>
        <v>0</v>
      </c>
      <c r="O3113" s="9">
        <f t="shared" si="690"/>
        <v>-1</v>
      </c>
      <c r="P3113" s="9">
        <f t="shared" si="691"/>
        <v>0</v>
      </c>
      <c r="Q3113" s="8">
        <f t="shared" si="692"/>
        <v>0</v>
      </c>
      <c r="R3113" s="8">
        <f t="shared" si="693"/>
        <v>-7.6</v>
      </c>
      <c r="S3113" t="str">
        <f t="shared" si="694"/>
        <v>14.10.00</v>
      </c>
      <c r="T3113" t="str">
        <f t="shared" si="695"/>
        <v>17.25.00</v>
      </c>
      <c r="U3113" t="str">
        <f t="shared" si="696"/>
        <v>19-apr-2018</v>
      </c>
      <c r="V3113">
        <f t="shared" si="697"/>
        <v>4</v>
      </c>
      <c r="W3113">
        <f t="shared" si="698"/>
        <v>2018</v>
      </c>
      <c r="X3113">
        <f t="shared" si="699"/>
        <v>19</v>
      </c>
      <c r="Y3113" s="25">
        <f t="shared" si="700"/>
        <v>27761.800000000203</v>
      </c>
    </row>
    <row r="3114" spans="1:25">
      <c r="A3114" t="s">
        <v>3713</v>
      </c>
      <c r="B3114" t="s">
        <v>3714</v>
      </c>
      <c r="C3114" t="s">
        <v>25</v>
      </c>
      <c r="D3114">
        <v>2</v>
      </c>
      <c r="E3114" s="36">
        <v>1.9</v>
      </c>
      <c r="F3114" s="4">
        <v>2.0000000000000001E-4</v>
      </c>
      <c r="G3114">
        <v>0</v>
      </c>
      <c r="H3114" s="25">
        <v>4</v>
      </c>
      <c r="I3114" s="25">
        <v>0</v>
      </c>
      <c r="J3114" s="3">
        <v>10000</v>
      </c>
      <c r="K3114" s="7">
        <f t="shared" si="687"/>
        <v>1</v>
      </c>
      <c r="L3114" s="6">
        <f t="shared" si="688"/>
        <v>1.9</v>
      </c>
      <c r="M3114">
        <v>1</v>
      </c>
      <c r="N3114" s="9">
        <f t="shared" si="689"/>
        <v>1</v>
      </c>
      <c r="O3114" s="9">
        <f t="shared" si="690"/>
        <v>0</v>
      </c>
      <c r="P3114" s="9">
        <f t="shared" si="691"/>
        <v>0</v>
      </c>
      <c r="Q3114" s="8">
        <f t="shared" si="692"/>
        <v>1.9</v>
      </c>
      <c r="R3114" s="8">
        <f t="shared" si="693"/>
        <v>0</v>
      </c>
      <c r="S3114" t="str">
        <f t="shared" si="694"/>
        <v>21.00.00</v>
      </c>
      <c r="T3114" t="str">
        <f t="shared" si="695"/>
        <v>23.00.00</v>
      </c>
      <c r="U3114" t="str">
        <f t="shared" si="696"/>
        <v>19-apr-2018</v>
      </c>
      <c r="V3114">
        <f t="shared" si="697"/>
        <v>4</v>
      </c>
      <c r="W3114">
        <f t="shared" si="698"/>
        <v>2018</v>
      </c>
      <c r="X3114">
        <f t="shared" si="699"/>
        <v>19</v>
      </c>
      <c r="Y3114" s="25">
        <f t="shared" si="700"/>
        <v>27763.700000000204</v>
      </c>
    </row>
    <row r="3115" spans="1:25">
      <c r="A3115" t="s">
        <v>4528</v>
      </c>
      <c r="B3115" t="s">
        <v>4529</v>
      </c>
      <c r="C3115" t="s">
        <v>25</v>
      </c>
      <c r="D3115">
        <v>3</v>
      </c>
      <c r="E3115" s="36">
        <v>-26.9</v>
      </c>
      <c r="F3115" s="4">
        <v>-2.0999999999999999E-3</v>
      </c>
      <c r="G3115">
        <v>0</v>
      </c>
      <c r="H3115" s="25">
        <v>13.4</v>
      </c>
      <c r="I3115" s="25">
        <v>-26.9</v>
      </c>
      <c r="J3115" s="3">
        <v>10000</v>
      </c>
      <c r="K3115" s="7">
        <f t="shared" si="687"/>
        <v>-1</v>
      </c>
      <c r="L3115" s="6">
        <f t="shared" si="688"/>
        <v>-26.9</v>
      </c>
      <c r="M3115">
        <v>1</v>
      </c>
      <c r="N3115" s="9">
        <f t="shared" si="689"/>
        <v>0</v>
      </c>
      <c r="O3115" s="9">
        <f t="shared" si="690"/>
        <v>-1</v>
      </c>
      <c r="P3115" s="9">
        <f t="shared" si="691"/>
        <v>0</v>
      </c>
      <c r="Q3115" s="8">
        <f t="shared" si="692"/>
        <v>0</v>
      </c>
      <c r="R3115" s="8">
        <f t="shared" si="693"/>
        <v>-26.9</v>
      </c>
      <c r="S3115" t="str">
        <f t="shared" si="694"/>
        <v>11.00.00</v>
      </c>
      <c r="T3115" t="str">
        <f t="shared" si="695"/>
        <v>14.00.00</v>
      </c>
      <c r="U3115" t="str">
        <f t="shared" si="696"/>
        <v>20-apr-2018</v>
      </c>
      <c r="V3115">
        <f t="shared" si="697"/>
        <v>4</v>
      </c>
      <c r="W3115">
        <f t="shared" si="698"/>
        <v>2018</v>
      </c>
      <c r="X3115">
        <f t="shared" si="699"/>
        <v>20</v>
      </c>
      <c r="Y3115" s="25">
        <f t="shared" si="700"/>
        <v>27736.800000000203</v>
      </c>
    </row>
    <row r="3116" spans="1:25">
      <c r="A3116" t="s">
        <v>4528</v>
      </c>
      <c r="B3116" t="s">
        <v>6392</v>
      </c>
      <c r="C3116" t="s">
        <v>25</v>
      </c>
      <c r="D3116">
        <v>77</v>
      </c>
      <c r="E3116" s="36">
        <v>-16.399999999999999</v>
      </c>
      <c r="F3116" s="4">
        <v>-1.2999999999999999E-3</v>
      </c>
      <c r="G3116">
        <v>0</v>
      </c>
      <c r="H3116" s="25">
        <v>21.5</v>
      </c>
      <c r="I3116" s="25">
        <v>-65.2</v>
      </c>
      <c r="J3116" s="3">
        <v>10000</v>
      </c>
      <c r="K3116" s="7">
        <f t="shared" si="687"/>
        <v>-2</v>
      </c>
      <c r="L3116" s="6">
        <f t="shared" si="688"/>
        <v>-43.3</v>
      </c>
      <c r="M3116">
        <v>1</v>
      </c>
      <c r="N3116" s="9">
        <f t="shared" si="689"/>
        <v>0</v>
      </c>
      <c r="O3116" s="9">
        <f t="shared" si="690"/>
        <v>-1</v>
      </c>
      <c r="P3116" s="9">
        <f t="shared" si="691"/>
        <v>0</v>
      </c>
      <c r="Q3116" s="8">
        <f t="shared" si="692"/>
        <v>0</v>
      </c>
      <c r="R3116" s="8">
        <f t="shared" si="693"/>
        <v>-16.399999999999999</v>
      </c>
      <c r="S3116" t="str">
        <f t="shared" si="694"/>
        <v>11.00.00</v>
      </c>
      <c r="T3116" t="str">
        <f t="shared" si="695"/>
        <v>17.25.00</v>
      </c>
      <c r="U3116" t="str">
        <f t="shared" si="696"/>
        <v>20-apr-2018</v>
      </c>
      <c r="V3116">
        <f t="shared" si="697"/>
        <v>4</v>
      </c>
      <c r="W3116">
        <f t="shared" si="698"/>
        <v>2018</v>
      </c>
      <c r="X3116">
        <f t="shared" si="699"/>
        <v>20</v>
      </c>
      <c r="Y3116" s="25">
        <f t="shared" si="700"/>
        <v>27720.400000000202</v>
      </c>
    </row>
    <row r="3117" spans="1:25">
      <c r="A3117" t="s">
        <v>4526</v>
      </c>
      <c r="B3117" t="s">
        <v>4527</v>
      </c>
      <c r="C3117" t="s">
        <v>25</v>
      </c>
      <c r="D3117">
        <v>6</v>
      </c>
      <c r="E3117" s="36">
        <v>-10.199999999999999</v>
      </c>
      <c r="F3117" s="4">
        <v>-8.0000000000000004E-4</v>
      </c>
      <c r="G3117">
        <v>0</v>
      </c>
      <c r="H3117" s="25">
        <v>3.5</v>
      </c>
      <c r="I3117" s="25">
        <v>-12</v>
      </c>
      <c r="J3117" s="3">
        <v>10000</v>
      </c>
      <c r="K3117" s="7">
        <f t="shared" si="687"/>
        <v>-3</v>
      </c>
      <c r="L3117" s="6">
        <f t="shared" si="688"/>
        <v>-53.5</v>
      </c>
      <c r="M3117">
        <v>1</v>
      </c>
      <c r="N3117" s="9">
        <f t="shared" si="689"/>
        <v>0</v>
      </c>
      <c r="O3117" s="9">
        <f t="shared" si="690"/>
        <v>-1</v>
      </c>
      <c r="P3117" s="9">
        <f t="shared" si="691"/>
        <v>0</v>
      </c>
      <c r="Q3117" s="8">
        <f t="shared" si="692"/>
        <v>0</v>
      </c>
      <c r="R3117" s="8">
        <f t="shared" si="693"/>
        <v>-10.199999999999999</v>
      </c>
      <c r="S3117" t="str">
        <f t="shared" si="694"/>
        <v>4.00.00</v>
      </c>
      <c r="T3117" t="str">
        <f t="shared" si="695"/>
        <v>10.00.00</v>
      </c>
      <c r="U3117" t="str">
        <f t="shared" si="696"/>
        <v>20-apr-2018</v>
      </c>
      <c r="V3117">
        <f t="shared" si="697"/>
        <v>4</v>
      </c>
      <c r="W3117">
        <f t="shared" si="698"/>
        <v>2018</v>
      </c>
      <c r="X3117">
        <f t="shared" si="699"/>
        <v>20</v>
      </c>
      <c r="Y3117" s="25">
        <f t="shared" si="700"/>
        <v>27710.200000000201</v>
      </c>
    </row>
    <row r="3118" spans="1:25">
      <c r="A3118" t="s">
        <v>4530</v>
      </c>
      <c r="B3118" t="s">
        <v>4531</v>
      </c>
      <c r="C3118" t="s">
        <v>25</v>
      </c>
      <c r="D3118">
        <v>8</v>
      </c>
      <c r="E3118" s="36">
        <v>-64.8</v>
      </c>
      <c r="F3118" s="4">
        <v>-5.1999999999999998E-3</v>
      </c>
      <c r="G3118">
        <v>0</v>
      </c>
      <c r="H3118" s="25">
        <v>8.6</v>
      </c>
      <c r="I3118" s="25">
        <v>-64.8</v>
      </c>
      <c r="J3118" s="3">
        <v>10000</v>
      </c>
      <c r="K3118" s="7">
        <f t="shared" si="687"/>
        <v>-4</v>
      </c>
      <c r="L3118" s="6">
        <f t="shared" si="688"/>
        <v>-118.3</v>
      </c>
      <c r="M3118">
        <v>1</v>
      </c>
      <c r="N3118" s="9">
        <f t="shared" si="689"/>
        <v>0</v>
      </c>
      <c r="O3118" s="9">
        <f t="shared" si="690"/>
        <v>-1</v>
      </c>
      <c r="P3118" s="9">
        <f t="shared" si="691"/>
        <v>0</v>
      </c>
      <c r="Q3118" s="8">
        <f t="shared" si="692"/>
        <v>0</v>
      </c>
      <c r="R3118" s="8">
        <f t="shared" si="693"/>
        <v>-64.8</v>
      </c>
      <c r="S3118" t="str">
        <f t="shared" si="694"/>
        <v>1.00.00</v>
      </c>
      <c r="T3118" t="str">
        <f t="shared" si="695"/>
        <v>9.00.00</v>
      </c>
      <c r="U3118" t="str">
        <f t="shared" si="696"/>
        <v>23-apr-2018</v>
      </c>
      <c r="V3118">
        <f t="shared" si="697"/>
        <v>4</v>
      </c>
      <c r="W3118">
        <f t="shared" si="698"/>
        <v>2018</v>
      </c>
      <c r="X3118">
        <f t="shared" si="699"/>
        <v>23</v>
      </c>
      <c r="Y3118" s="25">
        <f t="shared" si="700"/>
        <v>27645.400000000202</v>
      </c>
    </row>
    <row r="3119" spans="1:25">
      <c r="A3119" t="s">
        <v>6393</v>
      </c>
      <c r="B3119" t="s">
        <v>6394</v>
      </c>
      <c r="C3119" t="s">
        <v>25</v>
      </c>
      <c r="D3119">
        <v>66</v>
      </c>
      <c r="E3119" s="36">
        <v>58.1</v>
      </c>
      <c r="F3119" s="4">
        <v>4.5999999999999999E-3</v>
      </c>
      <c r="G3119">
        <v>0</v>
      </c>
      <c r="H3119" s="25">
        <v>58.8</v>
      </c>
      <c r="I3119" s="25">
        <v>-15</v>
      </c>
      <c r="J3119" s="3">
        <v>10000</v>
      </c>
      <c r="K3119" s="7">
        <f t="shared" si="687"/>
        <v>1</v>
      </c>
      <c r="L3119" s="6">
        <f t="shared" si="688"/>
        <v>58.1</v>
      </c>
      <c r="M3119">
        <v>1</v>
      </c>
      <c r="N3119" s="9">
        <f t="shared" si="689"/>
        <v>1</v>
      </c>
      <c r="O3119" s="9">
        <f t="shared" si="690"/>
        <v>0</v>
      </c>
      <c r="P3119" s="9">
        <f t="shared" si="691"/>
        <v>0</v>
      </c>
      <c r="Q3119" s="8">
        <f t="shared" si="692"/>
        <v>58.1</v>
      </c>
      <c r="R3119" s="8">
        <f t="shared" si="693"/>
        <v>0</v>
      </c>
      <c r="S3119" t="str">
        <f t="shared" si="694"/>
        <v>11.55.00</v>
      </c>
      <c r="T3119" t="str">
        <f t="shared" si="695"/>
        <v>17.25.00</v>
      </c>
      <c r="U3119" t="str">
        <f t="shared" si="696"/>
        <v>23-apr-2018</v>
      </c>
      <c r="V3119">
        <f t="shared" si="697"/>
        <v>4</v>
      </c>
      <c r="W3119">
        <f t="shared" si="698"/>
        <v>2018</v>
      </c>
      <c r="X3119">
        <f t="shared" si="699"/>
        <v>23</v>
      </c>
      <c r="Y3119" s="25">
        <f t="shared" si="700"/>
        <v>27703.5000000002</v>
      </c>
    </row>
    <row r="3120" spans="1:25">
      <c r="A3120" t="s">
        <v>4532</v>
      </c>
      <c r="B3120" t="s">
        <v>4533</v>
      </c>
      <c r="C3120" t="s">
        <v>25</v>
      </c>
      <c r="D3120">
        <v>20</v>
      </c>
      <c r="E3120" s="36">
        <v>-6.8</v>
      </c>
      <c r="F3120" s="4">
        <v>-5.0000000000000001E-4</v>
      </c>
      <c r="G3120">
        <v>0</v>
      </c>
      <c r="H3120" s="25">
        <v>54.8</v>
      </c>
      <c r="I3120" s="25">
        <v>-39.6</v>
      </c>
      <c r="J3120" s="3">
        <v>10000</v>
      </c>
      <c r="K3120" s="7">
        <f t="shared" si="687"/>
        <v>-1</v>
      </c>
      <c r="L3120" s="6">
        <f t="shared" si="688"/>
        <v>-6.8</v>
      </c>
      <c r="M3120">
        <v>1</v>
      </c>
      <c r="N3120" s="9">
        <f t="shared" si="689"/>
        <v>0</v>
      </c>
      <c r="O3120" s="9">
        <f t="shared" si="690"/>
        <v>-1</v>
      </c>
      <c r="P3120" s="9">
        <f t="shared" si="691"/>
        <v>0</v>
      </c>
      <c r="Q3120" s="8">
        <f t="shared" si="692"/>
        <v>0</v>
      </c>
      <c r="R3120" s="8">
        <f t="shared" si="693"/>
        <v>-6.8</v>
      </c>
      <c r="S3120" t="str">
        <f t="shared" si="694"/>
        <v>18.00.00</v>
      </c>
      <c r="T3120" t="str">
        <f t="shared" si="695"/>
        <v>14.00.00</v>
      </c>
      <c r="U3120" t="str">
        <f t="shared" si="696"/>
        <v>23-apr-2018</v>
      </c>
      <c r="V3120">
        <f t="shared" si="697"/>
        <v>4</v>
      </c>
      <c r="W3120">
        <f t="shared" si="698"/>
        <v>2018</v>
      </c>
      <c r="X3120">
        <f t="shared" si="699"/>
        <v>23</v>
      </c>
      <c r="Y3120" s="25">
        <f t="shared" si="700"/>
        <v>27696.700000000201</v>
      </c>
    </row>
    <row r="3121" spans="1:25">
      <c r="A3121" t="s">
        <v>4534</v>
      </c>
      <c r="B3121" t="s">
        <v>4535</v>
      </c>
      <c r="C3121" t="s">
        <v>55</v>
      </c>
      <c r="D3121">
        <v>7</v>
      </c>
      <c r="E3121" s="36">
        <v>113.2</v>
      </c>
      <c r="F3121" s="4">
        <v>8.9999999999999993E-3</v>
      </c>
      <c r="G3121">
        <v>0</v>
      </c>
      <c r="H3121" s="25">
        <v>153.4</v>
      </c>
      <c r="I3121" s="25">
        <v>0</v>
      </c>
      <c r="J3121" s="3">
        <v>10000</v>
      </c>
      <c r="K3121" s="7">
        <f t="shared" si="687"/>
        <v>1</v>
      </c>
      <c r="L3121" s="6">
        <f t="shared" si="688"/>
        <v>113.2</v>
      </c>
      <c r="M3121">
        <v>1</v>
      </c>
      <c r="N3121" s="9">
        <f t="shared" si="689"/>
        <v>1</v>
      </c>
      <c r="O3121" s="9">
        <f t="shared" si="690"/>
        <v>0</v>
      </c>
      <c r="P3121" s="9">
        <f t="shared" si="691"/>
        <v>0</v>
      </c>
      <c r="Q3121" s="8">
        <f t="shared" si="692"/>
        <v>113.2</v>
      </c>
      <c r="R3121" s="8">
        <f t="shared" si="693"/>
        <v>0</v>
      </c>
      <c r="S3121" t="str">
        <f t="shared" si="694"/>
        <v>15.00.00</v>
      </c>
      <c r="T3121" t="str">
        <f t="shared" si="695"/>
        <v>22.00.00</v>
      </c>
      <c r="U3121" t="str">
        <f t="shared" si="696"/>
        <v>24-apr-2018</v>
      </c>
      <c r="V3121">
        <f t="shared" si="697"/>
        <v>4</v>
      </c>
      <c r="W3121">
        <f t="shared" si="698"/>
        <v>2018</v>
      </c>
      <c r="X3121">
        <f t="shared" si="699"/>
        <v>24</v>
      </c>
      <c r="Y3121" s="25">
        <f t="shared" si="700"/>
        <v>27809.900000000202</v>
      </c>
    </row>
    <row r="3122" spans="1:25">
      <c r="A3122" t="s">
        <v>3715</v>
      </c>
      <c r="B3122" t="s">
        <v>3716</v>
      </c>
      <c r="C3122" t="s">
        <v>25</v>
      </c>
      <c r="D3122">
        <v>1</v>
      </c>
      <c r="E3122" s="36">
        <v>-78.8</v>
      </c>
      <c r="F3122" s="4">
        <v>-6.3E-3</v>
      </c>
      <c r="G3122">
        <v>0</v>
      </c>
      <c r="H3122" s="25">
        <v>0</v>
      </c>
      <c r="I3122" s="25">
        <v>-78.8</v>
      </c>
      <c r="J3122" s="3">
        <v>10000</v>
      </c>
      <c r="K3122" s="7">
        <f t="shared" si="687"/>
        <v>-1</v>
      </c>
      <c r="L3122" s="6">
        <f t="shared" si="688"/>
        <v>-78.8</v>
      </c>
      <c r="M3122">
        <v>1</v>
      </c>
      <c r="N3122" s="9">
        <f t="shared" si="689"/>
        <v>0</v>
      </c>
      <c r="O3122" s="9">
        <f t="shared" si="690"/>
        <v>-1</v>
      </c>
      <c r="P3122" s="9">
        <f t="shared" si="691"/>
        <v>0</v>
      </c>
      <c r="Q3122" s="8">
        <f t="shared" si="692"/>
        <v>0</v>
      </c>
      <c r="R3122" s="8">
        <f t="shared" si="693"/>
        <v>-78.8</v>
      </c>
      <c r="S3122" t="str">
        <f t="shared" si="694"/>
        <v>18.00.00</v>
      </c>
      <c r="T3122" t="str">
        <f t="shared" si="695"/>
        <v>19.00.00</v>
      </c>
      <c r="U3122" t="str">
        <f t="shared" si="696"/>
        <v>24-apr-2018</v>
      </c>
      <c r="V3122">
        <f t="shared" si="697"/>
        <v>4</v>
      </c>
      <c r="W3122">
        <f t="shared" si="698"/>
        <v>2018</v>
      </c>
      <c r="X3122">
        <f t="shared" si="699"/>
        <v>24</v>
      </c>
      <c r="Y3122" s="25">
        <f t="shared" si="700"/>
        <v>27731.100000000202</v>
      </c>
    </row>
    <row r="3123" spans="1:25">
      <c r="A3123" t="s">
        <v>4536</v>
      </c>
      <c r="B3123" t="s">
        <v>4537</v>
      </c>
      <c r="C3123" t="s">
        <v>55</v>
      </c>
      <c r="D3123">
        <v>3</v>
      </c>
      <c r="E3123" s="36">
        <v>-30.8</v>
      </c>
      <c r="F3123" s="4">
        <v>-2.5000000000000001E-3</v>
      </c>
      <c r="G3123">
        <v>0</v>
      </c>
      <c r="H3123" s="25">
        <v>25</v>
      </c>
      <c r="I3123" s="25">
        <v>-30.8</v>
      </c>
      <c r="J3123" s="3">
        <v>10000</v>
      </c>
      <c r="K3123" s="7">
        <f t="shared" si="687"/>
        <v>-2</v>
      </c>
      <c r="L3123" s="6">
        <f t="shared" si="688"/>
        <v>-109.6</v>
      </c>
      <c r="M3123">
        <v>1</v>
      </c>
      <c r="N3123" s="9">
        <f t="shared" si="689"/>
        <v>0</v>
      </c>
      <c r="O3123" s="9">
        <f t="shared" si="690"/>
        <v>-1</v>
      </c>
      <c r="P3123" s="9">
        <f t="shared" si="691"/>
        <v>0</v>
      </c>
      <c r="Q3123" s="8">
        <f t="shared" si="692"/>
        <v>0</v>
      </c>
      <c r="R3123" s="8">
        <f t="shared" si="693"/>
        <v>-30.8</v>
      </c>
      <c r="S3123" t="str">
        <f t="shared" si="694"/>
        <v>11.00.00</v>
      </c>
      <c r="T3123" t="str">
        <f t="shared" si="695"/>
        <v>14.00.00</v>
      </c>
      <c r="U3123" t="str">
        <f t="shared" si="696"/>
        <v>25-apr-2018</v>
      </c>
      <c r="V3123">
        <f t="shared" si="697"/>
        <v>4</v>
      </c>
      <c r="W3123">
        <f t="shared" si="698"/>
        <v>2018</v>
      </c>
      <c r="X3123">
        <f t="shared" si="699"/>
        <v>25</v>
      </c>
      <c r="Y3123" s="25">
        <f t="shared" si="700"/>
        <v>27700.300000000203</v>
      </c>
    </row>
    <row r="3124" spans="1:25">
      <c r="A3124" t="s">
        <v>2640</v>
      </c>
      <c r="B3124" t="s">
        <v>2641</v>
      </c>
      <c r="C3124" t="s">
        <v>55</v>
      </c>
      <c r="D3124">
        <v>6</v>
      </c>
      <c r="E3124" s="38">
        <v>-200</v>
      </c>
      <c r="F3124" s="4">
        <v>-8.0999999999999996E-3</v>
      </c>
      <c r="G3124">
        <v>0</v>
      </c>
      <c r="H3124" s="25">
        <v>0</v>
      </c>
      <c r="I3124" s="25">
        <v>-200</v>
      </c>
      <c r="J3124" s="3">
        <v>10000</v>
      </c>
      <c r="K3124" s="7">
        <f t="shared" si="687"/>
        <v>-3</v>
      </c>
      <c r="L3124" s="6">
        <f t="shared" si="688"/>
        <v>-309.60000000000002</v>
      </c>
      <c r="M3124">
        <v>1</v>
      </c>
      <c r="N3124" s="9">
        <f t="shared" si="689"/>
        <v>0</v>
      </c>
      <c r="O3124" s="9">
        <f t="shared" si="690"/>
        <v>-1</v>
      </c>
      <c r="P3124" s="9">
        <f t="shared" si="691"/>
        <v>0</v>
      </c>
      <c r="Q3124" s="8">
        <f t="shared" si="692"/>
        <v>0</v>
      </c>
      <c r="R3124" s="8">
        <f t="shared" si="693"/>
        <v>-200</v>
      </c>
      <c r="S3124" t="str">
        <f t="shared" si="694"/>
        <v>13.00.00</v>
      </c>
      <c r="T3124" t="str">
        <f t="shared" si="695"/>
        <v>19.00.00</v>
      </c>
      <c r="U3124" t="str">
        <f t="shared" si="696"/>
        <v>25-apr-2018</v>
      </c>
      <c r="V3124">
        <f t="shared" si="697"/>
        <v>4</v>
      </c>
      <c r="W3124">
        <f t="shared" si="698"/>
        <v>2018</v>
      </c>
      <c r="X3124">
        <f t="shared" si="699"/>
        <v>25</v>
      </c>
      <c r="Y3124" s="25">
        <f t="shared" si="700"/>
        <v>27500.300000000203</v>
      </c>
    </row>
    <row r="3125" spans="1:25">
      <c r="A3125" t="s">
        <v>6395</v>
      </c>
      <c r="B3125" t="s">
        <v>6396</v>
      </c>
      <c r="C3125" t="s">
        <v>25</v>
      </c>
      <c r="D3125">
        <v>37</v>
      </c>
      <c r="E3125" s="36">
        <v>14.8</v>
      </c>
      <c r="F3125" s="4">
        <v>1.1999999999999999E-3</v>
      </c>
      <c r="G3125">
        <v>0</v>
      </c>
      <c r="H3125" s="25">
        <v>25.6</v>
      </c>
      <c r="I3125" s="25">
        <v>-49</v>
      </c>
      <c r="J3125" s="3">
        <v>10000</v>
      </c>
      <c r="K3125" s="7">
        <f t="shared" si="687"/>
        <v>1</v>
      </c>
      <c r="L3125" s="6">
        <f t="shared" si="688"/>
        <v>14.8</v>
      </c>
      <c r="M3125">
        <v>1</v>
      </c>
      <c r="N3125" s="9">
        <f t="shared" si="689"/>
        <v>1</v>
      </c>
      <c r="O3125" s="9">
        <f t="shared" si="690"/>
        <v>0</v>
      </c>
      <c r="P3125" s="9">
        <f t="shared" si="691"/>
        <v>0</v>
      </c>
      <c r="Q3125" s="8">
        <f t="shared" si="692"/>
        <v>14.8</v>
      </c>
      <c r="R3125" s="8">
        <f t="shared" si="693"/>
        <v>0</v>
      </c>
      <c r="S3125" t="str">
        <f t="shared" si="694"/>
        <v>14.20.00</v>
      </c>
      <c r="T3125" t="str">
        <f t="shared" si="695"/>
        <v>17.25.00</v>
      </c>
      <c r="U3125" t="str">
        <f t="shared" si="696"/>
        <v>25-apr-2018</v>
      </c>
      <c r="V3125">
        <f t="shared" si="697"/>
        <v>4</v>
      </c>
      <c r="W3125">
        <f t="shared" si="698"/>
        <v>2018</v>
      </c>
      <c r="X3125">
        <f t="shared" si="699"/>
        <v>25</v>
      </c>
      <c r="Y3125" s="25">
        <f t="shared" si="700"/>
        <v>27515.100000000202</v>
      </c>
    </row>
    <row r="3126" spans="1:25">
      <c r="A3126" t="s">
        <v>4538</v>
      </c>
      <c r="B3126" t="s">
        <v>4539</v>
      </c>
      <c r="C3126" t="s">
        <v>25</v>
      </c>
      <c r="D3126">
        <v>12</v>
      </c>
      <c r="E3126" s="36">
        <v>5.2</v>
      </c>
      <c r="F3126" s="4">
        <v>4.0000000000000002E-4</v>
      </c>
      <c r="G3126">
        <v>0</v>
      </c>
      <c r="H3126" s="25">
        <v>75.3</v>
      </c>
      <c r="I3126" s="25">
        <v>0</v>
      </c>
      <c r="J3126" s="3">
        <v>10000</v>
      </c>
      <c r="K3126" s="7">
        <f t="shared" si="687"/>
        <v>2</v>
      </c>
      <c r="L3126" s="6">
        <f t="shared" si="688"/>
        <v>20</v>
      </c>
      <c r="M3126">
        <v>1</v>
      </c>
      <c r="N3126" s="9">
        <f t="shared" si="689"/>
        <v>1</v>
      </c>
      <c r="O3126" s="9">
        <f t="shared" si="690"/>
        <v>0</v>
      </c>
      <c r="P3126" s="9">
        <f t="shared" si="691"/>
        <v>0</v>
      </c>
      <c r="Q3126" s="8">
        <f t="shared" si="692"/>
        <v>5.2</v>
      </c>
      <c r="R3126" s="8">
        <f t="shared" si="693"/>
        <v>0</v>
      </c>
      <c r="S3126" t="str">
        <f t="shared" si="694"/>
        <v>20.00.00</v>
      </c>
      <c r="T3126" t="str">
        <f t="shared" si="695"/>
        <v>8.00.00</v>
      </c>
      <c r="U3126" t="str">
        <f t="shared" si="696"/>
        <v>25-apr-2018</v>
      </c>
      <c r="V3126">
        <f t="shared" si="697"/>
        <v>4</v>
      </c>
      <c r="W3126">
        <f t="shared" si="698"/>
        <v>2018</v>
      </c>
      <c r="X3126">
        <f t="shared" si="699"/>
        <v>25</v>
      </c>
      <c r="Y3126" s="25">
        <f t="shared" si="700"/>
        <v>27520.300000000203</v>
      </c>
    </row>
    <row r="3127" spans="1:25">
      <c r="A3127" t="s">
        <v>6397</v>
      </c>
      <c r="B3127" t="s">
        <v>6398</v>
      </c>
      <c r="C3127" t="s">
        <v>25</v>
      </c>
      <c r="D3127">
        <v>86</v>
      </c>
      <c r="E3127" s="36">
        <v>52.5</v>
      </c>
      <c r="F3127" s="4">
        <v>4.1999999999999997E-3</v>
      </c>
      <c r="G3127">
        <v>0</v>
      </c>
      <c r="H3127" s="25">
        <v>57.3</v>
      </c>
      <c r="I3127" s="25">
        <v>-38.799999999999997</v>
      </c>
      <c r="J3127" s="3">
        <v>10000</v>
      </c>
      <c r="K3127" s="7">
        <f t="shared" si="687"/>
        <v>3</v>
      </c>
      <c r="L3127" s="6">
        <f t="shared" si="688"/>
        <v>72.5</v>
      </c>
      <c r="M3127">
        <v>1</v>
      </c>
      <c r="N3127" s="9">
        <f t="shared" si="689"/>
        <v>1</v>
      </c>
      <c r="O3127" s="9">
        <f t="shared" si="690"/>
        <v>0</v>
      </c>
      <c r="P3127" s="9">
        <f t="shared" si="691"/>
        <v>0</v>
      </c>
      <c r="Q3127" s="8">
        <f t="shared" si="692"/>
        <v>52.5</v>
      </c>
      <c r="R3127" s="8">
        <f t="shared" si="693"/>
        <v>0</v>
      </c>
      <c r="S3127" t="str">
        <f t="shared" si="694"/>
        <v>10.15.00</v>
      </c>
      <c r="T3127" t="str">
        <f t="shared" si="695"/>
        <v>17.25.00</v>
      </c>
      <c r="U3127" t="str">
        <f t="shared" si="696"/>
        <v>26-apr-2018</v>
      </c>
      <c r="V3127">
        <f t="shared" si="697"/>
        <v>4</v>
      </c>
      <c r="W3127">
        <f t="shared" si="698"/>
        <v>2018</v>
      </c>
      <c r="X3127">
        <f t="shared" si="699"/>
        <v>26</v>
      </c>
      <c r="Y3127" s="25">
        <f t="shared" si="700"/>
        <v>27572.800000000203</v>
      </c>
    </row>
    <row r="3128" spans="1:25">
      <c r="A3128" t="s">
        <v>4540</v>
      </c>
      <c r="B3128" t="s">
        <v>4540</v>
      </c>
      <c r="C3128" t="s">
        <v>55</v>
      </c>
      <c r="D3128">
        <v>0</v>
      </c>
      <c r="E3128" s="36">
        <v>-51.8</v>
      </c>
      <c r="F3128" s="4">
        <v>-4.1999999999999997E-3</v>
      </c>
      <c r="G3128">
        <v>0</v>
      </c>
      <c r="H3128" s="25">
        <v>0</v>
      </c>
      <c r="I3128" s="25">
        <v>-51.8</v>
      </c>
      <c r="J3128" s="3">
        <v>10000</v>
      </c>
      <c r="K3128" s="7">
        <f t="shared" si="687"/>
        <v>-1</v>
      </c>
      <c r="L3128" s="6">
        <f t="shared" si="688"/>
        <v>-51.8</v>
      </c>
      <c r="M3128">
        <v>1</v>
      </c>
      <c r="N3128" s="9">
        <f t="shared" si="689"/>
        <v>0</v>
      </c>
      <c r="O3128" s="9">
        <f t="shared" si="690"/>
        <v>-1</v>
      </c>
      <c r="P3128" s="9">
        <f t="shared" si="691"/>
        <v>0</v>
      </c>
      <c r="Q3128" s="8">
        <f t="shared" si="692"/>
        <v>0</v>
      </c>
      <c r="R3128" s="8">
        <f t="shared" si="693"/>
        <v>-51.8</v>
      </c>
      <c r="S3128" t="str">
        <f t="shared" si="694"/>
        <v>9.00.00</v>
      </c>
      <c r="T3128" t="str">
        <f t="shared" si="695"/>
        <v>9.00.00</v>
      </c>
      <c r="U3128" t="str">
        <f t="shared" si="696"/>
        <v>26-apr-2018</v>
      </c>
      <c r="V3128">
        <f t="shared" si="697"/>
        <v>4</v>
      </c>
      <c r="W3128">
        <f t="shared" si="698"/>
        <v>2018</v>
      </c>
      <c r="X3128">
        <f t="shared" si="699"/>
        <v>26</v>
      </c>
      <c r="Y3128" s="25">
        <f t="shared" si="700"/>
        <v>27521.000000000204</v>
      </c>
    </row>
    <row r="3129" spans="1:25">
      <c r="A3129" t="s">
        <v>7719</v>
      </c>
      <c r="B3129" t="s">
        <v>7720</v>
      </c>
      <c r="C3129" t="s">
        <v>25</v>
      </c>
      <c r="D3129">
        <v>46</v>
      </c>
      <c r="E3129" s="36">
        <v>118.3</v>
      </c>
      <c r="F3129" s="4">
        <v>9.4999999999999998E-3</v>
      </c>
      <c r="G3129">
        <v>0</v>
      </c>
      <c r="H3129" s="25">
        <v>126.3</v>
      </c>
      <c r="I3129" s="25">
        <v>-38.799999999999997</v>
      </c>
      <c r="J3129" s="3">
        <v>10000</v>
      </c>
      <c r="K3129" s="7">
        <f t="shared" si="687"/>
        <v>1</v>
      </c>
      <c r="L3129" s="6">
        <f t="shared" si="688"/>
        <v>118.3</v>
      </c>
      <c r="M3129">
        <v>1</v>
      </c>
      <c r="N3129" s="9">
        <f t="shared" si="689"/>
        <v>1</v>
      </c>
      <c r="O3129" s="9">
        <f t="shared" si="690"/>
        <v>0</v>
      </c>
      <c r="P3129" s="9">
        <f t="shared" si="691"/>
        <v>0</v>
      </c>
      <c r="Q3129" s="8">
        <f t="shared" si="692"/>
        <v>118.3</v>
      </c>
      <c r="R3129" s="8">
        <f t="shared" si="693"/>
        <v>0</v>
      </c>
      <c r="S3129" t="str">
        <f t="shared" si="694"/>
        <v>9.30.00</v>
      </c>
      <c r="T3129" t="str">
        <f t="shared" si="695"/>
        <v>21.00.00</v>
      </c>
      <c r="U3129" t="str">
        <f t="shared" si="696"/>
        <v>26-apr-2018</v>
      </c>
      <c r="V3129">
        <f t="shared" si="697"/>
        <v>4</v>
      </c>
      <c r="W3129">
        <f t="shared" si="698"/>
        <v>2018</v>
      </c>
      <c r="X3129">
        <f t="shared" si="699"/>
        <v>26</v>
      </c>
      <c r="Y3129" s="25">
        <f t="shared" si="700"/>
        <v>27639.300000000203</v>
      </c>
    </row>
    <row r="3130" spans="1:25">
      <c r="A3130" t="s">
        <v>4541</v>
      </c>
      <c r="B3130" t="s">
        <v>4542</v>
      </c>
      <c r="C3130" t="s">
        <v>25</v>
      </c>
      <c r="D3130">
        <v>2</v>
      </c>
      <c r="E3130" s="36">
        <v>-12.6</v>
      </c>
      <c r="F3130" s="4">
        <v>-1E-3</v>
      </c>
      <c r="G3130">
        <v>0</v>
      </c>
      <c r="H3130" s="25">
        <v>0</v>
      </c>
      <c r="I3130" s="25">
        <v>-12.6</v>
      </c>
      <c r="J3130" s="3">
        <v>10000</v>
      </c>
      <c r="K3130" s="7">
        <f t="shared" si="687"/>
        <v>-1</v>
      </c>
      <c r="L3130" s="6">
        <f t="shared" si="688"/>
        <v>-12.6</v>
      </c>
      <c r="M3130">
        <v>1</v>
      </c>
      <c r="N3130" s="9">
        <f t="shared" si="689"/>
        <v>0</v>
      </c>
      <c r="O3130" s="9">
        <f t="shared" si="690"/>
        <v>-1</v>
      </c>
      <c r="P3130" s="9">
        <f t="shared" si="691"/>
        <v>0</v>
      </c>
      <c r="Q3130" s="8">
        <f t="shared" si="692"/>
        <v>0</v>
      </c>
      <c r="R3130" s="8">
        <f t="shared" si="693"/>
        <v>-12.6</v>
      </c>
      <c r="S3130" t="str">
        <f t="shared" si="694"/>
        <v>10.00.00</v>
      </c>
      <c r="T3130" t="str">
        <f t="shared" si="695"/>
        <v>12.00.00</v>
      </c>
      <c r="U3130" t="str">
        <f t="shared" si="696"/>
        <v>27-apr-2018</v>
      </c>
      <c r="V3130">
        <f t="shared" si="697"/>
        <v>4</v>
      </c>
      <c r="W3130">
        <f t="shared" si="698"/>
        <v>2018</v>
      </c>
      <c r="X3130">
        <f t="shared" si="699"/>
        <v>27</v>
      </c>
      <c r="Y3130" s="25">
        <f t="shared" si="700"/>
        <v>27626.700000000204</v>
      </c>
    </row>
    <row r="3131" spans="1:25">
      <c r="A3131" t="s">
        <v>6399</v>
      </c>
      <c r="B3131" t="s">
        <v>6400</v>
      </c>
      <c r="C3131" t="s">
        <v>25</v>
      </c>
      <c r="D3131">
        <v>4</v>
      </c>
      <c r="E3131" s="36">
        <v>-0.7</v>
      </c>
      <c r="F3131" s="4">
        <v>-1E-4</v>
      </c>
      <c r="G3131">
        <v>0</v>
      </c>
      <c r="H3131" s="25">
        <v>2.2999999999999998</v>
      </c>
      <c r="I3131" s="25">
        <v>-5.5</v>
      </c>
      <c r="J3131" s="3">
        <v>10000</v>
      </c>
      <c r="K3131" s="7">
        <f t="shared" si="687"/>
        <v>-2</v>
      </c>
      <c r="L3131" s="6">
        <f t="shared" si="688"/>
        <v>-13.299999999999999</v>
      </c>
      <c r="M3131">
        <v>1</v>
      </c>
      <c r="N3131" s="9">
        <f t="shared" si="689"/>
        <v>0</v>
      </c>
      <c r="O3131" s="9">
        <f t="shared" si="690"/>
        <v>-1</v>
      </c>
      <c r="P3131" s="9">
        <f t="shared" si="691"/>
        <v>0</v>
      </c>
      <c r="Q3131" s="8">
        <f t="shared" si="692"/>
        <v>0</v>
      </c>
      <c r="R3131" s="8">
        <f t="shared" si="693"/>
        <v>-0.7</v>
      </c>
      <c r="S3131" t="str">
        <f t="shared" si="694"/>
        <v>17.05.00</v>
      </c>
      <c r="T3131" t="str">
        <f t="shared" si="695"/>
        <v>17.25.00</v>
      </c>
      <c r="U3131" t="str">
        <f t="shared" si="696"/>
        <v>30-apr-2018</v>
      </c>
      <c r="V3131">
        <f t="shared" si="697"/>
        <v>4</v>
      </c>
      <c r="W3131">
        <f t="shared" si="698"/>
        <v>2018</v>
      </c>
      <c r="X3131">
        <f t="shared" si="699"/>
        <v>30</v>
      </c>
      <c r="Y3131" s="25">
        <f t="shared" si="700"/>
        <v>27626.000000000204</v>
      </c>
    </row>
    <row r="3132" spans="1:25">
      <c r="A3132" t="s">
        <v>4543</v>
      </c>
      <c r="B3132" t="s">
        <v>4544</v>
      </c>
      <c r="C3132" t="s">
        <v>55</v>
      </c>
      <c r="D3132">
        <v>13</v>
      </c>
      <c r="E3132" s="36">
        <v>-28.3</v>
      </c>
      <c r="F3132" s="4">
        <v>-2.3E-3</v>
      </c>
      <c r="G3132">
        <v>0</v>
      </c>
      <c r="H3132" s="25">
        <v>16.899999999999999</v>
      </c>
      <c r="I3132" s="25">
        <v>-46.2</v>
      </c>
      <c r="J3132" s="3">
        <v>10000</v>
      </c>
      <c r="K3132" s="7">
        <f t="shared" si="687"/>
        <v>-3</v>
      </c>
      <c r="L3132" s="6">
        <f t="shared" si="688"/>
        <v>-41.6</v>
      </c>
      <c r="M3132">
        <v>1</v>
      </c>
      <c r="N3132" s="9">
        <f t="shared" si="689"/>
        <v>0</v>
      </c>
      <c r="O3132" s="9">
        <f t="shared" si="690"/>
        <v>-1</v>
      </c>
      <c r="P3132" s="9">
        <f t="shared" si="691"/>
        <v>0</v>
      </c>
      <c r="Q3132" s="8">
        <f t="shared" si="692"/>
        <v>0</v>
      </c>
      <c r="R3132" s="8">
        <f t="shared" si="693"/>
        <v>-28.3</v>
      </c>
      <c r="S3132" t="str">
        <f t="shared" si="694"/>
        <v>19.00.00</v>
      </c>
      <c r="T3132" t="str">
        <f t="shared" si="695"/>
        <v>8.00.00</v>
      </c>
      <c r="U3132" t="str">
        <f t="shared" si="696"/>
        <v>30-apr-2018</v>
      </c>
      <c r="V3132">
        <f t="shared" si="697"/>
        <v>4</v>
      </c>
      <c r="W3132">
        <f t="shared" si="698"/>
        <v>2018</v>
      </c>
      <c r="X3132">
        <f t="shared" si="699"/>
        <v>30</v>
      </c>
      <c r="Y3132" s="25">
        <f t="shared" si="700"/>
        <v>27597.700000000204</v>
      </c>
    </row>
    <row r="3133" spans="1:25">
      <c r="A3133" t="s">
        <v>3717</v>
      </c>
      <c r="B3133" t="s">
        <v>3718</v>
      </c>
      <c r="C3133" t="s">
        <v>25</v>
      </c>
      <c r="D3133">
        <v>2</v>
      </c>
      <c r="E3133" s="36">
        <v>59.8</v>
      </c>
      <c r="F3133" s="4">
        <v>4.7999999999999996E-3</v>
      </c>
      <c r="G3133">
        <v>0</v>
      </c>
      <c r="H3133" s="25">
        <v>59.8</v>
      </c>
      <c r="I3133" s="25">
        <v>0</v>
      </c>
      <c r="J3133" s="3">
        <v>10000</v>
      </c>
      <c r="K3133" s="7">
        <f t="shared" si="687"/>
        <v>1</v>
      </c>
      <c r="L3133" s="6">
        <f t="shared" si="688"/>
        <v>59.8</v>
      </c>
      <c r="M3133">
        <v>1</v>
      </c>
      <c r="N3133" s="9">
        <f t="shared" si="689"/>
        <v>1</v>
      </c>
      <c r="O3133" s="9">
        <f t="shared" si="690"/>
        <v>0</v>
      </c>
      <c r="P3133" s="9">
        <f t="shared" si="691"/>
        <v>0</v>
      </c>
      <c r="Q3133" s="8">
        <f t="shared" si="692"/>
        <v>59.8</v>
      </c>
      <c r="R3133" s="8">
        <f t="shared" si="693"/>
        <v>0</v>
      </c>
      <c r="S3133" t="str">
        <f t="shared" si="694"/>
        <v>19.00.00</v>
      </c>
      <c r="T3133" t="str">
        <f t="shared" si="695"/>
        <v>21.00.00</v>
      </c>
      <c r="U3133" t="str">
        <f t="shared" si="696"/>
        <v xml:space="preserve">1-mag-2018 </v>
      </c>
      <c r="V3133">
        <f t="shared" si="697"/>
        <v>5</v>
      </c>
      <c r="W3133">
        <f t="shared" si="698"/>
        <v>2018</v>
      </c>
      <c r="X3133">
        <f t="shared" si="699"/>
        <v>1</v>
      </c>
      <c r="Y3133" s="25">
        <f t="shared" si="700"/>
        <v>27657.500000000204</v>
      </c>
    </row>
    <row r="3134" spans="1:25">
      <c r="A3134" t="s">
        <v>4544</v>
      </c>
      <c r="B3134" t="s">
        <v>4545</v>
      </c>
      <c r="C3134" t="s">
        <v>25</v>
      </c>
      <c r="D3134">
        <v>8</v>
      </c>
      <c r="E3134" s="36">
        <v>-36.5</v>
      </c>
      <c r="F3134" s="4">
        <v>-2.8999999999999998E-3</v>
      </c>
      <c r="G3134">
        <v>0</v>
      </c>
      <c r="H3134" s="25">
        <v>0</v>
      </c>
      <c r="I3134" s="25">
        <v>-36.799999999999997</v>
      </c>
      <c r="J3134" s="3">
        <v>10000</v>
      </c>
      <c r="K3134" s="7">
        <f t="shared" si="687"/>
        <v>-1</v>
      </c>
      <c r="L3134" s="6">
        <f t="shared" si="688"/>
        <v>-36.5</v>
      </c>
      <c r="M3134">
        <v>1</v>
      </c>
      <c r="N3134" s="9">
        <f t="shared" si="689"/>
        <v>0</v>
      </c>
      <c r="O3134" s="9">
        <f t="shared" si="690"/>
        <v>-1</v>
      </c>
      <c r="P3134" s="9">
        <f t="shared" si="691"/>
        <v>0</v>
      </c>
      <c r="Q3134" s="8">
        <f t="shared" si="692"/>
        <v>0</v>
      </c>
      <c r="R3134" s="8">
        <f t="shared" si="693"/>
        <v>-36.5</v>
      </c>
      <c r="S3134" t="str">
        <f t="shared" si="694"/>
        <v>8.00.00</v>
      </c>
      <c r="T3134" t="str">
        <f t="shared" si="695"/>
        <v>16.00.00</v>
      </c>
      <c r="U3134" t="str">
        <f t="shared" si="696"/>
        <v xml:space="preserve">1-mag-2018 </v>
      </c>
      <c r="V3134">
        <f t="shared" si="697"/>
        <v>5</v>
      </c>
      <c r="W3134">
        <f t="shared" si="698"/>
        <v>2018</v>
      </c>
      <c r="X3134">
        <f t="shared" si="699"/>
        <v>1</v>
      </c>
      <c r="Y3134" s="25">
        <f t="shared" si="700"/>
        <v>27621.000000000204</v>
      </c>
    </row>
    <row r="3135" spans="1:25">
      <c r="A3135" t="s">
        <v>4546</v>
      </c>
      <c r="B3135" t="s">
        <v>4547</v>
      </c>
      <c r="C3135" t="s">
        <v>55</v>
      </c>
      <c r="D3135">
        <v>4</v>
      </c>
      <c r="E3135" s="36">
        <v>6.2</v>
      </c>
      <c r="F3135" s="4">
        <v>5.0000000000000001E-4</v>
      </c>
      <c r="G3135">
        <v>0</v>
      </c>
      <c r="H3135" s="25">
        <v>68.3</v>
      </c>
      <c r="I3135" s="25">
        <v>0</v>
      </c>
      <c r="J3135" s="3">
        <v>10000</v>
      </c>
      <c r="K3135" s="7">
        <f t="shared" si="687"/>
        <v>1</v>
      </c>
      <c r="L3135" s="6">
        <f t="shared" si="688"/>
        <v>6.2</v>
      </c>
      <c r="M3135">
        <v>1</v>
      </c>
      <c r="N3135" s="9">
        <f t="shared" si="689"/>
        <v>1</v>
      </c>
      <c r="O3135" s="9">
        <f t="shared" si="690"/>
        <v>0</v>
      </c>
      <c r="P3135" s="9">
        <f t="shared" si="691"/>
        <v>0</v>
      </c>
      <c r="Q3135" s="8">
        <f t="shared" si="692"/>
        <v>6.2</v>
      </c>
      <c r="R3135" s="8">
        <f t="shared" si="693"/>
        <v>0</v>
      </c>
      <c r="S3135" t="str">
        <f t="shared" si="694"/>
        <v>14.00.00</v>
      </c>
      <c r="T3135" t="str">
        <f t="shared" si="695"/>
        <v>18.00.00</v>
      </c>
      <c r="U3135" t="str">
        <f t="shared" si="696"/>
        <v xml:space="preserve">3-mag-2018 </v>
      </c>
      <c r="V3135">
        <f t="shared" si="697"/>
        <v>5</v>
      </c>
      <c r="W3135">
        <f t="shared" si="698"/>
        <v>2018</v>
      </c>
      <c r="X3135">
        <f t="shared" si="699"/>
        <v>3</v>
      </c>
      <c r="Y3135" s="25">
        <f t="shared" si="700"/>
        <v>27627.200000000204</v>
      </c>
    </row>
    <row r="3136" spans="1:25">
      <c r="A3136" t="s">
        <v>4548</v>
      </c>
      <c r="B3136" t="s">
        <v>4549</v>
      </c>
      <c r="C3136" t="s">
        <v>55</v>
      </c>
      <c r="D3136">
        <v>5</v>
      </c>
      <c r="E3136" s="36">
        <v>-39.6</v>
      </c>
      <c r="F3136" s="4">
        <v>-3.0999999999999999E-3</v>
      </c>
      <c r="G3136">
        <v>0</v>
      </c>
      <c r="H3136" s="25">
        <v>0</v>
      </c>
      <c r="I3136" s="25">
        <v>-38</v>
      </c>
      <c r="J3136" s="3">
        <v>10000</v>
      </c>
      <c r="K3136" s="7">
        <f t="shared" si="687"/>
        <v>-1</v>
      </c>
      <c r="L3136" s="6">
        <f t="shared" si="688"/>
        <v>-39.6</v>
      </c>
      <c r="M3136">
        <v>1</v>
      </c>
      <c r="N3136" s="9">
        <f t="shared" si="689"/>
        <v>0</v>
      </c>
      <c r="O3136" s="9">
        <f t="shared" si="690"/>
        <v>-1</v>
      </c>
      <c r="P3136" s="9">
        <f t="shared" si="691"/>
        <v>0</v>
      </c>
      <c r="Q3136" s="8">
        <f t="shared" si="692"/>
        <v>0</v>
      </c>
      <c r="R3136" s="8">
        <f t="shared" si="693"/>
        <v>-39.6</v>
      </c>
      <c r="S3136" t="str">
        <f t="shared" si="694"/>
        <v>11.00.00</v>
      </c>
      <c r="T3136" t="str">
        <f t="shared" si="695"/>
        <v>16.00.00</v>
      </c>
      <c r="U3136" t="str">
        <f t="shared" si="696"/>
        <v xml:space="preserve">4-mag-2018 </v>
      </c>
      <c r="V3136">
        <f t="shared" si="697"/>
        <v>5</v>
      </c>
      <c r="W3136">
        <f t="shared" si="698"/>
        <v>2018</v>
      </c>
      <c r="X3136">
        <f t="shared" si="699"/>
        <v>4</v>
      </c>
      <c r="Y3136" s="25">
        <f t="shared" si="700"/>
        <v>27587.600000000206</v>
      </c>
    </row>
    <row r="3137" spans="1:25">
      <c r="A3137" t="s">
        <v>6401</v>
      </c>
      <c r="B3137" t="s">
        <v>6402</v>
      </c>
      <c r="C3137" t="s">
        <v>25</v>
      </c>
      <c r="D3137">
        <v>30</v>
      </c>
      <c r="E3137" s="36">
        <v>-33.5</v>
      </c>
      <c r="F3137" s="4">
        <v>-2.5999999999999999E-3</v>
      </c>
      <c r="G3137">
        <v>0</v>
      </c>
      <c r="H3137" s="25">
        <v>2.7</v>
      </c>
      <c r="I3137" s="25">
        <v>-32.799999999999997</v>
      </c>
      <c r="J3137" s="3">
        <v>10000</v>
      </c>
      <c r="K3137" s="7">
        <f t="shared" si="687"/>
        <v>-2</v>
      </c>
      <c r="L3137" s="6">
        <f t="shared" si="688"/>
        <v>-73.099999999999994</v>
      </c>
      <c r="M3137">
        <v>1</v>
      </c>
      <c r="N3137" s="9">
        <f t="shared" si="689"/>
        <v>0</v>
      </c>
      <c r="O3137" s="9">
        <f t="shared" si="690"/>
        <v>-1</v>
      </c>
      <c r="P3137" s="9">
        <f t="shared" si="691"/>
        <v>0</v>
      </c>
      <c r="Q3137" s="8">
        <f t="shared" si="692"/>
        <v>0</v>
      </c>
      <c r="R3137" s="8">
        <f t="shared" si="693"/>
        <v>-33.5</v>
      </c>
      <c r="S3137" t="str">
        <f t="shared" si="694"/>
        <v>12.20.00</v>
      </c>
      <c r="T3137" t="str">
        <f t="shared" si="695"/>
        <v>14.50.00</v>
      </c>
      <c r="U3137" t="str">
        <f t="shared" si="696"/>
        <v xml:space="preserve">4-mag-2018 </v>
      </c>
      <c r="V3137">
        <f t="shared" si="697"/>
        <v>5</v>
      </c>
      <c r="W3137">
        <f t="shared" si="698"/>
        <v>2018</v>
      </c>
      <c r="X3137">
        <f t="shared" si="699"/>
        <v>4</v>
      </c>
      <c r="Y3137" s="25">
        <f t="shared" si="700"/>
        <v>27554.100000000206</v>
      </c>
    </row>
    <row r="3138" spans="1:25">
      <c r="A3138" t="s">
        <v>6402</v>
      </c>
      <c r="B3138" t="s">
        <v>6403</v>
      </c>
      <c r="C3138" t="s">
        <v>55</v>
      </c>
      <c r="D3138">
        <v>15</v>
      </c>
      <c r="E3138" s="36">
        <v>-81</v>
      </c>
      <c r="F3138" s="4">
        <v>-3.2000000000000002E-3</v>
      </c>
      <c r="G3138">
        <v>0</v>
      </c>
      <c r="H3138" s="25">
        <v>3.9</v>
      </c>
      <c r="I3138" s="25">
        <v>-85.1</v>
      </c>
      <c r="J3138" s="3">
        <v>10000</v>
      </c>
      <c r="K3138" s="7">
        <f t="shared" si="687"/>
        <v>-3</v>
      </c>
      <c r="L3138" s="6">
        <f t="shared" si="688"/>
        <v>-154.1</v>
      </c>
      <c r="M3138">
        <v>1</v>
      </c>
      <c r="N3138" s="9">
        <f t="shared" si="689"/>
        <v>0</v>
      </c>
      <c r="O3138" s="9">
        <f t="shared" si="690"/>
        <v>-1</v>
      </c>
      <c r="P3138" s="9">
        <f t="shared" si="691"/>
        <v>0</v>
      </c>
      <c r="Q3138" s="8">
        <f t="shared" si="692"/>
        <v>0</v>
      </c>
      <c r="R3138" s="8">
        <f t="shared" si="693"/>
        <v>-81</v>
      </c>
      <c r="S3138" t="str">
        <f t="shared" si="694"/>
        <v>14.50.00</v>
      </c>
      <c r="T3138" t="str">
        <f t="shared" si="695"/>
        <v>16.05.00</v>
      </c>
      <c r="U3138" t="str">
        <f t="shared" si="696"/>
        <v xml:space="preserve">4-mag-2018 </v>
      </c>
      <c r="V3138">
        <f t="shared" si="697"/>
        <v>5</v>
      </c>
      <c r="W3138">
        <f t="shared" si="698"/>
        <v>2018</v>
      </c>
      <c r="X3138">
        <f t="shared" si="699"/>
        <v>4</v>
      </c>
      <c r="Y3138" s="25">
        <f t="shared" si="700"/>
        <v>27473.100000000206</v>
      </c>
    </row>
    <row r="3139" spans="1:25">
      <c r="A3139" t="s">
        <v>4549</v>
      </c>
      <c r="B3139" t="s">
        <v>4550</v>
      </c>
      <c r="C3139" t="s">
        <v>25</v>
      </c>
      <c r="D3139">
        <v>16</v>
      </c>
      <c r="E3139" s="36">
        <v>60.1</v>
      </c>
      <c r="F3139" s="4">
        <v>4.7000000000000002E-3</v>
      </c>
      <c r="G3139">
        <v>0</v>
      </c>
      <c r="H3139" s="25">
        <v>119.2</v>
      </c>
      <c r="I3139" s="25">
        <v>0</v>
      </c>
      <c r="J3139" s="3">
        <v>10000</v>
      </c>
      <c r="K3139" s="7">
        <f t="shared" si="687"/>
        <v>1</v>
      </c>
      <c r="L3139" s="6">
        <f t="shared" si="688"/>
        <v>60.1</v>
      </c>
      <c r="M3139">
        <v>1</v>
      </c>
      <c r="N3139" s="9">
        <f t="shared" si="689"/>
        <v>1</v>
      </c>
      <c r="O3139" s="9">
        <f t="shared" si="690"/>
        <v>0</v>
      </c>
      <c r="P3139" s="9">
        <f t="shared" si="691"/>
        <v>0</v>
      </c>
      <c r="Q3139" s="8">
        <f t="shared" si="692"/>
        <v>60.1</v>
      </c>
      <c r="R3139" s="8">
        <f t="shared" si="693"/>
        <v>0</v>
      </c>
      <c r="S3139" t="str">
        <f t="shared" si="694"/>
        <v>16.00.00</v>
      </c>
      <c r="T3139" t="str">
        <f t="shared" si="695"/>
        <v>9.00.00</v>
      </c>
      <c r="U3139" t="str">
        <f t="shared" si="696"/>
        <v xml:space="preserve">4-mag-2018 </v>
      </c>
      <c r="V3139">
        <f t="shared" si="697"/>
        <v>5</v>
      </c>
      <c r="W3139">
        <f t="shared" si="698"/>
        <v>2018</v>
      </c>
      <c r="X3139">
        <f t="shared" si="699"/>
        <v>4</v>
      </c>
      <c r="Y3139" s="25">
        <f t="shared" si="700"/>
        <v>27533.200000000204</v>
      </c>
    </row>
    <row r="3140" spans="1:25">
      <c r="A3140" t="s">
        <v>6403</v>
      </c>
      <c r="B3140" t="s">
        <v>6404</v>
      </c>
      <c r="C3140" t="s">
        <v>25</v>
      </c>
      <c r="D3140">
        <v>16</v>
      </c>
      <c r="E3140" s="36">
        <v>43.5</v>
      </c>
      <c r="F3140" s="4">
        <v>3.3999999999999998E-3</v>
      </c>
      <c r="G3140">
        <v>0</v>
      </c>
      <c r="H3140" s="25">
        <v>42.6</v>
      </c>
      <c r="I3140" s="25">
        <v>0</v>
      </c>
      <c r="J3140" s="3">
        <v>10000</v>
      </c>
      <c r="K3140" s="7">
        <f t="shared" si="687"/>
        <v>2</v>
      </c>
      <c r="L3140" s="6">
        <f t="shared" si="688"/>
        <v>103.6</v>
      </c>
      <c r="M3140">
        <v>1</v>
      </c>
      <c r="N3140" s="9">
        <f t="shared" si="689"/>
        <v>1</v>
      </c>
      <c r="O3140" s="9">
        <f t="shared" si="690"/>
        <v>0</v>
      </c>
      <c r="P3140" s="9">
        <f t="shared" si="691"/>
        <v>0</v>
      </c>
      <c r="Q3140" s="8">
        <f t="shared" si="692"/>
        <v>43.5</v>
      </c>
      <c r="R3140" s="8">
        <f t="shared" si="693"/>
        <v>0</v>
      </c>
      <c r="S3140" t="str">
        <f t="shared" si="694"/>
        <v>16.05.00</v>
      </c>
      <c r="T3140" t="str">
        <f t="shared" si="695"/>
        <v>17.25.00</v>
      </c>
      <c r="U3140" t="str">
        <f t="shared" si="696"/>
        <v xml:space="preserve">4-mag-2018 </v>
      </c>
      <c r="V3140">
        <f t="shared" si="697"/>
        <v>5</v>
      </c>
      <c r="W3140">
        <f t="shared" si="698"/>
        <v>2018</v>
      </c>
      <c r="X3140">
        <f t="shared" si="699"/>
        <v>4</v>
      </c>
      <c r="Y3140" s="25">
        <f t="shared" si="700"/>
        <v>27576.700000000204</v>
      </c>
    </row>
    <row r="3141" spans="1:25">
      <c r="A3141" t="s">
        <v>6405</v>
      </c>
      <c r="B3141" t="s">
        <v>6406</v>
      </c>
      <c r="C3141" t="s">
        <v>25</v>
      </c>
      <c r="D3141">
        <v>79</v>
      </c>
      <c r="E3141" s="36">
        <v>91</v>
      </c>
      <c r="F3141" s="4">
        <v>7.1000000000000004E-3</v>
      </c>
      <c r="G3141">
        <v>0</v>
      </c>
      <c r="H3141" s="25">
        <v>93.4</v>
      </c>
      <c r="I3141" s="25">
        <v>-8.3000000000000007</v>
      </c>
      <c r="J3141" s="3">
        <v>10000</v>
      </c>
      <c r="K3141" s="7">
        <f t="shared" si="687"/>
        <v>3</v>
      </c>
      <c r="L3141" s="6">
        <f t="shared" si="688"/>
        <v>194.6</v>
      </c>
      <c r="M3141">
        <v>1</v>
      </c>
      <c r="N3141" s="9">
        <f t="shared" si="689"/>
        <v>1</v>
      </c>
      <c r="O3141" s="9">
        <f t="shared" si="690"/>
        <v>0</v>
      </c>
      <c r="P3141" s="9">
        <f t="shared" si="691"/>
        <v>0</v>
      </c>
      <c r="Q3141" s="8">
        <f t="shared" si="692"/>
        <v>91</v>
      </c>
      <c r="R3141" s="8">
        <f t="shared" si="693"/>
        <v>0</v>
      </c>
      <c r="S3141" t="str">
        <f t="shared" si="694"/>
        <v>10.50.00</v>
      </c>
      <c r="T3141" t="str">
        <f t="shared" si="695"/>
        <v>17.25.00</v>
      </c>
      <c r="U3141" t="str">
        <f t="shared" si="696"/>
        <v xml:space="preserve">7-mag-2018 </v>
      </c>
      <c r="V3141">
        <f t="shared" si="697"/>
        <v>5</v>
      </c>
      <c r="W3141">
        <f t="shared" si="698"/>
        <v>2018</v>
      </c>
      <c r="X3141">
        <f t="shared" si="699"/>
        <v>7</v>
      </c>
      <c r="Y3141" s="25">
        <f t="shared" si="700"/>
        <v>27667.700000000204</v>
      </c>
    </row>
    <row r="3142" spans="1:25">
      <c r="A3142" t="s">
        <v>4551</v>
      </c>
      <c r="B3142" t="s">
        <v>3719</v>
      </c>
      <c r="C3142" t="s">
        <v>55</v>
      </c>
      <c r="D3142">
        <v>17</v>
      </c>
      <c r="E3142" s="36">
        <v>10.1</v>
      </c>
      <c r="F3142" s="4">
        <v>8.0000000000000004E-4</v>
      </c>
      <c r="G3142">
        <v>0</v>
      </c>
      <c r="H3142" s="25">
        <v>57.7</v>
      </c>
      <c r="I3142" s="25">
        <v>-21.1</v>
      </c>
      <c r="J3142" s="3">
        <v>10000</v>
      </c>
      <c r="K3142" s="7">
        <f t="shared" si="687"/>
        <v>4</v>
      </c>
      <c r="L3142" s="6">
        <f t="shared" si="688"/>
        <v>204.7</v>
      </c>
      <c r="M3142">
        <v>1</v>
      </c>
      <c r="N3142" s="9">
        <f t="shared" si="689"/>
        <v>1</v>
      </c>
      <c r="O3142" s="9">
        <f t="shared" si="690"/>
        <v>0</v>
      </c>
      <c r="P3142" s="9">
        <f t="shared" si="691"/>
        <v>0</v>
      </c>
      <c r="Q3142" s="8">
        <f t="shared" si="692"/>
        <v>10.1</v>
      </c>
      <c r="R3142" s="8">
        <f t="shared" si="693"/>
        <v>0</v>
      </c>
      <c r="S3142" t="str">
        <f t="shared" si="694"/>
        <v>1.00.00</v>
      </c>
      <c r="T3142" t="str">
        <f t="shared" si="695"/>
        <v>18.00.00</v>
      </c>
      <c r="U3142" t="str">
        <f t="shared" si="696"/>
        <v xml:space="preserve">8-mag-2018 </v>
      </c>
      <c r="V3142">
        <f t="shared" si="697"/>
        <v>5</v>
      </c>
      <c r="W3142">
        <f t="shared" si="698"/>
        <v>2018</v>
      </c>
      <c r="X3142">
        <f t="shared" si="699"/>
        <v>8</v>
      </c>
      <c r="Y3142" s="25">
        <f t="shared" si="700"/>
        <v>27677.800000000203</v>
      </c>
    </row>
    <row r="3143" spans="1:25">
      <c r="A3143" t="s">
        <v>3719</v>
      </c>
      <c r="B3143" t="s">
        <v>3720</v>
      </c>
      <c r="C3143" t="s">
        <v>25</v>
      </c>
      <c r="D3143">
        <v>5</v>
      </c>
      <c r="E3143" s="36">
        <v>22.5</v>
      </c>
      <c r="F3143" s="4">
        <v>1.6999999999999999E-3</v>
      </c>
      <c r="G3143">
        <v>0</v>
      </c>
      <c r="H3143" s="25">
        <v>23.7</v>
      </c>
      <c r="I3143" s="25">
        <v>-19.3</v>
      </c>
      <c r="J3143" s="3">
        <v>10000</v>
      </c>
      <c r="K3143" s="7">
        <f t="shared" ref="K3143:K3206" si="701">+IF(AND(E3143&gt;=0,E3142&gt;=0),K3142+1,IF(AND(E3143&lt;0,E3142&lt;0),K3142-1,IF(AND(E3143&gt;=0,E3142&lt;0),1,-1)))</f>
        <v>5</v>
      </c>
      <c r="L3143" s="6">
        <f t="shared" ref="L3143:L3206" si="702">+IF(AND(E3143&gt;=0,E3142&gt;=0),L3142+E3143,IF(AND(E3143&lt;0,E3142&lt;0),L3142+E3143,E3143))</f>
        <v>227.2</v>
      </c>
      <c r="M3143">
        <v>1</v>
      </c>
      <c r="N3143" s="9">
        <f t="shared" ref="N3143:N3206" si="703">+IF(E3143&gt;0,1,0)</f>
        <v>1</v>
      </c>
      <c r="O3143" s="9">
        <f t="shared" ref="O3143:O3206" si="704">+IF(E3143&lt;0,-1,0)</f>
        <v>0</v>
      </c>
      <c r="P3143" s="9">
        <f t="shared" ref="P3143:P3206" si="705">+IF(E3143=0,1,0)</f>
        <v>0</v>
      </c>
      <c r="Q3143" s="8">
        <f t="shared" ref="Q3143:Q3206" si="706">IF(E3143&gt;=0,E3143,0)</f>
        <v>22.5</v>
      </c>
      <c r="R3143" s="8">
        <f t="shared" ref="R3143:R3206" si="707">IF(E3143&lt;0,E3143,0)</f>
        <v>0</v>
      </c>
      <c r="S3143" t="str">
        <f t="shared" ref="S3143:S3206" si="708">REPLACE(A3143,1,SEARCH(" ",A3143),"")</f>
        <v>18.00.00</v>
      </c>
      <c r="T3143" t="str">
        <f t="shared" ref="T3143:T3206" si="709">REPLACE(B3143,1,SEARCH(" ",B3143),"")</f>
        <v>23.00.00</v>
      </c>
      <c r="U3143" t="str">
        <f t="shared" ref="U3143:U3206" si="710">LEFT(A3143,11)</f>
        <v xml:space="preserve">8-mag-2018 </v>
      </c>
      <c r="V3143">
        <f t="shared" ref="V3143:V3206" si="711">MONTH(U3143)</f>
        <v>5</v>
      </c>
      <c r="W3143">
        <f t="shared" ref="W3143:W3206" si="712">YEAR(U3143)</f>
        <v>2018</v>
      </c>
      <c r="X3143">
        <f t="shared" ref="X3143:X3206" si="713">DAY(U3143)</f>
        <v>8</v>
      </c>
      <c r="Y3143" s="25">
        <f t="shared" ref="Y3143:Y3206" si="714">Y3142+E3143</f>
        <v>27700.300000000203</v>
      </c>
    </row>
    <row r="3144" spans="1:25">
      <c r="A3144" t="s">
        <v>6407</v>
      </c>
      <c r="B3144" t="s">
        <v>6408</v>
      </c>
      <c r="C3144" t="s">
        <v>25</v>
      </c>
      <c r="D3144">
        <v>24</v>
      </c>
      <c r="E3144" s="36">
        <v>-26.2</v>
      </c>
      <c r="F3144" s="4">
        <v>-2E-3</v>
      </c>
      <c r="G3144">
        <v>0</v>
      </c>
      <c r="H3144" s="25">
        <v>18.3</v>
      </c>
      <c r="I3144" s="25">
        <v>-26</v>
      </c>
      <c r="J3144" s="3">
        <v>10000</v>
      </c>
      <c r="K3144" s="7">
        <f t="shared" si="701"/>
        <v>-1</v>
      </c>
      <c r="L3144" s="6">
        <f t="shared" si="702"/>
        <v>-26.2</v>
      </c>
      <c r="M3144">
        <v>1</v>
      </c>
      <c r="N3144" s="9">
        <f t="shared" si="703"/>
        <v>0</v>
      </c>
      <c r="O3144" s="9">
        <f t="shared" si="704"/>
        <v>-1</v>
      </c>
      <c r="P3144" s="9">
        <f t="shared" si="705"/>
        <v>0</v>
      </c>
      <c r="Q3144" s="8">
        <f t="shared" si="706"/>
        <v>0</v>
      </c>
      <c r="R3144" s="8">
        <f t="shared" si="707"/>
        <v>-26.2</v>
      </c>
      <c r="S3144" t="str">
        <f t="shared" si="708"/>
        <v>10.50.00</v>
      </c>
      <c r="T3144" t="str">
        <f t="shared" si="709"/>
        <v>12.50.00</v>
      </c>
      <c r="U3144" t="str">
        <f t="shared" si="710"/>
        <v xml:space="preserve">9-mag-2018 </v>
      </c>
      <c r="V3144">
        <f t="shared" si="711"/>
        <v>5</v>
      </c>
      <c r="W3144">
        <f t="shared" si="712"/>
        <v>2018</v>
      </c>
      <c r="X3144">
        <f t="shared" si="713"/>
        <v>9</v>
      </c>
      <c r="Y3144" s="25">
        <f t="shared" si="714"/>
        <v>27674.100000000202</v>
      </c>
    </row>
    <row r="3145" spans="1:25">
      <c r="A3145" t="s">
        <v>4552</v>
      </c>
      <c r="B3145" t="s">
        <v>4553</v>
      </c>
      <c r="C3145" t="s">
        <v>25</v>
      </c>
      <c r="D3145">
        <v>2</v>
      </c>
      <c r="E3145" s="36">
        <v>-24.6</v>
      </c>
      <c r="F3145" s="4">
        <v>-1.9E-3</v>
      </c>
      <c r="G3145">
        <v>0</v>
      </c>
      <c r="H3145" s="25">
        <v>15.9</v>
      </c>
      <c r="I3145" s="25">
        <v>-24.6</v>
      </c>
      <c r="J3145" s="3">
        <v>10000</v>
      </c>
      <c r="K3145" s="7">
        <f t="shared" si="701"/>
        <v>-2</v>
      </c>
      <c r="L3145" s="6">
        <f t="shared" si="702"/>
        <v>-50.8</v>
      </c>
      <c r="M3145">
        <v>1</v>
      </c>
      <c r="N3145" s="9">
        <f t="shared" si="703"/>
        <v>0</v>
      </c>
      <c r="O3145" s="9">
        <f t="shared" si="704"/>
        <v>-1</v>
      </c>
      <c r="P3145" s="9">
        <f t="shared" si="705"/>
        <v>0</v>
      </c>
      <c r="Q3145" s="8">
        <f t="shared" si="706"/>
        <v>0</v>
      </c>
      <c r="R3145" s="8">
        <f t="shared" si="707"/>
        <v>-24.6</v>
      </c>
      <c r="S3145" t="str">
        <f t="shared" si="708"/>
        <v>11.00.00</v>
      </c>
      <c r="T3145" t="str">
        <f t="shared" si="709"/>
        <v>13.00.00</v>
      </c>
      <c r="U3145" t="str">
        <f t="shared" si="710"/>
        <v xml:space="preserve">9-mag-2018 </v>
      </c>
      <c r="V3145">
        <f t="shared" si="711"/>
        <v>5</v>
      </c>
      <c r="W3145">
        <f t="shared" si="712"/>
        <v>2018</v>
      </c>
      <c r="X3145">
        <f t="shared" si="713"/>
        <v>9</v>
      </c>
      <c r="Y3145" s="25">
        <f t="shared" si="714"/>
        <v>27649.500000000204</v>
      </c>
    </row>
    <row r="3146" spans="1:25">
      <c r="A3146" t="s">
        <v>2642</v>
      </c>
      <c r="B3146" t="s">
        <v>2643</v>
      </c>
      <c r="C3146" t="s">
        <v>25</v>
      </c>
      <c r="D3146">
        <v>9</v>
      </c>
      <c r="E3146" s="38">
        <v>39.6</v>
      </c>
      <c r="F3146" s="4">
        <v>1.5E-3</v>
      </c>
      <c r="G3146">
        <v>0</v>
      </c>
      <c r="H3146" s="25">
        <v>58.6</v>
      </c>
      <c r="I3146" s="25">
        <v>-123.6</v>
      </c>
      <c r="J3146" s="3">
        <v>10000</v>
      </c>
      <c r="K3146" s="7">
        <f t="shared" si="701"/>
        <v>1</v>
      </c>
      <c r="L3146" s="6">
        <f t="shared" si="702"/>
        <v>39.6</v>
      </c>
      <c r="M3146">
        <v>1</v>
      </c>
      <c r="N3146" s="9">
        <f t="shared" si="703"/>
        <v>1</v>
      </c>
      <c r="O3146" s="9">
        <f t="shared" si="704"/>
        <v>0</v>
      </c>
      <c r="P3146" s="9">
        <f t="shared" si="705"/>
        <v>0</v>
      </c>
      <c r="Q3146" s="8">
        <f t="shared" si="706"/>
        <v>39.6</v>
      </c>
      <c r="R3146" s="8">
        <f t="shared" si="707"/>
        <v>0</v>
      </c>
      <c r="S3146" t="str">
        <f t="shared" si="708"/>
        <v>12.00.00</v>
      </c>
      <c r="T3146" t="str">
        <f t="shared" si="709"/>
        <v>21.00.00</v>
      </c>
      <c r="U3146" t="str">
        <f t="shared" si="710"/>
        <v xml:space="preserve">9-mag-2018 </v>
      </c>
      <c r="V3146">
        <f t="shared" si="711"/>
        <v>5</v>
      </c>
      <c r="W3146">
        <f t="shared" si="712"/>
        <v>2018</v>
      </c>
      <c r="X3146">
        <f t="shared" si="713"/>
        <v>9</v>
      </c>
      <c r="Y3146" s="25">
        <f t="shared" si="714"/>
        <v>27689.100000000202</v>
      </c>
    </row>
    <row r="3147" spans="1:25">
      <c r="A3147" t="s">
        <v>6408</v>
      </c>
      <c r="B3147" t="s">
        <v>6409</v>
      </c>
      <c r="C3147" t="s">
        <v>55</v>
      </c>
      <c r="D3147">
        <v>39</v>
      </c>
      <c r="E3147" s="36">
        <v>-21.4</v>
      </c>
      <c r="F3147" s="4">
        <v>-8.0000000000000004E-4</v>
      </c>
      <c r="G3147">
        <v>0</v>
      </c>
      <c r="H3147" s="25">
        <v>46</v>
      </c>
      <c r="I3147" s="25">
        <v>-23</v>
      </c>
      <c r="J3147" s="3">
        <v>10000</v>
      </c>
      <c r="K3147" s="7">
        <f t="shared" si="701"/>
        <v>-1</v>
      </c>
      <c r="L3147" s="6">
        <f t="shared" si="702"/>
        <v>-21.4</v>
      </c>
      <c r="M3147">
        <v>1</v>
      </c>
      <c r="N3147" s="9">
        <f t="shared" si="703"/>
        <v>0</v>
      </c>
      <c r="O3147" s="9">
        <f t="shared" si="704"/>
        <v>-1</v>
      </c>
      <c r="P3147" s="9">
        <f t="shared" si="705"/>
        <v>0</v>
      </c>
      <c r="Q3147" s="8">
        <f t="shared" si="706"/>
        <v>0</v>
      </c>
      <c r="R3147" s="8">
        <f t="shared" si="707"/>
        <v>-21.4</v>
      </c>
      <c r="S3147" t="str">
        <f t="shared" si="708"/>
        <v>12.50.00</v>
      </c>
      <c r="T3147" t="str">
        <f t="shared" si="709"/>
        <v>16.05.00</v>
      </c>
      <c r="U3147" t="str">
        <f t="shared" si="710"/>
        <v xml:space="preserve">9-mag-2018 </v>
      </c>
      <c r="V3147">
        <f t="shared" si="711"/>
        <v>5</v>
      </c>
      <c r="W3147">
        <f t="shared" si="712"/>
        <v>2018</v>
      </c>
      <c r="X3147">
        <f t="shared" si="713"/>
        <v>9</v>
      </c>
      <c r="Y3147" s="25">
        <f t="shared" si="714"/>
        <v>27667.700000000201</v>
      </c>
    </row>
    <row r="3148" spans="1:25">
      <c r="A3148" t="s">
        <v>3721</v>
      </c>
      <c r="B3148" t="s">
        <v>3722</v>
      </c>
      <c r="C3148" t="s">
        <v>25</v>
      </c>
      <c r="D3148">
        <v>7</v>
      </c>
      <c r="E3148" s="36">
        <v>50.7</v>
      </c>
      <c r="F3148" s="4">
        <v>3.8999999999999998E-3</v>
      </c>
      <c r="G3148">
        <v>0</v>
      </c>
      <c r="H3148" s="25">
        <v>61.1</v>
      </c>
      <c r="I3148" s="25">
        <v>0</v>
      </c>
      <c r="J3148" s="3">
        <v>10000</v>
      </c>
      <c r="K3148" s="7">
        <f t="shared" si="701"/>
        <v>1</v>
      </c>
      <c r="L3148" s="6">
        <f t="shared" si="702"/>
        <v>50.7</v>
      </c>
      <c r="M3148">
        <v>1</v>
      </c>
      <c r="N3148" s="9">
        <f t="shared" si="703"/>
        <v>1</v>
      </c>
      <c r="O3148" s="9">
        <f t="shared" si="704"/>
        <v>0</v>
      </c>
      <c r="P3148" s="9">
        <f t="shared" si="705"/>
        <v>0</v>
      </c>
      <c r="Q3148" s="8">
        <f t="shared" si="706"/>
        <v>50.7</v>
      </c>
      <c r="R3148" s="8">
        <f t="shared" si="707"/>
        <v>0</v>
      </c>
      <c r="S3148" t="str">
        <f t="shared" si="708"/>
        <v>16.00.00</v>
      </c>
      <c r="T3148" t="str">
        <f t="shared" si="709"/>
        <v>23.00.00</v>
      </c>
      <c r="U3148" t="str">
        <f t="shared" si="710"/>
        <v xml:space="preserve">9-mag-2018 </v>
      </c>
      <c r="V3148">
        <f t="shared" si="711"/>
        <v>5</v>
      </c>
      <c r="W3148">
        <f t="shared" si="712"/>
        <v>2018</v>
      </c>
      <c r="X3148">
        <f t="shared" si="713"/>
        <v>9</v>
      </c>
      <c r="Y3148" s="25">
        <f t="shared" si="714"/>
        <v>27718.400000000202</v>
      </c>
    </row>
    <row r="3149" spans="1:25">
      <c r="A3149" t="s">
        <v>6409</v>
      </c>
      <c r="B3149" t="s">
        <v>6410</v>
      </c>
      <c r="C3149" t="s">
        <v>25</v>
      </c>
      <c r="D3149">
        <v>16</v>
      </c>
      <c r="E3149" s="36">
        <v>12.8</v>
      </c>
      <c r="F3149" s="4">
        <v>1E-3</v>
      </c>
      <c r="G3149">
        <v>0</v>
      </c>
      <c r="H3149" s="25">
        <v>18.7</v>
      </c>
      <c r="I3149" s="25">
        <v>-6.3</v>
      </c>
      <c r="J3149" s="3">
        <v>10000</v>
      </c>
      <c r="K3149" s="7">
        <f t="shared" si="701"/>
        <v>2</v>
      </c>
      <c r="L3149" s="6">
        <f t="shared" si="702"/>
        <v>63.5</v>
      </c>
      <c r="M3149">
        <v>1</v>
      </c>
      <c r="N3149" s="9">
        <f t="shared" si="703"/>
        <v>1</v>
      </c>
      <c r="O3149" s="9">
        <f t="shared" si="704"/>
        <v>0</v>
      </c>
      <c r="P3149" s="9">
        <f t="shared" si="705"/>
        <v>0</v>
      </c>
      <c r="Q3149" s="8">
        <f t="shared" si="706"/>
        <v>12.8</v>
      </c>
      <c r="R3149" s="8">
        <f t="shared" si="707"/>
        <v>0</v>
      </c>
      <c r="S3149" t="str">
        <f t="shared" si="708"/>
        <v>16.05.00</v>
      </c>
      <c r="T3149" t="str">
        <f t="shared" si="709"/>
        <v>17.25.00</v>
      </c>
      <c r="U3149" t="str">
        <f t="shared" si="710"/>
        <v xml:space="preserve">9-mag-2018 </v>
      </c>
      <c r="V3149">
        <f t="shared" si="711"/>
        <v>5</v>
      </c>
      <c r="W3149">
        <f t="shared" si="712"/>
        <v>2018</v>
      </c>
      <c r="X3149">
        <f t="shared" si="713"/>
        <v>9</v>
      </c>
      <c r="Y3149" s="25">
        <f t="shared" si="714"/>
        <v>27731.200000000201</v>
      </c>
    </row>
    <row r="3150" spans="1:25">
      <c r="A3150" t="s">
        <v>4554</v>
      </c>
      <c r="B3150" t="s">
        <v>4555</v>
      </c>
      <c r="C3150" t="s">
        <v>25</v>
      </c>
      <c r="D3150">
        <v>4</v>
      </c>
      <c r="E3150" s="36">
        <v>-74.8</v>
      </c>
      <c r="F3150" s="4">
        <v>-5.7000000000000002E-3</v>
      </c>
      <c r="G3150">
        <v>0</v>
      </c>
      <c r="H3150" s="25">
        <v>0</v>
      </c>
      <c r="I3150" s="25">
        <v>-74.8</v>
      </c>
      <c r="J3150" s="3">
        <v>10000</v>
      </c>
      <c r="K3150" s="7">
        <f t="shared" si="701"/>
        <v>-1</v>
      </c>
      <c r="L3150" s="6">
        <f t="shared" si="702"/>
        <v>-74.8</v>
      </c>
      <c r="M3150">
        <v>1</v>
      </c>
      <c r="N3150" s="9">
        <f t="shared" si="703"/>
        <v>0</v>
      </c>
      <c r="O3150" s="9">
        <f t="shared" si="704"/>
        <v>-1</v>
      </c>
      <c r="P3150" s="9">
        <f t="shared" si="705"/>
        <v>0</v>
      </c>
      <c r="Q3150" s="8">
        <f t="shared" si="706"/>
        <v>0</v>
      </c>
      <c r="R3150" s="8">
        <f t="shared" si="707"/>
        <v>-74.8</v>
      </c>
      <c r="S3150" t="str">
        <f t="shared" si="708"/>
        <v>10.00.00</v>
      </c>
      <c r="T3150" t="str">
        <f t="shared" si="709"/>
        <v>14.00.00</v>
      </c>
      <c r="U3150" t="str">
        <f t="shared" si="710"/>
        <v>10-mag-2018</v>
      </c>
      <c r="V3150">
        <f t="shared" si="711"/>
        <v>5</v>
      </c>
      <c r="W3150">
        <f t="shared" si="712"/>
        <v>2018</v>
      </c>
      <c r="X3150">
        <f t="shared" si="713"/>
        <v>10</v>
      </c>
      <c r="Y3150" s="25">
        <f t="shared" si="714"/>
        <v>27656.400000000202</v>
      </c>
    </row>
    <row r="3151" spans="1:25">
      <c r="A3151" t="s">
        <v>6412</v>
      </c>
      <c r="B3151" t="s">
        <v>6413</v>
      </c>
      <c r="C3151" t="s">
        <v>55</v>
      </c>
      <c r="D3151">
        <v>39</v>
      </c>
      <c r="E3151" s="36">
        <v>5.6</v>
      </c>
      <c r="F3151" s="4">
        <v>2.0000000000000001E-4</v>
      </c>
      <c r="G3151">
        <v>0</v>
      </c>
      <c r="H3151" s="25">
        <v>98.9</v>
      </c>
      <c r="I3151" s="25">
        <v>-26.1</v>
      </c>
      <c r="J3151" s="3">
        <v>10000</v>
      </c>
      <c r="K3151" s="7">
        <f t="shared" si="701"/>
        <v>1</v>
      </c>
      <c r="L3151" s="6">
        <f t="shared" si="702"/>
        <v>5.6</v>
      </c>
      <c r="M3151">
        <v>1</v>
      </c>
      <c r="N3151" s="9">
        <f t="shared" si="703"/>
        <v>1</v>
      </c>
      <c r="O3151" s="9">
        <f t="shared" si="704"/>
        <v>0</v>
      </c>
      <c r="P3151" s="9">
        <f t="shared" si="705"/>
        <v>0</v>
      </c>
      <c r="Q3151" s="8">
        <f t="shared" si="706"/>
        <v>5.6</v>
      </c>
      <c r="R3151" s="8">
        <f t="shared" si="707"/>
        <v>0</v>
      </c>
      <c r="S3151" t="str">
        <f t="shared" si="708"/>
        <v>12.35.00</v>
      </c>
      <c r="T3151" t="str">
        <f t="shared" si="709"/>
        <v>15.50.00</v>
      </c>
      <c r="U3151" t="str">
        <f t="shared" si="710"/>
        <v>10-mag-2018</v>
      </c>
      <c r="V3151">
        <f t="shared" si="711"/>
        <v>5</v>
      </c>
      <c r="W3151">
        <f t="shared" si="712"/>
        <v>2018</v>
      </c>
      <c r="X3151">
        <f t="shared" si="713"/>
        <v>10</v>
      </c>
      <c r="Y3151" s="25">
        <f t="shared" si="714"/>
        <v>27662.0000000002</v>
      </c>
    </row>
    <row r="3152" spans="1:25">
      <c r="A3152" t="s">
        <v>2644</v>
      </c>
      <c r="B3152" t="s">
        <v>2645</v>
      </c>
      <c r="C3152" t="s">
        <v>55</v>
      </c>
      <c r="D3152">
        <v>8</v>
      </c>
      <c r="E3152" s="38">
        <v>-86.8</v>
      </c>
      <c r="F3152" s="4">
        <v>-3.3E-3</v>
      </c>
      <c r="G3152">
        <v>0</v>
      </c>
      <c r="H3152" s="25">
        <v>46.6</v>
      </c>
      <c r="I3152" s="25">
        <v>-98.8</v>
      </c>
      <c r="J3152" s="3">
        <v>10000</v>
      </c>
      <c r="K3152" s="7">
        <f t="shared" si="701"/>
        <v>-1</v>
      </c>
      <c r="L3152" s="6">
        <f t="shared" si="702"/>
        <v>-86.8</v>
      </c>
      <c r="M3152">
        <v>1</v>
      </c>
      <c r="N3152" s="9">
        <f t="shared" si="703"/>
        <v>0</v>
      </c>
      <c r="O3152" s="9">
        <f t="shared" si="704"/>
        <v>-1</v>
      </c>
      <c r="P3152" s="9">
        <f t="shared" si="705"/>
        <v>0</v>
      </c>
      <c r="Q3152" s="8">
        <f t="shared" si="706"/>
        <v>0</v>
      </c>
      <c r="R3152" s="8">
        <f t="shared" si="707"/>
        <v>-86.8</v>
      </c>
      <c r="S3152" t="str">
        <f t="shared" si="708"/>
        <v>13.00.00</v>
      </c>
      <c r="T3152" t="str">
        <f t="shared" si="709"/>
        <v>21.00.00</v>
      </c>
      <c r="U3152" t="str">
        <f t="shared" si="710"/>
        <v>10-mag-2018</v>
      </c>
      <c r="V3152">
        <f t="shared" si="711"/>
        <v>5</v>
      </c>
      <c r="W3152">
        <f t="shared" si="712"/>
        <v>2018</v>
      </c>
      <c r="X3152">
        <f t="shared" si="713"/>
        <v>10</v>
      </c>
      <c r="Y3152" s="25">
        <f t="shared" si="714"/>
        <v>27575.200000000201</v>
      </c>
    </row>
    <row r="3153" spans="1:25">
      <c r="A3153" t="s">
        <v>4556</v>
      </c>
      <c r="B3153" t="s">
        <v>4557</v>
      </c>
      <c r="C3153" t="s">
        <v>55</v>
      </c>
      <c r="D3153">
        <v>2</v>
      </c>
      <c r="E3153" s="36">
        <v>-50.8</v>
      </c>
      <c r="F3153" s="4">
        <v>-3.8999999999999998E-3</v>
      </c>
      <c r="G3153">
        <v>0</v>
      </c>
      <c r="H3153" s="25">
        <v>0</v>
      </c>
      <c r="I3153" s="25">
        <v>-50.8</v>
      </c>
      <c r="J3153" s="3">
        <v>10000</v>
      </c>
      <c r="K3153" s="7">
        <f t="shared" si="701"/>
        <v>-2</v>
      </c>
      <c r="L3153" s="6">
        <f t="shared" si="702"/>
        <v>-137.6</v>
      </c>
      <c r="M3153">
        <v>1</v>
      </c>
      <c r="N3153" s="9">
        <f t="shared" si="703"/>
        <v>0</v>
      </c>
      <c r="O3153" s="9">
        <f t="shared" si="704"/>
        <v>-1</v>
      </c>
      <c r="P3153" s="9">
        <f t="shared" si="705"/>
        <v>0</v>
      </c>
      <c r="Q3153" s="8">
        <f t="shared" si="706"/>
        <v>0</v>
      </c>
      <c r="R3153" s="8">
        <f t="shared" si="707"/>
        <v>-50.8</v>
      </c>
      <c r="S3153" t="str">
        <f t="shared" si="708"/>
        <v>15.00.00</v>
      </c>
      <c r="T3153" t="str">
        <f t="shared" si="709"/>
        <v>17.00.00</v>
      </c>
      <c r="U3153" t="str">
        <f t="shared" si="710"/>
        <v>10-mag-2018</v>
      </c>
      <c r="V3153">
        <f t="shared" si="711"/>
        <v>5</v>
      </c>
      <c r="W3153">
        <f t="shared" si="712"/>
        <v>2018</v>
      </c>
      <c r="X3153">
        <f t="shared" si="713"/>
        <v>10</v>
      </c>
      <c r="Y3153" s="25">
        <f t="shared" si="714"/>
        <v>27524.400000000202</v>
      </c>
    </row>
    <row r="3154" spans="1:25">
      <c r="A3154" t="s">
        <v>6414</v>
      </c>
      <c r="B3154" t="s">
        <v>6415</v>
      </c>
      <c r="C3154" t="s">
        <v>25</v>
      </c>
      <c r="D3154">
        <v>11</v>
      </c>
      <c r="E3154" s="36">
        <v>46</v>
      </c>
      <c r="F3154" s="4">
        <v>3.5000000000000001E-3</v>
      </c>
      <c r="G3154">
        <v>0</v>
      </c>
      <c r="H3154" s="25">
        <v>46.7</v>
      </c>
      <c r="I3154" s="25">
        <v>0</v>
      </c>
      <c r="J3154" s="3">
        <v>10000</v>
      </c>
      <c r="K3154" s="7">
        <f t="shared" si="701"/>
        <v>1</v>
      </c>
      <c r="L3154" s="6">
        <f t="shared" si="702"/>
        <v>46</v>
      </c>
      <c r="M3154">
        <v>1</v>
      </c>
      <c r="N3154" s="9">
        <f t="shared" si="703"/>
        <v>1</v>
      </c>
      <c r="O3154" s="9">
        <f t="shared" si="704"/>
        <v>0</v>
      </c>
      <c r="P3154" s="9">
        <f t="shared" si="705"/>
        <v>0</v>
      </c>
      <c r="Q3154" s="8">
        <f t="shared" si="706"/>
        <v>46</v>
      </c>
      <c r="R3154" s="8">
        <f t="shared" si="707"/>
        <v>0</v>
      </c>
      <c r="S3154" t="str">
        <f t="shared" si="708"/>
        <v>16.30.00</v>
      </c>
      <c r="T3154" t="str">
        <f t="shared" si="709"/>
        <v>17.25.00</v>
      </c>
      <c r="U3154" t="str">
        <f t="shared" si="710"/>
        <v>10-mag-2018</v>
      </c>
      <c r="V3154">
        <f t="shared" si="711"/>
        <v>5</v>
      </c>
      <c r="W3154">
        <f t="shared" si="712"/>
        <v>2018</v>
      </c>
      <c r="X3154">
        <f t="shared" si="713"/>
        <v>10</v>
      </c>
      <c r="Y3154" s="25">
        <f t="shared" si="714"/>
        <v>27570.400000000202</v>
      </c>
    </row>
    <row r="3155" spans="1:25">
      <c r="A3155" t="s">
        <v>6411</v>
      </c>
      <c r="B3155" t="s">
        <v>6412</v>
      </c>
      <c r="C3155" t="s">
        <v>25</v>
      </c>
      <c r="D3155">
        <v>32</v>
      </c>
      <c r="E3155" s="36">
        <v>-36.5</v>
      </c>
      <c r="F3155" s="4">
        <v>-2.8E-3</v>
      </c>
      <c r="G3155">
        <v>0</v>
      </c>
      <c r="H3155" s="25">
        <v>10.7</v>
      </c>
      <c r="I3155" s="25">
        <v>-37.9</v>
      </c>
      <c r="J3155" s="3">
        <v>10000</v>
      </c>
      <c r="K3155" s="7">
        <f t="shared" si="701"/>
        <v>-1</v>
      </c>
      <c r="L3155" s="6">
        <f t="shared" si="702"/>
        <v>-36.5</v>
      </c>
      <c r="M3155">
        <v>1</v>
      </c>
      <c r="N3155" s="9">
        <f t="shared" si="703"/>
        <v>0</v>
      </c>
      <c r="O3155" s="9">
        <f t="shared" si="704"/>
        <v>-1</v>
      </c>
      <c r="P3155" s="9">
        <f t="shared" si="705"/>
        <v>0</v>
      </c>
      <c r="Q3155" s="8">
        <f t="shared" si="706"/>
        <v>0</v>
      </c>
      <c r="R3155" s="8">
        <f t="shared" si="707"/>
        <v>-36.5</v>
      </c>
      <c r="S3155" t="str">
        <f t="shared" si="708"/>
        <v>9.55.00</v>
      </c>
      <c r="T3155" t="str">
        <f t="shared" si="709"/>
        <v>12.35.00</v>
      </c>
      <c r="U3155" t="str">
        <f t="shared" si="710"/>
        <v>10-mag-2018</v>
      </c>
      <c r="V3155">
        <f t="shared" si="711"/>
        <v>5</v>
      </c>
      <c r="W3155">
        <f t="shared" si="712"/>
        <v>2018</v>
      </c>
      <c r="X3155">
        <f t="shared" si="713"/>
        <v>10</v>
      </c>
      <c r="Y3155" s="25">
        <f t="shared" si="714"/>
        <v>27533.900000000202</v>
      </c>
    </row>
    <row r="3156" spans="1:25">
      <c r="A3156" t="s">
        <v>4558</v>
      </c>
      <c r="B3156" t="s">
        <v>4559</v>
      </c>
      <c r="C3156" t="s">
        <v>55</v>
      </c>
      <c r="D3156">
        <v>13</v>
      </c>
      <c r="E3156" s="36">
        <v>-27.2</v>
      </c>
      <c r="F3156" s="4">
        <v>-2.0999999999999999E-3</v>
      </c>
      <c r="G3156">
        <v>0</v>
      </c>
      <c r="H3156" s="25">
        <v>15.1</v>
      </c>
      <c r="I3156" s="25">
        <v>-27.2</v>
      </c>
      <c r="J3156" s="3">
        <v>10000</v>
      </c>
      <c r="K3156" s="7">
        <f t="shared" si="701"/>
        <v>-2</v>
      </c>
      <c r="L3156" s="6">
        <f t="shared" si="702"/>
        <v>-63.7</v>
      </c>
      <c r="M3156">
        <v>1</v>
      </c>
      <c r="N3156" s="9">
        <f t="shared" si="703"/>
        <v>0</v>
      </c>
      <c r="O3156" s="9">
        <f t="shared" si="704"/>
        <v>-1</v>
      </c>
      <c r="P3156" s="9">
        <f t="shared" si="705"/>
        <v>0</v>
      </c>
      <c r="Q3156" s="8">
        <f t="shared" si="706"/>
        <v>0</v>
      </c>
      <c r="R3156" s="8">
        <f t="shared" si="707"/>
        <v>-27.2</v>
      </c>
      <c r="S3156" t="str">
        <f t="shared" si="708"/>
        <v>11.00.00</v>
      </c>
      <c r="T3156" t="str">
        <f t="shared" si="709"/>
        <v>1.00.00</v>
      </c>
      <c r="U3156" t="str">
        <f t="shared" si="710"/>
        <v>11-mag-2018</v>
      </c>
      <c r="V3156">
        <f t="shared" si="711"/>
        <v>5</v>
      </c>
      <c r="W3156">
        <f t="shared" si="712"/>
        <v>2018</v>
      </c>
      <c r="X3156">
        <f t="shared" si="713"/>
        <v>11</v>
      </c>
      <c r="Y3156" s="25">
        <f t="shared" si="714"/>
        <v>27506.700000000201</v>
      </c>
    </row>
    <row r="3157" spans="1:25">
      <c r="A3157" t="s">
        <v>3723</v>
      </c>
      <c r="B3157" t="s">
        <v>3724</v>
      </c>
      <c r="C3157" t="s">
        <v>25</v>
      </c>
      <c r="D3157">
        <v>10</v>
      </c>
      <c r="E3157" s="36">
        <v>27.8</v>
      </c>
      <c r="F3157" s="4">
        <v>2.0999999999999999E-3</v>
      </c>
      <c r="G3157">
        <v>0</v>
      </c>
      <c r="H3157" s="25">
        <v>27.8</v>
      </c>
      <c r="I3157" s="25">
        <v>-15.6</v>
      </c>
      <c r="J3157" s="3">
        <v>10000</v>
      </c>
      <c r="K3157" s="7">
        <f t="shared" si="701"/>
        <v>1</v>
      </c>
      <c r="L3157" s="6">
        <f t="shared" si="702"/>
        <v>27.8</v>
      </c>
      <c r="M3157">
        <v>1</v>
      </c>
      <c r="N3157" s="9">
        <f t="shared" si="703"/>
        <v>1</v>
      </c>
      <c r="O3157" s="9">
        <f t="shared" si="704"/>
        <v>0</v>
      </c>
      <c r="P3157" s="9">
        <f t="shared" si="705"/>
        <v>0</v>
      </c>
      <c r="Q3157" s="8">
        <f t="shared" si="706"/>
        <v>27.8</v>
      </c>
      <c r="R3157" s="8">
        <f t="shared" si="707"/>
        <v>0</v>
      </c>
      <c r="S3157" t="str">
        <f t="shared" si="708"/>
        <v>13.00.00</v>
      </c>
      <c r="T3157" t="str">
        <f t="shared" si="709"/>
        <v>0.00.00</v>
      </c>
      <c r="U3157" t="str">
        <f t="shared" si="710"/>
        <v>11-mag-2018</v>
      </c>
      <c r="V3157">
        <f t="shared" si="711"/>
        <v>5</v>
      </c>
      <c r="W3157">
        <f t="shared" si="712"/>
        <v>2018</v>
      </c>
      <c r="X3157">
        <f t="shared" si="713"/>
        <v>11</v>
      </c>
      <c r="Y3157" s="25">
        <f t="shared" si="714"/>
        <v>27534.5000000002</v>
      </c>
    </row>
    <row r="3158" spans="1:25">
      <c r="A3158" t="s">
        <v>4560</v>
      </c>
      <c r="B3158" t="s">
        <v>4561</v>
      </c>
      <c r="C3158" t="s">
        <v>55</v>
      </c>
      <c r="D3158">
        <v>17</v>
      </c>
      <c r="E3158" s="36">
        <v>3.1</v>
      </c>
      <c r="F3158" s="4">
        <v>2.0000000000000001E-4</v>
      </c>
      <c r="G3158">
        <v>0</v>
      </c>
      <c r="H3158" s="25">
        <v>23.4</v>
      </c>
      <c r="I3158" s="25">
        <v>-6</v>
      </c>
      <c r="J3158" s="3">
        <v>10000</v>
      </c>
      <c r="K3158" s="7">
        <f t="shared" si="701"/>
        <v>2</v>
      </c>
      <c r="L3158" s="6">
        <f t="shared" si="702"/>
        <v>30.900000000000002</v>
      </c>
      <c r="M3158">
        <v>1</v>
      </c>
      <c r="N3158" s="9">
        <f t="shared" si="703"/>
        <v>1</v>
      </c>
      <c r="O3158" s="9">
        <f t="shared" si="704"/>
        <v>0</v>
      </c>
      <c r="P3158" s="9">
        <f t="shared" si="705"/>
        <v>0</v>
      </c>
      <c r="Q3158" s="8">
        <f t="shared" si="706"/>
        <v>3.1</v>
      </c>
      <c r="R3158" s="8">
        <f t="shared" si="707"/>
        <v>0</v>
      </c>
      <c r="S3158" t="str">
        <f t="shared" si="708"/>
        <v>10.00.00</v>
      </c>
      <c r="T3158" t="str">
        <f t="shared" si="709"/>
        <v>3.00.00</v>
      </c>
      <c r="U3158" t="str">
        <f t="shared" si="710"/>
        <v>14-mag-2018</v>
      </c>
      <c r="V3158">
        <f t="shared" si="711"/>
        <v>5</v>
      </c>
      <c r="W3158">
        <f t="shared" si="712"/>
        <v>2018</v>
      </c>
      <c r="X3158">
        <f t="shared" si="713"/>
        <v>14</v>
      </c>
      <c r="Y3158" s="25">
        <f t="shared" si="714"/>
        <v>27537.600000000199</v>
      </c>
    </row>
    <row r="3159" spans="1:25">
      <c r="A3159" t="s">
        <v>6416</v>
      </c>
      <c r="B3159" t="s">
        <v>6417</v>
      </c>
      <c r="C3159" t="s">
        <v>55</v>
      </c>
      <c r="D3159">
        <v>38</v>
      </c>
      <c r="E3159" s="36">
        <v>-37.6</v>
      </c>
      <c r="F3159" s="4">
        <v>-1.5E-3</v>
      </c>
      <c r="G3159">
        <v>0</v>
      </c>
      <c r="H3159" s="25">
        <v>34.4</v>
      </c>
      <c r="I3159" s="25">
        <v>-39.200000000000003</v>
      </c>
      <c r="J3159" s="3">
        <v>10000</v>
      </c>
      <c r="K3159" s="7">
        <f t="shared" si="701"/>
        <v>-1</v>
      </c>
      <c r="L3159" s="6">
        <f t="shared" si="702"/>
        <v>-37.6</v>
      </c>
      <c r="M3159">
        <v>1</v>
      </c>
      <c r="N3159" s="9">
        <f t="shared" si="703"/>
        <v>0</v>
      </c>
      <c r="O3159" s="9">
        <f t="shared" si="704"/>
        <v>-1</v>
      </c>
      <c r="P3159" s="9">
        <f t="shared" si="705"/>
        <v>0</v>
      </c>
      <c r="Q3159" s="8">
        <f t="shared" si="706"/>
        <v>0</v>
      </c>
      <c r="R3159" s="8">
        <f t="shared" si="707"/>
        <v>-37.6</v>
      </c>
      <c r="S3159" t="str">
        <f t="shared" si="708"/>
        <v>13.15.00</v>
      </c>
      <c r="T3159" t="str">
        <f t="shared" si="709"/>
        <v>16.25.00</v>
      </c>
      <c r="U3159" t="str">
        <f t="shared" si="710"/>
        <v>14-mag-2018</v>
      </c>
      <c r="V3159">
        <f t="shared" si="711"/>
        <v>5</v>
      </c>
      <c r="W3159">
        <f t="shared" si="712"/>
        <v>2018</v>
      </c>
      <c r="X3159">
        <f t="shared" si="713"/>
        <v>14</v>
      </c>
      <c r="Y3159" s="25">
        <f t="shared" si="714"/>
        <v>27500.0000000002</v>
      </c>
    </row>
    <row r="3160" spans="1:25">
      <c r="A3160" t="s">
        <v>6417</v>
      </c>
      <c r="B3160" t="s">
        <v>6418</v>
      </c>
      <c r="C3160" t="s">
        <v>25</v>
      </c>
      <c r="D3160">
        <v>12</v>
      </c>
      <c r="E3160" s="36">
        <v>11</v>
      </c>
      <c r="F3160" s="4">
        <v>8.0000000000000004E-4</v>
      </c>
      <c r="G3160">
        <v>0</v>
      </c>
      <c r="H3160" s="25">
        <v>9.8000000000000007</v>
      </c>
      <c r="I3160" s="25">
        <v>-15.2</v>
      </c>
      <c r="J3160" s="3">
        <v>10000</v>
      </c>
      <c r="K3160" s="7">
        <f t="shared" si="701"/>
        <v>1</v>
      </c>
      <c r="L3160" s="6">
        <f t="shared" si="702"/>
        <v>11</v>
      </c>
      <c r="M3160">
        <v>1</v>
      </c>
      <c r="N3160" s="9">
        <f t="shared" si="703"/>
        <v>1</v>
      </c>
      <c r="O3160" s="9">
        <f t="shared" si="704"/>
        <v>0</v>
      </c>
      <c r="P3160" s="9">
        <f t="shared" si="705"/>
        <v>0</v>
      </c>
      <c r="Q3160" s="8">
        <f t="shared" si="706"/>
        <v>11</v>
      </c>
      <c r="R3160" s="8">
        <f t="shared" si="707"/>
        <v>0</v>
      </c>
      <c r="S3160" t="str">
        <f t="shared" si="708"/>
        <v>16.25.00</v>
      </c>
      <c r="T3160" t="str">
        <f t="shared" si="709"/>
        <v>17.25.00</v>
      </c>
      <c r="U3160" t="str">
        <f t="shared" si="710"/>
        <v>14-mag-2018</v>
      </c>
      <c r="V3160">
        <f t="shared" si="711"/>
        <v>5</v>
      </c>
      <c r="W3160">
        <f t="shared" si="712"/>
        <v>2018</v>
      </c>
      <c r="X3160">
        <f t="shared" si="713"/>
        <v>14</v>
      </c>
      <c r="Y3160" s="25">
        <f t="shared" si="714"/>
        <v>27511.0000000002</v>
      </c>
    </row>
    <row r="3161" spans="1:25">
      <c r="A3161" t="s">
        <v>3725</v>
      </c>
      <c r="B3161" t="s">
        <v>3726</v>
      </c>
      <c r="C3161" t="s">
        <v>25</v>
      </c>
      <c r="D3161">
        <v>6</v>
      </c>
      <c r="E3161" s="36">
        <v>7.6</v>
      </c>
      <c r="F3161" s="4">
        <v>5.9999999999999995E-4</v>
      </c>
      <c r="G3161">
        <v>0</v>
      </c>
      <c r="H3161" s="25">
        <v>15</v>
      </c>
      <c r="I3161" s="25">
        <v>0</v>
      </c>
      <c r="J3161" s="3">
        <v>10000</v>
      </c>
      <c r="K3161" s="7">
        <f t="shared" si="701"/>
        <v>2</v>
      </c>
      <c r="L3161" s="6">
        <f t="shared" si="702"/>
        <v>18.600000000000001</v>
      </c>
      <c r="M3161">
        <v>1</v>
      </c>
      <c r="N3161" s="9">
        <f t="shared" si="703"/>
        <v>1</v>
      </c>
      <c r="O3161" s="9">
        <f t="shared" si="704"/>
        <v>0</v>
      </c>
      <c r="P3161" s="9">
        <f t="shared" si="705"/>
        <v>0</v>
      </c>
      <c r="Q3161" s="8">
        <f t="shared" si="706"/>
        <v>7.6</v>
      </c>
      <c r="R3161" s="8">
        <f t="shared" si="707"/>
        <v>0</v>
      </c>
      <c r="S3161" t="str">
        <f t="shared" si="708"/>
        <v>17.00.00</v>
      </c>
      <c r="T3161" t="str">
        <f t="shared" si="709"/>
        <v>23.00.00</v>
      </c>
      <c r="U3161" t="str">
        <f t="shared" si="710"/>
        <v>14-mag-2018</v>
      </c>
      <c r="V3161">
        <f t="shared" si="711"/>
        <v>5</v>
      </c>
      <c r="W3161">
        <f t="shared" si="712"/>
        <v>2018</v>
      </c>
      <c r="X3161">
        <f t="shared" si="713"/>
        <v>14</v>
      </c>
      <c r="Y3161" s="25">
        <f t="shared" si="714"/>
        <v>27518.600000000199</v>
      </c>
    </row>
    <row r="3162" spans="1:25">
      <c r="A3162" t="s">
        <v>4563</v>
      </c>
      <c r="B3162" t="s">
        <v>4564</v>
      </c>
      <c r="C3162" t="s">
        <v>25</v>
      </c>
      <c r="D3162">
        <v>21</v>
      </c>
      <c r="E3162" s="36">
        <v>17.3</v>
      </c>
      <c r="F3162" s="4">
        <v>1.2999999999999999E-3</v>
      </c>
      <c r="G3162">
        <v>0</v>
      </c>
      <c r="H3162" s="25">
        <v>25.9</v>
      </c>
      <c r="I3162" s="25">
        <v>-11.1</v>
      </c>
      <c r="J3162" s="3">
        <v>10000</v>
      </c>
      <c r="K3162" s="7">
        <f t="shared" si="701"/>
        <v>3</v>
      </c>
      <c r="L3162" s="6">
        <f t="shared" si="702"/>
        <v>35.900000000000006</v>
      </c>
      <c r="M3162">
        <v>1</v>
      </c>
      <c r="N3162" s="9">
        <f t="shared" si="703"/>
        <v>1</v>
      </c>
      <c r="O3162" s="9">
        <f t="shared" si="704"/>
        <v>0</v>
      </c>
      <c r="P3162" s="9">
        <f t="shared" si="705"/>
        <v>0</v>
      </c>
      <c r="Q3162" s="8">
        <f t="shared" si="706"/>
        <v>17.3</v>
      </c>
      <c r="R3162" s="8">
        <f t="shared" si="707"/>
        <v>0</v>
      </c>
      <c r="S3162" t="str">
        <f t="shared" si="708"/>
        <v>21.00.00</v>
      </c>
      <c r="T3162" t="str">
        <f t="shared" si="709"/>
        <v>18.00.00</v>
      </c>
      <c r="U3162" t="str">
        <f t="shared" si="710"/>
        <v>15-mag-2018</v>
      </c>
      <c r="V3162">
        <f t="shared" si="711"/>
        <v>5</v>
      </c>
      <c r="W3162">
        <f t="shared" si="712"/>
        <v>2018</v>
      </c>
      <c r="X3162">
        <f t="shared" si="713"/>
        <v>15</v>
      </c>
      <c r="Y3162" s="25">
        <f t="shared" si="714"/>
        <v>27535.900000000198</v>
      </c>
    </row>
    <row r="3163" spans="1:25">
      <c r="A3163" t="s">
        <v>4561</v>
      </c>
      <c r="B3163" t="s">
        <v>4562</v>
      </c>
      <c r="C3163" t="s">
        <v>25</v>
      </c>
      <c r="D3163">
        <v>11</v>
      </c>
      <c r="E3163" s="36">
        <v>-32.799999999999997</v>
      </c>
      <c r="F3163" s="4">
        <v>-2.5000000000000001E-3</v>
      </c>
      <c r="G3163">
        <v>0</v>
      </c>
      <c r="H3163" s="25">
        <v>21.2</v>
      </c>
      <c r="I3163" s="25">
        <v>-34.6</v>
      </c>
      <c r="J3163" s="3">
        <v>10000</v>
      </c>
      <c r="K3163" s="7">
        <f t="shared" si="701"/>
        <v>-1</v>
      </c>
      <c r="L3163" s="6">
        <f t="shared" si="702"/>
        <v>-32.799999999999997</v>
      </c>
      <c r="M3163">
        <v>1</v>
      </c>
      <c r="N3163" s="9">
        <f t="shared" si="703"/>
        <v>0</v>
      </c>
      <c r="O3163" s="9">
        <f t="shared" si="704"/>
        <v>-1</v>
      </c>
      <c r="P3163" s="9">
        <f t="shared" si="705"/>
        <v>0</v>
      </c>
      <c r="Q3163" s="8">
        <f t="shared" si="706"/>
        <v>0</v>
      </c>
      <c r="R3163" s="8">
        <f t="shared" si="707"/>
        <v>-32.799999999999997</v>
      </c>
      <c r="S3163" t="str">
        <f t="shared" si="708"/>
        <v>3.00.00</v>
      </c>
      <c r="T3163" t="str">
        <f t="shared" si="709"/>
        <v>14.00.00</v>
      </c>
      <c r="U3163" t="str">
        <f t="shared" si="710"/>
        <v>15-mag-2018</v>
      </c>
      <c r="V3163">
        <f t="shared" si="711"/>
        <v>5</v>
      </c>
      <c r="W3163">
        <f t="shared" si="712"/>
        <v>2018</v>
      </c>
      <c r="X3163">
        <f t="shared" si="713"/>
        <v>15</v>
      </c>
      <c r="Y3163" s="25">
        <f t="shared" si="714"/>
        <v>27503.100000000199</v>
      </c>
    </row>
    <row r="3164" spans="1:25">
      <c r="A3164" t="s">
        <v>6419</v>
      </c>
      <c r="B3164" t="s">
        <v>6420</v>
      </c>
      <c r="C3164" t="s">
        <v>25</v>
      </c>
      <c r="D3164">
        <v>58</v>
      </c>
      <c r="E3164" s="36">
        <v>-10.4</v>
      </c>
      <c r="F3164" s="4">
        <v>-8.0000000000000004E-4</v>
      </c>
      <c r="G3164">
        <v>0</v>
      </c>
      <c r="H3164" s="25">
        <v>33.200000000000003</v>
      </c>
      <c r="I3164" s="25">
        <v>-14.9</v>
      </c>
      <c r="J3164" s="3">
        <v>10000</v>
      </c>
      <c r="K3164" s="7">
        <f t="shared" si="701"/>
        <v>-2</v>
      </c>
      <c r="L3164" s="6">
        <f t="shared" si="702"/>
        <v>-43.199999999999996</v>
      </c>
      <c r="M3164">
        <v>1</v>
      </c>
      <c r="N3164" s="9">
        <f t="shared" si="703"/>
        <v>0</v>
      </c>
      <c r="O3164" s="9">
        <f t="shared" si="704"/>
        <v>-1</v>
      </c>
      <c r="P3164" s="9">
        <f t="shared" si="705"/>
        <v>0</v>
      </c>
      <c r="Q3164" s="8">
        <f t="shared" si="706"/>
        <v>0</v>
      </c>
      <c r="R3164" s="8">
        <f t="shared" si="707"/>
        <v>-10.4</v>
      </c>
      <c r="S3164" t="str">
        <f t="shared" si="708"/>
        <v>12.35.00</v>
      </c>
      <c r="T3164" t="str">
        <f t="shared" si="709"/>
        <v>17.25.00</v>
      </c>
      <c r="U3164" t="str">
        <f t="shared" si="710"/>
        <v>16-mag-2018</v>
      </c>
      <c r="V3164">
        <f t="shared" si="711"/>
        <v>5</v>
      </c>
      <c r="W3164">
        <f t="shared" si="712"/>
        <v>2018</v>
      </c>
      <c r="X3164">
        <f t="shared" si="713"/>
        <v>16</v>
      </c>
      <c r="Y3164" s="25">
        <f t="shared" si="714"/>
        <v>27492.700000000197</v>
      </c>
    </row>
    <row r="3165" spans="1:25">
      <c r="A3165" t="s">
        <v>2646</v>
      </c>
      <c r="B3165" t="s">
        <v>2647</v>
      </c>
      <c r="C3165" t="s">
        <v>25</v>
      </c>
      <c r="D3165">
        <v>9</v>
      </c>
      <c r="E3165" s="38">
        <v>108.6</v>
      </c>
      <c r="F3165" s="4">
        <v>4.1999999999999997E-3</v>
      </c>
      <c r="G3165">
        <v>0</v>
      </c>
      <c r="H3165" s="25">
        <v>134.6</v>
      </c>
      <c r="I3165" s="25">
        <v>-35</v>
      </c>
      <c r="J3165" s="3">
        <v>10000</v>
      </c>
      <c r="K3165" s="7">
        <f t="shared" si="701"/>
        <v>1</v>
      </c>
      <c r="L3165" s="6">
        <f t="shared" si="702"/>
        <v>108.6</v>
      </c>
      <c r="M3165">
        <v>1</v>
      </c>
      <c r="N3165" s="9">
        <f t="shared" si="703"/>
        <v>1</v>
      </c>
      <c r="O3165" s="9">
        <f t="shared" si="704"/>
        <v>0</v>
      </c>
      <c r="P3165" s="9">
        <f t="shared" si="705"/>
        <v>0</v>
      </c>
      <c r="Q3165" s="8">
        <f t="shared" si="706"/>
        <v>108.6</v>
      </c>
      <c r="R3165" s="8">
        <f t="shared" si="707"/>
        <v>0</v>
      </c>
      <c r="S3165" t="str">
        <f t="shared" si="708"/>
        <v>12.00.00</v>
      </c>
      <c r="T3165" t="str">
        <f t="shared" si="709"/>
        <v>21.00.00</v>
      </c>
      <c r="U3165" t="str">
        <f t="shared" si="710"/>
        <v>17-mag-2018</v>
      </c>
      <c r="V3165">
        <f t="shared" si="711"/>
        <v>5</v>
      </c>
      <c r="W3165">
        <f t="shared" si="712"/>
        <v>2018</v>
      </c>
      <c r="X3165">
        <f t="shared" si="713"/>
        <v>17</v>
      </c>
      <c r="Y3165" s="25">
        <f t="shared" si="714"/>
        <v>27601.300000000196</v>
      </c>
    </row>
    <row r="3166" spans="1:25">
      <c r="A3166" t="s">
        <v>4565</v>
      </c>
      <c r="B3166" t="s">
        <v>4566</v>
      </c>
      <c r="C3166" t="s">
        <v>25</v>
      </c>
      <c r="D3166">
        <v>6</v>
      </c>
      <c r="E3166" s="36">
        <v>-45.5</v>
      </c>
      <c r="F3166" s="4">
        <v>-3.5000000000000001E-3</v>
      </c>
      <c r="G3166">
        <v>0</v>
      </c>
      <c r="H3166" s="25">
        <v>0</v>
      </c>
      <c r="I3166" s="25">
        <v>-64.5</v>
      </c>
      <c r="J3166" s="3">
        <v>10000</v>
      </c>
      <c r="K3166" s="7">
        <f t="shared" si="701"/>
        <v>-1</v>
      </c>
      <c r="L3166" s="6">
        <f t="shared" si="702"/>
        <v>-45.5</v>
      </c>
      <c r="M3166">
        <v>1</v>
      </c>
      <c r="N3166" s="9">
        <f t="shared" si="703"/>
        <v>0</v>
      </c>
      <c r="O3166" s="9">
        <f t="shared" si="704"/>
        <v>-1</v>
      </c>
      <c r="P3166" s="9">
        <f t="shared" si="705"/>
        <v>0</v>
      </c>
      <c r="Q3166" s="8">
        <f t="shared" si="706"/>
        <v>0</v>
      </c>
      <c r="R3166" s="8">
        <f t="shared" si="707"/>
        <v>-45.5</v>
      </c>
      <c r="S3166" t="str">
        <f t="shared" si="708"/>
        <v>3.00.00</v>
      </c>
      <c r="T3166" t="str">
        <f t="shared" si="709"/>
        <v>9.00.00</v>
      </c>
      <c r="U3166" t="str">
        <f t="shared" si="710"/>
        <v>17-mag-2018</v>
      </c>
      <c r="V3166">
        <f t="shared" si="711"/>
        <v>5</v>
      </c>
      <c r="W3166">
        <f t="shared" si="712"/>
        <v>2018</v>
      </c>
      <c r="X3166">
        <f t="shared" si="713"/>
        <v>17</v>
      </c>
      <c r="Y3166" s="25">
        <f t="shared" si="714"/>
        <v>27555.800000000196</v>
      </c>
    </row>
    <row r="3167" spans="1:25">
      <c r="A3167" t="s">
        <v>4566</v>
      </c>
      <c r="B3167" t="s">
        <v>2646</v>
      </c>
      <c r="C3167" t="s">
        <v>55</v>
      </c>
      <c r="D3167">
        <v>3</v>
      </c>
      <c r="E3167" s="36">
        <v>-65.8</v>
      </c>
      <c r="F3167" s="4">
        <v>-5.1000000000000004E-3</v>
      </c>
      <c r="G3167">
        <v>0</v>
      </c>
      <c r="H3167" s="25">
        <v>0</v>
      </c>
      <c r="I3167" s="25">
        <v>-66.599999999999994</v>
      </c>
      <c r="J3167" s="3">
        <v>10000</v>
      </c>
      <c r="K3167" s="7">
        <f t="shared" si="701"/>
        <v>-2</v>
      </c>
      <c r="L3167" s="6">
        <f t="shared" si="702"/>
        <v>-111.3</v>
      </c>
      <c r="M3167">
        <v>1</v>
      </c>
      <c r="N3167" s="9">
        <f t="shared" si="703"/>
        <v>0</v>
      </c>
      <c r="O3167" s="9">
        <f t="shared" si="704"/>
        <v>-1</v>
      </c>
      <c r="P3167" s="9">
        <f t="shared" si="705"/>
        <v>0</v>
      </c>
      <c r="Q3167" s="8">
        <f t="shared" si="706"/>
        <v>0</v>
      </c>
      <c r="R3167" s="8">
        <f t="shared" si="707"/>
        <v>-65.8</v>
      </c>
      <c r="S3167" t="str">
        <f t="shared" si="708"/>
        <v>9.00.00</v>
      </c>
      <c r="T3167" t="str">
        <f t="shared" si="709"/>
        <v>12.00.00</v>
      </c>
      <c r="U3167" t="str">
        <f t="shared" si="710"/>
        <v>17-mag-2018</v>
      </c>
      <c r="V3167">
        <f t="shared" si="711"/>
        <v>5</v>
      </c>
      <c r="W3167">
        <f t="shared" si="712"/>
        <v>2018</v>
      </c>
      <c r="X3167">
        <f t="shared" si="713"/>
        <v>17</v>
      </c>
      <c r="Y3167" s="25">
        <f t="shared" si="714"/>
        <v>27490.000000000196</v>
      </c>
    </row>
    <row r="3168" spans="1:25">
      <c r="A3168" t="s">
        <v>6421</v>
      </c>
      <c r="B3168" t="s">
        <v>6422</v>
      </c>
      <c r="C3168" t="s">
        <v>25</v>
      </c>
      <c r="D3168">
        <v>30</v>
      </c>
      <c r="E3168" s="36">
        <v>-35.5</v>
      </c>
      <c r="F3168" s="4">
        <v>-2.7000000000000001E-3</v>
      </c>
      <c r="G3168">
        <v>0</v>
      </c>
      <c r="H3168" s="25">
        <v>4.8</v>
      </c>
      <c r="I3168" s="25">
        <v>-35.200000000000003</v>
      </c>
      <c r="J3168" s="3">
        <v>10000</v>
      </c>
      <c r="K3168" s="7">
        <f t="shared" si="701"/>
        <v>-3</v>
      </c>
      <c r="L3168" s="6">
        <f t="shared" si="702"/>
        <v>-146.80000000000001</v>
      </c>
      <c r="M3168">
        <v>1</v>
      </c>
      <c r="N3168" s="9">
        <f t="shared" si="703"/>
        <v>0</v>
      </c>
      <c r="O3168" s="9">
        <f t="shared" si="704"/>
        <v>-1</v>
      </c>
      <c r="P3168" s="9">
        <f t="shared" si="705"/>
        <v>0</v>
      </c>
      <c r="Q3168" s="8">
        <f t="shared" si="706"/>
        <v>0</v>
      </c>
      <c r="R3168" s="8">
        <f t="shared" si="707"/>
        <v>-35.5</v>
      </c>
      <c r="S3168" t="str">
        <f t="shared" si="708"/>
        <v>12.15.00</v>
      </c>
      <c r="T3168" t="str">
        <f t="shared" si="709"/>
        <v>14.45.00</v>
      </c>
      <c r="U3168" t="str">
        <f t="shared" si="710"/>
        <v>18-mag-2018</v>
      </c>
      <c r="V3168">
        <f t="shared" si="711"/>
        <v>5</v>
      </c>
      <c r="W3168">
        <f t="shared" si="712"/>
        <v>2018</v>
      </c>
      <c r="X3168">
        <f t="shared" si="713"/>
        <v>18</v>
      </c>
      <c r="Y3168" s="25">
        <f t="shared" si="714"/>
        <v>27454.500000000196</v>
      </c>
    </row>
    <row r="3169" spans="1:25">
      <c r="A3169" t="s">
        <v>6422</v>
      </c>
      <c r="B3169" t="s">
        <v>6423</v>
      </c>
      <c r="C3169" t="s">
        <v>55</v>
      </c>
      <c r="D3169">
        <v>32</v>
      </c>
      <c r="E3169" s="36">
        <v>9</v>
      </c>
      <c r="F3169" s="4">
        <v>2.9999999999999997E-4</v>
      </c>
      <c r="G3169">
        <v>0</v>
      </c>
      <c r="H3169" s="25">
        <v>61.1</v>
      </c>
      <c r="I3169" s="25">
        <v>-28.9</v>
      </c>
      <c r="J3169" s="3">
        <v>10000</v>
      </c>
      <c r="K3169" s="7">
        <f t="shared" si="701"/>
        <v>1</v>
      </c>
      <c r="L3169" s="6">
        <f t="shared" si="702"/>
        <v>9</v>
      </c>
      <c r="M3169">
        <v>1</v>
      </c>
      <c r="N3169" s="9">
        <f t="shared" si="703"/>
        <v>1</v>
      </c>
      <c r="O3169" s="9">
        <f t="shared" si="704"/>
        <v>0</v>
      </c>
      <c r="P3169" s="9">
        <f t="shared" si="705"/>
        <v>0</v>
      </c>
      <c r="Q3169" s="8">
        <f t="shared" si="706"/>
        <v>9</v>
      </c>
      <c r="R3169" s="8">
        <f t="shared" si="707"/>
        <v>0</v>
      </c>
      <c r="S3169" t="str">
        <f t="shared" si="708"/>
        <v>14.45.00</v>
      </c>
      <c r="T3169" t="str">
        <f t="shared" si="709"/>
        <v>17.25.00</v>
      </c>
      <c r="U3169" t="str">
        <f t="shared" si="710"/>
        <v>18-mag-2018</v>
      </c>
      <c r="V3169">
        <f t="shared" si="711"/>
        <v>5</v>
      </c>
      <c r="W3169">
        <f t="shared" si="712"/>
        <v>2018</v>
      </c>
      <c r="X3169">
        <f t="shared" si="713"/>
        <v>18</v>
      </c>
      <c r="Y3169" s="25">
        <f t="shared" si="714"/>
        <v>27463.500000000196</v>
      </c>
    </row>
    <row r="3170" spans="1:25">
      <c r="A3170" t="s">
        <v>4567</v>
      </c>
      <c r="B3170" t="s">
        <v>4568</v>
      </c>
      <c r="C3170" t="s">
        <v>55</v>
      </c>
      <c r="D3170">
        <v>14</v>
      </c>
      <c r="E3170" s="36">
        <v>-32.9</v>
      </c>
      <c r="F3170" s="4">
        <v>-2.5000000000000001E-3</v>
      </c>
      <c r="G3170">
        <v>0</v>
      </c>
      <c r="H3170" s="25">
        <v>54.2</v>
      </c>
      <c r="I3170" s="25">
        <v>-32.9</v>
      </c>
      <c r="J3170" s="3">
        <v>10000</v>
      </c>
      <c r="K3170" s="7">
        <f t="shared" si="701"/>
        <v>-1</v>
      </c>
      <c r="L3170" s="6">
        <f t="shared" si="702"/>
        <v>-32.9</v>
      </c>
      <c r="M3170">
        <v>1</v>
      </c>
      <c r="N3170" s="9">
        <f t="shared" si="703"/>
        <v>0</v>
      </c>
      <c r="O3170" s="9">
        <f t="shared" si="704"/>
        <v>-1</v>
      </c>
      <c r="P3170" s="9">
        <f t="shared" si="705"/>
        <v>0</v>
      </c>
      <c r="Q3170" s="8">
        <f t="shared" si="706"/>
        <v>0</v>
      </c>
      <c r="R3170" s="8">
        <f t="shared" si="707"/>
        <v>-32.9</v>
      </c>
      <c r="S3170" t="str">
        <f t="shared" si="708"/>
        <v>9.00.00</v>
      </c>
      <c r="T3170" t="str">
        <f t="shared" si="709"/>
        <v>0.00.00</v>
      </c>
      <c r="U3170" t="str">
        <f t="shared" si="710"/>
        <v>18-mag-2018</v>
      </c>
      <c r="V3170">
        <f t="shared" si="711"/>
        <v>5</v>
      </c>
      <c r="W3170">
        <f t="shared" si="712"/>
        <v>2018</v>
      </c>
      <c r="X3170">
        <f t="shared" si="713"/>
        <v>18</v>
      </c>
      <c r="Y3170" s="25">
        <f t="shared" si="714"/>
        <v>27430.600000000195</v>
      </c>
    </row>
    <row r="3171" spans="1:25">
      <c r="A3171" t="s">
        <v>4569</v>
      </c>
      <c r="B3171" t="s">
        <v>4570</v>
      </c>
      <c r="C3171" t="s">
        <v>55</v>
      </c>
      <c r="D3171">
        <v>15</v>
      </c>
      <c r="E3171" s="36">
        <v>7.6</v>
      </c>
      <c r="F3171" s="4">
        <v>5.9999999999999995E-4</v>
      </c>
      <c r="G3171">
        <v>0</v>
      </c>
      <c r="H3171" s="25">
        <v>10.6</v>
      </c>
      <c r="I3171" s="25">
        <v>-6.1</v>
      </c>
      <c r="J3171" s="3">
        <v>10000</v>
      </c>
      <c r="K3171" s="7">
        <f t="shared" si="701"/>
        <v>1</v>
      </c>
      <c r="L3171" s="6">
        <f t="shared" si="702"/>
        <v>7.6</v>
      </c>
      <c r="M3171">
        <v>1</v>
      </c>
      <c r="N3171" s="9">
        <f t="shared" si="703"/>
        <v>1</v>
      </c>
      <c r="O3171" s="9">
        <f t="shared" si="704"/>
        <v>0</v>
      </c>
      <c r="P3171" s="9">
        <f t="shared" si="705"/>
        <v>0</v>
      </c>
      <c r="Q3171" s="8">
        <f t="shared" si="706"/>
        <v>7.6</v>
      </c>
      <c r="R3171" s="8">
        <f t="shared" si="707"/>
        <v>0</v>
      </c>
      <c r="S3171" t="str">
        <f t="shared" si="708"/>
        <v>18.00.00</v>
      </c>
      <c r="T3171" t="str">
        <f t="shared" si="709"/>
        <v>9.00.00</v>
      </c>
      <c r="U3171" t="str">
        <f t="shared" si="710"/>
        <v>21-mag-2018</v>
      </c>
      <c r="V3171">
        <f t="shared" si="711"/>
        <v>5</v>
      </c>
      <c r="W3171">
        <f t="shared" si="712"/>
        <v>2018</v>
      </c>
      <c r="X3171">
        <f t="shared" si="713"/>
        <v>21</v>
      </c>
      <c r="Y3171" s="25">
        <f t="shared" si="714"/>
        <v>27438.200000000194</v>
      </c>
    </row>
    <row r="3172" spans="1:25">
      <c r="A3172" t="s">
        <v>4571</v>
      </c>
      <c r="B3172" t="s">
        <v>4572</v>
      </c>
      <c r="C3172" t="s">
        <v>55</v>
      </c>
      <c r="D3172">
        <v>3</v>
      </c>
      <c r="E3172" s="36">
        <v>-39.799999999999997</v>
      </c>
      <c r="F3172" s="4">
        <v>-3.0000000000000001E-3</v>
      </c>
      <c r="G3172">
        <v>0</v>
      </c>
      <c r="H3172" s="25">
        <v>10.199999999999999</v>
      </c>
      <c r="I3172" s="25">
        <v>-39.799999999999997</v>
      </c>
      <c r="J3172" s="3">
        <v>10000</v>
      </c>
      <c r="K3172" s="7">
        <f t="shared" si="701"/>
        <v>-1</v>
      </c>
      <c r="L3172" s="6">
        <f t="shared" si="702"/>
        <v>-39.799999999999997</v>
      </c>
      <c r="M3172">
        <v>1</v>
      </c>
      <c r="N3172" s="9">
        <f t="shared" si="703"/>
        <v>0</v>
      </c>
      <c r="O3172" s="9">
        <f t="shared" si="704"/>
        <v>-1</v>
      </c>
      <c r="P3172" s="9">
        <f t="shared" si="705"/>
        <v>0</v>
      </c>
      <c r="Q3172" s="8">
        <f t="shared" si="706"/>
        <v>0</v>
      </c>
      <c r="R3172" s="8">
        <f t="shared" si="707"/>
        <v>-39.799999999999997</v>
      </c>
      <c r="S3172" t="str">
        <f t="shared" si="708"/>
        <v>10.00.00</v>
      </c>
      <c r="T3172" t="str">
        <f t="shared" si="709"/>
        <v>13.00.00</v>
      </c>
      <c r="U3172" t="str">
        <f t="shared" si="710"/>
        <v>22-mag-2018</v>
      </c>
      <c r="V3172">
        <f t="shared" si="711"/>
        <v>5</v>
      </c>
      <c r="W3172">
        <f t="shared" si="712"/>
        <v>2018</v>
      </c>
      <c r="X3172">
        <f t="shared" si="713"/>
        <v>22</v>
      </c>
      <c r="Y3172" s="25">
        <f t="shared" si="714"/>
        <v>27398.400000000194</v>
      </c>
    </row>
    <row r="3173" spans="1:25">
      <c r="A3173" t="s">
        <v>7721</v>
      </c>
      <c r="B3173" t="s">
        <v>7722</v>
      </c>
      <c r="C3173" t="s">
        <v>55</v>
      </c>
      <c r="D3173">
        <v>11</v>
      </c>
      <c r="E3173" s="36">
        <v>-62.3</v>
      </c>
      <c r="F3173" s="4">
        <v>-4.7999999999999996E-3</v>
      </c>
      <c r="G3173">
        <v>0</v>
      </c>
      <c r="H3173" s="25">
        <v>0</v>
      </c>
      <c r="I3173" s="25">
        <v>-68.400000000000006</v>
      </c>
      <c r="J3173" s="3">
        <v>10000</v>
      </c>
      <c r="K3173" s="7">
        <f t="shared" si="701"/>
        <v>-2</v>
      </c>
      <c r="L3173" s="6">
        <f t="shared" si="702"/>
        <v>-102.1</v>
      </c>
      <c r="M3173">
        <v>1</v>
      </c>
      <c r="N3173" s="9">
        <f t="shared" si="703"/>
        <v>0</v>
      </c>
      <c r="O3173" s="9">
        <f t="shared" si="704"/>
        <v>-1</v>
      </c>
      <c r="P3173" s="9">
        <f t="shared" si="705"/>
        <v>0</v>
      </c>
      <c r="Q3173" s="8">
        <f t="shared" si="706"/>
        <v>0</v>
      </c>
      <c r="R3173" s="8">
        <f t="shared" si="707"/>
        <v>-62.3</v>
      </c>
      <c r="S3173" t="str">
        <f t="shared" si="708"/>
        <v>10.30.00</v>
      </c>
      <c r="T3173" t="str">
        <f t="shared" si="709"/>
        <v>13.15.00</v>
      </c>
      <c r="U3173" t="str">
        <f t="shared" si="710"/>
        <v>22-mag-2018</v>
      </c>
      <c r="V3173">
        <f t="shared" si="711"/>
        <v>5</v>
      </c>
      <c r="W3173">
        <f t="shared" si="712"/>
        <v>2018</v>
      </c>
      <c r="X3173">
        <f t="shared" si="713"/>
        <v>22</v>
      </c>
      <c r="Y3173" s="25">
        <f t="shared" si="714"/>
        <v>27336.100000000195</v>
      </c>
    </row>
    <row r="3174" spans="1:25">
      <c r="A3174" t="s">
        <v>7722</v>
      </c>
      <c r="B3174" t="s">
        <v>7723</v>
      </c>
      <c r="C3174" t="s">
        <v>25</v>
      </c>
      <c r="D3174">
        <v>12</v>
      </c>
      <c r="E3174" s="36">
        <v>42</v>
      </c>
      <c r="F3174" s="4">
        <v>3.2000000000000002E-3</v>
      </c>
      <c r="G3174">
        <v>0</v>
      </c>
      <c r="H3174" s="25">
        <v>59.6</v>
      </c>
      <c r="I3174" s="25">
        <v>-10.5</v>
      </c>
      <c r="J3174" s="3">
        <v>10000</v>
      </c>
      <c r="K3174" s="7">
        <f t="shared" si="701"/>
        <v>1</v>
      </c>
      <c r="L3174" s="6">
        <f t="shared" si="702"/>
        <v>42</v>
      </c>
      <c r="M3174">
        <v>1</v>
      </c>
      <c r="N3174" s="9">
        <f t="shared" si="703"/>
        <v>1</v>
      </c>
      <c r="O3174" s="9">
        <f t="shared" si="704"/>
        <v>0</v>
      </c>
      <c r="P3174" s="9">
        <f t="shared" si="705"/>
        <v>0</v>
      </c>
      <c r="Q3174" s="8">
        <f t="shared" si="706"/>
        <v>42</v>
      </c>
      <c r="R3174" s="8">
        <f t="shared" si="707"/>
        <v>0</v>
      </c>
      <c r="S3174" t="str">
        <f t="shared" si="708"/>
        <v>13.15.00</v>
      </c>
      <c r="T3174" t="str">
        <f t="shared" si="709"/>
        <v>16.15.00</v>
      </c>
      <c r="U3174" t="str">
        <f t="shared" si="710"/>
        <v>22-mag-2018</v>
      </c>
      <c r="V3174">
        <f t="shared" si="711"/>
        <v>5</v>
      </c>
      <c r="W3174">
        <f t="shared" si="712"/>
        <v>2018</v>
      </c>
      <c r="X3174">
        <f t="shared" si="713"/>
        <v>22</v>
      </c>
      <c r="Y3174" s="25">
        <f t="shared" si="714"/>
        <v>27378.100000000195</v>
      </c>
    </row>
    <row r="3175" spans="1:25">
      <c r="A3175" t="s">
        <v>4573</v>
      </c>
      <c r="B3175" t="s">
        <v>4574</v>
      </c>
      <c r="C3175" t="s">
        <v>55</v>
      </c>
      <c r="D3175">
        <v>17</v>
      </c>
      <c r="E3175" s="36">
        <v>141.9</v>
      </c>
      <c r="F3175" s="4">
        <v>1.0800000000000001E-2</v>
      </c>
      <c r="G3175">
        <v>0</v>
      </c>
      <c r="H3175" s="25">
        <v>208.2</v>
      </c>
      <c r="I3175" s="25">
        <v>-6.4</v>
      </c>
      <c r="J3175" s="3">
        <v>10000</v>
      </c>
      <c r="K3175" s="7">
        <f t="shared" si="701"/>
        <v>2</v>
      </c>
      <c r="L3175" s="6">
        <f t="shared" si="702"/>
        <v>183.9</v>
      </c>
      <c r="M3175">
        <v>1</v>
      </c>
      <c r="N3175" s="9">
        <f t="shared" si="703"/>
        <v>1</v>
      </c>
      <c r="O3175" s="9">
        <f t="shared" si="704"/>
        <v>0</v>
      </c>
      <c r="P3175" s="9">
        <f t="shared" si="705"/>
        <v>0</v>
      </c>
      <c r="Q3175" s="8">
        <f t="shared" si="706"/>
        <v>141.9</v>
      </c>
      <c r="R3175" s="8">
        <f t="shared" si="707"/>
        <v>0</v>
      </c>
      <c r="S3175" t="str">
        <f t="shared" si="708"/>
        <v>4.00.00</v>
      </c>
      <c r="T3175" t="str">
        <f t="shared" si="709"/>
        <v>21.00.00</v>
      </c>
      <c r="U3175" t="str">
        <f t="shared" si="710"/>
        <v>23-mag-2018</v>
      </c>
      <c r="V3175">
        <f t="shared" si="711"/>
        <v>5</v>
      </c>
      <c r="W3175">
        <f t="shared" si="712"/>
        <v>2018</v>
      </c>
      <c r="X3175">
        <f t="shared" si="713"/>
        <v>23</v>
      </c>
      <c r="Y3175" s="25">
        <f t="shared" si="714"/>
        <v>27520.000000000196</v>
      </c>
    </row>
    <row r="3176" spans="1:25">
      <c r="A3176" t="s">
        <v>6424</v>
      </c>
      <c r="B3176" t="s">
        <v>6425</v>
      </c>
      <c r="C3176" t="s">
        <v>25</v>
      </c>
      <c r="D3176">
        <v>93</v>
      </c>
      <c r="E3176" s="36">
        <v>-137.4</v>
      </c>
      <c r="F3176" s="4">
        <v>-1.06E-2</v>
      </c>
      <c r="G3176">
        <v>0</v>
      </c>
      <c r="H3176" s="25">
        <v>25.7</v>
      </c>
      <c r="I3176" s="25">
        <v>-166.9</v>
      </c>
      <c r="J3176" s="3">
        <v>10000</v>
      </c>
      <c r="K3176" s="7">
        <f t="shared" si="701"/>
        <v>-1</v>
      </c>
      <c r="L3176" s="6">
        <f t="shared" si="702"/>
        <v>-137.4</v>
      </c>
      <c r="M3176">
        <v>1</v>
      </c>
      <c r="N3176" s="9">
        <f t="shared" si="703"/>
        <v>0</v>
      </c>
      <c r="O3176" s="9">
        <f t="shared" si="704"/>
        <v>-1</v>
      </c>
      <c r="P3176" s="9">
        <f t="shared" si="705"/>
        <v>0</v>
      </c>
      <c r="Q3176" s="8">
        <f t="shared" si="706"/>
        <v>0</v>
      </c>
      <c r="R3176" s="8">
        <f t="shared" si="707"/>
        <v>-137.4</v>
      </c>
      <c r="S3176" t="str">
        <f t="shared" si="708"/>
        <v>9.40.00</v>
      </c>
      <c r="T3176" t="str">
        <f t="shared" si="709"/>
        <v>17.25.00</v>
      </c>
      <c r="U3176" t="str">
        <f t="shared" si="710"/>
        <v>24-mag-2018</v>
      </c>
      <c r="V3176">
        <f t="shared" si="711"/>
        <v>5</v>
      </c>
      <c r="W3176">
        <f t="shared" si="712"/>
        <v>2018</v>
      </c>
      <c r="X3176">
        <f t="shared" si="713"/>
        <v>24</v>
      </c>
      <c r="Y3176" s="25">
        <f t="shared" si="714"/>
        <v>27382.600000000195</v>
      </c>
    </row>
    <row r="3177" spans="1:25">
      <c r="A3177" t="s">
        <v>2648</v>
      </c>
      <c r="B3177" t="s">
        <v>2649</v>
      </c>
      <c r="C3177" t="s">
        <v>25</v>
      </c>
      <c r="D3177">
        <v>3</v>
      </c>
      <c r="E3177" s="38">
        <v>-200</v>
      </c>
      <c r="F3177" s="4">
        <v>-7.7000000000000002E-3</v>
      </c>
      <c r="G3177">
        <v>0</v>
      </c>
      <c r="H3177" s="25">
        <v>0</v>
      </c>
      <c r="I3177" s="25">
        <v>-200</v>
      </c>
      <c r="J3177" s="3">
        <v>10000</v>
      </c>
      <c r="K3177" s="7">
        <f t="shared" si="701"/>
        <v>-2</v>
      </c>
      <c r="L3177" s="6">
        <f t="shared" si="702"/>
        <v>-337.4</v>
      </c>
      <c r="M3177">
        <v>1</v>
      </c>
      <c r="N3177" s="9">
        <f t="shared" si="703"/>
        <v>0</v>
      </c>
      <c r="O3177" s="9">
        <f t="shared" si="704"/>
        <v>-1</v>
      </c>
      <c r="P3177" s="9">
        <f t="shared" si="705"/>
        <v>0</v>
      </c>
      <c r="Q3177" s="8">
        <f t="shared" si="706"/>
        <v>0</v>
      </c>
      <c r="R3177" s="8">
        <f t="shared" si="707"/>
        <v>-200</v>
      </c>
      <c r="S3177" t="str">
        <f t="shared" si="708"/>
        <v>12.00.00</v>
      </c>
      <c r="T3177" t="str">
        <f t="shared" si="709"/>
        <v>15.00.00</v>
      </c>
      <c r="U3177" t="str">
        <f t="shared" si="710"/>
        <v>25-mag-2018</v>
      </c>
      <c r="V3177">
        <f t="shared" si="711"/>
        <v>5</v>
      </c>
      <c r="W3177">
        <f t="shared" si="712"/>
        <v>2018</v>
      </c>
      <c r="X3177">
        <f t="shared" si="713"/>
        <v>25</v>
      </c>
      <c r="Y3177" s="25">
        <f t="shared" si="714"/>
        <v>27182.600000000195</v>
      </c>
    </row>
    <row r="3178" spans="1:25">
      <c r="A3178" t="s">
        <v>4575</v>
      </c>
      <c r="B3178" t="s">
        <v>4576</v>
      </c>
      <c r="C3178" t="s">
        <v>25</v>
      </c>
      <c r="D3178">
        <v>11</v>
      </c>
      <c r="E3178" s="36">
        <v>9.1999999999999993</v>
      </c>
      <c r="F3178" s="4">
        <v>6.9999999999999999E-4</v>
      </c>
      <c r="G3178">
        <v>0</v>
      </c>
      <c r="H3178" s="25">
        <v>81.400000000000006</v>
      </c>
      <c r="I3178" s="25">
        <v>-6.4</v>
      </c>
      <c r="J3178" s="3">
        <v>10000</v>
      </c>
      <c r="K3178" s="7">
        <f t="shared" si="701"/>
        <v>1</v>
      </c>
      <c r="L3178" s="6">
        <f t="shared" si="702"/>
        <v>9.1999999999999993</v>
      </c>
      <c r="M3178">
        <v>1</v>
      </c>
      <c r="N3178" s="9">
        <f t="shared" si="703"/>
        <v>1</v>
      </c>
      <c r="O3178" s="9">
        <f t="shared" si="704"/>
        <v>0</v>
      </c>
      <c r="P3178" s="9">
        <f t="shared" si="705"/>
        <v>0</v>
      </c>
      <c r="Q3178" s="8">
        <f t="shared" si="706"/>
        <v>9.1999999999999993</v>
      </c>
      <c r="R3178" s="8">
        <f t="shared" si="707"/>
        <v>0</v>
      </c>
      <c r="S3178" t="str">
        <f t="shared" si="708"/>
        <v>3.00.00</v>
      </c>
      <c r="T3178" t="str">
        <f t="shared" si="709"/>
        <v>14.00.00</v>
      </c>
      <c r="U3178" t="str">
        <f t="shared" si="710"/>
        <v>25-mag-2018</v>
      </c>
      <c r="V3178">
        <f t="shared" si="711"/>
        <v>5</v>
      </c>
      <c r="W3178">
        <f t="shared" si="712"/>
        <v>2018</v>
      </c>
      <c r="X3178">
        <f t="shared" si="713"/>
        <v>25</v>
      </c>
      <c r="Y3178" s="25">
        <f t="shared" si="714"/>
        <v>27191.800000000196</v>
      </c>
    </row>
    <row r="3179" spans="1:25">
      <c r="A3179" t="s">
        <v>4577</v>
      </c>
      <c r="B3179" t="s">
        <v>4578</v>
      </c>
      <c r="C3179" t="s">
        <v>25</v>
      </c>
      <c r="D3179">
        <v>9</v>
      </c>
      <c r="E3179" s="36">
        <v>-3.8</v>
      </c>
      <c r="F3179" s="4">
        <v>-2.9999999999999997E-4</v>
      </c>
      <c r="G3179">
        <v>0</v>
      </c>
      <c r="H3179" s="25">
        <v>36.299999999999997</v>
      </c>
      <c r="I3179" s="25">
        <v>-3.8</v>
      </c>
      <c r="J3179" s="3">
        <v>10000</v>
      </c>
      <c r="K3179" s="7">
        <f t="shared" si="701"/>
        <v>-1</v>
      </c>
      <c r="L3179" s="6">
        <f t="shared" si="702"/>
        <v>-3.8</v>
      </c>
      <c r="M3179">
        <v>1</v>
      </c>
      <c r="N3179" s="9">
        <f t="shared" si="703"/>
        <v>0</v>
      </c>
      <c r="O3179" s="9">
        <f t="shared" si="704"/>
        <v>-1</v>
      </c>
      <c r="P3179" s="9">
        <f t="shared" si="705"/>
        <v>0</v>
      </c>
      <c r="Q3179" s="8">
        <f t="shared" si="706"/>
        <v>0</v>
      </c>
      <c r="R3179" s="8">
        <f t="shared" si="707"/>
        <v>-3.8</v>
      </c>
      <c r="S3179" t="str">
        <f t="shared" si="708"/>
        <v>1.00.00</v>
      </c>
      <c r="T3179" t="str">
        <f t="shared" si="709"/>
        <v>10.00.00</v>
      </c>
      <c r="U3179" t="str">
        <f t="shared" si="710"/>
        <v>28-mag-2018</v>
      </c>
      <c r="V3179">
        <f t="shared" si="711"/>
        <v>5</v>
      </c>
      <c r="W3179">
        <f t="shared" si="712"/>
        <v>2018</v>
      </c>
      <c r="X3179">
        <f t="shared" si="713"/>
        <v>28</v>
      </c>
      <c r="Y3179" s="25">
        <f t="shared" si="714"/>
        <v>27188.000000000196</v>
      </c>
    </row>
    <row r="3180" spans="1:25">
      <c r="A3180" t="s">
        <v>6426</v>
      </c>
      <c r="B3180" t="s">
        <v>6427</v>
      </c>
      <c r="C3180" t="s">
        <v>55</v>
      </c>
      <c r="D3180">
        <v>26</v>
      </c>
      <c r="E3180" s="36">
        <v>49</v>
      </c>
      <c r="F3180" s="4">
        <v>1.9E-3</v>
      </c>
      <c r="G3180">
        <v>0</v>
      </c>
      <c r="H3180" s="25">
        <v>143</v>
      </c>
      <c r="I3180" s="25">
        <v>0</v>
      </c>
      <c r="J3180" s="3">
        <v>10000</v>
      </c>
      <c r="K3180" s="7">
        <f t="shared" si="701"/>
        <v>1</v>
      </c>
      <c r="L3180" s="6">
        <f t="shared" si="702"/>
        <v>49</v>
      </c>
      <c r="M3180">
        <v>1</v>
      </c>
      <c r="N3180" s="9">
        <f t="shared" si="703"/>
        <v>1</v>
      </c>
      <c r="O3180" s="9">
        <f t="shared" si="704"/>
        <v>0</v>
      </c>
      <c r="P3180" s="9">
        <f t="shared" si="705"/>
        <v>0</v>
      </c>
      <c r="Q3180" s="8">
        <f t="shared" si="706"/>
        <v>49</v>
      </c>
      <c r="R3180" s="8">
        <f t="shared" si="707"/>
        <v>0</v>
      </c>
      <c r="S3180" t="str">
        <f t="shared" si="708"/>
        <v>10.55.00</v>
      </c>
      <c r="T3180" t="str">
        <f t="shared" si="709"/>
        <v>13.05.00</v>
      </c>
      <c r="U3180" t="str">
        <f t="shared" si="710"/>
        <v>28-mag-2018</v>
      </c>
      <c r="V3180">
        <f t="shared" si="711"/>
        <v>5</v>
      </c>
      <c r="W3180">
        <f t="shared" si="712"/>
        <v>2018</v>
      </c>
      <c r="X3180">
        <f t="shared" si="713"/>
        <v>28</v>
      </c>
      <c r="Y3180" s="25">
        <f t="shared" si="714"/>
        <v>27237.000000000196</v>
      </c>
    </row>
    <row r="3181" spans="1:25">
      <c r="A3181" t="s">
        <v>4579</v>
      </c>
      <c r="B3181" t="s">
        <v>4580</v>
      </c>
      <c r="C3181" t="s">
        <v>55</v>
      </c>
      <c r="D3181">
        <v>23</v>
      </c>
      <c r="E3181" s="36">
        <v>242.2</v>
      </c>
      <c r="F3181" s="4">
        <v>1.8700000000000001E-2</v>
      </c>
      <c r="G3181">
        <v>0</v>
      </c>
      <c r="H3181" s="25">
        <v>269.7</v>
      </c>
      <c r="I3181" s="25">
        <v>-3.5</v>
      </c>
      <c r="J3181" s="3">
        <v>10000</v>
      </c>
      <c r="K3181" s="7">
        <f t="shared" si="701"/>
        <v>2</v>
      </c>
      <c r="L3181" s="6">
        <f t="shared" si="702"/>
        <v>291.2</v>
      </c>
      <c r="M3181">
        <v>1</v>
      </c>
      <c r="N3181" s="9">
        <f t="shared" si="703"/>
        <v>1</v>
      </c>
      <c r="O3181" s="9">
        <f t="shared" si="704"/>
        <v>0</v>
      </c>
      <c r="P3181" s="9">
        <f t="shared" si="705"/>
        <v>0</v>
      </c>
      <c r="Q3181" s="8">
        <f t="shared" si="706"/>
        <v>242.2</v>
      </c>
      <c r="R3181" s="8">
        <f t="shared" si="707"/>
        <v>0</v>
      </c>
      <c r="S3181" t="str">
        <f t="shared" si="708"/>
        <v>12.00.00</v>
      </c>
      <c r="T3181" t="str">
        <f t="shared" si="709"/>
        <v>11.00.00</v>
      </c>
      <c r="U3181" t="str">
        <f t="shared" si="710"/>
        <v>28-mag-2018</v>
      </c>
      <c r="V3181">
        <f t="shared" si="711"/>
        <v>5</v>
      </c>
      <c r="W3181">
        <f t="shared" si="712"/>
        <v>2018</v>
      </c>
      <c r="X3181">
        <f t="shared" si="713"/>
        <v>28</v>
      </c>
      <c r="Y3181" s="25">
        <f t="shared" si="714"/>
        <v>27479.200000000197</v>
      </c>
    </row>
    <row r="3182" spans="1:25">
      <c r="A3182" t="s">
        <v>6428</v>
      </c>
      <c r="B3182" t="s">
        <v>6429</v>
      </c>
      <c r="C3182" t="s">
        <v>25</v>
      </c>
      <c r="D3182">
        <v>3</v>
      </c>
      <c r="E3182" s="36">
        <v>1.3</v>
      </c>
      <c r="F3182" s="4">
        <v>1E-4</v>
      </c>
      <c r="G3182">
        <v>0</v>
      </c>
      <c r="H3182" s="25">
        <v>1.5</v>
      </c>
      <c r="I3182" s="25">
        <v>-1.5</v>
      </c>
      <c r="J3182" s="3">
        <v>10000</v>
      </c>
      <c r="K3182" s="7">
        <f t="shared" si="701"/>
        <v>3</v>
      </c>
      <c r="L3182" s="6">
        <f t="shared" si="702"/>
        <v>292.5</v>
      </c>
      <c r="M3182">
        <v>1</v>
      </c>
      <c r="N3182" s="9">
        <f t="shared" si="703"/>
        <v>1</v>
      </c>
      <c r="O3182" s="9">
        <f t="shared" si="704"/>
        <v>0</v>
      </c>
      <c r="P3182" s="9">
        <f t="shared" si="705"/>
        <v>0</v>
      </c>
      <c r="Q3182" s="8">
        <f t="shared" si="706"/>
        <v>1.3</v>
      </c>
      <c r="R3182" s="8">
        <f t="shared" si="707"/>
        <v>0</v>
      </c>
      <c r="S3182" t="str">
        <f t="shared" si="708"/>
        <v>17.10.00</v>
      </c>
      <c r="T3182" t="str">
        <f t="shared" si="709"/>
        <v>17.25.00</v>
      </c>
      <c r="U3182" t="str">
        <f t="shared" si="710"/>
        <v>28-mag-2018</v>
      </c>
      <c r="V3182">
        <f t="shared" si="711"/>
        <v>5</v>
      </c>
      <c r="W3182">
        <f t="shared" si="712"/>
        <v>2018</v>
      </c>
      <c r="X3182">
        <f t="shared" si="713"/>
        <v>28</v>
      </c>
      <c r="Y3182" s="25">
        <f t="shared" si="714"/>
        <v>27480.500000000196</v>
      </c>
    </row>
    <row r="3183" spans="1:25">
      <c r="A3183" t="s">
        <v>3727</v>
      </c>
      <c r="B3183" t="s">
        <v>3728</v>
      </c>
      <c r="C3183" t="s">
        <v>25</v>
      </c>
      <c r="D3183">
        <v>11</v>
      </c>
      <c r="E3183" s="36">
        <v>-25.1</v>
      </c>
      <c r="F3183" s="4">
        <v>-2E-3</v>
      </c>
      <c r="G3183">
        <v>0</v>
      </c>
      <c r="H3183" s="25">
        <v>53.7</v>
      </c>
      <c r="I3183" s="25">
        <v>-110.6</v>
      </c>
      <c r="J3183" s="3">
        <v>10000</v>
      </c>
      <c r="K3183" s="7">
        <f t="shared" si="701"/>
        <v>-1</v>
      </c>
      <c r="L3183" s="6">
        <f t="shared" si="702"/>
        <v>-25.1</v>
      </c>
      <c r="M3183">
        <v>1</v>
      </c>
      <c r="N3183" s="9">
        <f t="shared" si="703"/>
        <v>0</v>
      </c>
      <c r="O3183" s="9">
        <f t="shared" si="704"/>
        <v>-1</v>
      </c>
      <c r="P3183" s="9">
        <f t="shared" si="705"/>
        <v>0</v>
      </c>
      <c r="Q3183" s="8">
        <f t="shared" si="706"/>
        <v>0</v>
      </c>
      <c r="R3183" s="8">
        <f t="shared" si="707"/>
        <v>-25.1</v>
      </c>
      <c r="S3183" t="str">
        <f t="shared" si="708"/>
        <v>12.00.00</v>
      </c>
      <c r="T3183" t="str">
        <f t="shared" si="709"/>
        <v>23.00.00</v>
      </c>
      <c r="U3183" t="str">
        <f t="shared" si="710"/>
        <v>29-mag-2018</v>
      </c>
      <c r="V3183">
        <f t="shared" si="711"/>
        <v>5</v>
      </c>
      <c r="W3183">
        <f t="shared" si="712"/>
        <v>2018</v>
      </c>
      <c r="X3183">
        <f t="shared" si="713"/>
        <v>29</v>
      </c>
      <c r="Y3183" s="25">
        <f t="shared" si="714"/>
        <v>27455.400000000198</v>
      </c>
    </row>
    <row r="3184" spans="1:25">
      <c r="A3184" t="s">
        <v>6430</v>
      </c>
      <c r="B3184" t="s">
        <v>6431</v>
      </c>
      <c r="C3184" t="s">
        <v>25</v>
      </c>
      <c r="D3184">
        <v>62</v>
      </c>
      <c r="E3184" s="36">
        <v>-5.4</v>
      </c>
      <c r="F3184" s="4">
        <v>-4.0000000000000002E-4</v>
      </c>
      <c r="G3184">
        <v>0</v>
      </c>
      <c r="H3184" s="25">
        <v>53.6</v>
      </c>
      <c r="I3184" s="25">
        <v>-25.3</v>
      </c>
      <c r="J3184" s="3">
        <v>10000</v>
      </c>
      <c r="K3184" s="7">
        <f t="shared" si="701"/>
        <v>-2</v>
      </c>
      <c r="L3184" s="6">
        <f t="shared" si="702"/>
        <v>-30.5</v>
      </c>
      <c r="M3184">
        <v>1</v>
      </c>
      <c r="N3184" s="9">
        <f t="shared" si="703"/>
        <v>0</v>
      </c>
      <c r="O3184" s="9">
        <f t="shared" si="704"/>
        <v>-1</v>
      </c>
      <c r="P3184" s="9">
        <f t="shared" si="705"/>
        <v>0</v>
      </c>
      <c r="Q3184" s="8">
        <f t="shared" si="706"/>
        <v>0</v>
      </c>
      <c r="R3184" s="8">
        <f t="shared" si="707"/>
        <v>-5.4</v>
      </c>
      <c r="S3184" t="str">
        <f t="shared" si="708"/>
        <v>12.15.00</v>
      </c>
      <c r="T3184" t="str">
        <f t="shared" si="709"/>
        <v>17.25.00</v>
      </c>
      <c r="U3184" t="str">
        <f t="shared" si="710"/>
        <v>29-mag-2018</v>
      </c>
      <c r="V3184">
        <f t="shared" si="711"/>
        <v>5</v>
      </c>
      <c r="W3184">
        <f t="shared" si="712"/>
        <v>2018</v>
      </c>
      <c r="X3184">
        <f t="shared" si="713"/>
        <v>29</v>
      </c>
      <c r="Y3184" s="25">
        <f t="shared" si="714"/>
        <v>27450.000000000196</v>
      </c>
    </row>
    <row r="3185" spans="1:25">
      <c r="A3185" t="s">
        <v>6432</v>
      </c>
      <c r="B3185" t="s">
        <v>6433</v>
      </c>
      <c r="C3185" t="s">
        <v>55</v>
      </c>
      <c r="D3185">
        <v>70</v>
      </c>
      <c r="E3185" s="36">
        <v>-161.19999999999999</v>
      </c>
      <c r="F3185" s="4">
        <v>-6.4000000000000003E-3</v>
      </c>
      <c r="G3185">
        <v>0</v>
      </c>
      <c r="H3185" s="25">
        <v>0</v>
      </c>
      <c r="I3185" s="25">
        <v>-200.6</v>
      </c>
      <c r="J3185" s="3">
        <v>10000</v>
      </c>
      <c r="K3185" s="7">
        <f t="shared" si="701"/>
        <v>-3</v>
      </c>
      <c r="L3185" s="6">
        <f t="shared" si="702"/>
        <v>-191.7</v>
      </c>
      <c r="M3185">
        <v>1</v>
      </c>
      <c r="N3185" s="9">
        <f t="shared" si="703"/>
        <v>0</v>
      </c>
      <c r="O3185" s="9">
        <f t="shared" si="704"/>
        <v>-1</v>
      </c>
      <c r="P3185" s="9">
        <f t="shared" si="705"/>
        <v>0</v>
      </c>
      <c r="Q3185" s="8">
        <f t="shared" si="706"/>
        <v>0</v>
      </c>
      <c r="R3185" s="8">
        <f t="shared" si="707"/>
        <v>-161.19999999999999</v>
      </c>
      <c r="S3185" t="str">
        <f t="shared" si="708"/>
        <v>11.35.00</v>
      </c>
      <c r="T3185" t="str">
        <f t="shared" si="709"/>
        <v>17.25.00</v>
      </c>
      <c r="U3185" t="str">
        <f t="shared" si="710"/>
        <v>30-mag-2018</v>
      </c>
      <c r="V3185">
        <f t="shared" si="711"/>
        <v>5</v>
      </c>
      <c r="W3185">
        <f t="shared" si="712"/>
        <v>2018</v>
      </c>
      <c r="X3185">
        <f t="shared" si="713"/>
        <v>30</v>
      </c>
      <c r="Y3185" s="25">
        <f t="shared" si="714"/>
        <v>27288.800000000196</v>
      </c>
    </row>
    <row r="3186" spans="1:25">
      <c r="A3186" t="s">
        <v>6434</v>
      </c>
      <c r="B3186" t="s">
        <v>6435</v>
      </c>
      <c r="C3186" t="s">
        <v>25</v>
      </c>
      <c r="D3186">
        <v>15</v>
      </c>
      <c r="E3186" s="36">
        <v>-69</v>
      </c>
      <c r="F3186" s="4">
        <v>-5.4000000000000003E-3</v>
      </c>
      <c r="G3186">
        <v>0</v>
      </c>
      <c r="H3186" s="25">
        <v>2</v>
      </c>
      <c r="I3186" s="25">
        <v>-69</v>
      </c>
      <c r="J3186" s="3">
        <v>10000</v>
      </c>
      <c r="K3186" s="7">
        <f t="shared" si="701"/>
        <v>-4</v>
      </c>
      <c r="L3186" s="6">
        <f t="shared" si="702"/>
        <v>-260.7</v>
      </c>
      <c r="M3186">
        <v>1</v>
      </c>
      <c r="N3186" s="9">
        <f t="shared" si="703"/>
        <v>0</v>
      </c>
      <c r="O3186" s="9">
        <f t="shared" si="704"/>
        <v>-1</v>
      </c>
      <c r="P3186" s="9">
        <f t="shared" si="705"/>
        <v>0</v>
      </c>
      <c r="Q3186" s="8">
        <f t="shared" si="706"/>
        <v>0</v>
      </c>
      <c r="R3186" s="8">
        <f t="shared" si="707"/>
        <v>-69</v>
      </c>
      <c r="S3186" t="str">
        <f t="shared" si="708"/>
        <v>14.30.00</v>
      </c>
      <c r="T3186" t="str">
        <f t="shared" si="709"/>
        <v>15.45.00</v>
      </c>
      <c r="U3186" t="str">
        <f t="shared" si="710"/>
        <v>31-mag-2018</v>
      </c>
      <c r="V3186">
        <f t="shared" si="711"/>
        <v>5</v>
      </c>
      <c r="W3186">
        <f t="shared" si="712"/>
        <v>2018</v>
      </c>
      <c r="X3186">
        <f t="shared" si="713"/>
        <v>31</v>
      </c>
      <c r="Y3186" s="25">
        <f t="shared" si="714"/>
        <v>27219.800000000196</v>
      </c>
    </row>
    <row r="3187" spans="1:25">
      <c r="A3187" t="s">
        <v>6435</v>
      </c>
      <c r="B3187" t="s">
        <v>6436</v>
      </c>
      <c r="C3187" t="s">
        <v>55</v>
      </c>
      <c r="D3187">
        <v>20</v>
      </c>
      <c r="E3187" s="36">
        <v>223.2</v>
      </c>
      <c r="F3187" s="4">
        <v>8.8000000000000005E-3</v>
      </c>
      <c r="G3187">
        <v>0</v>
      </c>
      <c r="H3187" s="25">
        <v>230.6</v>
      </c>
      <c r="I3187" s="25">
        <v>-9</v>
      </c>
      <c r="J3187" s="3">
        <v>10000</v>
      </c>
      <c r="K3187" s="7">
        <f t="shared" si="701"/>
        <v>1</v>
      </c>
      <c r="L3187" s="6">
        <f t="shared" si="702"/>
        <v>223.2</v>
      </c>
      <c r="M3187">
        <v>1</v>
      </c>
      <c r="N3187" s="9">
        <f t="shared" si="703"/>
        <v>1</v>
      </c>
      <c r="O3187" s="9">
        <f t="shared" si="704"/>
        <v>0</v>
      </c>
      <c r="P3187" s="9">
        <f t="shared" si="705"/>
        <v>0</v>
      </c>
      <c r="Q3187" s="8">
        <f t="shared" si="706"/>
        <v>223.2</v>
      </c>
      <c r="R3187" s="8">
        <f t="shared" si="707"/>
        <v>0</v>
      </c>
      <c r="S3187" t="str">
        <f t="shared" si="708"/>
        <v>15.45.00</v>
      </c>
      <c r="T3187" t="str">
        <f t="shared" si="709"/>
        <v>17.25.00</v>
      </c>
      <c r="U3187" t="str">
        <f t="shared" si="710"/>
        <v>31-mag-2018</v>
      </c>
      <c r="V3187">
        <f t="shared" si="711"/>
        <v>5</v>
      </c>
      <c r="W3187">
        <f t="shared" si="712"/>
        <v>2018</v>
      </c>
      <c r="X3187">
        <f t="shared" si="713"/>
        <v>31</v>
      </c>
      <c r="Y3187" s="25">
        <f t="shared" si="714"/>
        <v>27443.000000000196</v>
      </c>
    </row>
    <row r="3188" spans="1:25">
      <c r="A3188" t="s">
        <v>2650</v>
      </c>
      <c r="B3188" t="s">
        <v>2651</v>
      </c>
      <c r="C3188" t="s">
        <v>25</v>
      </c>
      <c r="D3188">
        <v>9</v>
      </c>
      <c r="E3188" s="38">
        <v>7.2</v>
      </c>
      <c r="F3188" s="4">
        <v>2.9999999999999997E-4</v>
      </c>
      <c r="G3188">
        <v>0</v>
      </c>
      <c r="H3188" s="25">
        <v>95</v>
      </c>
      <c r="I3188" s="25">
        <v>-51.8</v>
      </c>
      <c r="J3188" s="3">
        <v>10000</v>
      </c>
      <c r="K3188" s="7">
        <f t="shared" si="701"/>
        <v>2</v>
      </c>
      <c r="L3188" s="6">
        <f t="shared" si="702"/>
        <v>230.39999999999998</v>
      </c>
      <c r="M3188">
        <v>1</v>
      </c>
      <c r="N3188" s="9">
        <f t="shared" si="703"/>
        <v>1</v>
      </c>
      <c r="O3188" s="9">
        <f t="shared" si="704"/>
        <v>0</v>
      </c>
      <c r="P3188" s="9">
        <f t="shared" si="705"/>
        <v>0</v>
      </c>
      <c r="Q3188" s="8">
        <f t="shared" si="706"/>
        <v>7.2</v>
      </c>
      <c r="R3188" s="8">
        <f t="shared" si="707"/>
        <v>0</v>
      </c>
      <c r="S3188" t="str">
        <f t="shared" si="708"/>
        <v>12.00.00</v>
      </c>
      <c r="T3188" t="str">
        <f t="shared" si="709"/>
        <v>21.00.00</v>
      </c>
      <c r="U3188" t="str">
        <f t="shared" si="710"/>
        <v xml:space="preserve">1-giu-2018 </v>
      </c>
      <c r="V3188">
        <f t="shared" si="711"/>
        <v>6</v>
      </c>
      <c r="W3188">
        <f t="shared" si="712"/>
        <v>2018</v>
      </c>
      <c r="X3188">
        <f t="shared" si="713"/>
        <v>1</v>
      </c>
      <c r="Y3188" s="25">
        <f t="shared" si="714"/>
        <v>27450.200000000197</v>
      </c>
    </row>
    <row r="3189" spans="1:25">
      <c r="A3189" t="s">
        <v>6437</v>
      </c>
      <c r="B3189" t="s">
        <v>6438</v>
      </c>
      <c r="C3189" t="s">
        <v>55</v>
      </c>
      <c r="D3189">
        <v>54</v>
      </c>
      <c r="E3189" s="36">
        <v>-2.4</v>
      </c>
      <c r="F3189" s="4">
        <v>-1E-4</v>
      </c>
      <c r="G3189">
        <v>0</v>
      </c>
      <c r="H3189" s="25">
        <v>77</v>
      </c>
      <c r="I3189" s="25">
        <v>-31</v>
      </c>
      <c r="J3189" s="3">
        <v>10000</v>
      </c>
      <c r="K3189" s="7">
        <f t="shared" si="701"/>
        <v>-1</v>
      </c>
      <c r="L3189" s="6">
        <f t="shared" si="702"/>
        <v>-2.4</v>
      </c>
      <c r="M3189">
        <v>1</v>
      </c>
      <c r="N3189" s="9">
        <f t="shared" si="703"/>
        <v>0</v>
      </c>
      <c r="O3189" s="9">
        <f t="shared" si="704"/>
        <v>-1</v>
      </c>
      <c r="P3189" s="9">
        <f t="shared" si="705"/>
        <v>0</v>
      </c>
      <c r="Q3189" s="8">
        <f t="shared" si="706"/>
        <v>0</v>
      </c>
      <c r="R3189" s="8">
        <f t="shared" si="707"/>
        <v>-2.4</v>
      </c>
      <c r="S3189" t="str">
        <f t="shared" si="708"/>
        <v>10.10.00</v>
      </c>
      <c r="T3189" t="str">
        <f t="shared" si="709"/>
        <v>14.40.00</v>
      </c>
      <c r="U3189" t="str">
        <f t="shared" si="710"/>
        <v xml:space="preserve">4-giu-2018 </v>
      </c>
      <c r="V3189">
        <f t="shared" si="711"/>
        <v>6</v>
      </c>
      <c r="W3189">
        <f t="shared" si="712"/>
        <v>2018</v>
      </c>
      <c r="X3189">
        <f t="shared" si="713"/>
        <v>4</v>
      </c>
      <c r="Y3189" s="25">
        <f t="shared" si="714"/>
        <v>27447.800000000196</v>
      </c>
    </row>
    <row r="3190" spans="1:25">
      <c r="A3190" t="s">
        <v>4583</v>
      </c>
      <c r="B3190" t="s">
        <v>4584</v>
      </c>
      <c r="C3190" t="s">
        <v>55</v>
      </c>
      <c r="D3190">
        <v>4</v>
      </c>
      <c r="E3190" s="36">
        <v>-69.8</v>
      </c>
      <c r="F3190" s="4">
        <v>-5.4999999999999997E-3</v>
      </c>
      <c r="G3190">
        <v>0</v>
      </c>
      <c r="H3190" s="25">
        <v>0</v>
      </c>
      <c r="I3190" s="25">
        <v>-69.8</v>
      </c>
      <c r="J3190" s="3">
        <v>10000</v>
      </c>
      <c r="K3190" s="7">
        <f t="shared" si="701"/>
        <v>-2</v>
      </c>
      <c r="L3190" s="6">
        <f t="shared" si="702"/>
        <v>-72.2</v>
      </c>
      <c r="M3190">
        <v>1</v>
      </c>
      <c r="N3190" s="9">
        <f t="shared" si="703"/>
        <v>0</v>
      </c>
      <c r="O3190" s="9">
        <f t="shared" si="704"/>
        <v>-1</v>
      </c>
      <c r="P3190" s="9">
        <f t="shared" si="705"/>
        <v>0</v>
      </c>
      <c r="Q3190" s="8">
        <f t="shared" si="706"/>
        <v>0</v>
      </c>
      <c r="R3190" s="8">
        <f t="shared" si="707"/>
        <v>-69.8</v>
      </c>
      <c r="S3190" t="str">
        <f t="shared" si="708"/>
        <v>14.00.00</v>
      </c>
      <c r="T3190" t="str">
        <f t="shared" si="709"/>
        <v>18.00.00</v>
      </c>
      <c r="U3190" t="str">
        <f t="shared" si="710"/>
        <v xml:space="preserve">4-giu-2018 </v>
      </c>
      <c r="V3190">
        <f t="shared" si="711"/>
        <v>6</v>
      </c>
      <c r="W3190">
        <f t="shared" si="712"/>
        <v>2018</v>
      </c>
      <c r="X3190">
        <f t="shared" si="713"/>
        <v>4</v>
      </c>
      <c r="Y3190" s="25">
        <f t="shared" si="714"/>
        <v>27378.000000000196</v>
      </c>
    </row>
    <row r="3191" spans="1:25">
      <c r="A3191" t="s">
        <v>6438</v>
      </c>
      <c r="B3191" t="s">
        <v>6439</v>
      </c>
      <c r="C3191" t="s">
        <v>25</v>
      </c>
      <c r="D3191">
        <v>33</v>
      </c>
      <c r="E3191" s="36">
        <v>8.4</v>
      </c>
      <c r="F3191" s="4">
        <v>6.9999999999999999E-4</v>
      </c>
      <c r="G3191">
        <v>0</v>
      </c>
      <c r="H3191" s="25">
        <v>29.6</v>
      </c>
      <c r="I3191" s="25">
        <v>-3</v>
      </c>
      <c r="J3191" s="3">
        <v>10000</v>
      </c>
      <c r="K3191" s="7">
        <f t="shared" si="701"/>
        <v>1</v>
      </c>
      <c r="L3191" s="6">
        <f t="shared" si="702"/>
        <v>8.4</v>
      </c>
      <c r="M3191">
        <v>1</v>
      </c>
      <c r="N3191" s="9">
        <f t="shared" si="703"/>
        <v>1</v>
      </c>
      <c r="O3191" s="9">
        <f t="shared" si="704"/>
        <v>0</v>
      </c>
      <c r="P3191" s="9">
        <f t="shared" si="705"/>
        <v>0</v>
      </c>
      <c r="Q3191" s="8">
        <f t="shared" si="706"/>
        <v>8.4</v>
      </c>
      <c r="R3191" s="8">
        <f t="shared" si="707"/>
        <v>0</v>
      </c>
      <c r="S3191" t="str">
        <f t="shared" si="708"/>
        <v>14.40.00</v>
      </c>
      <c r="T3191" t="str">
        <f t="shared" si="709"/>
        <v>17.25.00</v>
      </c>
      <c r="U3191" t="str">
        <f t="shared" si="710"/>
        <v xml:space="preserve">4-giu-2018 </v>
      </c>
      <c r="V3191">
        <f t="shared" si="711"/>
        <v>6</v>
      </c>
      <c r="W3191">
        <f t="shared" si="712"/>
        <v>2018</v>
      </c>
      <c r="X3191">
        <f t="shared" si="713"/>
        <v>4</v>
      </c>
      <c r="Y3191" s="25">
        <f t="shared" si="714"/>
        <v>27386.400000000198</v>
      </c>
    </row>
    <row r="3192" spans="1:25">
      <c r="A3192" t="s">
        <v>3729</v>
      </c>
      <c r="B3192" t="s">
        <v>3730</v>
      </c>
      <c r="C3192" t="s">
        <v>25</v>
      </c>
      <c r="D3192">
        <v>8</v>
      </c>
      <c r="E3192" s="36">
        <v>20.100000000000001</v>
      </c>
      <c r="F3192" s="4">
        <v>1.6000000000000001E-3</v>
      </c>
      <c r="G3192">
        <v>0</v>
      </c>
      <c r="H3192" s="25">
        <v>35.6</v>
      </c>
      <c r="I3192" s="25">
        <v>0</v>
      </c>
      <c r="J3192" s="3">
        <v>10000</v>
      </c>
      <c r="K3192" s="7">
        <f t="shared" si="701"/>
        <v>2</v>
      </c>
      <c r="L3192" s="6">
        <f t="shared" si="702"/>
        <v>28.5</v>
      </c>
      <c r="M3192">
        <v>1</v>
      </c>
      <c r="N3192" s="9">
        <f t="shared" si="703"/>
        <v>1</v>
      </c>
      <c r="O3192" s="9">
        <f t="shared" si="704"/>
        <v>0</v>
      </c>
      <c r="P3192" s="9">
        <f t="shared" si="705"/>
        <v>0</v>
      </c>
      <c r="Q3192" s="8">
        <f t="shared" si="706"/>
        <v>20.100000000000001</v>
      </c>
      <c r="R3192" s="8">
        <f t="shared" si="707"/>
        <v>0</v>
      </c>
      <c r="S3192" t="str">
        <f t="shared" si="708"/>
        <v>15.00.00</v>
      </c>
      <c r="T3192" t="str">
        <f t="shared" si="709"/>
        <v>23.00.00</v>
      </c>
      <c r="U3192" t="str">
        <f t="shared" si="710"/>
        <v xml:space="preserve">4-giu-2018 </v>
      </c>
      <c r="V3192">
        <f t="shared" si="711"/>
        <v>6</v>
      </c>
      <c r="W3192">
        <f t="shared" si="712"/>
        <v>2018</v>
      </c>
      <c r="X3192">
        <f t="shared" si="713"/>
        <v>4</v>
      </c>
      <c r="Y3192" s="25">
        <f t="shared" si="714"/>
        <v>27406.500000000196</v>
      </c>
    </row>
    <row r="3193" spans="1:25">
      <c r="A3193" t="s">
        <v>4581</v>
      </c>
      <c r="B3193" t="s">
        <v>4582</v>
      </c>
      <c r="C3193" t="s">
        <v>25</v>
      </c>
      <c r="D3193">
        <v>1</v>
      </c>
      <c r="E3193" s="36">
        <v>-63.8</v>
      </c>
      <c r="F3193" s="4">
        <v>-5.0000000000000001E-3</v>
      </c>
      <c r="G3193">
        <v>0</v>
      </c>
      <c r="H3193" s="25">
        <v>0</v>
      </c>
      <c r="I3193" s="25">
        <v>-63.8</v>
      </c>
      <c r="J3193" s="3">
        <v>10000</v>
      </c>
      <c r="K3193" s="7">
        <f t="shared" si="701"/>
        <v>-1</v>
      </c>
      <c r="L3193" s="6">
        <f t="shared" si="702"/>
        <v>-63.8</v>
      </c>
      <c r="M3193">
        <v>1</v>
      </c>
      <c r="N3193" s="9">
        <f t="shared" si="703"/>
        <v>0</v>
      </c>
      <c r="O3193" s="9">
        <f t="shared" si="704"/>
        <v>-1</v>
      </c>
      <c r="P3193" s="9">
        <f t="shared" si="705"/>
        <v>0</v>
      </c>
      <c r="Q3193" s="8">
        <f t="shared" si="706"/>
        <v>0</v>
      </c>
      <c r="R3193" s="8">
        <f t="shared" si="707"/>
        <v>-63.8</v>
      </c>
      <c r="S3193" t="str">
        <f t="shared" si="708"/>
        <v>9.00.00</v>
      </c>
      <c r="T3193" t="str">
        <f t="shared" si="709"/>
        <v>10.00.00</v>
      </c>
      <c r="U3193" t="str">
        <f t="shared" si="710"/>
        <v xml:space="preserve">4-giu-2018 </v>
      </c>
      <c r="V3193">
        <f t="shared" si="711"/>
        <v>6</v>
      </c>
      <c r="W3193">
        <f t="shared" si="712"/>
        <v>2018</v>
      </c>
      <c r="X3193">
        <f t="shared" si="713"/>
        <v>4</v>
      </c>
      <c r="Y3193" s="25">
        <f t="shared" si="714"/>
        <v>27342.700000000197</v>
      </c>
    </row>
    <row r="3194" spans="1:25">
      <c r="A3194" t="s">
        <v>4585</v>
      </c>
      <c r="B3194" t="s">
        <v>4586</v>
      </c>
      <c r="C3194" t="s">
        <v>25</v>
      </c>
      <c r="D3194">
        <v>4</v>
      </c>
      <c r="E3194" s="36">
        <v>22.2</v>
      </c>
      <c r="F3194" s="4">
        <v>1.6999999999999999E-3</v>
      </c>
      <c r="G3194">
        <v>0</v>
      </c>
      <c r="H3194" s="25">
        <v>87.9</v>
      </c>
      <c r="I3194" s="25">
        <v>-0.6</v>
      </c>
      <c r="J3194" s="3">
        <v>10000</v>
      </c>
      <c r="K3194" s="7">
        <f t="shared" si="701"/>
        <v>1</v>
      </c>
      <c r="L3194" s="6">
        <f t="shared" si="702"/>
        <v>22.2</v>
      </c>
      <c r="M3194">
        <v>1</v>
      </c>
      <c r="N3194" s="9">
        <f t="shared" si="703"/>
        <v>1</v>
      </c>
      <c r="O3194" s="9">
        <f t="shared" si="704"/>
        <v>0</v>
      </c>
      <c r="P3194" s="9">
        <f t="shared" si="705"/>
        <v>0</v>
      </c>
      <c r="Q3194" s="8">
        <f t="shared" si="706"/>
        <v>22.2</v>
      </c>
      <c r="R3194" s="8">
        <f t="shared" si="707"/>
        <v>0</v>
      </c>
      <c r="S3194" t="str">
        <f t="shared" si="708"/>
        <v>10.00.00</v>
      </c>
      <c r="T3194" t="str">
        <f t="shared" si="709"/>
        <v>14.00.00</v>
      </c>
      <c r="U3194" t="str">
        <f t="shared" si="710"/>
        <v xml:space="preserve">5-giu-2018 </v>
      </c>
      <c r="V3194">
        <f t="shared" si="711"/>
        <v>6</v>
      </c>
      <c r="W3194">
        <f t="shared" si="712"/>
        <v>2018</v>
      </c>
      <c r="X3194">
        <f t="shared" si="713"/>
        <v>5</v>
      </c>
      <c r="Y3194" s="25">
        <f t="shared" si="714"/>
        <v>27364.900000000198</v>
      </c>
    </row>
    <row r="3195" spans="1:25">
      <c r="A3195" t="s">
        <v>7724</v>
      </c>
      <c r="B3195" t="s">
        <v>7725</v>
      </c>
      <c r="C3195" t="s">
        <v>25</v>
      </c>
      <c r="D3195">
        <v>7</v>
      </c>
      <c r="E3195" s="36">
        <v>43</v>
      </c>
      <c r="F3195" s="4">
        <v>3.3999999999999998E-3</v>
      </c>
      <c r="G3195">
        <v>0</v>
      </c>
      <c r="H3195" s="25">
        <v>65</v>
      </c>
      <c r="I3195" s="25">
        <v>-4.5</v>
      </c>
      <c r="J3195" s="3">
        <v>10000</v>
      </c>
      <c r="K3195" s="7">
        <f t="shared" si="701"/>
        <v>2</v>
      </c>
      <c r="L3195" s="6">
        <f t="shared" si="702"/>
        <v>65.2</v>
      </c>
      <c r="M3195">
        <v>1</v>
      </c>
      <c r="N3195" s="9">
        <f t="shared" si="703"/>
        <v>1</v>
      </c>
      <c r="O3195" s="9">
        <f t="shared" si="704"/>
        <v>0</v>
      </c>
      <c r="P3195" s="9">
        <f t="shared" si="705"/>
        <v>0</v>
      </c>
      <c r="Q3195" s="8">
        <f t="shared" si="706"/>
        <v>43</v>
      </c>
      <c r="R3195" s="8">
        <f t="shared" si="707"/>
        <v>0</v>
      </c>
      <c r="S3195" t="str">
        <f t="shared" si="708"/>
        <v>10.45.00</v>
      </c>
      <c r="T3195" t="str">
        <f t="shared" si="709"/>
        <v>12.30.00</v>
      </c>
      <c r="U3195" t="str">
        <f t="shared" si="710"/>
        <v xml:space="preserve">5-giu-2018 </v>
      </c>
      <c r="V3195">
        <f t="shared" si="711"/>
        <v>6</v>
      </c>
      <c r="W3195">
        <f t="shared" si="712"/>
        <v>2018</v>
      </c>
      <c r="X3195">
        <f t="shared" si="713"/>
        <v>5</v>
      </c>
      <c r="Y3195" s="25">
        <f t="shared" si="714"/>
        <v>27407.900000000198</v>
      </c>
    </row>
    <row r="3196" spans="1:25">
      <c r="A3196" t="s">
        <v>2652</v>
      </c>
      <c r="B3196" t="s">
        <v>2653</v>
      </c>
      <c r="C3196" t="s">
        <v>25</v>
      </c>
      <c r="D3196">
        <v>5</v>
      </c>
      <c r="E3196" s="38">
        <v>-200</v>
      </c>
      <c r="F3196" s="4">
        <v>-7.7999999999999996E-3</v>
      </c>
      <c r="G3196">
        <v>0</v>
      </c>
      <c r="H3196" s="25">
        <v>37.4</v>
      </c>
      <c r="I3196" s="25">
        <v>-200</v>
      </c>
      <c r="J3196" s="3">
        <v>10000</v>
      </c>
      <c r="K3196" s="7">
        <f t="shared" si="701"/>
        <v>-1</v>
      </c>
      <c r="L3196" s="6">
        <f t="shared" si="702"/>
        <v>-200</v>
      </c>
      <c r="M3196">
        <v>1</v>
      </c>
      <c r="N3196" s="9">
        <f t="shared" si="703"/>
        <v>0</v>
      </c>
      <c r="O3196" s="9">
        <f t="shared" si="704"/>
        <v>-1</v>
      </c>
      <c r="P3196" s="9">
        <f t="shared" si="705"/>
        <v>0</v>
      </c>
      <c r="Q3196" s="8">
        <f t="shared" si="706"/>
        <v>0</v>
      </c>
      <c r="R3196" s="8">
        <f t="shared" si="707"/>
        <v>-200</v>
      </c>
      <c r="S3196" t="str">
        <f t="shared" si="708"/>
        <v>12.00.00</v>
      </c>
      <c r="T3196" t="str">
        <f t="shared" si="709"/>
        <v>17.00.00</v>
      </c>
      <c r="U3196" t="str">
        <f t="shared" si="710"/>
        <v xml:space="preserve">5-giu-2018 </v>
      </c>
      <c r="V3196">
        <f t="shared" si="711"/>
        <v>6</v>
      </c>
      <c r="W3196">
        <f t="shared" si="712"/>
        <v>2018</v>
      </c>
      <c r="X3196">
        <f t="shared" si="713"/>
        <v>5</v>
      </c>
      <c r="Y3196" s="25">
        <f t="shared" si="714"/>
        <v>27207.900000000198</v>
      </c>
    </row>
    <row r="3197" spans="1:25">
      <c r="A3197" t="s">
        <v>4587</v>
      </c>
      <c r="B3197" t="s">
        <v>4588</v>
      </c>
      <c r="C3197" t="s">
        <v>55</v>
      </c>
      <c r="D3197">
        <v>14</v>
      </c>
      <c r="E3197" s="36">
        <v>-42.8</v>
      </c>
      <c r="F3197" s="4">
        <v>-3.3E-3</v>
      </c>
      <c r="G3197">
        <v>0</v>
      </c>
      <c r="H3197" s="25">
        <v>16.5</v>
      </c>
      <c r="I3197" s="25">
        <v>-42.8</v>
      </c>
      <c r="J3197" s="3">
        <v>10000</v>
      </c>
      <c r="K3197" s="7">
        <f t="shared" si="701"/>
        <v>-2</v>
      </c>
      <c r="L3197" s="6">
        <f t="shared" si="702"/>
        <v>-242.8</v>
      </c>
      <c r="M3197">
        <v>1</v>
      </c>
      <c r="N3197" s="9">
        <f t="shared" si="703"/>
        <v>0</v>
      </c>
      <c r="O3197" s="9">
        <f t="shared" si="704"/>
        <v>-1</v>
      </c>
      <c r="P3197" s="9">
        <f t="shared" si="705"/>
        <v>0</v>
      </c>
      <c r="Q3197" s="8">
        <f t="shared" si="706"/>
        <v>0</v>
      </c>
      <c r="R3197" s="8">
        <f t="shared" si="707"/>
        <v>-42.8</v>
      </c>
      <c r="S3197" t="str">
        <f t="shared" si="708"/>
        <v>18.00.00</v>
      </c>
      <c r="T3197" t="str">
        <f t="shared" si="709"/>
        <v>8.00.00</v>
      </c>
      <c r="U3197" t="str">
        <f t="shared" si="710"/>
        <v xml:space="preserve">5-giu-2018 </v>
      </c>
      <c r="V3197">
        <f t="shared" si="711"/>
        <v>6</v>
      </c>
      <c r="W3197">
        <f t="shared" si="712"/>
        <v>2018</v>
      </c>
      <c r="X3197">
        <f t="shared" si="713"/>
        <v>5</v>
      </c>
      <c r="Y3197" s="25">
        <f t="shared" si="714"/>
        <v>27165.100000000199</v>
      </c>
    </row>
    <row r="3198" spans="1:25">
      <c r="A3198" t="s">
        <v>4587</v>
      </c>
      <c r="B3198" t="s">
        <v>7726</v>
      </c>
      <c r="C3198" t="s">
        <v>55</v>
      </c>
      <c r="D3198">
        <v>12</v>
      </c>
      <c r="E3198" s="36">
        <v>-14.7</v>
      </c>
      <c r="F3198" s="4">
        <v>-1.1999999999999999E-3</v>
      </c>
      <c r="G3198">
        <v>0</v>
      </c>
      <c r="H3198" s="25">
        <v>0</v>
      </c>
      <c r="I3198" s="25">
        <v>-26.7</v>
      </c>
      <c r="J3198" s="3">
        <v>10000</v>
      </c>
      <c r="K3198" s="7">
        <f t="shared" si="701"/>
        <v>-3</v>
      </c>
      <c r="L3198" s="6">
        <f t="shared" si="702"/>
        <v>-257.5</v>
      </c>
      <c r="M3198">
        <v>1</v>
      </c>
      <c r="N3198" s="9">
        <f t="shared" si="703"/>
        <v>0</v>
      </c>
      <c r="O3198" s="9">
        <f t="shared" si="704"/>
        <v>-1</v>
      </c>
      <c r="P3198" s="9">
        <f t="shared" si="705"/>
        <v>0</v>
      </c>
      <c r="Q3198" s="8">
        <f t="shared" si="706"/>
        <v>0</v>
      </c>
      <c r="R3198" s="8">
        <f t="shared" si="707"/>
        <v>-14.7</v>
      </c>
      <c r="S3198" t="str">
        <f t="shared" si="708"/>
        <v>18.00.00</v>
      </c>
      <c r="T3198" t="str">
        <f t="shared" si="709"/>
        <v>21.00.00</v>
      </c>
      <c r="U3198" t="str">
        <f t="shared" si="710"/>
        <v xml:space="preserve">5-giu-2018 </v>
      </c>
      <c r="V3198">
        <f t="shared" si="711"/>
        <v>6</v>
      </c>
      <c r="W3198">
        <f t="shared" si="712"/>
        <v>2018</v>
      </c>
      <c r="X3198">
        <f t="shared" si="713"/>
        <v>5</v>
      </c>
      <c r="Y3198" s="25">
        <f t="shared" si="714"/>
        <v>27150.400000000198</v>
      </c>
    </row>
    <row r="3199" spans="1:25">
      <c r="A3199" t="s">
        <v>4589</v>
      </c>
      <c r="B3199" t="s">
        <v>2655</v>
      </c>
      <c r="C3199" t="s">
        <v>25</v>
      </c>
      <c r="D3199">
        <v>4</v>
      </c>
      <c r="E3199" s="36">
        <v>-41.8</v>
      </c>
      <c r="F3199" s="4">
        <v>-3.3E-3</v>
      </c>
      <c r="G3199">
        <v>0</v>
      </c>
      <c r="H3199" s="25">
        <v>11.7</v>
      </c>
      <c r="I3199" s="25">
        <v>-41.8</v>
      </c>
      <c r="J3199" s="3">
        <v>10000</v>
      </c>
      <c r="K3199" s="7">
        <f t="shared" si="701"/>
        <v>-4</v>
      </c>
      <c r="L3199" s="6">
        <f t="shared" si="702"/>
        <v>-299.3</v>
      </c>
      <c r="M3199">
        <v>1</v>
      </c>
      <c r="N3199" s="9">
        <f t="shared" si="703"/>
        <v>0</v>
      </c>
      <c r="O3199" s="9">
        <f t="shared" si="704"/>
        <v>-1</v>
      </c>
      <c r="P3199" s="9">
        <f t="shared" si="705"/>
        <v>0</v>
      </c>
      <c r="Q3199" s="8">
        <f t="shared" si="706"/>
        <v>0</v>
      </c>
      <c r="R3199" s="8">
        <f t="shared" si="707"/>
        <v>-41.8</v>
      </c>
      <c r="S3199" t="str">
        <f t="shared" si="708"/>
        <v>11.00.00</v>
      </c>
      <c r="T3199" t="str">
        <f t="shared" si="709"/>
        <v>15.00.00</v>
      </c>
      <c r="U3199" t="str">
        <f t="shared" si="710"/>
        <v xml:space="preserve">6-giu-2018 </v>
      </c>
      <c r="V3199">
        <f t="shared" si="711"/>
        <v>6</v>
      </c>
      <c r="W3199">
        <f t="shared" si="712"/>
        <v>2018</v>
      </c>
      <c r="X3199">
        <f t="shared" si="713"/>
        <v>6</v>
      </c>
      <c r="Y3199" s="25">
        <f t="shared" si="714"/>
        <v>27108.600000000199</v>
      </c>
    </row>
    <row r="3200" spans="1:25">
      <c r="A3200" t="s">
        <v>2654</v>
      </c>
      <c r="B3200" t="s">
        <v>2655</v>
      </c>
      <c r="C3200" t="s">
        <v>25</v>
      </c>
      <c r="D3200">
        <v>3</v>
      </c>
      <c r="E3200" s="38">
        <v>-200</v>
      </c>
      <c r="F3200" s="4">
        <v>-7.7999999999999996E-3</v>
      </c>
      <c r="G3200">
        <v>0</v>
      </c>
      <c r="H3200" s="25">
        <v>0</v>
      </c>
      <c r="I3200" s="25">
        <v>-200</v>
      </c>
      <c r="J3200" s="3">
        <v>10000</v>
      </c>
      <c r="K3200" s="7">
        <f t="shared" si="701"/>
        <v>-5</v>
      </c>
      <c r="L3200" s="6">
        <f t="shared" si="702"/>
        <v>-499.3</v>
      </c>
      <c r="M3200">
        <v>1</v>
      </c>
      <c r="N3200" s="9">
        <f t="shared" si="703"/>
        <v>0</v>
      </c>
      <c r="O3200" s="9">
        <f t="shared" si="704"/>
        <v>-1</v>
      </c>
      <c r="P3200" s="9">
        <f t="shared" si="705"/>
        <v>0</v>
      </c>
      <c r="Q3200" s="8">
        <f t="shared" si="706"/>
        <v>0</v>
      </c>
      <c r="R3200" s="8">
        <f t="shared" si="707"/>
        <v>-200</v>
      </c>
      <c r="S3200" t="str">
        <f t="shared" si="708"/>
        <v>12.00.00</v>
      </c>
      <c r="T3200" t="str">
        <f t="shared" si="709"/>
        <v>15.00.00</v>
      </c>
      <c r="U3200" t="str">
        <f t="shared" si="710"/>
        <v xml:space="preserve">6-giu-2018 </v>
      </c>
      <c r="V3200">
        <f t="shared" si="711"/>
        <v>6</v>
      </c>
      <c r="W3200">
        <f t="shared" si="712"/>
        <v>2018</v>
      </c>
      <c r="X3200">
        <f t="shared" si="713"/>
        <v>6</v>
      </c>
      <c r="Y3200" s="25">
        <f t="shared" si="714"/>
        <v>26908.600000000199</v>
      </c>
    </row>
    <row r="3201" spans="1:25">
      <c r="A3201" t="s">
        <v>6440</v>
      </c>
      <c r="B3201" t="s">
        <v>6441</v>
      </c>
      <c r="C3201" t="s">
        <v>55</v>
      </c>
      <c r="D3201">
        <v>43</v>
      </c>
      <c r="E3201" s="36">
        <v>69.400000000000006</v>
      </c>
      <c r="F3201" s="4">
        <v>2.7000000000000001E-3</v>
      </c>
      <c r="G3201">
        <v>0</v>
      </c>
      <c r="H3201" s="25">
        <v>161.4</v>
      </c>
      <c r="I3201" s="25">
        <v>-78</v>
      </c>
      <c r="J3201" s="3">
        <v>10000</v>
      </c>
      <c r="K3201" s="7">
        <f t="shared" si="701"/>
        <v>1</v>
      </c>
      <c r="L3201" s="6">
        <f t="shared" si="702"/>
        <v>69.400000000000006</v>
      </c>
      <c r="M3201">
        <v>1</v>
      </c>
      <c r="N3201" s="9">
        <f t="shared" si="703"/>
        <v>1</v>
      </c>
      <c r="O3201" s="9">
        <f t="shared" si="704"/>
        <v>0</v>
      </c>
      <c r="P3201" s="9">
        <f t="shared" si="705"/>
        <v>0</v>
      </c>
      <c r="Q3201" s="8">
        <f t="shared" si="706"/>
        <v>69.400000000000006</v>
      </c>
      <c r="R3201" s="8">
        <f t="shared" si="707"/>
        <v>0</v>
      </c>
      <c r="S3201" t="str">
        <f t="shared" si="708"/>
        <v>13.20.00</v>
      </c>
      <c r="T3201" t="str">
        <f t="shared" si="709"/>
        <v>16.55.00</v>
      </c>
      <c r="U3201" t="str">
        <f t="shared" si="710"/>
        <v xml:space="preserve">6-giu-2018 </v>
      </c>
      <c r="V3201">
        <f t="shared" si="711"/>
        <v>6</v>
      </c>
      <c r="W3201">
        <f t="shared" si="712"/>
        <v>2018</v>
      </c>
      <c r="X3201">
        <f t="shared" si="713"/>
        <v>6</v>
      </c>
      <c r="Y3201" s="25">
        <f t="shared" si="714"/>
        <v>26978.0000000002</v>
      </c>
    </row>
    <row r="3202" spans="1:25">
      <c r="A3202" t="s">
        <v>4590</v>
      </c>
      <c r="B3202" t="s">
        <v>4591</v>
      </c>
      <c r="C3202" t="s">
        <v>55</v>
      </c>
      <c r="D3202">
        <v>1</v>
      </c>
      <c r="E3202" s="36">
        <v>-60.8</v>
      </c>
      <c r="F3202" s="4">
        <v>-4.7999999999999996E-3</v>
      </c>
      <c r="G3202">
        <v>0</v>
      </c>
      <c r="H3202" s="25">
        <v>0</v>
      </c>
      <c r="I3202" s="25">
        <v>-60.8</v>
      </c>
      <c r="J3202" s="3">
        <v>10000</v>
      </c>
      <c r="K3202" s="7">
        <f t="shared" si="701"/>
        <v>-1</v>
      </c>
      <c r="L3202" s="6">
        <f t="shared" si="702"/>
        <v>-60.8</v>
      </c>
      <c r="M3202">
        <v>1</v>
      </c>
      <c r="N3202" s="9">
        <f t="shared" si="703"/>
        <v>0</v>
      </c>
      <c r="O3202" s="9">
        <f t="shared" si="704"/>
        <v>-1</v>
      </c>
      <c r="P3202" s="9">
        <f t="shared" si="705"/>
        <v>0</v>
      </c>
      <c r="Q3202" s="8">
        <f t="shared" si="706"/>
        <v>0</v>
      </c>
      <c r="R3202" s="8">
        <f t="shared" si="707"/>
        <v>-60.8</v>
      </c>
      <c r="S3202" t="str">
        <f t="shared" si="708"/>
        <v>16.00.00</v>
      </c>
      <c r="T3202" t="str">
        <f t="shared" si="709"/>
        <v>17.00.00</v>
      </c>
      <c r="U3202" t="str">
        <f t="shared" si="710"/>
        <v xml:space="preserve">6-giu-2018 </v>
      </c>
      <c r="V3202">
        <f t="shared" si="711"/>
        <v>6</v>
      </c>
      <c r="W3202">
        <f t="shared" si="712"/>
        <v>2018</v>
      </c>
      <c r="X3202">
        <f t="shared" si="713"/>
        <v>6</v>
      </c>
      <c r="Y3202" s="25">
        <f t="shared" si="714"/>
        <v>26917.200000000201</v>
      </c>
    </row>
    <row r="3203" spans="1:25">
      <c r="A3203" t="s">
        <v>4592</v>
      </c>
      <c r="B3203" t="s">
        <v>4593</v>
      </c>
      <c r="C3203" t="s">
        <v>25</v>
      </c>
      <c r="D3203">
        <v>16</v>
      </c>
      <c r="E3203" s="36">
        <v>-8.6</v>
      </c>
      <c r="F3203" s="4">
        <v>-6.9999999999999999E-4</v>
      </c>
      <c r="G3203">
        <v>0</v>
      </c>
      <c r="H3203" s="25">
        <v>40.200000000000003</v>
      </c>
      <c r="I3203" s="25">
        <v>-8.1</v>
      </c>
      <c r="J3203" s="3">
        <v>10000</v>
      </c>
      <c r="K3203" s="7">
        <f t="shared" si="701"/>
        <v>-2</v>
      </c>
      <c r="L3203" s="6">
        <f t="shared" si="702"/>
        <v>-69.399999999999991</v>
      </c>
      <c r="M3203">
        <v>1</v>
      </c>
      <c r="N3203" s="9">
        <f t="shared" si="703"/>
        <v>0</v>
      </c>
      <c r="O3203" s="9">
        <f t="shared" si="704"/>
        <v>-1</v>
      </c>
      <c r="P3203" s="9">
        <f t="shared" si="705"/>
        <v>0</v>
      </c>
      <c r="Q3203" s="8">
        <f t="shared" si="706"/>
        <v>0</v>
      </c>
      <c r="R3203" s="8">
        <f t="shared" si="707"/>
        <v>-8.6</v>
      </c>
      <c r="S3203" t="str">
        <f t="shared" si="708"/>
        <v>19.00.00</v>
      </c>
      <c r="T3203" t="str">
        <f t="shared" si="709"/>
        <v>11.00.00</v>
      </c>
      <c r="U3203" t="str">
        <f t="shared" si="710"/>
        <v xml:space="preserve">6-giu-2018 </v>
      </c>
      <c r="V3203">
        <f t="shared" si="711"/>
        <v>6</v>
      </c>
      <c r="W3203">
        <f t="shared" si="712"/>
        <v>2018</v>
      </c>
      <c r="X3203">
        <f t="shared" si="713"/>
        <v>6</v>
      </c>
      <c r="Y3203" s="25">
        <f t="shared" si="714"/>
        <v>26908.600000000202</v>
      </c>
    </row>
    <row r="3204" spans="1:25">
      <c r="A3204" t="s">
        <v>4593</v>
      </c>
      <c r="B3204" t="s">
        <v>4594</v>
      </c>
      <c r="C3204" t="s">
        <v>55</v>
      </c>
      <c r="D3204">
        <v>6</v>
      </c>
      <c r="E3204" s="36">
        <v>22.2</v>
      </c>
      <c r="F3204" s="4">
        <v>1.6999999999999999E-3</v>
      </c>
      <c r="G3204">
        <v>0</v>
      </c>
      <c r="H3204" s="25">
        <v>61.9</v>
      </c>
      <c r="I3204" s="25">
        <v>0</v>
      </c>
      <c r="J3204" s="3">
        <v>10000</v>
      </c>
      <c r="K3204" s="7">
        <f t="shared" si="701"/>
        <v>1</v>
      </c>
      <c r="L3204" s="6">
        <f t="shared" si="702"/>
        <v>22.2</v>
      </c>
      <c r="M3204">
        <v>1</v>
      </c>
      <c r="N3204" s="9">
        <f t="shared" si="703"/>
        <v>1</v>
      </c>
      <c r="O3204" s="9">
        <f t="shared" si="704"/>
        <v>0</v>
      </c>
      <c r="P3204" s="9">
        <f t="shared" si="705"/>
        <v>0</v>
      </c>
      <c r="Q3204" s="8">
        <f t="shared" si="706"/>
        <v>22.2</v>
      </c>
      <c r="R3204" s="8">
        <f t="shared" si="707"/>
        <v>0</v>
      </c>
      <c r="S3204" t="str">
        <f t="shared" si="708"/>
        <v>11.00.00</v>
      </c>
      <c r="T3204" t="str">
        <f t="shared" si="709"/>
        <v>17.00.00</v>
      </c>
      <c r="U3204" t="str">
        <f t="shared" si="710"/>
        <v xml:space="preserve">7-giu-2018 </v>
      </c>
      <c r="V3204">
        <f t="shared" si="711"/>
        <v>6</v>
      </c>
      <c r="W3204">
        <f t="shared" si="712"/>
        <v>2018</v>
      </c>
      <c r="X3204">
        <f t="shared" si="713"/>
        <v>7</v>
      </c>
      <c r="Y3204" s="25">
        <f t="shared" si="714"/>
        <v>26930.800000000203</v>
      </c>
    </row>
    <row r="3205" spans="1:25">
      <c r="A3205" t="s">
        <v>3731</v>
      </c>
      <c r="B3205" t="s">
        <v>3732</v>
      </c>
      <c r="C3205" t="s">
        <v>25</v>
      </c>
      <c r="D3205">
        <v>1</v>
      </c>
      <c r="E3205" s="36">
        <v>-43.6</v>
      </c>
      <c r="F3205" s="4">
        <v>-3.3999999999999998E-3</v>
      </c>
      <c r="G3205">
        <v>0</v>
      </c>
      <c r="H3205" s="25">
        <v>0</v>
      </c>
      <c r="I3205" s="25">
        <v>-43.6</v>
      </c>
      <c r="J3205" s="3">
        <v>10000</v>
      </c>
      <c r="K3205" s="7">
        <f t="shared" si="701"/>
        <v>-1</v>
      </c>
      <c r="L3205" s="6">
        <f t="shared" si="702"/>
        <v>-43.6</v>
      </c>
      <c r="M3205">
        <v>1</v>
      </c>
      <c r="N3205" s="9">
        <f t="shared" si="703"/>
        <v>0</v>
      </c>
      <c r="O3205" s="9">
        <f t="shared" si="704"/>
        <v>-1</v>
      </c>
      <c r="P3205" s="9">
        <f t="shared" si="705"/>
        <v>0</v>
      </c>
      <c r="Q3205" s="8">
        <f t="shared" si="706"/>
        <v>0</v>
      </c>
      <c r="R3205" s="8">
        <f t="shared" si="707"/>
        <v>-43.6</v>
      </c>
      <c r="S3205" t="str">
        <f t="shared" si="708"/>
        <v>14.00.00</v>
      </c>
      <c r="T3205" t="str">
        <f t="shared" si="709"/>
        <v>15.00.00</v>
      </c>
      <c r="U3205" t="str">
        <f t="shared" si="710"/>
        <v xml:space="preserve">7-giu-2018 </v>
      </c>
      <c r="V3205">
        <f t="shared" si="711"/>
        <v>6</v>
      </c>
      <c r="W3205">
        <f t="shared" si="712"/>
        <v>2018</v>
      </c>
      <c r="X3205">
        <f t="shared" si="713"/>
        <v>7</v>
      </c>
      <c r="Y3205" s="25">
        <f t="shared" si="714"/>
        <v>26887.200000000204</v>
      </c>
    </row>
    <row r="3206" spans="1:25">
      <c r="A3206" t="s">
        <v>6442</v>
      </c>
      <c r="B3206" t="s">
        <v>6443</v>
      </c>
      <c r="C3206" t="s">
        <v>55</v>
      </c>
      <c r="D3206">
        <v>21</v>
      </c>
      <c r="E3206" s="36">
        <v>-54.4</v>
      </c>
      <c r="F3206" s="4">
        <v>-2.0999999999999999E-3</v>
      </c>
      <c r="G3206">
        <v>0</v>
      </c>
      <c r="H3206" s="25">
        <v>65.2</v>
      </c>
      <c r="I3206" s="25">
        <v>-60.8</v>
      </c>
      <c r="J3206" s="3">
        <v>10000</v>
      </c>
      <c r="K3206" s="7">
        <f t="shared" si="701"/>
        <v>-2</v>
      </c>
      <c r="L3206" s="6">
        <f t="shared" si="702"/>
        <v>-98</v>
      </c>
      <c r="M3206">
        <v>1</v>
      </c>
      <c r="N3206" s="9">
        <f t="shared" si="703"/>
        <v>0</v>
      </c>
      <c r="O3206" s="9">
        <f t="shared" si="704"/>
        <v>-1</v>
      </c>
      <c r="P3206" s="9">
        <f t="shared" si="705"/>
        <v>0</v>
      </c>
      <c r="Q3206" s="8">
        <f t="shared" si="706"/>
        <v>0</v>
      </c>
      <c r="R3206" s="8">
        <f t="shared" si="707"/>
        <v>-54.4</v>
      </c>
      <c r="S3206" t="str">
        <f t="shared" si="708"/>
        <v>15.40.00</v>
      </c>
      <c r="T3206" t="str">
        <f t="shared" si="709"/>
        <v>17.25.00</v>
      </c>
      <c r="U3206" t="str">
        <f t="shared" si="710"/>
        <v xml:space="preserve">7-giu-2018 </v>
      </c>
      <c r="V3206">
        <f t="shared" si="711"/>
        <v>6</v>
      </c>
      <c r="W3206">
        <f t="shared" si="712"/>
        <v>2018</v>
      </c>
      <c r="X3206">
        <f t="shared" si="713"/>
        <v>7</v>
      </c>
      <c r="Y3206" s="25">
        <f t="shared" si="714"/>
        <v>26832.800000000203</v>
      </c>
    </row>
    <row r="3207" spans="1:25">
      <c r="A3207" t="s">
        <v>6444</v>
      </c>
      <c r="B3207" t="s">
        <v>6445</v>
      </c>
      <c r="C3207" t="s">
        <v>25</v>
      </c>
      <c r="D3207">
        <v>70</v>
      </c>
      <c r="E3207" s="36">
        <v>77.2</v>
      </c>
      <c r="F3207" s="4">
        <v>6.1000000000000004E-3</v>
      </c>
      <c r="G3207">
        <v>0</v>
      </c>
      <c r="H3207" s="25">
        <v>107.7</v>
      </c>
      <c r="I3207" s="25">
        <v>-6.8</v>
      </c>
      <c r="J3207" s="3">
        <v>10000</v>
      </c>
      <c r="K3207" s="7">
        <f t="shared" ref="K3207:K3270" si="715">+IF(AND(E3207&gt;=0,E3206&gt;=0),K3206+1,IF(AND(E3207&lt;0,E3206&lt;0),K3206-1,IF(AND(E3207&gt;=0,E3206&lt;0),1,-1)))</f>
        <v>1</v>
      </c>
      <c r="L3207" s="6">
        <f t="shared" ref="L3207:L3270" si="716">+IF(AND(E3207&gt;=0,E3206&gt;=0),L3206+E3207,IF(AND(E3207&lt;0,E3206&lt;0),L3206+E3207,E3207))</f>
        <v>77.2</v>
      </c>
      <c r="M3207">
        <v>1</v>
      </c>
      <c r="N3207" s="9">
        <f t="shared" ref="N3207:N3270" si="717">+IF(E3207&gt;0,1,0)</f>
        <v>1</v>
      </c>
      <c r="O3207" s="9">
        <f t="shared" ref="O3207:O3270" si="718">+IF(E3207&lt;0,-1,0)</f>
        <v>0</v>
      </c>
      <c r="P3207" s="9">
        <f t="shared" ref="P3207:P3270" si="719">+IF(E3207=0,1,0)</f>
        <v>0</v>
      </c>
      <c r="Q3207" s="8">
        <f t="shared" ref="Q3207:Q3270" si="720">IF(E3207&gt;=0,E3207,0)</f>
        <v>77.2</v>
      </c>
      <c r="R3207" s="8">
        <f t="shared" ref="R3207:R3270" si="721">IF(E3207&lt;0,E3207,0)</f>
        <v>0</v>
      </c>
      <c r="S3207" t="str">
        <f t="shared" ref="S3207:S3270" si="722">REPLACE(A3207,1,SEARCH(" ",A3207),"")</f>
        <v>11.35.00</v>
      </c>
      <c r="T3207" t="str">
        <f t="shared" ref="T3207:T3270" si="723">REPLACE(B3207,1,SEARCH(" ",B3207),"")</f>
        <v>17.25.00</v>
      </c>
      <c r="U3207" t="str">
        <f t="shared" ref="U3207:U3270" si="724">LEFT(A3207,11)</f>
        <v xml:space="preserve">8-giu-2018 </v>
      </c>
      <c r="V3207">
        <f t="shared" ref="V3207:V3270" si="725">MONTH(U3207)</f>
        <v>6</v>
      </c>
      <c r="W3207">
        <f t="shared" ref="W3207:W3270" si="726">YEAR(U3207)</f>
        <v>2018</v>
      </c>
      <c r="X3207">
        <f t="shared" ref="X3207:X3270" si="727">DAY(U3207)</f>
        <v>8</v>
      </c>
      <c r="Y3207" s="25">
        <f t="shared" ref="Y3207:Y3270" si="728">Y3206+E3207</f>
        <v>26910.000000000204</v>
      </c>
    </row>
    <row r="3208" spans="1:25">
      <c r="A3208" t="s">
        <v>4595</v>
      </c>
      <c r="B3208" t="s">
        <v>4596</v>
      </c>
      <c r="C3208" t="s">
        <v>55</v>
      </c>
      <c r="D3208">
        <v>2</v>
      </c>
      <c r="E3208" s="36">
        <v>-6.8</v>
      </c>
      <c r="F3208" s="4">
        <v>-5.0000000000000001E-4</v>
      </c>
      <c r="G3208">
        <v>0</v>
      </c>
      <c r="H3208" s="25">
        <v>50.2</v>
      </c>
      <c r="I3208" s="25">
        <v>-6.8</v>
      </c>
      <c r="J3208" s="3">
        <v>10000</v>
      </c>
      <c r="K3208" s="7">
        <f t="shared" si="715"/>
        <v>-1</v>
      </c>
      <c r="L3208" s="6">
        <f t="shared" si="716"/>
        <v>-6.8</v>
      </c>
      <c r="M3208">
        <v>1</v>
      </c>
      <c r="N3208" s="9">
        <f t="shared" si="717"/>
        <v>0</v>
      </c>
      <c r="O3208" s="9">
        <f t="shared" si="718"/>
        <v>-1</v>
      </c>
      <c r="P3208" s="9">
        <f t="shared" si="719"/>
        <v>0</v>
      </c>
      <c r="Q3208" s="8">
        <f t="shared" si="720"/>
        <v>0</v>
      </c>
      <c r="R3208" s="8">
        <f t="shared" si="721"/>
        <v>-6.8</v>
      </c>
      <c r="S3208" t="str">
        <f t="shared" si="722"/>
        <v>9.00.00</v>
      </c>
      <c r="T3208" t="str">
        <f t="shared" si="723"/>
        <v>11.00.00</v>
      </c>
      <c r="U3208" t="str">
        <f t="shared" si="724"/>
        <v xml:space="preserve">8-giu-2018 </v>
      </c>
      <c r="V3208">
        <f t="shared" si="725"/>
        <v>6</v>
      </c>
      <c r="W3208">
        <f t="shared" si="726"/>
        <v>2018</v>
      </c>
      <c r="X3208">
        <f t="shared" si="727"/>
        <v>8</v>
      </c>
      <c r="Y3208" s="25">
        <f t="shared" si="728"/>
        <v>26903.200000000204</v>
      </c>
    </row>
    <row r="3209" spans="1:25">
      <c r="A3209" t="s">
        <v>4599</v>
      </c>
      <c r="B3209" t="s">
        <v>4600</v>
      </c>
      <c r="C3209" t="s">
        <v>55</v>
      </c>
      <c r="D3209">
        <v>1</v>
      </c>
      <c r="E3209" s="36">
        <v>-75.8</v>
      </c>
      <c r="F3209" s="4">
        <v>-5.8999999999999999E-3</v>
      </c>
      <c r="G3209">
        <v>0</v>
      </c>
      <c r="H3209" s="25">
        <v>0</v>
      </c>
      <c r="I3209" s="25">
        <v>-75.8</v>
      </c>
      <c r="J3209" s="3">
        <v>10000</v>
      </c>
      <c r="K3209" s="7">
        <f t="shared" si="715"/>
        <v>-2</v>
      </c>
      <c r="L3209" s="6">
        <f t="shared" si="716"/>
        <v>-82.6</v>
      </c>
      <c r="M3209">
        <v>1</v>
      </c>
      <c r="N3209" s="9">
        <f t="shared" si="717"/>
        <v>0</v>
      </c>
      <c r="O3209" s="9">
        <f t="shared" si="718"/>
        <v>-1</v>
      </c>
      <c r="P3209" s="9">
        <f t="shared" si="719"/>
        <v>0</v>
      </c>
      <c r="Q3209" s="8">
        <f t="shared" si="720"/>
        <v>0</v>
      </c>
      <c r="R3209" s="8">
        <f t="shared" si="721"/>
        <v>-75.8</v>
      </c>
      <c r="S3209" t="str">
        <f t="shared" si="722"/>
        <v>16.00.00</v>
      </c>
      <c r="T3209" t="str">
        <f t="shared" si="723"/>
        <v>17.00.00</v>
      </c>
      <c r="U3209" t="str">
        <f t="shared" si="724"/>
        <v>11-giu-2018</v>
      </c>
      <c r="V3209">
        <f t="shared" si="725"/>
        <v>6</v>
      </c>
      <c r="W3209">
        <f t="shared" si="726"/>
        <v>2018</v>
      </c>
      <c r="X3209">
        <f t="shared" si="727"/>
        <v>11</v>
      </c>
      <c r="Y3209" s="25">
        <f t="shared" si="728"/>
        <v>26827.400000000205</v>
      </c>
    </row>
    <row r="3210" spans="1:25">
      <c r="A3210" t="s">
        <v>6446</v>
      </c>
      <c r="B3210" t="s">
        <v>6447</v>
      </c>
      <c r="C3210" t="s">
        <v>25</v>
      </c>
      <c r="D3210">
        <v>13</v>
      </c>
      <c r="E3210" s="36">
        <v>25.2</v>
      </c>
      <c r="F3210" s="4">
        <v>2E-3</v>
      </c>
      <c r="G3210">
        <v>0</v>
      </c>
      <c r="H3210" s="25">
        <v>26</v>
      </c>
      <c r="I3210" s="25">
        <v>0</v>
      </c>
      <c r="J3210" s="3">
        <v>10000</v>
      </c>
      <c r="K3210" s="7">
        <f t="shared" si="715"/>
        <v>1</v>
      </c>
      <c r="L3210" s="6">
        <f t="shared" si="716"/>
        <v>25.2</v>
      </c>
      <c r="M3210">
        <v>1</v>
      </c>
      <c r="N3210" s="9">
        <f t="shared" si="717"/>
        <v>1</v>
      </c>
      <c r="O3210" s="9">
        <f t="shared" si="718"/>
        <v>0</v>
      </c>
      <c r="P3210" s="9">
        <f t="shared" si="719"/>
        <v>0</v>
      </c>
      <c r="Q3210" s="8">
        <f t="shared" si="720"/>
        <v>25.2</v>
      </c>
      <c r="R3210" s="8">
        <f t="shared" si="721"/>
        <v>0</v>
      </c>
      <c r="S3210" t="str">
        <f t="shared" si="722"/>
        <v>16.20.00</v>
      </c>
      <c r="T3210" t="str">
        <f t="shared" si="723"/>
        <v>17.25.00</v>
      </c>
      <c r="U3210" t="str">
        <f t="shared" si="724"/>
        <v>11-giu-2018</v>
      </c>
      <c r="V3210">
        <f t="shared" si="725"/>
        <v>6</v>
      </c>
      <c r="W3210">
        <f t="shared" si="726"/>
        <v>2018</v>
      </c>
      <c r="X3210">
        <f t="shared" si="727"/>
        <v>11</v>
      </c>
      <c r="Y3210" s="25">
        <f t="shared" si="728"/>
        <v>26852.600000000206</v>
      </c>
    </row>
    <row r="3211" spans="1:25">
      <c r="A3211" t="s">
        <v>4597</v>
      </c>
      <c r="B3211" t="s">
        <v>4598</v>
      </c>
      <c r="C3211" t="s">
        <v>25</v>
      </c>
      <c r="D3211">
        <v>4</v>
      </c>
      <c r="E3211" s="36">
        <v>-27.8</v>
      </c>
      <c r="F3211" s="4">
        <v>-2.2000000000000001E-3</v>
      </c>
      <c r="G3211">
        <v>0</v>
      </c>
      <c r="H3211" s="25">
        <v>32</v>
      </c>
      <c r="I3211" s="25">
        <v>-27.8</v>
      </c>
      <c r="J3211" s="3">
        <v>10000</v>
      </c>
      <c r="K3211" s="7">
        <f t="shared" si="715"/>
        <v>-1</v>
      </c>
      <c r="L3211" s="6">
        <f t="shared" si="716"/>
        <v>-27.8</v>
      </c>
      <c r="M3211">
        <v>1</v>
      </c>
      <c r="N3211" s="9">
        <f t="shared" si="717"/>
        <v>0</v>
      </c>
      <c r="O3211" s="9">
        <f t="shared" si="718"/>
        <v>-1</v>
      </c>
      <c r="P3211" s="9">
        <f t="shared" si="719"/>
        <v>0</v>
      </c>
      <c r="Q3211" s="8">
        <f t="shared" si="720"/>
        <v>0</v>
      </c>
      <c r="R3211" s="8">
        <f t="shared" si="721"/>
        <v>-27.8</v>
      </c>
      <c r="S3211" t="str">
        <f t="shared" si="722"/>
        <v>9.00.00</v>
      </c>
      <c r="T3211" t="str">
        <f t="shared" si="723"/>
        <v>13.00.00</v>
      </c>
      <c r="U3211" t="str">
        <f t="shared" si="724"/>
        <v>11-giu-2018</v>
      </c>
      <c r="V3211">
        <f t="shared" si="725"/>
        <v>6</v>
      </c>
      <c r="W3211">
        <f t="shared" si="726"/>
        <v>2018</v>
      </c>
      <c r="X3211">
        <f t="shared" si="727"/>
        <v>11</v>
      </c>
      <c r="Y3211" s="25">
        <f t="shared" si="728"/>
        <v>26824.800000000207</v>
      </c>
    </row>
    <row r="3212" spans="1:25">
      <c r="A3212" t="s">
        <v>3733</v>
      </c>
      <c r="B3212" t="s">
        <v>3734</v>
      </c>
      <c r="C3212" t="s">
        <v>25</v>
      </c>
      <c r="D3212">
        <v>9</v>
      </c>
      <c r="E3212" s="36">
        <v>5.4</v>
      </c>
      <c r="F3212" s="4">
        <v>4.0000000000000002E-4</v>
      </c>
      <c r="G3212">
        <v>0</v>
      </c>
      <c r="H3212" s="25">
        <v>15.3</v>
      </c>
      <c r="I3212" s="25">
        <v>-19.5</v>
      </c>
      <c r="J3212" s="3">
        <v>10000</v>
      </c>
      <c r="K3212" s="7">
        <f t="shared" si="715"/>
        <v>1</v>
      </c>
      <c r="L3212" s="6">
        <f t="shared" si="716"/>
        <v>5.4</v>
      </c>
      <c r="M3212">
        <v>1</v>
      </c>
      <c r="N3212" s="9">
        <f t="shared" si="717"/>
        <v>1</v>
      </c>
      <c r="O3212" s="9">
        <f t="shared" si="718"/>
        <v>0</v>
      </c>
      <c r="P3212" s="9">
        <f t="shared" si="719"/>
        <v>0</v>
      </c>
      <c r="Q3212" s="8">
        <f t="shared" si="720"/>
        <v>5.4</v>
      </c>
      <c r="R3212" s="8">
        <f t="shared" si="721"/>
        <v>0</v>
      </c>
      <c r="S3212" t="str">
        <f t="shared" si="722"/>
        <v>14.00.00</v>
      </c>
      <c r="T3212" t="str">
        <f t="shared" si="723"/>
        <v>23.00.00</v>
      </c>
      <c r="U3212" t="str">
        <f t="shared" si="724"/>
        <v>12-giu-2018</v>
      </c>
      <c r="V3212">
        <f t="shared" si="725"/>
        <v>6</v>
      </c>
      <c r="W3212">
        <f t="shared" si="726"/>
        <v>2018</v>
      </c>
      <c r="X3212">
        <f t="shared" si="727"/>
        <v>12</v>
      </c>
      <c r="Y3212" s="25">
        <f t="shared" si="728"/>
        <v>26830.200000000208</v>
      </c>
    </row>
    <row r="3213" spans="1:25">
      <c r="A3213" t="s">
        <v>7727</v>
      </c>
      <c r="B3213" t="s">
        <v>7728</v>
      </c>
      <c r="C3213" t="s">
        <v>55</v>
      </c>
      <c r="D3213">
        <v>3</v>
      </c>
      <c r="E3213" s="36">
        <v>0.5</v>
      </c>
      <c r="F3213" s="4">
        <v>0</v>
      </c>
      <c r="G3213">
        <v>0</v>
      </c>
      <c r="H3213" s="25">
        <v>21.5</v>
      </c>
      <c r="I3213" s="25">
        <v>0</v>
      </c>
      <c r="J3213" s="3">
        <v>10000</v>
      </c>
      <c r="K3213" s="7">
        <f t="shared" si="715"/>
        <v>2</v>
      </c>
      <c r="L3213" s="6">
        <f t="shared" si="716"/>
        <v>5.9</v>
      </c>
      <c r="M3213">
        <v>1</v>
      </c>
      <c r="N3213" s="9">
        <f t="shared" si="717"/>
        <v>1</v>
      </c>
      <c r="O3213" s="9">
        <f t="shared" si="718"/>
        <v>0</v>
      </c>
      <c r="P3213" s="9">
        <f t="shared" si="719"/>
        <v>0</v>
      </c>
      <c r="Q3213" s="8">
        <f t="shared" si="720"/>
        <v>0.5</v>
      </c>
      <c r="R3213" s="8">
        <f t="shared" si="721"/>
        <v>0</v>
      </c>
      <c r="S3213" t="str">
        <f t="shared" si="722"/>
        <v>9.45.00</v>
      </c>
      <c r="T3213" t="str">
        <f t="shared" si="723"/>
        <v>10.30.00</v>
      </c>
      <c r="U3213" t="str">
        <f t="shared" si="724"/>
        <v>12-giu-2018</v>
      </c>
      <c r="V3213">
        <f t="shared" si="725"/>
        <v>6</v>
      </c>
      <c r="W3213">
        <f t="shared" si="726"/>
        <v>2018</v>
      </c>
      <c r="X3213">
        <f t="shared" si="727"/>
        <v>12</v>
      </c>
      <c r="Y3213" s="25">
        <f t="shared" si="728"/>
        <v>26830.700000000208</v>
      </c>
    </row>
    <row r="3214" spans="1:25">
      <c r="A3214" t="s">
        <v>4601</v>
      </c>
      <c r="B3214" t="s">
        <v>4602</v>
      </c>
      <c r="C3214" t="s">
        <v>55</v>
      </c>
      <c r="D3214">
        <v>2</v>
      </c>
      <c r="E3214" s="36">
        <v>-50.1</v>
      </c>
      <c r="F3214" s="4">
        <v>-3.8999999999999998E-3</v>
      </c>
      <c r="G3214">
        <v>0</v>
      </c>
      <c r="H3214" s="25">
        <v>0</v>
      </c>
      <c r="I3214" s="25">
        <v>-54.1</v>
      </c>
      <c r="J3214" s="3">
        <v>10000</v>
      </c>
      <c r="K3214" s="7">
        <f t="shared" si="715"/>
        <v>-1</v>
      </c>
      <c r="L3214" s="6">
        <f t="shared" si="716"/>
        <v>-50.1</v>
      </c>
      <c r="M3214">
        <v>1</v>
      </c>
      <c r="N3214" s="9">
        <f t="shared" si="717"/>
        <v>0</v>
      </c>
      <c r="O3214" s="9">
        <f t="shared" si="718"/>
        <v>-1</v>
      </c>
      <c r="P3214" s="9">
        <f t="shared" si="719"/>
        <v>0</v>
      </c>
      <c r="Q3214" s="8">
        <f t="shared" si="720"/>
        <v>0</v>
      </c>
      <c r="R3214" s="8">
        <f t="shared" si="721"/>
        <v>-50.1</v>
      </c>
      <c r="S3214" t="str">
        <f t="shared" si="722"/>
        <v>10.00.00</v>
      </c>
      <c r="T3214" t="str">
        <f t="shared" si="723"/>
        <v>12.00.00</v>
      </c>
      <c r="U3214" t="str">
        <f t="shared" si="724"/>
        <v>13-giu-2018</v>
      </c>
      <c r="V3214">
        <f t="shared" si="725"/>
        <v>6</v>
      </c>
      <c r="W3214">
        <f t="shared" si="726"/>
        <v>2018</v>
      </c>
      <c r="X3214">
        <f t="shared" si="727"/>
        <v>13</v>
      </c>
      <c r="Y3214" s="25">
        <f t="shared" si="728"/>
        <v>26780.60000000021</v>
      </c>
    </row>
    <row r="3215" spans="1:25">
      <c r="A3215" t="s">
        <v>7729</v>
      </c>
      <c r="B3215" t="s">
        <v>7730</v>
      </c>
      <c r="C3215" t="s">
        <v>25</v>
      </c>
      <c r="D3215">
        <v>14</v>
      </c>
      <c r="E3215" s="36">
        <v>16</v>
      </c>
      <c r="F3215" s="4">
        <v>1.1999999999999999E-3</v>
      </c>
      <c r="G3215">
        <v>0</v>
      </c>
      <c r="H3215" s="25">
        <v>38</v>
      </c>
      <c r="I3215" s="25">
        <v>0</v>
      </c>
      <c r="J3215" s="3">
        <v>10000</v>
      </c>
      <c r="K3215" s="7">
        <f t="shared" si="715"/>
        <v>1</v>
      </c>
      <c r="L3215" s="6">
        <f t="shared" si="716"/>
        <v>16</v>
      </c>
      <c r="M3215">
        <v>1</v>
      </c>
      <c r="N3215" s="9">
        <f t="shared" si="717"/>
        <v>1</v>
      </c>
      <c r="O3215" s="9">
        <f t="shared" si="718"/>
        <v>0</v>
      </c>
      <c r="P3215" s="9">
        <f t="shared" si="719"/>
        <v>0</v>
      </c>
      <c r="Q3215" s="8">
        <f t="shared" si="720"/>
        <v>16</v>
      </c>
      <c r="R3215" s="8">
        <f t="shared" si="721"/>
        <v>0</v>
      </c>
      <c r="S3215" t="str">
        <f t="shared" si="722"/>
        <v>10.45.00</v>
      </c>
      <c r="T3215" t="str">
        <f t="shared" si="723"/>
        <v>14.15.00</v>
      </c>
      <c r="U3215" t="str">
        <f t="shared" si="724"/>
        <v>13-giu-2018</v>
      </c>
      <c r="V3215">
        <f t="shared" si="725"/>
        <v>6</v>
      </c>
      <c r="W3215">
        <f t="shared" si="726"/>
        <v>2018</v>
      </c>
      <c r="X3215">
        <f t="shared" si="727"/>
        <v>13</v>
      </c>
      <c r="Y3215" s="25">
        <f t="shared" si="728"/>
        <v>26796.60000000021</v>
      </c>
    </row>
    <row r="3216" spans="1:25">
      <c r="A3216" t="s">
        <v>6448</v>
      </c>
      <c r="B3216" t="s">
        <v>6449</v>
      </c>
      <c r="C3216" t="s">
        <v>25</v>
      </c>
      <c r="D3216">
        <v>74</v>
      </c>
      <c r="E3216" s="36">
        <v>31.9</v>
      </c>
      <c r="F3216" s="4">
        <v>2.5000000000000001E-3</v>
      </c>
      <c r="G3216">
        <v>0</v>
      </c>
      <c r="H3216" s="25">
        <v>41.5</v>
      </c>
      <c r="I3216" s="25">
        <v>-5.3</v>
      </c>
      <c r="J3216" s="3">
        <v>10000</v>
      </c>
      <c r="K3216" s="7">
        <f t="shared" si="715"/>
        <v>2</v>
      </c>
      <c r="L3216" s="6">
        <f t="shared" si="716"/>
        <v>47.9</v>
      </c>
      <c r="M3216">
        <v>1</v>
      </c>
      <c r="N3216" s="9">
        <f t="shared" si="717"/>
        <v>1</v>
      </c>
      <c r="O3216" s="9">
        <f t="shared" si="718"/>
        <v>0</v>
      </c>
      <c r="P3216" s="9">
        <f t="shared" si="719"/>
        <v>0</v>
      </c>
      <c r="Q3216" s="8">
        <f t="shared" si="720"/>
        <v>31.9</v>
      </c>
      <c r="R3216" s="8">
        <f t="shared" si="721"/>
        <v>0</v>
      </c>
      <c r="S3216" t="str">
        <f t="shared" si="722"/>
        <v>11.15.00</v>
      </c>
      <c r="T3216" t="str">
        <f t="shared" si="723"/>
        <v>17.25.00</v>
      </c>
      <c r="U3216" t="str">
        <f t="shared" si="724"/>
        <v>13-giu-2018</v>
      </c>
      <c r="V3216">
        <f t="shared" si="725"/>
        <v>6</v>
      </c>
      <c r="W3216">
        <f t="shared" si="726"/>
        <v>2018</v>
      </c>
      <c r="X3216">
        <f t="shared" si="727"/>
        <v>13</v>
      </c>
      <c r="Y3216" s="25">
        <f t="shared" si="728"/>
        <v>26828.500000000211</v>
      </c>
    </row>
    <row r="3217" spans="1:25">
      <c r="A3217" t="s">
        <v>4602</v>
      </c>
      <c r="B3217" t="s">
        <v>4603</v>
      </c>
      <c r="C3217" t="s">
        <v>25</v>
      </c>
      <c r="D3217">
        <v>20</v>
      </c>
      <c r="E3217" s="36">
        <v>-32.299999999999997</v>
      </c>
      <c r="F3217" s="4">
        <v>-2.5000000000000001E-3</v>
      </c>
      <c r="G3217">
        <v>0</v>
      </c>
      <c r="H3217" s="25">
        <v>29.2</v>
      </c>
      <c r="I3217" s="25">
        <v>-30.6</v>
      </c>
      <c r="J3217" s="3">
        <v>10000</v>
      </c>
      <c r="K3217" s="7">
        <f t="shared" si="715"/>
        <v>-1</v>
      </c>
      <c r="L3217" s="6">
        <f t="shared" si="716"/>
        <v>-32.299999999999997</v>
      </c>
      <c r="M3217">
        <v>1</v>
      </c>
      <c r="N3217" s="9">
        <f t="shared" si="717"/>
        <v>0</v>
      </c>
      <c r="O3217" s="9">
        <f t="shared" si="718"/>
        <v>-1</v>
      </c>
      <c r="P3217" s="9">
        <f t="shared" si="719"/>
        <v>0</v>
      </c>
      <c r="Q3217" s="8">
        <f t="shared" si="720"/>
        <v>0</v>
      </c>
      <c r="R3217" s="8">
        <f t="shared" si="721"/>
        <v>-32.299999999999997</v>
      </c>
      <c r="S3217" t="str">
        <f t="shared" si="722"/>
        <v>12.00.00</v>
      </c>
      <c r="T3217" t="str">
        <f t="shared" si="723"/>
        <v>8.00.00</v>
      </c>
      <c r="U3217" t="str">
        <f t="shared" si="724"/>
        <v>13-giu-2018</v>
      </c>
      <c r="V3217">
        <f t="shared" si="725"/>
        <v>6</v>
      </c>
      <c r="W3217">
        <f t="shared" si="726"/>
        <v>2018</v>
      </c>
      <c r="X3217">
        <f t="shared" si="727"/>
        <v>13</v>
      </c>
      <c r="Y3217" s="25">
        <f t="shared" si="728"/>
        <v>26796.200000000212</v>
      </c>
    </row>
    <row r="3218" spans="1:25">
      <c r="A3218" t="s">
        <v>6450</v>
      </c>
      <c r="B3218" t="s">
        <v>6451</v>
      </c>
      <c r="C3218" t="s">
        <v>25</v>
      </c>
      <c r="D3218">
        <v>86</v>
      </c>
      <c r="E3218" s="36">
        <v>282.39999999999998</v>
      </c>
      <c r="F3218" s="4">
        <v>2.1999999999999999E-2</v>
      </c>
      <c r="G3218">
        <v>0</v>
      </c>
      <c r="H3218" s="25">
        <v>283.2</v>
      </c>
      <c r="I3218" s="25">
        <v>-0.3</v>
      </c>
      <c r="J3218" s="3">
        <v>10000</v>
      </c>
      <c r="K3218" s="7">
        <f t="shared" si="715"/>
        <v>1</v>
      </c>
      <c r="L3218" s="6">
        <f t="shared" si="716"/>
        <v>282.39999999999998</v>
      </c>
      <c r="M3218">
        <v>1</v>
      </c>
      <c r="N3218" s="9">
        <f t="shared" si="717"/>
        <v>1</v>
      </c>
      <c r="O3218" s="9">
        <f t="shared" si="718"/>
        <v>0</v>
      </c>
      <c r="P3218" s="9">
        <f t="shared" si="719"/>
        <v>0</v>
      </c>
      <c r="Q3218" s="8">
        <f t="shared" si="720"/>
        <v>282.39999999999998</v>
      </c>
      <c r="R3218" s="8">
        <f t="shared" si="721"/>
        <v>0</v>
      </c>
      <c r="S3218" t="str">
        <f t="shared" si="722"/>
        <v>10.15.00</v>
      </c>
      <c r="T3218" t="str">
        <f t="shared" si="723"/>
        <v>17.25.00</v>
      </c>
      <c r="U3218" t="str">
        <f t="shared" si="724"/>
        <v>14-giu-2018</v>
      </c>
      <c r="V3218">
        <f t="shared" si="725"/>
        <v>6</v>
      </c>
      <c r="W3218">
        <f t="shared" si="726"/>
        <v>2018</v>
      </c>
      <c r="X3218">
        <f t="shared" si="727"/>
        <v>14</v>
      </c>
      <c r="Y3218" s="25">
        <f t="shared" si="728"/>
        <v>27078.600000000213</v>
      </c>
    </row>
    <row r="3219" spans="1:25">
      <c r="A3219" t="s">
        <v>2656</v>
      </c>
      <c r="B3219" t="s">
        <v>2657</v>
      </c>
      <c r="C3219" t="s">
        <v>25</v>
      </c>
      <c r="D3219">
        <v>3</v>
      </c>
      <c r="E3219" s="38">
        <v>400</v>
      </c>
      <c r="F3219" s="4">
        <v>1.5599999999999999E-2</v>
      </c>
      <c r="G3219">
        <v>0</v>
      </c>
      <c r="H3219" s="25">
        <v>400</v>
      </c>
      <c r="I3219" s="25">
        <v>-5</v>
      </c>
      <c r="J3219" s="3">
        <v>10000</v>
      </c>
      <c r="K3219" s="7">
        <f t="shared" si="715"/>
        <v>2</v>
      </c>
      <c r="L3219" s="6">
        <f t="shared" si="716"/>
        <v>682.4</v>
      </c>
      <c r="M3219">
        <v>1</v>
      </c>
      <c r="N3219" s="9">
        <f t="shared" si="717"/>
        <v>1</v>
      </c>
      <c r="O3219" s="9">
        <f t="shared" si="718"/>
        <v>0</v>
      </c>
      <c r="P3219" s="9">
        <f t="shared" si="719"/>
        <v>0</v>
      </c>
      <c r="Q3219" s="8">
        <f t="shared" si="720"/>
        <v>400</v>
      </c>
      <c r="R3219" s="8">
        <f t="shared" si="721"/>
        <v>0</v>
      </c>
      <c r="S3219" t="str">
        <f t="shared" si="722"/>
        <v>12.00.00</v>
      </c>
      <c r="T3219" t="str">
        <f t="shared" si="723"/>
        <v>15.00.00</v>
      </c>
      <c r="U3219" t="str">
        <f t="shared" si="724"/>
        <v>14-giu-2018</v>
      </c>
      <c r="V3219">
        <f t="shared" si="725"/>
        <v>6</v>
      </c>
      <c r="W3219">
        <f t="shared" si="726"/>
        <v>2018</v>
      </c>
      <c r="X3219">
        <f t="shared" si="727"/>
        <v>14</v>
      </c>
      <c r="Y3219" s="25">
        <f t="shared" si="728"/>
        <v>27478.600000000213</v>
      </c>
    </row>
    <row r="3220" spans="1:25">
      <c r="A3220" t="s">
        <v>4605</v>
      </c>
      <c r="B3220" t="s">
        <v>4606</v>
      </c>
      <c r="C3220" t="s">
        <v>25</v>
      </c>
      <c r="D3220">
        <v>19</v>
      </c>
      <c r="E3220" s="36">
        <v>210</v>
      </c>
      <c r="F3220" s="4">
        <v>1.6299999999999999E-2</v>
      </c>
      <c r="G3220">
        <v>0</v>
      </c>
      <c r="H3220" s="25">
        <v>245.4</v>
      </c>
      <c r="I3220" s="25">
        <v>0</v>
      </c>
      <c r="J3220" s="3">
        <v>10000</v>
      </c>
      <c r="K3220" s="7">
        <f t="shared" si="715"/>
        <v>3</v>
      </c>
      <c r="L3220" s="6">
        <f t="shared" si="716"/>
        <v>892.4</v>
      </c>
      <c r="M3220">
        <v>1</v>
      </c>
      <c r="N3220" s="9">
        <f t="shared" si="717"/>
        <v>1</v>
      </c>
      <c r="O3220" s="9">
        <f t="shared" si="718"/>
        <v>0</v>
      </c>
      <c r="P3220" s="9">
        <f t="shared" si="719"/>
        <v>0</v>
      </c>
      <c r="Q3220" s="8">
        <f t="shared" si="720"/>
        <v>210</v>
      </c>
      <c r="R3220" s="8">
        <f t="shared" si="721"/>
        <v>0</v>
      </c>
      <c r="S3220" t="str">
        <f t="shared" si="722"/>
        <v>14.00.00</v>
      </c>
      <c r="T3220" t="str">
        <f t="shared" si="723"/>
        <v>9.00.00</v>
      </c>
      <c r="U3220" t="str">
        <f t="shared" si="724"/>
        <v>14-giu-2018</v>
      </c>
      <c r="V3220">
        <f t="shared" si="725"/>
        <v>6</v>
      </c>
      <c r="W3220">
        <f t="shared" si="726"/>
        <v>2018</v>
      </c>
      <c r="X3220">
        <f t="shared" si="727"/>
        <v>14</v>
      </c>
      <c r="Y3220" s="25">
        <f t="shared" si="728"/>
        <v>27688.600000000213</v>
      </c>
    </row>
    <row r="3221" spans="1:25">
      <c r="A3221" t="s">
        <v>4603</v>
      </c>
      <c r="B3221" t="s">
        <v>4604</v>
      </c>
      <c r="C3221" t="s">
        <v>55</v>
      </c>
      <c r="D3221">
        <v>3</v>
      </c>
      <c r="E3221" s="36">
        <v>-38.799999999999997</v>
      </c>
      <c r="F3221" s="4">
        <v>-3.0000000000000001E-3</v>
      </c>
      <c r="G3221">
        <v>0</v>
      </c>
      <c r="H3221" s="25">
        <v>29.3</v>
      </c>
      <c r="I3221" s="25">
        <v>-40.799999999999997</v>
      </c>
      <c r="J3221" s="3">
        <v>10000</v>
      </c>
      <c r="K3221" s="7">
        <f t="shared" si="715"/>
        <v>-1</v>
      </c>
      <c r="L3221" s="6">
        <f t="shared" si="716"/>
        <v>-38.799999999999997</v>
      </c>
      <c r="M3221">
        <v>1</v>
      </c>
      <c r="N3221" s="9">
        <f t="shared" si="717"/>
        <v>0</v>
      </c>
      <c r="O3221" s="9">
        <f t="shared" si="718"/>
        <v>-1</v>
      </c>
      <c r="P3221" s="9">
        <f t="shared" si="719"/>
        <v>0</v>
      </c>
      <c r="Q3221" s="8">
        <f t="shared" si="720"/>
        <v>0</v>
      </c>
      <c r="R3221" s="8">
        <f t="shared" si="721"/>
        <v>-38.799999999999997</v>
      </c>
      <c r="S3221" t="str">
        <f t="shared" si="722"/>
        <v>8.00.00</v>
      </c>
      <c r="T3221" t="str">
        <f t="shared" si="723"/>
        <v>11.00.00</v>
      </c>
      <c r="U3221" t="str">
        <f t="shared" si="724"/>
        <v>14-giu-2018</v>
      </c>
      <c r="V3221">
        <f t="shared" si="725"/>
        <v>6</v>
      </c>
      <c r="W3221">
        <f t="shared" si="726"/>
        <v>2018</v>
      </c>
      <c r="X3221">
        <f t="shared" si="727"/>
        <v>14</v>
      </c>
      <c r="Y3221" s="25">
        <f t="shared" si="728"/>
        <v>27649.800000000214</v>
      </c>
    </row>
    <row r="3222" spans="1:25">
      <c r="A3222" t="s">
        <v>2658</v>
      </c>
      <c r="B3222" t="s">
        <v>2659</v>
      </c>
      <c r="C3222" t="s">
        <v>55</v>
      </c>
      <c r="D3222">
        <v>8</v>
      </c>
      <c r="E3222" s="38">
        <v>11.6</v>
      </c>
      <c r="F3222" s="4">
        <v>4.0000000000000002E-4</v>
      </c>
      <c r="G3222">
        <v>0</v>
      </c>
      <c r="H3222" s="25">
        <v>88.2</v>
      </c>
      <c r="I3222" s="25">
        <v>-17.600000000000001</v>
      </c>
      <c r="J3222" s="3">
        <v>10000</v>
      </c>
      <c r="K3222" s="7">
        <f t="shared" si="715"/>
        <v>1</v>
      </c>
      <c r="L3222" s="6">
        <f t="shared" si="716"/>
        <v>11.6</v>
      </c>
      <c r="M3222">
        <v>1</v>
      </c>
      <c r="N3222" s="9">
        <f t="shared" si="717"/>
        <v>1</v>
      </c>
      <c r="O3222" s="9">
        <f t="shared" si="718"/>
        <v>0</v>
      </c>
      <c r="P3222" s="9">
        <f t="shared" si="719"/>
        <v>0</v>
      </c>
      <c r="Q3222" s="8">
        <f t="shared" si="720"/>
        <v>11.6</v>
      </c>
      <c r="R3222" s="8">
        <f t="shared" si="721"/>
        <v>0</v>
      </c>
      <c r="S3222" t="str">
        <f t="shared" si="722"/>
        <v>13.00.00</v>
      </c>
      <c r="T3222" t="str">
        <f t="shared" si="723"/>
        <v>21.00.00</v>
      </c>
      <c r="U3222" t="str">
        <f t="shared" si="724"/>
        <v>15-giu-2018</v>
      </c>
      <c r="V3222">
        <f t="shared" si="725"/>
        <v>6</v>
      </c>
      <c r="W3222">
        <f t="shared" si="726"/>
        <v>2018</v>
      </c>
      <c r="X3222">
        <f t="shared" si="727"/>
        <v>15</v>
      </c>
      <c r="Y3222" s="25">
        <f t="shared" si="728"/>
        <v>27661.400000000212</v>
      </c>
    </row>
    <row r="3223" spans="1:25">
      <c r="A3223" t="s">
        <v>2660</v>
      </c>
      <c r="B3223" t="s">
        <v>2661</v>
      </c>
      <c r="C3223" t="s">
        <v>55</v>
      </c>
      <c r="D3223">
        <v>8</v>
      </c>
      <c r="E3223" s="38">
        <v>23</v>
      </c>
      <c r="F3223" s="4">
        <v>8.9999999999999998E-4</v>
      </c>
      <c r="G3223">
        <v>0</v>
      </c>
      <c r="H3223" s="25">
        <v>51.6</v>
      </c>
      <c r="I3223" s="25">
        <v>-14.8</v>
      </c>
      <c r="J3223" s="3">
        <v>10000</v>
      </c>
      <c r="K3223" s="7">
        <f t="shared" si="715"/>
        <v>2</v>
      </c>
      <c r="L3223" s="6">
        <f t="shared" si="716"/>
        <v>34.6</v>
      </c>
      <c r="M3223">
        <v>1</v>
      </c>
      <c r="N3223" s="9">
        <f t="shared" si="717"/>
        <v>1</v>
      </c>
      <c r="O3223" s="9">
        <f t="shared" si="718"/>
        <v>0</v>
      </c>
      <c r="P3223" s="9">
        <f t="shared" si="719"/>
        <v>0</v>
      </c>
      <c r="Q3223" s="8">
        <f t="shared" si="720"/>
        <v>23</v>
      </c>
      <c r="R3223" s="8">
        <f t="shared" si="721"/>
        <v>0</v>
      </c>
      <c r="S3223" t="str">
        <f t="shared" si="722"/>
        <v>13.00.00</v>
      </c>
      <c r="T3223" t="str">
        <f t="shared" si="723"/>
        <v>21.00.00</v>
      </c>
      <c r="U3223" t="str">
        <f t="shared" si="724"/>
        <v>18-giu-2018</v>
      </c>
      <c r="V3223">
        <f t="shared" si="725"/>
        <v>6</v>
      </c>
      <c r="W3223">
        <f t="shared" si="726"/>
        <v>2018</v>
      </c>
      <c r="X3223">
        <f t="shared" si="727"/>
        <v>18</v>
      </c>
      <c r="Y3223" s="25">
        <f t="shared" si="728"/>
        <v>27684.400000000212</v>
      </c>
    </row>
    <row r="3224" spans="1:25">
      <c r="A3224" t="s">
        <v>7731</v>
      </c>
      <c r="B3224" t="s">
        <v>7732</v>
      </c>
      <c r="C3224" t="s">
        <v>55</v>
      </c>
      <c r="D3224">
        <v>8</v>
      </c>
      <c r="E3224" s="36">
        <v>-68.7</v>
      </c>
      <c r="F3224" s="4">
        <v>-5.4999999999999997E-3</v>
      </c>
      <c r="G3224">
        <v>0</v>
      </c>
      <c r="H3224" s="25">
        <v>0</v>
      </c>
      <c r="I3224" s="25">
        <v>-71.599999999999994</v>
      </c>
      <c r="J3224" s="3">
        <v>10000</v>
      </c>
      <c r="K3224" s="7">
        <f t="shared" si="715"/>
        <v>-1</v>
      </c>
      <c r="L3224" s="6">
        <f t="shared" si="716"/>
        <v>-68.7</v>
      </c>
      <c r="M3224">
        <v>1</v>
      </c>
      <c r="N3224" s="9">
        <f t="shared" si="717"/>
        <v>0</v>
      </c>
      <c r="O3224" s="9">
        <f t="shared" si="718"/>
        <v>-1</v>
      </c>
      <c r="P3224" s="9">
        <f t="shared" si="719"/>
        <v>0</v>
      </c>
      <c r="Q3224" s="8">
        <f t="shared" si="720"/>
        <v>0</v>
      </c>
      <c r="R3224" s="8">
        <f t="shared" si="721"/>
        <v>-68.7</v>
      </c>
      <c r="S3224" t="str">
        <f t="shared" si="722"/>
        <v>10.00.00</v>
      </c>
      <c r="T3224" t="str">
        <f t="shared" si="723"/>
        <v>12.00.00</v>
      </c>
      <c r="U3224" t="str">
        <f t="shared" si="724"/>
        <v>19-giu-2018</v>
      </c>
      <c r="V3224">
        <f t="shared" si="725"/>
        <v>6</v>
      </c>
      <c r="W3224">
        <f t="shared" si="726"/>
        <v>2018</v>
      </c>
      <c r="X3224">
        <f t="shared" si="727"/>
        <v>19</v>
      </c>
      <c r="Y3224" s="25">
        <f t="shared" si="728"/>
        <v>27615.700000000212</v>
      </c>
    </row>
    <row r="3225" spans="1:25">
      <c r="A3225" t="s">
        <v>6452</v>
      </c>
      <c r="B3225" t="s">
        <v>6453</v>
      </c>
      <c r="C3225" t="s">
        <v>25</v>
      </c>
      <c r="D3225">
        <v>72</v>
      </c>
      <c r="E3225" s="36">
        <v>37.200000000000003</v>
      </c>
      <c r="F3225" s="4">
        <v>2.8999999999999998E-3</v>
      </c>
      <c r="G3225">
        <v>0</v>
      </c>
      <c r="H3225" s="25">
        <v>40.700000000000003</v>
      </c>
      <c r="I3225" s="25">
        <v>-44.3</v>
      </c>
      <c r="J3225" s="3">
        <v>10000</v>
      </c>
      <c r="K3225" s="7">
        <f t="shared" si="715"/>
        <v>1</v>
      </c>
      <c r="L3225" s="6">
        <f t="shared" si="716"/>
        <v>37.200000000000003</v>
      </c>
      <c r="M3225">
        <v>1</v>
      </c>
      <c r="N3225" s="9">
        <f t="shared" si="717"/>
        <v>1</v>
      </c>
      <c r="O3225" s="9">
        <f t="shared" si="718"/>
        <v>0</v>
      </c>
      <c r="P3225" s="9">
        <f t="shared" si="719"/>
        <v>0</v>
      </c>
      <c r="Q3225" s="8">
        <f t="shared" si="720"/>
        <v>37.200000000000003</v>
      </c>
      <c r="R3225" s="8">
        <f t="shared" si="721"/>
        <v>0</v>
      </c>
      <c r="S3225" t="str">
        <f t="shared" si="722"/>
        <v>11.25.00</v>
      </c>
      <c r="T3225" t="str">
        <f t="shared" si="723"/>
        <v>17.25.00</v>
      </c>
      <c r="U3225" t="str">
        <f t="shared" si="724"/>
        <v>19-giu-2018</v>
      </c>
      <c r="V3225">
        <f t="shared" si="725"/>
        <v>6</v>
      </c>
      <c r="W3225">
        <f t="shared" si="726"/>
        <v>2018</v>
      </c>
      <c r="X3225">
        <f t="shared" si="727"/>
        <v>19</v>
      </c>
      <c r="Y3225" s="25">
        <f t="shared" si="728"/>
        <v>27652.900000000212</v>
      </c>
    </row>
    <row r="3226" spans="1:25">
      <c r="A3226" t="s">
        <v>7732</v>
      </c>
      <c r="B3226" t="s">
        <v>7733</v>
      </c>
      <c r="C3226" t="s">
        <v>25</v>
      </c>
      <c r="D3226">
        <v>36</v>
      </c>
      <c r="E3226" s="36">
        <v>64.599999999999994</v>
      </c>
      <c r="F3226" s="4">
        <v>5.1000000000000004E-3</v>
      </c>
      <c r="G3226">
        <v>0</v>
      </c>
      <c r="H3226" s="25">
        <v>49.6</v>
      </c>
      <c r="I3226" s="25">
        <v>-75.900000000000006</v>
      </c>
      <c r="J3226" s="3">
        <v>10000</v>
      </c>
      <c r="K3226" s="7">
        <f t="shared" si="715"/>
        <v>2</v>
      </c>
      <c r="L3226" s="6">
        <f t="shared" si="716"/>
        <v>101.8</v>
      </c>
      <c r="M3226">
        <v>1</v>
      </c>
      <c r="N3226" s="9">
        <f t="shared" si="717"/>
        <v>1</v>
      </c>
      <c r="O3226" s="9">
        <f t="shared" si="718"/>
        <v>0</v>
      </c>
      <c r="P3226" s="9">
        <f t="shared" si="719"/>
        <v>0</v>
      </c>
      <c r="Q3226" s="8">
        <f t="shared" si="720"/>
        <v>64.599999999999994</v>
      </c>
      <c r="R3226" s="8">
        <f t="shared" si="721"/>
        <v>0</v>
      </c>
      <c r="S3226" t="str">
        <f t="shared" si="722"/>
        <v>12.00.00</v>
      </c>
      <c r="T3226" t="str">
        <f t="shared" si="723"/>
        <v>21.00.00</v>
      </c>
      <c r="U3226" t="str">
        <f t="shared" si="724"/>
        <v>19-giu-2018</v>
      </c>
      <c r="V3226">
        <f t="shared" si="725"/>
        <v>6</v>
      </c>
      <c r="W3226">
        <f t="shared" si="726"/>
        <v>2018</v>
      </c>
      <c r="X3226">
        <f t="shared" si="727"/>
        <v>19</v>
      </c>
      <c r="Y3226" s="25">
        <f t="shared" si="728"/>
        <v>27717.500000000211</v>
      </c>
    </row>
    <row r="3227" spans="1:25">
      <c r="A3227" t="s">
        <v>4607</v>
      </c>
      <c r="B3227" t="s">
        <v>4608</v>
      </c>
      <c r="C3227" t="s">
        <v>25</v>
      </c>
      <c r="D3227">
        <v>12</v>
      </c>
      <c r="E3227" s="36">
        <v>58.6</v>
      </c>
      <c r="F3227" s="4">
        <v>4.5999999999999999E-3</v>
      </c>
      <c r="G3227">
        <v>0</v>
      </c>
      <c r="H3227" s="25">
        <v>83.3</v>
      </c>
      <c r="I3227" s="25">
        <v>0</v>
      </c>
      <c r="J3227" s="3">
        <v>10000</v>
      </c>
      <c r="K3227" s="7">
        <f t="shared" si="715"/>
        <v>3</v>
      </c>
      <c r="L3227" s="6">
        <f t="shared" si="716"/>
        <v>160.4</v>
      </c>
      <c r="M3227">
        <v>1</v>
      </c>
      <c r="N3227" s="9">
        <f t="shared" si="717"/>
        <v>1</v>
      </c>
      <c r="O3227" s="9">
        <f t="shared" si="718"/>
        <v>0</v>
      </c>
      <c r="P3227" s="9">
        <f t="shared" si="719"/>
        <v>0</v>
      </c>
      <c r="Q3227" s="8">
        <f t="shared" si="720"/>
        <v>58.6</v>
      </c>
      <c r="R3227" s="8">
        <f t="shared" si="721"/>
        <v>0</v>
      </c>
      <c r="S3227" t="str">
        <f t="shared" si="722"/>
        <v>16.00.00</v>
      </c>
      <c r="T3227" t="str">
        <f t="shared" si="723"/>
        <v>4.00.00</v>
      </c>
      <c r="U3227" t="str">
        <f t="shared" si="724"/>
        <v>19-giu-2018</v>
      </c>
      <c r="V3227">
        <f t="shared" si="725"/>
        <v>6</v>
      </c>
      <c r="W3227">
        <f t="shared" si="726"/>
        <v>2018</v>
      </c>
      <c r="X3227">
        <f t="shared" si="727"/>
        <v>19</v>
      </c>
      <c r="Y3227" s="25">
        <f t="shared" si="728"/>
        <v>27776.10000000021</v>
      </c>
    </row>
    <row r="3228" spans="1:25">
      <c r="A3228" t="s">
        <v>6456</v>
      </c>
      <c r="B3228" t="s">
        <v>6457</v>
      </c>
      <c r="C3228" t="s">
        <v>25</v>
      </c>
      <c r="D3228">
        <v>28</v>
      </c>
      <c r="E3228" s="36">
        <v>-48.2</v>
      </c>
      <c r="F3228" s="4">
        <v>-3.8E-3</v>
      </c>
      <c r="G3228">
        <v>0</v>
      </c>
      <c r="H3228" s="25">
        <v>3.7</v>
      </c>
      <c r="I3228" s="25">
        <v>-64.599999999999994</v>
      </c>
      <c r="J3228" s="3">
        <v>10000</v>
      </c>
      <c r="K3228" s="7">
        <f t="shared" si="715"/>
        <v>-1</v>
      </c>
      <c r="L3228" s="6">
        <f t="shared" si="716"/>
        <v>-48.2</v>
      </c>
      <c r="M3228">
        <v>1</v>
      </c>
      <c r="N3228" s="9">
        <f t="shared" si="717"/>
        <v>0</v>
      </c>
      <c r="O3228" s="9">
        <f t="shared" si="718"/>
        <v>-1</v>
      </c>
      <c r="P3228" s="9">
        <f t="shared" si="719"/>
        <v>0</v>
      </c>
      <c r="Q3228" s="8">
        <f t="shared" si="720"/>
        <v>0</v>
      </c>
      <c r="R3228" s="8">
        <f t="shared" si="721"/>
        <v>-48.2</v>
      </c>
      <c r="S3228" t="str">
        <f t="shared" si="722"/>
        <v>14.45.00</v>
      </c>
      <c r="T3228" t="str">
        <f t="shared" si="723"/>
        <v>17.05.00</v>
      </c>
      <c r="U3228" t="str">
        <f t="shared" si="724"/>
        <v>20-giu-2018</v>
      </c>
      <c r="V3228">
        <f t="shared" si="725"/>
        <v>6</v>
      </c>
      <c r="W3228">
        <f t="shared" si="726"/>
        <v>2018</v>
      </c>
      <c r="X3228">
        <f t="shared" si="727"/>
        <v>20</v>
      </c>
      <c r="Y3228" s="25">
        <f t="shared" si="728"/>
        <v>27727.900000000209</v>
      </c>
    </row>
    <row r="3229" spans="1:25">
      <c r="A3229" t="s">
        <v>6457</v>
      </c>
      <c r="B3229" t="s">
        <v>6458</v>
      </c>
      <c r="C3229" t="s">
        <v>55</v>
      </c>
      <c r="D3229">
        <v>4</v>
      </c>
      <c r="E3229" s="36">
        <v>-47</v>
      </c>
      <c r="F3229" s="4">
        <v>-1.9E-3</v>
      </c>
      <c r="G3229">
        <v>0</v>
      </c>
      <c r="H3229" s="25">
        <v>0</v>
      </c>
      <c r="I3229" s="25">
        <v>-47.7</v>
      </c>
      <c r="J3229" s="3">
        <v>10000</v>
      </c>
      <c r="K3229" s="7">
        <f t="shared" si="715"/>
        <v>-2</v>
      </c>
      <c r="L3229" s="6">
        <f t="shared" si="716"/>
        <v>-95.2</v>
      </c>
      <c r="M3229">
        <v>1</v>
      </c>
      <c r="N3229" s="9">
        <f t="shared" si="717"/>
        <v>0</v>
      </c>
      <c r="O3229" s="9">
        <f t="shared" si="718"/>
        <v>-1</v>
      </c>
      <c r="P3229" s="9">
        <f t="shared" si="719"/>
        <v>0</v>
      </c>
      <c r="Q3229" s="8">
        <f t="shared" si="720"/>
        <v>0</v>
      </c>
      <c r="R3229" s="8">
        <f t="shared" si="721"/>
        <v>-47</v>
      </c>
      <c r="S3229" t="str">
        <f t="shared" si="722"/>
        <v>17.05.00</v>
      </c>
      <c r="T3229" t="str">
        <f t="shared" si="723"/>
        <v>17.25.00</v>
      </c>
      <c r="U3229" t="str">
        <f t="shared" si="724"/>
        <v>20-giu-2018</v>
      </c>
      <c r="V3229">
        <f t="shared" si="725"/>
        <v>6</v>
      </c>
      <c r="W3229">
        <f t="shared" si="726"/>
        <v>2018</v>
      </c>
      <c r="X3229">
        <f t="shared" si="727"/>
        <v>20</v>
      </c>
      <c r="Y3229" s="25">
        <f t="shared" si="728"/>
        <v>27680.900000000209</v>
      </c>
    </row>
    <row r="3230" spans="1:25">
      <c r="A3230" t="s">
        <v>3735</v>
      </c>
      <c r="B3230" t="s">
        <v>3736</v>
      </c>
      <c r="C3230" t="s">
        <v>25</v>
      </c>
      <c r="D3230">
        <v>5</v>
      </c>
      <c r="E3230" s="36">
        <v>-14.8</v>
      </c>
      <c r="F3230" s="4">
        <v>-1.1999999999999999E-3</v>
      </c>
      <c r="G3230">
        <v>0</v>
      </c>
      <c r="H3230" s="25">
        <v>0</v>
      </c>
      <c r="I3230" s="25">
        <v>-14.8</v>
      </c>
      <c r="J3230" s="3">
        <v>10000</v>
      </c>
      <c r="K3230" s="7">
        <f t="shared" si="715"/>
        <v>-3</v>
      </c>
      <c r="L3230" s="6">
        <f t="shared" si="716"/>
        <v>-110</v>
      </c>
      <c r="M3230">
        <v>1</v>
      </c>
      <c r="N3230" s="9">
        <f t="shared" si="717"/>
        <v>0</v>
      </c>
      <c r="O3230" s="9">
        <f t="shared" si="718"/>
        <v>-1</v>
      </c>
      <c r="P3230" s="9">
        <f t="shared" si="719"/>
        <v>0</v>
      </c>
      <c r="Q3230" s="8">
        <f t="shared" si="720"/>
        <v>0</v>
      </c>
      <c r="R3230" s="8">
        <f t="shared" si="721"/>
        <v>-14.8</v>
      </c>
      <c r="S3230" t="str">
        <f t="shared" si="722"/>
        <v>18.00.00</v>
      </c>
      <c r="T3230" t="str">
        <f t="shared" si="723"/>
        <v>23.00.00</v>
      </c>
      <c r="U3230" t="str">
        <f t="shared" si="724"/>
        <v>20-giu-2018</v>
      </c>
      <c r="V3230">
        <f t="shared" si="725"/>
        <v>6</v>
      </c>
      <c r="W3230">
        <f t="shared" si="726"/>
        <v>2018</v>
      </c>
      <c r="X3230">
        <f t="shared" si="727"/>
        <v>20</v>
      </c>
      <c r="Y3230" s="25">
        <f t="shared" si="728"/>
        <v>27666.10000000021</v>
      </c>
    </row>
    <row r="3231" spans="1:25">
      <c r="A3231" t="s">
        <v>4609</v>
      </c>
      <c r="B3231" t="s">
        <v>4610</v>
      </c>
      <c r="C3231" t="s">
        <v>25</v>
      </c>
      <c r="D3231">
        <v>5</v>
      </c>
      <c r="E3231" s="36">
        <v>-73.8</v>
      </c>
      <c r="F3231" s="4">
        <v>-5.7999999999999996E-3</v>
      </c>
      <c r="G3231">
        <v>0</v>
      </c>
      <c r="H3231" s="25">
        <v>0</v>
      </c>
      <c r="I3231" s="25">
        <v>-73.8</v>
      </c>
      <c r="J3231" s="3">
        <v>10000</v>
      </c>
      <c r="K3231" s="7">
        <f t="shared" si="715"/>
        <v>-4</v>
      </c>
      <c r="L3231" s="6">
        <f t="shared" si="716"/>
        <v>-183.8</v>
      </c>
      <c r="M3231">
        <v>1</v>
      </c>
      <c r="N3231" s="9">
        <f t="shared" si="717"/>
        <v>0</v>
      </c>
      <c r="O3231" s="9">
        <f t="shared" si="718"/>
        <v>-1</v>
      </c>
      <c r="P3231" s="9">
        <f t="shared" si="719"/>
        <v>0</v>
      </c>
      <c r="Q3231" s="8">
        <f t="shared" si="720"/>
        <v>0</v>
      </c>
      <c r="R3231" s="8">
        <f t="shared" si="721"/>
        <v>-73.8</v>
      </c>
      <c r="S3231" t="str">
        <f t="shared" si="722"/>
        <v>8.00.00</v>
      </c>
      <c r="T3231" t="str">
        <f t="shared" si="723"/>
        <v>13.00.00</v>
      </c>
      <c r="U3231" t="str">
        <f t="shared" si="724"/>
        <v>20-giu-2018</v>
      </c>
      <c r="V3231">
        <f t="shared" si="725"/>
        <v>6</v>
      </c>
      <c r="W3231">
        <f t="shared" si="726"/>
        <v>2018</v>
      </c>
      <c r="X3231">
        <f t="shared" si="727"/>
        <v>20</v>
      </c>
      <c r="Y3231" s="25">
        <f t="shared" si="728"/>
        <v>27592.30000000021</v>
      </c>
    </row>
    <row r="3232" spans="1:25">
      <c r="A3232" t="s">
        <v>6454</v>
      </c>
      <c r="B3232" t="s">
        <v>6455</v>
      </c>
      <c r="C3232" t="s">
        <v>55</v>
      </c>
      <c r="D3232">
        <v>63</v>
      </c>
      <c r="E3232" s="36">
        <v>12.2</v>
      </c>
      <c r="F3232" s="4">
        <v>5.0000000000000001E-4</v>
      </c>
      <c r="G3232">
        <v>0</v>
      </c>
      <c r="H3232" s="25">
        <v>104.2</v>
      </c>
      <c r="I3232" s="25">
        <v>-35.6</v>
      </c>
      <c r="J3232" s="3">
        <v>10000</v>
      </c>
      <c r="K3232" s="7">
        <f t="shared" si="715"/>
        <v>1</v>
      </c>
      <c r="L3232" s="6">
        <f t="shared" si="716"/>
        <v>12.2</v>
      </c>
      <c r="M3232">
        <v>1</v>
      </c>
      <c r="N3232" s="9">
        <f t="shared" si="717"/>
        <v>1</v>
      </c>
      <c r="O3232" s="9">
        <f t="shared" si="718"/>
        <v>0</v>
      </c>
      <c r="P3232" s="9">
        <f t="shared" si="719"/>
        <v>0</v>
      </c>
      <c r="Q3232" s="8">
        <f t="shared" si="720"/>
        <v>12.2</v>
      </c>
      <c r="R3232" s="8">
        <f t="shared" si="721"/>
        <v>0</v>
      </c>
      <c r="S3232" t="str">
        <f t="shared" si="722"/>
        <v>9.05.00</v>
      </c>
      <c r="T3232" t="str">
        <f t="shared" si="723"/>
        <v>14.20.00</v>
      </c>
      <c r="U3232" t="str">
        <f t="shared" si="724"/>
        <v>20-giu-2018</v>
      </c>
      <c r="V3232">
        <f t="shared" si="725"/>
        <v>6</v>
      </c>
      <c r="W3232">
        <f t="shared" si="726"/>
        <v>2018</v>
      </c>
      <c r="X3232">
        <f t="shared" si="727"/>
        <v>20</v>
      </c>
      <c r="Y3232" s="25">
        <f t="shared" si="728"/>
        <v>27604.500000000211</v>
      </c>
    </row>
    <row r="3233" spans="1:25">
      <c r="A3233" t="s">
        <v>4611</v>
      </c>
      <c r="B3233" t="s">
        <v>4612</v>
      </c>
      <c r="C3233" t="s">
        <v>55</v>
      </c>
      <c r="D3233">
        <v>3</v>
      </c>
      <c r="E3233" s="36">
        <v>13.2</v>
      </c>
      <c r="F3233" s="4">
        <v>1E-3</v>
      </c>
      <c r="G3233">
        <v>0</v>
      </c>
      <c r="H3233" s="25">
        <v>81</v>
      </c>
      <c r="I3233" s="25">
        <v>0</v>
      </c>
      <c r="J3233" s="3">
        <v>10000</v>
      </c>
      <c r="K3233" s="7">
        <f t="shared" si="715"/>
        <v>2</v>
      </c>
      <c r="L3233" s="6">
        <f t="shared" si="716"/>
        <v>25.4</v>
      </c>
      <c r="M3233">
        <v>1</v>
      </c>
      <c r="N3233" s="9">
        <f t="shared" si="717"/>
        <v>1</v>
      </c>
      <c r="O3233" s="9">
        <f t="shared" si="718"/>
        <v>0</v>
      </c>
      <c r="P3233" s="9">
        <f t="shared" si="719"/>
        <v>0</v>
      </c>
      <c r="Q3233" s="8">
        <f t="shared" si="720"/>
        <v>13.2</v>
      </c>
      <c r="R3233" s="8">
        <f t="shared" si="721"/>
        <v>0</v>
      </c>
      <c r="S3233" t="str">
        <f t="shared" si="722"/>
        <v>10.00.00</v>
      </c>
      <c r="T3233" t="str">
        <f t="shared" si="723"/>
        <v>13.00.00</v>
      </c>
      <c r="U3233" t="str">
        <f t="shared" si="724"/>
        <v>21-giu-2018</v>
      </c>
      <c r="V3233">
        <f t="shared" si="725"/>
        <v>6</v>
      </c>
      <c r="W3233">
        <f t="shared" si="726"/>
        <v>2018</v>
      </c>
      <c r="X3233">
        <f t="shared" si="727"/>
        <v>21</v>
      </c>
      <c r="Y3233" s="25">
        <f t="shared" si="728"/>
        <v>27617.700000000212</v>
      </c>
    </row>
    <row r="3234" spans="1:25">
      <c r="A3234" t="s">
        <v>6459</v>
      </c>
      <c r="B3234" t="s">
        <v>6460</v>
      </c>
      <c r="C3234" t="s">
        <v>25</v>
      </c>
      <c r="D3234">
        <v>48</v>
      </c>
      <c r="E3234" s="36">
        <v>-76.5</v>
      </c>
      <c r="F3234" s="4">
        <v>-6.1000000000000004E-3</v>
      </c>
      <c r="G3234">
        <v>0</v>
      </c>
      <c r="H3234" s="25">
        <v>9.3000000000000007</v>
      </c>
      <c r="I3234" s="25">
        <v>-112</v>
      </c>
      <c r="J3234" s="3">
        <v>10000</v>
      </c>
      <c r="K3234" s="7">
        <f t="shared" si="715"/>
        <v>-1</v>
      </c>
      <c r="L3234" s="6">
        <f t="shared" si="716"/>
        <v>-76.5</v>
      </c>
      <c r="M3234">
        <v>1</v>
      </c>
      <c r="N3234" s="9">
        <f t="shared" si="717"/>
        <v>0</v>
      </c>
      <c r="O3234" s="9">
        <f t="shared" si="718"/>
        <v>-1</v>
      </c>
      <c r="P3234" s="9">
        <f t="shared" si="719"/>
        <v>0</v>
      </c>
      <c r="Q3234" s="8">
        <f t="shared" si="720"/>
        <v>0</v>
      </c>
      <c r="R3234" s="8">
        <f t="shared" si="721"/>
        <v>-76.5</v>
      </c>
      <c r="S3234" t="str">
        <f t="shared" si="722"/>
        <v>13.25.00</v>
      </c>
      <c r="T3234" t="str">
        <f t="shared" si="723"/>
        <v>17.25.00</v>
      </c>
      <c r="U3234" t="str">
        <f t="shared" si="724"/>
        <v>21-giu-2018</v>
      </c>
      <c r="V3234">
        <f t="shared" si="725"/>
        <v>6</v>
      </c>
      <c r="W3234">
        <f t="shared" si="726"/>
        <v>2018</v>
      </c>
      <c r="X3234">
        <f t="shared" si="727"/>
        <v>21</v>
      </c>
      <c r="Y3234" s="25">
        <f t="shared" si="728"/>
        <v>27541.200000000212</v>
      </c>
    </row>
    <row r="3235" spans="1:25">
      <c r="A3235" t="s">
        <v>3737</v>
      </c>
      <c r="B3235" t="s">
        <v>3738</v>
      </c>
      <c r="C3235" t="s">
        <v>25</v>
      </c>
      <c r="D3235">
        <v>5</v>
      </c>
      <c r="E3235" s="36">
        <v>-39.799999999999997</v>
      </c>
      <c r="F3235" s="4">
        <v>-3.2000000000000002E-3</v>
      </c>
      <c r="G3235">
        <v>0</v>
      </c>
      <c r="H3235" s="25">
        <v>14.7</v>
      </c>
      <c r="I3235" s="25">
        <v>-39.799999999999997</v>
      </c>
      <c r="J3235" s="3">
        <v>10000</v>
      </c>
      <c r="K3235" s="7">
        <f t="shared" si="715"/>
        <v>-2</v>
      </c>
      <c r="L3235" s="6">
        <f t="shared" si="716"/>
        <v>-116.3</v>
      </c>
      <c r="M3235">
        <v>1</v>
      </c>
      <c r="N3235" s="9">
        <f t="shared" si="717"/>
        <v>0</v>
      </c>
      <c r="O3235" s="9">
        <f t="shared" si="718"/>
        <v>-1</v>
      </c>
      <c r="P3235" s="9">
        <f t="shared" si="719"/>
        <v>0</v>
      </c>
      <c r="Q3235" s="8">
        <f t="shared" si="720"/>
        <v>0</v>
      </c>
      <c r="R3235" s="8">
        <f t="shared" si="721"/>
        <v>-39.799999999999997</v>
      </c>
      <c r="S3235" t="str">
        <f t="shared" si="722"/>
        <v>18.00.00</v>
      </c>
      <c r="T3235" t="str">
        <f t="shared" si="723"/>
        <v>0.00.00</v>
      </c>
      <c r="U3235" t="str">
        <f t="shared" si="724"/>
        <v>22-giu-2018</v>
      </c>
      <c r="V3235">
        <f t="shared" si="725"/>
        <v>6</v>
      </c>
      <c r="W3235">
        <f t="shared" si="726"/>
        <v>2018</v>
      </c>
      <c r="X3235">
        <f t="shared" si="727"/>
        <v>22</v>
      </c>
      <c r="Y3235" s="25">
        <f t="shared" si="728"/>
        <v>27501.400000000212</v>
      </c>
    </row>
    <row r="3236" spans="1:25">
      <c r="A3236" t="s">
        <v>3737</v>
      </c>
      <c r="B3236" t="s">
        <v>4615</v>
      </c>
      <c r="C3236" t="s">
        <v>25</v>
      </c>
      <c r="D3236">
        <v>7</v>
      </c>
      <c r="E3236" s="36">
        <v>-60.8</v>
      </c>
      <c r="F3236" s="4">
        <v>-4.7999999999999996E-3</v>
      </c>
      <c r="G3236">
        <v>0</v>
      </c>
      <c r="H3236" s="25">
        <v>14.4</v>
      </c>
      <c r="I3236" s="25">
        <v>-60.8</v>
      </c>
      <c r="J3236" s="3">
        <v>10000</v>
      </c>
      <c r="K3236" s="7">
        <f t="shared" si="715"/>
        <v>-3</v>
      </c>
      <c r="L3236" s="6">
        <f t="shared" si="716"/>
        <v>-177.1</v>
      </c>
      <c r="M3236">
        <v>1</v>
      </c>
      <c r="N3236" s="9">
        <f t="shared" si="717"/>
        <v>0</v>
      </c>
      <c r="O3236" s="9">
        <f t="shared" si="718"/>
        <v>-1</v>
      </c>
      <c r="P3236" s="9">
        <f t="shared" si="719"/>
        <v>0</v>
      </c>
      <c r="Q3236" s="8">
        <f t="shared" si="720"/>
        <v>0</v>
      </c>
      <c r="R3236" s="8">
        <f t="shared" si="721"/>
        <v>-60.8</v>
      </c>
      <c r="S3236" t="str">
        <f t="shared" si="722"/>
        <v>18.00.00</v>
      </c>
      <c r="T3236" t="str">
        <f t="shared" si="723"/>
        <v>2.00.00</v>
      </c>
      <c r="U3236" t="str">
        <f t="shared" si="724"/>
        <v>22-giu-2018</v>
      </c>
      <c r="V3236">
        <f t="shared" si="725"/>
        <v>6</v>
      </c>
      <c r="W3236">
        <f t="shared" si="726"/>
        <v>2018</v>
      </c>
      <c r="X3236">
        <f t="shared" si="727"/>
        <v>22</v>
      </c>
      <c r="Y3236" s="25">
        <f t="shared" si="728"/>
        <v>27440.600000000213</v>
      </c>
    </row>
    <row r="3237" spans="1:25">
      <c r="A3237" t="s">
        <v>4613</v>
      </c>
      <c r="B3237" t="s">
        <v>4614</v>
      </c>
      <c r="C3237" t="s">
        <v>25</v>
      </c>
      <c r="D3237">
        <v>11</v>
      </c>
      <c r="E3237" s="36">
        <v>25</v>
      </c>
      <c r="F3237" s="4">
        <v>2E-3</v>
      </c>
      <c r="G3237">
        <v>0</v>
      </c>
      <c r="H3237" s="25">
        <v>50.6</v>
      </c>
      <c r="I3237" s="25">
        <v>-8.8000000000000007</v>
      </c>
      <c r="J3237" s="3">
        <v>10000</v>
      </c>
      <c r="K3237" s="7">
        <f t="shared" si="715"/>
        <v>1</v>
      </c>
      <c r="L3237" s="6">
        <f t="shared" si="716"/>
        <v>25</v>
      </c>
      <c r="M3237">
        <v>1</v>
      </c>
      <c r="N3237" s="9">
        <f t="shared" si="717"/>
        <v>1</v>
      </c>
      <c r="O3237" s="9">
        <f t="shared" si="718"/>
        <v>0</v>
      </c>
      <c r="P3237" s="9">
        <f t="shared" si="719"/>
        <v>0</v>
      </c>
      <c r="Q3237" s="8">
        <f t="shared" si="720"/>
        <v>25</v>
      </c>
      <c r="R3237" s="8">
        <f t="shared" si="721"/>
        <v>0</v>
      </c>
      <c r="S3237" t="str">
        <f t="shared" si="722"/>
        <v>5.00.00</v>
      </c>
      <c r="T3237" t="str">
        <f t="shared" si="723"/>
        <v>16.00.00</v>
      </c>
      <c r="U3237" t="str">
        <f t="shared" si="724"/>
        <v>22-giu-2018</v>
      </c>
      <c r="V3237">
        <f t="shared" si="725"/>
        <v>6</v>
      </c>
      <c r="W3237">
        <f t="shared" si="726"/>
        <v>2018</v>
      </c>
      <c r="X3237">
        <f t="shared" si="727"/>
        <v>22</v>
      </c>
      <c r="Y3237" s="25">
        <f t="shared" si="728"/>
        <v>27465.600000000213</v>
      </c>
    </row>
    <row r="3238" spans="1:25">
      <c r="A3238" t="s">
        <v>3739</v>
      </c>
      <c r="B3238" t="s">
        <v>3740</v>
      </c>
      <c r="C3238" t="s">
        <v>25</v>
      </c>
      <c r="D3238">
        <v>3</v>
      </c>
      <c r="E3238" s="36">
        <v>0.6</v>
      </c>
      <c r="F3238" s="4">
        <v>0</v>
      </c>
      <c r="G3238">
        <v>0</v>
      </c>
      <c r="H3238" s="25">
        <v>2.2999999999999998</v>
      </c>
      <c r="I3238" s="25">
        <v>-44.2</v>
      </c>
      <c r="J3238" s="3">
        <v>10000</v>
      </c>
      <c r="K3238" s="7">
        <f t="shared" si="715"/>
        <v>2</v>
      </c>
      <c r="L3238" s="6">
        <f t="shared" si="716"/>
        <v>25.6</v>
      </c>
      <c r="M3238">
        <v>1</v>
      </c>
      <c r="N3238" s="9">
        <f t="shared" si="717"/>
        <v>1</v>
      </c>
      <c r="O3238" s="9">
        <f t="shared" si="718"/>
        <v>0</v>
      </c>
      <c r="P3238" s="9">
        <f t="shared" si="719"/>
        <v>0</v>
      </c>
      <c r="Q3238" s="8">
        <f t="shared" si="720"/>
        <v>0.6</v>
      </c>
      <c r="R3238" s="8">
        <f t="shared" si="721"/>
        <v>0</v>
      </c>
      <c r="S3238" t="str">
        <f t="shared" si="722"/>
        <v>20.00.00</v>
      </c>
      <c r="T3238" t="str">
        <f t="shared" si="723"/>
        <v>23.00.00</v>
      </c>
      <c r="U3238" t="str">
        <f t="shared" si="724"/>
        <v>25-giu-2018</v>
      </c>
      <c r="V3238">
        <f t="shared" si="725"/>
        <v>6</v>
      </c>
      <c r="W3238">
        <f t="shared" si="726"/>
        <v>2018</v>
      </c>
      <c r="X3238">
        <f t="shared" si="727"/>
        <v>25</v>
      </c>
      <c r="Y3238" s="25">
        <f t="shared" si="728"/>
        <v>27466.200000000212</v>
      </c>
    </row>
    <row r="3239" spans="1:25">
      <c r="A3239" t="s">
        <v>4616</v>
      </c>
      <c r="B3239" t="s">
        <v>4617</v>
      </c>
      <c r="C3239" t="s">
        <v>55</v>
      </c>
      <c r="D3239">
        <v>18</v>
      </c>
      <c r="E3239" s="36">
        <v>185.2</v>
      </c>
      <c r="F3239" s="4">
        <v>1.4800000000000001E-2</v>
      </c>
      <c r="G3239">
        <v>0</v>
      </c>
      <c r="H3239" s="25">
        <v>250.9</v>
      </c>
      <c r="I3239" s="25">
        <v>-4.8</v>
      </c>
      <c r="J3239" s="3">
        <v>10000</v>
      </c>
      <c r="K3239" s="7">
        <f t="shared" si="715"/>
        <v>3</v>
      </c>
      <c r="L3239" s="6">
        <f t="shared" si="716"/>
        <v>210.79999999999998</v>
      </c>
      <c r="M3239">
        <v>1</v>
      </c>
      <c r="N3239" s="9">
        <f t="shared" si="717"/>
        <v>1</v>
      </c>
      <c r="O3239" s="9">
        <f t="shared" si="718"/>
        <v>0</v>
      </c>
      <c r="P3239" s="9">
        <f t="shared" si="719"/>
        <v>0</v>
      </c>
      <c r="Q3239" s="8">
        <f t="shared" si="720"/>
        <v>185.2</v>
      </c>
      <c r="R3239" s="8">
        <f t="shared" si="721"/>
        <v>0</v>
      </c>
      <c r="S3239" t="str">
        <f t="shared" si="722"/>
        <v>3.00.00</v>
      </c>
      <c r="T3239" t="str">
        <f t="shared" si="723"/>
        <v>21.00.00</v>
      </c>
      <c r="U3239" t="str">
        <f t="shared" si="724"/>
        <v>25-giu-2018</v>
      </c>
      <c r="V3239">
        <f t="shared" si="725"/>
        <v>6</v>
      </c>
      <c r="W3239">
        <f t="shared" si="726"/>
        <v>2018</v>
      </c>
      <c r="X3239">
        <f t="shared" si="727"/>
        <v>25</v>
      </c>
      <c r="Y3239" s="25">
        <f t="shared" si="728"/>
        <v>27651.400000000212</v>
      </c>
    </row>
    <row r="3240" spans="1:25">
      <c r="A3240" t="s">
        <v>6461</v>
      </c>
      <c r="B3240" t="s">
        <v>6462</v>
      </c>
      <c r="C3240" t="s">
        <v>25</v>
      </c>
      <c r="D3240">
        <v>18</v>
      </c>
      <c r="E3240" s="36">
        <v>-72</v>
      </c>
      <c r="F3240" s="4">
        <v>-5.8999999999999999E-3</v>
      </c>
      <c r="G3240">
        <v>0</v>
      </c>
      <c r="H3240" s="25">
        <v>0</v>
      </c>
      <c r="I3240" s="25">
        <v>-71</v>
      </c>
      <c r="J3240" s="3">
        <v>10000</v>
      </c>
      <c r="K3240" s="7">
        <f t="shared" si="715"/>
        <v>-1</v>
      </c>
      <c r="L3240" s="6">
        <f t="shared" si="716"/>
        <v>-72</v>
      </c>
      <c r="M3240">
        <v>1</v>
      </c>
      <c r="N3240" s="9">
        <f t="shared" si="717"/>
        <v>0</v>
      </c>
      <c r="O3240" s="9">
        <f t="shared" si="718"/>
        <v>-1</v>
      </c>
      <c r="P3240" s="9">
        <f t="shared" si="719"/>
        <v>0</v>
      </c>
      <c r="Q3240" s="8">
        <f t="shared" si="720"/>
        <v>0</v>
      </c>
      <c r="R3240" s="8">
        <f t="shared" si="721"/>
        <v>-72</v>
      </c>
      <c r="S3240" t="str">
        <f t="shared" si="722"/>
        <v>15.15.00</v>
      </c>
      <c r="T3240" t="str">
        <f t="shared" si="723"/>
        <v>16.45.00</v>
      </c>
      <c r="U3240" t="str">
        <f t="shared" si="724"/>
        <v>26-giu-2018</v>
      </c>
      <c r="V3240">
        <f t="shared" si="725"/>
        <v>6</v>
      </c>
      <c r="W3240">
        <f t="shared" si="726"/>
        <v>2018</v>
      </c>
      <c r="X3240">
        <f t="shared" si="727"/>
        <v>26</v>
      </c>
      <c r="Y3240" s="25">
        <f t="shared" si="728"/>
        <v>27579.400000000212</v>
      </c>
    </row>
    <row r="3241" spans="1:25">
      <c r="A3241" t="s">
        <v>6462</v>
      </c>
      <c r="B3241" t="s">
        <v>6463</v>
      </c>
      <c r="C3241" t="s">
        <v>55</v>
      </c>
      <c r="D3241">
        <v>8</v>
      </c>
      <c r="E3241" s="36">
        <v>-44.6</v>
      </c>
      <c r="F3241" s="4">
        <v>-1.8E-3</v>
      </c>
      <c r="G3241">
        <v>0</v>
      </c>
      <c r="H3241" s="25">
        <v>35</v>
      </c>
      <c r="I3241" s="25">
        <v>-45.6</v>
      </c>
      <c r="J3241" s="3">
        <v>10000</v>
      </c>
      <c r="K3241" s="7">
        <f t="shared" si="715"/>
        <v>-2</v>
      </c>
      <c r="L3241" s="6">
        <f t="shared" si="716"/>
        <v>-116.6</v>
      </c>
      <c r="M3241">
        <v>1</v>
      </c>
      <c r="N3241" s="9">
        <f t="shared" si="717"/>
        <v>0</v>
      </c>
      <c r="O3241" s="9">
        <f t="shared" si="718"/>
        <v>-1</v>
      </c>
      <c r="P3241" s="9">
        <f t="shared" si="719"/>
        <v>0</v>
      </c>
      <c r="Q3241" s="8">
        <f t="shared" si="720"/>
        <v>0</v>
      </c>
      <c r="R3241" s="8">
        <f t="shared" si="721"/>
        <v>-44.6</v>
      </c>
      <c r="S3241" t="str">
        <f t="shared" si="722"/>
        <v>16.45.00</v>
      </c>
      <c r="T3241" t="str">
        <f t="shared" si="723"/>
        <v>17.25.00</v>
      </c>
      <c r="U3241" t="str">
        <f t="shared" si="724"/>
        <v>26-giu-2018</v>
      </c>
      <c r="V3241">
        <f t="shared" si="725"/>
        <v>6</v>
      </c>
      <c r="W3241">
        <f t="shared" si="726"/>
        <v>2018</v>
      </c>
      <c r="X3241">
        <f t="shared" si="727"/>
        <v>26</v>
      </c>
      <c r="Y3241" s="25">
        <f t="shared" si="728"/>
        <v>27534.800000000214</v>
      </c>
    </row>
    <row r="3242" spans="1:25">
      <c r="A3242" t="s">
        <v>4618</v>
      </c>
      <c r="B3242" t="s">
        <v>4619</v>
      </c>
      <c r="C3242" t="s">
        <v>25</v>
      </c>
      <c r="D3242">
        <v>10</v>
      </c>
      <c r="E3242" s="36">
        <v>-21.8</v>
      </c>
      <c r="F3242" s="4">
        <v>-1.8E-3</v>
      </c>
      <c r="G3242">
        <v>0</v>
      </c>
      <c r="H3242" s="25">
        <v>44.1</v>
      </c>
      <c r="I3242" s="25">
        <v>-21.8</v>
      </c>
      <c r="J3242" s="3">
        <v>10000</v>
      </c>
      <c r="K3242" s="7">
        <f t="shared" si="715"/>
        <v>-3</v>
      </c>
      <c r="L3242" s="6">
        <f t="shared" si="716"/>
        <v>-138.4</v>
      </c>
      <c r="M3242">
        <v>1</v>
      </c>
      <c r="N3242" s="9">
        <f t="shared" si="717"/>
        <v>0</v>
      </c>
      <c r="O3242" s="9">
        <f t="shared" si="718"/>
        <v>-1</v>
      </c>
      <c r="P3242" s="9">
        <f t="shared" si="719"/>
        <v>0</v>
      </c>
      <c r="Q3242" s="8">
        <f t="shared" si="720"/>
        <v>0</v>
      </c>
      <c r="R3242" s="8">
        <f t="shared" si="721"/>
        <v>-21.8</v>
      </c>
      <c r="S3242" t="str">
        <f t="shared" si="722"/>
        <v>2.00.00</v>
      </c>
      <c r="T3242" t="str">
        <f t="shared" si="723"/>
        <v>12.00.00</v>
      </c>
      <c r="U3242" t="str">
        <f t="shared" si="724"/>
        <v>26-giu-2018</v>
      </c>
      <c r="V3242">
        <f t="shared" si="725"/>
        <v>6</v>
      </c>
      <c r="W3242">
        <f t="shared" si="726"/>
        <v>2018</v>
      </c>
      <c r="X3242">
        <f t="shared" si="727"/>
        <v>26</v>
      </c>
      <c r="Y3242" s="25">
        <f t="shared" si="728"/>
        <v>27513.000000000215</v>
      </c>
    </row>
    <row r="3243" spans="1:25">
      <c r="A3243" t="s">
        <v>4620</v>
      </c>
      <c r="B3243" t="s">
        <v>4621</v>
      </c>
      <c r="C3243" t="s">
        <v>25</v>
      </c>
      <c r="D3243">
        <v>11</v>
      </c>
      <c r="E3243" s="36">
        <v>-64.8</v>
      </c>
      <c r="F3243" s="4">
        <v>-5.3E-3</v>
      </c>
      <c r="G3243">
        <v>0</v>
      </c>
      <c r="H3243" s="25">
        <v>0</v>
      </c>
      <c r="I3243" s="25">
        <v>-64.8</v>
      </c>
      <c r="J3243" s="3">
        <v>10000</v>
      </c>
      <c r="K3243" s="7">
        <f t="shared" si="715"/>
        <v>-4</v>
      </c>
      <c r="L3243" s="6">
        <f t="shared" si="716"/>
        <v>-203.2</v>
      </c>
      <c r="M3243">
        <v>1</v>
      </c>
      <c r="N3243" s="9">
        <f t="shared" si="717"/>
        <v>0</v>
      </c>
      <c r="O3243" s="9">
        <f t="shared" si="718"/>
        <v>-1</v>
      </c>
      <c r="P3243" s="9">
        <f t="shared" si="719"/>
        <v>0</v>
      </c>
      <c r="Q3243" s="8">
        <f t="shared" si="720"/>
        <v>0</v>
      </c>
      <c r="R3243" s="8">
        <f t="shared" si="721"/>
        <v>-64.8</v>
      </c>
      <c r="S3243" t="str">
        <f t="shared" si="722"/>
        <v>21.00.00</v>
      </c>
      <c r="T3243" t="str">
        <f t="shared" si="723"/>
        <v>8.00.00</v>
      </c>
      <c r="U3243" t="str">
        <f t="shared" si="724"/>
        <v>26-giu-2018</v>
      </c>
      <c r="V3243">
        <f t="shared" si="725"/>
        <v>6</v>
      </c>
      <c r="W3243">
        <f t="shared" si="726"/>
        <v>2018</v>
      </c>
      <c r="X3243">
        <f t="shared" si="727"/>
        <v>26</v>
      </c>
      <c r="Y3243" s="25">
        <f t="shared" si="728"/>
        <v>27448.200000000215</v>
      </c>
    </row>
    <row r="3244" spans="1:25">
      <c r="A3244" t="s">
        <v>4622</v>
      </c>
      <c r="B3244" t="s">
        <v>4623</v>
      </c>
      <c r="C3244" t="s">
        <v>55</v>
      </c>
      <c r="D3244">
        <v>1</v>
      </c>
      <c r="E3244" s="36">
        <v>-57.8</v>
      </c>
      <c r="F3244" s="4">
        <v>-4.7999999999999996E-3</v>
      </c>
      <c r="G3244">
        <v>0</v>
      </c>
      <c r="H3244" s="25">
        <v>0</v>
      </c>
      <c r="I3244" s="25">
        <v>-57.8</v>
      </c>
      <c r="J3244" s="3">
        <v>10000</v>
      </c>
      <c r="K3244" s="7">
        <f t="shared" si="715"/>
        <v>-5</v>
      </c>
      <c r="L3244" s="6">
        <f t="shared" si="716"/>
        <v>-261</v>
      </c>
      <c r="M3244">
        <v>1</v>
      </c>
      <c r="N3244" s="9">
        <f t="shared" si="717"/>
        <v>0</v>
      </c>
      <c r="O3244" s="9">
        <f t="shared" si="718"/>
        <v>-1</v>
      </c>
      <c r="P3244" s="9">
        <f t="shared" si="719"/>
        <v>0</v>
      </c>
      <c r="Q3244" s="8">
        <f t="shared" si="720"/>
        <v>0</v>
      </c>
      <c r="R3244" s="8">
        <f t="shared" si="721"/>
        <v>-57.8</v>
      </c>
      <c r="S3244" t="str">
        <f t="shared" si="722"/>
        <v>10.00.00</v>
      </c>
      <c r="T3244" t="str">
        <f t="shared" si="723"/>
        <v>11.00.00</v>
      </c>
      <c r="U3244" t="str">
        <f t="shared" si="724"/>
        <v>27-giu-2018</v>
      </c>
      <c r="V3244">
        <f t="shared" si="725"/>
        <v>6</v>
      </c>
      <c r="W3244">
        <f t="shared" si="726"/>
        <v>2018</v>
      </c>
      <c r="X3244">
        <f t="shared" si="727"/>
        <v>27</v>
      </c>
      <c r="Y3244" s="25">
        <f t="shared" si="728"/>
        <v>27390.400000000216</v>
      </c>
    </row>
    <row r="3245" spans="1:25">
      <c r="A3245" t="s">
        <v>6464</v>
      </c>
      <c r="B3245" t="s">
        <v>6465</v>
      </c>
      <c r="C3245" t="s">
        <v>25</v>
      </c>
      <c r="D3245">
        <v>65</v>
      </c>
      <c r="E3245" s="36">
        <v>147.30000000000001</v>
      </c>
      <c r="F3245" s="4">
        <v>1.21E-2</v>
      </c>
      <c r="G3245">
        <v>0</v>
      </c>
      <c r="H3245" s="25">
        <v>230.3</v>
      </c>
      <c r="I3245" s="25">
        <v>-2</v>
      </c>
      <c r="J3245" s="3">
        <v>10000</v>
      </c>
      <c r="K3245" s="7">
        <f t="shared" si="715"/>
        <v>1</v>
      </c>
      <c r="L3245" s="6">
        <f t="shared" si="716"/>
        <v>147.30000000000001</v>
      </c>
      <c r="M3245">
        <v>1</v>
      </c>
      <c r="N3245" s="9">
        <f t="shared" si="717"/>
        <v>1</v>
      </c>
      <c r="O3245" s="9">
        <f t="shared" si="718"/>
        <v>0</v>
      </c>
      <c r="P3245" s="9">
        <f t="shared" si="719"/>
        <v>0</v>
      </c>
      <c r="Q3245" s="8">
        <f t="shared" si="720"/>
        <v>147.30000000000001</v>
      </c>
      <c r="R3245" s="8">
        <f t="shared" si="721"/>
        <v>0</v>
      </c>
      <c r="S3245" t="str">
        <f t="shared" si="722"/>
        <v>11.40.00</v>
      </c>
      <c r="T3245" t="str">
        <f t="shared" si="723"/>
        <v>17.05.00</v>
      </c>
      <c r="U3245" t="str">
        <f t="shared" si="724"/>
        <v>27-giu-2018</v>
      </c>
      <c r="V3245">
        <f t="shared" si="725"/>
        <v>6</v>
      </c>
      <c r="W3245">
        <f t="shared" si="726"/>
        <v>2018</v>
      </c>
      <c r="X3245">
        <f t="shared" si="727"/>
        <v>27</v>
      </c>
      <c r="Y3245" s="25">
        <f t="shared" si="728"/>
        <v>27537.700000000215</v>
      </c>
    </row>
    <row r="3246" spans="1:25">
      <c r="A3246" t="s">
        <v>4624</v>
      </c>
      <c r="B3246" t="s">
        <v>4625</v>
      </c>
      <c r="C3246" t="s">
        <v>25</v>
      </c>
      <c r="D3246">
        <v>3</v>
      </c>
      <c r="E3246" s="36">
        <v>13.2</v>
      </c>
      <c r="F3246" s="4">
        <v>1.1000000000000001E-3</v>
      </c>
      <c r="G3246">
        <v>0</v>
      </c>
      <c r="H3246" s="25">
        <v>42.7</v>
      </c>
      <c r="I3246" s="25">
        <v>-4.8</v>
      </c>
      <c r="J3246" s="3">
        <v>10000</v>
      </c>
      <c r="K3246" s="7">
        <f t="shared" si="715"/>
        <v>2</v>
      </c>
      <c r="L3246" s="6">
        <f t="shared" si="716"/>
        <v>160.5</v>
      </c>
      <c r="M3246">
        <v>1</v>
      </c>
      <c r="N3246" s="9">
        <f t="shared" si="717"/>
        <v>1</v>
      </c>
      <c r="O3246" s="9">
        <f t="shared" si="718"/>
        <v>0</v>
      </c>
      <c r="P3246" s="9">
        <f t="shared" si="719"/>
        <v>0</v>
      </c>
      <c r="Q3246" s="8">
        <f t="shared" si="720"/>
        <v>13.2</v>
      </c>
      <c r="R3246" s="8">
        <f t="shared" si="721"/>
        <v>0</v>
      </c>
      <c r="S3246" t="str">
        <f t="shared" si="722"/>
        <v>14.00.00</v>
      </c>
      <c r="T3246" t="str">
        <f t="shared" si="723"/>
        <v>17.00.00</v>
      </c>
      <c r="U3246" t="str">
        <f t="shared" si="724"/>
        <v>27-giu-2018</v>
      </c>
      <c r="V3246">
        <f t="shared" si="725"/>
        <v>6</v>
      </c>
      <c r="W3246">
        <f t="shared" si="726"/>
        <v>2018</v>
      </c>
      <c r="X3246">
        <f t="shared" si="727"/>
        <v>27</v>
      </c>
      <c r="Y3246" s="25">
        <f t="shared" si="728"/>
        <v>27550.900000000216</v>
      </c>
    </row>
    <row r="3247" spans="1:25">
      <c r="A3247" t="s">
        <v>4626</v>
      </c>
      <c r="B3247" t="s">
        <v>4627</v>
      </c>
      <c r="C3247" t="s">
        <v>55</v>
      </c>
      <c r="D3247">
        <v>8</v>
      </c>
      <c r="E3247" s="36">
        <v>-51.8</v>
      </c>
      <c r="F3247" s="4">
        <v>-4.1999999999999997E-3</v>
      </c>
      <c r="G3247">
        <v>0</v>
      </c>
      <c r="H3247" s="25">
        <v>2</v>
      </c>
      <c r="I3247" s="25">
        <v>-51.8</v>
      </c>
      <c r="J3247" s="3">
        <v>10000</v>
      </c>
      <c r="K3247" s="7">
        <f t="shared" si="715"/>
        <v>-1</v>
      </c>
      <c r="L3247" s="6">
        <f t="shared" si="716"/>
        <v>-51.8</v>
      </c>
      <c r="M3247">
        <v>1</v>
      </c>
      <c r="N3247" s="9">
        <f t="shared" si="717"/>
        <v>0</v>
      </c>
      <c r="O3247" s="9">
        <f t="shared" si="718"/>
        <v>-1</v>
      </c>
      <c r="P3247" s="9">
        <f t="shared" si="719"/>
        <v>0</v>
      </c>
      <c r="Q3247" s="8">
        <f t="shared" si="720"/>
        <v>0</v>
      </c>
      <c r="R3247" s="8">
        <f t="shared" si="721"/>
        <v>-51.8</v>
      </c>
      <c r="S3247" t="str">
        <f t="shared" si="722"/>
        <v>1.00.00</v>
      </c>
      <c r="T3247" t="str">
        <f t="shared" si="723"/>
        <v>9.00.00</v>
      </c>
      <c r="U3247" t="str">
        <f t="shared" si="724"/>
        <v>28-giu-2018</v>
      </c>
      <c r="V3247">
        <f t="shared" si="725"/>
        <v>6</v>
      </c>
      <c r="W3247">
        <f t="shared" si="726"/>
        <v>2018</v>
      </c>
      <c r="X3247">
        <f t="shared" si="727"/>
        <v>28</v>
      </c>
      <c r="Y3247" s="25">
        <f t="shared" si="728"/>
        <v>27499.100000000217</v>
      </c>
    </row>
    <row r="3248" spans="1:25">
      <c r="A3248" t="s">
        <v>7734</v>
      </c>
      <c r="B3248" t="s">
        <v>7735</v>
      </c>
      <c r="C3248" t="s">
        <v>25</v>
      </c>
      <c r="D3248">
        <v>2</v>
      </c>
      <c r="E3248" s="36">
        <v>-89.8</v>
      </c>
      <c r="F3248" s="4">
        <v>-7.3000000000000001E-3</v>
      </c>
      <c r="G3248">
        <v>0</v>
      </c>
      <c r="H3248" s="25">
        <v>0</v>
      </c>
      <c r="I3248" s="25">
        <v>-86.2</v>
      </c>
      <c r="J3248" s="3">
        <v>10000</v>
      </c>
      <c r="K3248" s="7">
        <f t="shared" si="715"/>
        <v>-2</v>
      </c>
      <c r="L3248" s="6">
        <f t="shared" si="716"/>
        <v>-141.6</v>
      </c>
      <c r="M3248">
        <v>1</v>
      </c>
      <c r="N3248" s="9">
        <f t="shared" si="717"/>
        <v>0</v>
      </c>
      <c r="O3248" s="9">
        <f t="shared" si="718"/>
        <v>-1</v>
      </c>
      <c r="P3248" s="9">
        <f t="shared" si="719"/>
        <v>0</v>
      </c>
      <c r="Q3248" s="8">
        <f t="shared" si="720"/>
        <v>0</v>
      </c>
      <c r="R3248" s="8">
        <f t="shared" si="721"/>
        <v>-89.8</v>
      </c>
      <c r="S3248" t="str">
        <f t="shared" si="722"/>
        <v>10.00.00</v>
      </c>
      <c r="T3248" t="str">
        <f t="shared" si="723"/>
        <v>10.30.00</v>
      </c>
      <c r="U3248" t="str">
        <f t="shared" si="724"/>
        <v>28-giu-2018</v>
      </c>
      <c r="V3248">
        <f t="shared" si="725"/>
        <v>6</v>
      </c>
      <c r="W3248">
        <f t="shared" si="726"/>
        <v>2018</v>
      </c>
      <c r="X3248">
        <f t="shared" si="727"/>
        <v>28</v>
      </c>
      <c r="Y3248" s="25">
        <f t="shared" si="728"/>
        <v>27409.300000000218</v>
      </c>
    </row>
    <row r="3249" spans="1:25">
      <c r="A3249" t="s">
        <v>7735</v>
      </c>
      <c r="B3249" t="s">
        <v>7736</v>
      </c>
      <c r="C3249" t="s">
        <v>55</v>
      </c>
      <c r="D3249">
        <v>8</v>
      </c>
      <c r="E3249" s="36">
        <v>2.2999999999999998</v>
      </c>
      <c r="F3249" s="4">
        <v>2.0000000000000001E-4</v>
      </c>
      <c r="G3249">
        <v>0</v>
      </c>
      <c r="H3249" s="25">
        <v>0</v>
      </c>
      <c r="I3249" s="25">
        <v>-75.400000000000006</v>
      </c>
      <c r="J3249" s="3">
        <v>10000</v>
      </c>
      <c r="K3249" s="7">
        <f t="shared" si="715"/>
        <v>1</v>
      </c>
      <c r="L3249" s="6">
        <f t="shared" si="716"/>
        <v>2.2999999999999998</v>
      </c>
      <c r="M3249">
        <v>1</v>
      </c>
      <c r="N3249" s="9">
        <f t="shared" si="717"/>
        <v>1</v>
      </c>
      <c r="O3249" s="9">
        <f t="shared" si="718"/>
        <v>0</v>
      </c>
      <c r="P3249" s="9">
        <f t="shared" si="719"/>
        <v>0</v>
      </c>
      <c r="Q3249" s="8">
        <f t="shared" si="720"/>
        <v>2.2999999999999998</v>
      </c>
      <c r="R3249" s="8">
        <f t="shared" si="721"/>
        <v>0</v>
      </c>
      <c r="S3249" t="str">
        <f t="shared" si="722"/>
        <v>10.30.00</v>
      </c>
      <c r="T3249" t="str">
        <f t="shared" si="723"/>
        <v>12.30.00</v>
      </c>
      <c r="U3249" t="str">
        <f t="shared" si="724"/>
        <v>28-giu-2018</v>
      </c>
      <c r="V3249">
        <f t="shared" si="725"/>
        <v>6</v>
      </c>
      <c r="W3249">
        <f t="shared" si="726"/>
        <v>2018</v>
      </c>
      <c r="X3249">
        <f t="shared" si="727"/>
        <v>28</v>
      </c>
      <c r="Y3249" s="25">
        <f t="shared" si="728"/>
        <v>27411.600000000217</v>
      </c>
    </row>
    <row r="3250" spans="1:25">
      <c r="A3250" t="s">
        <v>6467</v>
      </c>
      <c r="B3250" t="s">
        <v>6468</v>
      </c>
      <c r="C3250" t="s">
        <v>55</v>
      </c>
      <c r="D3250">
        <v>58</v>
      </c>
      <c r="E3250" s="36">
        <v>156.80000000000001</v>
      </c>
      <c r="F3250" s="4">
        <v>6.4000000000000003E-3</v>
      </c>
      <c r="G3250">
        <v>0</v>
      </c>
      <c r="H3250" s="25">
        <v>244</v>
      </c>
      <c r="I3250" s="25">
        <v>-18.399999999999999</v>
      </c>
      <c r="J3250" s="3">
        <v>10000</v>
      </c>
      <c r="K3250" s="7">
        <f t="shared" si="715"/>
        <v>2</v>
      </c>
      <c r="L3250" s="6">
        <f t="shared" si="716"/>
        <v>159.10000000000002</v>
      </c>
      <c r="M3250">
        <v>1</v>
      </c>
      <c r="N3250" s="9">
        <f t="shared" si="717"/>
        <v>1</v>
      </c>
      <c r="O3250" s="9">
        <f t="shared" si="718"/>
        <v>0</v>
      </c>
      <c r="P3250" s="9">
        <f t="shared" si="719"/>
        <v>0</v>
      </c>
      <c r="Q3250" s="8">
        <f t="shared" si="720"/>
        <v>156.80000000000001</v>
      </c>
      <c r="R3250" s="8">
        <f t="shared" si="721"/>
        <v>0</v>
      </c>
      <c r="S3250" t="str">
        <f t="shared" si="722"/>
        <v>10.50.00</v>
      </c>
      <c r="T3250" t="str">
        <f t="shared" si="723"/>
        <v>15.40.00</v>
      </c>
      <c r="U3250" t="str">
        <f t="shared" si="724"/>
        <v>28-giu-2018</v>
      </c>
      <c r="V3250">
        <f t="shared" si="725"/>
        <v>6</v>
      </c>
      <c r="W3250">
        <f t="shared" si="726"/>
        <v>2018</v>
      </c>
      <c r="X3250">
        <f t="shared" si="727"/>
        <v>28</v>
      </c>
      <c r="Y3250" s="25">
        <f t="shared" si="728"/>
        <v>27568.400000000216</v>
      </c>
    </row>
    <row r="3251" spans="1:25">
      <c r="A3251" t="s">
        <v>2662</v>
      </c>
      <c r="B3251" t="s">
        <v>2663</v>
      </c>
      <c r="C3251" t="s">
        <v>55</v>
      </c>
      <c r="D3251">
        <v>8</v>
      </c>
      <c r="E3251" s="38">
        <v>8.6</v>
      </c>
      <c r="F3251" s="4">
        <v>4.0000000000000002E-4</v>
      </c>
      <c r="G3251">
        <v>0</v>
      </c>
      <c r="H3251" s="25">
        <v>169.4</v>
      </c>
      <c r="I3251" s="25">
        <v>0</v>
      </c>
      <c r="J3251" s="3">
        <v>10000</v>
      </c>
      <c r="K3251" s="7">
        <f t="shared" si="715"/>
        <v>3</v>
      </c>
      <c r="L3251" s="6">
        <f t="shared" si="716"/>
        <v>167.70000000000002</v>
      </c>
      <c r="M3251">
        <v>1</v>
      </c>
      <c r="N3251" s="9">
        <f t="shared" si="717"/>
        <v>1</v>
      </c>
      <c r="O3251" s="9">
        <f t="shared" si="718"/>
        <v>0</v>
      </c>
      <c r="P3251" s="9">
        <f t="shared" si="719"/>
        <v>0</v>
      </c>
      <c r="Q3251" s="8">
        <f t="shared" si="720"/>
        <v>8.6</v>
      </c>
      <c r="R3251" s="8">
        <f t="shared" si="721"/>
        <v>0</v>
      </c>
      <c r="S3251" t="str">
        <f t="shared" si="722"/>
        <v>13.00.00</v>
      </c>
      <c r="T3251" t="str">
        <f t="shared" si="723"/>
        <v>21.00.00</v>
      </c>
      <c r="U3251" t="str">
        <f t="shared" si="724"/>
        <v>28-giu-2018</v>
      </c>
      <c r="V3251">
        <f t="shared" si="725"/>
        <v>6</v>
      </c>
      <c r="W3251">
        <f t="shared" si="726"/>
        <v>2018</v>
      </c>
      <c r="X3251">
        <f t="shared" si="727"/>
        <v>28</v>
      </c>
      <c r="Y3251" s="25">
        <f t="shared" si="728"/>
        <v>27577.000000000215</v>
      </c>
    </row>
    <row r="3252" spans="1:25">
      <c r="A3252" t="s">
        <v>6466</v>
      </c>
      <c r="B3252" t="s">
        <v>6467</v>
      </c>
      <c r="C3252" t="s">
        <v>25</v>
      </c>
      <c r="D3252">
        <v>16</v>
      </c>
      <c r="E3252" s="36">
        <v>-78.400000000000006</v>
      </c>
      <c r="F3252" s="4">
        <v>-6.3E-3</v>
      </c>
      <c r="G3252">
        <v>0</v>
      </c>
      <c r="H3252" s="25">
        <v>4.4000000000000004</v>
      </c>
      <c r="I3252" s="25">
        <v>-91</v>
      </c>
      <c r="J3252" s="3">
        <v>10000</v>
      </c>
      <c r="K3252" s="7">
        <f t="shared" si="715"/>
        <v>-1</v>
      </c>
      <c r="L3252" s="6">
        <f t="shared" si="716"/>
        <v>-78.400000000000006</v>
      </c>
      <c r="M3252">
        <v>1</v>
      </c>
      <c r="N3252" s="9">
        <f t="shared" si="717"/>
        <v>0</v>
      </c>
      <c r="O3252" s="9">
        <f t="shared" si="718"/>
        <v>-1</v>
      </c>
      <c r="P3252" s="9">
        <f t="shared" si="719"/>
        <v>0</v>
      </c>
      <c r="Q3252" s="8">
        <f t="shared" si="720"/>
        <v>0</v>
      </c>
      <c r="R3252" s="8">
        <f t="shared" si="721"/>
        <v>-78.400000000000006</v>
      </c>
      <c r="S3252" t="str">
        <f t="shared" si="722"/>
        <v>9.30.00</v>
      </c>
      <c r="T3252" t="str">
        <f t="shared" si="723"/>
        <v>10.50.00</v>
      </c>
      <c r="U3252" t="str">
        <f t="shared" si="724"/>
        <v>28-giu-2018</v>
      </c>
      <c r="V3252">
        <f t="shared" si="725"/>
        <v>6</v>
      </c>
      <c r="W3252">
        <f t="shared" si="726"/>
        <v>2018</v>
      </c>
      <c r="X3252">
        <f t="shared" si="727"/>
        <v>28</v>
      </c>
      <c r="Y3252" s="25">
        <f t="shared" si="728"/>
        <v>27498.600000000213</v>
      </c>
    </row>
    <row r="3253" spans="1:25">
      <c r="A3253" t="s">
        <v>6469</v>
      </c>
      <c r="B3253" t="s">
        <v>6470</v>
      </c>
      <c r="C3253" t="s">
        <v>55</v>
      </c>
      <c r="D3253">
        <v>68</v>
      </c>
      <c r="E3253" s="36">
        <v>-25</v>
      </c>
      <c r="F3253" s="4">
        <v>-1E-3</v>
      </c>
      <c r="G3253">
        <v>0</v>
      </c>
      <c r="H3253" s="25">
        <v>54</v>
      </c>
      <c r="I3253" s="25">
        <v>-98.6</v>
      </c>
      <c r="J3253" s="3">
        <v>10000</v>
      </c>
      <c r="K3253" s="7">
        <f t="shared" si="715"/>
        <v>-2</v>
      </c>
      <c r="L3253" s="6">
        <f t="shared" si="716"/>
        <v>-103.4</v>
      </c>
      <c r="M3253">
        <v>1</v>
      </c>
      <c r="N3253" s="9">
        <f t="shared" si="717"/>
        <v>0</v>
      </c>
      <c r="O3253" s="9">
        <f t="shared" si="718"/>
        <v>-1</v>
      </c>
      <c r="P3253" s="9">
        <f t="shared" si="719"/>
        <v>0</v>
      </c>
      <c r="Q3253" s="8">
        <f t="shared" si="720"/>
        <v>0</v>
      </c>
      <c r="R3253" s="8">
        <f t="shared" si="721"/>
        <v>-25</v>
      </c>
      <c r="S3253" t="str">
        <f t="shared" si="722"/>
        <v>11.45.00</v>
      </c>
      <c r="T3253" t="str">
        <f t="shared" si="723"/>
        <v>17.25.00</v>
      </c>
      <c r="U3253" t="str">
        <f t="shared" si="724"/>
        <v>29-giu-2018</v>
      </c>
      <c r="V3253">
        <f t="shared" si="725"/>
        <v>6</v>
      </c>
      <c r="W3253">
        <f t="shared" si="726"/>
        <v>2018</v>
      </c>
      <c r="X3253">
        <f t="shared" si="727"/>
        <v>29</v>
      </c>
      <c r="Y3253" s="25">
        <f t="shared" si="728"/>
        <v>27473.600000000213</v>
      </c>
    </row>
    <row r="3254" spans="1:25">
      <c r="A3254" t="s">
        <v>7737</v>
      </c>
      <c r="B3254" t="s">
        <v>7738</v>
      </c>
      <c r="C3254" t="s">
        <v>55</v>
      </c>
      <c r="D3254">
        <v>35</v>
      </c>
      <c r="E3254" s="36">
        <v>-7.6</v>
      </c>
      <c r="F3254" s="4">
        <v>-5.9999999999999995E-4</v>
      </c>
      <c r="G3254">
        <v>0</v>
      </c>
      <c r="H3254" s="25">
        <v>13.9</v>
      </c>
      <c r="I3254" s="25">
        <v>-62.4</v>
      </c>
      <c r="J3254" s="3">
        <v>10000</v>
      </c>
      <c r="K3254" s="7">
        <f t="shared" si="715"/>
        <v>-3</v>
      </c>
      <c r="L3254" s="6">
        <f t="shared" si="716"/>
        <v>-111</v>
      </c>
      <c r="M3254">
        <v>1</v>
      </c>
      <c r="N3254" s="9">
        <f t="shared" si="717"/>
        <v>0</v>
      </c>
      <c r="O3254" s="9">
        <f t="shared" si="718"/>
        <v>-1</v>
      </c>
      <c r="P3254" s="9">
        <f t="shared" si="719"/>
        <v>0</v>
      </c>
      <c r="Q3254" s="8">
        <f t="shared" si="720"/>
        <v>0</v>
      </c>
      <c r="R3254" s="8">
        <f t="shared" si="721"/>
        <v>-7.6</v>
      </c>
      <c r="S3254" t="str">
        <f t="shared" si="722"/>
        <v>12.15.00</v>
      </c>
      <c r="T3254" t="str">
        <f t="shared" si="723"/>
        <v>21.00.00</v>
      </c>
      <c r="U3254" t="str">
        <f t="shared" si="724"/>
        <v>29-giu-2018</v>
      </c>
      <c r="V3254">
        <f t="shared" si="725"/>
        <v>6</v>
      </c>
      <c r="W3254">
        <f t="shared" si="726"/>
        <v>2018</v>
      </c>
      <c r="X3254">
        <f t="shared" si="727"/>
        <v>29</v>
      </c>
      <c r="Y3254" s="25">
        <f t="shared" si="728"/>
        <v>27466.000000000215</v>
      </c>
    </row>
    <row r="3255" spans="1:25">
      <c r="A3255" t="s">
        <v>6471</v>
      </c>
      <c r="B3255" t="s">
        <v>6472</v>
      </c>
      <c r="C3255" t="s">
        <v>25</v>
      </c>
      <c r="D3255">
        <v>90</v>
      </c>
      <c r="E3255" s="36">
        <v>39.9</v>
      </c>
      <c r="F3255" s="4">
        <v>3.3E-3</v>
      </c>
      <c r="G3255">
        <v>0</v>
      </c>
      <c r="H3255" s="25">
        <v>78.099999999999994</v>
      </c>
      <c r="I3255" s="25">
        <v>-8.5</v>
      </c>
      <c r="J3255" s="3">
        <v>10000</v>
      </c>
      <c r="K3255" s="7">
        <f t="shared" si="715"/>
        <v>1</v>
      </c>
      <c r="L3255" s="6">
        <f t="shared" si="716"/>
        <v>39.9</v>
      </c>
      <c r="M3255">
        <v>1</v>
      </c>
      <c r="N3255" s="9">
        <f t="shared" si="717"/>
        <v>1</v>
      </c>
      <c r="O3255" s="9">
        <f t="shared" si="718"/>
        <v>0</v>
      </c>
      <c r="P3255" s="9">
        <f t="shared" si="719"/>
        <v>0</v>
      </c>
      <c r="Q3255" s="8">
        <f t="shared" si="720"/>
        <v>39.9</v>
      </c>
      <c r="R3255" s="8">
        <f t="shared" si="721"/>
        <v>0</v>
      </c>
      <c r="S3255" t="str">
        <f t="shared" si="722"/>
        <v>9.55.00</v>
      </c>
      <c r="T3255" t="str">
        <f t="shared" si="723"/>
        <v>17.25.00</v>
      </c>
      <c r="U3255" t="str">
        <f t="shared" si="724"/>
        <v xml:space="preserve">2-lug-2018 </v>
      </c>
      <c r="V3255">
        <f t="shared" si="725"/>
        <v>7</v>
      </c>
      <c r="W3255">
        <f t="shared" si="726"/>
        <v>2018</v>
      </c>
      <c r="X3255">
        <f t="shared" si="727"/>
        <v>2</v>
      </c>
      <c r="Y3255" s="25">
        <f t="shared" si="728"/>
        <v>27505.900000000216</v>
      </c>
    </row>
    <row r="3256" spans="1:25">
      <c r="A3256" t="s">
        <v>7739</v>
      </c>
      <c r="B3256" t="s">
        <v>7740</v>
      </c>
      <c r="C3256" t="s">
        <v>25</v>
      </c>
      <c r="D3256">
        <v>9</v>
      </c>
      <c r="E3256" s="36">
        <v>34.799999999999997</v>
      </c>
      <c r="F3256" s="4">
        <v>2.8E-3</v>
      </c>
      <c r="G3256">
        <v>0</v>
      </c>
      <c r="H3256" s="25">
        <v>56.8</v>
      </c>
      <c r="I3256" s="25">
        <v>0</v>
      </c>
      <c r="J3256" s="3">
        <v>10000</v>
      </c>
      <c r="K3256" s="7">
        <f t="shared" si="715"/>
        <v>2</v>
      </c>
      <c r="L3256" s="6">
        <f t="shared" si="716"/>
        <v>74.699999999999989</v>
      </c>
      <c r="M3256">
        <v>1</v>
      </c>
      <c r="N3256" s="9">
        <f t="shared" si="717"/>
        <v>1</v>
      </c>
      <c r="O3256" s="9">
        <f t="shared" si="718"/>
        <v>0</v>
      </c>
      <c r="P3256" s="9">
        <f t="shared" si="719"/>
        <v>0</v>
      </c>
      <c r="Q3256" s="8">
        <f t="shared" si="720"/>
        <v>34.799999999999997</v>
      </c>
      <c r="R3256" s="8">
        <f t="shared" si="721"/>
        <v>0</v>
      </c>
      <c r="S3256" t="str">
        <f t="shared" si="722"/>
        <v>10.30.00</v>
      </c>
      <c r="T3256" t="str">
        <f t="shared" si="723"/>
        <v>12.45.00</v>
      </c>
      <c r="U3256" t="str">
        <f t="shared" si="724"/>
        <v xml:space="preserve">3-lug-2018 </v>
      </c>
      <c r="V3256">
        <f t="shared" si="725"/>
        <v>7</v>
      </c>
      <c r="W3256">
        <f t="shared" si="726"/>
        <v>2018</v>
      </c>
      <c r="X3256">
        <f t="shared" si="727"/>
        <v>3</v>
      </c>
      <c r="Y3256" s="25">
        <f t="shared" si="728"/>
        <v>27540.700000000215</v>
      </c>
    </row>
    <row r="3257" spans="1:25">
      <c r="A3257" t="s">
        <v>4628</v>
      </c>
      <c r="B3257" t="s">
        <v>4629</v>
      </c>
      <c r="C3257" t="s">
        <v>25</v>
      </c>
      <c r="D3257">
        <v>18</v>
      </c>
      <c r="E3257" s="36">
        <v>98.2</v>
      </c>
      <c r="F3257" s="4">
        <v>8.0000000000000002E-3</v>
      </c>
      <c r="G3257">
        <v>0</v>
      </c>
      <c r="H3257" s="25">
        <v>171.4</v>
      </c>
      <c r="I3257" s="25">
        <v>-32.799999999999997</v>
      </c>
      <c r="J3257" s="3">
        <v>10000</v>
      </c>
      <c r="K3257" s="7">
        <f t="shared" si="715"/>
        <v>3</v>
      </c>
      <c r="L3257" s="6">
        <f t="shared" si="716"/>
        <v>172.89999999999998</v>
      </c>
      <c r="M3257">
        <v>1</v>
      </c>
      <c r="N3257" s="9">
        <f t="shared" si="717"/>
        <v>1</v>
      </c>
      <c r="O3257" s="9">
        <f t="shared" si="718"/>
        <v>0</v>
      </c>
      <c r="P3257" s="9">
        <f t="shared" si="719"/>
        <v>0</v>
      </c>
      <c r="Q3257" s="8">
        <f t="shared" si="720"/>
        <v>98.2</v>
      </c>
      <c r="R3257" s="8">
        <f t="shared" si="721"/>
        <v>0</v>
      </c>
      <c r="S3257" t="str">
        <f t="shared" si="722"/>
        <v>21.00.00</v>
      </c>
      <c r="T3257" t="str">
        <f t="shared" si="723"/>
        <v>15.00.00</v>
      </c>
      <c r="U3257" t="str">
        <f t="shared" si="724"/>
        <v xml:space="preserve">4-lug-2018 </v>
      </c>
      <c r="V3257">
        <f t="shared" si="725"/>
        <v>7</v>
      </c>
      <c r="W3257">
        <f t="shared" si="726"/>
        <v>2018</v>
      </c>
      <c r="X3257">
        <f t="shared" si="727"/>
        <v>4</v>
      </c>
      <c r="Y3257" s="25">
        <f t="shared" si="728"/>
        <v>27638.900000000216</v>
      </c>
    </row>
    <row r="3258" spans="1:25">
      <c r="A3258" t="s">
        <v>4630</v>
      </c>
      <c r="B3258" t="s">
        <v>4631</v>
      </c>
      <c r="C3258" t="s">
        <v>55</v>
      </c>
      <c r="D3258">
        <v>3</v>
      </c>
      <c r="E3258" s="36">
        <v>-46.8</v>
      </c>
      <c r="F3258" s="4">
        <v>-3.8E-3</v>
      </c>
      <c r="G3258">
        <v>0</v>
      </c>
      <c r="H3258" s="25">
        <v>14.2</v>
      </c>
      <c r="I3258" s="25">
        <v>-46.8</v>
      </c>
      <c r="J3258" s="3">
        <v>10000</v>
      </c>
      <c r="K3258" s="7">
        <f t="shared" si="715"/>
        <v>-1</v>
      </c>
      <c r="L3258" s="6">
        <f t="shared" si="716"/>
        <v>-46.8</v>
      </c>
      <c r="M3258">
        <v>1</v>
      </c>
      <c r="N3258" s="9">
        <f t="shared" si="717"/>
        <v>0</v>
      </c>
      <c r="O3258" s="9">
        <f t="shared" si="718"/>
        <v>-1</v>
      </c>
      <c r="P3258" s="9">
        <f t="shared" si="719"/>
        <v>0</v>
      </c>
      <c r="Q3258" s="8">
        <f t="shared" si="720"/>
        <v>0</v>
      </c>
      <c r="R3258" s="8">
        <f t="shared" si="721"/>
        <v>-46.8</v>
      </c>
      <c r="S3258" t="str">
        <f t="shared" si="722"/>
        <v>14.00.00</v>
      </c>
      <c r="T3258" t="str">
        <f t="shared" si="723"/>
        <v>17.00.00</v>
      </c>
      <c r="U3258" t="str">
        <f t="shared" si="724"/>
        <v xml:space="preserve">6-lug-2018 </v>
      </c>
      <c r="V3258">
        <f t="shared" si="725"/>
        <v>7</v>
      </c>
      <c r="W3258">
        <f t="shared" si="726"/>
        <v>2018</v>
      </c>
      <c r="X3258">
        <f t="shared" si="727"/>
        <v>6</v>
      </c>
      <c r="Y3258" s="25">
        <f t="shared" si="728"/>
        <v>27592.100000000217</v>
      </c>
    </row>
    <row r="3259" spans="1:25">
      <c r="A3259" t="s">
        <v>4630</v>
      </c>
      <c r="B3259" t="s">
        <v>6473</v>
      </c>
      <c r="C3259" t="s">
        <v>55</v>
      </c>
      <c r="D3259">
        <v>38</v>
      </c>
      <c r="E3259" s="36">
        <v>-60</v>
      </c>
      <c r="F3259" s="4">
        <v>-2.3999999999999998E-3</v>
      </c>
      <c r="G3259">
        <v>0</v>
      </c>
      <c r="H3259" s="25">
        <v>56.6</v>
      </c>
      <c r="I3259" s="25">
        <v>-63.5</v>
      </c>
      <c r="J3259" s="3">
        <v>10000</v>
      </c>
      <c r="K3259" s="7">
        <f t="shared" si="715"/>
        <v>-2</v>
      </c>
      <c r="L3259" s="6">
        <f t="shared" si="716"/>
        <v>-106.8</v>
      </c>
      <c r="M3259">
        <v>1</v>
      </c>
      <c r="N3259" s="9">
        <f t="shared" si="717"/>
        <v>0</v>
      </c>
      <c r="O3259" s="9">
        <f t="shared" si="718"/>
        <v>-1</v>
      </c>
      <c r="P3259" s="9">
        <f t="shared" si="719"/>
        <v>0</v>
      </c>
      <c r="Q3259" s="8">
        <f t="shared" si="720"/>
        <v>0</v>
      </c>
      <c r="R3259" s="8">
        <f t="shared" si="721"/>
        <v>-60</v>
      </c>
      <c r="S3259" t="str">
        <f t="shared" si="722"/>
        <v>14.00.00</v>
      </c>
      <c r="T3259" t="str">
        <f t="shared" si="723"/>
        <v>17.10.00</v>
      </c>
      <c r="U3259" t="str">
        <f t="shared" si="724"/>
        <v xml:space="preserve">6-lug-2018 </v>
      </c>
      <c r="V3259">
        <f t="shared" si="725"/>
        <v>7</v>
      </c>
      <c r="W3259">
        <f t="shared" si="726"/>
        <v>2018</v>
      </c>
      <c r="X3259">
        <f t="shared" si="727"/>
        <v>6</v>
      </c>
      <c r="Y3259" s="25">
        <f t="shared" si="728"/>
        <v>27532.100000000217</v>
      </c>
    </row>
    <row r="3260" spans="1:25">
      <c r="A3260" t="s">
        <v>6473</v>
      </c>
      <c r="B3260" t="s">
        <v>6474</v>
      </c>
      <c r="C3260" t="s">
        <v>25</v>
      </c>
      <c r="D3260">
        <v>3</v>
      </c>
      <c r="E3260" s="36">
        <v>-9.1999999999999993</v>
      </c>
      <c r="F3260" s="4">
        <v>-6.9999999999999999E-4</v>
      </c>
      <c r="G3260">
        <v>0</v>
      </c>
      <c r="H3260" s="25">
        <v>0</v>
      </c>
      <c r="I3260" s="25">
        <v>-9.6</v>
      </c>
      <c r="J3260" s="3">
        <v>10000</v>
      </c>
      <c r="K3260" s="7">
        <f t="shared" si="715"/>
        <v>-3</v>
      </c>
      <c r="L3260" s="6">
        <f t="shared" si="716"/>
        <v>-116</v>
      </c>
      <c r="M3260">
        <v>1</v>
      </c>
      <c r="N3260" s="9">
        <f t="shared" si="717"/>
        <v>0</v>
      </c>
      <c r="O3260" s="9">
        <f t="shared" si="718"/>
        <v>-1</v>
      </c>
      <c r="P3260" s="9">
        <f t="shared" si="719"/>
        <v>0</v>
      </c>
      <c r="Q3260" s="8">
        <f t="shared" si="720"/>
        <v>0</v>
      </c>
      <c r="R3260" s="8">
        <f t="shared" si="721"/>
        <v>-9.1999999999999993</v>
      </c>
      <c r="S3260" t="str">
        <f t="shared" si="722"/>
        <v>17.10.00</v>
      </c>
      <c r="T3260" t="str">
        <f t="shared" si="723"/>
        <v>17.25.00</v>
      </c>
      <c r="U3260" t="str">
        <f t="shared" si="724"/>
        <v xml:space="preserve">6-lug-2018 </v>
      </c>
      <c r="V3260">
        <f t="shared" si="725"/>
        <v>7</v>
      </c>
      <c r="W3260">
        <f t="shared" si="726"/>
        <v>2018</v>
      </c>
      <c r="X3260">
        <f t="shared" si="727"/>
        <v>6</v>
      </c>
      <c r="Y3260" s="25">
        <f t="shared" si="728"/>
        <v>27522.900000000216</v>
      </c>
    </row>
    <row r="3261" spans="1:25">
      <c r="A3261" t="s">
        <v>6475</v>
      </c>
      <c r="B3261" t="s">
        <v>6476</v>
      </c>
      <c r="C3261" t="s">
        <v>25</v>
      </c>
      <c r="D3261">
        <v>59</v>
      </c>
      <c r="E3261" s="36">
        <v>16</v>
      </c>
      <c r="F3261" s="4">
        <v>1.2999999999999999E-3</v>
      </c>
      <c r="G3261">
        <v>0</v>
      </c>
      <c r="H3261" s="25">
        <v>17</v>
      </c>
      <c r="I3261" s="25">
        <v>-41.2</v>
      </c>
      <c r="J3261" s="3">
        <v>10000</v>
      </c>
      <c r="K3261" s="7">
        <f t="shared" si="715"/>
        <v>1</v>
      </c>
      <c r="L3261" s="6">
        <f t="shared" si="716"/>
        <v>16</v>
      </c>
      <c r="M3261">
        <v>1</v>
      </c>
      <c r="N3261" s="9">
        <f t="shared" si="717"/>
        <v>1</v>
      </c>
      <c r="O3261" s="9">
        <f t="shared" si="718"/>
        <v>0</v>
      </c>
      <c r="P3261" s="9">
        <f t="shared" si="719"/>
        <v>0</v>
      </c>
      <c r="Q3261" s="8">
        <f t="shared" si="720"/>
        <v>16</v>
      </c>
      <c r="R3261" s="8">
        <f t="shared" si="721"/>
        <v>0</v>
      </c>
      <c r="S3261" t="str">
        <f t="shared" si="722"/>
        <v>12.30.00</v>
      </c>
      <c r="T3261" t="str">
        <f t="shared" si="723"/>
        <v>17.25.00</v>
      </c>
      <c r="U3261" t="str">
        <f t="shared" si="724"/>
        <v xml:space="preserve">9-lug-2018 </v>
      </c>
      <c r="V3261">
        <f t="shared" si="725"/>
        <v>7</v>
      </c>
      <c r="W3261">
        <f t="shared" si="726"/>
        <v>2018</v>
      </c>
      <c r="X3261">
        <f t="shared" si="727"/>
        <v>9</v>
      </c>
      <c r="Y3261" s="25">
        <f t="shared" si="728"/>
        <v>27538.900000000216</v>
      </c>
    </row>
    <row r="3262" spans="1:25">
      <c r="A3262" t="s">
        <v>6477</v>
      </c>
      <c r="B3262" t="s">
        <v>6478</v>
      </c>
      <c r="C3262" t="s">
        <v>25</v>
      </c>
      <c r="D3262">
        <v>35</v>
      </c>
      <c r="E3262" s="36">
        <v>22.5</v>
      </c>
      <c r="F3262" s="4">
        <v>1.8E-3</v>
      </c>
      <c r="G3262">
        <v>0</v>
      </c>
      <c r="H3262" s="25">
        <v>68.7</v>
      </c>
      <c r="I3262" s="25">
        <v>-6.3</v>
      </c>
      <c r="J3262" s="3">
        <v>10000</v>
      </c>
      <c r="K3262" s="7">
        <f t="shared" si="715"/>
        <v>2</v>
      </c>
      <c r="L3262" s="6">
        <f t="shared" si="716"/>
        <v>38.5</v>
      </c>
      <c r="M3262">
        <v>1</v>
      </c>
      <c r="N3262" s="9">
        <f t="shared" si="717"/>
        <v>1</v>
      </c>
      <c r="O3262" s="9">
        <f t="shared" si="718"/>
        <v>0</v>
      </c>
      <c r="P3262" s="9">
        <f t="shared" si="719"/>
        <v>0</v>
      </c>
      <c r="Q3262" s="8">
        <f t="shared" si="720"/>
        <v>22.5</v>
      </c>
      <c r="R3262" s="8">
        <f t="shared" si="721"/>
        <v>0</v>
      </c>
      <c r="S3262" t="str">
        <f t="shared" si="722"/>
        <v>12.10.00</v>
      </c>
      <c r="T3262" t="str">
        <f t="shared" si="723"/>
        <v>15.05.00</v>
      </c>
      <c r="U3262" t="str">
        <f t="shared" si="724"/>
        <v>10-lug-2018</v>
      </c>
      <c r="V3262">
        <f t="shared" si="725"/>
        <v>7</v>
      </c>
      <c r="W3262">
        <f t="shared" si="726"/>
        <v>2018</v>
      </c>
      <c r="X3262">
        <f t="shared" si="727"/>
        <v>10</v>
      </c>
      <c r="Y3262" s="25">
        <f t="shared" si="728"/>
        <v>27561.400000000216</v>
      </c>
    </row>
    <row r="3263" spans="1:25">
      <c r="A3263" t="s">
        <v>6478</v>
      </c>
      <c r="B3263" t="s">
        <v>6479</v>
      </c>
      <c r="C3263" t="s">
        <v>55</v>
      </c>
      <c r="D3263">
        <v>28</v>
      </c>
      <c r="E3263" s="36">
        <v>-22</v>
      </c>
      <c r="F3263" s="4">
        <v>-8.9999999999999998E-4</v>
      </c>
      <c r="G3263">
        <v>0</v>
      </c>
      <c r="H3263" s="25">
        <v>7.3</v>
      </c>
      <c r="I3263" s="25">
        <v>-73.7</v>
      </c>
      <c r="J3263" s="3">
        <v>10000</v>
      </c>
      <c r="K3263" s="7">
        <f t="shared" si="715"/>
        <v>-1</v>
      </c>
      <c r="L3263" s="6">
        <f t="shared" si="716"/>
        <v>-22</v>
      </c>
      <c r="M3263">
        <v>1</v>
      </c>
      <c r="N3263" s="9">
        <f t="shared" si="717"/>
        <v>0</v>
      </c>
      <c r="O3263" s="9">
        <f t="shared" si="718"/>
        <v>-1</v>
      </c>
      <c r="P3263" s="9">
        <f t="shared" si="719"/>
        <v>0</v>
      </c>
      <c r="Q3263" s="8">
        <f t="shared" si="720"/>
        <v>0</v>
      </c>
      <c r="R3263" s="8">
        <f t="shared" si="721"/>
        <v>-22</v>
      </c>
      <c r="S3263" t="str">
        <f t="shared" si="722"/>
        <v>15.05.00</v>
      </c>
      <c r="T3263" t="str">
        <f t="shared" si="723"/>
        <v>17.25.00</v>
      </c>
      <c r="U3263" t="str">
        <f t="shared" si="724"/>
        <v>10-lug-2018</v>
      </c>
      <c r="V3263">
        <f t="shared" si="725"/>
        <v>7</v>
      </c>
      <c r="W3263">
        <f t="shared" si="726"/>
        <v>2018</v>
      </c>
      <c r="X3263">
        <f t="shared" si="727"/>
        <v>10</v>
      </c>
      <c r="Y3263" s="25">
        <f t="shared" si="728"/>
        <v>27539.400000000216</v>
      </c>
    </row>
    <row r="3264" spans="1:25">
      <c r="A3264" t="s">
        <v>4634</v>
      </c>
      <c r="B3264" t="s">
        <v>4635</v>
      </c>
      <c r="C3264" t="s">
        <v>55</v>
      </c>
      <c r="D3264">
        <v>5</v>
      </c>
      <c r="E3264" s="36">
        <v>36.200000000000003</v>
      </c>
      <c r="F3264" s="4">
        <v>2.8999999999999998E-3</v>
      </c>
      <c r="G3264">
        <v>0</v>
      </c>
      <c r="H3264" s="25">
        <v>66.099999999999994</v>
      </c>
      <c r="I3264" s="25">
        <v>0</v>
      </c>
      <c r="J3264" s="3">
        <v>10000</v>
      </c>
      <c r="K3264" s="7">
        <f t="shared" si="715"/>
        <v>1</v>
      </c>
      <c r="L3264" s="6">
        <f t="shared" si="716"/>
        <v>36.200000000000003</v>
      </c>
      <c r="M3264">
        <v>1</v>
      </c>
      <c r="N3264" s="9">
        <f t="shared" si="717"/>
        <v>1</v>
      </c>
      <c r="O3264" s="9">
        <f t="shared" si="718"/>
        <v>0</v>
      </c>
      <c r="P3264" s="9">
        <f t="shared" si="719"/>
        <v>0</v>
      </c>
      <c r="Q3264" s="8">
        <f t="shared" si="720"/>
        <v>36.200000000000003</v>
      </c>
      <c r="R3264" s="8">
        <f t="shared" si="721"/>
        <v>0</v>
      </c>
      <c r="S3264" t="str">
        <f t="shared" si="722"/>
        <v>23.00.00</v>
      </c>
      <c r="T3264" t="str">
        <f t="shared" si="723"/>
        <v>4.00.00</v>
      </c>
      <c r="U3264" t="str">
        <f t="shared" si="724"/>
        <v>10-lug-2018</v>
      </c>
      <c r="V3264">
        <f t="shared" si="725"/>
        <v>7</v>
      </c>
      <c r="W3264">
        <f t="shared" si="726"/>
        <v>2018</v>
      </c>
      <c r="X3264">
        <f t="shared" si="727"/>
        <v>10</v>
      </c>
      <c r="Y3264" s="25">
        <f t="shared" si="728"/>
        <v>27575.600000000217</v>
      </c>
    </row>
    <row r="3265" spans="1:25">
      <c r="A3265" t="s">
        <v>4632</v>
      </c>
      <c r="B3265" t="s">
        <v>4633</v>
      </c>
      <c r="C3265" t="s">
        <v>55</v>
      </c>
      <c r="D3265">
        <v>5</v>
      </c>
      <c r="E3265" s="36">
        <v>-27.8</v>
      </c>
      <c r="F3265" s="4">
        <v>-2.2000000000000001E-3</v>
      </c>
      <c r="G3265">
        <v>0</v>
      </c>
      <c r="H3265" s="25">
        <v>40.200000000000003</v>
      </c>
      <c r="I3265" s="25">
        <v>-27.8</v>
      </c>
      <c r="J3265" s="3">
        <v>10000</v>
      </c>
      <c r="K3265" s="7">
        <f t="shared" si="715"/>
        <v>-1</v>
      </c>
      <c r="L3265" s="6">
        <f t="shared" si="716"/>
        <v>-27.8</v>
      </c>
      <c r="M3265">
        <v>1</v>
      </c>
      <c r="N3265" s="9">
        <f t="shared" si="717"/>
        <v>0</v>
      </c>
      <c r="O3265" s="9">
        <f t="shared" si="718"/>
        <v>-1</v>
      </c>
      <c r="P3265" s="9">
        <f t="shared" si="719"/>
        <v>0</v>
      </c>
      <c r="Q3265" s="8">
        <f t="shared" si="720"/>
        <v>0</v>
      </c>
      <c r="R3265" s="8">
        <f t="shared" si="721"/>
        <v>-27.8</v>
      </c>
      <c r="S3265" t="str">
        <f t="shared" si="722"/>
        <v>8.00.00</v>
      </c>
      <c r="T3265" t="str">
        <f t="shared" si="723"/>
        <v>13.00.00</v>
      </c>
      <c r="U3265" t="str">
        <f t="shared" si="724"/>
        <v>10-lug-2018</v>
      </c>
      <c r="V3265">
        <f t="shared" si="725"/>
        <v>7</v>
      </c>
      <c r="W3265">
        <f t="shared" si="726"/>
        <v>2018</v>
      </c>
      <c r="X3265">
        <f t="shared" si="727"/>
        <v>10</v>
      </c>
      <c r="Y3265" s="25">
        <f t="shared" si="728"/>
        <v>27547.800000000218</v>
      </c>
    </row>
    <row r="3266" spans="1:25">
      <c r="A3266" t="s">
        <v>6480</v>
      </c>
      <c r="B3266" t="s">
        <v>6481</v>
      </c>
      <c r="C3266" t="s">
        <v>55</v>
      </c>
      <c r="D3266">
        <v>19</v>
      </c>
      <c r="E3266" s="36">
        <v>-102</v>
      </c>
      <c r="F3266" s="4">
        <v>-4.1000000000000003E-3</v>
      </c>
      <c r="G3266">
        <v>0</v>
      </c>
      <c r="H3266" s="25">
        <v>22</v>
      </c>
      <c r="I3266" s="25">
        <v>-104</v>
      </c>
      <c r="J3266" s="3">
        <v>10000</v>
      </c>
      <c r="K3266" s="7">
        <f t="shared" si="715"/>
        <v>-2</v>
      </c>
      <c r="L3266" s="6">
        <f t="shared" si="716"/>
        <v>-129.80000000000001</v>
      </c>
      <c r="M3266">
        <v>1</v>
      </c>
      <c r="N3266" s="9">
        <f t="shared" si="717"/>
        <v>0</v>
      </c>
      <c r="O3266" s="9">
        <f t="shared" si="718"/>
        <v>-1</v>
      </c>
      <c r="P3266" s="9">
        <f t="shared" si="719"/>
        <v>0</v>
      </c>
      <c r="Q3266" s="8">
        <f t="shared" si="720"/>
        <v>0</v>
      </c>
      <c r="R3266" s="8">
        <f t="shared" si="721"/>
        <v>-102</v>
      </c>
      <c r="S3266" t="str">
        <f t="shared" si="722"/>
        <v>15.30.00</v>
      </c>
      <c r="T3266" t="str">
        <f t="shared" si="723"/>
        <v>17.05.00</v>
      </c>
      <c r="U3266" t="str">
        <f t="shared" si="724"/>
        <v>11-lug-2018</v>
      </c>
      <c r="V3266">
        <f t="shared" si="725"/>
        <v>7</v>
      </c>
      <c r="W3266">
        <f t="shared" si="726"/>
        <v>2018</v>
      </c>
      <c r="X3266">
        <f t="shared" si="727"/>
        <v>11</v>
      </c>
      <c r="Y3266" s="25">
        <f t="shared" si="728"/>
        <v>27445.800000000218</v>
      </c>
    </row>
    <row r="3267" spans="1:25">
      <c r="A3267" t="s">
        <v>6481</v>
      </c>
      <c r="B3267" t="s">
        <v>6482</v>
      </c>
      <c r="C3267" t="s">
        <v>25</v>
      </c>
      <c r="D3267">
        <v>4</v>
      </c>
      <c r="E3267" s="36">
        <v>-13.7</v>
      </c>
      <c r="F3267" s="4">
        <v>-1.1000000000000001E-3</v>
      </c>
      <c r="G3267">
        <v>0</v>
      </c>
      <c r="H3267" s="25">
        <v>0</v>
      </c>
      <c r="I3267" s="25">
        <v>-16.100000000000001</v>
      </c>
      <c r="J3267" s="3">
        <v>10000</v>
      </c>
      <c r="K3267" s="7">
        <f t="shared" si="715"/>
        <v>-3</v>
      </c>
      <c r="L3267" s="6">
        <f t="shared" si="716"/>
        <v>-143.5</v>
      </c>
      <c r="M3267">
        <v>1</v>
      </c>
      <c r="N3267" s="9">
        <f t="shared" si="717"/>
        <v>0</v>
      </c>
      <c r="O3267" s="9">
        <f t="shared" si="718"/>
        <v>-1</v>
      </c>
      <c r="P3267" s="9">
        <f t="shared" si="719"/>
        <v>0</v>
      </c>
      <c r="Q3267" s="8">
        <f t="shared" si="720"/>
        <v>0</v>
      </c>
      <c r="R3267" s="8">
        <f t="shared" si="721"/>
        <v>-13.7</v>
      </c>
      <c r="S3267" t="str">
        <f t="shared" si="722"/>
        <v>17.05.00</v>
      </c>
      <c r="T3267" t="str">
        <f t="shared" si="723"/>
        <v>17.25.00</v>
      </c>
      <c r="U3267" t="str">
        <f t="shared" si="724"/>
        <v>11-lug-2018</v>
      </c>
      <c r="V3267">
        <f t="shared" si="725"/>
        <v>7</v>
      </c>
      <c r="W3267">
        <f t="shared" si="726"/>
        <v>2018</v>
      </c>
      <c r="X3267">
        <f t="shared" si="727"/>
        <v>11</v>
      </c>
      <c r="Y3267" s="25">
        <f t="shared" si="728"/>
        <v>27432.100000000217</v>
      </c>
    </row>
    <row r="3268" spans="1:25">
      <c r="A3268" t="s">
        <v>3741</v>
      </c>
      <c r="B3268" t="s">
        <v>3742</v>
      </c>
      <c r="C3268" t="s">
        <v>25</v>
      </c>
      <c r="D3268">
        <v>1</v>
      </c>
      <c r="E3268" s="36">
        <v>0.7</v>
      </c>
      <c r="F3268" s="4">
        <v>1E-4</v>
      </c>
      <c r="G3268">
        <v>0</v>
      </c>
      <c r="H3268" s="25">
        <v>0.7</v>
      </c>
      <c r="I3268" s="25">
        <v>0</v>
      </c>
      <c r="J3268" s="3">
        <v>10000</v>
      </c>
      <c r="K3268" s="7">
        <f t="shared" si="715"/>
        <v>1</v>
      </c>
      <c r="L3268" s="6">
        <f t="shared" si="716"/>
        <v>0.7</v>
      </c>
      <c r="M3268">
        <v>1</v>
      </c>
      <c r="N3268" s="9">
        <f t="shared" si="717"/>
        <v>1</v>
      </c>
      <c r="O3268" s="9">
        <f t="shared" si="718"/>
        <v>0</v>
      </c>
      <c r="P3268" s="9">
        <f t="shared" si="719"/>
        <v>0</v>
      </c>
      <c r="Q3268" s="8">
        <f t="shared" si="720"/>
        <v>0.7</v>
      </c>
      <c r="R3268" s="8">
        <f t="shared" si="721"/>
        <v>0</v>
      </c>
      <c r="S3268" t="str">
        <f t="shared" si="722"/>
        <v>22.00.00</v>
      </c>
      <c r="T3268" t="str">
        <f t="shared" si="723"/>
        <v>23.00.00</v>
      </c>
      <c r="U3268" t="str">
        <f t="shared" si="724"/>
        <v>11-lug-2018</v>
      </c>
      <c r="V3268">
        <f t="shared" si="725"/>
        <v>7</v>
      </c>
      <c r="W3268">
        <f t="shared" si="726"/>
        <v>2018</v>
      </c>
      <c r="X3268">
        <f t="shared" si="727"/>
        <v>11</v>
      </c>
      <c r="Y3268" s="25">
        <f t="shared" si="728"/>
        <v>27432.800000000218</v>
      </c>
    </row>
    <row r="3269" spans="1:25">
      <c r="A3269" t="s">
        <v>7741</v>
      </c>
      <c r="B3269" t="s">
        <v>6480</v>
      </c>
      <c r="C3269" t="s">
        <v>55</v>
      </c>
      <c r="D3269">
        <v>24</v>
      </c>
      <c r="E3269" s="36">
        <v>13.8</v>
      </c>
      <c r="F3269" s="4">
        <v>1.1000000000000001E-3</v>
      </c>
      <c r="G3269">
        <v>0</v>
      </c>
      <c r="H3269" s="25">
        <v>34.799999999999997</v>
      </c>
      <c r="I3269" s="25">
        <v>-27.1</v>
      </c>
      <c r="J3269" s="3">
        <v>10000</v>
      </c>
      <c r="K3269" s="7">
        <f t="shared" si="715"/>
        <v>2</v>
      </c>
      <c r="L3269" s="6">
        <f t="shared" si="716"/>
        <v>14.5</v>
      </c>
      <c r="M3269">
        <v>1</v>
      </c>
      <c r="N3269" s="9">
        <f t="shared" si="717"/>
        <v>1</v>
      </c>
      <c r="O3269" s="9">
        <f t="shared" si="718"/>
        <v>0</v>
      </c>
      <c r="P3269" s="9">
        <f t="shared" si="719"/>
        <v>0</v>
      </c>
      <c r="Q3269" s="8">
        <f t="shared" si="720"/>
        <v>13.8</v>
      </c>
      <c r="R3269" s="8">
        <f t="shared" si="721"/>
        <v>0</v>
      </c>
      <c r="S3269" t="str">
        <f t="shared" si="722"/>
        <v>9.30.00</v>
      </c>
      <c r="T3269" t="str">
        <f t="shared" si="723"/>
        <v>15.30.00</v>
      </c>
      <c r="U3269" t="str">
        <f t="shared" si="724"/>
        <v>11-lug-2018</v>
      </c>
      <c r="V3269">
        <f t="shared" si="725"/>
        <v>7</v>
      </c>
      <c r="W3269">
        <f t="shared" si="726"/>
        <v>2018</v>
      </c>
      <c r="X3269">
        <f t="shared" si="727"/>
        <v>11</v>
      </c>
      <c r="Y3269" s="25">
        <f t="shared" si="728"/>
        <v>27446.600000000217</v>
      </c>
    </row>
    <row r="3270" spans="1:25">
      <c r="A3270" t="s">
        <v>4636</v>
      </c>
      <c r="B3270" t="s">
        <v>4637</v>
      </c>
      <c r="C3270" t="s">
        <v>25</v>
      </c>
      <c r="D3270">
        <v>9</v>
      </c>
      <c r="E3270" s="36">
        <v>12.5</v>
      </c>
      <c r="F3270" s="4">
        <v>1E-3</v>
      </c>
      <c r="G3270">
        <v>0</v>
      </c>
      <c r="H3270" s="25">
        <v>49.3</v>
      </c>
      <c r="I3270" s="25">
        <v>0</v>
      </c>
      <c r="J3270" s="3">
        <v>10000</v>
      </c>
      <c r="K3270" s="7">
        <f t="shared" si="715"/>
        <v>3</v>
      </c>
      <c r="L3270" s="6">
        <f t="shared" si="716"/>
        <v>27</v>
      </c>
      <c r="M3270">
        <v>1</v>
      </c>
      <c r="N3270" s="9">
        <f t="shared" si="717"/>
        <v>1</v>
      </c>
      <c r="O3270" s="9">
        <f t="shared" si="718"/>
        <v>0</v>
      </c>
      <c r="P3270" s="9">
        <f t="shared" si="719"/>
        <v>0</v>
      </c>
      <c r="Q3270" s="8">
        <f t="shared" si="720"/>
        <v>12.5</v>
      </c>
      <c r="R3270" s="8">
        <f t="shared" si="721"/>
        <v>0</v>
      </c>
      <c r="S3270" t="str">
        <f t="shared" si="722"/>
        <v>1.00.00</v>
      </c>
      <c r="T3270" t="str">
        <f t="shared" si="723"/>
        <v>10.00.00</v>
      </c>
      <c r="U3270" t="str">
        <f t="shared" si="724"/>
        <v>12-lug-2018</v>
      </c>
      <c r="V3270">
        <f t="shared" si="725"/>
        <v>7</v>
      </c>
      <c r="W3270">
        <f t="shared" si="726"/>
        <v>2018</v>
      </c>
      <c r="X3270">
        <f t="shared" si="727"/>
        <v>12</v>
      </c>
      <c r="Y3270" s="25">
        <f t="shared" si="728"/>
        <v>27459.100000000217</v>
      </c>
    </row>
    <row r="3271" spans="1:25">
      <c r="A3271" t="s">
        <v>6483</v>
      </c>
      <c r="B3271" t="s">
        <v>6484</v>
      </c>
      <c r="C3271" t="s">
        <v>25</v>
      </c>
      <c r="D3271">
        <v>32</v>
      </c>
      <c r="E3271" s="36">
        <v>9.3000000000000007</v>
      </c>
      <c r="F3271" s="4">
        <v>6.9999999999999999E-4</v>
      </c>
      <c r="G3271">
        <v>0</v>
      </c>
      <c r="H3271" s="25">
        <v>42.7</v>
      </c>
      <c r="I3271" s="25">
        <v>0</v>
      </c>
      <c r="J3271" s="3">
        <v>10000</v>
      </c>
      <c r="K3271" s="7">
        <f t="shared" ref="K3271:K3334" si="729">+IF(AND(E3271&gt;=0,E3270&gt;=0),K3270+1,IF(AND(E3271&lt;0,E3270&lt;0),K3270-1,IF(AND(E3271&gt;=0,E3270&lt;0),1,-1)))</f>
        <v>4</v>
      </c>
      <c r="L3271" s="6">
        <f t="shared" ref="L3271:L3334" si="730">+IF(AND(E3271&gt;=0,E3270&gt;=0),L3270+E3271,IF(AND(E3271&lt;0,E3270&lt;0),L3270+E3271,E3271))</f>
        <v>36.299999999999997</v>
      </c>
      <c r="M3271">
        <v>1</v>
      </c>
      <c r="N3271" s="9">
        <f t="shared" ref="N3271:N3334" si="731">+IF(E3271&gt;0,1,0)</f>
        <v>1</v>
      </c>
      <c r="O3271" s="9">
        <f t="shared" ref="O3271:O3334" si="732">+IF(E3271&lt;0,-1,0)</f>
        <v>0</v>
      </c>
      <c r="P3271" s="9">
        <f t="shared" ref="P3271:P3334" si="733">+IF(E3271=0,1,0)</f>
        <v>0</v>
      </c>
      <c r="Q3271" s="8">
        <f t="shared" ref="Q3271:Q3334" si="734">IF(E3271&gt;=0,E3271,0)</f>
        <v>9.3000000000000007</v>
      </c>
      <c r="R3271" s="8">
        <f t="shared" ref="R3271:R3334" si="735">IF(E3271&lt;0,E3271,0)</f>
        <v>0</v>
      </c>
      <c r="S3271" t="str">
        <f t="shared" ref="S3271:S3334" si="736">REPLACE(A3271,1,SEARCH(" ",A3271),"")</f>
        <v>12.15.00</v>
      </c>
      <c r="T3271" t="str">
        <f t="shared" ref="T3271:T3334" si="737">REPLACE(B3271,1,SEARCH(" ",B3271),"")</f>
        <v>14.55.00</v>
      </c>
      <c r="U3271" t="str">
        <f t="shared" ref="U3271:U3334" si="738">LEFT(A3271,11)</f>
        <v>12-lug-2018</v>
      </c>
      <c r="V3271">
        <f t="shared" ref="V3271:V3334" si="739">MONTH(U3271)</f>
        <v>7</v>
      </c>
      <c r="W3271">
        <f t="shared" ref="W3271:W3334" si="740">YEAR(U3271)</f>
        <v>2018</v>
      </c>
      <c r="X3271">
        <f t="shared" ref="X3271:X3334" si="741">DAY(U3271)</f>
        <v>12</v>
      </c>
      <c r="Y3271" s="25">
        <f t="shared" ref="Y3271:Y3334" si="742">Y3270+E3271</f>
        <v>27468.400000000216</v>
      </c>
    </row>
    <row r="3272" spans="1:25">
      <c r="A3272" t="s">
        <v>6484</v>
      </c>
      <c r="B3272" t="s">
        <v>6485</v>
      </c>
      <c r="C3272" t="s">
        <v>55</v>
      </c>
      <c r="D3272">
        <v>30</v>
      </c>
      <c r="E3272" s="36">
        <v>-54</v>
      </c>
      <c r="F3272" s="4">
        <v>-2.2000000000000001E-3</v>
      </c>
      <c r="G3272">
        <v>0</v>
      </c>
      <c r="H3272" s="25">
        <v>67</v>
      </c>
      <c r="I3272" s="25">
        <v>-55</v>
      </c>
      <c r="J3272" s="3">
        <v>10000</v>
      </c>
      <c r="K3272" s="7">
        <f t="shared" si="729"/>
        <v>-1</v>
      </c>
      <c r="L3272" s="6">
        <f t="shared" si="730"/>
        <v>-54</v>
      </c>
      <c r="M3272">
        <v>1</v>
      </c>
      <c r="N3272" s="9">
        <f t="shared" si="731"/>
        <v>0</v>
      </c>
      <c r="O3272" s="9">
        <f t="shared" si="732"/>
        <v>-1</v>
      </c>
      <c r="P3272" s="9">
        <f t="shared" si="733"/>
        <v>0</v>
      </c>
      <c r="Q3272" s="8">
        <f t="shared" si="734"/>
        <v>0</v>
      </c>
      <c r="R3272" s="8">
        <f t="shared" si="735"/>
        <v>-54</v>
      </c>
      <c r="S3272" t="str">
        <f t="shared" si="736"/>
        <v>14.55.00</v>
      </c>
      <c r="T3272" t="str">
        <f t="shared" si="737"/>
        <v>17.25.00</v>
      </c>
      <c r="U3272" t="str">
        <f t="shared" si="738"/>
        <v>12-lug-2018</v>
      </c>
      <c r="V3272">
        <f t="shared" si="739"/>
        <v>7</v>
      </c>
      <c r="W3272">
        <f t="shared" si="740"/>
        <v>2018</v>
      </c>
      <c r="X3272">
        <f t="shared" si="741"/>
        <v>12</v>
      </c>
      <c r="Y3272" s="25">
        <f t="shared" si="742"/>
        <v>27414.400000000216</v>
      </c>
    </row>
    <row r="3273" spans="1:25">
      <c r="A3273" t="s">
        <v>4638</v>
      </c>
      <c r="B3273" t="s">
        <v>4639</v>
      </c>
      <c r="C3273" t="s">
        <v>55</v>
      </c>
      <c r="D3273">
        <v>12</v>
      </c>
      <c r="E3273" s="36">
        <v>-44.6</v>
      </c>
      <c r="F3273" s="4">
        <v>-3.5999999999999999E-3</v>
      </c>
      <c r="G3273">
        <v>0</v>
      </c>
      <c r="H3273" s="25">
        <v>13.5</v>
      </c>
      <c r="I3273" s="25">
        <v>-44.6</v>
      </c>
      <c r="J3273" s="3">
        <v>10000</v>
      </c>
      <c r="K3273" s="7">
        <f t="shared" si="729"/>
        <v>-2</v>
      </c>
      <c r="L3273" s="6">
        <f t="shared" si="730"/>
        <v>-98.6</v>
      </c>
      <c r="M3273">
        <v>1</v>
      </c>
      <c r="N3273" s="9">
        <f t="shared" si="731"/>
        <v>0</v>
      </c>
      <c r="O3273" s="9">
        <f t="shared" si="732"/>
        <v>-1</v>
      </c>
      <c r="P3273" s="9">
        <f t="shared" si="733"/>
        <v>0</v>
      </c>
      <c r="Q3273" s="8">
        <f t="shared" si="734"/>
        <v>0</v>
      </c>
      <c r="R3273" s="8">
        <f t="shared" si="735"/>
        <v>-44.6</v>
      </c>
      <c r="S3273" t="str">
        <f t="shared" si="736"/>
        <v>11.00.00</v>
      </c>
      <c r="T3273" t="str">
        <f t="shared" si="737"/>
        <v>0.00.00</v>
      </c>
      <c r="U3273" t="str">
        <f t="shared" si="738"/>
        <v>13-lug-2018</v>
      </c>
      <c r="V3273">
        <f t="shared" si="739"/>
        <v>7</v>
      </c>
      <c r="W3273">
        <f t="shared" si="740"/>
        <v>2018</v>
      </c>
      <c r="X3273">
        <f t="shared" si="741"/>
        <v>13</v>
      </c>
      <c r="Y3273" s="25">
        <f t="shared" si="742"/>
        <v>27369.800000000218</v>
      </c>
    </row>
    <row r="3274" spans="1:25">
      <c r="A3274" t="s">
        <v>6486</v>
      </c>
      <c r="B3274" t="s">
        <v>6487</v>
      </c>
      <c r="C3274" t="s">
        <v>25</v>
      </c>
      <c r="D3274">
        <v>41</v>
      </c>
      <c r="E3274" s="36">
        <v>-5.3</v>
      </c>
      <c r="F3274" s="4">
        <v>-4.0000000000000002E-4</v>
      </c>
      <c r="G3274">
        <v>0</v>
      </c>
      <c r="H3274" s="25">
        <v>0</v>
      </c>
      <c r="I3274" s="25">
        <v>-39</v>
      </c>
      <c r="J3274" s="3">
        <v>10000</v>
      </c>
      <c r="K3274" s="7">
        <f t="shared" si="729"/>
        <v>-3</v>
      </c>
      <c r="L3274" s="6">
        <f t="shared" si="730"/>
        <v>-103.89999999999999</v>
      </c>
      <c r="M3274">
        <v>1</v>
      </c>
      <c r="N3274" s="9">
        <f t="shared" si="731"/>
        <v>0</v>
      </c>
      <c r="O3274" s="9">
        <f t="shared" si="732"/>
        <v>-1</v>
      </c>
      <c r="P3274" s="9">
        <f t="shared" si="733"/>
        <v>0</v>
      </c>
      <c r="Q3274" s="8">
        <f t="shared" si="734"/>
        <v>0</v>
      </c>
      <c r="R3274" s="8">
        <f t="shared" si="735"/>
        <v>-5.3</v>
      </c>
      <c r="S3274" t="str">
        <f t="shared" si="736"/>
        <v>14.00.00</v>
      </c>
      <c r="T3274" t="str">
        <f t="shared" si="737"/>
        <v>17.25.00</v>
      </c>
      <c r="U3274" t="str">
        <f t="shared" si="738"/>
        <v>13-lug-2018</v>
      </c>
      <c r="V3274">
        <f t="shared" si="739"/>
        <v>7</v>
      </c>
      <c r="W3274">
        <f t="shared" si="740"/>
        <v>2018</v>
      </c>
      <c r="X3274">
        <f t="shared" si="741"/>
        <v>13</v>
      </c>
      <c r="Y3274" s="25">
        <f t="shared" si="742"/>
        <v>27364.500000000218</v>
      </c>
    </row>
    <row r="3275" spans="1:25">
      <c r="A3275" t="s">
        <v>4641</v>
      </c>
      <c r="B3275" t="s">
        <v>3744</v>
      </c>
      <c r="C3275" t="s">
        <v>55</v>
      </c>
      <c r="D3275">
        <v>9</v>
      </c>
      <c r="E3275" s="36">
        <v>-36.700000000000003</v>
      </c>
      <c r="F3275" s="4">
        <v>-2.8999999999999998E-3</v>
      </c>
      <c r="G3275">
        <v>0</v>
      </c>
      <c r="H3275" s="25">
        <v>0</v>
      </c>
      <c r="I3275" s="25">
        <v>-47.2</v>
      </c>
      <c r="J3275" s="3">
        <v>10000</v>
      </c>
      <c r="K3275" s="7">
        <f t="shared" si="729"/>
        <v>-4</v>
      </c>
      <c r="L3275" s="6">
        <f t="shared" si="730"/>
        <v>-140.6</v>
      </c>
      <c r="M3275">
        <v>1</v>
      </c>
      <c r="N3275" s="9">
        <f t="shared" si="731"/>
        <v>0</v>
      </c>
      <c r="O3275" s="9">
        <f t="shared" si="732"/>
        <v>-1</v>
      </c>
      <c r="P3275" s="9">
        <f t="shared" si="733"/>
        <v>0</v>
      </c>
      <c r="Q3275" s="8">
        <f t="shared" si="734"/>
        <v>0</v>
      </c>
      <c r="R3275" s="8">
        <f t="shared" si="735"/>
        <v>-36.700000000000003</v>
      </c>
      <c r="S3275" t="str">
        <f t="shared" si="736"/>
        <v>14.00.00</v>
      </c>
      <c r="T3275" t="str">
        <f t="shared" si="737"/>
        <v>23.00.00</v>
      </c>
      <c r="U3275" t="str">
        <f t="shared" si="738"/>
        <v>16-lug-2018</v>
      </c>
      <c r="V3275">
        <f t="shared" si="739"/>
        <v>7</v>
      </c>
      <c r="W3275">
        <f t="shared" si="740"/>
        <v>2018</v>
      </c>
      <c r="X3275">
        <f t="shared" si="741"/>
        <v>16</v>
      </c>
      <c r="Y3275" s="25">
        <f t="shared" si="742"/>
        <v>27327.800000000218</v>
      </c>
    </row>
    <row r="3276" spans="1:25">
      <c r="A3276" t="s">
        <v>3743</v>
      </c>
      <c r="B3276" t="s">
        <v>3744</v>
      </c>
      <c r="C3276" t="s">
        <v>25</v>
      </c>
      <c r="D3276">
        <v>8</v>
      </c>
      <c r="E3276" s="36">
        <v>20.6</v>
      </c>
      <c r="F3276" s="4">
        <v>1.6000000000000001E-3</v>
      </c>
      <c r="G3276">
        <v>0</v>
      </c>
      <c r="H3276" s="25">
        <v>32.4</v>
      </c>
      <c r="I3276" s="25">
        <v>0</v>
      </c>
      <c r="J3276" s="3">
        <v>10000</v>
      </c>
      <c r="K3276" s="7">
        <f t="shared" si="729"/>
        <v>1</v>
      </c>
      <c r="L3276" s="6">
        <f t="shared" si="730"/>
        <v>20.6</v>
      </c>
      <c r="M3276">
        <v>1</v>
      </c>
      <c r="N3276" s="9">
        <f t="shared" si="731"/>
        <v>1</v>
      </c>
      <c r="O3276" s="9">
        <f t="shared" si="732"/>
        <v>0</v>
      </c>
      <c r="P3276" s="9">
        <f t="shared" si="733"/>
        <v>0</v>
      </c>
      <c r="Q3276" s="8">
        <f t="shared" si="734"/>
        <v>20.6</v>
      </c>
      <c r="R3276" s="8">
        <f t="shared" si="735"/>
        <v>0</v>
      </c>
      <c r="S3276" t="str">
        <f t="shared" si="736"/>
        <v>15.00.00</v>
      </c>
      <c r="T3276" t="str">
        <f t="shared" si="737"/>
        <v>23.00.00</v>
      </c>
      <c r="U3276" t="str">
        <f t="shared" si="738"/>
        <v>16-lug-2018</v>
      </c>
      <c r="V3276">
        <f t="shared" si="739"/>
        <v>7</v>
      </c>
      <c r="W3276">
        <f t="shared" si="740"/>
        <v>2018</v>
      </c>
      <c r="X3276">
        <f t="shared" si="741"/>
        <v>16</v>
      </c>
      <c r="Y3276" s="25">
        <f t="shared" si="742"/>
        <v>27348.400000000216</v>
      </c>
    </row>
    <row r="3277" spans="1:25">
      <c r="A3277" t="s">
        <v>3744</v>
      </c>
      <c r="B3277" t="s">
        <v>4642</v>
      </c>
      <c r="C3277" t="s">
        <v>25</v>
      </c>
      <c r="D3277">
        <v>11</v>
      </c>
      <c r="E3277" s="36">
        <v>-3</v>
      </c>
      <c r="F3277" s="4">
        <v>-2.0000000000000001E-4</v>
      </c>
      <c r="G3277">
        <v>0</v>
      </c>
      <c r="H3277" s="25">
        <v>7.5</v>
      </c>
      <c r="I3277" s="25">
        <v>-15.3</v>
      </c>
      <c r="J3277" s="3">
        <v>10000</v>
      </c>
      <c r="K3277" s="7">
        <f t="shared" si="729"/>
        <v>-1</v>
      </c>
      <c r="L3277" s="6">
        <f t="shared" si="730"/>
        <v>-3</v>
      </c>
      <c r="M3277">
        <v>1</v>
      </c>
      <c r="N3277" s="9">
        <f t="shared" si="731"/>
        <v>0</v>
      </c>
      <c r="O3277" s="9">
        <f t="shared" si="732"/>
        <v>-1</v>
      </c>
      <c r="P3277" s="9">
        <f t="shared" si="733"/>
        <v>0</v>
      </c>
      <c r="Q3277" s="8">
        <f t="shared" si="734"/>
        <v>0</v>
      </c>
      <c r="R3277" s="8">
        <f t="shared" si="735"/>
        <v>-3</v>
      </c>
      <c r="S3277" t="str">
        <f t="shared" si="736"/>
        <v>23.00.00</v>
      </c>
      <c r="T3277" t="str">
        <f t="shared" si="737"/>
        <v>10.00.00</v>
      </c>
      <c r="U3277" t="str">
        <f t="shared" si="738"/>
        <v>16-lug-2018</v>
      </c>
      <c r="V3277">
        <f t="shared" si="739"/>
        <v>7</v>
      </c>
      <c r="W3277">
        <f t="shared" si="740"/>
        <v>2018</v>
      </c>
      <c r="X3277">
        <f t="shared" si="741"/>
        <v>16</v>
      </c>
      <c r="Y3277" s="25">
        <f t="shared" si="742"/>
        <v>27345.400000000216</v>
      </c>
    </row>
    <row r="3278" spans="1:25">
      <c r="A3278" t="s">
        <v>4640</v>
      </c>
      <c r="B3278" t="s">
        <v>4640</v>
      </c>
      <c r="C3278" t="s">
        <v>55</v>
      </c>
      <c r="D3278">
        <v>0</v>
      </c>
      <c r="E3278" s="36">
        <v>-68.8</v>
      </c>
      <c r="F3278" s="4">
        <v>-5.4999999999999997E-3</v>
      </c>
      <c r="G3278">
        <v>0</v>
      </c>
      <c r="H3278" s="25">
        <v>0</v>
      </c>
      <c r="I3278" s="25">
        <v>-68.8</v>
      </c>
      <c r="J3278" s="3">
        <v>10000</v>
      </c>
      <c r="K3278" s="7">
        <f t="shared" si="729"/>
        <v>-2</v>
      </c>
      <c r="L3278" s="6">
        <f t="shared" si="730"/>
        <v>-71.8</v>
      </c>
      <c r="M3278">
        <v>1</v>
      </c>
      <c r="N3278" s="9">
        <f t="shared" si="731"/>
        <v>0</v>
      </c>
      <c r="O3278" s="9">
        <f t="shared" si="732"/>
        <v>-1</v>
      </c>
      <c r="P3278" s="9">
        <f t="shared" si="733"/>
        <v>0</v>
      </c>
      <c r="Q3278" s="8">
        <f t="shared" si="734"/>
        <v>0</v>
      </c>
      <c r="R3278" s="8">
        <f t="shared" si="735"/>
        <v>-68.8</v>
      </c>
      <c r="S3278" t="str">
        <f t="shared" si="736"/>
        <v>9.00.00</v>
      </c>
      <c r="T3278" t="str">
        <f t="shared" si="737"/>
        <v>9.00.00</v>
      </c>
      <c r="U3278" t="str">
        <f t="shared" si="738"/>
        <v>16-lug-2018</v>
      </c>
      <c r="V3278">
        <f t="shared" si="739"/>
        <v>7</v>
      </c>
      <c r="W3278">
        <f t="shared" si="740"/>
        <v>2018</v>
      </c>
      <c r="X3278">
        <f t="shared" si="741"/>
        <v>16</v>
      </c>
      <c r="Y3278" s="25">
        <f t="shared" si="742"/>
        <v>27276.600000000217</v>
      </c>
    </row>
    <row r="3279" spans="1:25">
      <c r="A3279" t="s">
        <v>6488</v>
      </c>
      <c r="B3279" t="s">
        <v>6489</v>
      </c>
      <c r="C3279" t="s">
        <v>25</v>
      </c>
      <c r="D3279">
        <v>94</v>
      </c>
      <c r="E3279" s="36">
        <v>-18</v>
      </c>
      <c r="F3279" s="4">
        <v>-1.4E-3</v>
      </c>
      <c r="G3279">
        <v>0</v>
      </c>
      <c r="H3279" s="25">
        <v>6.9</v>
      </c>
      <c r="I3279" s="25">
        <v>-77</v>
      </c>
      <c r="J3279" s="3">
        <v>10000</v>
      </c>
      <c r="K3279" s="7">
        <f t="shared" si="729"/>
        <v>-3</v>
      </c>
      <c r="L3279" s="6">
        <f t="shared" si="730"/>
        <v>-89.8</v>
      </c>
      <c r="M3279">
        <v>1</v>
      </c>
      <c r="N3279" s="9">
        <f t="shared" si="731"/>
        <v>0</v>
      </c>
      <c r="O3279" s="9">
        <f t="shared" si="732"/>
        <v>-1</v>
      </c>
      <c r="P3279" s="9">
        <f t="shared" si="733"/>
        <v>0</v>
      </c>
      <c r="Q3279" s="8">
        <f t="shared" si="734"/>
        <v>0</v>
      </c>
      <c r="R3279" s="8">
        <f t="shared" si="735"/>
        <v>-18</v>
      </c>
      <c r="S3279" t="str">
        <f t="shared" si="736"/>
        <v>9.35.00</v>
      </c>
      <c r="T3279" t="str">
        <f t="shared" si="737"/>
        <v>17.25.00</v>
      </c>
      <c r="U3279" t="str">
        <f t="shared" si="738"/>
        <v>16-lug-2018</v>
      </c>
      <c r="V3279">
        <f t="shared" si="739"/>
        <v>7</v>
      </c>
      <c r="W3279">
        <f t="shared" si="740"/>
        <v>2018</v>
      </c>
      <c r="X3279">
        <f t="shared" si="741"/>
        <v>16</v>
      </c>
      <c r="Y3279" s="25">
        <f t="shared" si="742"/>
        <v>27258.600000000217</v>
      </c>
    </row>
    <row r="3280" spans="1:25">
      <c r="A3280" t="s">
        <v>4642</v>
      </c>
      <c r="B3280" t="s">
        <v>4643</v>
      </c>
      <c r="C3280" t="s">
        <v>55</v>
      </c>
      <c r="D3280">
        <v>1</v>
      </c>
      <c r="E3280" s="36">
        <v>5.9</v>
      </c>
      <c r="F3280" s="4">
        <v>5.0000000000000001E-4</v>
      </c>
      <c r="G3280">
        <v>0</v>
      </c>
      <c r="H3280" s="25">
        <v>6</v>
      </c>
      <c r="I3280" s="25">
        <v>0</v>
      </c>
      <c r="J3280" s="3">
        <v>10000</v>
      </c>
      <c r="K3280" s="7">
        <f t="shared" si="729"/>
        <v>1</v>
      </c>
      <c r="L3280" s="6">
        <f t="shared" si="730"/>
        <v>5.9</v>
      </c>
      <c r="M3280">
        <v>1</v>
      </c>
      <c r="N3280" s="9">
        <f t="shared" si="731"/>
        <v>1</v>
      </c>
      <c r="O3280" s="9">
        <f t="shared" si="732"/>
        <v>0</v>
      </c>
      <c r="P3280" s="9">
        <f t="shared" si="733"/>
        <v>0</v>
      </c>
      <c r="Q3280" s="8">
        <f t="shared" si="734"/>
        <v>5.9</v>
      </c>
      <c r="R3280" s="8">
        <f t="shared" si="735"/>
        <v>0</v>
      </c>
      <c r="S3280" t="str">
        <f t="shared" si="736"/>
        <v>10.00.00</v>
      </c>
      <c r="T3280" t="str">
        <f t="shared" si="737"/>
        <v>11.00.00</v>
      </c>
      <c r="U3280" t="str">
        <f t="shared" si="738"/>
        <v>17-lug-2018</v>
      </c>
      <c r="V3280">
        <f t="shared" si="739"/>
        <v>7</v>
      </c>
      <c r="W3280">
        <f t="shared" si="740"/>
        <v>2018</v>
      </c>
      <c r="X3280">
        <f t="shared" si="741"/>
        <v>17</v>
      </c>
      <c r="Y3280" s="25">
        <f t="shared" si="742"/>
        <v>27264.500000000218</v>
      </c>
    </row>
    <row r="3281" spans="1:25">
      <c r="A3281" t="s">
        <v>6490</v>
      </c>
      <c r="B3281" t="s">
        <v>6491</v>
      </c>
      <c r="C3281" t="s">
        <v>25</v>
      </c>
      <c r="D3281">
        <v>23</v>
      </c>
      <c r="E3281" s="36">
        <v>-17</v>
      </c>
      <c r="F3281" s="4">
        <v>-1.4E-3</v>
      </c>
      <c r="G3281">
        <v>0</v>
      </c>
      <c r="H3281" s="25">
        <v>21.2</v>
      </c>
      <c r="I3281" s="25">
        <v>-25.4</v>
      </c>
      <c r="J3281" s="3">
        <v>10000</v>
      </c>
      <c r="K3281" s="7">
        <f t="shared" si="729"/>
        <v>-1</v>
      </c>
      <c r="L3281" s="6">
        <f t="shared" si="730"/>
        <v>-17</v>
      </c>
      <c r="M3281">
        <v>1</v>
      </c>
      <c r="N3281" s="9">
        <f t="shared" si="731"/>
        <v>0</v>
      </c>
      <c r="O3281" s="9">
        <f t="shared" si="732"/>
        <v>-1</v>
      </c>
      <c r="P3281" s="9">
        <f t="shared" si="733"/>
        <v>0</v>
      </c>
      <c r="Q3281" s="8">
        <f t="shared" si="734"/>
        <v>0</v>
      </c>
      <c r="R3281" s="8">
        <f t="shared" si="735"/>
        <v>-17</v>
      </c>
      <c r="S3281" t="str">
        <f t="shared" si="736"/>
        <v>10.55.00</v>
      </c>
      <c r="T3281" t="str">
        <f t="shared" si="737"/>
        <v>12.50.00</v>
      </c>
      <c r="U3281" t="str">
        <f t="shared" si="738"/>
        <v>17-lug-2018</v>
      </c>
      <c r="V3281">
        <f t="shared" si="739"/>
        <v>7</v>
      </c>
      <c r="W3281">
        <f t="shared" si="740"/>
        <v>2018</v>
      </c>
      <c r="X3281">
        <f t="shared" si="741"/>
        <v>17</v>
      </c>
      <c r="Y3281" s="25">
        <f t="shared" si="742"/>
        <v>27247.500000000218</v>
      </c>
    </row>
    <row r="3282" spans="1:25">
      <c r="A3282" t="s">
        <v>6491</v>
      </c>
      <c r="B3282" t="s">
        <v>6492</v>
      </c>
      <c r="C3282" t="s">
        <v>55</v>
      </c>
      <c r="D3282">
        <v>35</v>
      </c>
      <c r="E3282" s="36">
        <v>-76.2</v>
      </c>
      <c r="F3282" s="4">
        <v>-3.0000000000000001E-3</v>
      </c>
      <c r="G3282">
        <v>0</v>
      </c>
      <c r="H3282" s="25">
        <v>18.7</v>
      </c>
      <c r="I3282" s="25">
        <v>-75.3</v>
      </c>
      <c r="J3282" s="3">
        <v>10000</v>
      </c>
      <c r="K3282" s="7">
        <f t="shared" si="729"/>
        <v>-2</v>
      </c>
      <c r="L3282" s="6">
        <f t="shared" si="730"/>
        <v>-93.2</v>
      </c>
      <c r="M3282">
        <v>1</v>
      </c>
      <c r="N3282" s="9">
        <f t="shared" si="731"/>
        <v>0</v>
      </c>
      <c r="O3282" s="9">
        <f t="shared" si="732"/>
        <v>-1</v>
      </c>
      <c r="P3282" s="9">
        <f t="shared" si="733"/>
        <v>0</v>
      </c>
      <c r="Q3282" s="8">
        <f t="shared" si="734"/>
        <v>0</v>
      </c>
      <c r="R3282" s="8">
        <f t="shared" si="735"/>
        <v>-76.2</v>
      </c>
      <c r="S3282" t="str">
        <f t="shared" si="736"/>
        <v>12.50.00</v>
      </c>
      <c r="T3282" t="str">
        <f t="shared" si="737"/>
        <v>15.45.00</v>
      </c>
      <c r="U3282" t="str">
        <f t="shared" si="738"/>
        <v>17-lug-2018</v>
      </c>
      <c r="V3282">
        <f t="shared" si="739"/>
        <v>7</v>
      </c>
      <c r="W3282">
        <f t="shared" si="740"/>
        <v>2018</v>
      </c>
      <c r="X3282">
        <f t="shared" si="741"/>
        <v>17</v>
      </c>
      <c r="Y3282" s="25">
        <f t="shared" si="742"/>
        <v>27171.300000000218</v>
      </c>
    </row>
    <row r="3283" spans="1:25">
      <c r="A3283" t="s">
        <v>6492</v>
      </c>
      <c r="B3283" t="s">
        <v>6493</v>
      </c>
      <c r="C3283" t="s">
        <v>25</v>
      </c>
      <c r="D3283">
        <v>20</v>
      </c>
      <c r="E3283" s="36">
        <v>93.4</v>
      </c>
      <c r="F3283" s="4">
        <v>7.4000000000000003E-3</v>
      </c>
      <c r="G3283">
        <v>0</v>
      </c>
      <c r="H3283" s="25">
        <v>102.6</v>
      </c>
      <c r="I3283" s="25">
        <v>-1.4</v>
      </c>
      <c r="J3283" s="3">
        <v>10000</v>
      </c>
      <c r="K3283" s="7">
        <f t="shared" si="729"/>
        <v>1</v>
      </c>
      <c r="L3283" s="6">
        <f t="shared" si="730"/>
        <v>93.4</v>
      </c>
      <c r="M3283">
        <v>1</v>
      </c>
      <c r="N3283" s="9">
        <f t="shared" si="731"/>
        <v>1</v>
      </c>
      <c r="O3283" s="9">
        <f t="shared" si="732"/>
        <v>0</v>
      </c>
      <c r="P3283" s="9">
        <f t="shared" si="733"/>
        <v>0</v>
      </c>
      <c r="Q3283" s="8">
        <f t="shared" si="734"/>
        <v>93.4</v>
      </c>
      <c r="R3283" s="8">
        <f t="shared" si="735"/>
        <v>0</v>
      </c>
      <c r="S3283" t="str">
        <f t="shared" si="736"/>
        <v>15.45.00</v>
      </c>
      <c r="T3283" t="str">
        <f t="shared" si="737"/>
        <v>17.25.00</v>
      </c>
      <c r="U3283" t="str">
        <f t="shared" si="738"/>
        <v>17-lug-2018</v>
      </c>
      <c r="V3283">
        <f t="shared" si="739"/>
        <v>7</v>
      </c>
      <c r="W3283">
        <f t="shared" si="740"/>
        <v>2018</v>
      </c>
      <c r="X3283">
        <f t="shared" si="741"/>
        <v>17</v>
      </c>
      <c r="Y3283" s="25">
        <f t="shared" si="742"/>
        <v>27264.700000000219</v>
      </c>
    </row>
    <row r="3284" spans="1:25">
      <c r="A3284" t="s">
        <v>6494</v>
      </c>
      <c r="B3284" t="s">
        <v>6495</v>
      </c>
      <c r="C3284" t="s">
        <v>25</v>
      </c>
      <c r="D3284">
        <v>22</v>
      </c>
      <c r="E3284" s="36">
        <v>-12.7</v>
      </c>
      <c r="F3284" s="4">
        <v>-1E-3</v>
      </c>
      <c r="G3284">
        <v>0</v>
      </c>
      <c r="H3284" s="25">
        <v>0</v>
      </c>
      <c r="I3284" s="25">
        <v>-20.7</v>
      </c>
      <c r="J3284" s="3">
        <v>10000</v>
      </c>
      <c r="K3284" s="7">
        <f t="shared" si="729"/>
        <v>-1</v>
      </c>
      <c r="L3284" s="6">
        <f t="shared" si="730"/>
        <v>-12.7</v>
      </c>
      <c r="M3284">
        <v>1</v>
      </c>
      <c r="N3284" s="9">
        <f t="shared" si="731"/>
        <v>0</v>
      </c>
      <c r="O3284" s="9">
        <f t="shared" si="732"/>
        <v>-1</v>
      </c>
      <c r="P3284" s="9">
        <f t="shared" si="733"/>
        <v>0</v>
      </c>
      <c r="Q3284" s="8">
        <f t="shared" si="734"/>
        <v>0</v>
      </c>
      <c r="R3284" s="8">
        <f t="shared" si="735"/>
        <v>-12.7</v>
      </c>
      <c r="S3284" t="str">
        <f t="shared" si="736"/>
        <v>15.35.00</v>
      </c>
      <c r="T3284" t="str">
        <f t="shared" si="737"/>
        <v>17.25.00</v>
      </c>
      <c r="U3284" t="str">
        <f t="shared" si="738"/>
        <v>18-lug-2018</v>
      </c>
      <c r="V3284">
        <f t="shared" si="739"/>
        <v>7</v>
      </c>
      <c r="W3284">
        <f t="shared" si="740"/>
        <v>2018</v>
      </c>
      <c r="X3284">
        <f t="shared" si="741"/>
        <v>18</v>
      </c>
      <c r="Y3284" s="25">
        <f t="shared" si="742"/>
        <v>27252.000000000218</v>
      </c>
    </row>
    <row r="3285" spans="1:25">
      <c r="A3285" t="s">
        <v>6496</v>
      </c>
      <c r="B3285" t="s">
        <v>6497</v>
      </c>
      <c r="C3285" t="s">
        <v>55</v>
      </c>
      <c r="D3285">
        <v>36</v>
      </c>
      <c r="E3285" s="36">
        <v>18.2</v>
      </c>
      <c r="F3285" s="4">
        <v>6.9999999999999999E-4</v>
      </c>
      <c r="G3285">
        <v>0</v>
      </c>
      <c r="H3285" s="25">
        <v>77.8</v>
      </c>
      <c r="I3285" s="25">
        <v>-20.399999999999999</v>
      </c>
      <c r="J3285" s="3">
        <v>10000</v>
      </c>
      <c r="K3285" s="7">
        <f t="shared" si="729"/>
        <v>1</v>
      </c>
      <c r="L3285" s="6">
        <f t="shared" si="730"/>
        <v>18.2</v>
      </c>
      <c r="M3285">
        <v>1</v>
      </c>
      <c r="N3285" s="9">
        <f t="shared" si="731"/>
        <v>1</v>
      </c>
      <c r="O3285" s="9">
        <f t="shared" si="732"/>
        <v>0</v>
      </c>
      <c r="P3285" s="9">
        <f t="shared" si="733"/>
        <v>0</v>
      </c>
      <c r="Q3285" s="8">
        <f t="shared" si="734"/>
        <v>18.2</v>
      </c>
      <c r="R3285" s="8">
        <f t="shared" si="735"/>
        <v>0</v>
      </c>
      <c r="S3285" t="str">
        <f t="shared" si="736"/>
        <v>14.25.00</v>
      </c>
      <c r="T3285" t="str">
        <f t="shared" si="737"/>
        <v>17.25.00</v>
      </c>
      <c r="U3285" t="str">
        <f t="shared" si="738"/>
        <v>19-lug-2018</v>
      </c>
      <c r="V3285">
        <f t="shared" si="739"/>
        <v>7</v>
      </c>
      <c r="W3285">
        <f t="shared" si="740"/>
        <v>2018</v>
      </c>
      <c r="X3285">
        <f t="shared" si="741"/>
        <v>19</v>
      </c>
      <c r="Y3285" s="25">
        <f t="shared" si="742"/>
        <v>27270.200000000219</v>
      </c>
    </row>
    <row r="3286" spans="1:25">
      <c r="A3286" t="s">
        <v>4644</v>
      </c>
      <c r="B3286" t="s">
        <v>4645</v>
      </c>
      <c r="C3286" t="s">
        <v>55</v>
      </c>
      <c r="D3286">
        <v>16</v>
      </c>
      <c r="E3286" s="36">
        <v>52.5</v>
      </c>
      <c r="F3286" s="4">
        <v>4.1000000000000003E-3</v>
      </c>
      <c r="G3286">
        <v>0</v>
      </c>
      <c r="H3286" s="25">
        <v>71.2</v>
      </c>
      <c r="I3286" s="25">
        <v>0</v>
      </c>
      <c r="J3286" s="3">
        <v>10000</v>
      </c>
      <c r="K3286" s="7">
        <f t="shared" si="729"/>
        <v>2</v>
      </c>
      <c r="L3286" s="6">
        <f t="shared" si="730"/>
        <v>70.7</v>
      </c>
      <c r="M3286">
        <v>1</v>
      </c>
      <c r="N3286" s="9">
        <f t="shared" si="731"/>
        <v>1</v>
      </c>
      <c r="O3286" s="9">
        <f t="shared" si="732"/>
        <v>0</v>
      </c>
      <c r="P3286" s="9">
        <f t="shared" si="733"/>
        <v>0</v>
      </c>
      <c r="Q3286" s="8">
        <f t="shared" si="734"/>
        <v>52.5</v>
      </c>
      <c r="R3286" s="8">
        <f t="shared" si="735"/>
        <v>0</v>
      </c>
      <c r="S3286" t="str">
        <f t="shared" si="736"/>
        <v>9.00.00</v>
      </c>
      <c r="T3286" t="str">
        <f t="shared" si="737"/>
        <v>1.00.00</v>
      </c>
      <c r="U3286" t="str">
        <f t="shared" si="738"/>
        <v>19-lug-2018</v>
      </c>
      <c r="V3286">
        <f t="shared" si="739"/>
        <v>7</v>
      </c>
      <c r="W3286">
        <f t="shared" si="740"/>
        <v>2018</v>
      </c>
      <c r="X3286">
        <f t="shared" si="741"/>
        <v>19</v>
      </c>
      <c r="Y3286" s="25">
        <f t="shared" si="742"/>
        <v>27322.700000000219</v>
      </c>
    </row>
    <row r="3287" spans="1:25">
      <c r="A3287" t="s">
        <v>4646</v>
      </c>
      <c r="B3287" t="s">
        <v>4646</v>
      </c>
      <c r="C3287" t="s">
        <v>25</v>
      </c>
      <c r="D3287">
        <v>0</v>
      </c>
      <c r="E3287" s="36">
        <v>-75.8</v>
      </c>
      <c r="F3287" s="4">
        <v>-6.0000000000000001E-3</v>
      </c>
      <c r="G3287">
        <v>0</v>
      </c>
      <c r="H3287" s="25">
        <v>0</v>
      </c>
      <c r="I3287" s="25">
        <v>-75.8</v>
      </c>
      <c r="J3287" s="3">
        <v>10000</v>
      </c>
      <c r="K3287" s="7">
        <f t="shared" si="729"/>
        <v>-1</v>
      </c>
      <c r="L3287" s="6">
        <f t="shared" si="730"/>
        <v>-75.8</v>
      </c>
      <c r="M3287">
        <v>1</v>
      </c>
      <c r="N3287" s="9">
        <f t="shared" si="731"/>
        <v>0</v>
      </c>
      <c r="O3287" s="9">
        <f t="shared" si="732"/>
        <v>-1</v>
      </c>
      <c r="P3287" s="9">
        <f t="shared" si="733"/>
        <v>0</v>
      </c>
      <c r="Q3287" s="8">
        <f t="shared" si="734"/>
        <v>0</v>
      </c>
      <c r="R3287" s="8">
        <f t="shared" si="735"/>
        <v>-75.8</v>
      </c>
      <c r="S3287" t="str">
        <f t="shared" si="736"/>
        <v>12.00.00</v>
      </c>
      <c r="T3287" t="str">
        <f t="shared" si="737"/>
        <v>12.00.00</v>
      </c>
      <c r="U3287" t="str">
        <f t="shared" si="738"/>
        <v>20-lug-2018</v>
      </c>
      <c r="V3287">
        <f t="shared" si="739"/>
        <v>7</v>
      </c>
      <c r="W3287">
        <f t="shared" si="740"/>
        <v>2018</v>
      </c>
      <c r="X3287">
        <f t="shared" si="741"/>
        <v>20</v>
      </c>
      <c r="Y3287" s="25">
        <f t="shared" si="742"/>
        <v>27246.90000000022</v>
      </c>
    </row>
    <row r="3288" spans="1:25">
      <c r="A3288" t="s">
        <v>6498</v>
      </c>
      <c r="B3288" t="s">
        <v>6499</v>
      </c>
      <c r="C3288" t="s">
        <v>55</v>
      </c>
      <c r="D3288">
        <v>48</v>
      </c>
      <c r="E3288" s="36">
        <v>170</v>
      </c>
      <c r="F3288" s="4">
        <v>6.7000000000000002E-3</v>
      </c>
      <c r="G3288">
        <v>0</v>
      </c>
      <c r="H3288" s="25">
        <v>260</v>
      </c>
      <c r="I3288" s="25">
        <v>-74.599999999999994</v>
      </c>
      <c r="J3288" s="3">
        <v>10000</v>
      </c>
      <c r="K3288" s="7">
        <f t="shared" si="729"/>
        <v>1</v>
      </c>
      <c r="L3288" s="6">
        <f t="shared" si="730"/>
        <v>170</v>
      </c>
      <c r="M3288">
        <v>1</v>
      </c>
      <c r="N3288" s="9">
        <f t="shared" si="731"/>
        <v>1</v>
      </c>
      <c r="O3288" s="9">
        <f t="shared" si="732"/>
        <v>0</v>
      </c>
      <c r="P3288" s="9">
        <f t="shared" si="733"/>
        <v>0</v>
      </c>
      <c r="Q3288" s="8">
        <f t="shared" si="734"/>
        <v>170</v>
      </c>
      <c r="R3288" s="8">
        <f t="shared" si="735"/>
        <v>0</v>
      </c>
      <c r="S3288" t="str">
        <f t="shared" si="736"/>
        <v>12.20.00</v>
      </c>
      <c r="T3288" t="str">
        <f t="shared" si="737"/>
        <v>16.20.00</v>
      </c>
      <c r="U3288" t="str">
        <f t="shared" si="738"/>
        <v>20-lug-2018</v>
      </c>
      <c r="V3288">
        <f t="shared" si="739"/>
        <v>7</v>
      </c>
      <c r="W3288">
        <f t="shared" si="740"/>
        <v>2018</v>
      </c>
      <c r="X3288">
        <f t="shared" si="741"/>
        <v>20</v>
      </c>
      <c r="Y3288" s="25">
        <f t="shared" si="742"/>
        <v>27416.90000000022</v>
      </c>
    </row>
    <row r="3289" spans="1:25">
      <c r="A3289" t="s">
        <v>6500</v>
      </c>
      <c r="B3289" t="s">
        <v>6501</v>
      </c>
      <c r="C3289" t="s">
        <v>25</v>
      </c>
      <c r="D3289">
        <v>7</v>
      </c>
      <c r="E3289" s="36">
        <v>42</v>
      </c>
      <c r="F3289" s="4">
        <v>3.3999999999999998E-3</v>
      </c>
      <c r="G3289">
        <v>0</v>
      </c>
      <c r="H3289" s="25">
        <v>42.3</v>
      </c>
      <c r="I3289" s="25">
        <v>0</v>
      </c>
      <c r="J3289" s="3">
        <v>10000</v>
      </c>
      <c r="K3289" s="7">
        <f t="shared" si="729"/>
        <v>2</v>
      </c>
      <c r="L3289" s="6">
        <f t="shared" si="730"/>
        <v>212</v>
      </c>
      <c r="M3289">
        <v>1</v>
      </c>
      <c r="N3289" s="9">
        <f t="shared" si="731"/>
        <v>1</v>
      </c>
      <c r="O3289" s="9">
        <f t="shared" si="732"/>
        <v>0</v>
      </c>
      <c r="P3289" s="9">
        <f t="shared" si="733"/>
        <v>0</v>
      </c>
      <c r="Q3289" s="8">
        <f t="shared" si="734"/>
        <v>42</v>
      </c>
      <c r="R3289" s="8">
        <f t="shared" si="735"/>
        <v>0</v>
      </c>
      <c r="S3289" t="str">
        <f t="shared" si="736"/>
        <v>16.50.00</v>
      </c>
      <c r="T3289" t="str">
        <f t="shared" si="737"/>
        <v>17.25.00</v>
      </c>
      <c r="U3289" t="str">
        <f t="shared" si="738"/>
        <v>20-lug-2018</v>
      </c>
      <c r="V3289">
        <f t="shared" si="739"/>
        <v>7</v>
      </c>
      <c r="W3289">
        <f t="shared" si="740"/>
        <v>2018</v>
      </c>
      <c r="X3289">
        <f t="shared" si="741"/>
        <v>20</v>
      </c>
      <c r="Y3289" s="25">
        <f t="shared" si="742"/>
        <v>27458.90000000022</v>
      </c>
    </row>
    <row r="3290" spans="1:25">
      <c r="A3290" t="s">
        <v>4647</v>
      </c>
      <c r="B3290" t="s">
        <v>4648</v>
      </c>
      <c r="C3290" t="s">
        <v>25</v>
      </c>
      <c r="D3290">
        <v>22</v>
      </c>
      <c r="E3290" s="36">
        <v>74.599999999999994</v>
      </c>
      <c r="F3290" s="4">
        <v>5.8999999999999999E-3</v>
      </c>
      <c r="G3290">
        <v>0</v>
      </c>
      <c r="H3290" s="25">
        <v>86.4</v>
      </c>
      <c r="I3290" s="25">
        <v>-31.1</v>
      </c>
      <c r="J3290" s="3">
        <v>10000</v>
      </c>
      <c r="K3290" s="7">
        <f t="shared" si="729"/>
        <v>3</v>
      </c>
      <c r="L3290" s="6">
        <f t="shared" si="730"/>
        <v>286.60000000000002</v>
      </c>
      <c r="M3290">
        <v>1</v>
      </c>
      <c r="N3290" s="9">
        <f t="shared" si="731"/>
        <v>1</v>
      </c>
      <c r="O3290" s="9">
        <f t="shared" si="732"/>
        <v>0</v>
      </c>
      <c r="P3290" s="9">
        <f t="shared" si="733"/>
        <v>0</v>
      </c>
      <c r="Q3290" s="8">
        <f t="shared" si="734"/>
        <v>74.599999999999994</v>
      </c>
      <c r="R3290" s="8">
        <f t="shared" si="735"/>
        <v>0</v>
      </c>
      <c r="S3290" t="str">
        <f t="shared" si="736"/>
        <v>10.00.00</v>
      </c>
      <c r="T3290" t="str">
        <f t="shared" si="737"/>
        <v>8.00.00</v>
      </c>
      <c r="U3290" t="str">
        <f t="shared" si="738"/>
        <v>23-lug-2018</v>
      </c>
      <c r="V3290">
        <f t="shared" si="739"/>
        <v>7</v>
      </c>
      <c r="W3290">
        <f t="shared" si="740"/>
        <v>2018</v>
      </c>
      <c r="X3290">
        <f t="shared" si="741"/>
        <v>23</v>
      </c>
      <c r="Y3290" s="25">
        <f t="shared" si="742"/>
        <v>27533.500000000218</v>
      </c>
    </row>
    <row r="3291" spans="1:25">
      <c r="A3291" t="s">
        <v>4649</v>
      </c>
      <c r="B3291" t="s">
        <v>4650</v>
      </c>
      <c r="C3291" t="s">
        <v>55</v>
      </c>
      <c r="D3291">
        <v>18</v>
      </c>
      <c r="E3291" s="36">
        <v>55.2</v>
      </c>
      <c r="F3291" s="4">
        <v>4.4000000000000003E-3</v>
      </c>
      <c r="G3291">
        <v>0</v>
      </c>
      <c r="H3291" s="25">
        <v>110.5</v>
      </c>
      <c r="I3291" s="25">
        <v>-12.1</v>
      </c>
      <c r="J3291" s="3">
        <v>10000</v>
      </c>
      <c r="K3291" s="7">
        <f t="shared" si="729"/>
        <v>4</v>
      </c>
      <c r="L3291" s="6">
        <f t="shared" si="730"/>
        <v>341.8</v>
      </c>
      <c r="M3291">
        <v>1</v>
      </c>
      <c r="N3291" s="9">
        <f t="shared" si="731"/>
        <v>1</v>
      </c>
      <c r="O3291" s="9">
        <f t="shared" si="732"/>
        <v>0</v>
      </c>
      <c r="P3291" s="9">
        <f t="shared" si="733"/>
        <v>0</v>
      </c>
      <c r="Q3291" s="8">
        <f t="shared" si="734"/>
        <v>55.2</v>
      </c>
      <c r="R3291" s="8">
        <f t="shared" si="735"/>
        <v>0</v>
      </c>
      <c r="S3291" t="str">
        <f t="shared" si="736"/>
        <v>1.00.00</v>
      </c>
      <c r="T3291" t="str">
        <f t="shared" si="737"/>
        <v>19.00.00</v>
      </c>
      <c r="U3291" t="str">
        <f t="shared" si="738"/>
        <v>25-lug-2018</v>
      </c>
      <c r="V3291">
        <f t="shared" si="739"/>
        <v>7</v>
      </c>
      <c r="W3291">
        <f t="shared" si="740"/>
        <v>2018</v>
      </c>
      <c r="X3291">
        <f t="shared" si="741"/>
        <v>25</v>
      </c>
      <c r="Y3291" s="25">
        <f t="shared" si="742"/>
        <v>27588.700000000219</v>
      </c>
    </row>
    <row r="3292" spans="1:25">
      <c r="A3292" t="s">
        <v>6502</v>
      </c>
      <c r="B3292" t="s">
        <v>6503</v>
      </c>
      <c r="C3292" t="s">
        <v>25</v>
      </c>
      <c r="D3292">
        <v>28</v>
      </c>
      <c r="E3292" s="36">
        <v>43.5</v>
      </c>
      <c r="F3292" s="4">
        <v>3.3999999999999998E-3</v>
      </c>
      <c r="G3292">
        <v>0</v>
      </c>
      <c r="H3292" s="25">
        <v>62.5</v>
      </c>
      <c r="I3292" s="25">
        <v>-3</v>
      </c>
      <c r="J3292" s="3">
        <v>10000</v>
      </c>
      <c r="K3292" s="7">
        <f t="shared" si="729"/>
        <v>5</v>
      </c>
      <c r="L3292" s="6">
        <f t="shared" si="730"/>
        <v>385.3</v>
      </c>
      <c r="M3292">
        <v>1</v>
      </c>
      <c r="N3292" s="9">
        <f t="shared" si="731"/>
        <v>1</v>
      </c>
      <c r="O3292" s="9">
        <f t="shared" si="732"/>
        <v>0</v>
      </c>
      <c r="P3292" s="9">
        <f t="shared" si="733"/>
        <v>0</v>
      </c>
      <c r="Q3292" s="8">
        <f t="shared" si="734"/>
        <v>43.5</v>
      </c>
      <c r="R3292" s="8">
        <f t="shared" si="735"/>
        <v>0</v>
      </c>
      <c r="S3292" t="str">
        <f t="shared" si="736"/>
        <v>15.05.00</v>
      </c>
      <c r="T3292" t="str">
        <f t="shared" si="737"/>
        <v>17.25.00</v>
      </c>
      <c r="U3292" t="str">
        <f t="shared" si="738"/>
        <v>26-lug-2018</v>
      </c>
      <c r="V3292">
        <f t="shared" si="739"/>
        <v>7</v>
      </c>
      <c r="W3292">
        <f t="shared" si="740"/>
        <v>2018</v>
      </c>
      <c r="X3292">
        <f t="shared" si="741"/>
        <v>26</v>
      </c>
      <c r="Y3292" s="25">
        <f t="shared" si="742"/>
        <v>27632.200000000219</v>
      </c>
    </row>
    <row r="3293" spans="1:25">
      <c r="A3293" t="s">
        <v>7742</v>
      </c>
      <c r="B3293" t="s">
        <v>7743</v>
      </c>
      <c r="C3293" t="s">
        <v>25</v>
      </c>
      <c r="D3293">
        <v>22</v>
      </c>
      <c r="E3293" s="36">
        <v>30.2</v>
      </c>
      <c r="F3293" s="4">
        <v>2.3999999999999998E-3</v>
      </c>
      <c r="G3293">
        <v>0</v>
      </c>
      <c r="H3293" s="25">
        <v>36.4</v>
      </c>
      <c r="I3293" s="25">
        <v>-10.3</v>
      </c>
      <c r="J3293" s="3">
        <v>10000</v>
      </c>
      <c r="K3293" s="7">
        <f t="shared" si="729"/>
        <v>6</v>
      </c>
      <c r="L3293" s="6">
        <f t="shared" si="730"/>
        <v>415.5</v>
      </c>
      <c r="M3293">
        <v>1</v>
      </c>
      <c r="N3293" s="9">
        <f t="shared" si="731"/>
        <v>1</v>
      </c>
      <c r="O3293" s="9">
        <f t="shared" si="732"/>
        <v>0</v>
      </c>
      <c r="P3293" s="9">
        <f t="shared" si="733"/>
        <v>0</v>
      </c>
      <c r="Q3293" s="8">
        <f t="shared" si="734"/>
        <v>30.2</v>
      </c>
      <c r="R3293" s="8">
        <f t="shared" si="735"/>
        <v>0</v>
      </c>
      <c r="S3293" t="str">
        <f t="shared" si="736"/>
        <v>15.30.00</v>
      </c>
      <c r="T3293" t="str">
        <f t="shared" si="737"/>
        <v>21.00.00</v>
      </c>
      <c r="U3293" t="str">
        <f t="shared" si="738"/>
        <v>26-lug-2018</v>
      </c>
      <c r="V3293">
        <f t="shared" si="739"/>
        <v>7</v>
      </c>
      <c r="W3293">
        <f t="shared" si="740"/>
        <v>2018</v>
      </c>
      <c r="X3293">
        <f t="shared" si="741"/>
        <v>26</v>
      </c>
      <c r="Y3293" s="25">
        <f t="shared" si="742"/>
        <v>27662.40000000022</v>
      </c>
    </row>
    <row r="3294" spans="1:25">
      <c r="A3294" t="s">
        <v>2664</v>
      </c>
      <c r="B3294" t="s">
        <v>2665</v>
      </c>
      <c r="C3294" t="s">
        <v>25</v>
      </c>
      <c r="D3294">
        <v>9</v>
      </c>
      <c r="E3294" s="38">
        <v>-97.4</v>
      </c>
      <c r="F3294" s="4">
        <v>-3.8E-3</v>
      </c>
      <c r="G3294">
        <v>0</v>
      </c>
      <c r="H3294" s="25">
        <v>39.799999999999997</v>
      </c>
      <c r="I3294" s="25">
        <v>-107.4</v>
      </c>
      <c r="J3294" s="3">
        <v>10000</v>
      </c>
      <c r="K3294" s="7">
        <f t="shared" si="729"/>
        <v>-1</v>
      </c>
      <c r="L3294" s="6">
        <f t="shared" si="730"/>
        <v>-97.4</v>
      </c>
      <c r="M3294">
        <v>1</v>
      </c>
      <c r="N3294" s="9">
        <f t="shared" si="731"/>
        <v>0</v>
      </c>
      <c r="O3294" s="9">
        <f t="shared" si="732"/>
        <v>-1</v>
      </c>
      <c r="P3294" s="9">
        <f t="shared" si="733"/>
        <v>0</v>
      </c>
      <c r="Q3294" s="8">
        <f t="shared" si="734"/>
        <v>0</v>
      </c>
      <c r="R3294" s="8">
        <f t="shared" si="735"/>
        <v>-97.4</v>
      </c>
      <c r="S3294" t="str">
        <f t="shared" si="736"/>
        <v>12.00.00</v>
      </c>
      <c r="T3294" t="str">
        <f t="shared" si="737"/>
        <v>21.00.00</v>
      </c>
      <c r="U3294" t="str">
        <f t="shared" si="738"/>
        <v>27-lug-2018</v>
      </c>
      <c r="V3294">
        <f t="shared" si="739"/>
        <v>7</v>
      </c>
      <c r="W3294">
        <f t="shared" si="740"/>
        <v>2018</v>
      </c>
      <c r="X3294">
        <f t="shared" si="741"/>
        <v>27</v>
      </c>
      <c r="Y3294" s="25">
        <f t="shared" si="742"/>
        <v>27565.000000000218</v>
      </c>
    </row>
    <row r="3295" spans="1:25">
      <c r="A3295" t="s">
        <v>4653</v>
      </c>
      <c r="B3295" t="s">
        <v>4654</v>
      </c>
      <c r="C3295" t="s">
        <v>55</v>
      </c>
      <c r="D3295">
        <v>13</v>
      </c>
      <c r="E3295" s="36">
        <v>-35.799999999999997</v>
      </c>
      <c r="F3295" s="4">
        <v>-2.8E-3</v>
      </c>
      <c r="G3295">
        <v>0</v>
      </c>
      <c r="H3295" s="25">
        <v>35.299999999999997</v>
      </c>
      <c r="I3295" s="25">
        <v>-35.799999999999997</v>
      </c>
      <c r="J3295" s="3">
        <v>10000</v>
      </c>
      <c r="K3295" s="7">
        <f t="shared" si="729"/>
        <v>-2</v>
      </c>
      <c r="L3295" s="6">
        <f t="shared" si="730"/>
        <v>-133.19999999999999</v>
      </c>
      <c r="M3295">
        <v>1</v>
      </c>
      <c r="N3295" s="9">
        <f t="shared" si="731"/>
        <v>0</v>
      </c>
      <c r="O3295" s="9">
        <f t="shared" si="732"/>
        <v>-1</v>
      </c>
      <c r="P3295" s="9">
        <f t="shared" si="733"/>
        <v>0</v>
      </c>
      <c r="Q3295" s="8">
        <f t="shared" si="734"/>
        <v>0</v>
      </c>
      <c r="R3295" s="8">
        <f t="shared" si="735"/>
        <v>-35.799999999999997</v>
      </c>
      <c r="S3295" t="str">
        <f t="shared" si="736"/>
        <v>19.00.00</v>
      </c>
      <c r="T3295" t="str">
        <f t="shared" si="737"/>
        <v>9.00.00</v>
      </c>
      <c r="U3295" t="str">
        <f t="shared" si="738"/>
        <v>27-lug-2018</v>
      </c>
      <c r="V3295">
        <f t="shared" si="739"/>
        <v>7</v>
      </c>
      <c r="W3295">
        <f t="shared" si="740"/>
        <v>2018</v>
      </c>
      <c r="X3295">
        <f t="shared" si="741"/>
        <v>27</v>
      </c>
      <c r="Y3295" s="25">
        <f t="shared" si="742"/>
        <v>27529.200000000219</v>
      </c>
    </row>
    <row r="3296" spans="1:25">
      <c r="A3296" t="s">
        <v>4651</v>
      </c>
      <c r="B3296" t="s">
        <v>4652</v>
      </c>
      <c r="C3296" t="s">
        <v>55</v>
      </c>
      <c r="D3296">
        <v>1</v>
      </c>
      <c r="E3296" s="36">
        <v>-22.5</v>
      </c>
      <c r="F3296" s="4">
        <v>-1.8E-3</v>
      </c>
      <c r="G3296">
        <v>0</v>
      </c>
      <c r="H3296" s="25">
        <v>0</v>
      </c>
      <c r="I3296" s="25">
        <v>-22.5</v>
      </c>
      <c r="J3296" s="3">
        <v>10000</v>
      </c>
      <c r="K3296" s="7">
        <f t="shared" si="729"/>
        <v>-3</v>
      </c>
      <c r="L3296" s="6">
        <f t="shared" si="730"/>
        <v>-155.69999999999999</v>
      </c>
      <c r="M3296">
        <v>1</v>
      </c>
      <c r="N3296" s="9">
        <f t="shared" si="731"/>
        <v>0</v>
      </c>
      <c r="O3296" s="9">
        <f t="shared" si="732"/>
        <v>-1</v>
      </c>
      <c r="P3296" s="9">
        <f t="shared" si="733"/>
        <v>0</v>
      </c>
      <c r="Q3296" s="8">
        <f t="shared" si="734"/>
        <v>0</v>
      </c>
      <c r="R3296" s="8">
        <f t="shared" si="735"/>
        <v>-22.5</v>
      </c>
      <c r="S3296" t="str">
        <f t="shared" si="736"/>
        <v>9.00.00</v>
      </c>
      <c r="T3296" t="str">
        <f t="shared" si="737"/>
        <v>10.00.00</v>
      </c>
      <c r="U3296" t="str">
        <f t="shared" si="738"/>
        <v>27-lug-2018</v>
      </c>
      <c r="V3296">
        <f t="shared" si="739"/>
        <v>7</v>
      </c>
      <c r="W3296">
        <f t="shared" si="740"/>
        <v>2018</v>
      </c>
      <c r="X3296">
        <f t="shared" si="741"/>
        <v>27</v>
      </c>
      <c r="Y3296" s="25">
        <f t="shared" si="742"/>
        <v>27506.700000000219</v>
      </c>
    </row>
    <row r="3297" spans="1:25">
      <c r="A3297" t="s">
        <v>4655</v>
      </c>
      <c r="B3297" t="s">
        <v>4656</v>
      </c>
      <c r="C3297" t="s">
        <v>55</v>
      </c>
      <c r="D3297">
        <v>15</v>
      </c>
      <c r="E3297" s="36">
        <v>1.5</v>
      </c>
      <c r="F3297" s="4">
        <v>1E-4</v>
      </c>
      <c r="G3297">
        <v>0</v>
      </c>
      <c r="H3297" s="25">
        <v>2.1</v>
      </c>
      <c r="I3297" s="25">
        <v>-25.8</v>
      </c>
      <c r="J3297" s="3">
        <v>10000</v>
      </c>
      <c r="K3297" s="7">
        <f t="shared" si="729"/>
        <v>1</v>
      </c>
      <c r="L3297" s="6">
        <f t="shared" si="730"/>
        <v>1.5</v>
      </c>
      <c r="M3297">
        <v>1</v>
      </c>
      <c r="N3297" s="9">
        <f t="shared" si="731"/>
        <v>1</v>
      </c>
      <c r="O3297" s="9">
        <f t="shared" si="732"/>
        <v>0</v>
      </c>
      <c r="P3297" s="9">
        <f t="shared" si="733"/>
        <v>0</v>
      </c>
      <c r="Q3297" s="8">
        <f t="shared" si="734"/>
        <v>1.5</v>
      </c>
      <c r="R3297" s="8">
        <f t="shared" si="735"/>
        <v>0</v>
      </c>
      <c r="S3297" t="str">
        <f t="shared" si="736"/>
        <v>19.00.00</v>
      </c>
      <c r="T3297" t="str">
        <f t="shared" si="737"/>
        <v>10.00.00</v>
      </c>
      <c r="U3297" t="str">
        <f t="shared" si="738"/>
        <v>30-lug-2018</v>
      </c>
      <c r="V3297">
        <f t="shared" si="739"/>
        <v>7</v>
      </c>
      <c r="W3297">
        <f t="shared" si="740"/>
        <v>2018</v>
      </c>
      <c r="X3297">
        <f t="shared" si="741"/>
        <v>30</v>
      </c>
      <c r="Y3297" s="25">
        <f t="shared" si="742"/>
        <v>27508.200000000219</v>
      </c>
    </row>
    <row r="3298" spans="1:25">
      <c r="A3298" t="s">
        <v>6504</v>
      </c>
      <c r="B3298" t="s">
        <v>6505</v>
      </c>
      <c r="C3298" t="s">
        <v>25</v>
      </c>
      <c r="D3298">
        <v>17</v>
      </c>
      <c r="E3298" s="36">
        <v>47.7</v>
      </c>
      <c r="F3298" s="4">
        <v>3.7000000000000002E-3</v>
      </c>
      <c r="G3298">
        <v>0</v>
      </c>
      <c r="H3298" s="25">
        <v>62.2</v>
      </c>
      <c r="I3298" s="25">
        <v>0</v>
      </c>
      <c r="J3298" s="3">
        <v>10000</v>
      </c>
      <c r="K3298" s="7">
        <f t="shared" si="729"/>
        <v>2</v>
      </c>
      <c r="L3298" s="6">
        <f t="shared" si="730"/>
        <v>49.2</v>
      </c>
      <c r="M3298">
        <v>1</v>
      </c>
      <c r="N3298" s="9">
        <f t="shared" si="731"/>
        <v>1</v>
      </c>
      <c r="O3298" s="9">
        <f t="shared" si="732"/>
        <v>0</v>
      </c>
      <c r="P3298" s="9">
        <f t="shared" si="733"/>
        <v>0</v>
      </c>
      <c r="Q3298" s="8">
        <f t="shared" si="734"/>
        <v>47.7</v>
      </c>
      <c r="R3298" s="8">
        <f t="shared" si="735"/>
        <v>0</v>
      </c>
      <c r="S3298" t="str">
        <f t="shared" si="736"/>
        <v>16.00.00</v>
      </c>
      <c r="T3298" t="str">
        <f t="shared" si="737"/>
        <v>17.25.00</v>
      </c>
      <c r="U3298" t="str">
        <f t="shared" si="738"/>
        <v>31-lug-2018</v>
      </c>
      <c r="V3298">
        <f t="shared" si="739"/>
        <v>7</v>
      </c>
      <c r="W3298">
        <f t="shared" si="740"/>
        <v>2018</v>
      </c>
      <c r="X3298">
        <f t="shared" si="741"/>
        <v>31</v>
      </c>
      <c r="Y3298" s="25">
        <f t="shared" si="742"/>
        <v>27555.90000000022</v>
      </c>
    </row>
    <row r="3299" spans="1:25">
      <c r="A3299" t="s">
        <v>2666</v>
      </c>
      <c r="B3299" t="s">
        <v>2667</v>
      </c>
      <c r="C3299" t="s">
        <v>55</v>
      </c>
      <c r="D3299">
        <v>8</v>
      </c>
      <c r="E3299" s="38">
        <v>45.4</v>
      </c>
      <c r="F3299" s="4">
        <v>1.8E-3</v>
      </c>
      <c r="G3299">
        <v>0</v>
      </c>
      <c r="H3299" s="25">
        <v>106</v>
      </c>
      <c r="I3299" s="25">
        <v>-32</v>
      </c>
      <c r="J3299" s="3">
        <v>10000</v>
      </c>
      <c r="K3299" s="7">
        <f t="shared" si="729"/>
        <v>3</v>
      </c>
      <c r="L3299" s="6">
        <f t="shared" si="730"/>
        <v>94.6</v>
      </c>
      <c r="M3299">
        <v>1</v>
      </c>
      <c r="N3299" s="9">
        <f t="shared" si="731"/>
        <v>1</v>
      </c>
      <c r="O3299" s="9">
        <f t="shared" si="732"/>
        <v>0</v>
      </c>
      <c r="P3299" s="9">
        <f t="shared" si="733"/>
        <v>0</v>
      </c>
      <c r="Q3299" s="8">
        <f t="shared" si="734"/>
        <v>45.4</v>
      </c>
      <c r="R3299" s="8">
        <f t="shared" si="735"/>
        <v>0</v>
      </c>
      <c r="S3299" t="str">
        <f t="shared" si="736"/>
        <v>13.00.00</v>
      </c>
      <c r="T3299" t="str">
        <f t="shared" si="737"/>
        <v>21.00.00</v>
      </c>
      <c r="U3299" t="str">
        <f t="shared" si="738"/>
        <v xml:space="preserve">1-ago-2018 </v>
      </c>
      <c r="V3299">
        <f t="shared" si="739"/>
        <v>8</v>
      </c>
      <c r="W3299">
        <f t="shared" si="740"/>
        <v>2018</v>
      </c>
      <c r="X3299">
        <f t="shared" si="741"/>
        <v>1</v>
      </c>
      <c r="Y3299" s="25">
        <f t="shared" si="742"/>
        <v>27601.300000000221</v>
      </c>
    </row>
    <row r="3300" spans="1:25">
      <c r="A3300" t="s">
        <v>6506</v>
      </c>
      <c r="B3300" t="s">
        <v>6507</v>
      </c>
      <c r="C3300" t="s">
        <v>25</v>
      </c>
      <c r="D3300">
        <v>10</v>
      </c>
      <c r="E3300" s="36">
        <v>-33</v>
      </c>
      <c r="F3300" s="4">
        <v>-2.5999999999999999E-3</v>
      </c>
      <c r="G3300">
        <v>0</v>
      </c>
      <c r="H3300" s="25">
        <v>11</v>
      </c>
      <c r="I3300" s="25">
        <v>-33</v>
      </c>
      <c r="J3300" s="3">
        <v>10000</v>
      </c>
      <c r="K3300" s="7">
        <f t="shared" si="729"/>
        <v>-1</v>
      </c>
      <c r="L3300" s="6">
        <f t="shared" si="730"/>
        <v>-33</v>
      </c>
      <c r="M3300">
        <v>1</v>
      </c>
      <c r="N3300" s="9">
        <f t="shared" si="731"/>
        <v>0</v>
      </c>
      <c r="O3300" s="9">
        <f t="shared" si="732"/>
        <v>-1</v>
      </c>
      <c r="P3300" s="9">
        <f t="shared" si="733"/>
        <v>0</v>
      </c>
      <c r="Q3300" s="8">
        <f t="shared" si="734"/>
        <v>0</v>
      </c>
      <c r="R3300" s="8">
        <f t="shared" si="735"/>
        <v>-33</v>
      </c>
      <c r="S3300" t="str">
        <f t="shared" si="736"/>
        <v>16.35.00</v>
      </c>
      <c r="T3300" t="str">
        <f t="shared" si="737"/>
        <v>17.25.00</v>
      </c>
      <c r="U3300" t="str">
        <f t="shared" si="738"/>
        <v xml:space="preserve">1-ago-2018 </v>
      </c>
      <c r="V3300">
        <f t="shared" si="739"/>
        <v>8</v>
      </c>
      <c r="W3300">
        <f t="shared" si="740"/>
        <v>2018</v>
      </c>
      <c r="X3300">
        <f t="shared" si="741"/>
        <v>1</v>
      </c>
      <c r="Y3300" s="25">
        <f t="shared" si="742"/>
        <v>27568.300000000221</v>
      </c>
    </row>
    <row r="3301" spans="1:25">
      <c r="A3301" t="s">
        <v>7744</v>
      </c>
      <c r="B3301" t="s">
        <v>7745</v>
      </c>
      <c r="C3301" t="s">
        <v>55</v>
      </c>
      <c r="D3301">
        <v>7</v>
      </c>
      <c r="E3301" s="36">
        <v>32.700000000000003</v>
      </c>
      <c r="F3301" s="4">
        <v>2.5999999999999999E-3</v>
      </c>
      <c r="G3301">
        <v>0</v>
      </c>
      <c r="H3301" s="25">
        <v>53.7</v>
      </c>
      <c r="I3301" s="25">
        <v>0</v>
      </c>
      <c r="J3301" s="3">
        <v>10000</v>
      </c>
      <c r="K3301" s="7">
        <f t="shared" si="729"/>
        <v>1</v>
      </c>
      <c r="L3301" s="6">
        <f t="shared" si="730"/>
        <v>32.700000000000003</v>
      </c>
      <c r="M3301">
        <v>1</v>
      </c>
      <c r="N3301" s="9">
        <f t="shared" si="731"/>
        <v>1</v>
      </c>
      <c r="O3301" s="9">
        <f t="shared" si="732"/>
        <v>0</v>
      </c>
      <c r="P3301" s="9">
        <f t="shared" si="733"/>
        <v>0</v>
      </c>
      <c r="Q3301" s="8">
        <f t="shared" si="734"/>
        <v>32.700000000000003</v>
      </c>
      <c r="R3301" s="8">
        <f t="shared" si="735"/>
        <v>0</v>
      </c>
      <c r="S3301" t="str">
        <f t="shared" si="736"/>
        <v>10.30.00</v>
      </c>
      <c r="T3301" t="str">
        <f t="shared" si="737"/>
        <v>12.15.00</v>
      </c>
      <c r="U3301" t="str">
        <f t="shared" si="738"/>
        <v xml:space="preserve">2-ago-2018 </v>
      </c>
      <c r="V3301">
        <f t="shared" si="739"/>
        <v>8</v>
      </c>
      <c r="W3301">
        <f t="shared" si="740"/>
        <v>2018</v>
      </c>
      <c r="X3301">
        <f t="shared" si="741"/>
        <v>2</v>
      </c>
      <c r="Y3301" s="25">
        <f t="shared" si="742"/>
        <v>27601.000000000222</v>
      </c>
    </row>
    <row r="3302" spans="1:25">
      <c r="A3302" t="s">
        <v>6508</v>
      </c>
      <c r="B3302" t="s">
        <v>6509</v>
      </c>
      <c r="C3302" t="s">
        <v>25</v>
      </c>
      <c r="D3302">
        <v>43</v>
      </c>
      <c r="E3302" s="36">
        <v>2.5</v>
      </c>
      <c r="F3302" s="4">
        <v>2.0000000000000001E-4</v>
      </c>
      <c r="G3302">
        <v>0</v>
      </c>
      <c r="H3302" s="25">
        <v>21</v>
      </c>
      <c r="I3302" s="25">
        <v>-30</v>
      </c>
      <c r="J3302" s="3">
        <v>10000</v>
      </c>
      <c r="K3302" s="7">
        <f t="shared" si="729"/>
        <v>2</v>
      </c>
      <c r="L3302" s="6">
        <f t="shared" si="730"/>
        <v>35.200000000000003</v>
      </c>
      <c r="M3302">
        <v>1</v>
      </c>
      <c r="N3302" s="9">
        <f t="shared" si="731"/>
        <v>1</v>
      </c>
      <c r="O3302" s="9">
        <f t="shared" si="732"/>
        <v>0</v>
      </c>
      <c r="P3302" s="9">
        <f t="shared" si="733"/>
        <v>0</v>
      </c>
      <c r="Q3302" s="8">
        <f t="shared" si="734"/>
        <v>2.5</v>
      </c>
      <c r="R3302" s="8">
        <f t="shared" si="735"/>
        <v>0</v>
      </c>
      <c r="S3302" t="str">
        <f t="shared" si="736"/>
        <v>13.50.00</v>
      </c>
      <c r="T3302" t="str">
        <f t="shared" si="737"/>
        <v>17.25.00</v>
      </c>
      <c r="U3302" t="str">
        <f t="shared" si="738"/>
        <v xml:space="preserve">2-ago-2018 </v>
      </c>
      <c r="V3302">
        <f t="shared" si="739"/>
        <v>8</v>
      </c>
      <c r="W3302">
        <f t="shared" si="740"/>
        <v>2018</v>
      </c>
      <c r="X3302">
        <f t="shared" si="741"/>
        <v>2</v>
      </c>
      <c r="Y3302" s="25">
        <f t="shared" si="742"/>
        <v>27603.500000000222</v>
      </c>
    </row>
    <row r="3303" spans="1:25">
      <c r="A3303" t="s">
        <v>3745</v>
      </c>
      <c r="B3303" t="s">
        <v>3746</v>
      </c>
      <c r="C3303" t="s">
        <v>25</v>
      </c>
      <c r="D3303">
        <v>9</v>
      </c>
      <c r="E3303" s="36">
        <v>75.8</v>
      </c>
      <c r="F3303" s="4">
        <v>6.0000000000000001E-3</v>
      </c>
      <c r="G3303">
        <v>0</v>
      </c>
      <c r="H3303" s="25">
        <v>76.7</v>
      </c>
      <c r="I3303" s="25">
        <v>-21.5</v>
      </c>
      <c r="J3303" s="3">
        <v>10000</v>
      </c>
      <c r="K3303" s="7">
        <f t="shared" si="729"/>
        <v>3</v>
      </c>
      <c r="L3303" s="6">
        <f t="shared" si="730"/>
        <v>111</v>
      </c>
      <c r="M3303">
        <v>1</v>
      </c>
      <c r="N3303" s="9">
        <f t="shared" si="731"/>
        <v>1</v>
      </c>
      <c r="O3303" s="9">
        <f t="shared" si="732"/>
        <v>0</v>
      </c>
      <c r="P3303" s="9">
        <f t="shared" si="733"/>
        <v>0</v>
      </c>
      <c r="Q3303" s="8">
        <f t="shared" si="734"/>
        <v>75.8</v>
      </c>
      <c r="R3303" s="8">
        <f t="shared" si="735"/>
        <v>0</v>
      </c>
      <c r="S3303" t="str">
        <f t="shared" si="736"/>
        <v>14.00.00</v>
      </c>
      <c r="T3303" t="str">
        <f t="shared" si="737"/>
        <v>23.00.00</v>
      </c>
      <c r="U3303" t="str">
        <f t="shared" si="738"/>
        <v xml:space="preserve">2-ago-2018 </v>
      </c>
      <c r="V3303">
        <f t="shared" si="739"/>
        <v>8</v>
      </c>
      <c r="W3303">
        <f t="shared" si="740"/>
        <v>2018</v>
      </c>
      <c r="X3303">
        <f t="shared" si="741"/>
        <v>2</v>
      </c>
      <c r="Y3303" s="25">
        <f t="shared" si="742"/>
        <v>27679.300000000221</v>
      </c>
    </row>
    <row r="3304" spans="1:25">
      <c r="A3304" t="s">
        <v>6510</v>
      </c>
      <c r="B3304" t="s">
        <v>6511</v>
      </c>
      <c r="C3304" t="s">
        <v>25</v>
      </c>
      <c r="D3304">
        <v>84</v>
      </c>
      <c r="E3304" s="36">
        <v>1.1000000000000001</v>
      </c>
      <c r="F3304" s="4">
        <v>1E-4</v>
      </c>
      <c r="G3304">
        <v>0</v>
      </c>
      <c r="H3304" s="25">
        <v>28.7</v>
      </c>
      <c r="I3304" s="25">
        <v>-31.8</v>
      </c>
      <c r="J3304" s="3">
        <v>10000</v>
      </c>
      <c r="K3304" s="7">
        <f t="shared" si="729"/>
        <v>4</v>
      </c>
      <c r="L3304" s="6">
        <f t="shared" si="730"/>
        <v>112.1</v>
      </c>
      <c r="M3304">
        <v>1</v>
      </c>
      <c r="N3304" s="9">
        <f t="shared" si="731"/>
        <v>1</v>
      </c>
      <c r="O3304" s="9">
        <f t="shared" si="732"/>
        <v>0</v>
      </c>
      <c r="P3304" s="9">
        <f t="shared" si="733"/>
        <v>0</v>
      </c>
      <c r="Q3304" s="8">
        <f t="shared" si="734"/>
        <v>1.1000000000000001</v>
      </c>
      <c r="R3304" s="8">
        <f t="shared" si="735"/>
        <v>0</v>
      </c>
      <c r="S3304" t="str">
        <f t="shared" si="736"/>
        <v>10.25.00</v>
      </c>
      <c r="T3304" t="str">
        <f t="shared" si="737"/>
        <v>17.25.00</v>
      </c>
      <c r="U3304" t="str">
        <f t="shared" si="738"/>
        <v xml:space="preserve">3-ago-2018 </v>
      </c>
      <c r="V3304">
        <f t="shared" si="739"/>
        <v>8</v>
      </c>
      <c r="W3304">
        <f t="shared" si="740"/>
        <v>2018</v>
      </c>
      <c r="X3304">
        <f t="shared" si="741"/>
        <v>3</v>
      </c>
      <c r="Y3304" s="25">
        <f t="shared" si="742"/>
        <v>27680.40000000022</v>
      </c>
    </row>
    <row r="3305" spans="1:25">
      <c r="A3305" t="s">
        <v>2668</v>
      </c>
      <c r="B3305" t="s">
        <v>2669</v>
      </c>
      <c r="C3305" t="s">
        <v>25</v>
      </c>
      <c r="D3305">
        <v>9</v>
      </c>
      <c r="E3305" s="38">
        <v>-2.6</v>
      </c>
      <c r="F3305" s="4">
        <v>-1E-4</v>
      </c>
      <c r="G3305">
        <v>0</v>
      </c>
      <c r="H3305" s="25">
        <v>0</v>
      </c>
      <c r="I3305" s="25">
        <v>-57</v>
      </c>
      <c r="J3305" s="3">
        <v>10000</v>
      </c>
      <c r="K3305" s="7">
        <f t="shared" si="729"/>
        <v>-1</v>
      </c>
      <c r="L3305" s="6">
        <f t="shared" si="730"/>
        <v>-2.6</v>
      </c>
      <c r="M3305">
        <v>1</v>
      </c>
      <c r="N3305" s="9">
        <f t="shared" si="731"/>
        <v>0</v>
      </c>
      <c r="O3305" s="9">
        <f t="shared" si="732"/>
        <v>-1</v>
      </c>
      <c r="P3305" s="9">
        <f t="shared" si="733"/>
        <v>0</v>
      </c>
      <c r="Q3305" s="8">
        <f t="shared" si="734"/>
        <v>0</v>
      </c>
      <c r="R3305" s="8">
        <f t="shared" si="735"/>
        <v>-2.6</v>
      </c>
      <c r="S3305" t="str">
        <f t="shared" si="736"/>
        <v>12.00.00</v>
      </c>
      <c r="T3305" t="str">
        <f t="shared" si="737"/>
        <v>21.00.00</v>
      </c>
      <c r="U3305" t="str">
        <f t="shared" si="738"/>
        <v xml:space="preserve">3-ago-2018 </v>
      </c>
      <c r="V3305">
        <f t="shared" si="739"/>
        <v>8</v>
      </c>
      <c r="W3305">
        <f t="shared" si="740"/>
        <v>2018</v>
      </c>
      <c r="X3305">
        <f t="shared" si="741"/>
        <v>3</v>
      </c>
      <c r="Y3305" s="25">
        <f t="shared" si="742"/>
        <v>27677.800000000221</v>
      </c>
    </row>
    <row r="3306" spans="1:25">
      <c r="A3306" t="s">
        <v>2668</v>
      </c>
      <c r="B3306" t="s">
        <v>4657</v>
      </c>
      <c r="C3306" t="s">
        <v>25</v>
      </c>
      <c r="D3306">
        <v>20</v>
      </c>
      <c r="E3306" s="36">
        <v>6.3</v>
      </c>
      <c r="F3306" s="4">
        <v>5.0000000000000001E-4</v>
      </c>
      <c r="G3306">
        <v>0</v>
      </c>
      <c r="H3306" s="25">
        <v>37.200000000000003</v>
      </c>
      <c r="I3306" s="25">
        <v>-28.8</v>
      </c>
      <c r="J3306" s="3">
        <v>10000</v>
      </c>
      <c r="K3306" s="7">
        <f t="shared" si="729"/>
        <v>1</v>
      </c>
      <c r="L3306" s="6">
        <f t="shared" si="730"/>
        <v>6.3</v>
      </c>
      <c r="M3306">
        <v>1</v>
      </c>
      <c r="N3306" s="9">
        <f t="shared" si="731"/>
        <v>1</v>
      </c>
      <c r="O3306" s="9">
        <f t="shared" si="732"/>
        <v>0</v>
      </c>
      <c r="P3306" s="9">
        <f t="shared" si="733"/>
        <v>0</v>
      </c>
      <c r="Q3306" s="8">
        <f t="shared" si="734"/>
        <v>6.3</v>
      </c>
      <c r="R3306" s="8">
        <f t="shared" si="735"/>
        <v>0</v>
      </c>
      <c r="S3306" t="str">
        <f t="shared" si="736"/>
        <v>12.00.00</v>
      </c>
      <c r="T3306" t="str">
        <f t="shared" si="737"/>
        <v>9.00.00</v>
      </c>
      <c r="U3306" t="str">
        <f t="shared" si="738"/>
        <v xml:space="preserve">3-ago-2018 </v>
      </c>
      <c r="V3306">
        <f t="shared" si="739"/>
        <v>8</v>
      </c>
      <c r="W3306">
        <f t="shared" si="740"/>
        <v>2018</v>
      </c>
      <c r="X3306">
        <f t="shared" si="741"/>
        <v>3</v>
      </c>
      <c r="Y3306" s="25">
        <f t="shared" si="742"/>
        <v>27684.10000000022</v>
      </c>
    </row>
    <row r="3307" spans="1:25">
      <c r="A3307" t="s">
        <v>6512</v>
      </c>
      <c r="B3307" t="s">
        <v>6513</v>
      </c>
      <c r="C3307" t="s">
        <v>25</v>
      </c>
      <c r="D3307">
        <v>33</v>
      </c>
      <c r="E3307" s="36">
        <v>-77.3</v>
      </c>
      <c r="F3307" s="4">
        <v>-6.1000000000000004E-3</v>
      </c>
      <c r="G3307">
        <v>0</v>
      </c>
      <c r="H3307" s="25">
        <v>48.8</v>
      </c>
      <c r="I3307" s="25">
        <v>-77</v>
      </c>
      <c r="J3307" s="3">
        <v>10000</v>
      </c>
      <c r="K3307" s="7">
        <f t="shared" si="729"/>
        <v>-1</v>
      </c>
      <c r="L3307" s="6">
        <f t="shared" si="730"/>
        <v>-77.3</v>
      </c>
      <c r="M3307">
        <v>1</v>
      </c>
      <c r="N3307" s="9">
        <f t="shared" si="731"/>
        <v>0</v>
      </c>
      <c r="O3307" s="9">
        <f t="shared" si="732"/>
        <v>-1</v>
      </c>
      <c r="P3307" s="9">
        <f t="shared" si="733"/>
        <v>0</v>
      </c>
      <c r="Q3307" s="8">
        <f t="shared" si="734"/>
        <v>0</v>
      </c>
      <c r="R3307" s="8">
        <f t="shared" si="735"/>
        <v>-77.3</v>
      </c>
      <c r="S3307" t="str">
        <f t="shared" si="736"/>
        <v>11.55.00</v>
      </c>
      <c r="T3307" t="str">
        <f t="shared" si="737"/>
        <v>14.40.00</v>
      </c>
      <c r="U3307" t="str">
        <f t="shared" si="738"/>
        <v xml:space="preserve">6-ago-2018 </v>
      </c>
      <c r="V3307">
        <f t="shared" si="739"/>
        <v>8</v>
      </c>
      <c r="W3307">
        <f t="shared" si="740"/>
        <v>2018</v>
      </c>
      <c r="X3307">
        <f t="shared" si="741"/>
        <v>6</v>
      </c>
      <c r="Y3307" s="25">
        <f t="shared" si="742"/>
        <v>27606.800000000221</v>
      </c>
    </row>
    <row r="3308" spans="1:25">
      <c r="A3308" t="s">
        <v>6513</v>
      </c>
      <c r="B3308" t="s">
        <v>6514</v>
      </c>
      <c r="C3308" t="s">
        <v>55</v>
      </c>
      <c r="D3308">
        <v>31</v>
      </c>
      <c r="E3308" s="36">
        <v>-10.4</v>
      </c>
      <c r="F3308" s="4">
        <v>-4.0000000000000002E-4</v>
      </c>
      <c r="G3308">
        <v>0</v>
      </c>
      <c r="H3308" s="25">
        <v>68.7</v>
      </c>
      <c r="I3308" s="25">
        <v>-45.1</v>
      </c>
      <c r="J3308" s="3">
        <v>10000</v>
      </c>
      <c r="K3308" s="7">
        <f t="shared" si="729"/>
        <v>-2</v>
      </c>
      <c r="L3308" s="6">
        <f t="shared" si="730"/>
        <v>-87.7</v>
      </c>
      <c r="M3308">
        <v>1</v>
      </c>
      <c r="N3308" s="9">
        <f t="shared" si="731"/>
        <v>0</v>
      </c>
      <c r="O3308" s="9">
        <f t="shared" si="732"/>
        <v>-1</v>
      </c>
      <c r="P3308" s="9">
        <f t="shared" si="733"/>
        <v>0</v>
      </c>
      <c r="Q3308" s="8">
        <f t="shared" si="734"/>
        <v>0</v>
      </c>
      <c r="R3308" s="8">
        <f t="shared" si="735"/>
        <v>-10.4</v>
      </c>
      <c r="S3308" t="str">
        <f t="shared" si="736"/>
        <v>14.40.00</v>
      </c>
      <c r="T3308" t="str">
        <f t="shared" si="737"/>
        <v>17.15.00</v>
      </c>
      <c r="U3308" t="str">
        <f t="shared" si="738"/>
        <v xml:space="preserve">6-ago-2018 </v>
      </c>
      <c r="V3308">
        <f t="shared" si="739"/>
        <v>8</v>
      </c>
      <c r="W3308">
        <f t="shared" si="740"/>
        <v>2018</v>
      </c>
      <c r="X3308">
        <f t="shared" si="741"/>
        <v>6</v>
      </c>
      <c r="Y3308" s="25">
        <f t="shared" si="742"/>
        <v>27596.40000000022</v>
      </c>
    </row>
    <row r="3309" spans="1:25">
      <c r="A3309" t="s">
        <v>6514</v>
      </c>
      <c r="B3309" t="s">
        <v>6515</v>
      </c>
      <c r="C3309" t="s">
        <v>25</v>
      </c>
      <c r="D3309">
        <v>1</v>
      </c>
      <c r="E3309" s="36">
        <v>-10.5</v>
      </c>
      <c r="F3309" s="4">
        <v>-8.0000000000000004E-4</v>
      </c>
      <c r="G3309">
        <v>0</v>
      </c>
      <c r="H3309" s="25">
        <v>0</v>
      </c>
      <c r="I3309" s="25">
        <v>-12.1</v>
      </c>
      <c r="J3309" s="3">
        <v>10000</v>
      </c>
      <c r="K3309" s="7">
        <f t="shared" si="729"/>
        <v>-3</v>
      </c>
      <c r="L3309" s="6">
        <f t="shared" si="730"/>
        <v>-98.2</v>
      </c>
      <c r="M3309">
        <v>1</v>
      </c>
      <c r="N3309" s="9">
        <f t="shared" si="731"/>
        <v>0</v>
      </c>
      <c r="O3309" s="9">
        <f t="shared" si="732"/>
        <v>-1</v>
      </c>
      <c r="P3309" s="9">
        <f t="shared" si="733"/>
        <v>0</v>
      </c>
      <c r="Q3309" s="8">
        <f t="shared" si="734"/>
        <v>0</v>
      </c>
      <c r="R3309" s="8">
        <f t="shared" si="735"/>
        <v>-10.5</v>
      </c>
      <c r="S3309" t="str">
        <f t="shared" si="736"/>
        <v>17.15.00</v>
      </c>
      <c r="T3309" t="str">
        <f t="shared" si="737"/>
        <v>17.20.00</v>
      </c>
      <c r="U3309" t="str">
        <f t="shared" si="738"/>
        <v xml:space="preserve">6-ago-2018 </v>
      </c>
      <c r="V3309">
        <f t="shared" si="739"/>
        <v>8</v>
      </c>
      <c r="W3309">
        <f t="shared" si="740"/>
        <v>2018</v>
      </c>
      <c r="X3309">
        <f t="shared" si="741"/>
        <v>6</v>
      </c>
      <c r="Y3309" s="25">
        <f t="shared" si="742"/>
        <v>27585.90000000022</v>
      </c>
    </row>
    <row r="3310" spans="1:25">
      <c r="A3310" t="s">
        <v>4658</v>
      </c>
      <c r="B3310" t="s">
        <v>4659</v>
      </c>
      <c r="C3310" t="s">
        <v>25</v>
      </c>
      <c r="D3310">
        <v>7</v>
      </c>
      <c r="E3310" s="36">
        <v>-31.8</v>
      </c>
      <c r="F3310" s="4">
        <v>-2.5000000000000001E-3</v>
      </c>
      <c r="G3310">
        <v>0</v>
      </c>
      <c r="H3310" s="25">
        <v>30.9</v>
      </c>
      <c r="I3310" s="25">
        <v>-31.8</v>
      </c>
      <c r="J3310" s="3">
        <v>10000</v>
      </c>
      <c r="K3310" s="7">
        <f t="shared" si="729"/>
        <v>-4</v>
      </c>
      <c r="L3310" s="6">
        <f t="shared" si="730"/>
        <v>-130</v>
      </c>
      <c r="M3310">
        <v>1</v>
      </c>
      <c r="N3310" s="9">
        <f t="shared" si="731"/>
        <v>0</v>
      </c>
      <c r="O3310" s="9">
        <f t="shared" si="732"/>
        <v>-1</v>
      </c>
      <c r="P3310" s="9">
        <f t="shared" si="733"/>
        <v>0</v>
      </c>
      <c r="Q3310" s="8">
        <f t="shared" si="734"/>
        <v>0</v>
      </c>
      <c r="R3310" s="8">
        <f t="shared" si="735"/>
        <v>-31.8</v>
      </c>
      <c r="S3310" t="str">
        <f t="shared" si="736"/>
        <v>10.00.00</v>
      </c>
      <c r="T3310" t="str">
        <f t="shared" si="737"/>
        <v>17.00.00</v>
      </c>
      <c r="U3310" t="str">
        <f t="shared" si="738"/>
        <v xml:space="preserve">7-ago-2018 </v>
      </c>
      <c r="V3310">
        <f t="shared" si="739"/>
        <v>8</v>
      </c>
      <c r="W3310">
        <f t="shared" si="740"/>
        <v>2018</v>
      </c>
      <c r="X3310">
        <f t="shared" si="741"/>
        <v>7</v>
      </c>
      <c r="Y3310" s="25">
        <f t="shared" si="742"/>
        <v>27554.10000000022</v>
      </c>
    </row>
    <row r="3311" spans="1:25">
      <c r="A3311" t="s">
        <v>6516</v>
      </c>
      <c r="B3311" t="s">
        <v>6517</v>
      </c>
      <c r="C3311" t="s">
        <v>25</v>
      </c>
      <c r="D3311">
        <v>52</v>
      </c>
      <c r="E3311" s="36">
        <v>2.2000000000000002</v>
      </c>
      <c r="F3311" s="4">
        <v>2.0000000000000001E-4</v>
      </c>
      <c r="G3311">
        <v>0</v>
      </c>
      <c r="H3311" s="25">
        <v>50.7</v>
      </c>
      <c r="I3311" s="25">
        <v>-29.5</v>
      </c>
      <c r="J3311" s="3">
        <v>10000</v>
      </c>
      <c r="K3311" s="7">
        <f t="shared" si="729"/>
        <v>1</v>
      </c>
      <c r="L3311" s="6">
        <f t="shared" si="730"/>
        <v>2.2000000000000002</v>
      </c>
      <c r="M3311">
        <v>1</v>
      </c>
      <c r="N3311" s="9">
        <f t="shared" si="731"/>
        <v>1</v>
      </c>
      <c r="O3311" s="9">
        <f t="shared" si="732"/>
        <v>0</v>
      </c>
      <c r="P3311" s="9">
        <f t="shared" si="733"/>
        <v>0</v>
      </c>
      <c r="Q3311" s="8">
        <f t="shared" si="734"/>
        <v>2.2000000000000002</v>
      </c>
      <c r="R3311" s="8">
        <f t="shared" si="735"/>
        <v>0</v>
      </c>
      <c r="S3311" t="str">
        <f t="shared" si="736"/>
        <v>10.35.00</v>
      </c>
      <c r="T3311" t="str">
        <f t="shared" si="737"/>
        <v>14.55.00</v>
      </c>
      <c r="U3311" t="str">
        <f t="shared" si="738"/>
        <v xml:space="preserve">8-ago-2018 </v>
      </c>
      <c r="V3311">
        <f t="shared" si="739"/>
        <v>8</v>
      </c>
      <c r="W3311">
        <f t="shared" si="740"/>
        <v>2018</v>
      </c>
      <c r="X3311">
        <f t="shared" si="741"/>
        <v>8</v>
      </c>
      <c r="Y3311" s="25">
        <f t="shared" si="742"/>
        <v>27556.300000000221</v>
      </c>
    </row>
    <row r="3312" spans="1:25">
      <c r="A3312" t="s">
        <v>6517</v>
      </c>
      <c r="B3312" t="s">
        <v>6518</v>
      </c>
      <c r="C3312" t="s">
        <v>55</v>
      </c>
      <c r="D3312">
        <v>23</v>
      </c>
      <c r="E3312" s="36">
        <v>9</v>
      </c>
      <c r="F3312" s="4">
        <v>4.0000000000000002E-4</v>
      </c>
      <c r="G3312">
        <v>0</v>
      </c>
      <c r="H3312" s="25">
        <v>100.7</v>
      </c>
      <c r="I3312" s="25">
        <v>-11.3</v>
      </c>
      <c r="J3312" s="3">
        <v>10000</v>
      </c>
      <c r="K3312" s="7">
        <f t="shared" si="729"/>
        <v>2</v>
      </c>
      <c r="L3312" s="6">
        <f t="shared" si="730"/>
        <v>11.2</v>
      </c>
      <c r="M3312">
        <v>1</v>
      </c>
      <c r="N3312" s="9">
        <f t="shared" si="731"/>
        <v>1</v>
      </c>
      <c r="O3312" s="9">
        <f t="shared" si="732"/>
        <v>0</v>
      </c>
      <c r="P3312" s="9">
        <f t="shared" si="733"/>
        <v>0</v>
      </c>
      <c r="Q3312" s="8">
        <f t="shared" si="734"/>
        <v>9</v>
      </c>
      <c r="R3312" s="8">
        <f t="shared" si="735"/>
        <v>0</v>
      </c>
      <c r="S3312" t="str">
        <f t="shared" si="736"/>
        <v>14.55.00</v>
      </c>
      <c r="T3312" t="str">
        <f t="shared" si="737"/>
        <v>16.50.00</v>
      </c>
      <c r="U3312" t="str">
        <f t="shared" si="738"/>
        <v xml:space="preserve">8-ago-2018 </v>
      </c>
      <c r="V3312">
        <f t="shared" si="739"/>
        <v>8</v>
      </c>
      <c r="W3312">
        <f t="shared" si="740"/>
        <v>2018</v>
      </c>
      <c r="X3312">
        <f t="shared" si="741"/>
        <v>8</v>
      </c>
      <c r="Y3312" s="25">
        <f t="shared" si="742"/>
        <v>27565.300000000221</v>
      </c>
    </row>
    <row r="3313" spans="1:25">
      <c r="A3313" t="s">
        <v>4660</v>
      </c>
      <c r="B3313" t="s">
        <v>4661</v>
      </c>
      <c r="C3313" t="s">
        <v>55</v>
      </c>
      <c r="D3313">
        <v>13</v>
      </c>
      <c r="E3313" s="36">
        <v>-75.8</v>
      </c>
      <c r="F3313" s="4">
        <v>-6.0000000000000001E-3</v>
      </c>
      <c r="G3313">
        <v>0</v>
      </c>
      <c r="H3313" s="25">
        <v>0</v>
      </c>
      <c r="I3313" s="25">
        <v>-75.8</v>
      </c>
      <c r="J3313" s="3">
        <v>10000</v>
      </c>
      <c r="K3313" s="7">
        <f t="shared" si="729"/>
        <v>-1</v>
      </c>
      <c r="L3313" s="6">
        <f t="shared" si="730"/>
        <v>-75.8</v>
      </c>
      <c r="M3313">
        <v>1</v>
      </c>
      <c r="N3313" s="9">
        <f t="shared" si="731"/>
        <v>0</v>
      </c>
      <c r="O3313" s="9">
        <f t="shared" si="732"/>
        <v>-1</v>
      </c>
      <c r="P3313" s="9">
        <f t="shared" si="733"/>
        <v>0</v>
      </c>
      <c r="Q3313" s="8">
        <f t="shared" si="734"/>
        <v>0</v>
      </c>
      <c r="R3313" s="8">
        <f t="shared" si="735"/>
        <v>-75.8</v>
      </c>
      <c r="S3313" t="str">
        <f t="shared" si="736"/>
        <v>23.00.00</v>
      </c>
      <c r="T3313" t="str">
        <f t="shared" si="737"/>
        <v>12.00.00</v>
      </c>
      <c r="U3313" t="str">
        <f t="shared" si="738"/>
        <v xml:space="preserve">8-ago-2018 </v>
      </c>
      <c r="V3313">
        <f t="shared" si="739"/>
        <v>8</v>
      </c>
      <c r="W3313">
        <f t="shared" si="740"/>
        <v>2018</v>
      </c>
      <c r="X3313">
        <f t="shared" si="741"/>
        <v>8</v>
      </c>
      <c r="Y3313" s="25">
        <f t="shared" si="742"/>
        <v>27489.500000000222</v>
      </c>
    </row>
    <row r="3314" spans="1:25">
      <c r="A3314" t="s">
        <v>4662</v>
      </c>
      <c r="B3314" t="s">
        <v>4663</v>
      </c>
      <c r="C3314" t="s">
        <v>25</v>
      </c>
      <c r="D3314">
        <v>1</v>
      </c>
      <c r="E3314" s="36">
        <v>8</v>
      </c>
      <c r="F3314" s="4">
        <v>5.9999999999999995E-4</v>
      </c>
      <c r="G3314">
        <v>0</v>
      </c>
      <c r="H3314" s="25">
        <v>8.3000000000000007</v>
      </c>
      <c r="I3314" s="25">
        <v>0</v>
      </c>
      <c r="J3314" s="3">
        <v>10000</v>
      </c>
      <c r="K3314" s="7">
        <f t="shared" si="729"/>
        <v>1</v>
      </c>
      <c r="L3314" s="6">
        <f t="shared" si="730"/>
        <v>8</v>
      </c>
      <c r="M3314">
        <v>1</v>
      </c>
      <c r="N3314" s="9">
        <f t="shared" si="731"/>
        <v>1</v>
      </c>
      <c r="O3314" s="9">
        <f t="shared" si="732"/>
        <v>0</v>
      </c>
      <c r="P3314" s="9">
        <f t="shared" si="733"/>
        <v>0</v>
      </c>
      <c r="Q3314" s="8">
        <f t="shared" si="734"/>
        <v>8</v>
      </c>
      <c r="R3314" s="8">
        <f t="shared" si="735"/>
        <v>0</v>
      </c>
      <c r="S3314" t="str">
        <f t="shared" si="736"/>
        <v>13.00.00</v>
      </c>
      <c r="T3314" t="str">
        <f t="shared" si="737"/>
        <v>14.00.00</v>
      </c>
      <c r="U3314" t="str">
        <f t="shared" si="738"/>
        <v xml:space="preserve">9-ago-2018 </v>
      </c>
      <c r="V3314">
        <f t="shared" si="739"/>
        <v>8</v>
      </c>
      <c r="W3314">
        <f t="shared" si="740"/>
        <v>2018</v>
      </c>
      <c r="X3314">
        <f t="shared" si="741"/>
        <v>9</v>
      </c>
      <c r="Y3314" s="25">
        <f t="shared" si="742"/>
        <v>27497.500000000222</v>
      </c>
    </row>
    <row r="3315" spans="1:25">
      <c r="A3315" t="s">
        <v>6519</v>
      </c>
      <c r="B3315" t="s">
        <v>6520</v>
      </c>
      <c r="C3315" t="s">
        <v>25</v>
      </c>
      <c r="D3315">
        <v>31</v>
      </c>
      <c r="E3315" s="36">
        <v>-12</v>
      </c>
      <c r="F3315" s="4">
        <v>-8.9999999999999998E-4</v>
      </c>
      <c r="G3315">
        <v>0</v>
      </c>
      <c r="H3315" s="25">
        <v>18.2</v>
      </c>
      <c r="I3315" s="25">
        <v>-16.5</v>
      </c>
      <c r="J3315" s="3">
        <v>10000</v>
      </c>
      <c r="K3315" s="7">
        <f t="shared" si="729"/>
        <v>-1</v>
      </c>
      <c r="L3315" s="6">
        <f t="shared" si="730"/>
        <v>-12</v>
      </c>
      <c r="M3315">
        <v>1</v>
      </c>
      <c r="N3315" s="9">
        <f t="shared" si="731"/>
        <v>0</v>
      </c>
      <c r="O3315" s="9">
        <f t="shared" si="732"/>
        <v>-1</v>
      </c>
      <c r="P3315" s="9">
        <f t="shared" si="733"/>
        <v>0</v>
      </c>
      <c r="Q3315" s="8">
        <f t="shared" si="734"/>
        <v>0</v>
      </c>
      <c r="R3315" s="8">
        <f t="shared" si="735"/>
        <v>-12</v>
      </c>
      <c r="S3315" t="str">
        <f t="shared" si="736"/>
        <v>14.50.00</v>
      </c>
      <c r="T3315" t="str">
        <f t="shared" si="737"/>
        <v>17.25.00</v>
      </c>
      <c r="U3315" t="str">
        <f t="shared" si="738"/>
        <v xml:space="preserve">9-ago-2018 </v>
      </c>
      <c r="V3315">
        <f t="shared" si="739"/>
        <v>8</v>
      </c>
      <c r="W3315">
        <f t="shared" si="740"/>
        <v>2018</v>
      </c>
      <c r="X3315">
        <f t="shared" si="741"/>
        <v>9</v>
      </c>
      <c r="Y3315" s="25">
        <f t="shared" si="742"/>
        <v>27485.500000000222</v>
      </c>
    </row>
    <row r="3316" spans="1:25">
      <c r="A3316" t="s">
        <v>3747</v>
      </c>
      <c r="B3316" t="s">
        <v>3748</v>
      </c>
      <c r="C3316" t="s">
        <v>25</v>
      </c>
      <c r="D3316">
        <v>8</v>
      </c>
      <c r="E3316" s="36">
        <v>-10.6</v>
      </c>
      <c r="F3316" s="4">
        <v>-8.0000000000000004E-4</v>
      </c>
      <c r="G3316">
        <v>0</v>
      </c>
      <c r="H3316" s="25">
        <v>5.7</v>
      </c>
      <c r="I3316" s="25">
        <v>-16.8</v>
      </c>
      <c r="J3316" s="3">
        <v>10000</v>
      </c>
      <c r="K3316" s="7">
        <f t="shared" si="729"/>
        <v>-2</v>
      </c>
      <c r="L3316" s="6">
        <f t="shared" si="730"/>
        <v>-22.6</v>
      </c>
      <c r="M3316">
        <v>1</v>
      </c>
      <c r="N3316" s="9">
        <f t="shared" si="731"/>
        <v>0</v>
      </c>
      <c r="O3316" s="9">
        <f t="shared" si="732"/>
        <v>-1</v>
      </c>
      <c r="P3316" s="9">
        <f t="shared" si="733"/>
        <v>0</v>
      </c>
      <c r="Q3316" s="8">
        <f t="shared" si="734"/>
        <v>0</v>
      </c>
      <c r="R3316" s="8">
        <f t="shared" si="735"/>
        <v>-10.6</v>
      </c>
      <c r="S3316" t="str">
        <f t="shared" si="736"/>
        <v>15.00.00</v>
      </c>
      <c r="T3316" t="str">
        <f t="shared" si="737"/>
        <v>23.00.00</v>
      </c>
      <c r="U3316" t="str">
        <f t="shared" si="738"/>
        <v xml:space="preserve">9-ago-2018 </v>
      </c>
      <c r="V3316">
        <f t="shared" si="739"/>
        <v>8</v>
      </c>
      <c r="W3316">
        <f t="shared" si="740"/>
        <v>2018</v>
      </c>
      <c r="X3316">
        <f t="shared" si="741"/>
        <v>9</v>
      </c>
      <c r="Y3316" s="25">
        <f t="shared" si="742"/>
        <v>27474.900000000223</v>
      </c>
    </row>
    <row r="3317" spans="1:25">
      <c r="A3317" t="s">
        <v>6521</v>
      </c>
      <c r="B3317" t="s">
        <v>6522</v>
      </c>
      <c r="C3317" t="s">
        <v>55</v>
      </c>
      <c r="D3317">
        <v>69</v>
      </c>
      <c r="E3317" s="36">
        <v>94.8</v>
      </c>
      <c r="F3317" s="4">
        <v>3.8E-3</v>
      </c>
      <c r="G3317">
        <v>0</v>
      </c>
      <c r="H3317" s="25">
        <v>184.8</v>
      </c>
      <c r="I3317" s="25">
        <v>-49.4</v>
      </c>
      <c r="J3317" s="3">
        <v>10000</v>
      </c>
      <c r="K3317" s="7">
        <f t="shared" si="729"/>
        <v>1</v>
      </c>
      <c r="L3317" s="6">
        <f t="shared" si="730"/>
        <v>94.8</v>
      </c>
      <c r="M3317">
        <v>1</v>
      </c>
      <c r="N3317" s="9">
        <f t="shared" si="731"/>
        <v>1</v>
      </c>
      <c r="O3317" s="9">
        <f t="shared" si="732"/>
        <v>0</v>
      </c>
      <c r="P3317" s="9">
        <f t="shared" si="733"/>
        <v>0</v>
      </c>
      <c r="Q3317" s="8">
        <f t="shared" si="734"/>
        <v>94.8</v>
      </c>
      <c r="R3317" s="8">
        <f t="shared" si="735"/>
        <v>0</v>
      </c>
      <c r="S3317" t="str">
        <f t="shared" si="736"/>
        <v>10.40.00</v>
      </c>
      <c r="T3317" t="str">
        <f t="shared" si="737"/>
        <v>16.25.00</v>
      </c>
      <c r="U3317" t="str">
        <f t="shared" si="738"/>
        <v>14-ago-2018</v>
      </c>
      <c r="V3317">
        <f t="shared" si="739"/>
        <v>8</v>
      </c>
      <c r="W3317">
        <f t="shared" si="740"/>
        <v>2018</v>
      </c>
      <c r="X3317">
        <f t="shared" si="741"/>
        <v>14</v>
      </c>
      <c r="Y3317" s="25">
        <f t="shared" si="742"/>
        <v>27569.700000000223</v>
      </c>
    </row>
    <row r="3318" spans="1:25">
      <c r="A3318" t="s">
        <v>2670</v>
      </c>
      <c r="B3318" t="s">
        <v>2671</v>
      </c>
      <c r="C3318" t="s">
        <v>55</v>
      </c>
      <c r="D3318">
        <v>8</v>
      </c>
      <c r="E3318" s="38">
        <v>-80.400000000000006</v>
      </c>
      <c r="F3318" s="4">
        <v>-3.2000000000000002E-3</v>
      </c>
      <c r="G3318">
        <v>0</v>
      </c>
      <c r="H3318" s="25">
        <v>92.8</v>
      </c>
      <c r="I3318" s="25">
        <v>-88.4</v>
      </c>
      <c r="J3318" s="3">
        <v>10000</v>
      </c>
      <c r="K3318" s="7">
        <f t="shared" si="729"/>
        <v>-1</v>
      </c>
      <c r="L3318" s="6">
        <f t="shared" si="730"/>
        <v>-80.400000000000006</v>
      </c>
      <c r="M3318">
        <v>1</v>
      </c>
      <c r="N3318" s="9">
        <f t="shared" si="731"/>
        <v>0</v>
      </c>
      <c r="O3318" s="9">
        <f t="shared" si="732"/>
        <v>-1</v>
      </c>
      <c r="P3318" s="9">
        <f t="shared" si="733"/>
        <v>0</v>
      </c>
      <c r="Q3318" s="8">
        <f t="shared" si="734"/>
        <v>0</v>
      </c>
      <c r="R3318" s="8">
        <f t="shared" si="735"/>
        <v>-80.400000000000006</v>
      </c>
      <c r="S3318" t="str">
        <f t="shared" si="736"/>
        <v>13.00.00</v>
      </c>
      <c r="T3318" t="str">
        <f t="shared" si="737"/>
        <v>21.00.00</v>
      </c>
      <c r="U3318" t="str">
        <f t="shared" si="738"/>
        <v>14-ago-2018</v>
      </c>
      <c r="V3318">
        <f t="shared" si="739"/>
        <v>8</v>
      </c>
      <c r="W3318">
        <f t="shared" si="740"/>
        <v>2018</v>
      </c>
      <c r="X3318">
        <f t="shared" si="741"/>
        <v>14</v>
      </c>
      <c r="Y3318" s="25">
        <f t="shared" si="742"/>
        <v>27489.300000000221</v>
      </c>
    </row>
    <row r="3319" spans="1:25">
      <c r="A3319" t="s">
        <v>6523</v>
      </c>
      <c r="B3319" t="s">
        <v>6524</v>
      </c>
      <c r="C3319" t="s">
        <v>25</v>
      </c>
      <c r="D3319">
        <v>1</v>
      </c>
      <c r="E3319" s="36">
        <v>13.3</v>
      </c>
      <c r="F3319" s="4">
        <v>1.1000000000000001E-3</v>
      </c>
      <c r="G3319">
        <v>0</v>
      </c>
      <c r="H3319" s="25">
        <v>14</v>
      </c>
      <c r="I3319" s="25">
        <v>0</v>
      </c>
      <c r="J3319" s="3">
        <v>10000</v>
      </c>
      <c r="K3319" s="7">
        <f t="shared" si="729"/>
        <v>1</v>
      </c>
      <c r="L3319" s="6">
        <f t="shared" si="730"/>
        <v>13.3</v>
      </c>
      <c r="M3319">
        <v>1</v>
      </c>
      <c r="N3319" s="9">
        <f t="shared" si="731"/>
        <v>1</v>
      </c>
      <c r="O3319" s="9">
        <f t="shared" si="732"/>
        <v>0</v>
      </c>
      <c r="P3319" s="9">
        <f t="shared" si="733"/>
        <v>0</v>
      </c>
      <c r="Q3319" s="8">
        <f t="shared" si="734"/>
        <v>13.3</v>
      </c>
      <c r="R3319" s="8">
        <f t="shared" si="735"/>
        <v>0</v>
      </c>
      <c r="S3319" t="str">
        <f t="shared" si="736"/>
        <v>17.20.00</v>
      </c>
      <c r="T3319" t="str">
        <f t="shared" si="737"/>
        <v>17.25.00</v>
      </c>
      <c r="U3319" t="str">
        <f t="shared" si="738"/>
        <v>14-ago-2018</v>
      </c>
      <c r="V3319">
        <f t="shared" si="739"/>
        <v>8</v>
      </c>
      <c r="W3319">
        <f t="shared" si="740"/>
        <v>2018</v>
      </c>
      <c r="X3319">
        <f t="shared" si="741"/>
        <v>14</v>
      </c>
      <c r="Y3319" s="25">
        <f t="shared" si="742"/>
        <v>27502.60000000022</v>
      </c>
    </row>
    <row r="3320" spans="1:25">
      <c r="A3320" t="s">
        <v>4664</v>
      </c>
      <c r="B3320" t="s">
        <v>4665</v>
      </c>
      <c r="C3320" t="s">
        <v>25</v>
      </c>
      <c r="D3320">
        <v>8</v>
      </c>
      <c r="E3320" s="36">
        <v>-7.8</v>
      </c>
      <c r="F3320" s="4">
        <v>-5.9999999999999995E-4</v>
      </c>
      <c r="G3320">
        <v>0</v>
      </c>
      <c r="H3320" s="25">
        <v>50.3</v>
      </c>
      <c r="I3320" s="25">
        <v>-12.6</v>
      </c>
      <c r="J3320" s="3">
        <v>10000</v>
      </c>
      <c r="K3320" s="7">
        <f t="shared" si="729"/>
        <v>-1</v>
      </c>
      <c r="L3320" s="6">
        <f t="shared" si="730"/>
        <v>-7.8</v>
      </c>
      <c r="M3320">
        <v>1</v>
      </c>
      <c r="N3320" s="9">
        <f t="shared" si="731"/>
        <v>0</v>
      </c>
      <c r="O3320" s="9">
        <f t="shared" si="732"/>
        <v>-1</v>
      </c>
      <c r="P3320" s="9">
        <f t="shared" si="733"/>
        <v>0</v>
      </c>
      <c r="Q3320" s="8">
        <f t="shared" si="734"/>
        <v>0</v>
      </c>
      <c r="R3320" s="8">
        <f t="shared" si="735"/>
        <v>-7.8</v>
      </c>
      <c r="S3320" t="str">
        <f t="shared" si="736"/>
        <v>3.00.00</v>
      </c>
      <c r="T3320" t="str">
        <f t="shared" si="737"/>
        <v>11.00.00</v>
      </c>
      <c r="U3320" t="str">
        <f t="shared" si="738"/>
        <v>14-ago-2018</v>
      </c>
      <c r="V3320">
        <f t="shared" si="739"/>
        <v>8</v>
      </c>
      <c r="W3320">
        <f t="shared" si="740"/>
        <v>2018</v>
      </c>
      <c r="X3320">
        <f t="shared" si="741"/>
        <v>14</v>
      </c>
      <c r="Y3320" s="25">
        <f t="shared" si="742"/>
        <v>27494.800000000221</v>
      </c>
    </row>
    <row r="3321" spans="1:25">
      <c r="A3321" t="s">
        <v>6525</v>
      </c>
      <c r="B3321" t="s">
        <v>6526</v>
      </c>
      <c r="C3321" t="s">
        <v>55</v>
      </c>
      <c r="D3321">
        <v>27</v>
      </c>
      <c r="E3321" s="36">
        <v>309.60000000000002</v>
      </c>
      <c r="F3321" s="4">
        <v>1.2500000000000001E-2</v>
      </c>
      <c r="G3321">
        <v>0</v>
      </c>
      <c r="H3321" s="25">
        <v>309.60000000000002</v>
      </c>
      <c r="I3321" s="25">
        <v>-7.4</v>
      </c>
      <c r="J3321" s="3">
        <v>10000</v>
      </c>
      <c r="K3321" s="7">
        <f t="shared" si="729"/>
        <v>1</v>
      </c>
      <c r="L3321" s="6">
        <f t="shared" si="730"/>
        <v>309.60000000000002</v>
      </c>
      <c r="M3321">
        <v>1</v>
      </c>
      <c r="N3321" s="9">
        <f t="shared" si="731"/>
        <v>1</v>
      </c>
      <c r="O3321" s="9">
        <f t="shared" si="732"/>
        <v>0</v>
      </c>
      <c r="P3321" s="9">
        <f t="shared" si="733"/>
        <v>0</v>
      </c>
      <c r="Q3321" s="8">
        <f t="shared" si="734"/>
        <v>309.60000000000002</v>
      </c>
      <c r="R3321" s="8">
        <f t="shared" si="735"/>
        <v>0</v>
      </c>
      <c r="S3321" t="str">
        <f t="shared" si="736"/>
        <v>11.15.00</v>
      </c>
      <c r="T3321" t="str">
        <f t="shared" si="737"/>
        <v>13.30.00</v>
      </c>
      <c r="U3321" t="str">
        <f t="shared" si="738"/>
        <v>15-ago-2018</v>
      </c>
      <c r="V3321">
        <f t="shared" si="739"/>
        <v>8</v>
      </c>
      <c r="W3321">
        <f t="shared" si="740"/>
        <v>2018</v>
      </c>
      <c r="X3321">
        <f t="shared" si="741"/>
        <v>15</v>
      </c>
      <c r="Y3321" s="25">
        <f t="shared" si="742"/>
        <v>27804.40000000022</v>
      </c>
    </row>
    <row r="3322" spans="1:25">
      <c r="A3322" t="s">
        <v>4668</v>
      </c>
      <c r="B3322" t="s">
        <v>2673</v>
      </c>
      <c r="C3322" t="s">
        <v>55</v>
      </c>
      <c r="D3322">
        <v>9</v>
      </c>
      <c r="E3322" s="36">
        <v>162.19999999999999</v>
      </c>
      <c r="F3322" s="4">
        <v>1.3100000000000001E-2</v>
      </c>
      <c r="G3322">
        <v>0</v>
      </c>
      <c r="H3322" s="25">
        <v>223.6</v>
      </c>
      <c r="I3322" s="25">
        <v>0</v>
      </c>
      <c r="J3322" s="3">
        <v>10000</v>
      </c>
      <c r="K3322" s="7">
        <f t="shared" si="729"/>
        <v>2</v>
      </c>
      <c r="L3322" s="6">
        <f t="shared" si="730"/>
        <v>471.8</v>
      </c>
      <c r="M3322">
        <v>1</v>
      </c>
      <c r="N3322" s="9">
        <f t="shared" si="731"/>
        <v>1</v>
      </c>
      <c r="O3322" s="9">
        <f t="shared" si="732"/>
        <v>0</v>
      </c>
      <c r="P3322" s="9">
        <f t="shared" si="733"/>
        <v>0</v>
      </c>
      <c r="Q3322" s="8">
        <f t="shared" si="734"/>
        <v>162.19999999999999</v>
      </c>
      <c r="R3322" s="8">
        <f t="shared" si="735"/>
        <v>0</v>
      </c>
      <c r="S3322" t="str">
        <f t="shared" si="736"/>
        <v>12.00.00</v>
      </c>
      <c r="T3322" t="str">
        <f t="shared" si="737"/>
        <v>21.00.00</v>
      </c>
      <c r="U3322" t="str">
        <f t="shared" si="738"/>
        <v>15-ago-2018</v>
      </c>
      <c r="V3322">
        <f t="shared" si="739"/>
        <v>8</v>
      </c>
      <c r="W3322">
        <f t="shared" si="740"/>
        <v>2018</v>
      </c>
      <c r="X3322">
        <f t="shared" si="741"/>
        <v>15</v>
      </c>
      <c r="Y3322" s="25">
        <f t="shared" si="742"/>
        <v>27966.60000000022</v>
      </c>
    </row>
    <row r="3323" spans="1:25">
      <c r="A3323" t="s">
        <v>2672</v>
      </c>
      <c r="B3323" t="s">
        <v>2673</v>
      </c>
      <c r="C3323" t="s">
        <v>55</v>
      </c>
      <c r="D3323">
        <v>8</v>
      </c>
      <c r="E3323" s="38">
        <v>184.2</v>
      </c>
      <c r="F3323" s="4">
        <v>7.4999999999999997E-3</v>
      </c>
      <c r="G3323">
        <v>0</v>
      </c>
      <c r="H3323" s="25">
        <v>288.8</v>
      </c>
      <c r="I3323" s="25">
        <v>0</v>
      </c>
      <c r="J3323" s="3">
        <v>10000</v>
      </c>
      <c r="K3323" s="7">
        <f t="shared" si="729"/>
        <v>3</v>
      </c>
      <c r="L3323" s="6">
        <f t="shared" si="730"/>
        <v>656</v>
      </c>
      <c r="M3323">
        <v>1</v>
      </c>
      <c r="N3323" s="9">
        <f t="shared" si="731"/>
        <v>1</v>
      </c>
      <c r="O3323" s="9">
        <f t="shared" si="732"/>
        <v>0</v>
      </c>
      <c r="P3323" s="9">
        <f t="shared" si="733"/>
        <v>0</v>
      </c>
      <c r="Q3323" s="8">
        <f t="shared" si="734"/>
        <v>184.2</v>
      </c>
      <c r="R3323" s="8">
        <f t="shared" si="735"/>
        <v>0</v>
      </c>
      <c r="S3323" t="str">
        <f t="shared" si="736"/>
        <v>13.00.00</v>
      </c>
      <c r="T3323" t="str">
        <f t="shared" si="737"/>
        <v>21.00.00</v>
      </c>
      <c r="U3323" t="str">
        <f t="shared" si="738"/>
        <v>15-ago-2018</v>
      </c>
      <c r="V3323">
        <f t="shared" si="739"/>
        <v>8</v>
      </c>
      <c r="W3323">
        <f t="shared" si="740"/>
        <v>2018</v>
      </c>
      <c r="X3323">
        <f t="shared" si="741"/>
        <v>15</v>
      </c>
      <c r="Y3323" s="25">
        <f t="shared" si="742"/>
        <v>28150.800000000221</v>
      </c>
    </row>
    <row r="3324" spans="1:25">
      <c r="A3324" t="s">
        <v>4666</v>
      </c>
      <c r="B3324" t="s">
        <v>4667</v>
      </c>
      <c r="C3324" t="s">
        <v>55</v>
      </c>
      <c r="D3324">
        <v>3</v>
      </c>
      <c r="E3324" s="36">
        <v>-19</v>
      </c>
      <c r="F3324" s="4">
        <v>-1.5E-3</v>
      </c>
      <c r="G3324">
        <v>0</v>
      </c>
      <c r="H3324" s="25">
        <v>0</v>
      </c>
      <c r="I3324" s="25">
        <v>-19</v>
      </c>
      <c r="J3324" s="3">
        <v>10000</v>
      </c>
      <c r="K3324" s="7">
        <f t="shared" si="729"/>
        <v>-1</v>
      </c>
      <c r="L3324" s="6">
        <f t="shared" si="730"/>
        <v>-19</v>
      </c>
      <c r="M3324">
        <v>1</v>
      </c>
      <c r="N3324" s="9">
        <f t="shared" si="731"/>
        <v>0</v>
      </c>
      <c r="O3324" s="9">
        <f t="shared" si="732"/>
        <v>-1</v>
      </c>
      <c r="P3324" s="9">
        <f t="shared" si="733"/>
        <v>0</v>
      </c>
      <c r="Q3324" s="8">
        <f t="shared" si="734"/>
        <v>0</v>
      </c>
      <c r="R3324" s="8">
        <f t="shared" si="735"/>
        <v>-19</v>
      </c>
      <c r="S3324" t="str">
        <f t="shared" si="736"/>
        <v>7.00.00</v>
      </c>
      <c r="T3324" t="str">
        <f t="shared" si="737"/>
        <v>10.00.00</v>
      </c>
      <c r="U3324" t="str">
        <f t="shared" si="738"/>
        <v>15-ago-2018</v>
      </c>
      <c r="V3324">
        <f t="shared" si="739"/>
        <v>8</v>
      </c>
      <c r="W3324">
        <f t="shared" si="740"/>
        <v>2018</v>
      </c>
      <c r="X3324">
        <f t="shared" si="741"/>
        <v>15</v>
      </c>
      <c r="Y3324" s="25">
        <f t="shared" si="742"/>
        <v>28131.800000000221</v>
      </c>
    </row>
    <row r="3325" spans="1:25">
      <c r="A3325" t="s">
        <v>6527</v>
      </c>
      <c r="B3325" t="s">
        <v>6528</v>
      </c>
      <c r="C3325" t="s">
        <v>55</v>
      </c>
      <c r="D3325">
        <v>25</v>
      </c>
      <c r="E3325" s="36">
        <v>-56.6</v>
      </c>
      <c r="F3325" s="4">
        <v>-2.3E-3</v>
      </c>
      <c r="G3325">
        <v>0</v>
      </c>
      <c r="H3325" s="25">
        <v>9.4</v>
      </c>
      <c r="I3325" s="25">
        <v>-62.6</v>
      </c>
      <c r="J3325" s="3">
        <v>10000</v>
      </c>
      <c r="K3325" s="7">
        <f t="shared" si="729"/>
        <v>-2</v>
      </c>
      <c r="L3325" s="6">
        <f t="shared" si="730"/>
        <v>-75.599999999999994</v>
      </c>
      <c r="M3325">
        <v>1</v>
      </c>
      <c r="N3325" s="9">
        <f t="shared" si="731"/>
        <v>0</v>
      </c>
      <c r="O3325" s="9">
        <f t="shared" si="732"/>
        <v>-1</v>
      </c>
      <c r="P3325" s="9">
        <f t="shared" si="733"/>
        <v>0</v>
      </c>
      <c r="Q3325" s="8">
        <f t="shared" si="734"/>
        <v>0</v>
      </c>
      <c r="R3325" s="8">
        <f t="shared" si="735"/>
        <v>-56.6</v>
      </c>
      <c r="S3325" t="str">
        <f t="shared" si="736"/>
        <v>14.50.00</v>
      </c>
      <c r="T3325" t="str">
        <f t="shared" si="737"/>
        <v>16.55.00</v>
      </c>
      <c r="U3325" t="str">
        <f t="shared" si="738"/>
        <v>16-ago-2018</v>
      </c>
      <c r="V3325">
        <f t="shared" si="739"/>
        <v>8</v>
      </c>
      <c r="W3325">
        <f t="shared" si="740"/>
        <v>2018</v>
      </c>
      <c r="X3325">
        <f t="shared" si="741"/>
        <v>16</v>
      </c>
      <c r="Y3325" s="25">
        <f t="shared" si="742"/>
        <v>28075.200000000223</v>
      </c>
    </row>
    <row r="3326" spans="1:25">
      <c r="A3326" t="s">
        <v>6528</v>
      </c>
      <c r="B3326" t="s">
        <v>6529</v>
      </c>
      <c r="C3326" t="s">
        <v>25</v>
      </c>
      <c r="D3326">
        <v>6</v>
      </c>
      <c r="E3326" s="36">
        <v>26.3</v>
      </c>
      <c r="F3326" s="4">
        <v>2.2000000000000001E-3</v>
      </c>
      <c r="G3326">
        <v>0</v>
      </c>
      <c r="H3326" s="25">
        <v>25.8</v>
      </c>
      <c r="I3326" s="25">
        <v>-1</v>
      </c>
      <c r="J3326" s="3">
        <v>10000</v>
      </c>
      <c r="K3326" s="7">
        <f t="shared" si="729"/>
        <v>1</v>
      </c>
      <c r="L3326" s="6">
        <f t="shared" si="730"/>
        <v>26.3</v>
      </c>
      <c r="M3326">
        <v>1</v>
      </c>
      <c r="N3326" s="9">
        <f t="shared" si="731"/>
        <v>1</v>
      </c>
      <c r="O3326" s="9">
        <f t="shared" si="732"/>
        <v>0</v>
      </c>
      <c r="P3326" s="9">
        <f t="shared" si="733"/>
        <v>0</v>
      </c>
      <c r="Q3326" s="8">
        <f t="shared" si="734"/>
        <v>26.3</v>
      </c>
      <c r="R3326" s="8">
        <f t="shared" si="735"/>
        <v>0</v>
      </c>
      <c r="S3326" t="str">
        <f t="shared" si="736"/>
        <v>16.55.00</v>
      </c>
      <c r="T3326" t="str">
        <f t="shared" si="737"/>
        <v>17.25.00</v>
      </c>
      <c r="U3326" t="str">
        <f t="shared" si="738"/>
        <v>16-ago-2018</v>
      </c>
      <c r="V3326">
        <f t="shared" si="739"/>
        <v>8</v>
      </c>
      <c r="W3326">
        <f t="shared" si="740"/>
        <v>2018</v>
      </c>
      <c r="X3326">
        <f t="shared" si="741"/>
        <v>16</v>
      </c>
      <c r="Y3326" s="25">
        <f t="shared" si="742"/>
        <v>28101.500000000222</v>
      </c>
    </row>
    <row r="3327" spans="1:25">
      <c r="A3327" t="s">
        <v>3749</v>
      </c>
      <c r="B3327" t="s">
        <v>3750</v>
      </c>
      <c r="C3327" t="s">
        <v>25</v>
      </c>
      <c r="D3327">
        <v>7</v>
      </c>
      <c r="E3327" s="36">
        <v>50.3</v>
      </c>
      <c r="F3327" s="4">
        <v>4.1000000000000003E-3</v>
      </c>
      <c r="G3327">
        <v>0</v>
      </c>
      <c r="H3327" s="25">
        <v>52.3</v>
      </c>
      <c r="I3327" s="25">
        <v>-8.6999999999999993</v>
      </c>
      <c r="J3327" s="3">
        <v>10000</v>
      </c>
      <c r="K3327" s="7">
        <f t="shared" si="729"/>
        <v>2</v>
      </c>
      <c r="L3327" s="6">
        <f t="shared" si="730"/>
        <v>76.599999999999994</v>
      </c>
      <c r="M3327">
        <v>1</v>
      </c>
      <c r="N3327" s="9">
        <f t="shared" si="731"/>
        <v>1</v>
      </c>
      <c r="O3327" s="9">
        <f t="shared" si="732"/>
        <v>0</v>
      </c>
      <c r="P3327" s="9">
        <f t="shared" si="733"/>
        <v>0</v>
      </c>
      <c r="Q3327" s="8">
        <f t="shared" si="734"/>
        <v>50.3</v>
      </c>
      <c r="R3327" s="8">
        <f t="shared" si="735"/>
        <v>0</v>
      </c>
      <c r="S3327" t="str">
        <f t="shared" si="736"/>
        <v>16.00.00</v>
      </c>
      <c r="T3327" t="str">
        <f t="shared" si="737"/>
        <v>0.00.00</v>
      </c>
      <c r="U3327" t="str">
        <f t="shared" si="738"/>
        <v>17-ago-2018</v>
      </c>
      <c r="V3327">
        <f t="shared" si="739"/>
        <v>8</v>
      </c>
      <c r="W3327">
        <f t="shared" si="740"/>
        <v>2018</v>
      </c>
      <c r="X3327">
        <f t="shared" si="741"/>
        <v>17</v>
      </c>
      <c r="Y3327" s="25">
        <f t="shared" si="742"/>
        <v>28151.800000000221</v>
      </c>
    </row>
    <row r="3328" spans="1:25">
      <c r="A3328" t="s">
        <v>6530</v>
      </c>
      <c r="B3328" t="s">
        <v>6531</v>
      </c>
      <c r="C3328" t="s">
        <v>25</v>
      </c>
      <c r="D3328">
        <v>16</v>
      </c>
      <c r="E3328" s="36">
        <v>20.3</v>
      </c>
      <c r="F3328" s="4">
        <v>1.6999999999999999E-3</v>
      </c>
      <c r="G3328">
        <v>0</v>
      </c>
      <c r="H3328" s="25">
        <v>28</v>
      </c>
      <c r="I3328" s="25">
        <v>-38</v>
      </c>
      <c r="J3328" s="3">
        <v>10000</v>
      </c>
      <c r="K3328" s="7">
        <f t="shared" si="729"/>
        <v>3</v>
      </c>
      <c r="L3328" s="6">
        <f t="shared" si="730"/>
        <v>96.899999999999991</v>
      </c>
      <c r="M3328">
        <v>1</v>
      </c>
      <c r="N3328" s="9">
        <f t="shared" si="731"/>
        <v>1</v>
      </c>
      <c r="O3328" s="9">
        <f t="shared" si="732"/>
        <v>0</v>
      </c>
      <c r="P3328" s="9">
        <f t="shared" si="733"/>
        <v>0</v>
      </c>
      <c r="Q3328" s="8">
        <f t="shared" si="734"/>
        <v>20.3</v>
      </c>
      <c r="R3328" s="8">
        <f t="shared" si="735"/>
        <v>0</v>
      </c>
      <c r="S3328" t="str">
        <f t="shared" si="736"/>
        <v>16.05.00</v>
      </c>
      <c r="T3328" t="str">
        <f t="shared" si="737"/>
        <v>17.25.00</v>
      </c>
      <c r="U3328" t="str">
        <f t="shared" si="738"/>
        <v>17-ago-2018</v>
      </c>
      <c r="V3328">
        <f t="shared" si="739"/>
        <v>8</v>
      </c>
      <c r="W3328">
        <f t="shared" si="740"/>
        <v>2018</v>
      </c>
      <c r="X3328">
        <f t="shared" si="741"/>
        <v>17</v>
      </c>
      <c r="Y3328" s="25">
        <f t="shared" si="742"/>
        <v>28172.10000000022</v>
      </c>
    </row>
    <row r="3329" spans="1:25">
      <c r="A3329" t="s">
        <v>2674</v>
      </c>
      <c r="B3329" t="s">
        <v>2675</v>
      </c>
      <c r="C3329" t="s">
        <v>25</v>
      </c>
      <c r="D3329">
        <v>9</v>
      </c>
      <c r="E3329" s="38">
        <v>-52.4</v>
      </c>
      <c r="F3329" s="4">
        <v>-2.0999999999999999E-3</v>
      </c>
      <c r="G3329">
        <v>0</v>
      </c>
      <c r="H3329" s="25">
        <v>11.4</v>
      </c>
      <c r="I3329" s="25">
        <v>-52.4</v>
      </c>
      <c r="J3329" s="3">
        <v>10000</v>
      </c>
      <c r="K3329" s="7">
        <f t="shared" si="729"/>
        <v>-1</v>
      </c>
      <c r="L3329" s="6">
        <f t="shared" si="730"/>
        <v>-52.4</v>
      </c>
      <c r="M3329">
        <v>1</v>
      </c>
      <c r="N3329" s="9">
        <f t="shared" si="731"/>
        <v>0</v>
      </c>
      <c r="O3329" s="9">
        <f t="shared" si="732"/>
        <v>-1</v>
      </c>
      <c r="P3329" s="9">
        <f t="shared" si="733"/>
        <v>0</v>
      </c>
      <c r="Q3329" s="8">
        <f t="shared" si="734"/>
        <v>0</v>
      </c>
      <c r="R3329" s="8">
        <f t="shared" si="735"/>
        <v>-52.4</v>
      </c>
      <c r="S3329" t="str">
        <f t="shared" si="736"/>
        <v>12.00.00</v>
      </c>
      <c r="T3329" t="str">
        <f t="shared" si="737"/>
        <v>21.00.00</v>
      </c>
      <c r="U3329" t="str">
        <f t="shared" si="738"/>
        <v>21-ago-2018</v>
      </c>
      <c r="V3329">
        <f t="shared" si="739"/>
        <v>8</v>
      </c>
      <c r="W3329">
        <f t="shared" si="740"/>
        <v>2018</v>
      </c>
      <c r="X3329">
        <f t="shared" si="741"/>
        <v>21</v>
      </c>
      <c r="Y3329" s="25">
        <f t="shared" si="742"/>
        <v>28119.700000000219</v>
      </c>
    </row>
    <row r="3330" spans="1:25">
      <c r="A3330" t="s">
        <v>4669</v>
      </c>
      <c r="B3330" t="s">
        <v>4670</v>
      </c>
      <c r="C3330" t="s">
        <v>25</v>
      </c>
      <c r="D3330">
        <v>4</v>
      </c>
      <c r="E3330" s="36">
        <v>-51.8</v>
      </c>
      <c r="F3330" s="4">
        <v>-4.1999999999999997E-3</v>
      </c>
      <c r="G3330">
        <v>0</v>
      </c>
      <c r="H3330" s="25">
        <v>9.9</v>
      </c>
      <c r="I3330" s="25">
        <v>-51.8</v>
      </c>
      <c r="J3330" s="3">
        <v>10000</v>
      </c>
      <c r="K3330" s="7">
        <f t="shared" si="729"/>
        <v>-2</v>
      </c>
      <c r="L3330" s="6">
        <f t="shared" si="730"/>
        <v>-104.19999999999999</v>
      </c>
      <c r="M3330">
        <v>1</v>
      </c>
      <c r="N3330" s="9">
        <f t="shared" si="731"/>
        <v>0</v>
      </c>
      <c r="O3330" s="9">
        <f t="shared" si="732"/>
        <v>-1</v>
      </c>
      <c r="P3330" s="9">
        <f t="shared" si="733"/>
        <v>0</v>
      </c>
      <c r="Q3330" s="8">
        <f t="shared" si="734"/>
        <v>0</v>
      </c>
      <c r="R3330" s="8">
        <f t="shared" si="735"/>
        <v>-51.8</v>
      </c>
      <c r="S3330" t="str">
        <f t="shared" si="736"/>
        <v>10.00.00</v>
      </c>
      <c r="T3330" t="str">
        <f t="shared" si="737"/>
        <v>14.00.00</v>
      </c>
      <c r="U3330" t="str">
        <f t="shared" si="738"/>
        <v>22-ago-2018</v>
      </c>
      <c r="V3330">
        <f t="shared" si="739"/>
        <v>8</v>
      </c>
      <c r="W3330">
        <f t="shared" si="740"/>
        <v>2018</v>
      </c>
      <c r="X3330">
        <f t="shared" si="741"/>
        <v>22</v>
      </c>
      <c r="Y3330" s="25">
        <f t="shared" si="742"/>
        <v>28067.90000000022</v>
      </c>
    </row>
    <row r="3331" spans="1:25">
      <c r="A3331" t="s">
        <v>6532</v>
      </c>
      <c r="B3331" t="s">
        <v>6533</v>
      </c>
      <c r="C3331" t="s">
        <v>55</v>
      </c>
      <c r="D3331">
        <v>65</v>
      </c>
      <c r="E3331" s="36">
        <v>-8.6</v>
      </c>
      <c r="F3331" s="4">
        <v>-2.9999999999999997E-4</v>
      </c>
      <c r="G3331">
        <v>0</v>
      </c>
      <c r="H3331" s="25">
        <v>48.2</v>
      </c>
      <c r="I3331" s="25">
        <v>-76</v>
      </c>
      <c r="J3331" s="3">
        <v>10000</v>
      </c>
      <c r="K3331" s="7">
        <f t="shared" si="729"/>
        <v>-3</v>
      </c>
      <c r="L3331" s="6">
        <f t="shared" si="730"/>
        <v>-112.79999999999998</v>
      </c>
      <c r="M3331">
        <v>1</v>
      </c>
      <c r="N3331" s="9">
        <f t="shared" si="731"/>
        <v>0</v>
      </c>
      <c r="O3331" s="9">
        <f t="shared" si="732"/>
        <v>-1</v>
      </c>
      <c r="P3331" s="9">
        <f t="shared" si="733"/>
        <v>0</v>
      </c>
      <c r="Q3331" s="8">
        <f t="shared" si="734"/>
        <v>0</v>
      </c>
      <c r="R3331" s="8">
        <f t="shared" si="735"/>
        <v>-8.6</v>
      </c>
      <c r="S3331" t="str">
        <f t="shared" si="736"/>
        <v>12.00.00</v>
      </c>
      <c r="T3331" t="str">
        <f t="shared" si="737"/>
        <v>17.25.00</v>
      </c>
      <c r="U3331" t="str">
        <f t="shared" si="738"/>
        <v>22-ago-2018</v>
      </c>
      <c r="V3331">
        <f t="shared" si="739"/>
        <v>8</v>
      </c>
      <c r="W3331">
        <f t="shared" si="740"/>
        <v>2018</v>
      </c>
      <c r="X3331">
        <f t="shared" si="741"/>
        <v>22</v>
      </c>
      <c r="Y3331" s="25">
        <f t="shared" si="742"/>
        <v>28059.300000000221</v>
      </c>
    </row>
    <row r="3332" spans="1:25">
      <c r="A3332" t="s">
        <v>7746</v>
      </c>
      <c r="B3332" t="s">
        <v>7747</v>
      </c>
      <c r="C3332" t="s">
        <v>55</v>
      </c>
      <c r="D3332">
        <v>27</v>
      </c>
      <c r="E3332" s="36">
        <v>-31.1</v>
      </c>
      <c r="F3332" s="4">
        <v>-2.5000000000000001E-3</v>
      </c>
      <c r="G3332">
        <v>0</v>
      </c>
      <c r="H3332" s="25">
        <v>0</v>
      </c>
      <c r="I3332" s="25">
        <v>-50.8</v>
      </c>
      <c r="J3332" s="3">
        <v>10000</v>
      </c>
      <c r="K3332" s="7">
        <f t="shared" si="729"/>
        <v>-4</v>
      </c>
      <c r="L3332" s="6">
        <f t="shared" si="730"/>
        <v>-143.89999999999998</v>
      </c>
      <c r="M3332">
        <v>1</v>
      </c>
      <c r="N3332" s="9">
        <f t="shared" si="731"/>
        <v>0</v>
      </c>
      <c r="O3332" s="9">
        <f t="shared" si="732"/>
        <v>-1</v>
      </c>
      <c r="P3332" s="9">
        <f t="shared" si="733"/>
        <v>0</v>
      </c>
      <c r="Q3332" s="8">
        <f t="shared" si="734"/>
        <v>0</v>
      </c>
      <c r="R3332" s="8">
        <f t="shared" si="735"/>
        <v>-31.1</v>
      </c>
      <c r="S3332" t="str">
        <f t="shared" si="736"/>
        <v>14.15.00</v>
      </c>
      <c r="T3332" t="str">
        <f t="shared" si="737"/>
        <v>21.00.00</v>
      </c>
      <c r="U3332" t="str">
        <f t="shared" si="738"/>
        <v>22-ago-2018</v>
      </c>
      <c r="V3332">
        <f t="shared" si="739"/>
        <v>8</v>
      </c>
      <c r="W3332">
        <f t="shared" si="740"/>
        <v>2018</v>
      </c>
      <c r="X3332">
        <f t="shared" si="741"/>
        <v>22</v>
      </c>
      <c r="Y3332" s="25">
        <f t="shared" si="742"/>
        <v>28028.200000000223</v>
      </c>
    </row>
    <row r="3333" spans="1:25">
      <c r="A3333" t="s">
        <v>4671</v>
      </c>
      <c r="B3333" t="s">
        <v>4672</v>
      </c>
      <c r="C3333" t="s">
        <v>55</v>
      </c>
      <c r="D3333">
        <v>11</v>
      </c>
      <c r="E3333" s="36">
        <v>-27.7</v>
      </c>
      <c r="F3333" s="4">
        <v>-2.2000000000000001E-3</v>
      </c>
      <c r="G3333">
        <v>0</v>
      </c>
      <c r="H3333" s="25">
        <v>19.5</v>
      </c>
      <c r="I3333" s="25">
        <v>-30</v>
      </c>
      <c r="J3333" s="3">
        <v>10000</v>
      </c>
      <c r="K3333" s="7">
        <f t="shared" si="729"/>
        <v>-5</v>
      </c>
      <c r="L3333" s="6">
        <f t="shared" si="730"/>
        <v>-171.59999999999997</v>
      </c>
      <c r="M3333">
        <v>1</v>
      </c>
      <c r="N3333" s="9">
        <f t="shared" si="731"/>
        <v>0</v>
      </c>
      <c r="O3333" s="9">
        <f t="shared" si="732"/>
        <v>-1</v>
      </c>
      <c r="P3333" s="9">
        <f t="shared" si="733"/>
        <v>0</v>
      </c>
      <c r="Q3333" s="8">
        <f t="shared" si="734"/>
        <v>0</v>
      </c>
      <c r="R3333" s="8">
        <f t="shared" si="735"/>
        <v>-27.7</v>
      </c>
      <c r="S3333" t="str">
        <f t="shared" si="736"/>
        <v>23.00.00</v>
      </c>
      <c r="T3333" t="str">
        <f t="shared" si="737"/>
        <v>10.00.00</v>
      </c>
      <c r="U3333" t="str">
        <f t="shared" si="738"/>
        <v>22-ago-2018</v>
      </c>
      <c r="V3333">
        <f t="shared" si="739"/>
        <v>8</v>
      </c>
      <c r="W3333">
        <f t="shared" si="740"/>
        <v>2018</v>
      </c>
      <c r="X3333">
        <f t="shared" si="741"/>
        <v>22</v>
      </c>
      <c r="Y3333" s="25">
        <f t="shared" si="742"/>
        <v>28000.500000000222</v>
      </c>
    </row>
    <row r="3334" spans="1:25">
      <c r="A3334" t="s">
        <v>4672</v>
      </c>
      <c r="B3334" t="s">
        <v>4673</v>
      </c>
      <c r="C3334" t="s">
        <v>25</v>
      </c>
      <c r="D3334">
        <v>8</v>
      </c>
      <c r="E3334" s="36">
        <v>-37.4</v>
      </c>
      <c r="F3334" s="4">
        <v>-3.0000000000000001E-3</v>
      </c>
      <c r="G3334">
        <v>0</v>
      </c>
      <c r="H3334" s="25">
        <v>0</v>
      </c>
      <c r="I3334" s="25">
        <v>-37.5</v>
      </c>
      <c r="J3334" s="3">
        <v>10000</v>
      </c>
      <c r="K3334" s="7">
        <f t="shared" si="729"/>
        <v>-6</v>
      </c>
      <c r="L3334" s="6">
        <f t="shared" si="730"/>
        <v>-208.99999999999997</v>
      </c>
      <c r="M3334">
        <v>1</v>
      </c>
      <c r="N3334" s="9">
        <f t="shared" si="731"/>
        <v>0</v>
      </c>
      <c r="O3334" s="9">
        <f t="shared" si="732"/>
        <v>-1</v>
      </c>
      <c r="P3334" s="9">
        <f t="shared" si="733"/>
        <v>0</v>
      </c>
      <c r="Q3334" s="8">
        <f t="shared" si="734"/>
        <v>0</v>
      </c>
      <c r="R3334" s="8">
        <f t="shared" si="735"/>
        <v>-37.4</v>
      </c>
      <c r="S3334" t="str">
        <f t="shared" si="736"/>
        <v>10.00.00</v>
      </c>
      <c r="T3334" t="str">
        <f t="shared" si="737"/>
        <v>18.00.00</v>
      </c>
      <c r="U3334" t="str">
        <f t="shared" si="738"/>
        <v>23-ago-2018</v>
      </c>
      <c r="V3334">
        <f t="shared" si="739"/>
        <v>8</v>
      </c>
      <c r="W3334">
        <f t="shared" si="740"/>
        <v>2018</v>
      </c>
      <c r="X3334">
        <f t="shared" si="741"/>
        <v>23</v>
      </c>
      <c r="Y3334" s="25">
        <f t="shared" si="742"/>
        <v>27963.10000000022</v>
      </c>
    </row>
    <row r="3335" spans="1:25">
      <c r="A3335" t="s">
        <v>4674</v>
      </c>
      <c r="B3335" t="s">
        <v>4674</v>
      </c>
      <c r="C3335" t="s">
        <v>25</v>
      </c>
      <c r="D3335">
        <v>0</v>
      </c>
      <c r="E3335" s="36">
        <v>-54.8</v>
      </c>
      <c r="F3335" s="4">
        <v>-4.4000000000000003E-3</v>
      </c>
      <c r="G3335">
        <v>0</v>
      </c>
      <c r="H3335" s="25">
        <v>0</v>
      </c>
      <c r="I3335" s="25">
        <v>-54.8</v>
      </c>
      <c r="J3335" s="3">
        <v>10000</v>
      </c>
      <c r="K3335" s="7">
        <f t="shared" ref="K3335:K3398" si="743">+IF(AND(E3335&gt;=0,E3334&gt;=0),K3334+1,IF(AND(E3335&lt;0,E3334&lt;0),K3334-1,IF(AND(E3335&gt;=0,E3334&lt;0),1,-1)))</f>
        <v>-7</v>
      </c>
      <c r="L3335" s="6">
        <f t="shared" ref="L3335:L3398" si="744">+IF(AND(E3335&gt;=0,E3334&gt;=0),L3334+E3335,IF(AND(E3335&lt;0,E3334&lt;0),L3334+E3335,E3335))</f>
        <v>-263.79999999999995</v>
      </c>
      <c r="M3335">
        <v>1</v>
      </c>
      <c r="N3335" s="9">
        <f t="shared" ref="N3335:N3398" si="745">+IF(E3335&gt;0,1,0)</f>
        <v>0</v>
      </c>
      <c r="O3335" s="9">
        <f t="shared" ref="O3335:O3398" si="746">+IF(E3335&lt;0,-1,0)</f>
        <v>-1</v>
      </c>
      <c r="P3335" s="9">
        <f t="shared" ref="P3335:P3398" si="747">+IF(E3335=0,1,0)</f>
        <v>0</v>
      </c>
      <c r="Q3335" s="8">
        <f t="shared" ref="Q3335:Q3398" si="748">IF(E3335&gt;=0,E3335,0)</f>
        <v>0</v>
      </c>
      <c r="R3335" s="8">
        <f t="shared" ref="R3335:R3398" si="749">IF(E3335&lt;0,E3335,0)</f>
        <v>-54.8</v>
      </c>
      <c r="S3335" t="str">
        <f t="shared" ref="S3335:S3398" si="750">REPLACE(A3335,1,SEARCH(" ",A3335),"")</f>
        <v>10.00.00</v>
      </c>
      <c r="T3335" t="str">
        <f t="shared" ref="T3335:T3398" si="751">REPLACE(B3335,1,SEARCH(" ",B3335),"")</f>
        <v>10.00.00</v>
      </c>
      <c r="U3335" t="str">
        <f t="shared" ref="U3335:U3398" si="752">LEFT(A3335,11)</f>
        <v>24-ago-2018</v>
      </c>
      <c r="V3335">
        <f t="shared" ref="V3335:V3398" si="753">MONTH(U3335)</f>
        <v>8</v>
      </c>
      <c r="W3335">
        <f t="shared" ref="W3335:W3398" si="754">YEAR(U3335)</f>
        <v>2018</v>
      </c>
      <c r="X3335">
        <f t="shared" ref="X3335:X3398" si="755">DAY(U3335)</f>
        <v>24</v>
      </c>
      <c r="Y3335" s="25">
        <f t="shared" ref="Y3335:Y3398" si="756">Y3334+E3335</f>
        <v>27908.300000000221</v>
      </c>
    </row>
    <row r="3336" spans="1:25">
      <c r="A3336" t="s">
        <v>4675</v>
      </c>
      <c r="B3336" t="s">
        <v>3752</v>
      </c>
      <c r="C3336" t="s">
        <v>55</v>
      </c>
      <c r="D3336">
        <v>7</v>
      </c>
      <c r="E3336" s="36">
        <v>-53.8</v>
      </c>
      <c r="F3336" s="4">
        <v>-4.3E-3</v>
      </c>
      <c r="G3336">
        <v>0</v>
      </c>
      <c r="H3336" s="25">
        <v>0</v>
      </c>
      <c r="I3336" s="25">
        <v>-53.8</v>
      </c>
      <c r="J3336" s="3">
        <v>10000</v>
      </c>
      <c r="K3336" s="7">
        <f t="shared" si="743"/>
        <v>-8</v>
      </c>
      <c r="L3336" s="6">
        <f t="shared" si="744"/>
        <v>-317.59999999999997</v>
      </c>
      <c r="M3336">
        <v>1</v>
      </c>
      <c r="N3336" s="9">
        <f t="shared" si="745"/>
        <v>0</v>
      </c>
      <c r="O3336" s="9">
        <f t="shared" si="746"/>
        <v>-1</v>
      </c>
      <c r="P3336" s="9">
        <f t="shared" si="747"/>
        <v>0</v>
      </c>
      <c r="Q3336" s="8">
        <f t="shared" si="748"/>
        <v>0</v>
      </c>
      <c r="R3336" s="8">
        <f t="shared" si="749"/>
        <v>-53.8</v>
      </c>
      <c r="S3336" t="str">
        <f t="shared" si="750"/>
        <v>16.00.00</v>
      </c>
      <c r="T3336" t="str">
        <f t="shared" si="751"/>
        <v>0.00.00</v>
      </c>
      <c r="U3336" t="str">
        <f t="shared" si="752"/>
        <v>24-ago-2018</v>
      </c>
      <c r="V3336">
        <f t="shared" si="753"/>
        <v>8</v>
      </c>
      <c r="W3336">
        <f t="shared" si="754"/>
        <v>2018</v>
      </c>
      <c r="X3336">
        <f t="shared" si="755"/>
        <v>24</v>
      </c>
      <c r="Y3336" s="25">
        <f t="shared" si="756"/>
        <v>27854.500000000222</v>
      </c>
    </row>
    <row r="3337" spans="1:25">
      <c r="A3337" t="s">
        <v>3751</v>
      </c>
      <c r="B3337" t="s">
        <v>3752</v>
      </c>
      <c r="C3337" t="s">
        <v>25</v>
      </c>
      <c r="D3337">
        <v>6</v>
      </c>
      <c r="E3337" s="36">
        <v>21.3</v>
      </c>
      <c r="F3337" s="4">
        <v>1.6999999999999999E-3</v>
      </c>
      <c r="G3337">
        <v>0</v>
      </c>
      <c r="H3337" s="25">
        <v>21.3</v>
      </c>
      <c r="I3337" s="25">
        <v>0</v>
      </c>
      <c r="J3337" s="3">
        <v>10000</v>
      </c>
      <c r="K3337" s="7">
        <f t="shared" si="743"/>
        <v>1</v>
      </c>
      <c r="L3337" s="6">
        <f t="shared" si="744"/>
        <v>21.3</v>
      </c>
      <c r="M3337">
        <v>1</v>
      </c>
      <c r="N3337" s="9">
        <f t="shared" si="745"/>
        <v>1</v>
      </c>
      <c r="O3337" s="9">
        <f t="shared" si="746"/>
        <v>0</v>
      </c>
      <c r="P3337" s="9">
        <f t="shared" si="747"/>
        <v>0</v>
      </c>
      <c r="Q3337" s="8">
        <f t="shared" si="748"/>
        <v>21.3</v>
      </c>
      <c r="R3337" s="8">
        <f t="shared" si="749"/>
        <v>0</v>
      </c>
      <c r="S3337" t="str">
        <f t="shared" si="750"/>
        <v>17.00.00</v>
      </c>
      <c r="T3337" t="str">
        <f t="shared" si="751"/>
        <v>0.00.00</v>
      </c>
      <c r="U3337" t="str">
        <f t="shared" si="752"/>
        <v>24-ago-2018</v>
      </c>
      <c r="V3337">
        <f t="shared" si="753"/>
        <v>8</v>
      </c>
      <c r="W3337">
        <f t="shared" si="754"/>
        <v>2018</v>
      </c>
      <c r="X3337">
        <f t="shared" si="755"/>
        <v>24</v>
      </c>
      <c r="Y3337" s="25">
        <f t="shared" si="756"/>
        <v>27875.800000000221</v>
      </c>
    </row>
    <row r="3338" spans="1:25">
      <c r="A3338" t="s">
        <v>6534</v>
      </c>
      <c r="B3338" t="s">
        <v>6535</v>
      </c>
      <c r="C3338" t="s">
        <v>25</v>
      </c>
      <c r="D3338">
        <v>1</v>
      </c>
      <c r="E3338" s="36">
        <v>-6</v>
      </c>
      <c r="F3338" s="4">
        <v>-5.0000000000000001E-4</v>
      </c>
      <c r="G3338">
        <v>0</v>
      </c>
      <c r="H3338" s="25">
        <v>0</v>
      </c>
      <c r="I3338" s="25">
        <v>-6</v>
      </c>
      <c r="J3338" s="3">
        <v>10000</v>
      </c>
      <c r="K3338" s="7">
        <f t="shared" si="743"/>
        <v>-1</v>
      </c>
      <c r="L3338" s="6">
        <f t="shared" si="744"/>
        <v>-6</v>
      </c>
      <c r="M3338">
        <v>1</v>
      </c>
      <c r="N3338" s="9">
        <f t="shared" si="745"/>
        <v>0</v>
      </c>
      <c r="O3338" s="9">
        <f t="shared" si="746"/>
        <v>-1</v>
      </c>
      <c r="P3338" s="9">
        <f t="shared" si="747"/>
        <v>0</v>
      </c>
      <c r="Q3338" s="8">
        <f t="shared" si="748"/>
        <v>0</v>
      </c>
      <c r="R3338" s="8">
        <f t="shared" si="749"/>
        <v>-6</v>
      </c>
      <c r="S3338" t="str">
        <f t="shared" si="750"/>
        <v>17.20.00</v>
      </c>
      <c r="T3338" t="str">
        <f t="shared" si="751"/>
        <v>17.25.00</v>
      </c>
      <c r="U3338" t="str">
        <f t="shared" si="752"/>
        <v>24-ago-2018</v>
      </c>
      <c r="V3338">
        <f t="shared" si="753"/>
        <v>8</v>
      </c>
      <c r="W3338">
        <f t="shared" si="754"/>
        <v>2018</v>
      </c>
      <c r="X3338">
        <f t="shared" si="755"/>
        <v>24</v>
      </c>
      <c r="Y3338" s="25">
        <f t="shared" si="756"/>
        <v>27869.800000000221</v>
      </c>
    </row>
    <row r="3339" spans="1:25">
      <c r="A3339" t="s">
        <v>4676</v>
      </c>
      <c r="B3339" t="s">
        <v>4677</v>
      </c>
      <c r="C3339" t="s">
        <v>25</v>
      </c>
      <c r="D3339">
        <v>29</v>
      </c>
      <c r="E3339" s="36">
        <v>137.69999999999999</v>
      </c>
      <c r="F3339" s="4">
        <v>1.11E-2</v>
      </c>
      <c r="G3339">
        <v>0</v>
      </c>
      <c r="H3339" s="25">
        <v>158.19999999999999</v>
      </c>
      <c r="I3339" s="25">
        <v>0</v>
      </c>
      <c r="J3339" s="3">
        <v>10000</v>
      </c>
      <c r="K3339" s="7">
        <f t="shared" si="743"/>
        <v>1</v>
      </c>
      <c r="L3339" s="6">
        <f t="shared" si="744"/>
        <v>137.69999999999999</v>
      </c>
      <c r="M3339">
        <v>1</v>
      </c>
      <c r="N3339" s="9">
        <f t="shared" si="745"/>
        <v>1</v>
      </c>
      <c r="O3339" s="9">
        <f t="shared" si="746"/>
        <v>0</v>
      </c>
      <c r="P3339" s="9">
        <f t="shared" si="747"/>
        <v>0</v>
      </c>
      <c r="Q3339" s="8">
        <f t="shared" si="748"/>
        <v>137.69999999999999</v>
      </c>
      <c r="R3339" s="8">
        <f t="shared" si="749"/>
        <v>0</v>
      </c>
      <c r="S3339" t="str">
        <f t="shared" si="750"/>
        <v>2.00.00</v>
      </c>
      <c r="T3339" t="str">
        <f t="shared" si="751"/>
        <v>7.00.00</v>
      </c>
      <c r="U3339" t="str">
        <f t="shared" si="752"/>
        <v>27-ago-2018</v>
      </c>
      <c r="V3339">
        <f t="shared" si="753"/>
        <v>8</v>
      </c>
      <c r="W3339">
        <f t="shared" si="754"/>
        <v>2018</v>
      </c>
      <c r="X3339">
        <f t="shared" si="755"/>
        <v>27</v>
      </c>
      <c r="Y3339" s="25">
        <f t="shared" si="756"/>
        <v>28007.500000000222</v>
      </c>
    </row>
    <row r="3340" spans="1:25">
      <c r="A3340" t="s">
        <v>6537</v>
      </c>
      <c r="B3340" t="s">
        <v>6538</v>
      </c>
      <c r="C3340" t="s">
        <v>55</v>
      </c>
      <c r="D3340">
        <v>85</v>
      </c>
      <c r="E3340" s="36">
        <v>-4.5999999999999996</v>
      </c>
      <c r="F3340" s="4">
        <v>-2.0000000000000001E-4</v>
      </c>
      <c r="G3340">
        <v>0</v>
      </c>
      <c r="H3340" s="25">
        <v>15.4</v>
      </c>
      <c r="I3340" s="25">
        <v>-58</v>
      </c>
      <c r="J3340" s="3">
        <v>10000</v>
      </c>
      <c r="K3340" s="7">
        <f t="shared" si="743"/>
        <v>-1</v>
      </c>
      <c r="L3340" s="6">
        <f t="shared" si="744"/>
        <v>-4.5999999999999996</v>
      </c>
      <c r="M3340">
        <v>1</v>
      </c>
      <c r="N3340" s="9">
        <f t="shared" si="745"/>
        <v>0</v>
      </c>
      <c r="O3340" s="9">
        <f t="shared" si="746"/>
        <v>-1</v>
      </c>
      <c r="P3340" s="9">
        <f t="shared" si="747"/>
        <v>0</v>
      </c>
      <c r="Q3340" s="8">
        <f t="shared" si="748"/>
        <v>0</v>
      </c>
      <c r="R3340" s="8">
        <f t="shared" si="749"/>
        <v>-4.5999999999999996</v>
      </c>
      <c r="S3340" t="str">
        <f t="shared" si="750"/>
        <v>10.20.00</v>
      </c>
      <c r="T3340" t="str">
        <f t="shared" si="751"/>
        <v>17.25.00</v>
      </c>
      <c r="U3340" t="str">
        <f t="shared" si="752"/>
        <v>28-ago-2018</v>
      </c>
      <c r="V3340">
        <f t="shared" si="753"/>
        <v>8</v>
      </c>
      <c r="W3340">
        <f t="shared" si="754"/>
        <v>2018</v>
      </c>
      <c r="X3340">
        <f t="shared" si="755"/>
        <v>28</v>
      </c>
      <c r="Y3340" s="25">
        <f t="shared" si="756"/>
        <v>28002.900000000223</v>
      </c>
    </row>
    <row r="3341" spans="1:25">
      <c r="A3341" t="s">
        <v>4678</v>
      </c>
      <c r="B3341" t="s">
        <v>4679</v>
      </c>
      <c r="C3341" t="s">
        <v>55</v>
      </c>
      <c r="D3341">
        <v>18</v>
      </c>
      <c r="E3341" s="36">
        <v>-17</v>
      </c>
      <c r="F3341" s="4">
        <v>-1.4E-3</v>
      </c>
      <c r="G3341">
        <v>0</v>
      </c>
      <c r="H3341" s="25">
        <v>15.2</v>
      </c>
      <c r="I3341" s="25">
        <v>-24.5</v>
      </c>
      <c r="J3341" s="3">
        <v>10000</v>
      </c>
      <c r="K3341" s="7">
        <f t="shared" si="743"/>
        <v>-2</v>
      </c>
      <c r="L3341" s="6">
        <f t="shared" si="744"/>
        <v>-21.6</v>
      </c>
      <c r="M3341">
        <v>1</v>
      </c>
      <c r="N3341" s="9">
        <f t="shared" si="745"/>
        <v>0</v>
      </c>
      <c r="O3341" s="9">
        <f t="shared" si="746"/>
        <v>-1</v>
      </c>
      <c r="P3341" s="9">
        <f t="shared" si="747"/>
        <v>0</v>
      </c>
      <c r="Q3341" s="8">
        <f t="shared" si="748"/>
        <v>0</v>
      </c>
      <c r="R3341" s="8">
        <f t="shared" si="749"/>
        <v>-17</v>
      </c>
      <c r="S3341" t="str">
        <f t="shared" si="750"/>
        <v>11.00.00</v>
      </c>
      <c r="T3341" t="str">
        <f t="shared" si="751"/>
        <v>5.00.00</v>
      </c>
      <c r="U3341" t="str">
        <f t="shared" si="752"/>
        <v>28-ago-2018</v>
      </c>
      <c r="V3341">
        <f t="shared" si="753"/>
        <v>8</v>
      </c>
      <c r="W3341">
        <f t="shared" si="754"/>
        <v>2018</v>
      </c>
      <c r="X3341">
        <f t="shared" si="755"/>
        <v>28</v>
      </c>
      <c r="Y3341" s="25">
        <f t="shared" si="756"/>
        <v>27985.900000000223</v>
      </c>
    </row>
    <row r="3342" spans="1:25">
      <c r="A3342" t="s">
        <v>6536</v>
      </c>
      <c r="B3342" t="s">
        <v>6537</v>
      </c>
      <c r="C3342" t="s">
        <v>25</v>
      </c>
      <c r="D3342">
        <v>9</v>
      </c>
      <c r="E3342" s="36">
        <v>-21.1</v>
      </c>
      <c r="F3342" s="4">
        <v>-1.6999999999999999E-3</v>
      </c>
      <c r="G3342">
        <v>0</v>
      </c>
      <c r="H3342" s="25">
        <v>8.9</v>
      </c>
      <c r="I3342" s="25">
        <v>-30.7</v>
      </c>
      <c r="J3342" s="3">
        <v>10000</v>
      </c>
      <c r="K3342" s="7">
        <f t="shared" si="743"/>
        <v>-3</v>
      </c>
      <c r="L3342" s="6">
        <f t="shared" si="744"/>
        <v>-42.7</v>
      </c>
      <c r="M3342">
        <v>1</v>
      </c>
      <c r="N3342" s="9">
        <f t="shared" si="745"/>
        <v>0</v>
      </c>
      <c r="O3342" s="9">
        <f t="shared" si="746"/>
        <v>-1</v>
      </c>
      <c r="P3342" s="9">
        <f t="shared" si="747"/>
        <v>0</v>
      </c>
      <c r="Q3342" s="8">
        <f t="shared" si="748"/>
        <v>0</v>
      </c>
      <c r="R3342" s="8">
        <f t="shared" si="749"/>
        <v>-21.1</v>
      </c>
      <c r="S3342" t="str">
        <f t="shared" si="750"/>
        <v>9.35.00</v>
      </c>
      <c r="T3342" t="str">
        <f t="shared" si="751"/>
        <v>10.20.00</v>
      </c>
      <c r="U3342" t="str">
        <f t="shared" si="752"/>
        <v>28-ago-2018</v>
      </c>
      <c r="V3342">
        <f t="shared" si="753"/>
        <v>8</v>
      </c>
      <c r="W3342">
        <f t="shared" si="754"/>
        <v>2018</v>
      </c>
      <c r="X3342">
        <f t="shared" si="755"/>
        <v>28</v>
      </c>
      <c r="Y3342" s="25">
        <f t="shared" si="756"/>
        <v>27964.800000000225</v>
      </c>
    </row>
    <row r="3343" spans="1:25">
      <c r="A3343" t="s">
        <v>4680</v>
      </c>
      <c r="B3343" t="s">
        <v>4681</v>
      </c>
      <c r="C3343" t="s">
        <v>55</v>
      </c>
      <c r="D3343">
        <v>6</v>
      </c>
      <c r="E3343" s="36">
        <v>-32.6</v>
      </c>
      <c r="F3343" s="4">
        <v>-2.5999999999999999E-3</v>
      </c>
      <c r="G3343">
        <v>0</v>
      </c>
      <c r="H3343" s="25">
        <v>13.2</v>
      </c>
      <c r="I3343" s="25">
        <v>-32.6</v>
      </c>
      <c r="J3343" s="3">
        <v>10000</v>
      </c>
      <c r="K3343" s="7">
        <f t="shared" si="743"/>
        <v>-4</v>
      </c>
      <c r="L3343" s="6">
        <f t="shared" si="744"/>
        <v>-75.300000000000011</v>
      </c>
      <c r="M3343">
        <v>1</v>
      </c>
      <c r="N3343" s="9">
        <f t="shared" si="745"/>
        <v>0</v>
      </c>
      <c r="O3343" s="9">
        <f t="shared" si="746"/>
        <v>-1</v>
      </c>
      <c r="P3343" s="9">
        <f t="shared" si="747"/>
        <v>0</v>
      </c>
      <c r="Q3343" s="8">
        <f t="shared" si="748"/>
        <v>0</v>
      </c>
      <c r="R3343" s="8">
        <f t="shared" si="749"/>
        <v>-32.6</v>
      </c>
      <c r="S3343" t="str">
        <f t="shared" si="750"/>
        <v>11.00.00</v>
      </c>
      <c r="T3343" t="str">
        <f t="shared" si="751"/>
        <v>17.00.00</v>
      </c>
      <c r="U3343" t="str">
        <f t="shared" si="752"/>
        <v>29-ago-2018</v>
      </c>
      <c r="V3343">
        <f t="shared" si="753"/>
        <v>8</v>
      </c>
      <c r="W3343">
        <f t="shared" si="754"/>
        <v>2018</v>
      </c>
      <c r="X3343">
        <f t="shared" si="755"/>
        <v>29</v>
      </c>
      <c r="Y3343" s="25">
        <f t="shared" si="756"/>
        <v>27932.200000000226</v>
      </c>
    </row>
    <row r="3344" spans="1:25">
      <c r="A3344" t="s">
        <v>6539</v>
      </c>
      <c r="B3344" t="s">
        <v>6540</v>
      </c>
      <c r="C3344" t="s">
        <v>25</v>
      </c>
      <c r="D3344">
        <v>49</v>
      </c>
      <c r="E3344" s="36">
        <v>21.3</v>
      </c>
      <c r="F3344" s="4">
        <v>1.6999999999999999E-3</v>
      </c>
      <c r="G3344">
        <v>0</v>
      </c>
      <c r="H3344" s="25">
        <v>22.6</v>
      </c>
      <c r="I3344" s="25">
        <v>-19</v>
      </c>
      <c r="J3344" s="3">
        <v>10000</v>
      </c>
      <c r="K3344" s="7">
        <f t="shared" si="743"/>
        <v>1</v>
      </c>
      <c r="L3344" s="6">
        <f t="shared" si="744"/>
        <v>21.3</v>
      </c>
      <c r="M3344">
        <v>1</v>
      </c>
      <c r="N3344" s="9">
        <f t="shared" si="745"/>
        <v>1</v>
      </c>
      <c r="O3344" s="9">
        <f t="shared" si="746"/>
        <v>0</v>
      </c>
      <c r="P3344" s="9">
        <f t="shared" si="747"/>
        <v>0</v>
      </c>
      <c r="Q3344" s="8">
        <f t="shared" si="748"/>
        <v>21.3</v>
      </c>
      <c r="R3344" s="8">
        <f t="shared" si="749"/>
        <v>0</v>
      </c>
      <c r="S3344" t="str">
        <f t="shared" si="750"/>
        <v>13.20.00</v>
      </c>
      <c r="T3344" t="str">
        <f t="shared" si="751"/>
        <v>17.25.00</v>
      </c>
      <c r="U3344" t="str">
        <f t="shared" si="752"/>
        <v>29-ago-2018</v>
      </c>
      <c r="V3344">
        <f t="shared" si="753"/>
        <v>8</v>
      </c>
      <c r="W3344">
        <f t="shared" si="754"/>
        <v>2018</v>
      </c>
      <c r="X3344">
        <f t="shared" si="755"/>
        <v>29</v>
      </c>
      <c r="Y3344" s="25">
        <f t="shared" si="756"/>
        <v>27953.500000000226</v>
      </c>
    </row>
    <row r="3345" spans="1:25">
      <c r="A3345" t="s">
        <v>6543</v>
      </c>
      <c r="B3345" t="s">
        <v>6544</v>
      </c>
      <c r="C3345" t="s">
        <v>25</v>
      </c>
      <c r="D3345">
        <v>57</v>
      </c>
      <c r="E3345" s="36">
        <v>6.3</v>
      </c>
      <c r="F3345" s="4">
        <v>5.0000000000000001E-4</v>
      </c>
      <c r="G3345">
        <v>0</v>
      </c>
      <c r="H3345" s="25">
        <v>31.8</v>
      </c>
      <c r="I3345" s="25">
        <v>-24.9</v>
      </c>
      <c r="J3345" s="3">
        <v>10000</v>
      </c>
      <c r="K3345" s="7">
        <f t="shared" si="743"/>
        <v>2</v>
      </c>
      <c r="L3345" s="6">
        <f t="shared" si="744"/>
        <v>27.6</v>
      </c>
      <c r="M3345">
        <v>1</v>
      </c>
      <c r="N3345" s="9">
        <f t="shared" si="745"/>
        <v>1</v>
      </c>
      <c r="O3345" s="9">
        <f t="shared" si="746"/>
        <v>0</v>
      </c>
      <c r="P3345" s="9">
        <f t="shared" si="747"/>
        <v>0</v>
      </c>
      <c r="Q3345" s="8">
        <f t="shared" si="748"/>
        <v>6.3</v>
      </c>
      <c r="R3345" s="8">
        <f t="shared" si="749"/>
        <v>0</v>
      </c>
      <c r="S3345" t="str">
        <f t="shared" si="750"/>
        <v>12.40.00</v>
      </c>
      <c r="T3345" t="str">
        <f t="shared" si="751"/>
        <v>17.25.00</v>
      </c>
      <c r="U3345" t="str">
        <f t="shared" si="752"/>
        <v>30-ago-2018</v>
      </c>
      <c r="V3345">
        <f t="shared" si="753"/>
        <v>8</v>
      </c>
      <c r="W3345">
        <f t="shared" si="754"/>
        <v>2018</v>
      </c>
      <c r="X3345">
        <f t="shared" si="755"/>
        <v>30</v>
      </c>
      <c r="Y3345" s="25">
        <f t="shared" si="756"/>
        <v>27959.800000000225</v>
      </c>
    </row>
    <row r="3346" spans="1:25">
      <c r="A3346" t="s">
        <v>4684</v>
      </c>
      <c r="B3346" t="s">
        <v>3753</v>
      </c>
      <c r="C3346" t="s">
        <v>55</v>
      </c>
      <c r="D3346">
        <v>34</v>
      </c>
      <c r="E3346" s="36">
        <v>98.9</v>
      </c>
      <c r="F3346" s="4">
        <v>8.0000000000000002E-3</v>
      </c>
      <c r="G3346">
        <v>0</v>
      </c>
      <c r="H3346" s="25">
        <v>110.8</v>
      </c>
      <c r="I3346" s="25">
        <v>-30.7</v>
      </c>
      <c r="J3346" s="3">
        <v>10000</v>
      </c>
      <c r="K3346" s="7">
        <f t="shared" si="743"/>
        <v>3</v>
      </c>
      <c r="L3346" s="6">
        <f t="shared" si="744"/>
        <v>126.5</v>
      </c>
      <c r="M3346">
        <v>1</v>
      </c>
      <c r="N3346" s="9">
        <f t="shared" si="745"/>
        <v>1</v>
      </c>
      <c r="O3346" s="9">
        <f t="shared" si="746"/>
        <v>0</v>
      </c>
      <c r="P3346" s="9">
        <f t="shared" si="747"/>
        <v>0</v>
      </c>
      <c r="Q3346" s="8">
        <f t="shared" si="748"/>
        <v>98.9</v>
      </c>
      <c r="R3346" s="8">
        <f t="shared" si="749"/>
        <v>0</v>
      </c>
      <c r="S3346" t="str">
        <f t="shared" si="750"/>
        <v>23.00.00</v>
      </c>
      <c r="T3346" t="str">
        <f t="shared" si="751"/>
        <v>10.00.00</v>
      </c>
      <c r="U3346" t="str">
        <f t="shared" si="752"/>
        <v>30-ago-2018</v>
      </c>
      <c r="V3346">
        <f t="shared" si="753"/>
        <v>8</v>
      </c>
      <c r="W3346">
        <f t="shared" si="754"/>
        <v>2018</v>
      </c>
      <c r="X3346">
        <f t="shared" si="755"/>
        <v>30</v>
      </c>
      <c r="Y3346" s="25">
        <f t="shared" si="756"/>
        <v>28058.700000000226</v>
      </c>
    </row>
    <row r="3347" spans="1:25">
      <c r="A3347" t="s">
        <v>4682</v>
      </c>
      <c r="B3347" t="s">
        <v>4683</v>
      </c>
      <c r="C3347" t="s">
        <v>55</v>
      </c>
      <c r="D3347">
        <v>7</v>
      </c>
      <c r="E3347" s="36">
        <v>77.2</v>
      </c>
      <c r="F3347" s="4">
        <v>6.1999999999999998E-3</v>
      </c>
      <c r="G3347">
        <v>0</v>
      </c>
      <c r="H3347" s="25">
        <v>138.30000000000001</v>
      </c>
      <c r="I3347" s="25">
        <v>0</v>
      </c>
      <c r="J3347" s="3">
        <v>10000</v>
      </c>
      <c r="K3347" s="7">
        <f t="shared" si="743"/>
        <v>4</v>
      </c>
      <c r="L3347" s="6">
        <f t="shared" si="744"/>
        <v>203.7</v>
      </c>
      <c r="M3347">
        <v>1</v>
      </c>
      <c r="N3347" s="9">
        <f t="shared" si="745"/>
        <v>1</v>
      </c>
      <c r="O3347" s="9">
        <f t="shared" si="746"/>
        <v>0</v>
      </c>
      <c r="P3347" s="9">
        <f t="shared" si="747"/>
        <v>0</v>
      </c>
      <c r="Q3347" s="8">
        <f t="shared" si="748"/>
        <v>77.2</v>
      </c>
      <c r="R3347" s="8">
        <f t="shared" si="749"/>
        <v>0</v>
      </c>
      <c r="S3347" t="str">
        <f t="shared" si="750"/>
        <v>5.00.00</v>
      </c>
      <c r="T3347" t="str">
        <f t="shared" si="751"/>
        <v>12.00.00</v>
      </c>
      <c r="U3347" t="str">
        <f t="shared" si="752"/>
        <v>30-ago-2018</v>
      </c>
      <c r="V3347">
        <f t="shared" si="753"/>
        <v>8</v>
      </c>
      <c r="W3347">
        <f t="shared" si="754"/>
        <v>2018</v>
      </c>
      <c r="X3347">
        <f t="shared" si="755"/>
        <v>30</v>
      </c>
      <c r="Y3347" s="25">
        <f t="shared" si="756"/>
        <v>28135.900000000227</v>
      </c>
    </row>
    <row r="3348" spans="1:25">
      <c r="A3348" t="s">
        <v>6541</v>
      </c>
      <c r="B3348" t="s">
        <v>6542</v>
      </c>
      <c r="C3348" t="s">
        <v>55</v>
      </c>
      <c r="D3348">
        <v>30</v>
      </c>
      <c r="E3348" s="36">
        <v>155.19999999999999</v>
      </c>
      <c r="F3348" s="4">
        <v>6.1999999999999998E-3</v>
      </c>
      <c r="G3348">
        <v>0</v>
      </c>
      <c r="H3348" s="25">
        <v>245.2</v>
      </c>
      <c r="I3348" s="25">
        <v>0</v>
      </c>
      <c r="J3348" s="3">
        <v>10000</v>
      </c>
      <c r="K3348" s="7">
        <f t="shared" si="743"/>
        <v>5</v>
      </c>
      <c r="L3348" s="6">
        <f t="shared" si="744"/>
        <v>358.9</v>
      </c>
      <c r="M3348">
        <v>1</v>
      </c>
      <c r="N3348" s="9">
        <f t="shared" si="745"/>
        <v>1</v>
      </c>
      <c r="O3348" s="9">
        <f t="shared" si="746"/>
        <v>0</v>
      </c>
      <c r="P3348" s="9">
        <f t="shared" si="747"/>
        <v>0</v>
      </c>
      <c r="Q3348" s="8">
        <f t="shared" si="748"/>
        <v>155.19999999999999</v>
      </c>
      <c r="R3348" s="8">
        <f t="shared" si="749"/>
        <v>0</v>
      </c>
      <c r="S3348" t="str">
        <f t="shared" si="750"/>
        <v>9.05.00</v>
      </c>
      <c r="T3348" t="str">
        <f t="shared" si="751"/>
        <v>11.35.00</v>
      </c>
      <c r="U3348" t="str">
        <f t="shared" si="752"/>
        <v>30-ago-2018</v>
      </c>
      <c r="V3348">
        <f t="shared" si="753"/>
        <v>8</v>
      </c>
      <c r="W3348">
        <f t="shared" si="754"/>
        <v>2018</v>
      </c>
      <c r="X3348">
        <f t="shared" si="755"/>
        <v>30</v>
      </c>
      <c r="Y3348" s="25">
        <f t="shared" si="756"/>
        <v>28291.100000000228</v>
      </c>
    </row>
    <row r="3349" spans="1:25">
      <c r="A3349" t="s">
        <v>6545</v>
      </c>
      <c r="B3349" t="s">
        <v>6546</v>
      </c>
      <c r="C3349" t="s">
        <v>25</v>
      </c>
      <c r="D3349">
        <v>32</v>
      </c>
      <c r="E3349" s="36">
        <v>-11.4</v>
      </c>
      <c r="F3349" s="4">
        <v>-8.9999999999999998E-4</v>
      </c>
      <c r="G3349">
        <v>0</v>
      </c>
      <c r="H3349" s="25">
        <v>5.8</v>
      </c>
      <c r="I3349" s="25">
        <v>-22.7</v>
      </c>
      <c r="J3349" s="3">
        <v>10000</v>
      </c>
      <c r="K3349" s="7">
        <f t="shared" si="743"/>
        <v>-1</v>
      </c>
      <c r="L3349" s="6">
        <f t="shared" si="744"/>
        <v>-11.4</v>
      </c>
      <c r="M3349">
        <v>1</v>
      </c>
      <c r="N3349" s="9">
        <f t="shared" si="745"/>
        <v>0</v>
      </c>
      <c r="O3349" s="9">
        <f t="shared" si="746"/>
        <v>-1</v>
      </c>
      <c r="P3349" s="9">
        <f t="shared" si="747"/>
        <v>0</v>
      </c>
      <c r="Q3349" s="8">
        <f t="shared" si="748"/>
        <v>0</v>
      </c>
      <c r="R3349" s="8">
        <f t="shared" si="749"/>
        <v>-11.4</v>
      </c>
      <c r="S3349" t="str">
        <f t="shared" si="750"/>
        <v>13.10.00</v>
      </c>
      <c r="T3349" t="str">
        <f t="shared" si="751"/>
        <v>15.50.00</v>
      </c>
      <c r="U3349" t="str">
        <f t="shared" si="752"/>
        <v>31-ago-2018</v>
      </c>
      <c r="V3349">
        <f t="shared" si="753"/>
        <v>8</v>
      </c>
      <c r="W3349">
        <f t="shared" si="754"/>
        <v>2018</v>
      </c>
      <c r="X3349">
        <f t="shared" si="755"/>
        <v>31</v>
      </c>
      <c r="Y3349" s="25">
        <f t="shared" si="756"/>
        <v>28279.700000000226</v>
      </c>
    </row>
    <row r="3350" spans="1:25">
      <c r="A3350" t="s">
        <v>6546</v>
      </c>
      <c r="B3350" t="s">
        <v>6547</v>
      </c>
      <c r="C3350" t="s">
        <v>55</v>
      </c>
      <c r="D3350">
        <v>19</v>
      </c>
      <c r="E3350" s="36">
        <v>40.200000000000003</v>
      </c>
      <c r="F3350" s="4">
        <v>1.6000000000000001E-3</v>
      </c>
      <c r="G3350">
        <v>0</v>
      </c>
      <c r="H3350" s="25">
        <v>58</v>
      </c>
      <c r="I3350" s="25">
        <v>-46.6</v>
      </c>
      <c r="J3350" s="3">
        <v>10000</v>
      </c>
      <c r="K3350" s="7">
        <f t="shared" si="743"/>
        <v>1</v>
      </c>
      <c r="L3350" s="6">
        <f t="shared" si="744"/>
        <v>40.200000000000003</v>
      </c>
      <c r="M3350">
        <v>1</v>
      </c>
      <c r="N3350" s="9">
        <f t="shared" si="745"/>
        <v>1</v>
      </c>
      <c r="O3350" s="9">
        <f t="shared" si="746"/>
        <v>0</v>
      </c>
      <c r="P3350" s="9">
        <f t="shared" si="747"/>
        <v>0</v>
      </c>
      <c r="Q3350" s="8">
        <f t="shared" si="748"/>
        <v>40.200000000000003</v>
      </c>
      <c r="R3350" s="8">
        <f t="shared" si="749"/>
        <v>0</v>
      </c>
      <c r="S3350" t="str">
        <f t="shared" si="750"/>
        <v>15.50.00</v>
      </c>
      <c r="T3350" t="str">
        <f t="shared" si="751"/>
        <v>17.25.00</v>
      </c>
      <c r="U3350" t="str">
        <f t="shared" si="752"/>
        <v>31-ago-2018</v>
      </c>
      <c r="V3350">
        <f t="shared" si="753"/>
        <v>8</v>
      </c>
      <c r="W3350">
        <f t="shared" si="754"/>
        <v>2018</v>
      </c>
      <c r="X3350">
        <f t="shared" si="755"/>
        <v>31</v>
      </c>
      <c r="Y3350" s="25">
        <f t="shared" si="756"/>
        <v>28319.900000000227</v>
      </c>
    </row>
    <row r="3351" spans="1:25">
      <c r="A3351" t="s">
        <v>7748</v>
      </c>
      <c r="B3351" t="s">
        <v>31</v>
      </c>
      <c r="C3351" t="s">
        <v>55</v>
      </c>
      <c r="D3351">
        <v>31</v>
      </c>
      <c r="E3351" s="36">
        <v>0.8</v>
      </c>
      <c r="F3351" s="4">
        <v>1E-4</v>
      </c>
      <c r="G3351">
        <v>0</v>
      </c>
      <c r="H3351" s="25">
        <v>21.8</v>
      </c>
      <c r="I3351" s="25">
        <v>-38.5</v>
      </c>
      <c r="J3351" s="3">
        <v>10000</v>
      </c>
      <c r="K3351" s="7">
        <f t="shared" si="743"/>
        <v>2</v>
      </c>
      <c r="L3351" s="6">
        <f t="shared" si="744"/>
        <v>41</v>
      </c>
      <c r="M3351">
        <v>1</v>
      </c>
      <c r="N3351" s="9">
        <f t="shared" si="745"/>
        <v>1</v>
      </c>
      <c r="O3351" s="9">
        <f t="shared" si="746"/>
        <v>0</v>
      </c>
      <c r="P3351" s="9">
        <f t="shared" si="747"/>
        <v>0</v>
      </c>
      <c r="Q3351" s="8">
        <f t="shared" si="748"/>
        <v>0.8</v>
      </c>
      <c r="R3351" s="8">
        <f t="shared" si="749"/>
        <v>0</v>
      </c>
      <c r="S3351" t="str">
        <f t="shared" si="750"/>
        <v>9.45.00</v>
      </c>
      <c r="T3351" t="str">
        <f t="shared" si="751"/>
        <v>17.30.00</v>
      </c>
      <c r="U3351" t="str">
        <f t="shared" si="752"/>
        <v>31-ago-2018</v>
      </c>
      <c r="V3351">
        <f t="shared" si="753"/>
        <v>8</v>
      </c>
      <c r="W3351">
        <f t="shared" si="754"/>
        <v>2018</v>
      </c>
      <c r="X3351">
        <f t="shared" si="755"/>
        <v>31</v>
      </c>
      <c r="Y3351" s="25">
        <f t="shared" si="756"/>
        <v>28320.700000000226</v>
      </c>
    </row>
    <row r="3352" spans="1:25">
      <c r="A3352" t="s">
        <v>3753</v>
      </c>
      <c r="B3352" t="s">
        <v>3754</v>
      </c>
      <c r="C3352" t="s">
        <v>25</v>
      </c>
      <c r="D3352">
        <v>13</v>
      </c>
      <c r="E3352" s="36">
        <v>3.5</v>
      </c>
      <c r="F3352" s="4">
        <v>2.9999999999999997E-4</v>
      </c>
      <c r="G3352">
        <v>0</v>
      </c>
      <c r="H3352" s="25">
        <v>15.5</v>
      </c>
      <c r="I3352" s="25">
        <v>-17.100000000000001</v>
      </c>
      <c r="J3352" s="3">
        <v>10000</v>
      </c>
      <c r="K3352" s="7">
        <f t="shared" si="743"/>
        <v>3</v>
      </c>
      <c r="L3352" s="6">
        <f t="shared" si="744"/>
        <v>44.5</v>
      </c>
      <c r="M3352">
        <v>1</v>
      </c>
      <c r="N3352" s="9">
        <f t="shared" si="745"/>
        <v>1</v>
      </c>
      <c r="O3352" s="9">
        <f t="shared" si="746"/>
        <v>0</v>
      </c>
      <c r="P3352" s="9">
        <f t="shared" si="747"/>
        <v>0</v>
      </c>
      <c r="Q3352" s="8">
        <f t="shared" si="748"/>
        <v>3.5</v>
      </c>
      <c r="R3352" s="8">
        <f t="shared" si="749"/>
        <v>0</v>
      </c>
      <c r="S3352" t="str">
        <f t="shared" si="750"/>
        <v>10.00.00</v>
      </c>
      <c r="T3352" t="str">
        <f t="shared" si="751"/>
        <v>23.00.00</v>
      </c>
      <c r="U3352" t="str">
        <f t="shared" si="752"/>
        <v xml:space="preserve">3-set-2018 </v>
      </c>
      <c r="V3352">
        <f t="shared" si="753"/>
        <v>9</v>
      </c>
      <c r="W3352">
        <f t="shared" si="754"/>
        <v>2018</v>
      </c>
      <c r="X3352">
        <f t="shared" si="755"/>
        <v>3</v>
      </c>
      <c r="Y3352" s="25">
        <f t="shared" si="756"/>
        <v>28324.200000000226</v>
      </c>
    </row>
    <row r="3353" spans="1:25">
      <c r="A3353" t="s">
        <v>4685</v>
      </c>
      <c r="B3353" t="s">
        <v>4686</v>
      </c>
      <c r="C3353" t="s">
        <v>25</v>
      </c>
      <c r="D3353">
        <v>8</v>
      </c>
      <c r="E3353" s="36">
        <v>-6.8</v>
      </c>
      <c r="F3353" s="4">
        <v>-5.9999999999999995E-4</v>
      </c>
      <c r="G3353">
        <v>0</v>
      </c>
      <c r="H3353" s="25">
        <v>52.1</v>
      </c>
      <c r="I3353" s="25">
        <v>-11.1</v>
      </c>
      <c r="J3353" s="3">
        <v>10000</v>
      </c>
      <c r="K3353" s="7">
        <f t="shared" si="743"/>
        <v>-1</v>
      </c>
      <c r="L3353" s="6">
        <f t="shared" si="744"/>
        <v>-6.8</v>
      </c>
      <c r="M3353">
        <v>1</v>
      </c>
      <c r="N3353" s="9">
        <f t="shared" si="745"/>
        <v>0</v>
      </c>
      <c r="O3353" s="9">
        <f t="shared" si="746"/>
        <v>-1</v>
      </c>
      <c r="P3353" s="9">
        <f t="shared" si="747"/>
        <v>0</v>
      </c>
      <c r="Q3353" s="8">
        <f t="shared" si="748"/>
        <v>0</v>
      </c>
      <c r="R3353" s="8">
        <f t="shared" si="749"/>
        <v>-6.8</v>
      </c>
      <c r="S3353" t="str">
        <f t="shared" si="750"/>
        <v>1.00.00</v>
      </c>
      <c r="T3353" t="str">
        <f t="shared" si="751"/>
        <v>9.00.00</v>
      </c>
      <c r="U3353" t="str">
        <f t="shared" si="752"/>
        <v xml:space="preserve">4-set-2018 </v>
      </c>
      <c r="V3353">
        <f t="shared" si="753"/>
        <v>9</v>
      </c>
      <c r="W3353">
        <f t="shared" si="754"/>
        <v>2018</v>
      </c>
      <c r="X3353">
        <f t="shared" si="755"/>
        <v>4</v>
      </c>
      <c r="Y3353" s="25">
        <f t="shared" si="756"/>
        <v>28317.400000000227</v>
      </c>
    </row>
    <row r="3354" spans="1:25">
      <c r="A3354" t="s">
        <v>2676</v>
      </c>
      <c r="B3354" t="s">
        <v>2677</v>
      </c>
      <c r="C3354" t="s">
        <v>55</v>
      </c>
      <c r="D3354">
        <v>8</v>
      </c>
      <c r="E3354" s="38">
        <v>47.2</v>
      </c>
      <c r="F3354" s="4">
        <v>1.9E-3</v>
      </c>
      <c r="G3354">
        <v>0</v>
      </c>
      <c r="H3354" s="25">
        <v>109.6</v>
      </c>
      <c r="I3354" s="25">
        <v>-21.2</v>
      </c>
      <c r="J3354" s="3">
        <v>10000</v>
      </c>
      <c r="K3354" s="7">
        <f t="shared" si="743"/>
        <v>1</v>
      </c>
      <c r="L3354" s="6">
        <f t="shared" si="744"/>
        <v>47.2</v>
      </c>
      <c r="M3354">
        <v>1</v>
      </c>
      <c r="N3354" s="9">
        <f t="shared" si="745"/>
        <v>1</v>
      </c>
      <c r="O3354" s="9">
        <f t="shared" si="746"/>
        <v>0</v>
      </c>
      <c r="P3354" s="9">
        <f t="shared" si="747"/>
        <v>0</v>
      </c>
      <c r="Q3354" s="8">
        <f t="shared" si="748"/>
        <v>47.2</v>
      </c>
      <c r="R3354" s="8">
        <f t="shared" si="749"/>
        <v>0</v>
      </c>
      <c r="S3354" t="str">
        <f t="shared" si="750"/>
        <v>13.00.00</v>
      </c>
      <c r="T3354" t="str">
        <f t="shared" si="751"/>
        <v>21.00.00</v>
      </c>
      <c r="U3354" t="str">
        <f t="shared" si="752"/>
        <v xml:space="preserve">4-set-2018 </v>
      </c>
      <c r="V3354">
        <f t="shared" si="753"/>
        <v>9</v>
      </c>
      <c r="W3354">
        <f t="shared" si="754"/>
        <v>2018</v>
      </c>
      <c r="X3354">
        <f t="shared" si="755"/>
        <v>4</v>
      </c>
      <c r="Y3354" s="25">
        <f t="shared" si="756"/>
        <v>28364.600000000228</v>
      </c>
    </row>
    <row r="3355" spans="1:25">
      <c r="A3355" t="s">
        <v>6548</v>
      </c>
      <c r="B3355" t="s">
        <v>6549</v>
      </c>
      <c r="C3355" t="s">
        <v>25</v>
      </c>
      <c r="D3355">
        <v>11</v>
      </c>
      <c r="E3355" s="36">
        <v>12.5</v>
      </c>
      <c r="F3355" s="4">
        <v>1E-3</v>
      </c>
      <c r="G3355">
        <v>0</v>
      </c>
      <c r="H3355" s="25">
        <v>31</v>
      </c>
      <c r="I3355" s="25">
        <v>0</v>
      </c>
      <c r="J3355" s="3">
        <v>10000</v>
      </c>
      <c r="K3355" s="7">
        <f t="shared" si="743"/>
        <v>2</v>
      </c>
      <c r="L3355" s="6">
        <f t="shared" si="744"/>
        <v>59.7</v>
      </c>
      <c r="M3355">
        <v>1</v>
      </c>
      <c r="N3355" s="9">
        <f t="shared" si="745"/>
        <v>1</v>
      </c>
      <c r="O3355" s="9">
        <f t="shared" si="746"/>
        <v>0</v>
      </c>
      <c r="P3355" s="9">
        <f t="shared" si="747"/>
        <v>0</v>
      </c>
      <c r="Q3355" s="8">
        <f t="shared" si="748"/>
        <v>12.5</v>
      </c>
      <c r="R3355" s="8">
        <f t="shared" si="749"/>
        <v>0</v>
      </c>
      <c r="S3355" t="str">
        <f t="shared" si="750"/>
        <v>16.30.00</v>
      </c>
      <c r="T3355" t="str">
        <f t="shared" si="751"/>
        <v>17.25.00</v>
      </c>
      <c r="U3355" t="str">
        <f t="shared" si="752"/>
        <v xml:space="preserve">4-set-2018 </v>
      </c>
      <c r="V3355">
        <f t="shared" si="753"/>
        <v>9</v>
      </c>
      <c r="W3355">
        <f t="shared" si="754"/>
        <v>2018</v>
      </c>
      <c r="X3355">
        <f t="shared" si="755"/>
        <v>4</v>
      </c>
      <c r="Y3355" s="25">
        <f t="shared" si="756"/>
        <v>28377.100000000228</v>
      </c>
    </row>
    <row r="3356" spans="1:25">
      <c r="A3356" t="s">
        <v>6550</v>
      </c>
      <c r="B3356" t="s">
        <v>6551</v>
      </c>
      <c r="C3356" t="s">
        <v>25</v>
      </c>
      <c r="D3356">
        <v>34</v>
      </c>
      <c r="E3356" s="36">
        <v>-28.3</v>
      </c>
      <c r="F3356" s="4">
        <v>-2.3E-3</v>
      </c>
      <c r="G3356">
        <v>0</v>
      </c>
      <c r="H3356" s="25">
        <v>11.3</v>
      </c>
      <c r="I3356" s="25">
        <v>-60.3</v>
      </c>
      <c r="J3356" s="3">
        <v>10000</v>
      </c>
      <c r="K3356" s="7">
        <f t="shared" si="743"/>
        <v>-1</v>
      </c>
      <c r="L3356" s="6">
        <f t="shared" si="744"/>
        <v>-28.3</v>
      </c>
      <c r="M3356">
        <v>1</v>
      </c>
      <c r="N3356" s="9">
        <f t="shared" si="745"/>
        <v>0</v>
      </c>
      <c r="O3356" s="9">
        <f t="shared" si="746"/>
        <v>-1</v>
      </c>
      <c r="P3356" s="9">
        <f t="shared" si="747"/>
        <v>0</v>
      </c>
      <c r="Q3356" s="8">
        <f t="shared" si="748"/>
        <v>0</v>
      </c>
      <c r="R3356" s="8">
        <f t="shared" si="749"/>
        <v>-28.3</v>
      </c>
      <c r="S3356" t="str">
        <f t="shared" si="750"/>
        <v>12.45.00</v>
      </c>
      <c r="T3356" t="str">
        <f t="shared" si="751"/>
        <v>15.35.00</v>
      </c>
      <c r="U3356" t="str">
        <f t="shared" si="752"/>
        <v xml:space="preserve">5-set-2018 </v>
      </c>
      <c r="V3356">
        <f t="shared" si="753"/>
        <v>9</v>
      </c>
      <c r="W3356">
        <f t="shared" si="754"/>
        <v>2018</v>
      </c>
      <c r="X3356">
        <f t="shared" si="755"/>
        <v>5</v>
      </c>
      <c r="Y3356" s="25">
        <f t="shared" si="756"/>
        <v>28348.800000000228</v>
      </c>
    </row>
    <row r="3357" spans="1:25">
      <c r="A3357" t="s">
        <v>6551</v>
      </c>
      <c r="B3357" t="s">
        <v>6552</v>
      </c>
      <c r="C3357" t="s">
        <v>55</v>
      </c>
      <c r="D3357">
        <v>22</v>
      </c>
      <c r="E3357" s="36">
        <v>97.2</v>
      </c>
      <c r="F3357" s="4">
        <v>4.0000000000000001E-3</v>
      </c>
      <c r="G3357">
        <v>0</v>
      </c>
      <c r="H3357" s="25">
        <v>132.4</v>
      </c>
      <c r="I3357" s="25">
        <v>-39.6</v>
      </c>
      <c r="J3357" s="3">
        <v>10000</v>
      </c>
      <c r="K3357" s="7">
        <f t="shared" si="743"/>
        <v>1</v>
      </c>
      <c r="L3357" s="6">
        <f t="shared" si="744"/>
        <v>97.2</v>
      </c>
      <c r="M3357">
        <v>1</v>
      </c>
      <c r="N3357" s="9">
        <f t="shared" si="745"/>
        <v>1</v>
      </c>
      <c r="O3357" s="9">
        <f t="shared" si="746"/>
        <v>0</v>
      </c>
      <c r="P3357" s="9">
        <f t="shared" si="747"/>
        <v>0</v>
      </c>
      <c r="Q3357" s="8">
        <f t="shared" si="748"/>
        <v>97.2</v>
      </c>
      <c r="R3357" s="8">
        <f t="shared" si="749"/>
        <v>0</v>
      </c>
      <c r="S3357" t="str">
        <f t="shared" si="750"/>
        <v>15.35.00</v>
      </c>
      <c r="T3357" t="str">
        <f t="shared" si="751"/>
        <v>17.25.00</v>
      </c>
      <c r="U3357" t="str">
        <f t="shared" si="752"/>
        <v xml:space="preserve">5-set-2018 </v>
      </c>
      <c r="V3357">
        <f t="shared" si="753"/>
        <v>9</v>
      </c>
      <c r="W3357">
        <f t="shared" si="754"/>
        <v>2018</v>
      </c>
      <c r="X3357">
        <f t="shared" si="755"/>
        <v>5</v>
      </c>
      <c r="Y3357" s="25">
        <f t="shared" si="756"/>
        <v>28446.000000000229</v>
      </c>
    </row>
    <row r="3358" spans="1:25">
      <c r="A3358" t="s">
        <v>4687</v>
      </c>
      <c r="B3358" t="s">
        <v>4688</v>
      </c>
      <c r="C3358" t="s">
        <v>25</v>
      </c>
      <c r="D3358">
        <v>4</v>
      </c>
      <c r="E3358" s="36">
        <v>-66.8</v>
      </c>
      <c r="F3358" s="4">
        <v>-5.4999999999999997E-3</v>
      </c>
      <c r="G3358">
        <v>0</v>
      </c>
      <c r="H3358" s="25">
        <v>1.6</v>
      </c>
      <c r="I3358" s="25">
        <v>-66.8</v>
      </c>
      <c r="J3358" s="3">
        <v>10000</v>
      </c>
      <c r="K3358" s="7">
        <f t="shared" si="743"/>
        <v>-1</v>
      </c>
      <c r="L3358" s="6">
        <f t="shared" si="744"/>
        <v>-66.8</v>
      </c>
      <c r="M3358">
        <v>1</v>
      </c>
      <c r="N3358" s="9">
        <f t="shared" si="745"/>
        <v>0</v>
      </c>
      <c r="O3358" s="9">
        <f t="shared" si="746"/>
        <v>-1</v>
      </c>
      <c r="P3358" s="9">
        <f t="shared" si="747"/>
        <v>0</v>
      </c>
      <c r="Q3358" s="8">
        <f t="shared" si="748"/>
        <v>0</v>
      </c>
      <c r="R3358" s="8">
        <f t="shared" si="749"/>
        <v>-66.8</v>
      </c>
      <c r="S3358" t="str">
        <f t="shared" si="750"/>
        <v>4.00.00</v>
      </c>
      <c r="T3358" t="str">
        <f t="shared" si="751"/>
        <v>8.00.00</v>
      </c>
      <c r="U3358" t="str">
        <f t="shared" si="752"/>
        <v xml:space="preserve">5-set-2018 </v>
      </c>
      <c r="V3358">
        <f t="shared" si="753"/>
        <v>9</v>
      </c>
      <c r="W3358">
        <f t="shared" si="754"/>
        <v>2018</v>
      </c>
      <c r="X3358">
        <f t="shared" si="755"/>
        <v>5</v>
      </c>
      <c r="Y3358" s="25">
        <f t="shared" si="756"/>
        <v>28379.20000000023</v>
      </c>
    </row>
    <row r="3359" spans="1:25">
      <c r="A3359" t="s">
        <v>4689</v>
      </c>
      <c r="B3359" t="s">
        <v>4690</v>
      </c>
      <c r="C3359" t="s">
        <v>55</v>
      </c>
      <c r="D3359">
        <v>4</v>
      </c>
      <c r="E3359" s="36">
        <v>-7.8</v>
      </c>
      <c r="F3359" s="4">
        <v>-5.9999999999999995E-4</v>
      </c>
      <c r="G3359">
        <v>0</v>
      </c>
      <c r="H3359" s="25">
        <v>44.8</v>
      </c>
      <c r="I3359" s="25">
        <v>-7.8</v>
      </c>
      <c r="J3359" s="3">
        <v>10000</v>
      </c>
      <c r="K3359" s="7">
        <f t="shared" si="743"/>
        <v>-2</v>
      </c>
      <c r="L3359" s="6">
        <f t="shared" si="744"/>
        <v>-74.599999999999994</v>
      </c>
      <c r="M3359">
        <v>1</v>
      </c>
      <c r="N3359" s="9">
        <f t="shared" si="745"/>
        <v>0</v>
      </c>
      <c r="O3359" s="9">
        <f t="shared" si="746"/>
        <v>-1</v>
      </c>
      <c r="P3359" s="9">
        <f t="shared" si="747"/>
        <v>0</v>
      </c>
      <c r="Q3359" s="8">
        <f t="shared" si="748"/>
        <v>0</v>
      </c>
      <c r="R3359" s="8">
        <f t="shared" si="749"/>
        <v>-7.8</v>
      </c>
      <c r="S3359" t="str">
        <f t="shared" si="750"/>
        <v>9.00.00</v>
      </c>
      <c r="T3359" t="str">
        <f t="shared" si="751"/>
        <v>13.00.00</v>
      </c>
      <c r="U3359" t="str">
        <f t="shared" si="752"/>
        <v xml:space="preserve">5-set-2018 </v>
      </c>
      <c r="V3359">
        <f t="shared" si="753"/>
        <v>9</v>
      </c>
      <c r="W3359">
        <f t="shared" si="754"/>
        <v>2018</v>
      </c>
      <c r="X3359">
        <f t="shared" si="755"/>
        <v>5</v>
      </c>
      <c r="Y3359" s="25">
        <f t="shared" si="756"/>
        <v>28371.400000000231</v>
      </c>
    </row>
    <row r="3360" spans="1:25">
      <c r="A3360" t="s">
        <v>6553</v>
      </c>
      <c r="B3360" t="s">
        <v>6554</v>
      </c>
      <c r="C3360" t="s">
        <v>25</v>
      </c>
      <c r="D3360">
        <v>32</v>
      </c>
      <c r="E3360" s="36">
        <v>-12.3</v>
      </c>
      <c r="F3360" s="4">
        <v>-1E-3</v>
      </c>
      <c r="G3360">
        <v>0</v>
      </c>
      <c r="H3360" s="25">
        <v>49</v>
      </c>
      <c r="I3360" s="25">
        <v>-45.9</v>
      </c>
      <c r="J3360" s="3">
        <v>10000</v>
      </c>
      <c r="K3360" s="7">
        <f t="shared" si="743"/>
        <v>-3</v>
      </c>
      <c r="L3360" s="6">
        <f t="shared" si="744"/>
        <v>-86.899999999999991</v>
      </c>
      <c r="M3360">
        <v>1</v>
      </c>
      <c r="N3360" s="9">
        <f t="shared" si="745"/>
        <v>0</v>
      </c>
      <c r="O3360" s="9">
        <f t="shared" si="746"/>
        <v>-1</v>
      </c>
      <c r="P3360" s="9">
        <f t="shared" si="747"/>
        <v>0</v>
      </c>
      <c r="Q3360" s="8">
        <f t="shared" si="748"/>
        <v>0</v>
      </c>
      <c r="R3360" s="8">
        <f t="shared" si="749"/>
        <v>-12.3</v>
      </c>
      <c r="S3360" t="str">
        <f t="shared" si="750"/>
        <v>10.30.00</v>
      </c>
      <c r="T3360" t="str">
        <f t="shared" si="751"/>
        <v>13.10.00</v>
      </c>
      <c r="U3360" t="str">
        <f t="shared" si="752"/>
        <v xml:space="preserve">6-set-2018 </v>
      </c>
      <c r="V3360">
        <f t="shared" si="753"/>
        <v>9</v>
      </c>
      <c r="W3360">
        <f t="shared" si="754"/>
        <v>2018</v>
      </c>
      <c r="X3360">
        <f t="shared" si="755"/>
        <v>6</v>
      </c>
      <c r="Y3360" s="25">
        <f t="shared" si="756"/>
        <v>28359.100000000231</v>
      </c>
    </row>
    <row r="3361" spans="1:25">
      <c r="A3361" t="s">
        <v>6554</v>
      </c>
      <c r="B3361" t="s">
        <v>6555</v>
      </c>
      <c r="C3361" t="s">
        <v>55</v>
      </c>
      <c r="D3361">
        <v>51</v>
      </c>
      <c r="E3361" s="36">
        <v>127.2</v>
      </c>
      <c r="F3361" s="4">
        <v>5.3E-3</v>
      </c>
      <c r="G3361">
        <v>0</v>
      </c>
      <c r="H3361" s="25">
        <v>164.4</v>
      </c>
      <c r="I3361" s="25">
        <v>-79.8</v>
      </c>
      <c r="J3361" s="3">
        <v>10000</v>
      </c>
      <c r="K3361" s="7">
        <f t="shared" si="743"/>
        <v>1</v>
      </c>
      <c r="L3361" s="6">
        <f t="shared" si="744"/>
        <v>127.2</v>
      </c>
      <c r="M3361">
        <v>1</v>
      </c>
      <c r="N3361" s="9">
        <f t="shared" si="745"/>
        <v>1</v>
      </c>
      <c r="O3361" s="9">
        <f t="shared" si="746"/>
        <v>0</v>
      </c>
      <c r="P3361" s="9">
        <f t="shared" si="747"/>
        <v>0</v>
      </c>
      <c r="Q3361" s="8">
        <f t="shared" si="748"/>
        <v>127.2</v>
      </c>
      <c r="R3361" s="8">
        <f t="shared" si="749"/>
        <v>0</v>
      </c>
      <c r="S3361" t="str">
        <f t="shared" si="750"/>
        <v>13.10.00</v>
      </c>
      <c r="T3361" t="str">
        <f t="shared" si="751"/>
        <v>17.25.00</v>
      </c>
      <c r="U3361" t="str">
        <f t="shared" si="752"/>
        <v xml:space="preserve">6-set-2018 </v>
      </c>
      <c r="V3361">
        <f t="shared" si="753"/>
        <v>9</v>
      </c>
      <c r="W3361">
        <f t="shared" si="754"/>
        <v>2018</v>
      </c>
      <c r="X3361">
        <f t="shared" si="755"/>
        <v>6</v>
      </c>
      <c r="Y3361" s="25">
        <f t="shared" si="756"/>
        <v>28486.300000000232</v>
      </c>
    </row>
    <row r="3362" spans="1:25">
      <c r="A3362" t="s">
        <v>3755</v>
      </c>
      <c r="B3362" t="s">
        <v>3756</v>
      </c>
      <c r="C3362" t="s">
        <v>25</v>
      </c>
      <c r="D3362">
        <v>10</v>
      </c>
      <c r="E3362" s="36">
        <v>17.5</v>
      </c>
      <c r="F3362" s="4">
        <v>1.5E-3</v>
      </c>
      <c r="G3362">
        <v>0</v>
      </c>
      <c r="H3362" s="25">
        <v>23.2</v>
      </c>
      <c r="I3362" s="25">
        <v>-17.5</v>
      </c>
      <c r="J3362" s="3">
        <v>10000</v>
      </c>
      <c r="K3362" s="7">
        <f t="shared" si="743"/>
        <v>2</v>
      </c>
      <c r="L3362" s="6">
        <f t="shared" si="744"/>
        <v>144.69999999999999</v>
      </c>
      <c r="M3362">
        <v>1</v>
      </c>
      <c r="N3362" s="9">
        <f t="shared" si="745"/>
        <v>1</v>
      </c>
      <c r="O3362" s="9">
        <f t="shared" si="746"/>
        <v>0</v>
      </c>
      <c r="P3362" s="9">
        <f t="shared" si="747"/>
        <v>0</v>
      </c>
      <c r="Q3362" s="8">
        <f t="shared" si="748"/>
        <v>17.5</v>
      </c>
      <c r="R3362" s="8">
        <f t="shared" si="749"/>
        <v>0</v>
      </c>
      <c r="S3362" t="str">
        <f t="shared" si="750"/>
        <v>13.00.00</v>
      </c>
      <c r="T3362" t="str">
        <f t="shared" si="751"/>
        <v>0.00.00</v>
      </c>
      <c r="U3362" t="str">
        <f t="shared" si="752"/>
        <v xml:space="preserve">7-set-2018 </v>
      </c>
      <c r="V3362">
        <f t="shared" si="753"/>
        <v>9</v>
      </c>
      <c r="W3362">
        <f t="shared" si="754"/>
        <v>2018</v>
      </c>
      <c r="X3362">
        <f t="shared" si="755"/>
        <v>7</v>
      </c>
      <c r="Y3362" s="25">
        <f t="shared" si="756"/>
        <v>28503.800000000232</v>
      </c>
    </row>
    <row r="3363" spans="1:25">
      <c r="A3363" t="s">
        <v>6556</v>
      </c>
      <c r="B3363" t="s">
        <v>6557</v>
      </c>
      <c r="C3363" t="s">
        <v>25</v>
      </c>
      <c r="D3363">
        <v>16</v>
      </c>
      <c r="E3363" s="36">
        <v>-9.8000000000000007</v>
      </c>
      <c r="F3363" s="4">
        <v>-8.0000000000000004E-4</v>
      </c>
      <c r="G3363">
        <v>0</v>
      </c>
      <c r="H3363" s="25">
        <v>7.9</v>
      </c>
      <c r="I3363" s="25">
        <v>-12.1</v>
      </c>
      <c r="J3363" s="3">
        <v>10000</v>
      </c>
      <c r="K3363" s="7">
        <f t="shared" si="743"/>
        <v>-1</v>
      </c>
      <c r="L3363" s="6">
        <f t="shared" si="744"/>
        <v>-9.8000000000000007</v>
      </c>
      <c r="M3363">
        <v>1</v>
      </c>
      <c r="N3363" s="9">
        <f t="shared" si="745"/>
        <v>0</v>
      </c>
      <c r="O3363" s="9">
        <f t="shared" si="746"/>
        <v>-1</v>
      </c>
      <c r="P3363" s="9">
        <f t="shared" si="747"/>
        <v>0</v>
      </c>
      <c r="Q3363" s="8">
        <f t="shared" si="748"/>
        <v>0</v>
      </c>
      <c r="R3363" s="8">
        <f t="shared" si="749"/>
        <v>-9.8000000000000007</v>
      </c>
      <c r="S3363" t="str">
        <f t="shared" si="750"/>
        <v>16.05.00</v>
      </c>
      <c r="T3363" t="str">
        <f t="shared" si="751"/>
        <v>17.25.00</v>
      </c>
      <c r="U3363" t="str">
        <f t="shared" si="752"/>
        <v xml:space="preserve">7-set-2018 </v>
      </c>
      <c r="V3363">
        <f t="shared" si="753"/>
        <v>9</v>
      </c>
      <c r="W3363">
        <f t="shared" si="754"/>
        <v>2018</v>
      </c>
      <c r="X3363">
        <f t="shared" si="755"/>
        <v>7</v>
      </c>
      <c r="Y3363" s="25">
        <f t="shared" si="756"/>
        <v>28494.000000000233</v>
      </c>
    </row>
    <row r="3364" spans="1:25">
      <c r="A3364" t="s">
        <v>4691</v>
      </c>
      <c r="B3364" t="s">
        <v>4692</v>
      </c>
      <c r="C3364" t="s">
        <v>25</v>
      </c>
      <c r="D3364">
        <v>22</v>
      </c>
      <c r="E3364" s="36">
        <v>42.1</v>
      </c>
      <c r="F3364" s="4">
        <v>3.5000000000000001E-3</v>
      </c>
      <c r="G3364">
        <v>0</v>
      </c>
      <c r="H3364" s="25">
        <v>84.6</v>
      </c>
      <c r="I3364" s="25">
        <v>-31.3</v>
      </c>
      <c r="J3364" s="3">
        <v>10000</v>
      </c>
      <c r="K3364" s="7">
        <f t="shared" si="743"/>
        <v>1</v>
      </c>
      <c r="L3364" s="6">
        <f t="shared" si="744"/>
        <v>42.1</v>
      </c>
      <c r="M3364">
        <v>1</v>
      </c>
      <c r="N3364" s="9">
        <f t="shared" si="745"/>
        <v>1</v>
      </c>
      <c r="O3364" s="9">
        <f t="shared" si="746"/>
        <v>0</v>
      </c>
      <c r="P3364" s="9">
        <f t="shared" si="747"/>
        <v>0</v>
      </c>
      <c r="Q3364" s="8">
        <f t="shared" si="748"/>
        <v>42.1</v>
      </c>
      <c r="R3364" s="8">
        <f t="shared" si="749"/>
        <v>0</v>
      </c>
      <c r="S3364" t="str">
        <f t="shared" si="750"/>
        <v>18.00.00</v>
      </c>
      <c r="T3364" t="str">
        <f t="shared" si="751"/>
        <v>17.00.00</v>
      </c>
      <c r="U3364" t="str">
        <f t="shared" si="752"/>
        <v xml:space="preserve">7-set-2018 </v>
      </c>
      <c r="V3364">
        <f t="shared" si="753"/>
        <v>9</v>
      </c>
      <c r="W3364">
        <f t="shared" si="754"/>
        <v>2018</v>
      </c>
      <c r="X3364">
        <f t="shared" si="755"/>
        <v>7</v>
      </c>
      <c r="Y3364" s="25">
        <f t="shared" si="756"/>
        <v>28536.100000000231</v>
      </c>
    </row>
    <row r="3365" spans="1:25">
      <c r="A3365" t="s">
        <v>6559</v>
      </c>
      <c r="B3365" t="s">
        <v>6560</v>
      </c>
      <c r="C3365" t="s">
        <v>25</v>
      </c>
      <c r="D3365">
        <v>74</v>
      </c>
      <c r="E3365" s="36">
        <v>38.200000000000003</v>
      </c>
      <c r="F3365" s="4">
        <v>3.2000000000000002E-3</v>
      </c>
      <c r="G3365">
        <v>0</v>
      </c>
      <c r="H3365" s="25">
        <v>65.400000000000006</v>
      </c>
      <c r="I3365" s="25">
        <v>-4.5</v>
      </c>
      <c r="J3365" s="3">
        <v>10000</v>
      </c>
      <c r="K3365" s="7">
        <f t="shared" si="743"/>
        <v>2</v>
      </c>
      <c r="L3365" s="6">
        <f t="shared" si="744"/>
        <v>80.300000000000011</v>
      </c>
      <c r="M3365">
        <v>1</v>
      </c>
      <c r="N3365" s="9">
        <f t="shared" si="745"/>
        <v>1</v>
      </c>
      <c r="O3365" s="9">
        <f t="shared" si="746"/>
        <v>0</v>
      </c>
      <c r="P3365" s="9">
        <f t="shared" si="747"/>
        <v>0</v>
      </c>
      <c r="Q3365" s="8">
        <f t="shared" si="748"/>
        <v>38.200000000000003</v>
      </c>
      <c r="R3365" s="8">
        <f t="shared" si="749"/>
        <v>0</v>
      </c>
      <c r="S3365" t="str">
        <f t="shared" si="750"/>
        <v>11.15.00</v>
      </c>
      <c r="T3365" t="str">
        <f t="shared" si="751"/>
        <v>17.25.00</v>
      </c>
      <c r="U3365" t="str">
        <f t="shared" si="752"/>
        <v>10-set-2018</v>
      </c>
      <c r="V3365">
        <f t="shared" si="753"/>
        <v>9</v>
      </c>
      <c r="W3365">
        <f t="shared" si="754"/>
        <v>2018</v>
      </c>
      <c r="X3365">
        <f t="shared" si="755"/>
        <v>10</v>
      </c>
      <c r="Y3365" s="25">
        <f t="shared" si="756"/>
        <v>28574.300000000232</v>
      </c>
    </row>
    <row r="3366" spans="1:25">
      <c r="A3366" t="s">
        <v>6558</v>
      </c>
      <c r="B3366" t="s">
        <v>6559</v>
      </c>
      <c r="C3366" t="s">
        <v>55</v>
      </c>
      <c r="D3366">
        <v>16</v>
      </c>
      <c r="E3366" s="36">
        <v>-68</v>
      </c>
      <c r="F3366" s="4">
        <v>-2.8E-3</v>
      </c>
      <c r="G3366">
        <v>0</v>
      </c>
      <c r="H3366" s="25">
        <v>0</v>
      </c>
      <c r="I3366" s="25">
        <v>-73</v>
      </c>
      <c r="J3366" s="3">
        <v>10000</v>
      </c>
      <c r="K3366" s="7">
        <f t="shared" si="743"/>
        <v>-1</v>
      </c>
      <c r="L3366" s="6">
        <f t="shared" si="744"/>
        <v>-68</v>
      </c>
      <c r="M3366">
        <v>1</v>
      </c>
      <c r="N3366" s="9">
        <f t="shared" si="745"/>
        <v>0</v>
      </c>
      <c r="O3366" s="9">
        <f t="shared" si="746"/>
        <v>-1</v>
      </c>
      <c r="P3366" s="9">
        <f t="shared" si="747"/>
        <v>0</v>
      </c>
      <c r="Q3366" s="8">
        <f t="shared" si="748"/>
        <v>0</v>
      </c>
      <c r="R3366" s="8">
        <f t="shared" si="749"/>
        <v>-68</v>
      </c>
      <c r="S3366" t="str">
        <f t="shared" si="750"/>
        <v>9.55.00</v>
      </c>
      <c r="T3366" t="str">
        <f t="shared" si="751"/>
        <v>11.15.00</v>
      </c>
      <c r="U3366" t="str">
        <f t="shared" si="752"/>
        <v>10-set-2018</v>
      </c>
      <c r="V3366">
        <f t="shared" si="753"/>
        <v>9</v>
      </c>
      <c r="W3366">
        <f t="shared" si="754"/>
        <v>2018</v>
      </c>
      <c r="X3366">
        <f t="shared" si="755"/>
        <v>10</v>
      </c>
      <c r="Y3366" s="25">
        <f t="shared" si="756"/>
        <v>28506.300000000232</v>
      </c>
    </row>
    <row r="3367" spans="1:25">
      <c r="A3367" t="s">
        <v>4695</v>
      </c>
      <c r="B3367" t="s">
        <v>4696</v>
      </c>
      <c r="C3367" t="s">
        <v>55</v>
      </c>
      <c r="D3367">
        <v>1</v>
      </c>
      <c r="E3367" s="36">
        <v>-21.8</v>
      </c>
      <c r="F3367" s="4">
        <v>-1.8E-3</v>
      </c>
      <c r="G3367">
        <v>0</v>
      </c>
      <c r="H3367" s="25">
        <v>0</v>
      </c>
      <c r="I3367" s="25">
        <v>-21.8</v>
      </c>
      <c r="J3367" s="3">
        <v>10000</v>
      </c>
      <c r="K3367" s="7">
        <f t="shared" si="743"/>
        <v>-2</v>
      </c>
      <c r="L3367" s="6">
        <f t="shared" si="744"/>
        <v>-89.8</v>
      </c>
      <c r="M3367">
        <v>1</v>
      </c>
      <c r="N3367" s="9">
        <f t="shared" si="745"/>
        <v>0</v>
      </c>
      <c r="O3367" s="9">
        <f t="shared" si="746"/>
        <v>-1</v>
      </c>
      <c r="P3367" s="9">
        <f t="shared" si="747"/>
        <v>0</v>
      </c>
      <c r="Q3367" s="8">
        <f t="shared" si="748"/>
        <v>0</v>
      </c>
      <c r="R3367" s="8">
        <f t="shared" si="749"/>
        <v>-21.8</v>
      </c>
      <c r="S3367" t="str">
        <f t="shared" si="750"/>
        <v>11.00.00</v>
      </c>
      <c r="T3367" t="str">
        <f t="shared" si="751"/>
        <v>12.00.00</v>
      </c>
      <c r="U3367" t="str">
        <f t="shared" si="752"/>
        <v>11-set-2018</v>
      </c>
      <c r="V3367">
        <f t="shared" si="753"/>
        <v>9</v>
      </c>
      <c r="W3367">
        <f t="shared" si="754"/>
        <v>2018</v>
      </c>
      <c r="X3367">
        <f t="shared" si="755"/>
        <v>11</v>
      </c>
      <c r="Y3367" s="25">
        <f t="shared" si="756"/>
        <v>28484.500000000233</v>
      </c>
    </row>
    <row r="3368" spans="1:25">
      <c r="A3368" t="s">
        <v>6561</v>
      </c>
      <c r="B3368" t="s">
        <v>6562</v>
      </c>
      <c r="C3368" t="s">
        <v>25</v>
      </c>
      <c r="D3368">
        <v>53</v>
      </c>
      <c r="E3368" s="36">
        <v>36.1</v>
      </c>
      <c r="F3368" s="4">
        <v>3.0000000000000001E-3</v>
      </c>
      <c r="G3368">
        <v>0</v>
      </c>
      <c r="H3368" s="25">
        <v>43.7</v>
      </c>
      <c r="I3368" s="25">
        <v>-46.5</v>
      </c>
      <c r="J3368" s="3">
        <v>10000</v>
      </c>
      <c r="K3368" s="7">
        <f t="shared" si="743"/>
        <v>1</v>
      </c>
      <c r="L3368" s="6">
        <f t="shared" si="744"/>
        <v>36.1</v>
      </c>
      <c r="M3368">
        <v>1</v>
      </c>
      <c r="N3368" s="9">
        <f t="shared" si="745"/>
        <v>1</v>
      </c>
      <c r="O3368" s="9">
        <f t="shared" si="746"/>
        <v>0</v>
      </c>
      <c r="P3368" s="9">
        <f t="shared" si="747"/>
        <v>0</v>
      </c>
      <c r="Q3368" s="8">
        <f t="shared" si="748"/>
        <v>36.1</v>
      </c>
      <c r="R3368" s="8">
        <f t="shared" si="749"/>
        <v>0</v>
      </c>
      <c r="S3368" t="str">
        <f t="shared" si="750"/>
        <v>13.00.00</v>
      </c>
      <c r="T3368" t="str">
        <f t="shared" si="751"/>
        <v>17.25.00</v>
      </c>
      <c r="U3368" t="str">
        <f t="shared" si="752"/>
        <v>11-set-2018</v>
      </c>
      <c r="V3368">
        <f t="shared" si="753"/>
        <v>9</v>
      </c>
      <c r="W3368">
        <f t="shared" si="754"/>
        <v>2018</v>
      </c>
      <c r="X3368">
        <f t="shared" si="755"/>
        <v>11</v>
      </c>
      <c r="Y3368" s="25">
        <f t="shared" si="756"/>
        <v>28520.600000000231</v>
      </c>
    </row>
    <row r="3369" spans="1:25">
      <c r="A3369" t="s">
        <v>4693</v>
      </c>
      <c r="B3369" t="s">
        <v>4694</v>
      </c>
      <c r="C3369" t="s">
        <v>25</v>
      </c>
      <c r="D3369">
        <v>4</v>
      </c>
      <c r="E3369" s="36">
        <v>-73.8</v>
      </c>
      <c r="F3369" s="4">
        <v>-6.1000000000000004E-3</v>
      </c>
      <c r="G3369">
        <v>0</v>
      </c>
      <c r="H3369" s="25">
        <v>1.3</v>
      </c>
      <c r="I3369" s="25">
        <v>-73.8</v>
      </c>
      <c r="J3369" s="3">
        <v>10000</v>
      </c>
      <c r="K3369" s="7">
        <f t="shared" si="743"/>
        <v>-1</v>
      </c>
      <c r="L3369" s="6">
        <f t="shared" si="744"/>
        <v>-73.8</v>
      </c>
      <c r="M3369">
        <v>1</v>
      </c>
      <c r="N3369" s="9">
        <f t="shared" si="745"/>
        <v>0</v>
      </c>
      <c r="O3369" s="9">
        <f t="shared" si="746"/>
        <v>-1</v>
      </c>
      <c r="P3369" s="9">
        <f t="shared" si="747"/>
        <v>0</v>
      </c>
      <c r="Q3369" s="8">
        <f t="shared" si="748"/>
        <v>0</v>
      </c>
      <c r="R3369" s="8">
        <f t="shared" si="749"/>
        <v>-73.8</v>
      </c>
      <c r="S3369" t="str">
        <f t="shared" si="750"/>
        <v>6.00.00</v>
      </c>
      <c r="T3369" t="str">
        <f t="shared" si="751"/>
        <v>10.00.00</v>
      </c>
      <c r="U3369" t="str">
        <f t="shared" si="752"/>
        <v>11-set-2018</v>
      </c>
      <c r="V3369">
        <f t="shared" si="753"/>
        <v>9</v>
      </c>
      <c r="W3369">
        <f t="shared" si="754"/>
        <v>2018</v>
      </c>
      <c r="X3369">
        <f t="shared" si="755"/>
        <v>11</v>
      </c>
      <c r="Y3369" s="25">
        <f t="shared" si="756"/>
        <v>28446.800000000232</v>
      </c>
    </row>
    <row r="3370" spans="1:25">
      <c r="A3370" t="s">
        <v>6563</v>
      </c>
      <c r="B3370" t="s">
        <v>6564</v>
      </c>
      <c r="C3370" t="s">
        <v>55</v>
      </c>
      <c r="D3370">
        <v>6</v>
      </c>
      <c r="E3370" s="36">
        <v>-116.4</v>
      </c>
      <c r="F3370" s="4">
        <v>-4.8999999999999998E-3</v>
      </c>
      <c r="G3370">
        <v>0</v>
      </c>
      <c r="H3370" s="25">
        <v>4.5999999999999996</v>
      </c>
      <c r="I3370" s="25">
        <v>-116.4</v>
      </c>
      <c r="J3370" s="3">
        <v>10000</v>
      </c>
      <c r="K3370" s="7">
        <f t="shared" si="743"/>
        <v>-2</v>
      </c>
      <c r="L3370" s="6">
        <f t="shared" si="744"/>
        <v>-190.2</v>
      </c>
      <c r="M3370">
        <v>1</v>
      </c>
      <c r="N3370" s="9">
        <f t="shared" si="745"/>
        <v>0</v>
      </c>
      <c r="O3370" s="9">
        <f t="shared" si="746"/>
        <v>-1</v>
      </c>
      <c r="P3370" s="9">
        <f t="shared" si="747"/>
        <v>0</v>
      </c>
      <c r="Q3370" s="8">
        <f t="shared" si="748"/>
        <v>0</v>
      </c>
      <c r="R3370" s="8">
        <f t="shared" si="749"/>
        <v>-116.4</v>
      </c>
      <c r="S3370" t="str">
        <f t="shared" si="750"/>
        <v>16.55.00</v>
      </c>
      <c r="T3370" t="str">
        <f t="shared" si="751"/>
        <v>17.25.00</v>
      </c>
      <c r="U3370" t="str">
        <f t="shared" si="752"/>
        <v>12-set-2018</v>
      </c>
      <c r="V3370">
        <f t="shared" si="753"/>
        <v>9</v>
      </c>
      <c r="W3370">
        <f t="shared" si="754"/>
        <v>2018</v>
      </c>
      <c r="X3370">
        <f t="shared" si="755"/>
        <v>12</v>
      </c>
      <c r="Y3370" s="25">
        <f t="shared" si="756"/>
        <v>28330.400000000231</v>
      </c>
    </row>
    <row r="3371" spans="1:25">
      <c r="A3371" t="s">
        <v>3757</v>
      </c>
      <c r="B3371" t="s">
        <v>3758</v>
      </c>
      <c r="C3371" t="s">
        <v>25</v>
      </c>
      <c r="D3371">
        <v>5</v>
      </c>
      <c r="E3371" s="36">
        <v>7.3</v>
      </c>
      <c r="F3371" s="4">
        <v>5.9999999999999995E-4</v>
      </c>
      <c r="G3371">
        <v>0</v>
      </c>
      <c r="H3371" s="25">
        <v>19</v>
      </c>
      <c r="I3371" s="25">
        <v>0</v>
      </c>
      <c r="J3371" s="3">
        <v>10000</v>
      </c>
      <c r="K3371" s="7">
        <f t="shared" si="743"/>
        <v>1</v>
      </c>
      <c r="L3371" s="6">
        <f t="shared" si="744"/>
        <v>7.3</v>
      </c>
      <c r="M3371">
        <v>1</v>
      </c>
      <c r="N3371" s="9">
        <f t="shared" si="745"/>
        <v>1</v>
      </c>
      <c r="O3371" s="9">
        <f t="shared" si="746"/>
        <v>0</v>
      </c>
      <c r="P3371" s="9">
        <f t="shared" si="747"/>
        <v>0</v>
      </c>
      <c r="Q3371" s="8">
        <f t="shared" si="748"/>
        <v>7.3</v>
      </c>
      <c r="R3371" s="8">
        <f t="shared" si="749"/>
        <v>0</v>
      </c>
      <c r="S3371" t="str">
        <f t="shared" si="750"/>
        <v>18.00.00</v>
      </c>
      <c r="T3371" t="str">
        <f t="shared" si="751"/>
        <v>23.00.00</v>
      </c>
      <c r="U3371" t="str">
        <f t="shared" si="752"/>
        <v>12-set-2018</v>
      </c>
      <c r="V3371">
        <f t="shared" si="753"/>
        <v>9</v>
      </c>
      <c r="W3371">
        <f t="shared" si="754"/>
        <v>2018</v>
      </c>
      <c r="X3371">
        <f t="shared" si="755"/>
        <v>12</v>
      </c>
      <c r="Y3371" s="25">
        <f t="shared" si="756"/>
        <v>28337.70000000023</v>
      </c>
    </row>
    <row r="3372" spans="1:25">
      <c r="A3372" t="s">
        <v>6565</v>
      </c>
      <c r="B3372" t="s">
        <v>6566</v>
      </c>
      <c r="C3372" t="s">
        <v>25</v>
      </c>
      <c r="D3372">
        <v>28</v>
      </c>
      <c r="E3372" s="36">
        <v>12.7</v>
      </c>
      <c r="F3372" s="4">
        <v>1E-3</v>
      </c>
      <c r="G3372">
        <v>0</v>
      </c>
      <c r="H3372" s="25">
        <v>15.7</v>
      </c>
      <c r="I3372" s="25">
        <v>-9.6999999999999993</v>
      </c>
      <c r="J3372" s="3">
        <v>10000</v>
      </c>
      <c r="K3372" s="7">
        <f t="shared" si="743"/>
        <v>2</v>
      </c>
      <c r="L3372" s="6">
        <f t="shared" si="744"/>
        <v>20</v>
      </c>
      <c r="M3372">
        <v>1</v>
      </c>
      <c r="N3372" s="9">
        <f t="shared" si="745"/>
        <v>1</v>
      </c>
      <c r="O3372" s="9">
        <f t="shared" si="746"/>
        <v>0</v>
      </c>
      <c r="P3372" s="9">
        <f t="shared" si="747"/>
        <v>0</v>
      </c>
      <c r="Q3372" s="8">
        <f t="shared" si="748"/>
        <v>12.7</v>
      </c>
      <c r="R3372" s="8">
        <f t="shared" si="749"/>
        <v>0</v>
      </c>
      <c r="S3372" t="str">
        <f t="shared" si="750"/>
        <v>15.05.00</v>
      </c>
      <c r="T3372" t="str">
        <f t="shared" si="751"/>
        <v>17.25.00</v>
      </c>
      <c r="U3372" t="str">
        <f t="shared" si="752"/>
        <v>14-set-2018</v>
      </c>
      <c r="V3372">
        <f t="shared" si="753"/>
        <v>9</v>
      </c>
      <c r="W3372">
        <f t="shared" si="754"/>
        <v>2018</v>
      </c>
      <c r="X3372">
        <f t="shared" si="755"/>
        <v>14</v>
      </c>
      <c r="Y3372" s="25">
        <f t="shared" si="756"/>
        <v>28350.400000000231</v>
      </c>
    </row>
    <row r="3373" spans="1:25">
      <c r="A3373" t="s">
        <v>6567</v>
      </c>
      <c r="B3373" t="s">
        <v>6568</v>
      </c>
      <c r="C3373" t="s">
        <v>25</v>
      </c>
      <c r="D3373">
        <v>83</v>
      </c>
      <c r="E3373" s="36">
        <v>-3.5</v>
      </c>
      <c r="F3373" s="4">
        <v>-2.9999999999999997E-4</v>
      </c>
      <c r="G3373">
        <v>0</v>
      </c>
      <c r="H3373" s="25">
        <v>12.2</v>
      </c>
      <c r="I3373" s="25">
        <v>-42.8</v>
      </c>
      <c r="J3373" s="3">
        <v>10000</v>
      </c>
      <c r="K3373" s="7">
        <f t="shared" si="743"/>
        <v>-1</v>
      </c>
      <c r="L3373" s="6">
        <f t="shared" si="744"/>
        <v>-3.5</v>
      </c>
      <c r="M3373">
        <v>1</v>
      </c>
      <c r="N3373" s="9">
        <f t="shared" si="745"/>
        <v>0</v>
      </c>
      <c r="O3373" s="9">
        <f t="shared" si="746"/>
        <v>-1</v>
      </c>
      <c r="P3373" s="9">
        <f t="shared" si="747"/>
        <v>0</v>
      </c>
      <c r="Q3373" s="8">
        <f t="shared" si="748"/>
        <v>0</v>
      </c>
      <c r="R3373" s="8">
        <f t="shared" si="749"/>
        <v>-3.5</v>
      </c>
      <c r="S3373" t="str">
        <f t="shared" si="750"/>
        <v>10.30.00</v>
      </c>
      <c r="T3373" t="str">
        <f t="shared" si="751"/>
        <v>17.25.00</v>
      </c>
      <c r="U3373" t="str">
        <f t="shared" si="752"/>
        <v>17-set-2018</v>
      </c>
      <c r="V3373">
        <f t="shared" si="753"/>
        <v>9</v>
      </c>
      <c r="W3373">
        <f t="shared" si="754"/>
        <v>2018</v>
      </c>
      <c r="X3373">
        <f t="shared" si="755"/>
        <v>17</v>
      </c>
      <c r="Y3373" s="25">
        <f t="shared" si="756"/>
        <v>28346.900000000231</v>
      </c>
    </row>
    <row r="3374" spans="1:25">
      <c r="A3374" t="s">
        <v>4697</v>
      </c>
      <c r="B3374" t="s">
        <v>4698</v>
      </c>
      <c r="C3374" t="s">
        <v>55</v>
      </c>
      <c r="D3374">
        <v>10</v>
      </c>
      <c r="E3374" s="36">
        <v>-6.8</v>
      </c>
      <c r="F3374" s="4">
        <v>-5.9999999999999995E-4</v>
      </c>
      <c r="G3374">
        <v>0</v>
      </c>
      <c r="H3374" s="25">
        <v>65.7</v>
      </c>
      <c r="I3374" s="25">
        <v>-6.8</v>
      </c>
      <c r="J3374" s="3">
        <v>10000</v>
      </c>
      <c r="K3374" s="7">
        <f t="shared" si="743"/>
        <v>-2</v>
      </c>
      <c r="L3374" s="6">
        <f t="shared" si="744"/>
        <v>-10.3</v>
      </c>
      <c r="M3374">
        <v>1</v>
      </c>
      <c r="N3374" s="9">
        <f t="shared" si="745"/>
        <v>0</v>
      </c>
      <c r="O3374" s="9">
        <f t="shared" si="746"/>
        <v>-1</v>
      </c>
      <c r="P3374" s="9">
        <f t="shared" si="747"/>
        <v>0</v>
      </c>
      <c r="Q3374" s="8">
        <f t="shared" si="748"/>
        <v>0</v>
      </c>
      <c r="R3374" s="8">
        <f t="shared" si="749"/>
        <v>-6.8</v>
      </c>
      <c r="S3374" t="str">
        <f t="shared" si="750"/>
        <v>22.00.00</v>
      </c>
      <c r="T3374" t="str">
        <f t="shared" si="751"/>
        <v>8.00.00</v>
      </c>
      <c r="U3374" t="str">
        <f t="shared" si="752"/>
        <v>17-set-2018</v>
      </c>
      <c r="V3374">
        <f t="shared" si="753"/>
        <v>9</v>
      </c>
      <c r="W3374">
        <f t="shared" si="754"/>
        <v>2018</v>
      </c>
      <c r="X3374">
        <f t="shared" si="755"/>
        <v>17</v>
      </c>
      <c r="Y3374" s="25">
        <f t="shared" si="756"/>
        <v>28340.100000000231</v>
      </c>
    </row>
    <row r="3375" spans="1:25">
      <c r="A3375" t="s">
        <v>2678</v>
      </c>
      <c r="B3375" t="s">
        <v>2679</v>
      </c>
      <c r="C3375" t="s">
        <v>55</v>
      </c>
      <c r="D3375">
        <v>8</v>
      </c>
      <c r="E3375" s="38">
        <v>-103.6</v>
      </c>
      <c r="F3375" s="4">
        <v>-4.3E-3</v>
      </c>
      <c r="G3375">
        <v>0</v>
      </c>
      <c r="H3375" s="25">
        <v>0</v>
      </c>
      <c r="I3375" s="25">
        <v>-103.6</v>
      </c>
      <c r="J3375" s="3">
        <v>10000</v>
      </c>
      <c r="K3375" s="7">
        <f t="shared" si="743"/>
        <v>-3</v>
      </c>
      <c r="L3375" s="6">
        <f t="shared" si="744"/>
        <v>-113.89999999999999</v>
      </c>
      <c r="M3375">
        <v>1</v>
      </c>
      <c r="N3375" s="9">
        <f t="shared" si="745"/>
        <v>0</v>
      </c>
      <c r="O3375" s="9">
        <f t="shared" si="746"/>
        <v>-1</v>
      </c>
      <c r="P3375" s="9">
        <f t="shared" si="747"/>
        <v>0</v>
      </c>
      <c r="Q3375" s="8">
        <f t="shared" si="748"/>
        <v>0</v>
      </c>
      <c r="R3375" s="8">
        <f t="shared" si="749"/>
        <v>-103.6</v>
      </c>
      <c r="S3375" t="str">
        <f t="shared" si="750"/>
        <v>13.00.00</v>
      </c>
      <c r="T3375" t="str">
        <f t="shared" si="751"/>
        <v>21.00.00</v>
      </c>
      <c r="U3375" t="str">
        <f t="shared" si="752"/>
        <v>18-set-2018</v>
      </c>
      <c r="V3375">
        <f t="shared" si="753"/>
        <v>9</v>
      </c>
      <c r="W3375">
        <f t="shared" si="754"/>
        <v>2018</v>
      </c>
      <c r="X3375">
        <f t="shared" si="755"/>
        <v>18</v>
      </c>
      <c r="Y3375" s="25">
        <f t="shared" si="756"/>
        <v>28236.500000000233</v>
      </c>
    </row>
    <row r="3376" spans="1:25">
      <c r="A3376" t="s">
        <v>7749</v>
      </c>
      <c r="B3376" t="s">
        <v>2679</v>
      </c>
      <c r="C3376" t="s">
        <v>55</v>
      </c>
      <c r="D3376">
        <v>24</v>
      </c>
      <c r="E3376" s="36">
        <v>-82.8</v>
      </c>
      <c r="F3376" s="4">
        <v>-6.8999999999999999E-3</v>
      </c>
      <c r="G3376">
        <v>0</v>
      </c>
      <c r="H3376" s="25">
        <v>3.3</v>
      </c>
      <c r="I3376" s="25">
        <v>-86.8</v>
      </c>
      <c r="J3376" s="3">
        <v>10000</v>
      </c>
      <c r="K3376" s="7">
        <f t="shared" si="743"/>
        <v>-4</v>
      </c>
      <c r="L3376" s="6">
        <f t="shared" si="744"/>
        <v>-196.7</v>
      </c>
      <c r="M3376">
        <v>1</v>
      </c>
      <c r="N3376" s="9">
        <f t="shared" si="745"/>
        <v>0</v>
      </c>
      <c r="O3376" s="9">
        <f t="shared" si="746"/>
        <v>-1</v>
      </c>
      <c r="P3376" s="9">
        <f t="shared" si="747"/>
        <v>0</v>
      </c>
      <c r="Q3376" s="8">
        <f t="shared" si="748"/>
        <v>0</v>
      </c>
      <c r="R3376" s="8">
        <f t="shared" si="749"/>
        <v>-82.8</v>
      </c>
      <c r="S3376" t="str">
        <f t="shared" si="750"/>
        <v>15.00.00</v>
      </c>
      <c r="T3376" t="str">
        <f t="shared" si="751"/>
        <v>21.00.00</v>
      </c>
      <c r="U3376" t="str">
        <f t="shared" si="752"/>
        <v>18-set-2018</v>
      </c>
      <c r="V3376">
        <f t="shared" si="753"/>
        <v>9</v>
      </c>
      <c r="W3376">
        <f t="shared" si="754"/>
        <v>2018</v>
      </c>
      <c r="X3376">
        <f t="shared" si="755"/>
        <v>18</v>
      </c>
      <c r="Y3376" s="25">
        <f t="shared" si="756"/>
        <v>28153.700000000234</v>
      </c>
    </row>
    <row r="3377" spans="1:25">
      <c r="A3377" t="s">
        <v>6569</v>
      </c>
      <c r="B3377" t="s">
        <v>6570</v>
      </c>
      <c r="C3377" t="s">
        <v>25</v>
      </c>
      <c r="D3377">
        <v>11</v>
      </c>
      <c r="E3377" s="36">
        <v>16.7</v>
      </c>
      <c r="F3377" s="4">
        <v>1.4E-3</v>
      </c>
      <c r="G3377">
        <v>0</v>
      </c>
      <c r="H3377" s="25">
        <v>19.7</v>
      </c>
      <c r="I3377" s="25">
        <v>-13.8</v>
      </c>
      <c r="J3377" s="3">
        <v>10000</v>
      </c>
      <c r="K3377" s="7">
        <f t="shared" si="743"/>
        <v>1</v>
      </c>
      <c r="L3377" s="6">
        <f t="shared" si="744"/>
        <v>16.7</v>
      </c>
      <c r="M3377">
        <v>1</v>
      </c>
      <c r="N3377" s="9">
        <f t="shared" si="745"/>
        <v>1</v>
      </c>
      <c r="O3377" s="9">
        <f t="shared" si="746"/>
        <v>0</v>
      </c>
      <c r="P3377" s="9">
        <f t="shared" si="747"/>
        <v>0</v>
      </c>
      <c r="Q3377" s="8">
        <f t="shared" si="748"/>
        <v>16.7</v>
      </c>
      <c r="R3377" s="8">
        <f t="shared" si="749"/>
        <v>0</v>
      </c>
      <c r="S3377" t="str">
        <f t="shared" si="750"/>
        <v>16.30.00</v>
      </c>
      <c r="T3377" t="str">
        <f t="shared" si="751"/>
        <v>17.25.00</v>
      </c>
      <c r="U3377" t="str">
        <f t="shared" si="752"/>
        <v>18-set-2018</v>
      </c>
      <c r="V3377">
        <f t="shared" si="753"/>
        <v>9</v>
      </c>
      <c r="W3377">
        <f t="shared" si="754"/>
        <v>2018</v>
      </c>
      <c r="X3377">
        <f t="shared" si="755"/>
        <v>18</v>
      </c>
      <c r="Y3377" s="25">
        <f t="shared" si="756"/>
        <v>28170.400000000234</v>
      </c>
    </row>
    <row r="3378" spans="1:25">
      <c r="A3378" t="s">
        <v>4699</v>
      </c>
      <c r="B3378" t="s">
        <v>4700</v>
      </c>
      <c r="C3378" t="s">
        <v>25</v>
      </c>
      <c r="D3378">
        <v>3</v>
      </c>
      <c r="E3378" s="36">
        <v>14.2</v>
      </c>
      <c r="F3378" s="4">
        <v>1.1999999999999999E-3</v>
      </c>
      <c r="G3378">
        <v>0</v>
      </c>
      <c r="H3378" s="25">
        <v>74.2</v>
      </c>
      <c r="I3378" s="25">
        <v>0</v>
      </c>
      <c r="J3378" s="3">
        <v>10000</v>
      </c>
      <c r="K3378" s="7">
        <f t="shared" si="743"/>
        <v>2</v>
      </c>
      <c r="L3378" s="6">
        <f t="shared" si="744"/>
        <v>30.9</v>
      </c>
      <c r="M3378">
        <v>1</v>
      </c>
      <c r="N3378" s="9">
        <f t="shared" si="745"/>
        <v>1</v>
      </c>
      <c r="O3378" s="9">
        <f t="shared" si="746"/>
        <v>0</v>
      </c>
      <c r="P3378" s="9">
        <f t="shared" si="747"/>
        <v>0</v>
      </c>
      <c r="Q3378" s="8">
        <f t="shared" si="748"/>
        <v>14.2</v>
      </c>
      <c r="R3378" s="8">
        <f t="shared" si="749"/>
        <v>0</v>
      </c>
      <c r="S3378" t="str">
        <f t="shared" si="750"/>
        <v>9.00.00</v>
      </c>
      <c r="T3378" t="str">
        <f t="shared" si="751"/>
        <v>12.00.00</v>
      </c>
      <c r="U3378" t="str">
        <f t="shared" si="752"/>
        <v>18-set-2018</v>
      </c>
      <c r="V3378">
        <f t="shared" si="753"/>
        <v>9</v>
      </c>
      <c r="W3378">
        <f t="shared" si="754"/>
        <v>2018</v>
      </c>
      <c r="X3378">
        <f t="shared" si="755"/>
        <v>18</v>
      </c>
      <c r="Y3378" s="25">
        <f t="shared" si="756"/>
        <v>28184.600000000235</v>
      </c>
    </row>
    <row r="3379" spans="1:25">
      <c r="A3379" t="s">
        <v>2680</v>
      </c>
      <c r="B3379" t="s">
        <v>2681</v>
      </c>
      <c r="C3379" t="s">
        <v>25</v>
      </c>
      <c r="D3379">
        <v>9</v>
      </c>
      <c r="E3379" s="38">
        <v>178</v>
      </c>
      <c r="F3379" s="4">
        <v>7.3000000000000001E-3</v>
      </c>
      <c r="G3379">
        <v>0</v>
      </c>
      <c r="H3379" s="25">
        <v>178.4</v>
      </c>
      <c r="I3379" s="25">
        <v>0</v>
      </c>
      <c r="J3379" s="3">
        <v>10000</v>
      </c>
      <c r="K3379" s="7">
        <f t="shared" si="743"/>
        <v>3</v>
      </c>
      <c r="L3379" s="6">
        <f t="shared" si="744"/>
        <v>208.9</v>
      </c>
      <c r="M3379">
        <v>1</v>
      </c>
      <c r="N3379" s="9">
        <f t="shared" si="745"/>
        <v>1</v>
      </c>
      <c r="O3379" s="9">
        <f t="shared" si="746"/>
        <v>0</v>
      </c>
      <c r="P3379" s="9">
        <f t="shared" si="747"/>
        <v>0</v>
      </c>
      <c r="Q3379" s="8">
        <f t="shared" si="748"/>
        <v>178</v>
      </c>
      <c r="R3379" s="8">
        <f t="shared" si="749"/>
        <v>0</v>
      </c>
      <c r="S3379" t="str">
        <f t="shared" si="750"/>
        <v>12.00.00</v>
      </c>
      <c r="T3379" t="str">
        <f t="shared" si="751"/>
        <v>21.00.00</v>
      </c>
      <c r="U3379" t="str">
        <f t="shared" si="752"/>
        <v>20-set-2018</v>
      </c>
      <c r="V3379">
        <f t="shared" si="753"/>
        <v>9</v>
      </c>
      <c r="W3379">
        <f t="shared" si="754"/>
        <v>2018</v>
      </c>
      <c r="X3379">
        <f t="shared" si="755"/>
        <v>20</v>
      </c>
      <c r="Y3379" s="25">
        <f t="shared" si="756"/>
        <v>28362.600000000235</v>
      </c>
    </row>
    <row r="3380" spans="1:25">
      <c r="A3380" t="s">
        <v>7750</v>
      </c>
      <c r="B3380" t="s">
        <v>7751</v>
      </c>
      <c r="C3380" t="s">
        <v>25</v>
      </c>
      <c r="D3380">
        <v>13</v>
      </c>
      <c r="E3380" s="36">
        <v>46.5</v>
      </c>
      <c r="F3380" s="4">
        <v>3.8E-3</v>
      </c>
      <c r="G3380">
        <v>0</v>
      </c>
      <c r="H3380" s="25">
        <v>68.5</v>
      </c>
      <c r="I3380" s="25">
        <v>0</v>
      </c>
      <c r="J3380" s="3">
        <v>10000</v>
      </c>
      <c r="K3380" s="7">
        <f t="shared" si="743"/>
        <v>4</v>
      </c>
      <c r="L3380" s="6">
        <f t="shared" si="744"/>
        <v>255.4</v>
      </c>
      <c r="M3380">
        <v>1</v>
      </c>
      <c r="N3380" s="9">
        <f t="shared" si="745"/>
        <v>1</v>
      </c>
      <c r="O3380" s="9">
        <f t="shared" si="746"/>
        <v>0</v>
      </c>
      <c r="P3380" s="9">
        <f t="shared" si="747"/>
        <v>0</v>
      </c>
      <c r="Q3380" s="8">
        <f t="shared" si="748"/>
        <v>46.5</v>
      </c>
      <c r="R3380" s="8">
        <f t="shared" si="749"/>
        <v>0</v>
      </c>
      <c r="S3380" t="str">
        <f t="shared" si="750"/>
        <v>12.30.00</v>
      </c>
      <c r="T3380" t="str">
        <f t="shared" si="751"/>
        <v>15.45.00</v>
      </c>
      <c r="U3380" t="str">
        <f t="shared" si="752"/>
        <v>20-set-2018</v>
      </c>
      <c r="V3380">
        <f t="shared" si="753"/>
        <v>9</v>
      </c>
      <c r="W3380">
        <f t="shared" si="754"/>
        <v>2018</v>
      </c>
      <c r="X3380">
        <f t="shared" si="755"/>
        <v>20</v>
      </c>
      <c r="Y3380" s="25">
        <f t="shared" si="756"/>
        <v>28409.100000000235</v>
      </c>
    </row>
    <row r="3381" spans="1:25">
      <c r="A3381" t="s">
        <v>4701</v>
      </c>
      <c r="B3381" t="s">
        <v>4702</v>
      </c>
      <c r="C3381" t="s">
        <v>55</v>
      </c>
      <c r="D3381">
        <v>4</v>
      </c>
      <c r="E3381" s="36">
        <v>-27.4</v>
      </c>
      <c r="F3381" s="4">
        <v>-2.2000000000000001E-3</v>
      </c>
      <c r="G3381">
        <v>0</v>
      </c>
      <c r="H3381" s="25">
        <v>8</v>
      </c>
      <c r="I3381" s="25">
        <v>-27.4</v>
      </c>
      <c r="J3381" s="3">
        <v>10000</v>
      </c>
      <c r="K3381" s="7">
        <f t="shared" si="743"/>
        <v>-1</v>
      </c>
      <c r="L3381" s="6">
        <f t="shared" si="744"/>
        <v>-27.4</v>
      </c>
      <c r="M3381">
        <v>1</v>
      </c>
      <c r="N3381" s="9">
        <f t="shared" si="745"/>
        <v>0</v>
      </c>
      <c r="O3381" s="9">
        <f t="shared" si="746"/>
        <v>-1</v>
      </c>
      <c r="P3381" s="9">
        <f t="shared" si="747"/>
        <v>0</v>
      </c>
      <c r="Q3381" s="8">
        <f t="shared" si="748"/>
        <v>0</v>
      </c>
      <c r="R3381" s="8">
        <f t="shared" si="749"/>
        <v>-27.4</v>
      </c>
      <c r="S3381" t="str">
        <f t="shared" si="750"/>
        <v>6.00.00</v>
      </c>
      <c r="T3381" t="str">
        <f t="shared" si="751"/>
        <v>10.00.00</v>
      </c>
      <c r="U3381" t="str">
        <f t="shared" si="752"/>
        <v>20-set-2018</v>
      </c>
      <c r="V3381">
        <f t="shared" si="753"/>
        <v>9</v>
      </c>
      <c r="W3381">
        <f t="shared" si="754"/>
        <v>2018</v>
      </c>
      <c r="X3381">
        <f t="shared" si="755"/>
        <v>20</v>
      </c>
      <c r="Y3381" s="25">
        <f t="shared" si="756"/>
        <v>28381.700000000234</v>
      </c>
    </row>
    <row r="3382" spans="1:25">
      <c r="A3382" t="s">
        <v>6571</v>
      </c>
      <c r="B3382" t="s">
        <v>6572</v>
      </c>
      <c r="C3382" t="s">
        <v>25</v>
      </c>
      <c r="D3382">
        <v>91</v>
      </c>
      <c r="E3382" s="36">
        <v>83</v>
      </c>
      <c r="F3382" s="4">
        <v>6.7999999999999996E-3</v>
      </c>
      <c r="G3382">
        <v>0</v>
      </c>
      <c r="H3382" s="25">
        <v>104.7</v>
      </c>
      <c r="I3382" s="25">
        <v>-10.8</v>
      </c>
      <c r="J3382" s="3">
        <v>10000</v>
      </c>
      <c r="K3382" s="7">
        <f t="shared" si="743"/>
        <v>1</v>
      </c>
      <c r="L3382" s="6">
        <f t="shared" si="744"/>
        <v>83</v>
      </c>
      <c r="M3382">
        <v>1</v>
      </c>
      <c r="N3382" s="9">
        <f t="shared" si="745"/>
        <v>1</v>
      </c>
      <c r="O3382" s="9">
        <f t="shared" si="746"/>
        <v>0</v>
      </c>
      <c r="P3382" s="9">
        <f t="shared" si="747"/>
        <v>0</v>
      </c>
      <c r="Q3382" s="8">
        <f t="shared" si="748"/>
        <v>83</v>
      </c>
      <c r="R3382" s="8">
        <f t="shared" si="749"/>
        <v>0</v>
      </c>
      <c r="S3382" t="str">
        <f t="shared" si="750"/>
        <v>9.50.00</v>
      </c>
      <c r="T3382" t="str">
        <f t="shared" si="751"/>
        <v>17.25.00</v>
      </c>
      <c r="U3382" t="str">
        <f t="shared" si="752"/>
        <v>20-set-2018</v>
      </c>
      <c r="V3382">
        <f t="shared" si="753"/>
        <v>9</v>
      </c>
      <c r="W3382">
        <f t="shared" si="754"/>
        <v>2018</v>
      </c>
      <c r="X3382">
        <f t="shared" si="755"/>
        <v>20</v>
      </c>
      <c r="Y3382" s="25">
        <f t="shared" si="756"/>
        <v>28464.700000000234</v>
      </c>
    </row>
    <row r="3383" spans="1:25">
      <c r="A3383" t="s">
        <v>4703</v>
      </c>
      <c r="B3383" t="s">
        <v>4704</v>
      </c>
      <c r="C3383" t="s">
        <v>55</v>
      </c>
      <c r="D3383">
        <v>22</v>
      </c>
      <c r="E3383" s="36">
        <v>-3.5</v>
      </c>
      <c r="F3383" s="4">
        <v>-2.9999999999999997E-4</v>
      </c>
      <c r="G3383">
        <v>0</v>
      </c>
      <c r="H3383" s="25">
        <v>21.8</v>
      </c>
      <c r="I3383" s="25">
        <v>-36.799999999999997</v>
      </c>
      <c r="J3383" s="3">
        <v>10000</v>
      </c>
      <c r="K3383" s="7">
        <f t="shared" si="743"/>
        <v>-1</v>
      </c>
      <c r="L3383" s="6">
        <f t="shared" si="744"/>
        <v>-3.5</v>
      </c>
      <c r="M3383">
        <v>1</v>
      </c>
      <c r="N3383" s="9">
        <f t="shared" si="745"/>
        <v>0</v>
      </c>
      <c r="O3383" s="9">
        <f t="shared" si="746"/>
        <v>-1</v>
      </c>
      <c r="P3383" s="9">
        <f t="shared" si="747"/>
        <v>0</v>
      </c>
      <c r="Q3383" s="8">
        <f t="shared" si="748"/>
        <v>0</v>
      </c>
      <c r="R3383" s="8">
        <f t="shared" si="749"/>
        <v>-3.5</v>
      </c>
      <c r="S3383" t="str">
        <f t="shared" si="750"/>
        <v>14.00.00</v>
      </c>
      <c r="T3383" t="str">
        <f t="shared" si="751"/>
        <v>13.00.00</v>
      </c>
      <c r="U3383" t="str">
        <f t="shared" si="752"/>
        <v>21-set-2018</v>
      </c>
      <c r="V3383">
        <f t="shared" si="753"/>
        <v>9</v>
      </c>
      <c r="W3383">
        <f t="shared" si="754"/>
        <v>2018</v>
      </c>
      <c r="X3383">
        <f t="shared" si="755"/>
        <v>21</v>
      </c>
      <c r="Y3383" s="25">
        <f t="shared" si="756"/>
        <v>28461.200000000234</v>
      </c>
    </row>
    <row r="3384" spans="1:25">
      <c r="A3384" t="s">
        <v>6573</v>
      </c>
      <c r="B3384" t="s">
        <v>6574</v>
      </c>
      <c r="C3384" t="s">
        <v>25</v>
      </c>
      <c r="D3384">
        <v>22</v>
      </c>
      <c r="E3384" s="36">
        <v>11.9</v>
      </c>
      <c r="F3384" s="4">
        <v>1E-3</v>
      </c>
      <c r="G3384">
        <v>0</v>
      </c>
      <c r="H3384" s="25">
        <v>12.6</v>
      </c>
      <c r="I3384" s="25">
        <v>-14.9</v>
      </c>
      <c r="J3384" s="3">
        <v>10000</v>
      </c>
      <c r="K3384" s="7">
        <f t="shared" si="743"/>
        <v>1</v>
      </c>
      <c r="L3384" s="6">
        <f t="shared" si="744"/>
        <v>11.9</v>
      </c>
      <c r="M3384">
        <v>1</v>
      </c>
      <c r="N3384" s="9">
        <f t="shared" si="745"/>
        <v>1</v>
      </c>
      <c r="O3384" s="9">
        <f t="shared" si="746"/>
        <v>0</v>
      </c>
      <c r="P3384" s="9">
        <f t="shared" si="747"/>
        <v>0</v>
      </c>
      <c r="Q3384" s="8">
        <f t="shared" si="748"/>
        <v>11.9</v>
      </c>
      <c r="R3384" s="8">
        <f t="shared" si="749"/>
        <v>0</v>
      </c>
      <c r="S3384" t="str">
        <f t="shared" si="750"/>
        <v>15.35.00</v>
      </c>
      <c r="T3384" t="str">
        <f t="shared" si="751"/>
        <v>17.25.00</v>
      </c>
      <c r="U3384" t="str">
        <f t="shared" si="752"/>
        <v>21-set-2018</v>
      </c>
      <c r="V3384">
        <f t="shared" si="753"/>
        <v>9</v>
      </c>
      <c r="W3384">
        <f t="shared" si="754"/>
        <v>2018</v>
      </c>
      <c r="X3384">
        <f t="shared" si="755"/>
        <v>21</v>
      </c>
      <c r="Y3384" s="25">
        <f t="shared" si="756"/>
        <v>28473.100000000235</v>
      </c>
    </row>
    <row r="3385" spans="1:25">
      <c r="A3385" t="s">
        <v>4705</v>
      </c>
      <c r="B3385" t="s">
        <v>4706</v>
      </c>
      <c r="C3385" t="s">
        <v>25</v>
      </c>
      <c r="D3385">
        <v>5</v>
      </c>
      <c r="E3385" s="36">
        <v>-8.8000000000000007</v>
      </c>
      <c r="F3385" s="4">
        <v>-6.9999999999999999E-4</v>
      </c>
      <c r="G3385">
        <v>0</v>
      </c>
      <c r="H3385" s="25">
        <v>39.700000000000003</v>
      </c>
      <c r="I3385" s="25">
        <v>-8.8000000000000007</v>
      </c>
      <c r="J3385" s="3">
        <v>10000</v>
      </c>
      <c r="K3385" s="7">
        <f t="shared" si="743"/>
        <v>-1</v>
      </c>
      <c r="L3385" s="6">
        <f t="shared" si="744"/>
        <v>-8.8000000000000007</v>
      </c>
      <c r="M3385">
        <v>1</v>
      </c>
      <c r="N3385" s="9">
        <f t="shared" si="745"/>
        <v>0</v>
      </c>
      <c r="O3385" s="9">
        <f t="shared" si="746"/>
        <v>-1</v>
      </c>
      <c r="P3385" s="9">
        <f t="shared" si="747"/>
        <v>0</v>
      </c>
      <c r="Q3385" s="8">
        <f t="shared" si="748"/>
        <v>0</v>
      </c>
      <c r="R3385" s="8">
        <f t="shared" si="749"/>
        <v>-8.8000000000000007</v>
      </c>
      <c r="S3385" t="str">
        <f t="shared" si="750"/>
        <v>11.00.00</v>
      </c>
      <c r="T3385" t="str">
        <f t="shared" si="751"/>
        <v>16.00.00</v>
      </c>
      <c r="U3385" t="str">
        <f t="shared" si="752"/>
        <v>25-set-2018</v>
      </c>
      <c r="V3385">
        <f t="shared" si="753"/>
        <v>9</v>
      </c>
      <c r="W3385">
        <f t="shared" si="754"/>
        <v>2018</v>
      </c>
      <c r="X3385">
        <f t="shared" si="755"/>
        <v>25</v>
      </c>
      <c r="Y3385" s="25">
        <f t="shared" si="756"/>
        <v>28464.300000000236</v>
      </c>
    </row>
    <row r="3386" spans="1:25">
      <c r="A3386" t="s">
        <v>4709</v>
      </c>
      <c r="B3386" t="s">
        <v>4710</v>
      </c>
      <c r="C3386" t="s">
        <v>25</v>
      </c>
      <c r="D3386">
        <v>2</v>
      </c>
      <c r="E3386" s="36">
        <v>-31.2</v>
      </c>
      <c r="F3386" s="4">
        <v>-2.5000000000000001E-3</v>
      </c>
      <c r="G3386">
        <v>0</v>
      </c>
      <c r="H3386" s="25">
        <v>0</v>
      </c>
      <c r="I3386" s="25">
        <v>-33.299999999999997</v>
      </c>
      <c r="J3386" s="3">
        <v>10000</v>
      </c>
      <c r="K3386" s="7">
        <f t="shared" si="743"/>
        <v>-2</v>
      </c>
      <c r="L3386" s="6">
        <f t="shared" si="744"/>
        <v>-40</v>
      </c>
      <c r="M3386">
        <v>1</v>
      </c>
      <c r="N3386" s="9">
        <f t="shared" si="745"/>
        <v>0</v>
      </c>
      <c r="O3386" s="9">
        <f t="shared" si="746"/>
        <v>-1</v>
      </c>
      <c r="P3386" s="9">
        <f t="shared" si="747"/>
        <v>0</v>
      </c>
      <c r="Q3386" s="8">
        <f t="shared" si="748"/>
        <v>0</v>
      </c>
      <c r="R3386" s="8">
        <f t="shared" si="749"/>
        <v>-31.2</v>
      </c>
      <c r="S3386" t="str">
        <f t="shared" si="750"/>
        <v>21.00.00</v>
      </c>
      <c r="T3386" t="str">
        <f t="shared" si="751"/>
        <v>23.00.00</v>
      </c>
      <c r="U3386" t="str">
        <f t="shared" si="752"/>
        <v>26-set-2018</v>
      </c>
      <c r="V3386">
        <f t="shared" si="753"/>
        <v>9</v>
      </c>
      <c r="W3386">
        <f t="shared" si="754"/>
        <v>2018</v>
      </c>
      <c r="X3386">
        <f t="shared" si="755"/>
        <v>26</v>
      </c>
      <c r="Y3386" s="25">
        <f t="shared" si="756"/>
        <v>28433.100000000235</v>
      </c>
    </row>
    <row r="3387" spans="1:25">
      <c r="A3387" t="s">
        <v>4707</v>
      </c>
      <c r="B3387" t="s">
        <v>4708</v>
      </c>
      <c r="C3387" t="s">
        <v>25</v>
      </c>
      <c r="D3387">
        <v>5</v>
      </c>
      <c r="E3387" s="36">
        <v>-51.8</v>
      </c>
      <c r="F3387" s="4">
        <v>-4.1999999999999997E-3</v>
      </c>
      <c r="G3387">
        <v>0</v>
      </c>
      <c r="H3387" s="25">
        <v>15.7</v>
      </c>
      <c r="I3387" s="25">
        <v>-51.8</v>
      </c>
      <c r="J3387" s="3">
        <v>10000</v>
      </c>
      <c r="K3387" s="7">
        <f t="shared" si="743"/>
        <v>-3</v>
      </c>
      <c r="L3387" s="6">
        <f t="shared" si="744"/>
        <v>-91.8</v>
      </c>
      <c r="M3387">
        <v>1</v>
      </c>
      <c r="N3387" s="9">
        <f t="shared" si="745"/>
        <v>0</v>
      </c>
      <c r="O3387" s="9">
        <f t="shared" si="746"/>
        <v>-1</v>
      </c>
      <c r="P3387" s="9">
        <f t="shared" si="747"/>
        <v>0</v>
      </c>
      <c r="Q3387" s="8">
        <f t="shared" si="748"/>
        <v>0</v>
      </c>
      <c r="R3387" s="8">
        <f t="shared" si="749"/>
        <v>-51.8</v>
      </c>
      <c r="S3387" t="str">
        <f t="shared" si="750"/>
        <v>4.00.00</v>
      </c>
      <c r="T3387" t="str">
        <f t="shared" si="751"/>
        <v>9.00.00</v>
      </c>
      <c r="U3387" t="str">
        <f t="shared" si="752"/>
        <v>26-set-2018</v>
      </c>
      <c r="V3387">
        <f t="shared" si="753"/>
        <v>9</v>
      </c>
      <c r="W3387">
        <f t="shared" si="754"/>
        <v>2018</v>
      </c>
      <c r="X3387">
        <f t="shared" si="755"/>
        <v>26</v>
      </c>
      <c r="Y3387" s="25">
        <f t="shared" si="756"/>
        <v>28381.300000000236</v>
      </c>
    </row>
    <row r="3388" spans="1:25">
      <c r="A3388" t="s">
        <v>7752</v>
      </c>
      <c r="B3388" t="s">
        <v>7753</v>
      </c>
      <c r="C3388" t="s">
        <v>25</v>
      </c>
      <c r="D3388">
        <v>20</v>
      </c>
      <c r="E3388" s="36">
        <v>63.2</v>
      </c>
      <c r="F3388" s="4">
        <v>5.1000000000000004E-3</v>
      </c>
      <c r="G3388">
        <v>0</v>
      </c>
      <c r="H3388" s="25">
        <v>85.2</v>
      </c>
      <c r="I3388" s="25">
        <v>-24.7</v>
      </c>
      <c r="J3388" s="3">
        <v>10000</v>
      </c>
      <c r="K3388" s="7">
        <f t="shared" si="743"/>
        <v>1</v>
      </c>
      <c r="L3388" s="6">
        <f t="shared" si="744"/>
        <v>63.2</v>
      </c>
      <c r="M3388">
        <v>1</v>
      </c>
      <c r="N3388" s="9">
        <f t="shared" si="745"/>
        <v>1</v>
      </c>
      <c r="O3388" s="9">
        <f t="shared" si="746"/>
        <v>0</v>
      </c>
      <c r="P3388" s="9">
        <f t="shared" si="747"/>
        <v>0</v>
      </c>
      <c r="Q3388" s="8">
        <f t="shared" si="748"/>
        <v>63.2</v>
      </c>
      <c r="R3388" s="8">
        <f t="shared" si="749"/>
        <v>0</v>
      </c>
      <c r="S3388" t="str">
        <f t="shared" si="750"/>
        <v>10.15.00</v>
      </c>
      <c r="T3388" t="str">
        <f t="shared" si="751"/>
        <v>15.15.00</v>
      </c>
      <c r="U3388" t="str">
        <f t="shared" si="752"/>
        <v>27-set-2018</v>
      </c>
      <c r="V3388">
        <f t="shared" si="753"/>
        <v>9</v>
      </c>
      <c r="W3388">
        <f t="shared" si="754"/>
        <v>2018</v>
      </c>
      <c r="X3388">
        <f t="shared" si="755"/>
        <v>27</v>
      </c>
      <c r="Y3388" s="25">
        <f t="shared" si="756"/>
        <v>28444.500000000236</v>
      </c>
    </row>
    <row r="3389" spans="1:25">
      <c r="A3389" t="s">
        <v>6575</v>
      </c>
      <c r="B3389" t="s">
        <v>6576</v>
      </c>
      <c r="C3389" t="s">
        <v>25</v>
      </c>
      <c r="D3389">
        <v>75</v>
      </c>
      <c r="E3389" s="36">
        <v>133.80000000000001</v>
      </c>
      <c r="F3389" s="4">
        <v>1.09E-2</v>
      </c>
      <c r="G3389">
        <v>0</v>
      </c>
      <c r="H3389" s="25">
        <v>142.6</v>
      </c>
      <c r="I3389" s="25">
        <v>0</v>
      </c>
      <c r="J3389" s="3">
        <v>10000</v>
      </c>
      <c r="K3389" s="7">
        <f t="shared" si="743"/>
        <v>2</v>
      </c>
      <c r="L3389" s="6">
        <f t="shared" si="744"/>
        <v>197</v>
      </c>
      <c r="M3389">
        <v>1</v>
      </c>
      <c r="N3389" s="9">
        <f t="shared" si="745"/>
        <v>1</v>
      </c>
      <c r="O3389" s="9">
        <f t="shared" si="746"/>
        <v>0</v>
      </c>
      <c r="P3389" s="9">
        <f t="shared" si="747"/>
        <v>0</v>
      </c>
      <c r="Q3389" s="8">
        <f t="shared" si="748"/>
        <v>133.80000000000001</v>
      </c>
      <c r="R3389" s="8">
        <f t="shared" si="749"/>
        <v>0</v>
      </c>
      <c r="S3389" t="str">
        <f t="shared" si="750"/>
        <v>11.10.00</v>
      </c>
      <c r="T3389" t="str">
        <f t="shared" si="751"/>
        <v>17.25.00</v>
      </c>
      <c r="U3389" t="str">
        <f t="shared" si="752"/>
        <v>27-set-2018</v>
      </c>
      <c r="V3389">
        <f t="shared" si="753"/>
        <v>9</v>
      </c>
      <c r="W3389">
        <f t="shared" si="754"/>
        <v>2018</v>
      </c>
      <c r="X3389">
        <f t="shared" si="755"/>
        <v>27</v>
      </c>
      <c r="Y3389" s="25">
        <f t="shared" si="756"/>
        <v>28578.300000000236</v>
      </c>
    </row>
    <row r="3390" spans="1:25">
      <c r="A3390" t="s">
        <v>7754</v>
      </c>
      <c r="B3390" t="s">
        <v>7755</v>
      </c>
      <c r="C3390" t="s">
        <v>55</v>
      </c>
      <c r="D3390">
        <v>3</v>
      </c>
      <c r="E3390" s="36">
        <v>35.299999999999997</v>
      </c>
      <c r="F3390" s="4">
        <v>2.8999999999999998E-3</v>
      </c>
      <c r="G3390">
        <v>0</v>
      </c>
      <c r="H3390" s="25">
        <v>56.3</v>
      </c>
      <c r="I3390" s="25">
        <v>0</v>
      </c>
      <c r="J3390" s="3">
        <v>10000</v>
      </c>
      <c r="K3390" s="7">
        <f t="shared" si="743"/>
        <v>3</v>
      </c>
      <c r="L3390" s="6">
        <f t="shared" si="744"/>
        <v>232.3</v>
      </c>
      <c r="M3390">
        <v>1</v>
      </c>
      <c r="N3390" s="9">
        <f t="shared" si="745"/>
        <v>1</v>
      </c>
      <c r="O3390" s="9">
        <f t="shared" si="746"/>
        <v>0</v>
      </c>
      <c r="P3390" s="9">
        <f t="shared" si="747"/>
        <v>0</v>
      </c>
      <c r="Q3390" s="8">
        <f t="shared" si="748"/>
        <v>35.299999999999997</v>
      </c>
      <c r="R3390" s="8">
        <f t="shared" si="749"/>
        <v>0</v>
      </c>
      <c r="S3390" t="str">
        <f t="shared" si="750"/>
        <v>12.00.00</v>
      </c>
      <c r="T3390" t="str">
        <f t="shared" si="751"/>
        <v>12.45.00</v>
      </c>
      <c r="U3390" t="str">
        <f t="shared" si="752"/>
        <v>28-set-2018</v>
      </c>
      <c r="V3390">
        <f t="shared" si="753"/>
        <v>9</v>
      </c>
      <c r="W3390">
        <f t="shared" si="754"/>
        <v>2018</v>
      </c>
      <c r="X3390">
        <f t="shared" si="755"/>
        <v>28</v>
      </c>
      <c r="Y3390" s="25">
        <f t="shared" si="756"/>
        <v>28613.600000000235</v>
      </c>
    </row>
    <row r="3391" spans="1:25">
      <c r="A3391" t="s">
        <v>6577</v>
      </c>
      <c r="B3391" t="s">
        <v>6578</v>
      </c>
      <c r="C3391" t="s">
        <v>25</v>
      </c>
      <c r="D3391">
        <v>14</v>
      </c>
      <c r="E3391" s="36">
        <v>40</v>
      </c>
      <c r="F3391" s="4">
        <v>3.3E-3</v>
      </c>
      <c r="G3391">
        <v>0</v>
      </c>
      <c r="H3391" s="25">
        <v>40</v>
      </c>
      <c r="I3391" s="25">
        <v>0</v>
      </c>
      <c r="J3391" s="3">
        <v>10000</v>
      </c>
      <c r="K3391" s="7">
        <f t="shared" si="743"/>
        <v>4</v>
      </c>
      <c r="L3391" s="6">
        <f t="shared" si="744"/>
        <v>272.3</v>
      </c>
      <c r="M3391">
        <v>1</v>
      </c>
      <c r="N3391" s="9">
        <f t="shared" si="745"/>
        <v>1</v>
      </c>
      <c r="O3391" s="9">
        <f t="shared" si="746"/>
        <v>0</v>
      </c>
      <c r="P3391" s="9">
        <f t="shared" si="747"/>
        <v>0</v>
      </c>
      <c r="Q3391" s="8">
        <f t="shared" si="748"/>
        <v>40</v>
      </c>
      <c r="R3391" s="8">
        <f t="shared" si="749"/>
        <v>0</v>
      </c>
      <c r="S3391" t="str">
        <f t="shared" si="750"/>
        <v>16.15.00</v>
      </c>
      <c r="T3391" t="str">
        <f t="shared" si="751"/>
        <v>17.25.00</v>
      </c>
      <c r="U3391" t="str">
        <f t="shared" si="752"/>
        <v>28-set-2018</v>
      </c>
      <c r="V3391">
        <f t="shared" si="753"/>
        <v>9</v>
      </c>
      <c r="W3391">
        <f t="shared" si="754"/>
        <v>2018</v>
      </c>
      <c r="X3391">
        <f t="shared" si="755"/>
        <v>28</v>
      </c>
      <c r="Y3391" s="25">
        <f t="shared" si="756"/>
        <v>28653.600000000235</v>
      </c>
    </row>
    <row r="3392" spans="1:25">
      <c r="A3392" t="s">
        <v>4711</v>
      </c>
      <c r="B3392" t="s">
        <v>4712</v>
      </c>
      <c r="C3392" t="s">
        <v>55</v>
      </c>
      <c r="D3392">
        <v>13</v>
      </c>
      <c r="E3392" s="36">
        <v>154.19999999999999</v>
      </c>
      <c r="F3392" s="4">
        <v>1.24E-2</v>
      </c>
      <c r="G3392">
        <v>0</v>
      </c>
      <c r="H3392" s="25">
        <v>210.1</v>
      </c>
      <c r="I3392" s="25">
        <v>-13.8</v>
      </c>
      <c r="J3392" s="3">
        <v>10000</v>
      </c>
      <c r="K3392" s="7">
        <f t="shared" si="743"/>
        <v>5</v>
      </c>
      <c r="L3392" s="6">
        <f t="shared" si="744"/>
        <v>426.5</v>
      </c>
      <c r="M3392">
        <v>1</v>
      </c>
      <c r="N3392" s="9">
        <f t="shared" si="745"/>
        <v>1</v>
      </c>
      <c r="O3392" s="9">
        <f t="shared" si="746"/>
        <v>0</v>
      </c>
      <c r="P3392" s="9">
        <f t="shared" si="747"/>
        <v>0</v>
      </c>
      <c r="Q3392" s="8">
        <f t="shared" si="748"/>
        <v>154.19999999999999</v>
      </c>
      <c r="R3392" s="8">
        <f t="shared" si="749"/>
        <v>0</v>
      </c>
      <c r="S3392" t="str">
        <f t="shared" si="750"/>
        <v>3.00.00</v>
      </c>
      <c r="T3392" t="str">
        <f t="shared" si="751"/>
        <v>16.00.00</v>
      </c>
      <c r="U3392" t="str">
        <f t="shared" si="752"/>
        <v>28-set-2018</v>
      </c>
      <c r="V3392">
        <f t="shared" si="753"/>
        <v>9</v>
      </c>
      <c r="W3392">
        <f t="shared" si="754"/>
        <v>2018</v>
      </c>
      <c r="X3392">
        <f t="shared" si="755"/>
        <v>28</v>
      </c>
      <c r="Y3392" s="25">
        <f t="shared" si="756"/>
        <v>28807.800000000236</v>
      </c>
    </row>
    <row r="3393" spans="1:25">
      <c r="A3393" t="s">
        <v>6579</v>
      </c>
      <c r="B3393" t="s">
        <v>6580</v>
      </c>
      <c r="C3393" t="s">
        <v>25</v>
      </c>
      <c r="D3393">
        <v>92</v>
      </c>
      <c r="E3393" s="36">
        <v>20.7</v>
      </c>
      <c r="F3393" s="4">
        <v>1.6999999999999999E-3</v>
      </c>
      <c r="G3393">
        <v>0</v>
      </c>
      <c r="H3393" s="25">
        <v>54.5</v>
      </c>
      <c r="I3393" s="25">
        <v>-14.3</v>
      </c>
      <c r="J3393" s="3">
        <v>10000</v>
      </c>
      <c r="K3393" s="7">
        <f t="shared" si="743"/>
        <v>6</v>
      </c>
      <c r="L3393" s="6">
        <f t="shared" si="744"/>
        <v>447.2</v>
      </c>
      <c r="M3393">
        <v>1</v>
      </c>
      <c r="N3393" s="9">
        <f t="shared" si="745"/>
        <v>1</v>
      </c>
      <c r="O3393" s="9">
        <f t="shared" si="746"/>
        <v>0</v>
      </c>
      <c r="P3393" s="9">
        <f t="shared" si="747"/>
        <v>0</v>
      </c>
      <c r="Q3393" s="8">
        <f t="shared" si="748"/>
        <v>20.7</v>
      </c>
      <c r="R3393" s="8">
        <f t="shared" si="749"/>
        <v>0</v>
      </c>
      <c r="S3393" t="str">
        <f t="shared" si="750"/>
        <v>9.45.00</v>
      </c>
      <c r="T3393" t="str">
        <f t="shared" si="751"/>
        <v>17.25.00</v>
      </c>
      <c r="U3393" t="str">
        <f t="shared" si="752"/>
        <v xml:space="preserve">1-ott-2018 </v>
      </c>
      <c r="V3393">
        <f t="shared" si="753"/>
        <v>10</v>
      </c>
      <c r="W3393">
        <f t="shared" si="754"/>
        <v>2018</v>
      </c>
      <c r="X3393">
        <f t="shared" si="755"/>
        <v>1</v>
      </c>
      <c r="Y3393" s="25">
        <f t="shared" si="756"/>
        <v>28828.500000000236</v>
      </c>
    </row>
    <row r="3394" spans="1:25">
      <c r="A3394" t="s">
        <v>6581</v>
      </c>
      <c r="B3394" t="s">
        <v>6582</v>
      </c>
      <c r="C3394" t="s">
        <v>25</v>
      </c>
      <c r="D3394">
        <v>85</v>
      </c>
      <c r="E3394" s="36">
        <v>16.3</v>
      </c>
      <c r="F3394" s="4">
        <v>1.2999999999999999E-3</v>
      </c>
      <c r="G3394">
        <v>0</v>
      </c>
      <c r="H3394" s="25">
        <v>24.1</v>
      </c>
      <c r="I3394" s="25">
        <v>-55.3</v>
      </c>
      <c r="J3394" s="3">
        <v>10000</v>
      </c>
      <c r="K3394" s="7">
        <f t="shared" si="743"/>
        <v>7</v>
      </c>
      <c r="L3394" s="6">
        <f t="shared" si="744"/>
        <v>463.5</v>
      </c>
      <c r="M3394">
        <v>1</v>
      </c>
      <c r="N3394" s="9">
        <f t="shared" si="745"/>
        <v>1</v>
      </c>
      <c r="O3394" s="9">
        <f t="shared" si="746"/>
        <v>0</v>
      </c>
      <c r="P3394" s="9">
        <f t="shared" si="747"/>
        <v>0</v>
      </c>
      <c r="Q3394" s="8">
        <f t="shared" si="748"/>
        <v>16.3</v>
      </c>
      <c r="R3394" s="8">
        <f t="shared" si="749"/>
        <v>0</v>
      </c>
      <c r="S3394" t="str">
        <f t="shared" si="750"/>
        <v>10.20.00</v>
      </c>
      <c r="T3394" t="str">
        <f t="shared" si="751"/>
        <v>17.25.00</v>
      </c>
      <c r="U3394" t="str">
        <f t="shared" si="752"/>
        <v xml:space="preserve">2-ott-2018 </v>
      </c>
      <c r="V3394">
        <f t="shared" si="753"/>
        <v>10</v>
      </c>
      <c r="W3394">
        <f t="shared" si="754"/>
        <v>2018</v>
      </c>
      <c r="X3394">
        <f t="shared" si="755"/>
        <v>2</v>
      </c>
      <c r="Y3394" s="25">
        <f t="shared" si="756"/>
        <v>28844.800000000236</v>
      </c>
    </row>
    <row r="3395" spans="1:25">
      <c r="A3395" t="s">
        <v>7756</v>
      </c>
      <c r="B3395" t="s">
        <v>7757</v>
      </c>
      <c r="C3395" t="s">
        <v>55</v>
      </c>
      <c r="D3395">
        <v>42</v>
      </c>
      <c r="E3395" s="36">
        <v>-50.7</v>
      </c>
      <c r="F3395" s="4">
        <v>-4.1000000000000003E-3</v>
      </c>
      <c r="G3395">
        <v>0</v>
      </c>
      <c r="H3395" s="25">
        <v>13.2</v>
      </c>
      <c r="I3395" s="25">
        <v>-67.2</v>
      </c>
      <c r="J3395" s="3">
        <v>10000</v>
      </c>
      <c r="K3395" s="7">
        <f t="shared" si="743"/>
        <v>-1</v>
      </c>
      <c r="L3395" s="6">
        <f t="shared" si="744"/>
        <v>-50.7</v>
      </c>
      <c r="M3395">
        <v>1</v>
      </c>
      <c r="N3395" s="9">
        <f t="shared" si="745"/>
        <v>0</v>
      </c>
      <c r="O3395" s="9">
        <f t="shared" si="746"/>
        <v>-1</v>
      </c>
      <c r="P3395" s="9">
        <f t="shared" si="747"/>
        <v>0</v>
      </c>
      <c r="Q3395" s="8">
        <f t="shared" si="748"/>
        <v>0</v>
      </c>
      <c r="R3395" s="8">
        <f t="shared" si="749"/>
        <v>-50.7</v>
      </c>
      <c r="S3395" t="str">
        <f t="shared" si="750"/>
        <v>10.30.00</v>
      </c>
      <c r="T3395" t="str">
        <f t="shared" si="751"/>
        <v>21.00.00</v>
      </c>
      <c r="U3395" t="str">
        <f t="shared" si="752"/>
        <v xml:space="preserve">2-ott-2018 </v>
      </c>
      <c r="V3395">
        <f t="shared" si="753"/>
        <v>10</v>
      </c>
      <c r="W3395">
        <f t="shared" si="754"/>
        <v>2018</v>
      </c>
      <c r="X3395">
        <f t="shared" si="755"/>
        <v>2</v>
      </c>
      <c r="Y3395" s="25">
        <f t="shared" si="756"/>
        <v>28794.100000000235</v>
      </c>
    </row>
    <row r="3396" spans="1:25">
      <c r="A3396" t="s">
        <v>6583</v>
      </c>
      <c r="B3396" t="s">
        <v>6584</v>
      </c>
      <c r="C3396" t="s">
        <v>25</v>
      </c>
      <c r="D3396">
        <v>55</v>
      </c>
      <c r="E3396" s="36">
        <v>12.1</v>
      </c>
      <c r="F3396" s="4">
        <v>1E-3</v>
      </c>
      <c r="G3396">
        <v>0</v>
      </c>
      <c r="H3396" s="25">
        <v>48.6</v>
      </c>
      <c r="I3396" s="25">
        <v>-0.5</v>
      </c>
      <c r="J3396" s="3">
        <v>10000</v>
      </c>
      <c r="K3396" s="7">
        <f t="shared" si="743"/>
        <v>1</v>
      </c>
      <c r="L3396" s="6">
        <f t="shared" si="744"/>
        <v>12.1</v>
      </c>
      <c r="M3396">
        <v>1</v>
      </c>
      <c r="N3396" s="9">
        <f t="shared" si="745"/>
        <v>1</v>
      </c>
      <c r="O3396" s="9">
        <f t="shared" si="746"/>
        <v>0</v>
      </c>
      <c r="P3396" s="9">
        <f t="shared" si="747"/>
        <v>0</v>
      </c>
      <c r="Q3396" s="8">
        <f t="shared" si="748"/>
        <v>12.1</v>
      </c>
      <c r="R3396" s="8">
        <f t="shared" si="749"/>
        <v>0</v>
      </c>
      <c r="S3396" t="str">
        <f t="shared" si="750"/>
        <v>12.50.00</v>
      </c>
      <c r="T3396" t="str">
        <f t="shared" si="751"/>
        <v>17.25.00</v>
      </c>
      <c r="U3396" t="str">
        <f t="shared" si="752"/>
        <v xml:space="preserve">3-ott-2018 </v>
      </c>
      <c r="V3396">
        <f t="shared" si="753"/>
        <v>10</v>
      </c>
      <c r="W3396">
        <f t="shared" si="754"/>
        <v>2018</v>
      </c>
      <c r="X3396">
        <f t="shared" si="755"/>
        <v>3</v>
      </c>
      <c r="Y3396" s="25">
        <f t="shared" si="756"/>
        <v>28806.200000000234</v>
      </c>
    </row>
    <row r="3397" spans="1:25">
      <c r="A3397" t="s">
        <v>4713</v>
      </c>
      <c r="B3397" t="s">
        <v>4714</v>
      </c>
      <c r="C3397" t="s">
        <v>25</v>
      </c>
      <c r="D3397">
        <v>10</v>
      </c>
      <c r="E3397" s="36">
        <v>-16.899999999999999</v>
      </c>
      <c r="F3397" s="4">
        <v>-1.4E-3</v>
      </c>
      <c r="G3397">
        <v>0</v>
      </c>
      <c r="H3397" s="25">
        <v>38.4</v>
      </c>
      <c r="I3397" s="25">
        <v>-18.3</v>
      </c>
      <c r="J3397" s="3">
        <v>10000</v>
      </c>
      <c r="K3397" s="7">
        <f t="shared" si="743"/>
        <v>-1</v>
      </c>
      <c r="L3397" s="6">
        <f t="shared" si="744"/>
        <v>-16.899999999999999</v>
      </c>
      <c r="M3397">
        <v>1</v>
      </c>
      <c r="N3397" s="9">
        <f t="shared" si="745"/>
        <v>0</v>
      </c>
      <c r="O3397" s="9">
        <f t="shared" si="746"/>
        <v>-1</v>
      </c>
      <c r="P3397" s="9">
        <f t="shared" si="747"/>
        <v>0</v>
      </c>
      <c r="Q3397" s="8">
        <f t="shared" si="748"/>
        <v>0</v>
      </c>
      <c r="R3397" s="8">
        <f t="shared" si="749"/>
        <v>-16.899999999999999</v>
      </c>
      <c r="S3397" t="str">
        <f t="shared" si="750"/>
        <v>13.00.00</v>
      </c>
      <c r="T3397" t="str">
        <f t="shared" si="751"/>
        <v>23.00.00</v>
      </c>
      <c r="U3397" t="str">
        <f t="shared" si="752"/>
        <v xml:space="preserve">3-ott-2018 </v>
      </c>
      <c r="V3397">
        <f t="shared" si="753"/>
        <v>10</v>
      </c>
      <c r="W3397">
        <f t="shared" si="754"/>
        <v>2018</v>
      </c>
      <c r="X3397">
        <f t="shared" si="755"/>
        <v>3</v>
      </c>
      <c r="Y3397" s="25">
        <f t="shared" si="756"/>
        <v>28789.300000000232</v>
      </c>
    </row>
    <row r="3398" spans="1:25">
      <c r="A3398" t="s">
        <v>4714</v>
      </c>
      <c r="B3398" t="s">
        <v>4715</v>
      </c>
      <c r="C3398" t="s">
        <v>55</v>
      </c>
      <c r="D3398">
        <v>11</v>
      </c>
      <c r="E3398" s="36">
        <v>68.2</v>
      </c>
      <c r="F3398" s="4">
        <v>5.4999999999999997E-3</v>
      </c>
      <c r="G3398">
        <v>0</v>
      </c>
      <c r="H3398" s="25">
        <v>73.7</v>
      </c>
      <c r="I3398" s="25">
        <v>-2.6</v>
      </c>
      <c r="J3398" s="3">
        <v>10000</v>
      </c>
      <c r="K3398" s="7">
        <f t="shared" si="743"/>
        <v>1</v>
      </c>
      <c r="L3398" s="6">
        <f t="shared" si="744"/>
        <v>68.2</v>
      </c>
      <c r="M3398">
        <v>1</v>
      </c>
      <c r="N3398" s="9">
        <f t="shared" si="745"/>
        <v>1</v>
      </c>
      <c r="O3398" s="9">
        <f t="shared" si="746"/>
        <v>0</v>
      </c>
      <c r="P3398" s="9">
        <f t="shared" si="747"/>
        <v>0</v>
      </c>
      <c r="Q3398" s="8">
        <f t="shared" si="748"/>
        <v>68.2</v>
      </c>
      <c r="R3398" s="8">
        <f t="shared" si="749"/>
        <v>0</v>
      </c>
      <c r="S3398" t="str">
        <f t="shared" si="750"/>
        <v>23.00.00</v>
      </c>
      <c r="T3398" t="str">
        <f t="shared" si="751"/>
        <v>10.00.00</v>
      </c>
      <c r="U3398" t="str">
        <f t="shared" si="752"/>
        <v xml:space="preserve">3-ott-2018 </v>
      </c>
      <c r="V3398">
        <f t="shared" si="753"/>
        <v>10</v>
      </c>
      <c r="W3398">
        <f t="shared" si="754"/>
        <v>2018</v>
      </c>
      <c r="X3398">
        <f t="shared" si="755"/>
        <v>3</v>
      </c>
      <c r="Y3398" s="25">
        <f t="shared" si="756"/>
        <v>28857.500000000233</v>
      </c>
    </row>
    <row r="3399" spans="1:25">
      <c r="A3399" t="s">
        <v>6585</v>
      </c>
      <c r="B3399" t="s">
        <v>6586</v>
      </c>
      <c r="C3399" t="s">
        <v>25</v>
      </c>
      <c r="D3399">
        <v>62</v>
      </c>
      <c r="E3399" s="36">
        <v>15.2</v>
      </c>
      <c r="F3399" s="4">
        <v>1.1999999999999999E-3</v>
      </c>
      <c r="G3399">
        <v>0</v>
      </c>
      <c r="H3399" s="25">
        <v>98.2</v>
      </c>
      <c r="I3399" s="25">
        <v>-30</v>
      </c>
      <c r="J3399" s="3">
        <v>10000</v>
      </c>
      <c r="K3399" s="7">
        <f t="shared" ref="K3399:K3462" si="757">+IF(AND(E3399&gt;=0,E3398&gt;=0),K3398+1,IF(AND(E3399&lt;0,E3398&lt;0),K3398-1,IF(AND(E3399&gt;=0,E3398&lt;0),1,-1)))</f>
        <v>2</v>
      </c>
      <c r="L3399" s="6">
        <f t="shared" ref="L3399:L3462" si="758">+IF(AND(E3399&gt;=0,E3398&gt;=0),L3398+E3399,IF(AND(E3399&lt;0,E3398&lt;0),L3398+E3399,E3399))</f>
        <v>83.4</v>
      </c>
      <c r="M3399">
        <v>1</v>
      </c>
      <c r="N3399" s="9">
        <f t="shared" ref="N3399:N3462" si="759">+IF(E3399&gt;0,1,0)</f>
        <v>1</v>
      </c>
      <c r="O3399" s="9">
        <f t="shared" ref="O3399:O3462" si="760">+IF(E3399&lt;0,-1,0)</f>
        <v>0</v>
      </c>
      <c r="P3399" s="9">
        <f t="shared" ref="P3399:P3462" si="761">+IF(E3399=0,1,0)</f>
        <v>0</v>
      </c>
      <c r="Q3399" s="8">
        <f t="shared" ref="Q3399:Q3462" si="762">IF(E3399&gt;=0,E3399,0)</f>
        <v>15.2</v>
      </c>
      <c r="R3399" s="8">
        <f t="shared" ref="R3399:R3462" si="763">IF(E3399&lt;0,E3399,0)</f>
        <v>0</v>
      </c>
      <c r="S3399" t="str">
        <f t="shared" ref="S3399:S3462" si="764">REPLACE(A3399,1,SEARCH(" ",A3399),"")</f>
        <v>11.00.00</v>
      </c>
      <c r="T3399" t="str">
        <f t="shared" ref="T3399:T3462" si="765">REPLACE(B3399,1,SEARCH(" ",B3399),"")</f>
        <v>16.10.00</v>
      </c>
      <c r="U3399" t="str">
        <f t="shared" ref="U3399:U3462" si="766">LEFT(A3399,11)</f>
        <v xml:space="preserve">4-ott-2018 </v>
      </c>
      <c r="V3399">
        <f t="shared" ref="V3399:V3462" si="767">MONTH(U3399)</f>
        <v>10</v>
      </c>
      <c r="W3399">
        <f t="shared" ref="W3399:W3462" si="768">YEAR(U3399)</f>
        <v>2018</v>
      </c>
      <c r="X3399">
        <f t="shared" ref="X3399:X3462" si="769">DAY(U3399)</f>
        <v>4</v>
      </c>
      <c r="Y3399" s="25">
        <f t="shared" ref="Y3399:Y3462" si="770">Y3398+E3399</f>
        <v>28872.700000000234</v>
      </c>
    </row>
    <row r="3400" spans="1:25">
      <c r="A3400" t="s">
        <v>7758</v>
      </c>
      <c r="B3400" t="s">
        <v>7759</v>
      </c>
      <c r="C3400" t="s">
        <v>25</v>
      </c>
      <c r="D3400">
        <v>6</v>
      </c>
      <c r="E3400" s="36">
        <v>19.2</v>
      </c>
      <c r="F3400" s="4">
        <v>1.6000000000000001E-3</v>
      </c>
      <c r="G3400">
        <v>0</v>
      </c>
      <c r="H3400" s="25">
        <v>41.2</v>
      </c>
      <c r="I3400" s="25">
        <v>-0.6</v>
      </c>
      <c r="J3400" s="3">
        <v>10000</v>
      </c>
      <c r="K3400" s="7">
        <f t="shared" si="757"/>
        <v>3</v>
      </c>
      <c r="L3400" s="6">
        <f t="shared" si="758"/>
        <v>102.60000000000001</v>
      </c>
      <c r="M3400">
        <v>1</v>
      </c>
      <c r="N3400" s="9">
        <f t="shared" si="759"/>
        <v>1</v>
      </c>
      <c r="O3400" s="9">
        <f t="shared" si="760"/>
        <v>0</v>
      </c>
      <c r="P3400" s="9">
        <f t="shared" si="761"/>
        <v>0</v>
      </c>
      <c r="Q3400" s="8">
        <f t="shared" si="762"/>
        <v>19.2</v>
      </c>
      <c r="R3400" s="8">
        <f t="shared" si="763"/>
        <v>0</v>
      </c>
      <c r="S3400" t="str">
        <f t="shared" si="764"/>
        <v>13.00.00</v>
      </c>
      <c r="T3400" t="str">
        <f t="shared" si="765"/>
        <v>14.30.00</v>
      </c>
      <c r="U3400" t="str">
        <f t="shared" si="766"/>
        <v xml:space="preserve">4-ott-2018 </v>
      </c>
      <c r="V3400">
        <f t="shared" si="767"/>
        <v>10</v>
      </c>
      <c r="W3400">
        <f t="shared" si="768"/>
        <v>2018</v>
      </c>
      <c r="X3400">
        <f t="shared" si="769"/>
        <v>4</v>
      </c>
      <c r="Y3400" s="25">
        <f t="shared" si="770"/>
        <v>28891.900000000234</v>
      </c>
    </row>
    <row r="3401" spans="1:25">
      <c r="A3401" t="s">
        <v>4716</v>
      </c>
      <c r="B3401" t="s">
        <v>4717</v>
      </c>
      <c r="C3401" t="s">
        <v>55</v>
      </c>
      <c r="D3401">
        <v>29</v>
      </c>
      <c r="E3401" s="36">
        <v>110.3</v>
      </c>
      <c r="F3401" s="4">
        <v>8.9999999999999993E-3</v>
      </c>
      <c r="G3401">
        <v>0</v>
      </c>
      <c r="H3401" s="25">
        <v>151.4</v>
      </c>
      <c r="I3401" s="25">
        <v>-32.5</v>
      </c>
      <c r="J3401" s="3">
        <v>10000</v>
      </c>
      <c r="K3401" s="7">
        <f t="shared" si="757"/>
        <v>4</v>
      </c>
      <c r="L3401" s="6">
        <f t="shared" si="758"/>
        <v>212.9</v>
      </c>
      <c r="M3401">
        <v>1</v>
      </c>
      <c r="N3401" s="9">
        <f t="shared" si="759"/>
        <v>1</v>
      </c>
      <c r="O3401" s="9">
        <f t="shared" si="760"/>
        <v>0</v>
      </c>
      <c r="P3401" s="9">
        <f t="shared" si="761"/>
        <v>0</v>
      </c>
      <c r="Q3401" s="8">
        <f t="shared" si="762"/>
        <v>110.3</v>
      </c>
      <c r="R3401" s="8">
        <f t="shared" si="763"/>
        <v>0</v>
      </c>
      <c r="S3401" t="str">
        <f t="shared" si="764"/>
        <v>19.00.00</v>
      </c>
      <c r="T3401" t="str">
        <f t="shared" si="765"/>
        <v>1.00.00</v>
      </c>
      <c r="U3401" t="str">
        <f t="shared" si="766"/>
        <v xml:space="preserve">4-ott-2018 </v>
      </c>
      <c r="V3401">
        <f t="shared" si="767"/>
        <v>10</v>
      </c>
      <c r="W3401">
        <f t="shared" si="768"/>
        <v>2018</v>
      </c>
      <c r="X3401">
        <f t="shared" si="769"/>
        <v>4</v>
      </c>
      <c r="Y3401" s="25">
        <f t="shared" si="770"/>
        <v>29002.200000000234</v>
      </c>
    </row>
    <row r="3402" spans="1:25">
      <c r="A3402" t="s">
        <v>7760</v>
      </c>
      <c r="B3402" t="s">
        <v>7761</v>
      </c>
      <c r="C3402" t="s">
        <v>55</v>
      </c>
      <c r="D3402">
        <v>20</v>
      </c>
      <c r="E3402" s="36">
        <v>11.3</v>
      </c>
      <c r="F3402" s="4">
        <v>8.9999999999999998E-4</v>
      </c>
      <c r="G3402">
        <v>0</v>
      </c>
      <c r="H3402" s="25">
        <v>32.299999999999997</v>
      </c>
      <c r="I3402" s="25">
        <v>-39</v>
      </c>
      <c r="J3402" s="3">
        <v>10000</v>
      </c>
      <c r="K3402" s="7">
        <f t="shared" si="757"/>
        <v>5</v>
      </c>
      <c r="L3402" s="6">
        <f t="shared" si="758"/>
        <v>224.20000000000002</v>
      </c>
      <c r="M3402">
        <v>1</v>
      </c>
      <c r="N3402" s="9">
        <f t="shared" si="759"/>
        <v>1</v>
      </c>
      <c r="O3402" s="9">
        <f t="shared" si="760"/>
        <v>0</v>
      </c>
      <c r="P3402" s="9">
        <f t="shared" si="761"/>
        <v>0</v>
      </c>
      <c r="Q3402" s="8">
        <f t="shared" si="762"/>
        <v>11.3</v>
      </c>
      <c r="R3402" s="8">
        <f t="shared" si="763"/>
        <v>0</v>
      </c>
      <c r="S3402" t="str">
        <f t="shared" si="764"/>
        <v>11.15.00</v>
      </c>
      <c r="T3402" t="str">
        <f t="shared" si="765"/>
        <v>16.15.00</v>
      </c>
      <c r="U3402" t="str">
        <f t="shared" si="766"/>
        <v xml:space="preserve">5-ott-2018 </v>
      </c>
      <c r="V3402">
        <f t="shared" si="767"/>
        <v>10</v>
      </c>
      <c r="W3402">
        <f t="shared" si="768"/>
        <v>2018</v>
      </c>
      <c r="X3402">
        <f t="shared" si="769"/>
        <v>5</v>
      </c>
      <c r="Y3402" s="25">
        <f t="shared" si="770"/>
        <v>29013.500000000233</v>
      </c>
    </row>
    <row r="3403" spans="1:25">
      <c r="A3403" t="s">
        <v>6587</v>
      </c>
      <c r="B3403" t="s">
        <v>6588</v>
      </c>
      <c r="C3403" t="s">
        <v>25</v>
      </c>
      <c r="D3403">
        <v>30</v>
      </c>
      <c r="E3403" s="36">
        <v>-36.299999999999997</v>
      </c>
      <c r="F3403" s="4">
        <v>-3.0000000000000001E-3</v>
      </c>
      <c r="G3403">
        <v>0</v>
      </c>
      <c r="H3403" s="25">
        <v>2.2000000000000002</v>
      </c>
      <c r="I3403" s="25">
        <v>-55.1</v>
      </c>
      <c r="J3403" s="3">
        <v>10000</v>
      </c>
      <c r="K3403" s="7">
        <f t="shared" si="757"/>
        <v>-1</v>
      </c>
      <c r="L3403" s="6">
        <f t="shared" si="758"/>
        <v>-36.299999999999997</v>
      </c>
      <c r="M3403">
        <v>1</v>
      </c>
      <c r="N3403" s="9">
        <f t="shared" si="759"/>
        <v>0</v>
      </c>
      <c r="O3403" s="9">
        <f t="shared" si="760"/>
        <v>-1</v>
      </c>
      <c r="P3403" s="9">
        <f t="shared" si="761"/>
        <v>0</v>
      </c>
      <c r="Q3403" s="8">
        <f t="shared" si="762"/>
        <v>0</v>
      </c>
      <c r="R3403" s="8">
        <f t="shared" si="763"/>
        <v>-36.299999999999997</v>
      </c>
      <c r="S3403" t="str">
        <f t="shared" si="764"/>
        <v>12.45.00</v>
      </c>
      <c r="T3403" t="str">
        <f t="shared" si="765"/>
        <v>15.15.00</v>
      </c>
      <c r="U3403" t="str">
        <f t="shared" si="766"/>
        <v xml:space="preserve">5-ott-2018 </v>
      </c>
      <c r="V3403">
        <f t="shared" si="767"/>
        <v>10</v>
      </c>
      <c r="W3403">
        <f t="shared" si="768"/>
        <v>2018</v>
      </c>
      <c r="X3403">
        <f t="shared" si="769"/>
        <v>5</v>
      </c>
      <c r="Y3403" s="25">
        <f t="shared" si="770"/>
        <v>28977.200000000234</v>
      </c>
    </row>
    <row r="3404" spans="1:25">
      <c r="A3404" t="s">
        <v>6588</v>
      </c>
      <c r="B3404" t="s">
        <v>6589</v>
      </c>
      <c r="C3404" t="s">
        <v>55</v>
      </c>
      <c r="D3404">
        <v>26</v>
      </c>
      <c r="E3404" s="36">
        <v>30.4</v>
      </c>
      <c r="F3404" s="4">
        <v>1.2999999999999999E-3</v>
      </c>
      <c r="G3404">
        <v>0</v>
      </c>
      <c r="H3404" s="25">
        <v>64.900000000000006</v>
      </c>
      <c r="I3404" s="25">
        <v>-17.3</v>
      </c>
      <c r="J3404" s="3">
        <v>10000</v>
      </c>
      <c r="K3404" s="7">
        <f t="shared" si="757"/>
        <v>1</v>
      </c>
      <c r="L3404" s="6">
        <f t="shared" si="758"/>
        <v>30.4</v>
      </c>
      <c r="M3404">
        <v>1</v>
      </c>
      <c r="N3404" s="9">
        <f t="shared" si="759"/>
        <v>1</v>
      </c>
      <c r="O3404" s="9">
        <f t="shared" si="760"/>
        <v>0</v>
      </c>
      <c r="P3404" s="9">
        <f t="shared" si="761"/>
        <v>0</v>
      </c>
      <c r="Q3404" s="8">
        <f t="shared" si="762"/>
        <v>30.4</v>
      </c>
      <c r="R3404" s="8">
        <f t="shared" si="763"/>
        <v>0</v>
      </c>
      <c r="S3404" t="str">
        <f t="shared" si="764"/>
        <v>15.15.00</v>
      </c>
      <c r="T3404" t="str">
        <f t="shared" si="765"/>
        <v>17.25.00</v>
      </c>
      <c r="U3404" t="str">
        <f t="shared" si="766"/>
        <v xml:space="preserve">5-ott-2018 </v>
      </c>
      <c r="V3404">
        <f t="shared" si="767"/>
        <v>10</v>
      </c>
      <c r="W3404">
        <f t="shared" si="768"/>
        <v>2018</v>
      </c>
      <c r="X3404">
        <f t="shared" si="769"/>
        <v>5</v>
      </c>
      <c r="Y3404" s="25">
        <f t="shared" si="770"/>
        <v>29007.600000000235</v>
      </c>
    </row>
    <row r="3405" spans="1:25">
      <c r="A3405" t="s">
        <v>6591</v>
      </c>
      <c r="B3405" t="s">
        <v>6592</v>
      </c>
      <c r="C3405" t="s">
        <v>55</v>
      </c>
      <c r="D3405">
        <v>33</v>
      </c>
      <c r="E3405" s="36">
        <v>100.2</v>
      </c>
      <c r="F3405" s="4">
        <v>4.1999999999999997E-3</v>
      </c>
      <c r="G3405">
        <v>0</v>
      </c>
      <c r="H3405" s="25">
        <v>186</v>
      </c>
      <c r="I3405" s="25">
        <v>-10.6</v>
      </c>
      <c r="J3405" s="3">
        <v>10000</v>
      </c>
      <c r="K3405" s="7">
        <f t="shared" si="757"/>
        <v>2</v>
      </c>
      <c r="L3405" s="6">
        <f t="shared" si="758"/>
        <v>130.6</v>
      </c>
      <c r="M3405">
        <v>1</v>
      </c>
      <c r="N3405" s="9">
        <f t="shared" si="759"/>
        <v>1</v>
      </c>
      <c r="O3405" s="9">
        <f t="shared" si="760"/>
        <v>0</v>
      </c>
      <c r="P3405" s="9">
        <f t="shared" si="761"/>
        <v>0</v>
      </c>
      <c r="Q3405" s="8">
        <f t="shared" si="762"/>
        <v>100.2</v>
      </c>
      <c r="R3405" s="8">
        <f t="shared" si="763"/>
        <v>0</v>
      </c>
      <c r="S3405" t="str">
        <f t="shared" si="764"/>
        <v>11.30.00</v>
      </c>
      <c r="T3405" t="str">
        <f t="shared" si="765"/>
        <v>14.15.00</v>
      </c>
      <c r="U3405" t="str">
        <f t="shared" si="766"/>
        <v xml:space="preserve">9-ott-2018 </v>
      </c>
      <c r="V3405">
        <f t="shared" si="767"/>
        <v>10</v>
      </c>
      <c r="W3405">
        <f t="shared" si="768"/>
        <v>2018</v>
      </c>
      <c r="X3405">
        <f t="shared" si="769"/>
        <v>9</v>
      </c>
      <c r="Y3405" s="25">
        <f t="shared" si="770"/>
        <v>29107.800000000236</v>
      </c>
    </row>
    <row r="3406" spans="1:25">
      <c r="A3406" t="s">
        <v>6593</v>
      </c>
      <c r="B3406" t="s">
        <v>6594</v>
      </c>
      <c r="C3406" t="s">
        <v>25</v>
      </c>
      <c r="D3406">
        <v>27</v>
      </c>
      <c r="E3406" s="36">
        <v>82.5</v>
      </c>
      <c r="F3406" s="4">
        <v>6.8999999999999999E-3</v>
      </c>
      <c r="G3406">
        <v>0</v>
      </c>
      <c r="H3406" s="25">
        <v>99.7</v>
      </c>
      <c r="I3406" s="25">
        <v>-21.5</v>
      </c>
      <c r="J3406" s="3">
        <v>10000</v>
      </c>
      <c r="K3406" s="7">
        <f t="shared" si="757"/>
        <v>3</v>
      </c>
      <c r="L3406" s="6">
        <f t="shared" si="758"/>
        <v>213.1</v>
      </c>
      <c r="M3406">
        <v>1</v>
      </c>
      <c r="N3406" s="9">
        <f t="shared" si="759"/>
        <v>1</v>
      </c>
      <c r="O3406" s="9">
        <f t="shared" si="760"/>
        <v>0</v>
      </c>
      <c r="P3406" s="9">
        <f t="shared" si="761"/>
        <v>0</v>
      </c>
      <c r="Q3406" s="8">
        <f t="shared" si="762"/>
        <v>82.5</v>
      </c>
      <c r="R3406" s="8">
        <f t="shared" si="763"/>
        <v>0</v>
      </c>
      <c r="S3406" t="str">
        <f t="shared" si="764"/>
        <v>15.10.00</v>
      </c>
      <c r="T3406" t="str">
        <f t="shared" si="765"/>
        <v>17.25.00</v>
      </c>
      <c r="U3406" t="str">
        <f t="shared" si="766"/>
        <v xml:space="preserve">9-ott-2018 </v>
      </c>
      <c r="V3406">
        <f t="shared" si="767"/>
        <v>10</v>
      </c>
      <c r="W3406">
        <f t="shared" si="768"/>
        <v>2018</v>
      </c>
      <c r="X3406">
        <f t="shared" si="769"/>
        <v>9</v>
      </c>
      <c r="Y3406" s="25">
        <f t="shared" si="770"/>
        <v>29190.300000000236</v>
      </c>
    </row>
    <row r="3407" spans="1:25">
      <c r="A3407" t="s">
        <v>6590</v>
      </c>
      <c r="B3407" t="s">
        <v>6591</v>
      </c>
      <c r="C3407" t="s">
        <v>25</v>
      </c>
      <c r="D3407">
        <v>19</v>
      </c>
      <c r="E3407" s="36">
        <v>-73.7</v>
      </c>
      <c r="F3407" s="4">
        <v>-6.1999999999999998E-3</v>
      </c>
      <c r="G3407">
        <v>0</v>
      </c>
      <c r="H3407" s="25">
        <v>0</v>
      </c>
      <c r="I3407" s="25">
        <v>-84.1</v>
      </c>
      <c r="J3407" s="3">
        <v>10000</v>
      </c>
      <c r="K3407" s="7">
        <f t="shared" si="757"/>
        <v>-1</v>
      </c>
      <c r="L3407" s="6">
        <f t="shared" si="758"/>
        <v>-73.7</v>
      </c>
      <c r="M3407">
        <v>1</v>
      </c>
      <c r="N3407" s="9">
        <f t="shared" si="759"/>
        <v>0</v>
      </c>
      <c r="O3407" s="9">
        <f t="shared" si="760"/>
        <v>-1</v>
      </c>
      <c r="P3407" s="9">
        <f t="shared" si="761"/>
        <v>0</v>
      </c>
      <c r="Q3407" s="8">
        <f t="shared" si="762"/>
        <v>0</v>
      </c>
      <c r="R3407" s="8">
        <f t="shared" si="763"/>
        <v>-73.7</v>
      </c>
      <c r="S3407" t="str">
        <f t="shared" si="764"/>
        <v>9.55.00</v>
      </c>
      <c r="T3407" t="str">
        <f t="shared" si="765"/>
        <v>11.30.00</v>
      </c>
      <c r="U3407" t="str">
        <f t="shared" si="766"/>
        <v xml:space="preserve">9-ott-2018 </v>
      </c>
      <c r="V3407">
        <f t="shared" si="767"/>
        <v>10</v>
      </c>
      <c r="W3407">
        <f t="shared" si="768"/>
        <v>2018</v>
      </c>
      <c r="X3407">
        <f t="shared" si="769"/>
        <v>9</v>
      </c>
      <c r="Y3407" s="25">
        <f t="shared" si="770"/>
        <v>29116.600000000235</v>
      </c>
    </row>
    <row r="3408" spans="1:25">
      <c r="A3408" t="s">
        <v>6595</v>
      </c>
      <c r="B3408" t="s">
        <v>6596</v>
      </c>
      <c r="C3408" t="s">
        <v>55</v>
      </c>
      <c r="D3408">
        <v>77</v>
      </c>
      <c r="E3408" s="36">
        <v>298.2</v>
      </c>
      <c r="F3408" s="4">
        <v>1.2500000000000001E-2</v>
      </c>
      <c r="G3408">
        <v>0</v>
      </c>
      <c r="H3408" s="25">
        <v>298.2</v>
      </c>
      <c r="I3408" s="25">
        <v>-40.4</v>
      </c>
      <c r="J3408" s="3">
        <v>10000</v>
      </c>
      <c r="K3408" s="7">
        <f t="shared" si="757"/>
        <v>1</v>
      </c>
      <c r="L3408" s="6">
        <f t="shared" si="758"/>
        <v>298.2</v>
      </c>
      <c r="M3408">
        <v>1</v>
      </c>
      <c r="N3408" s="9">
        <f t="shared" si="759"/>
        <v>1</v>
      </c>
      <c r="O3408" s="9">
        <f t="shared" si="760"/>
        <v>0</v>
      </c>
      <c r="P3408" s="9">
        <f t="shared" si="761"/>
        <v>0</v>
      </c>
      <c r="Q3408" s="8">
        <f t="shared" si="762"/>
        <v>298.2</v>
      </c>
      <c r="R3408" s="8">
        <f t="shared" si="763"/>
        <v>0</v>
      </c>
      <c r="S3408" t="str">
        <f t="shared" si="764"/>
        <v>9.35.00</v>
      </c>
      <c r="T3408" t="str">
        <f t="shared" si="765"/>
        <v>16.00.00</v>
      </c>
      <c r="U3408" t="str">
        <f t="shared" si="766"/>
        <v>10-ott-2018</v>
      </c>
      <c r="V3408">
        <f t="shared" si="767"/>
        <v>10</v>
      </c>
      <c r="W3408">
        <f t="shared" si="768"/>
        <v>2018</v>
      </c>
      <c r="X3408">
        <f t="shared" si="769"/>
        <v>10</v>
      </c>
      <c r="Y3408" s="25">
        <f t="shared" si="770"/>
        <v>29414.800000000236</v>
      </c>
    </row>
    <row r="3409" spans="1:25">
      <c r="A3409" t="s">
        <v>7764</v>
      </c>
      <c r="B3409" t="s">
        <v>7765</v>
      </c>
      <c r="C3409" t="s">
        <v>25</v>
      </c>
      <c r="D3409">
        <v>5</v>
      </c>
      <c r="E3409" s="36">
        <v>9.9</v>
      </c>
      <c r="F3409" s="4">
        <v>8.9999999999999998E-4</v>
      </c>
      <c r="G3409">
        <v>0</v>
      </c>
      <c r="H3409" s="25">
        <v>31.9</v>
      </c>
      <c r="I3409" s="25">
        <v>0</v>
      </c>
      <c r="J3409" s="3">
        <v>10000</v>
      </c>
      <c r="K3409" s="7">
        <f t="shared" si="757"/>
        <v>2</v>
      </c>
      <c r="L3409" s="6">
        <f t="shared" si="758"/>
        <v>308.09999999999997</v>
      </c>
      <c r="M3409">
        <v>1</v>
      </c>
      <c r="N3409" s="9">
        <f t="shared" si="759"/>
        <v>1</v>
      </c>
      <c r="O3409" s="9">
        <f t="shared" si="760"/>
        <v>0</v>
      </c>
      <c r="P3409" s="9">
        <f t="shared" si="761"/>
        <v>0</v>
      </c>
      <c r="Q3409" s="8">
        <f t="shared" si="762"/>
        <v>9.9</v>
      </c>
      <c r="R3409" s="8">
        <f t="shared" si="763"/>
        <v>0</v>
      </c>
      <c r="S3409" t="str">
        <f t="shared" si="764"/>
        <v>14.15.00</v>
      </c>
      <c r="T3409" t="str">
        <f t="shared" si="765"/>
        <v>15.30.00</v>
      </c>
      <c r="U3409" t="str">
        <f t="shared" si="766"/>
        <v>11-ott-2018</v>
      </c>
      <c r="V3409">
        <f t="shared" si="767"/>
        <v>10</v>
      </c>
      <c r="W3409">
        <f t="shared" si="768"/>
        <v>2018</v>
      </c>
      <c r="X3409">
        <f t="shared" si="769"/>
        <v>11</v>
      </c>
      <c r="Y3409" s="25">
        <f t="shared" si="770"/>
        <v>29424.700000000237</v>
      </c>
    </row>
    <row r="3410" spans="1:25">
      <c r="A3410" t="s">
        <v>6597</v>
      </c>
      <c r="B3410" t="s">
        <v>6598</v>
      </c>
      <c r="C3410" t="s">
        <v>55</v>
      </c>
      <c r="D3410">
        <v>8</v>
      </c>
      <c r="E3410" s="36">
        <v>80.599999999999994</v>
      </c>
      <c r="F3410" s="4">
        <v>3.5000000000000001E-3</v>
      </c>
      <c r="G3410">
        <v>0</v>
      </c>
      <c r="H3410" s="25">
        <v>164.6</v>
      </c>
      <c r="I3410" s="25">
        <v>0</v>
      </c>
      <c r="J3410" s="3">
        <v>10000</v>
      </c>
      <c r="K3410" s="7">
        <f t="shared" si="757"/>
        <v>3</v>
      </c>
      <c r="L3410" s="6">
        <f t="shared" si="758"/>
        <v>388.69999999999993</v>
      </c>
      <c r="M3410">
        <v>1</v>
      </c>
      <c r="N3410" s="9">
        <f t="shared" si="759"/>
        <v>1</v>
      </c>
      <c r="O3410" s="9">
        <f t="shared" si="760"/>
        <v>0</v>
      </c>
      <c r="P3410" s="9">
        <f t="shared" si="761"/>
        <v>0</v>
      </c>
      <c r="Q3410" s="8">
        <f t="shared" si="762"/>
        <v>80.599999999999994</v>
      </c>
      <c r="R3410" s="8">
        <f t="shared" si="763"/>
        <v>0</v>
      </c>
      <c r="S3410" t="str">
        <f t="shared" si="764"/>
        <v>16.40.00</v>
      </c>
      <c r="T3410" t="str">
        <f t="shared" si="765"/>
        <v>17.20.00</v>
      </c>
      <c r="U3410" t="str">
        <f t="shared" si="766"/>
        <v>11-ott-2018</v>
      </c>
      <c r="V3410">
        <f t="shared" si="767"/>
        <v>10</v>
      </c>
      <c r="W3410">
        <f t="shared" si="768"/>
        <v>2018</v>
      </c>
      <c r="X3410">
        <f t="shared" si="769"/>
        <v>11</v>
      </c>
      <c r="Y3410" s="25">
        <f t="shared" si="770"/>
        <v>29505.300000000236</v>
      </c>
    </row>
    <row r="3411" spans="1:25">
      <c r="A3411" t="s">
        <v>3759</v>
      </c>
      <c r="B3411" t="s">
        <v>3760</v>
      </c>
      <c r="C3411" t="s">
        <v>25</v>
      </c>
      <c r="D3411">
        <v>14</v>
      </c>
      <c r="E3411" s="36">
        <v>12.1</v>
      </c>
      <c r="F3411" s="4">
        <v>1E-3</v>
      </c>
      <c r="G3411">
        <v>0</v>
      </c>
      <c r="H3411" s="25">
        <v>142.80000000000001</v>
      </c>
      <c r="I3411" s="25">
        <v>-87.2</v>
      </c>
      <c r="J3411" s="3">
        <v>10000</v>
      </c>
      <c r="K3411" s="7">
        <f t="shared" si="757"/>
        <v>4</v>
      </c>
      <c r="L3411" s="6">
        <f t="shared" si="758"/>
        <v>400.79999999999995</v>
      </c>
      <c r="M3411">
        <v>1</v>
      </c>
      <c r="N3411" s="9">
        <f t="shared" si="759"/>
        <v>1</v>
      </c>
      <c r="O3411" s="9">
        <f t="shared" si="760"/>
        <v>0</v>
      </c>
      <c r="P3411" s="9">
        <f t="shared" si="761"/>
        <v>0</v>
      </c>
      <c r="Q3411" s="8">
        <f t="shared" si="762"/>
        <v>12.1</v>
      </c>
      <c r="R3411" s="8">
        <f t="shared" si="763"/>
        <v>0</v>
      </c>
      <c r="S3411" t="str">
        <f t="shared" si="764"/>
        <v>9.00.00</v>
      </c>
      <c r="T3411" t="str">
        <f t="shared" si="765"/>
        <v>23.00.00</v>
      </c>
      <c r="U3411" t="str">
        <f t="shared" si="766"/>
        <v>11-ott-2018</v>
      </c>
      <c r="V3411">
        <f t="shared" si="767"/>
        <v>10</v>
      </c>
      <c r="W3411">
        <f t="shared" si="768"/>
        <v>2018</v>
      </c>
      <c r="X3411">
        <f t="shared" si="769"/>
        <v>11</v>
      </c>
      <c r="Y3411" s="25">
        <f t="shared" si="770"/>
        <v>29517.400000000234</v>
      </c>
    </row>
    <row r="3412" spans="1:25">
      <c r="A3412" t="s">
        <v>7762</v>
      </c>
      <c r="B3412" t="s">
        <v>7763</v>
      </c>
      <c r="C3412" t="s">
        <v>55</v>
      </c>
      <c r="D3412">
        <v>12</v>
      </c>
      <c r="E3412" s="36">
        <v>8.8000000000000007</v>
      </c>
      <c r="F3412" s="4">
        <v>8.0000000000000004E-4</v>
      </c>
      <c r="G3412">
        <v>0</v>
      </c>
      <c r="H3412" s="25">
        <v>29.8</v>
      </c>
      <c r="I3412" s="25">
        <v>-59.2</v>
      </c>
      <c r="J3412" s="3">
        <v>10000</v>
      </c>
      <c r="K3412" s="7">
        <f t="shared" si="757"/>
        <v>5</v>
      </c>
      <c r="L3412" s="6">
        <f t="shared" si="758"/>
        <v>409.59999999999997</v>
      </c>
      <c r="M3412">
        <v>1</v>
      </c>
      <c r="N3412" s="9">
        <f t="shared" si="759"/>
        <v>1</v>
      </c>
      <c r="O3412" s="9">
        <f t="shared" si="760"/>
        <v>0</v>
      </c>
      <c r="P3412" s="9">
        <f t="shared" si="761"/>
        <v>0</v>
      </c>
      <c r="Q3412" s="8">
        <f t="shared" si="762"/>
        <v>8.8000000000000007</v>
      </c>
      <c r="R3412" s="8">
        <f t="shared" si="763"/>
        <v>0</v>
      </c>
      <c r="S3412" t="str">
        <f t="shared" si="764"/>
        <v>9.45.00</v>
      </c>
      <c r="T3412" t="str">
        <f t="shared" si="765"/>
        <v>12.45.00</v>
      </c>
      <c r="U3412" t="str">
        <f t="shared" si="766"/>
        <v>11-ott-2018</v>
      </c>
      <c r="V3412">
        <f t="shared" si="767"/>
        <v>10</v>
      </c>
      <c r="W3412">
        <f t="shared" si="768"/>
        <v>2018</v>
      </c>
      <c r="X3412">
        <f t="shared" si="769"/>
        <v>11</v>
      </c>
      <c r="Y3412" s="25">
        <f t="shared" si="770"/>
        <v>29526.200000000234</v>
      </c>
    </row>
    <row r="3413" spans="1:25">
      <c r="A3413" t="s">
        <v>6599</v>
      </c>
      <c r="B3413" t="s">
        <v>6600</v>
      </c>
      <c r="C3413" t="s">
        <v>25</v>
      </c>
      <c r="D3413">
        <v>30</v>
      </c>
      <c r="E3413" s="36">
        <v>-69.3</v>
      </c>
      <c r="F3413" s="4">
        <v>-6.0000000000000001E-3</v>
      </c>
      <c r="G3413">
        <v>0</v>
      </c>
      <c r="H3413" s="25">
        <v>8.5</v>
      </c>
      <c r="I3413" s="25">
        <v>-68.599999999999994</v>
      </c>
      <c r="J3413" s="3">
        <v>10000</v>
      </c>
      <c r="K3413" s="7">
        <f t="shared" si="757"/>
        <v>-1</v>
      </c>
      <c r="L3413" s="6">
        <f t="shared" si="758"/>
        <v>-69.3</v>
      </c>
      <c r="M3413">
        <v>1</v>
      </c>
      <c r="N3413" s="9">
        <f t="shared" si="759"/>
        <v>0</v>
      </c>
      <c r="O3413" s="9">
        <f t="shared" si="760"/>
        <v>-1</v>
      </c>
      <c r="P3413" s="9">
        <f t="shared" si="761"/>
        <v>0</v>
      </c>
      <c r="Q3413" s="8">
        <f t="shared" si="762"/>
        <v>0</v>
      </c>
      <c r="R3413" s="8">
        <f t="shared" si="763"/>
        <v>-69.3</v>
      </c>
      <c r="S3413" t="str">
        <f t="shared" si="764"/>
        <v>13.50.00</v>
      </c>
      <c r="T3413" t="str">
        <f t="shared" si="765"/>
        <v>16.20.00</v>
      </c>
      <c r="U3413" t="str">
        <f t="shared" si="766"/>
        <v>12-ott-2018</v>
      </c>
      <c r="V3413">
        <f t="shared" si="767"/>
        <v>10</v>
      </c>
      <c r="W3413">
        <f t="shared" si="768"/>
        <v>2018</v>
      </c>
      <c r="X3413">
        <f t="shared" si="769"/>
        <v>12</v>
      </c>
      <c r="Y3413" s="25">
        <f t="shared" si="770"/>
        <v>29456.900000000234</v>
      </c>
    </row>
    <row r="3414" spans="1:25">
      <c r="A3414" t="s">
        <v>3761</v>
      </c>
      <c r="B3414" t="s">
        <v>3762</v>
      </c>
      <c r="C3414" t="s">
        <v>25</v>
      </c>
      <c r="D3414">
        <v>3</v>
      </c>
      <c r="E3414" s="36">
        <v>-102.6</v>
      </c>
      <c r="F3414" s="4">
        <v>-8.8000000000000005E-3</v>
      </c>
      <c r="G3414">
        <v>0</v>
      </c>
      <c r="H3414" s="25">
        <v>0</v>
      </c>
      <c r="I3414" s="25">
        <v>-102.6</v>
      </c>
      <c r="J3414" s="3">
        <v>10000</v>
      </c>
      <c r="K3414" s="7">
        <f t="shared" si="757"/>
        <v>-2</v>
      </c>
      <c r="L3414" s="6">
        <f t="shared" si="758"/>
        <v>-171.89999999999998</v>
      </c>
      <c r="M3414">
        <v>1</v>
      </c>
      <c r="N3414" s="9">
        <f t="shared" si="759"/>
        <v>0</v>
      </c>
      <c r="O3414" s="9">
        <f t="shared" si="760"/>
        <v>-1</v>
      </c>
      <c r="P3414" s="9">
        <f t="shared" si="761"/>
        <v>0</v>
      </c>
      <c r="Q3414" s="8">
        <f t="shared" si="762"/>
        <v>0</v>
      </c>
      <c r="R3414" s="8">
        <f t="shared" si="763"/>
        <v>-102.6</v>
      </c>
      <c r="S3414" t="str">
        <f t="shared" si="764"/>
        <v>14.00.00</v>
      </c>
      <c r="T3414" t="str">
        <f t="shared" si="765"/>
        <v>17.00.00</v>
      </c>
      <c r="U3414" t="str">
        <f t="shared" si="766"/>
        <v>12-ott-2018</v>
      </c>
      <c r="V3414">
        <f t="shared" si="767"/>
        <v>10</v>
      </c>
      <c r="W3414">
        <f t="shared" si="768"/>
        <v>2018</v>
      </c>
      <c r="X3414">
        <f t="shared" si="769"/>
        <v>12</v>
      </c>
      <c r="Y3414" s="25">
        <f t="shared" si="770"/>
        <v>29354.300000000236</v>
      </c>
    </row>
    <row r="3415" spans="1:25">
      <c r="A3415" t="s">
        <v>6600</v>
      </c>
      <c r="B3415" t="s">
        <v>6601</v>
      </c>
      <c r="C3415" t="s">
        <v>55</v>
      </c>
      <c r="D3415">
        <v>13</v>
      </c>
      <c r="E3415" s="36">
        <v>48.6</v>
      </c>
      <c r="F3415" s="4">
        <v>2.0999999999999999E-3</v>
      </c>
      <c r="G3415">
        <v>0</v>
      </c>
      <c r="H3415" s="25">
        <v>57.9</v>
      </c>
      <c r="I3415" s="25">
        <v>0</v>
      </c>
      <c r="J3415" s="3">
        <v>10000</v>
      </c>
      <c r="K3415" s="7">
        <f t="shared" si="757"/>
        <v>1</v>
      </c>
      <c r="L3415" s="6">
        <f t="shared" si="758"/>
        <v>48.6</v>
      </c>
      <c r="M3415">
        <v>1</v>
      </c>
      <c r="N3415" s="9">
        <f t="shared" si="759"/>
        <v>1</v>
      </c>
      <c r="O3415" s="9">
        <f t="shared" si="760"/>
        <v>0</v>
      </c>
      <c r="P3415" s="9">
        <f t="shared" si="761"/>
        <v>0</v>
      </c>
      <c r="Q3415" s="8">
        <f t="shared" si="762"/>
        <v>48.6</v>
      </c>
      <c r="R3415" s="8">
        <f t="shared" si="763"/>
        <v>0</v>
      </c>
      <c r="S3415" t="str">
        <f t="shared" si="764"/>
        <v>16.20.00</v>
      </c>
      <c r="T3415" t="str">
        <f t="shared" si="765"/>
        <v>17.25.00</v>
      </c>
      <c r="U3415" t="str">
        <f t="shared" si="766"/>
        <v>12-ott-2018</v>
      </c>
      <c r="V3415">
        <f t="shared" si="767"/>
        <v>10</v>
      </c>
      <c r="W3415">
        <f t="shared" si="768"/>
        <v>2018</v>
      </c>
      <c r="X3415">
        <f t="shared" si="769"/>
        <v>12</v>
      </c>
      <c r="Y3415" s="25">
        <f t="shared" si="770"/>
        <v>29402.900000000234</v>
      </c>
    </row>
    <row r="3416" spans="1:25">
      <c r="A3416" t="s">
        <v>3762</v>
      </c>
      <c r="B3416" t="s">
        <v>4720</v>
      </c>
      <c r="C3416" t="s">
        <v>55</v>
      </c>
      <c r="D3416">
        <v>3</v>
      </c>
      <c r="E3416" s="36">
        <v>41.2</v>
      </c>
      <c r="F3416" s="4">
        <v>3.5999999999999999E-3</v>
      </c>
      <c r="G3416">
        <v>0</v>
      </c>
      <c r="H3416" s="25">
        <v>77.5</v>
      </c>
      <c r="I3416" s="25">
        <v>0</v>
      </c>
      <c r="J3416" s="3">
        <v>10000</v>
      </c>
      <c r="K3416" s="7">
        <f t="shared" si="757"/>
        <v>2</v>
      </c>
      <c r="L3416" s="6">
        <f t="shared" si="758"/>
        <v>89.800000000000011</v>
      </c>
      <c r="M3416">
        <v>1</v>
      </c>
      <c r="N3416" s="9">
        <f t="shared" si="759"/>
        <v>1</v>
      </c>
      <c r="O3416" s="9">
        <f t="shared" si="760"/>
        <v>0</v>
      </c>
      <c r="P3416" s="9">
        <f t="shared" si="761"/>
        <v>0</v>
      </c>
      <c r="Q3416" s="8">
        <f t="shared" si="762"/>
        <v>41.2</v>
      </c>
      <c r="R3416" s="8">
        <f t="shared" si="763"/>
        <v>0</v>
      </c>
      <c r="S3416" t="str">
        <f t="shared" si="764"/>
        <v>17.00.00</v>
      </c>
      <c r="T3416" t="str">
        <f t="shared" si="765"/>
        <v>20.00.00</v>
      </c>
      <c r="U3416" t="str">
        <f t="shared" si="766"/>
        <v>12-ott-2018</v>
      </c>
      <c r="V3416">
        <f t="shared" si="767"/>
        <v>10</v>
      </c>
      <c r="W3416">
        <f t="shared" si="768"/>
        <v>2018</v>
      </c>
      <c r="X3416">
        <f t="shared" si="769"/>
        <v>12</v>
      </c>
      <c r="Y3416" s="25">
        <f t="shared" si="770"/>
        <v>29444.100000000235</v>
      </c>
    </row>
    <row r="3417" spans="1:25">
      <c r="A3417" t="s">
        <v>4718</v>
      </c>
      <c r="B3417" t="s">
        <v>4719</v>
      </c>
      <c r="C3417" t="s">
        <v>25</v>
      </c>
      <c r="D3417">
        <v>4</v>
      </c>
      <c r="E3417" s="36">
        <v>-13.8</v>
      </c>
      <c r="F3417" s="4">
        <v>-1.1999999999999999E-3</v>
      </c>
      <c r="G3417">
        <v>0</v>
      </c>
      <c r="H3417" s="25">
        <v>54</v>
      </c>
      <c r="I3417" s="25">
        <v>-13.8</v>
      </c>
      <c r="J3417" s="3">
        <v>10000</v>
      </c>
      <c r="K3417" s="7">
        <f t="shared" si="757"/>
        <v>-1</v>
      </c>
      <c r="L3417" s="6">
        <f t="shared" si="758"/>
        <v>-13.8</v>
      </c>
      <c r="M3417">
        <v>1</v>
      </c>
      <c r="N3417" s="9">
        <f t="shared" si="759"/>
        <v>0</v>
      </c>
      <c r="O3417" s="9">
        <f t="shared" si="760"/>
        <v>-1</v>
      </c>
      <c r="P3417" s="9">
        <f t="shared" si="761"/>
        <v>0</v>
      </c>
      <c r="Q3417" s="8">
        <f t="shared" si="762"/>
        <v>0</v>
      </c>
      <c r="R3417" s="8">
        <f t="shared" si="763"/>
        <v>-13.8</v>
      </c>
      <c r="S3417" t="str">
        <f t="shared" si="764"/>
        <v>6.00.00</v>
      </c>
      <c r="T3417" t="str">
        <f t="shared" si="765"/>
        <v>10.00.00</v>
      </c>
      <c r="U3417" t="str">
        <f t="shared" si="766"/>
        <v>12-ott-2018</v>
      </c>
      <c r="V3417">
        <f t="shared" si="767"/>
        <v>10</v>
      </c>
      <c r="W3417">
        <f t="shared" si="768"/>
        <v>2018</v>
      </c>
      <c r="X3417">
        <f t="shared" si="769"/>
        <v>12</v>
      </c>
      <c r="Y3417" s="25">
        <f t="shared" si="770"/>
        <v>29430.300000000236</v>
      </c>
    </row>
    <row r="3418" spans="1:25">
      <c r="A3418" t="s">
        <v>3763</v>
      </c>
      <c r="B3418" t="s">
        <v>3764</v>
      </c>
      <c r="C3418" t="s">
        <v>25</v>
      </c>
      <c r="D3418">
        <v>1</v>
      </c>
      <c r="E3418" s="36">
        <v>96.1</v>
      </c>
      <c r="F3418" s="4">
        <v>8.3999999999999995E-3</v>
      </c>
      <c r="G3418">
        <v>0</v>
      </c>
      <c r="H3418" s="25">
        <v>96.1</v>
      </c>
      <c r="I3418" s="25">
        <v>-15.3</v>
      </c>
      <c r="J3418" s="3">
        <v>10000</v>
      </c>
      <c r="K3418" s="7">
        <f t="shared" si="757"/>
        <v>1</v>
      </c>
      <c r="L3418" s="6">
        <f t="shared" si="758"/>
        <v>96.1</v>
      </c>
      <c r="M3418">
        <v>1</v>
      </c>
      <c r="N3418" s="9">
        <f t="shared" si="759"/>
        <v>1</v>
      </c>
      <c r="O3418" s="9">
        <f t="shared" si="760"/>
        <v>0</v>
      </c>
      <c r="P3418" s="9">
        <f t="shared" si="761"/>
        <v>0</v>
      </c>
      <c r="Q3418" s="8">
        <f t="shared" si="762"/>
        <v>96.1</v>
      </c>
      <c r="R3418" s="8">
        <f t="shared" si="763"/>
        <v>0</v>
      </c>
      <c r="S3418" t="str">
        <f t="shared" si="764"/>
        <v>10.00.00</v>
      </c>
      <c r="T3418" t="str">
        <f t="shared" si="765"/>
        <v>11.00.00</v>
      </c>
      <c r="U3418" t="str">
        <f t="shared" si="766"/>
        <v>15-ott-2018</v>
      </c>
      <c r="V3418">
        <f t="shared" si="767"/>
        <v>10</v>
      </c>
      <c r="W3418">
        <f t="shared" si="768"/>
        <v>2018</v>
      </c>
      <c r="X3418">
        <f t="shared" si="769"/>
        <v>15</v>
      </c>
      <c r="Y3418" s="25">
        <f t="shared" si="770"/>
        <v>29526.400000000234</v>
      </c>
    </row>
    <row r="3419" spans="1:25">
      <c r="A3419" t="s">
        <v>6602</v>
      </c>
      <c r="B3419" t="s">
        <v>6603</v>
      </c>
      <c r="C3419" t="s">
        <v>25</v>
      </c>
      <c r="D3419">
        <v>86</v>
      </c>
      <c r="E3419" s="36">
        <v>120.3</v>
      </c>
      <c r="F3419" s="4">
        <v>1.0500000000000001E-2</v>
      </c>
      <c r="G3419">
        <v>0</v>
      </c>
      <c r="H3419" s="25">
        <v>121.3</v>
      </c>
      <c r="I3419" s="25">
        <v>-26.8</v>
      </c>
      <c r="J3419" s="3">
        <v>10000</v>
      </c>
      <c r="K3419" s="7">
        <f t="shared" si="757"/>
        <v>2</v>
      </c>
      <c r="L3419" s="6">
        <f t="shared" si="758"/>
        <v>216.39999999999998</v>
      </c>
      <c r="M3419">
        <v>1</v>
      </c>
      <c r="N3419" s="9">
        <f t="shared" si="759"/>
        <v>1</v>
      </c>
      <c r="O3419" s="9">
        <f t="shared" si="760"/>
        <v>0</v>
      </c>
      <c r="P3419" s="9">
        <f t="shared" si="761"/>
        <v>0</v>
      </c>
      <c r="Q3419" s="8">
        <f t="shared" si="762"/>
        <v>120.3</v>
      </c>
      <c r="R3419" s="8">
        <f t="shared" si="763"/>
        <v>0</v>
      </c>
      <c r="S3419" t="str">
        <f t="shared" si="764"/>
        <v>10.15.00</v>
      </c>
      <c r="T3419" t="str">
        <f t="shared" si="765"/>
        <v>17.25.00</v>
      </c>
      <c r="U3419" t="str">
        <f t="shared" si="766"/>
        <v>15-ott-2018</v>
      </c>
      <c r="V3419">
        <f t="shared" si="767"/>
        <v>10</v>
      </c>
      <c r="W3419">
        <f t="shared" si="768"/>
        <v>2018</v>
      </c>
      <c r="X3419">
        <f t="shared" si="769"/>
        <v>15</v>
      </c>
      <c r="Y3419" s="25">
        <f t="shared" si="770"/>
        <v>29646.700000000234</v>
      </c>
    </row>
    <row r="3420" spans="1:25">
      <c r="A3420" t="s">
        <v>6605</v>
      </c>
      <c r="B3420" t="s">
        <v>6606</v>
      </c>
      <c r="C3420" t="s">
        <v>25</v>
      </c>
      <c r="D3420">
        <v>55</v>
      </c>
      <c r="E3420" s="36">
        <v>126.5</v>
      </c>
      <c r="F3420" s="4">
        <v>1.09E-2</v>
      </c>
      <c r="G3420">
        <v>0</v>
      </c>
      <c r="H3420" s="25">
        <v>129.80000000000001</v>
      </c>
      <c r="I3420" s="25">
        <v>0</v>
      </c>
      <c r="J3420" s="3">
        <v>10000</v>
      </c>
      <c r="K3420" s="7">
        <f t="shared" si="757"/>
        <v>3</v>
      </c>
      <c r="L3420" s="6">
        <f t="shared" si="758"/>
        <v>342.9</v>
      </c>
      <c r="M3420">
        <v>1</v>
      </c>
      <c r="N3420" s="9">
        <f t="shared" si="759"/>
        <v>1</v>
      </c>
      <c r="O3420" s="9">
        <f t="shared" si="760"/>
        <v>0</v>
      </c>
      <c r="P3420" s="9">
        <f t="shared" si="761"/>
        <v>0</v>
      </c>
      <c r="Q3420" s="8">
        <f t="shared" si="762"/>
        <v>126.5</v>
      </c>
      <c r="R3420" s="8">
        <f t="shared" si="763"/>
        <v>0</v>
      </c>
      <c r="S3420" t="str">
        <f t="shared" si="764"/>
        <v>12.50.00</v>
      </c>
      <c r="T3420" t="str">
        <f t="shared" si="765"/>
        <v>17.25.00</v>
      </c>
      <c r="U3420" t="str">
        <f t="shared" si="766"/>
        <v>16-ott-2018</v>
      </c>
      <c r="V3420">
        <f t="shared" si="767"/>
        <v>10</v>
      </c>
      <c r="W3420">
        <f t="shared" si="768"/>
        <v>2018</v>
      </c>
      <c r="X3420">
        <f t="shared" si="769"/>
        <v>16</v>
      </c>
      <c r="Y3420" s="25">
        <f t="shared" si="770"/>
        <v>29773.200000000234</v>
      </c>
    </row>
    <row r="3421" spans="1:25">
      <c r="A3421" t="s">
        <v>6604</v>
      </c>
      <c r="B3421" t="s">
        <v>6605</v>
      </c>
      <c r="C3421" t="s">
        <v>55</v>
      </c>
      <c r="D3421">
        <v>44</v>
      </c>
      <c r="E3421" s="36">
        <v>-65.400000000000006</v>
      </c>
      <c r="F3421" s="4">
        <v>-2.8E-3</v>
      </c>
      <c r="G3421">
        <v>0</v>
      </c>
      <c r="H3421" s="25">
        <v>5</v>
      </c>
      <c r="I3421" s="25">
        <v>-90.4</v>
      </c>
      <c r="J3421" s="3">
        <v>10000</v>
      </c>
      <c r="K3421" s="7">
        <f t="shared" si="757"/>
        <v>-1</v>
      </c>
      <c r="L3421" s="6">
        <f t="shared" si="758"/>
        <v>-65.400000000000006</v>
      </c>
      <c r="M3421">
        <v>1</v>
      </c>
      <c r="N3421" s="9">
        <f t="shared" si="759"/>
        <v>0</v>
      </c>
      <c r="O3421" s="9">
        <f t="shared" si="760"/>
        <v>-1</v>
      </c>
      <c r="P3421" s="9">
        <f t="shared" si="761"/>
        <v>0</v>
      </c>
      <c r="Q3421" s="8">
        <f t="shared" si="762"/>
        <v>0</v>
      </c>
      <c r="R3421" s="8">
        <f t="shared" si="763"/>
        <v>-65.400000000000006</v>
      </c>
      <c r="S3421" t="str">
        <f t="shared" si="764"/>
        <v>9.10.00</v>
      </c>
      <c r="T3421" t="str">
        <f t="shared" si="765"/>
        <v>12.50.00</v>
      </c>
      <c r="U3421" t="str">
        <f t="shared" si="766"/>
        <v>16-ott-2018</v>
      </c>
      <c r="V3421">
        <f t="shared" si="767"/>
        <v>10</v>
      </c>
      <c r="W3421">
        <f t="shared" si="768"/>
        <v>2018</v>
      </c>
      <c r="X3421">
        <f t="shared" si="769"/>
        <v>16</v>
      </c>
      <c r="Y3421" s="25">
        <f t="shared" si="770"/>
        <v>29707.800000000232</v>
      </c>
    </row>
    <row r="3422" spans="1:25">
      <c r="A3422" t="s">
        <v>4721</v>
      </c>
      <c r="B3422" t="s">
        <v>4722</v>
      </c>
      <c r="C3422" t="s">
        <v>55</v>
      </c>
      <c r="D3422">
        <v>7</v>
      </c>
      <c r="E3422" s="36">
        <v>37.200000000000003</v>
      </c>
      <c r="F3422" s="4">
        <v>3.2000000000000002E-3</v>
      </c>
      <c r="G3422">
        <v>0</v>
      </c>
      <c r="H3422" s="25">
        <v>93.8</v>
      </c>
      <c r="I3422" s="25">
        <v>0</v>
      </c>
      <c r="J3422" s="3">
        <v>10000</v>
      </c>
      <c r="K3422" s="7">
        <f t="shared" si="757"/>
        <v>1</v>
      </c>
      <c r="L3422" s="6">
        <f t="shared" si="758"/>
        <v>37.200000000000003</v>
      </c>
      <c r="M3422">
        <v>1</v>
      </c>
      <c r="N3422" s="9">
        <f t="shared" si="759"/>
        <v>1</v>
      </c>
      <c r="O3422" s="9">
        <f t="shared" si="760"/>
        <v>0</v>
      </c>
      <c r="P3422" s="9">
        <f t="shared" si="761"/>
        <v>0</v>
      </c>
      <c r="Q3422" s="8">
        <f t="shared" si="762"/>
        <v>37.200000000000003</v>
      </c>
      <c r="R3422" s="8">
        <f t="shared" si="763"/>
        <v>0</v>
      </c>
      <c r="S3422" t="str">
        <f t="shared" si="764"/>
        <v>10.00.00</v>
      </c>
      <c r="T3422" t="str">
        <f t="shared" si="765"/>
        <v>17.00.00</v>
      </c>
      <c r="U3422" t="str">
        <f t="shared" si="766"/>
        <v>17-ott-2018</v>
      </c>
      <c r="V3422">
        <f t="shared" si="767"/>
        <v>10</v>
      </c>
      <c r="W3422">
        <f t="shared" si="768"/>
        <v>2018</v>
      </c>
      <c r="X3422">
        <f t="shared" si="769"/>
        <v>17</v>
      </c>
      <c r="Y3422" s="25">
        <f t="shared" si="770"/>
        <v>29745.000000000233</v>
      </c>
    </row>
    <row r="3423" spans="1:25">
      <c r="A3423" t="s">
        <v>2682</v>
      </c>
      <c r="B3423" t="s">
        <v>2683</v>
      </c>
      <c r="C3423" t="s">
        <v>55</v>
      </c>
      <c r="D3423">
        <v>8</v>
      </c>
      <c r="E3423" s="38">
        <v>-48.2</v>
      </c>
      <c r="F3423" s="4">
        <v>-2.0999999999999999E-3</v>
      </c>
      <c r="G3423">
        <v>0</v>
      </c>
      <c r="H3423" s="25">
        <v>74.8</v>
      </c>
      <c r="I3423" s="25">
        <v>-81.599999999999994</v>
      </c>
      <c r="J3423" s="3">
        <v>10000</v>
      </c>
      <c r="K3423" s="7">
        <f t="shared" si="757"/>
        <v>-1</v>
      </c>
      <c r="L3423" s="6">
        <f t="shared" si="758"/>
        <v>-48.2</v>
      </c>
      <c r="M3423">
        <v>1</v>
      </c>
      <c r="N3423" s="9">
        <f t="shared" si="759"/>
        <v>0</v>
      </c>
      <c r="O3423" s="9">
        <f t="shared" si="760"/>
        <v>-1</v>
      </c>
      <c r="P3423" s="9">
        <f t="shared" si="761"/>
        <v>0</v>
      </c>
      <c r="Q3423" s="8">
        <f t="shared" si="762"/>
        <v>0</v>
      </c>
      <c r="R3423" s="8">
        <f t="shared" si="763"/>
        <v>-48.2</v>
      </c>
      <c r="S3423" t="str">
        <f t="shared" si="764"/>
        <v>13.00.00</v>
      </c>
      <c r="T3423" t="str">
        <f t="shared" si="765"/>
        <v>21.00.00</v>
      </c>
      <c r="U3423" t="str">
        <f t="shared" si="766"/>
        <v>17-ott-2018</v>
      </c>
      <c r="V3423">
        <f t="shared" si="767"/>
        <v>10</v>
      </c>
      <c r="W3423">
        <f t="shared" si="768"/>
        <v>2018</v>
      </c>
      <c r="X3423">
        <f t="shared" si="769"/>
        <v>17</v>
      </c>
      <c r="Y3423" s="25">
        <f t="shared" si="770"/>
        <v>29696.800000000232</v>
      </c>
    </row>
    <row r="3424" spans="1:25">
      <c r="A3424" t="s">
        <v>6607</v>
      </c>
      <c r="B3424" t="s">
        <v>6608</v>
      </c>
      <c r="C3424" t="s">
        <v>55</v>
      </c>
      <c r="D3424">
        <v>10</v>
      </c>
      <c r="E3424" s="36">
        <v>-61</v>
      </c>
      <c r="F3424" s="4">
        <v>-2.5999999999999999E-3</v>
      </c>
      <c r="G3424">
        <v>0</v>
      </c>
      <c r="H3424" s="25">
        <v>28</v>
      </c>
      <c r="I3424" s="25">
        <v>-62</v>
      </c>
      <c r="J3424" s="3">
        <v>10000</v>
      </c>
      <c r="K3424" s="7">
        <f t="shared" si="757"/>
        <v>-2</v>
      </c>
      <c r="L3424" s="6">
        <f t="shared" si="758"/>
        <v>-109.2</v>
      </c>
      <c r="M3424">
        <v>1</v>
      </c>
      <c r="N3424" s="9">
        <f t="shared" si="759"/>
        <v>0</v>
      </c>
      <c r="O3424" s="9">
        <f t="shared" si="760"/>
        <v>-1</v>
      </c>
      <c r="P3424" s="9">
        <f t="shared" si="761"/>
        <v>0</v>
      </c>
      <c r="Q3424" s="8">
        <f t="shared" si="762"/>
        <v>0</v>
      </c>
      <c r="R3424" s="8">
        <f t="shared" si="763"/>
        <v>-61</v>
      </c>
      <c r="S3424" t="str">
        <f t="shared" si="764"/>
        <v>16.35.00</v>
      </c>
      <c r="T3424" t="str">
        <f t="shared" si="765"/>
        <v>17.25.00</v>
      </c>
      <c r="U3424" t="str">
        <f t="shared" si="766"/>
        <v>17-ott-2018</v>
      </c>
      <c r="V3424">
        <f t="shared" si="767"/>
        <v>10</v>
      </c>
      <c r="W3424">
        <f t="shared" si="768"/>
        <v>2018</v>
      </c>
      <c r="X3424">
        <f t="shared" si="769"/>
        <v>17</v>
      </c>
      <c r="Y3424" s="25">
        <f t="shared" si="770"/>
        <v>29635.800000000232</v>
      </c>
    </row>
    <row r="3425" spans="1:25">
      <c r="A3425" t="s">
        <v>7766</v>
      </c>
      <c r="B3425" t="s">
        <v>7767</v>
      </c>
      <c r="C3425" t="s">
        <v>25</v>
      </c>
      <c r="D3425">
        <v>9</v>
      </c>
      <c r="E3425" s="36">
        <v>-93.9</v>
      </c>
      <c r="F3425" s="4">
        <v>-8.0000000000000002E-3</v>
      </c>
      <c r="G3425">
        <v>0</v>
      </c>
      <c r="H3425" s="25">
        <v>0</v>
      </c>
      <c r="I3425" s="25">
        <v>-116.8</v>
      </c>
      <c r="J3425" s="3">
        <v>10000</v>
      </c>
      <c r="K3425" s="7">
        <f t="shared" si="757"/>
        <v>-3</v>
      </c>
      <c r="L3425" s="6">
        <f t="shared" si="758"/>
        <v>-203.10000000000002</v>
      </c>
      <c r="M3425">
        <v>1</v>
      </c>
      <c r="N3425" s="9">
        <f t="shared" si="759"/>
        <v>0</v>
      </c>
      <c r="O3425" s="9">
        <f t="shared" si="760"/>
        <v>-1</v>
      </c>
      <c r="P3425" s="9">
        <f t="shared" si="761"/>
        <v>0</v>
      </c>
      <c r="Q3425" s="8">
        <f t="shared" si="762"/>
        <v>0</v>
      </c>
      <c r="R3425" s="8">
        <f t="shared" si="763"/>
        <v>-93.9</v>
      </c>
      <c r="S3425" t="str">
        <f t="shared" si="764"/>
        <v>11.45.00</v>
      </c>
      <c r="T3425" t="str">
        <f t="shared" si="765"/>
        <v>14.00.00</v>
      </c>
      <c r="U3425" t="str">
        <f t="shared" si="766"/>
        <v>18-ott-2018</v>
      </c>
      <c r="V3425">
        <f t="shared" si="767"/>
        <v>10</v>
      </c>
      <c r="W3425">
        <f t="shared" si="768"/>
        <v>2018</v>
      </c>
      <c r="X3425">
        <f t="shared" si="769"/>
        <v>18</v>
      </c>
      <c r="Y3425" s="25">
        <f t="shared" si="770"/>
        <v>29541.900000000231</v>
      </c>
    </row>
    <row r="3426" spans="1:25">
      <c r="A3426" t="s">
        <v>7767</v>
      </c>
      <c r="B3426" t="s">
        <v>7768</v>
      </c>
      <c r="C3426" t="s">
        <v>55</v>
      </c>
      <c r="D3426">
        <v>9</v>
      </c>
      <c r="E3426" s="36">
        <v>20.100000000000001</v>
      </c>
      <c r="F3426" s="4">
        <v>1.6999999999999999E-3</v>
      </c>
      <c r="G3426">
        <v>0</v>
      </c>
      <c r="H3426" s="25">
        <v>26.2</v>
      </c>
      <c r="I3426" s="25">
        <v>-46.6</v>
      </c>
      <c r="J3426" s="3">
        <v>10000</v>
      </c>
      <c r="K3426" s="7">
        <f t="shared" si="757"/>
        <v>1</v>
      </c>
      <c r="L3426" s="6">
        <f t="shared" si="758"/>
        <v>20.100000000000001</v>
      </c>
      <c r="M3426">
        <v>1</v>
      </c>
      <c r="N3426" s="9">
        <f t="shared" si="759"/>
        <v>1</v>
      </c>
      <c r="O3426" s="9">
        <f t="shared" si="760"/>
        <v>0</v>
      </c>
      <c r="P3426" s="9">
        <f t="shared" si="761"/>
        <v>0</v>
      </c>
      <c r="Q3426" s="8">
        <f t="shared" si="762"/>
        <v>20.100000000000001</v>
      </c>
      <c r="R3426" s="8">
        <f t="shared" si="763"/>
        <v>0</v>
      </c>
      <c r="S3426" t="str">
        <f t="shared" si="764"/>
        <v>14.00.00</v>
      </c>
      <c r="T3426" t="str">
        <f t="shared" si="765"/>
        <v>16.15.00</v>
      </c>
      <c r="U3426" t="str">
        <f t="shared" si="766"/>
        <v>18-ott-2018</v>
      </c>
      <c r="V3426">
        <f t="shared" si="767"/>
        <v>10</v>
      </c>
      <c r="W3426">
        <f t="shared" si="768"/>
        <v>2018</v>
      </c>
      <c r="X3426">
        <f t="shared" si="769"/>
        <v>18</v>
      </c>
      <c r="Y3426" s="25">
        <f t="shared" si="770"/>
        <v>29562.000000000229</v>
      </c>
    </row>
    <row r="3427" spans="1:25">
      <c r="A3427" t="s">
        <v>4725</v>
      </c>
      <c r="B3427" t="s">
        <v>4726</v>
      </c>
      <c r="C3427" t="s">
        <v>55</v>
      </c>
      <c r="D3427">
        <v>10</v>
      </c>
      <c r="E3427" s="36">
        <v>122.2</v>
      </c>
      <c r="F3427" s="4">
        <v>1.0500000000000001E-2</v>
      </c>
      <c r="G3427">
        <v>0</v>
      </c>
      <c r="H3427" s="25">
        <v>172.7</v>
      </c>
      <c r="I3427" s="25">
        <v>-5.8</v>
      </c>
      <c r="J3427" s="3">
        <v>10000</v>
      </c>
      <c r="K3427" s="7">
        <f t="shared" si="757"/>
        <v>2</v>
      </c>
      <c r="L3427" s="6">
        <f t="shared" si="758"/>
        <v>142.30000000000001</v>
      </c>
      <c r="M3427">
        <v>1</v>
      </c>
      <c r="N3427" s="9">
        <f t="shared" si="759"/>
        <v>1</v>
      </c>
      <c r="O3427" s="9">
        <f t="shared" si="760"/>
        <v>0</v>
      </c>
      <c r="P3427" s="9">
        <f t="shared" si="761"/>
        <v>0</v>
      </c>
      <c r="Q3427" s="8">
        <f t="shared" si="762"/>
        <v>122.2</v>
      </c>
      <c r="R3427" s="8">
        <f t="shared" si="763"/>
        <v>0</v>
      </c>
      <c r="S3427" t="str">
        <f t="shared" si="764"/>
        <v>16.00.00</v>
      </c>
      <c r="T3427" t="str">
        <f t="shared" si="765"/>
        <v>2.00.00</v>
      </c>
      <c r="U3427" t="str">
        <f t="shared" si="766"/>
        <v>18-ott-2018</v>
      </c>
      <c r="V3427">
        <f t="shared" si="767"/>
        <v>10</v>
      </c>
      <c r="W3427">
        <f t="shared" si="768"/>
        <v>2018</v>
      </c>
      <c r="X3427">
        <f t="shared" si="769"/>
        <v>18</v>
      </c>
      <c r="Y3427" s="25">
        <f t="shared" si="770"/>
        <v>29684.20000000023</v>
      </c>
    </row>
    <row r="3428" spans="1:25">
      <c r="A3428" t="s">
        <v>4723</v>
      </c>
      <c r="B3428" t="s">
        <v>4724</v>
      </c>
      <c r="C3428" t="s">
        <v>55</v>
      </c>
      <c r="D3428">
        <v>4</v>
      </c>
      <c r="E3428" s="36">
        <v>-23.8</v>
      </c>
      <c r="F3428" s="4">
        <v>-2E-3</v>
      </c>
      <c r="G3428">
        <v>0</v>
      </c>
      <c r="H3428" s="25">
        <v>31.8</v>
      </c>
      <c r="I3428" s="25">
        <v>-23.8</v>
      </c>
      <c r="J3428" s="3">
        <v>10000</v>
      </c>
      <c r="K3428" s="7">
        <f t="shared" si="757"/>
        <v>-1</v>
      </c>
      <c r="L3428" s="6">
        <f t="shared" si="758"/>
        <v>-23.8</v>
      </c>
      <c r="M3428">
        <v>1</v>
      </c>
      <c r="N3428" s="9">
        <f t="shared" si="759"/>
        <v>0</v>
      </c>
      <c r="O3428" s="9">
        <f t="shared" si="760"/>
        <v>-1</v>
      </c>
      <c r="P3428" s="9">
        <f t="shared" si="761"/>
        <v>0</v>
      </c>
      <c r="Q3428" s="8">
        <f t="shared" si="762"/>
        <v>0</v>
      </c>
      <c r="R3428" s="8">
        <f t="shared" si="763"/>
        <v>-23.8</v>
      </c>
      <c r="S3428" t="str">
        <f t="shared" si="764"/>
        <v>5.00.00</v>
      </c>
      <c r="T3428" t="str">
        <f t="shared" si="765"/>
        <v>9.00.00</v>
      </c>
      <c r="U3428" t="str">
        <f t="shared" si="766"/>
        <v>18-ott-2018</v>
      </c>
      <c r="V3428">
        <f t="shared" si="767"/>
        <v>10</v>
      </c>
      <c r="W3428">
        <f t="shared" si="768"/>
        <v>2018</v>
      </c>
      <c r="X3428">
        <f t="shared" si="769"/>
        <v>18</v>
      </c>
      <c r="Y3428" s="25">
        <f t="shared" si="770"/>
        <v>29660.400000000231</v>
      </c>
    </row>
    <row r="3429" spans="1:25">
      <c r="A3429" t="s">
        <v>6609</v>
      </c>
      <c r="B3429" t="s">
        <v>6610</v>
      </c>
      <c r="C3429" t="s">
        <v>25</v>
      </c>
      <c r="D3429">
        <v>94</v>
      </c>
      <c r="E3429" s="36">
        <v>-165.8</v>
      </c>
      <c r="F3429" s="4">
        <v>-1.41E-2</v>
      </c>
      <c r="G3429">
        <v>0</v>
      </c>
      <c r="H3429" s="25">
        <v>15.9</v>
      </c>
      <c r="I3429" s="25">
        <v>-165.8</v>
      </c>
      <c r="J3429" s="3">
        <v>10000</v>
      </c>
      <c r="K3429" s="7">
        <f t="shared" si="757"/>
        <v>-2</v>
      </c>
      <c r="L3429" s="6">
        <f t="shared" si="758"/>
        <v>-189.60000000000002</v>
      </c>
      <c r="M3429">
        <v>1</v>
      </c>
      <c r="N3429" s="9">
        <f t="shared" si="759"/>
        <v>0</v>
      </c>
      <c r="O3429" s="9">
        <f t="shared" si="760"/>
        <v>-1</v>
      </c>
      <c r="P3429" s="9">
        <f t="shared" si="761"/>
        <v>0</v>
      </c>
      <c r="Q3429" s="8">
        <f t="shared" si="762"/>
        <v>0</v>
      </c>
      <c r="R3429" s="8">
        <f t="shared" si="763"/>
        <v>-165.8</v>
      </c>
      <c r="S3429" t="str">
        <f t="shared" si="764"/>
        <v>9.35.00</v>
      </c>
      <c r="T3429" t="str">
        <f t="shared" si="765"/>
        <v>17.25.00</v>
      </c>
      <c r="U3429" t="str">
        <f t="shared" si="766"/>
        <v>18-ott-2018</v>
      </c>
      <c r="V3429">
        <f t="shared" si="767"/>
        <v>10</v>
      </c>
      <c r="W3429">
        <f t="shared" si="768"/>
        <v>2018</v>
      </c>
      <c r="X3429">
        <f t="shared" si="769"/>
        <v>18</v>
      </c>
      <c r="Y3429" s="25">
        <f t="shared" si="770"/>
        <v>29494.600000000231</v>
      </c>
    </row>
    <row r="3430" spans="1:25">
      <c r="A3430" t="s">
        <v>6613</v>
      </c>
      <c r="B3430" t="s">
        <v>6614</v>
      </c>
      <c r="C3430" t="s">
        <v>25</v>
      </c>
      <c r="D3430">
        <v>28</v>
      </c>
      <c r="E3430" s="36">
        <v>-30</v>
      </c>
      <c r="F3430" s="4">
        <v>-2.5999999999999999E-3</v>
      </c>
      <c r="G3430">
        <v>0</v>
      </c>
      <c r="H3430" s="25">
        <v>42</v>
      </c>
      <c r="I3430" s="25">
        <v>-54</v>
      </c>
      <c r="J3430" s="3">
        <v>10000</v>
      </c>
      <c r="K3430" s="7">
        <f t="shared" si="757"/>
        <v>-3</v>
      </c>
      <c r="L3430" s="6">
        <f t="shared" si="758"/>
        <v>-219.60000000000002</v>
      </c>
      <c r="M3430">
        <v>1</v>
      </c>
      <c r="N3430" s="9">
        <f t="shared" si="759"/>
        <v>0</v>
      </c>
      <c r="O3430" s="9">
        <f t="shared" si="760"/>
        <v>-1</v>
      </c>
      <c r="P3430" s="9">
        <f t="shared" si="761"/>
        <v>0</v>
      </c>
      <c r="Q3430" s="8">
        <f t="shared" si="762"/>
        <v>0</v>
      </c>
      <c r="R3430" s="8">
        <f t="shared" si="763"/>
        <v>-30</v>
      </c>
      <c r="S3430" t="str">
        <f t="shared" si="764"/>
        <v>13.10.00</v>
      </c>
      <c r="T3430" t="str">
        <f t="shared" si="765"/>
        <v>15.30.00</v>
      </c>
      <c r="U3430" t="str">
        <f t="shared" si="766"/>
        <v>19-ott-2018</v>
      </c>
      <c r="V3430">
        <f t="shared" si="767"/>
        <v>10</v>
      </c>
      <c r="W3430">
        <f t="shared" si="768"/>
        <v>2018</v>
      </c>
      <c r="X3430">
        <f t="shared" si="769"/>
        <v>19</v>
      </c>
      <c r="Y3430" s="25">
        <f t="shared" si="770"/>
        <v>29464.600000000231</v>
      </c>
    </row>
    <row r="3431" spans="1:25">
      <c r="A3431" t="s">
        <v>6614</v>
      </c>
      <c r="B3431" t="s">
        <v>6615</v>
      </c>
      <c r="C3431" t="s">
        <v>55</v>
      </c>
      <c r="D3431">
        <v>23</v>
      </c>
      <c r="E3431" s="36">
        <v>-58.8</v>
      </c>
      <c r="F3431" s="4">
        <v>-2.5000000000000001E-3</v>
      </c>
      <c r="G3431">
        <v>0</v>
      </c>
      <c r="H3431" s="25">
        <v>0</v>
      </c>
      <c r="I3431" s="25">
        <v>-124</v>
      </c>
      <c r="J3431" s="3">
        <v>10000</v>
      </c>
      <c r="K3431" s="7">
        <f t="shared" si="757"/>
        <v>-4</v>
      </c>
      <c r="L3431" s="6">
        <f t="shared" si="758"/>
        <v>-278.40000000000003</v>
      </c>
      <c r="M3431">
        <v>1</v>
      </c>
      <c r="N3431" s="9">
        <f t="shared" si="759"/>
        <v>0</v>
      </c>
      <c r="O3431" s="9">
        <f t="shared" si="760"/>
        <v>-1</v>
      </c>
      <c r="P3431" s="9">
        <f t="shared" si="761"/>
        <v>0</v>
      </c>
      <c r="Q3431" s="8">
        <f t="shared" si="762"/>
        <v>0</v>
      </c>
      <c r="R3431" s="8">
        <f t="shared" si="763"/>
        <v>-58.8</v>
      </c>
      <c r="S3431" t="str">
        <f t="shared" si="764"/>
        <v>15.30.00</v>
      </c>
      <c r="T3431" t="str">
        <f t="shared" si="765"/>
        <v>17.25.00</v>
      </c>
      <c r="U3431" t="str">
        <f t="shared" si="766"/>
        <v>19-ott-2018</v>
      </c>
      <c r="V3431">
        <f t="shared" si="767"/>
        <v>10</v>
      </c>
      <c r="W3431">
        <f t="shared" si="768"/>
        <v>2018</v>
      </c>
      <c r="X3431">
        <f t="shared" si="769"/>
        <v>19</v>
      </c>
      <c r="Y3431" s="25">
        <f t="shared" si="770"/>
        <v>29405.800000000232</v>
      </c>
    </row>
    <row r="3432" spans="1:25">
      <c r="A3432" t="s">
        <v>4729</v>
      </c>
      <c r="B3432" t="s">
        <v>4730</v>
      </c>
      <c r="C3432" t="s">
        <v>25</v>
      </c>
      <c r="D3432">
        <v>5</v>
      </c>
      <c r="E3432" s="36">
        <v>-85.4</v>
      </c>
      <c r="F3432" s="4">
        <v>-7.4000000000000003E-3</v>
      </c>
      <c r="G3432">
        <v>0</v>
      </c>
      <c r="H3432" s="25">
        <v>0</v>
      </c>
      <c r="I3432" s="25">
        <v>-85.4</v>
      </c>
      <c r="J3432" s="3">
        <v>10000</v>
      </c>
      <c r="K3432" s="7">
        <f t="shared" si="757"/>
        <v>-5</v>
      </c>
      <c r="L3432" s="6">
        <f t="shared" si="758"/>
        <v>-363.80000000000007</v>
      </c>
      <c r="M3432">
        <v>1</v>
      </c>
      <c r="N3432" s="9">
        <f t="shared" si="759"/>
        <v>0</v>
      </c>
      <c r="O3432" s="9">
        <f t="shared" si="760"/>
        <v>-1</v>
      </c>
      <c r="P3432" s="9">
        <f t="shared" si="761"/>
        <v>0</v>
      </c>
      <c r="Q3432" s="8">
        <f t="shared" si="762"/>
        <v>0</v>
      </c>
      <c r="R3432" s="8">
        <f t="shared" si="763"/>
        <v>-85.4</v>
      </c>
      <c r="S3432" t="str">
        <f t="shared" si="764"/>
        <v>18.00.00</v>
      </c>
      <c r="T3432" t="str">
        <f t="shared" si="765"/>
        <v>0.00.00</v>
      </c>
      <c r="U3432" t="str">
        <f t="shared" si="766"/>
        <v>19-ott-2018</v>
      </c>
      <c r="V3432">
        <f t="shared" si="767"/>
        <v>10</v>
      </c>
      <c r="W3432">
        <f t="shared" si="768"/>
        <v>2018</v>
      </c>
      <c r="X3432">
        <f t="shared" si="769"/>
        <v>19</v>
      </c>
      <c r="Y3432" s="25">
        <f t="shared" si="770"/>
        <v>29320.400000000231</v>
      </c>
    </row>
    <row r="3433" spans="1:25">
      <c r="A3433" t="s">
        <v>4727</v>
      </c>
      <c r="B3433" t="s">
        <v>4728</v>
      </c>
      <c r="C3433" t="s">
        <v>25</v>
      </c>
      <c r="D3433">
        <v>5</v>
      </c>
      <c r="E3433" s="36">
        <v>-33.799999999999997</v>
      </c>
      <c r="F3433" s="4">
        <v>-2.8999999999999998E-3</v>
      </c>
      <c r="G3433">
        <v>0</v>
      </c>
      <c r="H3433" s="25">
        <v>16.3</v>
      </c>
      <c r="I3433" s="25">
        <v>-33.799999999999997</v>
      </c>
      <c r="J3433" s="3">
        <v>10000</v>
      </c>
      <c r="K3433" s="7">
        <f t="shared" si="757"/>
        <v>-6</v>
      </c>
      <c r="L3433" s="6">
        <f t="shared" si="758"/>
        <v>-397.60000000000008</v>
      </c>
      <c r="M3433">
        <v>1</v>
      </c>
      <c r="N3433" s="9">
        <f t="shared" si="759"/>
        <v>0</v>
      </c>
      <c r="O3433" s="9">
        <f t="shared" si="760"/>
        <v>-1</v>
      </c>
      <c r="P3433" s="9">
        <f t="shared" si="761"/>
        <v>0</v>
      </c>
      <c r="Q3433" s="8">
        <f t="shared" si="762"/>
        <v>0</v>
      </c>
      <c r="R3433" s="8">
        <f t="shared" si="763"/>
        <v>-33.799999999999997</v>
      </c>
      <c r="S3433" t="str">
        <f t="shared" si="764"/>
        <v>5.00.00</v>
      </c>
      <c r="T3433" t="str">
        <f t="shared" si="765"/>
        <v>10.00.00</v>
      </c>
      <c r="U3433" t="str">
        <f t="shared" si="766"/>
        <v>19-ott-2018</v>
      </c>
      <c r="V3433">
        <f t="shared" si="767"/>
        <v>10</v>
      </c>
      <c r="W3433">
        <f t="shared" si="768"/>
        <v>2018</v>
      </c>
      <c r="X3433">
        <f t="shared" si="769"/>
        <v>19</v>
      </c>
      <c r="Y3433" s="25">
        <f t="shared" si="770"/>
        <v>29286.600000000231</v>
      </c>
    </row>
    <row r="3434" spans="1:25">
      <c r="A3434" t="s">
        <v>6611</v>
      </c>
      <c r="B3434" t="s">
        <v>6612</v>
      </c>
      <c r="C3434" t="s">
        <v>55</v>
      </c>
      <c r="D3434">
        <v>30</v>
      </c>
      <c r="E3434" s="36">
        <v>49.4</v>
      </c>
      <c r="F3434" s="4">
        <v>2.0999999999999999E-3</v>
      </c>
      <c r="G3434">
        <v>0</v>
      </c>
      <c r="H3434" s="25">
        <v>133.4</v>
      </c>
      <c r="I3434" s="25">
        <v>-16</v>
      </c>
      <c r="J3434" s="3">
        <v>10000</v>
      </c>
      <c r="K3434" s="7">
        <f t="shared" si="757"/>
        <v>1</v>
      </c>
      <c r="L3434" s="6">
        <f t="shared" si="758"/>
        <v>49.4</v>
      </c>
      <c r="M3434">
        <v>1</v>
      </c>
      <c r="N3434" s="9">
        <f t="shared" si="759"/>
        <v>1</v>
      </c>
      <c r="O3434" s="9">
        <f t="shared" si="760"/>
        <v>0</v>
      </c>
      <c r="P3434" s="9">
        <f t="shared" si="761"/>
        <v>0</v>
      </c>
      <c r="Q3434" s="8">
        <f t="shared" si="762"/>
        <v>49.4</v>
      </c>
      <c r="R3434" s="8">
        <f t="shared" si="763"/>
        <v>0</v>
      </c>
      <c r="S3434" t="str">
        <f t="shared" si="764"/>
        <v>9.50.00</v>
      </c>
      <c r="T3434" t="str">
        <f t="shared" si="765"/>
        <v>12.20.00</v>
      </c>
      <c r="U3434" t="str">
        <f t="shared" si="766"/>
        <v>19-ott-2018</v>
      </c>
      <c r="V3434">
        <f t="shared" si="767"/>
        <v>10</v>
      </c>
      <c r="W3434">
        <f t="shared" si="768"/>
        <v>2018</v>
      </c>
      <c r="X3434">
        <f t="shared" si="769"/>
        <v>19</v>
      </c>
      <c r="Y3434" s="25">
        <f t="shared" si="770"/>
        <v>29336.000000000233</v>
      </c>
    </row>
    <row r="3435" spans="1:25">
      <c r="A3435" t="s">
        <v>4731</v>
      </c>
      <c r="B3435" t="s">
        <v>4732</v>
      </c>
      <c r="C3435" t="s">
        <v>55</v>
      </c>
      <c r="D3435">
        <v>3</v>
      </c>
      <c r="E3435" s="36">
        <v>-43.8</v>
      </c>
      <c r="F3435" s="4">
        <v>-3.8E-3</v>
      </c>
      <c r="G3435">
        <v>0</v>
      </c>
      <c r="H3435" s="25">
        <v>11</v>
      </c>
      <c r="I3435" s="25">
        <v>-43.8</v>
      </c>
      <c r="J3435" s="3">
        <v>10000</v>
      </c>
      <c r="K3435" s="7">
        <f t="shared" si="757"/>
        <v>-1</v>
      </c>
      <c r="L3435" s="6">
        <f t="shared" si="758"/>
        <v>-43.8</v>
      </c>
      <c r="M3435">
        <v>1</v>
      </c>
      <c r="N3435" s="9">
        <f t="shared" si="759"/>
        <v>0</v>
      </c>
      <c r="O3435" s="9">
        <f t="shared" si="760"/>
        <v>-1</v>
      </c>
      <c r="P3435" s="9">
        <f t="shared" si="761"/>
        <v>0</v>
      </c>
      <c r="Q3435" s="8">
        <f t="shared" si="762"/>
        <v>0</v>
      </c>
      <c r="R3435" s="8">
        <f t="shared" si="763"/>
        <v>-43.8</v>
      </c>
      <c r="S3435" t="str">
        <f t="shared" si="764"/>
        <v>1.00.00</v>
      </c>
      <c r="T3435" t="str">
        <f t="shared" si="765"/>
        <v>4.00.00</v>
      </c>
      <c r="U3435" t="str">
        <f t="shared" si="766"/>
        <v>22-ott-2018</v>
      </c>
      <c r="V3435">
        <f t="shared" si="767"/>
        <v>10</v>
      </c>
      <c r="W3435">
        <f t="shared" si="768"/>
        <v>2018</v>
      </c>
      <c r="X3435">
        <f t="shared" si="769"/>
        <v>22</v>
      </c>
      <c r="Y3435" s="25">
        <f t="shared" si="770"/>
        <v>29292.200000000234</v>
      </c>
    </row>
    <row r="3436" spans="1:25">
      <c r="A3436" t="s">
        <v>6616</v>
      </c>
      <c r="B3436" t="s">
        <v>6617</v>
      </c>
      <c r="C3436" t="s">
        <v>25</v>
      </c>
      <c r="D3436">
        <v>18</v>
      </c>
      <c r="E3436" s="36">
        <v>-57</v>
      </c>
      <c r="F3436" s="4">
        <v>-4.8999999999999998E-3</v>
      </c>
      <c r="G3436">
        <v>0</v>
      </c>
      <c r="H3436" s="25">
        <v>11.2</v>
      </c>
      <c r="I3436" s="25">
        <v>-62.4</v>
      </c>
      <c r="J3436" s="3">
        <v>10000</v>
      </c>
      <c r="K3436" s="7">
        <f t="shared" si="757"/>
        <v>-2</v>
      </c>
      <c r="L3436" s="6">
        <f t="shared" si="758"/>
        <v>-100.8</v>
      </c>
      <c r="M3436">
        <v>1</v>
      </c>
      <c r="N3436" s="9">
        <f t="shared" si="759"/>
        <v>0</v>
      </c>
      <c r="O3436" s="9">
        <f t="shared" si="760"/>
        <v>-1</v>
      </c>
      <c r="P3436" s="9">
        <f t="shared" si="761"/>
        <v>0</v>
      </c>
      <c r="Q3436" s="8">
        <f t="shared" si="762"/>
        <v>0</v>
      </c>
      <c r="R3436" s="8">
        <f t="shared" si="763"/>
        <v>-57</v>
      </c>
      <c r="S3436" t="str">
        <f t="shared" si="764"/>
        <v>13.45.00</v>
      </c>
      <c r="T3436" t="str">
        <f t="shared" si="765"/>
        <v>15.15.00</v>
      </c>
      <c r="U3436" t="str">
        <f t="shared" si="766"/>
        <v>22-ott-2018</v>
      </c>
      <c r="V3436">
        <f t="shared" si="767"/>
        <v>10</v>
      </c>
      <c r="W3436">
        <f t="shared" si="768"/>
        <v>2018</v>
      </c>
      <c r="X3436">
        <f t="shared" si="769"/>
        <v>22</v>
      </c>
      <c r="Y3436" s="25">
        <f t="shared" si="770"/>
        <v>29235.200000000234</v>
      </c>
    </row>
    <row r="3437" spans="1:25">
      <c r="A3437" t="s">
        <v>6617</v>
      </c>
      <c r="B3437" t="s">
        <v>6618</v>
      </c>
      <c r="C3437" t="s">
        <v>55</v>
      </c>
      <c r="D3437">
        <v>18</v>
      </c>
      <c r="E3437" s="36">
        <v>69</v>
      </c>
      <c r="F3437" s="4">
        <v>3.0000000000000001E-3</v>
      </c>
      <c r="G3437">
        <v>0</v>
      </c>
      <c r="H3437" s="25">
        <v>151.80000000000001</v>
      </c>
      <c r="I3437" s="25">
        <v>-28.2</v>
      </c>
      <c r="J3437" s="3">
        <v>10000</v>
      </c>
      <c r="K3437" s="7">
        <f t="shared" si="757"/>
        <v>1</v>
      </c>
      <c r="L3437" s="6">
        <f t="shared" si="758"/>
        <v>69</v>
      </c>
      <c r="M3437">
        <v>1</v>
      </c>
      <c r="N3437" s="9">
        <f t="shared" si="759"/>
        <v>1</v>
      </c>
      <c r="O3437" s="9">
        <f t="shared" si="760"/>
        <v>0</v>
      </c>
      <c r="P3437" s="9">
        <f t="shared" si="761"/>
        <v>0</v>
      </c>
      <c r="Q3437" s="8">
        <f t="shared" si="762"/>
        <v>69</v>
      </c>
      <c r="R3437" s="8">
        <f t="shared" si="763"/>
        <v>0</v>
      </c>
      <c r="S3437" t="str">
        <f t="shared" si="764"/>
        <v>15.15.00</v>
      </c>
      <c r="T3437" t="str">
        <f t="shared" si="765"/>
        <v>16.45.00</v>
      </c>
      <c r="U3437" t="str">
        <f t="shared" si="766"/>
        <v>22-ott-2018</v>
      </c>
      <c r="V3437">
        <f t="shared" si="767"/>
        <v>10</v>
      </c>
      <c r="W3437">
        <f t="shared" si="768"/>
        <v>2018</v>
      </c>
      <c r="X3437">
        <f t="shared" si="769"/>
        <v>22</v>
      </c>
      <c r="Y3437" s="25">
        <f t="shared" si="770"/>
        <v>29304.200000000234</v>
      </c>
    </row>
    <row r="3438" spans="1:25">
      <c r="A3438" t="s">
        <v>4733</v>
      </c>
      <c r="B3438" t="s">
        <v>4734</v>
      </c>
      <c r="C3438" t="s">
        <v>25</v>
      </c>
      <c r="D3438">
        <v>3</v>
      </c>
      <c r="E3438" s="36">
        <v>27.2</v>
      </c>
      <c r="F3438" s="4">
        <v>2.3E-3</v>
      </c>
      <c r="G3438">
        <v>0</v>
      </c>
      <c r="H3438" s="25">
        <v>79.599999999999994</v>
      </c>
      <c r="I3438" s="25">
        <v>0</v>
      </c>
      <c r="J3438" s="3">
        <v>10000</v>
      </c>
      <c r="K3438" s="7">
        <f t="shared" si="757"/>
        <v>2</v>
      </c>
      <c r="L3438" s="6">
        <f t="shared" si="758"/>
        <v>96.2</v>
      </c>
      <c r="M3438">
        <v>1</v>
      </c>
      <c r="N3438" s="9">
        <f t="shared" si="759"/>
        <v>1</v>
      </c>
      <c r="O3438" s="9">
        <f t="shared" si="760"/>
        <v>0</v>
      </c>
      <c r="P3438" s="9">
        <f t="shared" si="761"/>
        <v>0</v>
      </c>
      <c r="Q3438" s="8">
        <f t="shared" si="762"/>
        <v>27.2</v>
      </c>
      <c r="R3438" s="8">
        <f t="shared" si="763"/>
        <v>0</v>
      </c>
      <c r="S3438" t="str">
        <f t="shared" si="764"/>
        <v>7.00.00</v>
      </c>
      <c r="T3438" t="str">
        <f t="shared" si="765"/>
        <v>10.00.00</v>
      </c>
      <c r="U3438" t="str">
        <f t="shared" si="766"/>
        <v>22-ott-2018</v>
      </c>
      <c r="V3438">
        <f t="shared" si="767"/>
        <v>10</v>
      </c>
      <c r="W3438">
        <f t="shared" si="768"/>
        <v>2018</v>
      </c>
      <c r="X3438">
        <f t="shared" si="769"/>
        <v>22</v>
      </c>
      <c r="Y3438" s="25">
        <f t="shared" si="770"/>
        <v>29331.400000000234</v>
      </c>
    </row>
    <row r="3439" spans="1:25">
      <c r="A3439" t="s">
        <v>6619</v>
      </c>
      <c r="B3439" t="s">
        <v>6620</v>
      </c>
      <c r="C3439" t="s">
        <v>25</v>
      </c>
      <c r="D3439">
        <v>35</v>
      </c>
      <c r="E3439" s="36">
        <v>-66.8</v>
      </c>
      <c r="F3439" s="4">
        <v>-5.8999999999999999E-3</v>
      </c>
      <c r="G3439">
        <v>0</v>
      </c>
      <c r="H3439" s="25">
        <v>29.2</v>
      </c>
      <c r="I3439" s="25">
        <v>-88.8</v>
      </c>
      <c r="J3439" s="3">
        <v>10000</v>
      </c>
      <c r="K3439" s="7">
        <f t="shared" si="757"/>
        <v>-1</v>
      </c>
      <c r="L3439" s="6">
        <f t="shared" si="758"/>
        <v>-66.8</v>
      </c>
      <c r="M3439">
        <v>1</v>
      </c>
      <c r="N3439" s="9">
        <f t="shared" si="759"/>
        <v>0</v>
      </c>
      <c r="O3439" s="9">
        <f t="shared" si="760"/>
        <v>-1</v>
      </c>
      <c r="P3439" s="9">
        <f t="shared" si="761"/>
        <v>0</v>
      </c>
      <c r="Q3439" s="8">
        <f t="shared" si="762"/>
        <v>0</v>
      </c>
      <c r="R3439" s="8">
        <f t="shared" si="763"/>
        <v>-66.8</v>
      </c>
      <c r="S3439" t="str">
        <f t="shared" si="764"/>
        <v>12.25.00</v>
      </c>
      <c r="T3439" t="str">
        <f t="shared" si="765"/>
        <v>15.20.00</v>
      </c>
      <c r="U3439" t="str">
        <f t="shared" si="766"/>
        <v>23-ott-2018</v>
      </c>
      <c r="V3439">
        <f t="shared" si="767"/>
        <v>10</v>
      </c>
      <c r="W3439">
        <f t="shared" si="768"/>
        <v>2018</v>
      </c>
      <c r="X3439">
        <f t="shared" si="769"/>
        <v>23</v>
      </c>
      <c r="Y3439" s="25">
        <f t="shared" si="770"/>
        <v>29264.600000000235</v>
      </c>
    </row>
    <row r="3440" spans="1:25">
      <c r="A3440" t="s">
        <v>6620</v>
      </c>
      <c r="B3440" t="s">
        <v>6621</v>
      </c>
      <c r="C3440" t="s">
        <v>55</v>
      </c>
      <c r="D3440">
        <v>25</v>
      </c>
      <c r="E3440" s="36">
        <v>-92.6</v>
      </c>
      <c r="F3440" s="4">
        <v>-4.1000000000000003E-3</v>
      </c>
      <c r="G3440">
        <v>0</v>
      </c>
      <c r="H3440" s="25">
        <v>25.9</v>
      </c>
      <c r="I3440" s="25">
        <v>-113.7</v>
      </c>
      <c r="J3440" s="3">
        <v>10000</v>
      </c>
      <c r="K3440" s="7">
        <f t="shared" si="757"/>
        <v>-2</v>
      </c>
      <c r="L3440" s="6">
        <f t="shared" si="758"/>
        <v>-159.39999999999998</v>
      </c>
      <c r="M3440">
        <v>1</v>
      </c>
      <c r="N3440" s="9">
        <f t="shared" si="759"/>
        <v>0</v>
      </c>
      <c r="O3440" s="9">
        <f t="shared" si="760"/>
        <v>-1</v>
      </c>
      <c r="P3440" s="9">
        <f t="shared" si="761"/>
        <v>0</v>
      </c>
      <c r="Q3440" s="8">
        <f t="shared" si="762"/>
        <v>0</v>
      </c>
      <c r="R3440" s="8">
        <f t="shared" si="763"/>
        <v>-92.6</v>
      </c>
      <c r="S3440" t="str">
        <f t="shared" si="764"/>
        <v>15.20.00</v>
      </c>
      <c r="T3440" t="str">
        <f t="shared" si="765"/>
        <v>17.25.00</v>
      </c>
      <c r="U3440" t="str">
        <f t="shared" si="766"/>
        <v>23-ott-2018</v>
      </c>
      <c r="V3440">
        <f t="shared" si="767"/>
        <v>10</v>
      </c>
      <c r="W3440">
        <f t="shared" si="768"/>
        <v>2018</v>
      </c>
      <c r="X3440">
        <f t="shared" si="769"/>
        <v>23</v>
      </c>
      <c r="Y3440" s="25">
        <f t="shared" si="770"/>
        <v>29172.000000000236</v>
      </c>
    </row>
    <row r="3441" spans="1:25">
      <c r="A3441" t="s">
        <v>6622</v>
      </c>
      <c r="B3441" t="s">
        <v>6623</v>
      </c>
      <c r="C3441" t="s">
        <v>25</v>
      </c>
      <c r="D3441">
        <v>43</v>
      </c>
      <c r="E3441" s="36">
        <v>22.6</v>
      </c>
      <c r="F3441" s="4">
        <v>2E-3</v>
      </c>
      <c r="G3441">
        <v>0</v>
      </c>
      <c r="H3441" s="25">
        <v>74.8</v>
      </c>
      <c r="I3441" s="25">
        <v>-6.7</v>
      </c>
      <c r="J3441" s="3">
        <v>10000</v>
      </c>
      <c r="K3441" s="7">
        <f t="shared" si="757"/>
        <v>1</v>
      </c>
      <c r="L3441" s="6">
        <f t="shared" si="758"/>
        <v>22.6</v>
      </c>
      <c r="M3441">
        <v>1</v>
      </c>
      <c r="N3441" s="9">
        <f t="shared" si="759"/>
        <v>1</v>
      </c>
      <c r="O3441" s="9">
        <f t="shared" si="760"/>
        <v>0</v>
      </c>
      <c r="P3441" s="9">
        <f t="shared" si="761"/>
        <v>0</v>
      </c>
      <c r="Q3441" s="8">
        <f t="shared" si="762"/>
        <v>22.6</v>
      </c>
      <c r="R3441" s="8">
        <f t="shared" si="763"/>
        <v>0</v>
      </c>
      <c r="S3441" t="str">
        <f t="shared" si="764"/>
        <v>12.05.00</v>
      </c>
      <c r="T3441" t="str">
        <f t="shared" si="765"/>
        <v>15.40.00</v>
      </c>
      <c r="U3441" t="str">
        <f t="shared" si="766"/>
        <v>24-ott-2018</v>
      </c>
      <c r="V3441">
        <f t="shared" si="767"/>
        <v>10</v>
      </c>
      <c r="W3441">
        <f t="shared" si="768"/>
        <v>2018</v>
      </c>
      <c r="X3441">
        <f t="shared" si="769"/>
        <v>24</v>
      </c>
      <c r="Y3441" s="25">
        <f t="shared" si="770"/>
        <v>29194.600000000235</v>
      </c>
    </row>
    <row r="3442" spans="1:25">
      <c r="A3442" t="s">
        <v>4735</v>
      </c>
      <c r="B3442" t="s">
        <v>4736</v>
      </c>
      <c r="C3442" t="s">
        <v>25</v>
      </c>
      <c r="D3442">
        <v>1</v>
      </c>
      <c r="E3442" s="36">
        <v>-72.8</v>
      </c>
      <c r="F3442" s="4">
        <v>-6.4000000000000003E-3</v>
      </c>
      <c r="G3442">
        <v>0</v>
      </c>
      <c r="H3442" s="25">
        <v>0</v>
      </c>
      <c r="I3442" s="25">
        <v>-72.8</v>
      </c>
      <c r="J3442" s="3">
        <v>10000</v>
      </c>
      <c r="K3442" s="7">
        <f t="shared" si="757"/>
        <v>-1</v>
      </c>
      <c r="L3442" s="6">
        <f t="shared" si="758"/>
        <v>-72.8</v>
      </c>
      <c r="M3442">
        <v>1</v>
      </c>
      <c r="N3442" s="9">
        <f t="shared" si="759"/>
        <v>0</v>
      </c>
      <c r="O3442" s="9">
        <f t="shared" si="760"/>
        <v>-1</v>
      </c>
      <c r="P3442" s="9">
        <f t="shared" si="761"/>
        <v>0</v>
      </c>
      <c r="Q3442" s="8">
        <f t="shared" si="762"/>
        <v>0</v>
      </c>
      <c r="R3442" s="8">
        <f t="shared" si="763"/>
        <v>-72.8</v>
      </c>
      <c r="S3442" t="str">
        <f t="shared" si="764"/>
        <v>15.00.00</v>
      </c>
      <c r="T3442" t="str">
        <f t="shared" si="765"/>
        <v>16.00.00</v>
      </c>
      <c r="U3442" t="str">
        <f t="shared" si="766"/>
        <v>24-ott-2018</v>
      </c>
      <c r="V3442">
        <f t="shared" si="767"/>
        <v>10</v>
      </c>
      <c r="W3442">
        <f t="shared" si="768"/>
        <v>2018</v>
      </c>
      <c r="X3442">
        <f t="shared" si="769"/>
        <v>24</v>
      </c>
      <c r="Y3442" s="25">
        <f t="shared" si="770"/>
        <v>29121.800000000236</v>
      </c>
    </row>
    <row r="3443" spans="1:25">
      <c r="A3443" t="s">
        <v>6623</v>
      </c>
      <c r="B3443" t="s">
        <v>6624</v>
      </c>
      <c r="C3443" t="s">
        <v>55</v>
      </c>
      <c r="D3443">
        <v>17</v>
      </c>
      <c r="E3443" s="36">
        <v>283.39999999999998</v>
      </c>
      <c r="F3443" s="4">
        <v>1.2500000000000001E-2</v>
      </c>
      <c r="G3443">
        <v>0</v>
      </c>
      <c r="H3443" s="25">
        <v>282.7</v>
      </c>
      <c r="I3443" s="25">
        <v>0</v>
      </c>
      <c r="J3443" s="3">
        <v>10000</v>
      </c>
      <c r="K3443" s="7">
        <f t="shared" si="757"/>
        <v>1</v>
      </c>
      <c r="L3443" s="6">
        <f t="shared" si="758"/>
        <v>283.39999999999998</v>
      </c>
      <c r="M3443">
        <v>1</v>
      </c>
      <c r="N3443" s="9">
        <f t="shared" si="759"/>
        <v>1</v>
      </c>
      <c r="O3443" s="9">
        <f t="shared" si="760"/>
        <v>0</v>
      </c>
      <c r="P3443" s="9">
        <f t="shared" si="761"/>
        <v>0</v>
      </c>
      <c r="Q3443" s="8">
        <f t="shared" si="762"/>
        <v>283.39999999999998</v>
      </c>
      <c r="R3443" s="8">
        <f t="shared" si="763"/>
        <v>0</v>
      </c>
      <c r="S3443" t="str">
        <f t="shared" si="764"/>
        <v>15.40.00</v>
      </c>
      <c r="T3443" t="str">
        <f t="shared" si="765"/>
        <v>17.05.00</v>
      </c>
      <c r="U3443" t="str">
        <f t="shared" si="766"/>
        <v>24-ott-2018</v>
      </c>
      <c r="V3443">
        <f t="shared" si="767"/>
        <v>10</v>
      </c>
      <c r="W3443">
        <f t="shared" si="768"/>
        <v>2018</v>
      </c>
      <c r="X3443">
        <f t="shared" si="769"/>
        <v>24</v>
      </c>
      <c r="Y3443" s="25">
        <f t="shared" si="770"/>
        <v>29405.200000000237</v>
      </c>
    </row>
    <row r="3444" spans="1:25">
      <c r="A3444" t="s">
        <v>4737</v>
      </c>
      <c r="B3444" t="s">
        <v>2685</v>
      </c>
      <c r="C3444" t="s">
        <v>25</v>
      </c>
      <c r="D3444">
        <v>4</v>
      </c>
      <c r="E3444" s="36">
        <v>-3.8</v>
      </c>
      <c r="F3444" s="4">
        <v>-2.9999999999999997E-4</v>
      </c>
      <c r="G3444">
        <v>0</v>
      </c>
      <c r="H3444" s="25">
        <v>60.2</v>
      </c>
      <c r="I3444" s="25">
        <v>-3.8</v>
      </c>
      <c r="J3444" s="3">
        <v>10000</v>
      </c>
      <c r="K3444" s="7">
        <f t="shared" si="757"/>
        <v>-1</v>
      </c>
      <c r="L3444" s="6">
        <f t="shared" si="758"/>
        <v>-3.8</v>
      </c>
      <c r="M3444">
        <v>1</v>
      </c>
      <c r="N3444" s="9">
        <f t="shared" si="759"/>
        <v>0</v>
      </c>
      <c r="O3444" s="9">
        <f t="shared" si="760"/>
        <v>-1</v>
      </c>
      <c r="P3444" s="9">
        <f t="shared" si="761"/>
        <v>0</v>
      </c>
      <c r="Q3444" s="8">
        <f t="shared" si="762"/>
        <v>0</v>
      </c>
      <c r="R3444" s="8">
        <f t="shared" si="763"/>
        <v>-3.8</v>
      </c>
      <c r="S3444" t="str">
        <f t="shared" si="764"/>
        <v>11.00.00</v>
      </c>
      <c r="T3444" t="str">
        <f t="shared" si="765"/>
        <v>15.00.00</v>
      </c>
      <c r="U3444" t="str">
        <f t="shared" si="766"/>
        <v>25-ott-2018</v>
      </c>
      <c r="V3444">
        <f t="shared" si="767"/>
        <v>10</v>
      </c>
      <c r="W3444">
        <f t="shared" si="768"/>
        <v>2018</v>
      </c>
      <c r="X3444">
        <f t="shared" si="769"/>
        <v>25</v>
      </c>
      <c r="Y3444" s="25">
        <f t="shared" si="770"/>
        <v>29401.400000000238</v>
      </c>
    </row>
    <row r="3445" spans="1:25">
      <c r="A3445" t="s">
        <v>2684</v>
      </c>
      <c r="B3445" t="s">
        <v>2685</v>
      </c>
      <c r="C3445" t="s">
        <v>25</v>
      </c>
      <c r="D3445">
        <v>3</v>
      </c>
      <c r="E3445" s="38">
        <v>-200</v>
      </c>
      <c r="F3445" s="4">
        <v>-8.8999999999999999E-3</v>
      </c>
      <c r="G3445">
        <v>0</v>
      </c>
      <c r="H3445" s="25">
        <v>9.4</v>
      </c>
      <c r="I3445" s="25">
        <v>-200</v>
      </c>
      <c r="J3445" s="3">
        <v>10000</v>
      </c>
      <c r="K3445" s="7">
        <f t="shared" si="757"/>
        <v>-2</v>
      </c>
      <c r="L3445" s="6">
        <f t="shared" si="758"/>
        <v>-203.8</v>
      </c>
      <c r="M3445">
        <v>1</v>
      </c>
      <c r="N3445" s="9">
        <f t="shared" si="759"/>
        <v>0</v>
      </c>
      <c r="O3445" s="9">
        <f t="shared" si="760"/>
        <v>-1</v>
      </c>
      <c r="P3445" s="9">
        <f t="shared" si="761"/>
        <v>0</v>
      </c>
      <c r="Q3445" s="8">
        <f t="shared" si="762"/>
        <v>0</v>
      </c>
      <c r="R3445" s="8">
        <f t="shared" si="763"/>
        <v>-200</v>
      </c>
      <c r="S3445" t="str">
        <f t="shared" si="764"/>
        <v>12.00.00</v>
      </c>
      <c r="T3445" t="str">
        <f t="shared" si="765"/>
        <v>15.00.00</v>
      </c>
      <c r="U3445" t="str">
        <f t="shared" si="766"/>
        <v>25-ott-2018</v>
      </c>
      <c r="V3445">
        <f t="shared" si="767"/>
        <v>10</v>
      </c>
      <c r="W3445">
        <f t="shared" si="768"/>
        <v>2018</v>
      </c>
      <c r="X3445">
        <f t="shared" si="769"/>
        <v>25</v>
      </c>
      <c r="Y3445" s="25">
        <f t="shared" si="770"/>
        <v>29201.400000000238</v>
      </c>
    </row>
    <row r="3446" spans="1:25">
      <c r="A3446" t="s">
        <v>6627</v>
      </c>
      <c r="B3446" t="s">
        <v>6628</v>
      </c>
      <c r="C3446" t="s">
        <v>25</v>
      </c>
      <c r="D3446">
        <v>10</v>
      </c>
      <c r="E3446" s="36">
        <v>3</v>
      </c>
      <c r="F3446" s="4">
        <v>2.9999999999999997E-4</v>
      </c>
      <c r="G3446">
        <v>0</v>
      </c>
      <c r="H3446" s="25">
        <v>9.1999999999999993</v>
      </c>
      <c r="I3446" s="25">
        <v>-40.799999999999997</v>
      </c>
      <c r="J3446" s="3">
        <v>10000</v>
      </c>
      <c r="K3446" s="7">
        <f t="shared" si="757"/>
        <v>1</v>
      </c>
      <c r="L3446" s="6">
        <f t="shared" si="758"/>
        <v>3</v>
      </c>
      <c r="M3446">
        <v>1</v>
      </c>
      <c r="N3446" s="9">
        <f t="shared" si="759"/>
        <v>1</v>
      </c>
      <c r="O3446" s="9">
        <f t="shared" si="760"/>
        <v>0</v>
      </c>
      <c r="P3446" s="9">
        <f t="shared" si="761"/>
        <v>0</v>
      </c>
      <c r="Q3446" s="8">
        <f t="shared" si="762"/>
        <v>3</v>
      </c>
      <c r="R3446" s="8">
        <f t="shared" si="763"/>
        <v>0</v>
      </c>
      <c r="S3446" t="str">
        <f t="shared" si="764"/>
        <v>16.35.00</v>
      </c>
      <c r="T3446" t="str">
        <f t="shared" si="765"/>
        <v>17.25.00</v>
      </c>
      <c r="U3446" t="str">
        <f t="shared" si="766"/>
        <v>25-ott-2018</v>
      </c>
      <c r="V3446">
        <f t="shared" si="767"/>
        <v>10</v>
      </c>
      <c r="W3446">
        <f t="shared" si="768"/>
        <v>2018</v>
      </c>
      <c r="X3446">
        <f t="shared" si="769"/>
        <v>25</v>
      </c>
      <c r="Y3446" s="25">
        <f t="shared" si="770"/>
        <v>29204.400000000238</v>
      </c>
    </row>
    <row r="3447" spans="1:25">
      <c r="A3447" t="s">
        <v>6625</v>
      </c>
      <c r="B3447" t="s">
        <v>6626</v>
      </c>
      <c r="C3447" t="s">
        <v>25</v>
      </c>
      <c r="D3447">
        <v>68</v>
      </c>
      <c r="E3447" s="36">
        <v>64.599999999999994</v>
      </c>
      <c r="F3447" s="4">
        <v>5.7999999999999996E-3</v>
      </c>
      <c r="G3447">
        <v>0</v>
      </c>
      <c r="H3447" s="25">
        <v>140.6</v>
      </c>
      <c r="I3447" s="25">
        <v>0</v>
      </c>
      <c r="J3447" s="3">
        <v>10000</v>
      </c>
      <c r="K3447" s="7">
        <f t="shared" si="757"/>
        <v>2</v>
      </c>
      <c r="L3447" s="6">
        <f t="shared" si="758"/>
        <v>67.599999999999994</v>
      </c>
      <c r="M3447">
        <v>1</v>
      </c>
      <c r="N3447" s="9">
        <f t="shared" si="759"/>
        <v>1</v>
      </c>
      <c r="O3447" s="9">
        <f t="shared" si="760"/>
        <v>0</v>
      </c>
      <c r="P3447" s="9">
        <f t="shared" si="761"/>
        <v>0</v>
      </c>
      <c r="Q3447" s="8">
        <f t="shared" si="762"/>
        <v>64.599999999999994</v>
      </c>
      <c r="R3447" s="8">
        <f t="shared" si="763"/>
        <v>0</v>
      </c>
      <c r="S3447" t="str">
        <f t="shared" si="764"/>
        <v>9.30.00</v>
      </c>
      <c r="T3447" t="str">
        <f t="shared" si="765"/>
        <v>15.10.00</v>
      </c>
      <c r="U3447" t="str">
        <f t="shared" si="766"/>
        <v>25-ott-2018</v>
      </c>
      <c r="V3447">
        <f t="shared" si="767"/>
        <v>10</v>
      </c>
      <c r="W3447">
        <f t="shared" si="768"/>
        <v>2018</v>
      </c>
      <c r="X3447">
        <f t="shared" si="769"/>
        <v>25</v>
      </c>
      <c r="Y3447" s="25">
        <f t="shared" si="770"/>
        <v>29269.000000000236</v>
      </c>
    </row>
    <row r="3448" spans="1:25">
      <c r="A3448" t="s">
        <v>6631</v>
      </c>
      <c r="B3448" t="s">
        <v>6632</v>
      </c>
      <c r="C3448" t="s">
        <v>25</v>
      </c>
      <c r="D3448">
        <v>33</v>
      </c>
      <c r="E3448" s="36">
        <v>9.3000000000000007</v>
      </c>
      <c r="F3448" s="4">
        <v>8.0000000000000004E-4</v>
      </c>
      <c r="G3448">
        <v>0</v>
      </c>
      <c r="H3448" s="25">
        <v>84.3</v>
      </c>
      <c r="I3448" s="25">
        <v>0</v>
      </c>
      <c r="J3448" s="3">
        <v>10000</v>
      </c>
      <c r="K3448" s="7">
        <f t="shared" si="757"/>
        <v>3</v>
      </c>
      <c r="L3448" s="6">
        <f t="shared" si="758"/>
        <v>76.899999999999991</v>
      </c>
      <c r="M3448">
        <v>1</v>
      </c>
      <c r="N3448" s="9">
        <f t="shared" si="759"/>
        <v>1</v>
      </c>
      <c r="O3448" s="9">
        <f t="shared" si="760"/>
        <v>0</v>
      </c>
      <c r="P3448" s="9">
        <f t="shared" si="761"/>
        <v>0</v>
      </c>
      <c r="Q3448" s="8">
        <f t="shared" si="762"/>
        <v>9.3000000000000007</v>
      </c>
      <c r="R3448" s="8">
        <f t="shared" si="763"/>
        <v>0</v>
      </c>
      <c r="S3448" t="str">
        <f t="shared" si="764"/>
        <v>13.15.00</v>
      </c>
      <c r="T3448" t="str">
        <f t="shared" si="765"/>
        <v>16.00.00</v>
      </c>
      <c r="U3448" t="str">
        <f t="shared" si="766"/>
        <v>26-ott-2018</v>
      </c>
      <c r="V3448">
        <f t="shared" si="767"/>
        <v>10</v>
      </c>
      <c r="W3448">
        <f t="shared" si="768"/>
        <v>2018</v>
      </c>
      <c r="X3448">
        <f t="shared" si="769"/>
        <v>26</v>
      </c>
      <c r="Y3448" s="25">
        <f t="shared" si="770"/>
        <v>29278.300000000236</v>
      </c>
    </row>
    <row r="3449" spans="1:25">
      <c r="A3449" t="s">
        <v>6633</v>
      </c>
      <c r="B3449" t="s">
        <v>6634</v>
      </c>
      <c r="C3449" t="s">
        <v>55</v>
      </c>
      <c r="D3449">
        <v>11</v>
      </c>
      <c r="E3449" s="36">
        <v>45</v>
      </c>
      <c r="F3449" s="4">
        <v>2E-3</v>
      </c>
      <c r="G3449">
        <v>0</v>
      </c>
      <c r="H3449" s="25">
        <v>125</v>
      </c>
      <c r="I3449" s="25">
        <v>-25</v>
      </c>
      <c r="J3449" s="3">
        <v>10000</v>
      </c>
      <c r="K3449" s="7">
        <f t="shared" si="757"/>
        <v>4</v>
      </c>
      <c r="L3449" s="6">
        <f t="shared" si="758"/>
        <v>121.89999999999999</v>
      </c>
      <c r="M3449">
        <v>1</v>
      </c>
      <c r="N3449" s="9">
        <f t="shared" si="759"/>
        <v>1</v>
      </c>
      <c r="O3449" s="9">
        <f t="shared" si="760"/>
        <v>0</v>
      </c>
      <c r="P3449" s="9">
        <f t="shared" si="761"/>
        <v>0</v>
      </c>
      <c r="Q3449" s="8">
        <f t="shared" si="762"/>
        <v>45</v>
      </c>
      <c r="R3449" s="8">
        <f t="shared" si="763"/>
        <v>0</v>
      </c>
      <c r="S3449" t="str">
        <f t="shared" si="764"/>
        <v>16.20.00</v>
      </c>
      <c r="T3449" t="str">
        <f t="shared" si="765"/>
        <v>17.15.00</v>
      </c>
      <c r="U3449" t="str">
        <f t="shared" si="766"/>
        <v>26-ott-2018</v>
      </c>
      <c r="V3449">
        <f t="shared" si="767"/>
        <v>10</v>
      </c>
      <c r="W3449">
        <f t="shared" si="768"/>
        <v>2018</v>
      </c>
      <c r="X3449">
        <f t="shared" si="769"/>
        <v>26</v>
      </c>
      <c r="Y3449" s="25">
        <f t="shared" si="770"/>
        <v>29323.300000000236</v>
      </c>
    </row>
    <row r="3450" spans="1:25">
      <c r="A3450" t="s">
        <v>6629</v>
      </c>
      <c r="B3450" t="s">
        <v>6630</v>
      </c>
      <c r="C3450" t="s">
        <v>55</v>
      </c>
      <c r="D3450">
        <v>29</v>
      </c>
      <c r="E3450" s="36">
        <v>75.400000000000006</v>
      </c>
      <c r="F3450" s="4">
        <v>3.3999999999999998E-3</v>
      </c>
      <c r="G3450">
        <v>0</v>
      </c>
      <c r="H3450" s="25">
        <v>155.4</v>
      </c>
      <c r="I3450" s="25">
        <v>-21.6</v>
      </c>
      <c r="J3450" s="3">
        <v>10000</v>
      </c>
      <c r="K3450" s="7">
        <f t="shared" si="757"/>
        <v>5</v>
      </c>
      <c r="L3450" s="6">
        <f t="shared" si="758"/>
        <v>197.3</v>
      </c>
      <c r="M3450">
        <v>1</v>
      </c>
      <c r="N3450" s="9">
        <f t="shared" si="759"/>
        <v>1</v>
      </c>
      <c r="O3450" s="9">
        <f t="shared" si="760"/>
        <v>0</v>
      </c>
      <c r="P3450" s="9">
        <f t="shared" si="761"/>
        <v>0</v>
      </c>
      <c r="Q3450" s="8">
        <f t="shared" si="762"/>
        <v>75.400000000000006</v>
      </c>
      <c r="R3450" s="8">
        <f t="shared" si="763"/>
        <v>0</v>
      </c>
      <c r="S3450" t="str">
        <f t="shared" si="764"/>
        <v>9.40.00</v>
      </c>
      <c r="T3450" t="str">
        <f t="shared" si="765"/>
        <v>12.05.00</v>
      </c>
      <c r="U3450" t="str">
        <f t="shared" si="766"/>
        <v>26-ott-2018</v>
      </c>
      <c r="V3450">
        <f t="shared" si="767"/>
        <v>10</v>
      </c>
      <c r="W3450">
        <f t="shared" si="768"/>
        <v>2018</v>
      </c>
      <c r="X3450">
        <f t="shared" si="769"/>
        <v>26</v>
      </c>
      <c r="Y3450" s="25">
        <f t="shared" si="770"/>
        <v>29398.700000000237</v>
      </c>
    </row>
    <row r="3451" spans="1:25">
      <c r="A3451" t="s">
        <v>4738</v>
      </c>
      <c r="B3451" t="s">
        <v>4739</v>
      </c>
      <c r="C3451" t="s">
        <v>25</v>
      </c>
      <c r="D3451">
        <v>5</v>
      </c>
      <c r="E3451" s="36">
        <v>12.2</v>
      </c>
      <c r="F3451" s="4">
        <v>1.1000000000000001E-3</v>
      </c>
      <c r="G3451">
        <v>0</v>
      </c>
      <c r="H3451" s="25">
        <v>84.5</v>
      </c>
      <c r="I3451" s="25">
        <v>0</v>
      </c>
      <c r="J3451" s="3">
        <v>10000</v>
      </c>
      <c r="K3451" s="7">
        <f t="shared" si="757"/>
        <v>6</v>
      </c>
      <c r="L3451" s="6">
        <f t="shared" si="758"/>
        <v>209.5</v>
      </c>
      <c r="M3451">
        <v>1</v>
      </c>
      <c r="N3451" s="9">
        <f t="shared" si="759"/>
        <v>1</v>
      </c>
      <c r="O3451" s="9">
        <f t="shared" si="760"/>
        <v>0</v>
      </c>
      <c r="P3451" s="9">
        <f t="shared" si="761"/>
        <v>0</v>
      </c>
      <c r="Q3451" s="8">
        <f t="shared" si="762"/>
        <v>12.2</v>
      </c>
      <c r="R3451" s="8">
        <f t="shared" si="763"/>
        <v>0</v>
      </c>
      <c r="S3451" t="str">
        <f t="shared" si="764"/>
        <v>11.00.00</v>
      </c>
      <c r="T3451" t="str">
        <f t="shared" si="765"/>
        <v>16.00.00</v>
      </c>
      <c r="U3451" t="str">
        <f t="shared" si="766"/>
        <v>29-ott-2018</v>
      </c>
      <c r="V3451">
        <f t="shared" si="767"/>
        <v>10</v>
      </c>
      <c r="W3451">
        <f t="shared" si="768"/>
        <v>2018</v>
      </c>
      <c r="X3451">
        <f t="shared" si="769"/>
        <v>29</v>
      </c>
      <c r="Y3451" s="25">
        <f t="shared" si="770"/>
        <v>29410.900000000238</v>
      </c>
    </row>
    <row r="3452" spans="1:25">
      <c r="A3452" t="s">
        <v>4740</v>
      </c>
      <c r="B3452" t="s">
        <v>4740</v>
      </c>
      <c r="C3452" t="s">
        <v>55</v>
      </c>
      <c r="D3452">
        <v>0</v>
      </c>
      <c r="E3452" s="36">
        <v>56.2</v>
      </c>
      <c r="F3452" s="4">
        <v>5.0000000000000001E-3</v>
      </c>
      <c r="G3452">
        <v>0</v>
      </c>
      <c r="H3452" s="25">
        <v>56.2</v>
      </c>
      <c r="I3452" s="25">
        <v>0</v>
      </c>
      <c r="J3452" s="3">
        <v>10000</v>
      </c>
      <c r="K3452" s="7">
        <f t="shared" si="757"/>
        <v>7</v>
      </c>
      <c r="L3452" s="6">
        <f t="shared" si="758"/>
        <v>265.7</v>
      </c>
      <c r="M3452">
        <v>1</v>
      </c>
      <c r="N3452" s="9">
        <f t="shared" si="759"/>
        <v>1</v>
      </c>
      <c r="O3452" s="9">
        <f t="shared" si="760"/>
        <v>0</v>
      </c>
      <c r="P3452" s="9">
        <f t="shared" si="761"/>
        <v>0</v>
      </c>
      <c r="Q3452" s="8">
        <f t="shared" si="762"/>
        <v>56.2</v>
      </c>
      <c r="R3452" s="8">
        <f t="shared" si="763"/>
        <v>0</v>
      </c>
      <c r="S3452" t="str">
        <f t="shared" si="764"/>
        <v>20.00.00</v>
      </c>
      <c r="T3452" t="str">
        <f t="shared" si="765"/>
        <v>20.00.00</v>
      </c>
      <c r="U3452" t="str">
        <f t="shared" si="766"/>
        <v>29-ott-2018</v>
      </c>
      <c r="V3452">
        <f t="shared" si="767"/>
        <v>10</v>
      </c>
      <c r="W3452">
        <f t="shared" si="768"/>
        <v>2018</v>
      </c>
      <c r="X3452">
        <f t="shared" si="769"/>
        <v>29</v>
      </c>
      <c r="Y3452" s="25">
        <f t="shared" si="770"/>
        <v>29467.100000000239</v>
      </c>
    </row>
    <row r="3453" spans="1:25">
      <c r="A3453" t="s">
        <v>6635</v>
      </c>
      <c r="B3453" t="s">
        <v>6636</v>
      </c>
      <c r="C3453" t="s">
        <v>25</v>
      </c>
      <c r="D3453">
        <v>96</v>
      </c>
      <c r="E3453" s="36">
        <v>109.2</v>
      </c>
      <c r="F3453" s="4">
        <v>9.7000000000000003E-3</v>
      </c>
      <c r="G3453">
        <v>0</v>
      </c>
      <c r="H3453" s="25">
        <v>186.2</v>
      </c>
      <c r="I3453" s="25">
        <v>-29.9</v>
      </c>
      <c r="J3453" s="3">
        <v>10000</v>
      </c>
      <c r="K3453" s="7">
        <f t="shared" si="757"/>
        <v>8</v>
      </c>
      <c r="L3453" s="6">
        <f t="shared" si="758"/>
        <v>374.9</v>
      </c>
      <c r="M3453">
        <v>1</v>
      </c>
      <c r="N3453" s="9">
        <f t="shared" si="759"/>
        <v>1</v>
      </c>
      <c r="O3453" s="9">
        <f t="shared" si="760"/>
        <v>0</v>
      </c>
      <c r="P3453" s="9">
        <f t="shared" si="761"/>
        <v>0</v>
      </c>
      <c r="Q3453" s="8">
        <f t="shared" si="762"/>
        <v>109.2</v>
      </c>
      <c r="R3453" s="8">
        <f t="shared" si="763"/>
        <v>0</v>
      </c>
      <c r="S3453" t="str">
        <f t="shared" si="764"/>
        <v>9.00.00</v>
      </c>
      <c r="T3453" t="str">
        <f t="shared" si="765"/>
        <v>17.00.00</v>
      </c>
      <c r="U3453" t="str">
        <f t="shared" si="766"/>
        <v>29-ott-2018</v>
      </c>
      <c r="V3453">
        <f t="shared" si="767"/>
        <v>10</v>
      </c>
      <c r="W3453">
        <f t="shared" si="768"/>
        <v>2018</v>
      </c>
      <c r="X3453">
        <f t="shared" si="769"/>
        <v>29</v>
      </c>
      <c r="Y3453" s="25">
        <f t="shared" si="770"/>
        <v>29576.300000000239</v>
      </c>
    </row>
    <row r="3454" spans="1:25">
      <c r="A3454" t="s">
        <v>6637</v>
      </c>
      <c r="B3454" t="s">
        <v>6638</v>
      </c>
      <c r="C3454" t="s">
        <v>25</v>
      </c>
      <c r="D3454">
        <v>12</v>
      </c>
      <c r="E3454" s="36">
        <v>-89</v>
      </c>
      <c r="F3454" s="4">
        <v>-7.9000000000000008E-3</v>
      </c>
      <c r="G3454">
        <v>0</v>
      </c>
      <c r="H3454" s="25">
        <v>16.2</v>
      </c>
      <c r="I3454" s="25">
        <v>-104</v>
      </c>
      <c r="J3454" s="3">
        <v>10000</v>
      </c>
      <c r="K3454" s="7">
        <f t="shared" si="757"/>
        <v>-1</v>
      </c>
      <c r="L3454" s="6">
        <f t="shared" si="758"/>
        <v>-89</v>
      </c>
      <c r="M3454">
        <v>1</v>
      </c>
      <c r="N3454" s="9">
        <f t="shared" si="759"/>
        <v>0</v>
      </c>
      <c r="O3454" s="9">
        <f t="shared" si="760"/>
        <v>-1</v>
      </c>
      <c r="P3454" s="9">
        <f t="shared" si="761"/>
        <v>0</v>
      </c>
      <c r="Q3454" s="8">
        <f t="shared" si="762"/>
        <v>0</v>
      </c>
      <c r="R3454" s="8">
        <f t="shared" si="763"/>
        <v>-89</v>
      </c>
      <c r="S3454" t="str">
        <f t="shared" si="764"/>
        <v>13.20.00</v>
      </c>
      <c r="T3454" t="str">
        <f t="shared" si="765"/>
        <v>14.20.00</v>
      </c>
      <c r="U3454" t="str">
        <f t="shared" si="766"/>
        <v>30-ott-2018</v>
      </c>
      <c r="V3454">
        <f t="shared" si="767"/>
        <v>10</v>
      </c>
      <c r="W3454">
        <f t="shared" si="768"/>
        <v>2018</v>
      </c>
      <c r="X3454">
        <f t="shared" si="769"/>
        <v>30</v>
      </c>
      <c r="Y3454" s="25">
        <f t="shared" si="770"/>
        <v>29487.300000000239</v>
      </c>
    </row>
    <row r="3455" spans="1:25">
      <c r="A3455" t="s">
        <v>6638</v>
      </c>
      <c r="B3455" t="s">
        <v>6639</v>
      </c>
      <c r="C3455" t="s">
        <v>55</v>
      </c>
      <c r="D3455">
        <v>31</v>
      </c>
      <c r="E3455" s="36">
        <v>-136.80000000000001</v>
      </c>
      <c r="F3455" s="4">
        <v>-6.1000000000000004E-3</v>
      </c>
      <c r="G3455">
        <v>0</v>
      </c>
      <c r="H3455" s="25">
        <v>0</v>
      </c>
      <c r="I3455" s="25">
        <v>-177.4</v>
      </c>
      <c r="J3455" s="3">
        <v>10000</v>
      </c>
      <c r="K3455" s="7">
        <f t="shared" si="757"/>
        <v>-2</v>
      </c>
      <c r="L3455" s="6">
        <f t="shared" si="758"/>
        <v>-225.8</v>
      </c>
      <c r="M3455">
        <v>1</v>
      </c>
      <c r="N3455" s="9">
        <f t="shared" si="759"/>
        <v>0</v>
      </c>
      <c r="O3455" s="9">
        <f t="shared" si="760"/>
        <v>-1</v>
      </c>
      <c r="P3455" s="9">
        <f t="shared" si="761"/>
        <v>0</v>
      </c>
      <c r="Q3455" s="8">
        <f t="shared" si="762"/>
        <v>0</v>
      </c>
      <c r="R3455" s="8">
        <f t="shared" si="763"/>
        <v>-136.80000000000001</v>
      </c>
      <c r="S3455" t="str">
        <f t="shared" si="764"/>
        <v>14.20.00</v>
      </c>
      <c r="T3455" t="str">
        <f t="shared" si="765"/>
        <v>16.55.00</v>
      </c>
      <c r="U3455" t="str">
        <f t="shared" si="766"/>
        <v>30-ott-2018</v>
      </c>
      <c r="V3455">
        <f t="shared" si="767"/>
        <v>10</v>
      </c>
      <c r="W3455">
        <f t="shared" si="768"/>
        <v>2018</v>
      </c>
      <c r="X3455">
        <f t="shared" si="769"/>
        <v>30</v>
      </c>
      <c r="Y3455" s="25">
        <f t="shared" si="770"/>
        <v>29350.50000000024</v>
      </c>
    </row>
    <row r="3456" spans="1:25">
      <c r="A3456" t="s">
        <v>4741</v>
      </c>
      <c r="B3456" t="s">
        <v>4742</v>
      </c>
      <c r="C3456" t="s">
        <v>55</v>
      </c>
      <c r="D3456">
        <v>1</v>
      </c>
      <c r="E3456" s="36">
        <v>9.1999999999999993</v>
      </c>
      <c r="F3456" s="4">
        <v>8.0000000000000004E-4</v>
      </c>
      <c r="G3456">
        <v>0</v>
      </c>
      <c r="H3456" s="25">
        <v>62.2</v>
      </c>
      <c r="I3456" s="25">
        <v>0</v>
      </c>
      <c r="J3456" s="3">
        <v>10000</v>
      </c>
      <c r="K3456" s="7">
        <f t="shared" si="757"/>
        <v>1</v>
      </c>
      <c r="L3456" s="6">
        <f t="shared" si="758"/>
        <v>9.1999999999999993</v>
      </c>
      <c r="M3456">
        <v>1</v>
      </c>
      <c r="N3456" s="9">
        <f t="shared" si="759"/>
        <v>1</v>
      </c>
      <c r="O3456" s="9">
        <f t="shared" si="760"/>
        <v>0</v>
      </c>
      <c r="P3456" s="9">
        <f t="shared" si="761"/>
        <v>0</v>
      </c>
      <c r="Q3456" s="8">
        <f t="shared" si="762"/>
        <v>9.1999999999999993</v>
      </c>
      <c r="R3456" s="8">
        <f t="shared" si="763"/>
        <v>0</v>
      </c>
      <c r="S3456" t="str">
        <f t="shared" si="764"/>
        <v>15.00.00</v>
      </c>
      <c r="T3456" t="str">
        <f t="shared" si="765"/>
        <v>16.00.00</v>
      </c>
      <c r="U3456" t="str">
        <f t="shared" si="766"/>
        <v>30-ott-2018</v>
      </c>
      <c r="V3456">
        <f t="shared" si="767"/>
        <v>10</v>
      </c>
      <c r="W3456">
        <f t="shared" si="768"/>
        <v>2018</v>
      </c>
      <c r="X3456">
        <f t="shared" si="769"/>
        <v>30</v>
      </c>
      <c r="Y3456" s="25">
        <f t="shared" si="770"/>
        <v>29359.700000000241</v>
      </c>
    </row>
    <row r="3457" spans="1:25">
      <c r="A3457" t="s">
        <v>6639</v>
      </c>
      <c r="B3457" t="s">
        <v>6640</v>
      </c>
      <c r="C3457" t="s">
        <v>25</v>
      </c>
      <c r="D3457">
        <v>6</v>
      </c>
      <c r="E3457" s="36">
        <v>-4.5</v>
      </c>
      <c r="F3457" s="4">
        <v>-4.0000000000000002E-4</v>
      </c>
      <c r="G3457">
        <v>0</v>
      </c>
      <c r="H3457" s="25">
        <v>5.4</v>
      </c>
      <c r="I3457" s="25">
        <v>-17.600000000000001</v>
      </c>
      <c r="J3457" s="3">
        <v>10000</v>
      </c>
      <c r="K3457" s="7">
        <f t="shared" si="757"/>
        <v>-1</v>
      </c>
      <c r="L3457" s="6">
        <f t="shared" si="758"/>
        <v>-4.5</v>
      </c>
      <c r="M3457">
        <v>1</v>
      </c>
      <c r="N3457" s="9">
        <f t="shared" si="759"/>
        <v>0</v>
      </c>
      <c r="O3457" s="9">
        <f t="shared" si="760"/>
        <v>-1</v>
      </c>
      <c r="P3457" s="9">
        <f t="shared" si="761"/>
        <v>0</v>
      </c>
      <c r="Q3457" s="8">
        <f t="shared" si="762"/>
        <v>0</v>
      </c>
      <c r="R3457" s="8">
        <f t="shared" si="763"/>
        <v>-4.5</v>
      </c>
      <c r="S3457" t="str">
        <f t="shared" si="764"/>
        <v>16.55.00</v>
      </c>
      <c r="T3457" t="str">
        <f t="shared" si="765"/>
        <v>17.25.00</v>
      </c>
      <c r="U3457" t="str">
        <f t="shared" si="766"/>
        <v>30-ott-2018</v>
      </c>
      <c r="V3457">
        <f t="shared" si="767"/>
        <v>10</v>
      </c>
      <c r="W3457">
        <f t="shared" si="768"/>
        <v>2018</v>
      </c>
      <c r="X3457">
        <f t="shared" si="769"/>
        <v>30</v>
      </c>
      <c r="Y3457" s="25">
        <f t="shared" si="770"/>
        <v>29355.200000000241</v>
      </c>
    </row>
    <row r="3458" spans="1:25">
      <c r="A3458" t="s">
        <v>7769</v>
      </c>
      <c r="B3458" t="s">
        <v>7770</v>
      </c>
      <c r="C3458" t="s">
        <v>55</v>
      </c>
      <c r="D3458">
        <v>4</v>
      </c>
      <c r="E3458" s="36">
        <v>59.5</v>
      </c>
      <c r="F3458" s="4">
        <v>5.1999999999999998E-3</v>
      </c>
      <c r="G3458">
        <v>0</v>
      </c>
      <c r="H3458" s="25">
        <v>80.5</v>
      </c>
      <c r="I3458" s="25">
        <v>0</v>
      </c>
      <c r="J3458" s="3">
        <v>10000</v>
      </c>
      <c r="K3458" s="7">
        <f t="shared" si="757"/>
        <v>1</v>
      </c>
      <c r="L3458" s="6">
        <f t="shared" si="758"/>
        <v>59.5</v>
      </c>
      <c r="M3458">
        <v>1</v>
      </c>
      <c r="N3458" s="9">
        <f t="shared" si="759"/>
        <v>1</v>
      </c>
      <c r="O3458" s="9">
        <f t="shared" si="760"/>
        <v>0</v>
      </c>
      <c r="P3458" s="9">
        <f t="shared" si="761"/>
        <v>0</v>
      </c>
      <c r="Q3458" s="8">
        <f t="shared" si="762"/>
        <v>59.5</v>
      </c>
      <c r="R3458" s="8">
        <f t="shared" si="763"/>
        <v>0</v>
      </c>
      <c r="S3458" t="str">
        <f t="shared" si="764"/>
        <v>9.30.00</v>
      </c>
      <c r="T3458" t="str">
        <f t="shared" si="765"/>
        <v>10.30.00</v>
      </c>
      <c r="U3458" t="str">
        <f t="shared" si="766"/>
        <v>30-ott-2018</v>
      </c>
      <c r="V3458">
        <f t="shared" si="767"/>
        <v>10</v>
      </c>
      <c r="W3458">
        <f t="shared" si="768"/>
        <v>2018</v>
      </c>
      <c r="X3458">
        <f t="shared" si="769"/>
        <v>30</v>
      </c>
      <c r="Y3458" s="25">
        <f t="shared" si="770"/>
        <v>29414.700000000241</v>
      </c>
    </row>
    <row r="3459" spans="1:25">
      <c r="A3459" t="s">
        <v>4745</v>
      </c>
      <c r="B3459" t="s">
        <v>4746</v>
      </c>
      <c r="C3459" t="s">
        <v>55</v>
      </c>
      <c r="D3459">
        <v>5</v>
      </c>
      <c r="E3459" s="36">
        <v>-60.8</v>
      </c>
      <c r="F3459" s="4">
        <v>-5.3E-3</v>
      </c>
      <c r="G3459">
        <v>0</v>
      </c>
      <c r="H3459" s="25">
        <v>3</v>
      </c>
      <c r="I3459" s="25">
        <v>-60.8</v>
      </c>
      <c r="J3459" s="3">
        <v>10000</v>
      </c>
      <c r="K3459" s="7">
        <f t="shared" si="757"/>
        <v>-1</v>
      </c>
      <c r="L3459" s="6">
        <f t="shared" si="758"/>
        <v>-60.8</v>
      </c>
      <c r="M3459">
        <v>1</v>
      </c>
      <c r="N3459" s="9">
        <f t="shared" si="759"/>
        <v>0</v>
      </c>
      <c r="O3459" s="9">
        <f t="shared" si="760"/>
        <v>-1</v>
      </c>
      <c r="P3459" s="9">
        <f t="shared" si="761"/>
        <v>0</v>
      </c>
      <c r="Q3459" s="8">
        <f t="shared" si="762"/>
        <v>0</v>
      </c>
      <c r="R3459" s="8">
        <f t="shared" si="763"/>
        <v>-60.8</v>
      </c>
      <c r="S3459" t="str">
        <f t="shared" si="764"/>
        <v>21.00.00</v>
      </c>
      <c r="T3459" t="str">
        <f t="shared" si="765"/>
        <v>2.00.00</v>
      </c>
      <c r="U3459" t="str">
        <f t="shared" si="766"/>
        <v>31-ott-2018</v>
      </c>
      <c r="V3459">
        <f t="shared" si="767"/>
        <v>10</v>
      </c>
      <c r="W3459">
        <f t="shared" si="768"/>
        <v>2018</v>
      </c>
      <c r="X3459">
        <f t="shared" si="769"/>
        <v>31</v>
      </c>
      <c r="Y3459" s="25">
        <f t="shared" si="770"/>
        <v>29353.900000000242</v>
      </c>
    </row>
    <row r="3460" spans="1:25">
      <c r="A3460" t="s">
        <v>4743</v>
      </c>
      <c r="B3460" t="s">
        <v>4744</v>
      </c>
      <c r="C3460" t="s">
        <v>25</v>
      </c>
      <c r="D3460">
        <v>7</v>
      </c>
      <c r="E3460" s="36">
        <v>16.2</v>
      </c>
      <c r="F3460" s="4">
        <v>1.4E-3</v>
      </c>
      <c r="G3460">
        <v>0</v>
      </c>
      <c r="H3460" s="25">
        <v>86.3</v>
      </c>
      <c r="I3460" s="25">
        <v>-19.899999999999999</v>
      </c>
      <c r="J3460" s="3">
        <v>10000</v>
      </c>
      <c r="K3460" s="7">
        <f t="shared" si="757"/>
        <v>1</v>
      </c>
      <c r="L3460" s="6">
        <f t="shared" si="758"/>
        <v>16.2</v>
      </c>
      <c r="M3460">
        <v>1</v>
      </c>
      <c r="N3460" s="9">
        <f t="shared" si="759"/>
        <v>1</v>
      </c>
      <c r="O3460" s="9">
        <f t="shared" si="760"/>
        <v>0</v>
      </c>
      <c r="P3460" s="9">
        <f t="shared" si="761"/>
        <v>0</v>
      </c>
      <c r="Q3460" s="8">
        <f t="shared" si="762"/>
        <v>16.2</v>
      </c>
      <c r="R3460" s="8">
        <f t="shared" si="763"/>
        <v>0</v>
      </c>
      <c r="S3460" t="str">
        <f t="shared" si="764"/>
        <v>3.00.00</v>
      </c>
      <c r="T3460" t="str">
        <f t="shared" si="765"/>
        <v>10.00.00</v>
      </c>
      <c r="U3460" t="str">
        <f t="shared" si="766"/>
        <v>31-ott-2018</v>
      </c>
      <c r="V3460">
        <f t="shared" si="767"/>
        <v>10</v>
      </c>
      <c r="W3460">
        <f t="shared" si="768"/>
        <v>2018</v>
      </c>
      <c r="X3460">
        <f t="shared" si="769"/>
        <v>31</v>
      </c>
      <c r="Y3460" s="25">
        <f t="shared" si="770"/>
        <v>29370.100000000242</v>
      </c>
    </row>
    <row r="3461" spans="1:25">
      <c r="A3461" t="s">
        <v>7773</v>
      </c>
      <c r="B3461" t="s">
        <v>7774</v>
      </c>
      <c r="C3461" t="s">
        <v>55</v>
      </c>
      <c r="D3461">
        <v>24</v>
      </c>
      <c r="E3461" s="36">
        <v>-57.9</v>
      </c>
      <c r="F3461" s="4">
        <v>-5.1000000000000004E-3</v>
      </c>
      <c r="G3461">
        <v>0</v>
      </c>
      <c r="H3461" s="25">
        <v>0</v>
      </c>
      <c r="I3461" s="25">
        <v>-62.1</v>
      </c>
      <c r="J3461" s="3">
        <v>10000</v>
      </c>
      <c r="K3461" s="7">
        <f t="shared" si="757"/>
        <v>-1</v>
      </c>
      <c r="L3461" s="6">
        <f t="shared" si="758"/>
        <v>-57.9</v>
      </c>
      <c r="M3461">
        <v>1</v>
      </c>
      <c r="N3461" s="9">
        <f t="shared" si="759"/>
        <v>0</v>
      </c>
      <c r="O3461" s="9">
        <f t="shared" si="760"/>
        <v>-1</v>
      </c>
      <c r="P3461" s="9">
        <f t="shared" si="761"/>
        <v>0</v>
      </c>
      <c r="Q3461" s="8">
        <f t="shared" si="762"/>
        <v>0</v>
      </c>
      <c r="R3461" s="8">
        <f t="shared" si="763"/>
        <v>-57.9</v>
      </c>
      <c r="S3461" t="str">
        <f t="shared" si="764"/>
        <v>15.00.00</v>
      </c>
      <c r="T3461" t="str">
        <f t="shared" si="765"/>
        <v>21.00.00</v>
      </c>
      <c r="U3461" t="str">
        <f t="shared" si="766"/>
        <v xml:space="preserve">1-nov-2018 </v>
      </c>
      <c r="V3461">
        <f t="shared" si="767"/>
        <v>11</v>
      </c>
      <c r="W3461">
        <f t="shared" si="768"/>
        <v>2018</v>
      </c>
      <c r="X3461">
        <f t="shared" si="769"/>
        <v>1</v>
      </c>
      <c r="Y3461" s="25">
        <f t="shared" si="770"/>
        <v>29312.200000000241</v>
      </c>
    </row>
    <row r="3462" spans="1:25">
      <c r="A3462" t="s">
        <v>4747</v>
      </c>
      <c r="B3462" t="s">
        <v>4748</v>
      </c>
      <c r="C3462" t="s">
        <v>55</v>
      </c>
      <c r="D3462">
        <v>1</v>
      </c>
      <c r="E3462" s="36">
        <v>-57.8</v>
      </c>
      <c r="F3462" s="4">
        <v>-5.1000000000000004E-3</v>
      </c>
      <c r="G3462">
        <v>0</v>
      </c>
      <c r="H3462" s="25">
        <v>0</v>
      </c>
      <c r="I3462" s="25">
        <v>-57.8</v>
      </c>
      <c r="J3462" s="3">
        <v>10000</v>
      </c>
      <c r="K3462" s="7">
        <f t="shared" si="757"/>
        <v>-2</v>
      </c>
      <c r="L3462" s="6">
        <f t="shared" si="758"/>
        <v>-115.69999999999999</v>
      </c>
      <c r="M3462">
        <v>1</v>
      </c>
      <c r="N3462" s="9">
        <f t="shared" si="759"/>
        <v>0</v>
      </c>
      <c r="O3462" s="9">
        <f t="shared" si="760"/>
        <v>-1</v>
      </c>
      <c r="P3462" s="9">
        <f t="shared" si="761"/>
        <v>0</v>
      </c>
      <c r="Q3462" s="8">
        <f t="shared" si="762"/>
        <v>0</v>
      </c>
      <c r="R3462" s="8">
        <f t="shared" si="763"/>
        <v>-57.8</v>
      </c>
      <c r="S3462" t="str">
        <f t="shared" si="764"/>
        <v>8.00.00</v>
      </c>
      <c r="T3462" t="str">
        <f t="shared" si="765"/>
        <v>9.00.00</v>
      </c>
      <c r="U3462" t="str">
        <f t="shared" si="766"/>
        <v xml:space="preserve">1-nov-2018 </v>
      </c>
      <c r="V3462">
        <f t="shared" si="767"/>
        <v>11</v>
      </c>
      <c r="W3462">
        <f t="shared" si="768"/>
        <v>2018</v>
      </c>
      <c r="X3462">
        <f t="shared" si="769"/>
        <v>1</v>
      </c>
      <c r="Y3462" s="25">
        <f t="shared" si="770"/>
        <v>29254.400000000242</v>
      </c>
    </row>
    <row r="3463" spans="1:25">
      <c r="A3463" t="s">
        <v>6641</v>
      </c>
      <c r="B3463" t="s">
        <v>6642</v>
      </c>
      <c r="C3463" t="s">
        <v>25</v>
      </c>
      <c r="D3463">
        <v>50</v>
      </c>
      <c r="E3463" s="36">
        <v>8.8000000000000007</v>
      </c>
      <c r="F3463" s="4">
        <v>8.0000000000000004E-4</v>
      </c>
      <c r="G3463">
        <v>0</v>
      </c>
      <c r="H3463" s="25">
        <v>86.8</v>
      </c>
      <c r="I3463" s="25">
        <v>0</v>
      </c>
      <c r="J3463" s="3">
        <v>10000</v>
      </c>
      <c r="K3463" s="7">
        <f t="shared" ref="K3463:K3526" si="771">+IF(AND(E3463&gt;=0,E3462&gt;=0),K3462+1,IF(AND(E3463&lt;0,E3462&lt;0),K3462-1,IF(AND(E3463&gt;=0,E3462&lt;0),1,-1)))</f>
        <v>1</v>
      </c>
      <c r="L3463" s="6">
        <f t="shared" ref="L3463:L3526" si="772">+IF(AND(E3463&gt;=0,E3462&gt;=0),L3462+E3463,IF(AND(E3463&lt;0,E3462&lt;0),L3462+E3463,E3463))</f>
        <v>8.8000000000000007</v>
      </c>
      <c r="M3463">
        <v>1</v>
      </c>
      <c r="N3463" s="9">
        <f t="shared" ref="N3463:N3526" si="773">+IF(E3463&gt;0,1,0)</f>
        <v>1</v>
      </c>
      <c r="O3463" s="9">
        <f t="shared" ref="O3463:O3526" si="774">+IF(E3463&lt;0,-1,0)</f>
        <v>0</v>
      </c>
      <c r="P3463" s="9">
        <f t="shared" ref="P3463:P3526" si="775">+IF(E3463=0,1,0)</f>
        <v>0</v>
      </c>
      <c r="Q3463" s="8">
        <f t="shared" ref="Q3463:Q3526" si="776">IF(E3463&gt;=0,E3463,0)</f>
        <v>8.8000000000000007</v>
      </c>
      <c r="R3463" s="8">
        <f t="shared" ref="R3463:R3526" si="777">IF(E3463&lt;0,E3463,0)</f>
        <v>0</v>
      </c>
      <c r="S3463" t="str">
        <f t="shared" ref="S3463:S3526" si="778">REPLACE(A3463,1,SEARCH(" ",A3463),"")</f>
        <v>9.25.00</v>
      </c>
      <c r="T3463" t="str">
        <f t="shared" ref="T3463:T3526" si="779">REPLACE(B3463,1,SEARCH(" ",B3463),"")</f>
        <v>13.35.00</v>
      </c>
      <c r="U3463" t="str">
        <f t="shared" ref="U3463:U3526" si="780">LEFT(A3463,11)</f>
        <v xml:space="preserve">1-nov-2018 </v>
      </c>
      <c r="V3463">
        <f t="shared" ref="V3463:V3526" si="781">MONTH(U3463)</f>
        <v>11</v>
      </c>
      <c r="W3463">
        <f t="shared" ref="W3463:W3526" si="782">YEAR(U3463)</f>
        <v>2018</v>
      </c>
      <c r="X3463">
        <f t="shared" ref="X3463:X3526" si="783">DAY(U3463)</f>
        <v>1</v>
      </c>
      <c r="Y3463" s="25">
        <f t="shared" ref="Y3463:Y3526" si="784">Y3462+E3463</f>
        <v>29263.200000000241</v>
      </c>
    </row>
    <row r="3464" spans="1:25">
      <c r="A3464" t="s">
        <v>7771</v>
      </c>
      <c r="B3464" t="s">
        <v>7772</v>
      </c>
      <c r="C3464" t="s">
        <v>25</v>
      </c>
      <c r="D3464">
        <v>9</v>
      </c>
      <c r="E3464" s="36">
        <v>51</v>
      </c>
      <c r="F3464" s="4">
        <v>4.4000000000000003E-3</v>
      </c>
      <c r="G3464">
        <v>0</v>
      </c>
      <c r="H3464" s="25">
        <v>73</v>
      </c>
      <c r="I3464" s="25">
        <v>0</v>
      </c>
      <c r="J3464" s="3">
        <v>10000</v>
      </c>
      <c r="K3464" s="7">
        <f t="shared" si="771"/>
        <v>2</v>
      </c>
      <c r="L3464" s="6">
        <f t="shared" si="772"/>
        <v>59.8</v>
      </c>
      <c r="M3464">
        <v>1</v>
      </c>
      <c r="N3464" s="9">
        <f t="shared" si="773"/>
        <v>1</v>
      </c>
      <c r="O3464" s="9">
        <f t="shared" si="774"/>
        <v>0</v>
      </c>
      <c r="P3464" s="9">
        <f t="shared" si="775"/>
        <v>0</v>
      </c>
      <c r="Q3464" s="8">
        <f t="shared" si="776"/>
        <v>51</v>
      </c>
      <c r="R3464" s="8">
        <f t="shared" si="777"/>
        <v>0</v>
      </c>
      <c r="S3464" t="str">
        <f t="shared" si="778"/>
        <v>9.45.00</v>
      </c>
      <c r="T3464" t="str">
        <f t="shared" si="779"/>
        <v>12.00.00</v>
      </c>
      <c r="U3464" t="str">
        <f t="shared" si="780"/>
        <v xml:space="preserve">1-nov-2018 </v>
      </c>
      <c r="V3464">
        <f t="shared" si="781"/>
        <v>11</v>
      </c>
      <c r="W3464">
        <f t="shared" si="782"/>
        <v>2018</v>
      </c>
      <c r="X3464">
        <f t="shared" si="783"/>
        <v>1</v>
      </c>
      <c r="Y3464" s="25">
        <f t="shared" si="784"/>
        <v>29314.200000000241</v>
      </c>
    </row>
    <row r="3465" spans="1:25">
      <c r="A3465" t="s">
        <v>6643</v>
      </c>
      <c r="B3465" t="s">
        <v>6644</v>
      </c>
      <c r="C3465" t="s">
        <v>55</v>
      </c>
      <c r="D3465">
        <v>39</v>
      </c>
      <c r="E3465" s="36">
        <v>192.2</v>
      </c>
      <c r="F3465" s="4">
        <v>8.3000000000000001E-3</v>
      </c>
      <c r="G3465">
        <v>0</v>
      </c>
      <c r="H3465" s="25">
        <v>192.2</v>
      </c>
      <c r="I3465" s="25">
        <v>-65.400000000000006</v>
      </c>
      <c r="J3465" s="3">
        <v>10000</v>
      </c>
      <c r="K3465" s="7">
        <f t="shared" si="771"/>
        <v>3</v>
      </c>
      <c r="L3465" s="6">
        <f t="shared" si="772"/>
        <v>252</v>
      </c>
      <c r="M3465">
        <v>1</v>
      </c>
      <c r="N3465" s="9">
        <f t="shared" si="773"/>
        <v>1</v>
      </c>
      <c r="O3465" s="9">
        <f t="shared" si="774"/>
        <v>0</v>
      </c>
      <c r="P3465" s="9">
        <f t="shared" si="775"/>
        <v>0</v>
      </c>
      <c r="Q3465" s="8">
        <f t="shared" si="776"/>
        <v>192.2</v>
      </c>
      <c r="R3465" s="8">
        <f t="shared" si="777"/>
        <v>0</v>
      </c>
      <c r="S3465" t="str">
        <f t="shared" si="778"/>
        <v>14.10.00</v>
      </c>
      <c r="T3465" t="str">
        <f t="shared" si="779"/>
        <v>17.25.00</v>
      </c>
      <c r="U3465" t="str">
        <f t="shared" si="780"/>
        <v xml:space="preserve">2-nov-2018 </v>
      </c>
      <c r="V3465">
        <f t="shared" si="781"/>
        <v>11</v>
      </c>
      <c r="W3465">
        <f t="shared" si="782"/>
        <v>2018</v>
      </c>
      <c r="X3465">
        <f t="shared" si="783"/>
        <v>2</v>
      </c>
      <c r="Y3465" s="25">
        <f t="shared" si="784"/>
        <v>29506.400000000242</v>
      </c>
    </row>
    <row r="3466" spans="1:25">
      <c r="A3466" t="s">
        <v>4749</v>
      </c>
      <c r="B3466" t="s">
        <v>4750</v>
      </c>
      <c r="C3466" t="s">
        <v>25</v>
      </c>
      <c r="D3466">
        <v>8</v>
      </c>
      <c r="E3466" s="36">
        <v>73.2</v>
      </c>
      <c r="F3466" s="4">
        <v>6.3E-3</v>
      </c>
      <c r="G3466">
        <v>0</v>
      </c>
      <c r="H3466" s="25">
        <v>116.6</v>
      </c>
      <c r="I3466" s="25">
        <v>0</v>
      </c>
      <c r="J3466" s="3">
        <v>10000</v>
      </c>
      <c r="K3466" s="7">
        <f t="shared" si="771"/>
        <v>4</v>
      </c>
      <c r="L3466" s="6">
        <f t="shared" si="772"/>
        <v>325.2</v>
      </c>
      <c r="M3466">
        <v>1</v>
      </c>
      <c r="N3466" s="9">
        <f t="shared" si="773"/>
        <v>1</v>
      </c>
      <c r="O3466" s="9">
        <f t="shared" si="774"/>
        <v>0</v>
      </c>
      <c r="P3466" s="9">
        <f t="shared" si="775"/>
        <v>0</v>
      </c>
      <c r="Q3466" s="8">
        <f t="shared" si="776"/>
        <v>73.2</v>
      </c>
      <c r="R3466" s="8">
        <f t="shared" si="777"/>
        <v>0</v>
      </c>
      <c r="S3466" t="str">
        <f t="shared" si="778"/>
        <v>6.00.00</v>
      </c>
      <c r="T3466" t="str">
        <f t="shared" si="779"/>
        <v>14.00.00</v>
      </c>
      <c r="U3466" t="str">
        <f t="shared" si="780"/>
        <v xml:space="preserve">2-nov-2018 </v>
      </c>
      <c r="V3466">
        <f t="shared" si="781"/>
        <v>11</v>
      </c>
      <c r="W3466">
        <f t="shared" si="782"/>
        <v>2018</v>
      </c>
      <c r="X3466">
        <f t="shared" si="783"/>
        <v>2</v>
      </c>
      <c r="Y3466" s="25">
        <f t="shared" si="784"/>
        <v>29579.600000000242</v>
      </c>
    </row>
    <row r="3467" spans="1:25">
      <c r="A3467" t="s">
        <v>6645</v>
      </c>
      <c r="B3467" t="s">
        <v>6646</v>
      </c>
      <c r="C3467" t="s">
        <v>25</v>
      </c>
      <c r="D3467">
        <v>74</v>
      </c>
      <c r="E3467" s="36">
        <v>-48.1</v>
      </c>
      <c r="F3467" s="4">
        <v>-4.1999999999999997E-3</v>
      </c>
      <c r="G3467">
        <v>0</v>
      </c>
      <c r="H3467" s="25">
        <v>5.5</v>
      </c>
      <c r="I3467" s="25">
        <v>-57.4</v>
      </c>
      <c r="J3467" s="3">
        <v>10000</v>
      </c>
      <c r="K3467" s="7">
        <f t="shared" si="771"/>
        <v>-1</v>
      </c>
      <c r="L3467" s="6">
        <f t="shared" si="772"/>
        <v>-48.1</v>
      </c>
      <c r="M3467">
        <v>1</v>
      </c>
      <c r="N3467" s="9">
        <f t="shared" si="773"/>
        <v>0</v>
      </c>
      <c r="O3467" s="9">
        <f t="shared" si="774"/>
        <v>-1</v>
      </c>
      <c r="P3467" s="9">
        <f t="shared" si="775"/>
        <v>0</v>
      </c>
      <c r="Q3467" s="8">
        <f t="shared" si="776"/>
        <v>0</v>
      </c>
      <c r="R3467" s="8">
        <f t="shared" si="777"/>
        <v>-48.1</v>
      </c>
      <c r="S3467" t="str">
        <f t="shared" si="778"/>
        <v>11.15.00</v>
      </c>
      <c r="T3467" t="str">
        <f t="shared" si="779"/>
        <v>17.25.00</v>
      </c>
      <c r="U3467" t="str">
        <f t="shared" si="780"/>
        <v xml:space="preserve">5-nov-2018 </v>
      </c>
      <c r="V3467">
        <f t="shared" si="781"/>
        <v>11</v>
      </c>
      <c r="W3467">
        <f t="shared" si="782"/>
        <v>2018</v>
      </c>
      <c r="X3467">
        <f t="shared" si="783"/>
        <v>5</v>
      </c>
      <c r="Y3467" s="25">
        <f t="shared" si="784"/>
        <v>29531.500000000244</v>
      </c>
    </row>
    <row r="3468" spans="1:25">
      <c r="A3468" t="s">
        <v>6647</v>
      </c>
      <c r="B3468" t="s">
        <v>6648</v>
      </c>
      <c r="C3468" t="s">
        <v>25</v>
      </c>
      <c r="D3468">
        <v>21</v>
      </c>
      <c r="E3468" s="36">
        <v>-2</v>
      </c>
      <c r="F3468" s="4">
        <v>-2.0000000000000001E-4</v>
      </c>
      <c r="G3468">
        <v>0</v>
      </c>
      <c r="H3468" s="25">
        <v>16.2</v>
      </c>
      <c r="I3468" s="25">
        <v>-21.3</v>
      </c>
      <c r="J3468" s="3">
        <v>10000</v>
      </c>
      <c r="K3468" s="7">
        <f t="shared" si="771"/>
        <v>-2</v>
      </c>
      <c r="L3468" s="6">
        <f t="shared" si="772"/>
        <v>-50.1</v>
      </c>
      <c r="M3468">
        <v>1</v>
      </c>
      <c r="N3468" s="9">
        <f t="shared" si="773"/>
        <v>0</v>
      </c>
      <c r="O3468" s="9">
        <f t="shared" si="774"/>
        <v>-1</v>
      </c>
      <c r="P3468" s="9">
        <f t="shared" si="775"/>
        <v>0</v>
      </c>
      <c r="Q3468" s="8">
        <f t="shared" si="776"/>
        <v>0</v>
      </c>
      <c r="R3468" s="8">
        <f t="shared" si="777"/>
        <v>-2</v>
      </c>
      <c r="S3468" t="str">
        <f t="shared" si="778"/>
        <v>15.40.00</v>
      </c>
      <c r="T3468" t="str">
        <f t="shared" si="779"/>
        <v>17.25.00</v>
      </c>
      <c r="U3468" t="str">
        <f t="shared" si="780"/>
        <v xml:space="preserve">6-nov-2018 </v>
      </c>
      <c r="V3468">
        <f t="shared" si="781"/>
        <v>11</v>
      </c>
      <c r="W3468">
        <f t="shared" si="782"/>
        <v>2018</v>
      </c>
      <c r="X3468">
        <f t="shared" si="783"/>
        <v>6</v>
      </c>
      <c r="Y3468" s="25">
        <f t="shared" si="784"/>
        <v>29529.500000000244</v>
      </c>
    </row>
    <row r="3469" spans="1:25">
      <c r="A3469" t="s">
        <v>4751</v>
      </c>
      <c r="B3469" t="s">
        <v>4752</v>
      </c>
      <c r="C3469" t="s">
        <v>25</v>
      </c>
      <c r="D3469">
        <v>7</v>
      </c>
      <c r="E3469" s="36">
        <v>-62.8</v>
      </c>
      <c r="F3469" s="4">
        <v>-5.4000000000000003E-3</v>
      </c>
      <c r="G3469">
        <v>0</v>
      </c>
      <c r="H3469" s="25">
        <v>0.9</v>
      </c>
      <c r="I3469" s="25">
        <v>-62.8</v>
      </c>
      <c r="J3469" s="3">
        <v>10000</v>
      </c>
      <c r="K3469" s="7">
        <f t="shared" si="771"/>
        <v>-3</v>
      </c>
      <c r="L3469" s="6">
        <f t="shared" si="772"/>
        <v>-112.9</v>
      </c>
      <c r="M3469">
        <v>1</v>
      </c>
      <c r="N3469" s="9">
        <f t="shared" si="773"/>
        <v>0</v>
      </c>
      <c r="O3469" s="9">
        <f t="shared" si="774"/>
        <v>-1</v>
      </c>
      <c r="P3469" s="9">
        <f t="shared" si="775"/>
        <v>0</v>
      </c>
      <c r="Q3469" s="8">
        <f t="shared" si="776"/>
        <v>0</v>
      </c>
      <c r="R3469" s="8">
        <f t="shared" si="777"/>
        <v>-62.8</v>
      </c>
      <c r="S3469" t="str">
        <f t="shared" si="778"/>
        <v>2.00.00</v>
      </c>
      <c r="T3469" t="str">
        <f t="shared" si="779"/>
        <v>9.00.00</v>
      </c>
      <c r="U3469" t="str">
        <f t="shared" si="780"/>
        <v xml:space="preserve">6-nov-2018 </v>
      </c>
      <c r="V3469">
        <f t="shared" si="781"/>
        <v>11</v>
      </c>
      <c r="W3469">
        <f t="shared" si="782"/>
        <v>2018</v>
      </c>
      <c r="X3469">
        <f t="shared" si="783"/>
        <v>6</v>
      </c>
      <c r="Y3469" s="25">
        <f t="shared" si="784"/>
        <v>29466.700000000244</v>
      </c>
    </row>
    <row r="3470" spans="1:25">
      <c r="A3470" t="s">
        <v>4753</v>
      </c>
      <c r="B3470" t="s">
        <v>4754</v>
      </c>
      <c r="C3470" t="s">
        <v>25</v>
      </c>
      <c r="D3470">
        <v>12</v>
      </c>
      <c r="E3470" s="36">
        <v>4.2</v>
      </c>
      <c r="F3470" s="4">
        <v>4.0000000000000002E-4</v>
      </c>
      <c r="G3470">
        <v>0</v>
      </c>
      <c r="H3470" s="25">
        <v>50</v>
      </c>
      <c r="I3470" s="25">
        <v>-24.8</v>
      </c>
      <c r="J3470" s="3">
        <v>10000</v>
      </c>
      <c r="K3470" s="7">
        <f t="shared" si="771"/>
        <v>1</v>
      </c>
      <c r="L3470" s="6">
        <f t="shared" si="772"/>
        <v>4.2</v>
      </c>
      <c r="M3470">
        <v>1</v>
      </c>
      <c r="N3470" s="9">
        <f t="shared" si="773"/>
        <v>1</v>
      </c>
      <c r="O3470" s="9">
        <f t="shared" si="774"/>
        <v>0</v>
      </c>
      <c r="P3470" s="9">
        <f t="shared" si="775"/>
        <v>0</v>
      </c>
      <c r="Q3470" s="8">
        <f t="shared" si="776"/>
        <v>4.2</v>
      </c>
      <c r="R3470" s="8">
        <f t="shared" si="777"/>
        <v>0</v>
      </c>
      <c r="S3470" t="str">
        <f t="shared" si="778"/>
        <v>20.00.00</v>
      </c>
      <c r="T3470" t="str">
        <f t="shared" si="779"/>
        <v>8.00.00</v>
      </c>
      <c r="U3470" t="str">
        <f t="shared" si="780"/>
        <v xml:space="preserve">6-nov-2018 </v>
      </c>
      <c r="V3470">
        <f t="shared" si="781"/>
        <v>11</v>
      </c>
      <c r="W3470">
        <f t="shared" si="782"/>
        <v>2018</v>
      </c>
      <c r="X3470">
        <f t="shared" si="783"/>
        <v>6</v>
      </c>
      <c r="Y3470" s="25">
        <f t="shared" si="784"/>
        <v>29470.900000000245</v>
      </c>
    </row>
    <row r="3471" spans="1:25">
      <c r="A3471" t="s">
        <v>6650</v>
      </c>
      <c r="B3471" t="s">
        <v>4755</v>
      </c>
      <c r="C3471" t="s">
        <v>55</v>
      </c>
      <c r="D3471">
        <v>55</v>
      </c>
      <c r="E3471" s="36">
        <v>41.4</v>
      </c>
      <c r="F3471" s="4">
        <v>1.8E-3</v>
      </c>
      <c r="G3471">
        <v>0</v>
      </c>
      <c r="H3471" s="25">
        <v>124.4</v>
      </c>
      <c r="I3471" s="25">
        <v>-15</v>
      </c>
      <c r="J3471" s="3">
        <v>10000</v>
      </c>
      <c r="K3471" s="7">
        <f t="shared" si="771"/>
        <v>2</v>
      </c>
      <c r="L3471" s="6">
        <f t="shared" si="772"/>
        <v>45.6</v>
      </c>
      <c r="M3471">
        <v>1</v>
      </c>
      <c r="N3471" s="9">
        <f t="shared" si="773"/>
        <v>1</v>
      </c>
      <c r="O3471" s="9">
        <f t="shared" si="774"/>
        <v>0</v>
      </c>
      <c r="P3471" s="9">
        <f t="shared" si="775"/>
        <v>0</v>
      </c>
      <c r="Q3471" s="8">
        <f t="shared" si="776"/>
        <v>41.4</v>
      </c>
      <c r="R3471" s="8">
        <f t="shared" si="777"/>
        <v>0</v>
      </c>
      <c r="S3471" t="str">
        <f t="shared" si="778"/>
        <v>12.25.00</v>
      </c>
      <c r="T3471" t="str">
        <f t="shared" si="779"/>
        <v>17.00.00</v>
      </c>
      <c r="U3471" t="str">
        <f t="shared" si="780"/>
        <v xml:space="preserve">7-nov-2018 </v>
      </c>
      <c r="V3471">
        <f t="shared" si="781"/>
        <v>11</v>
      </c>
      <c r="W3471">
        <f t="shared" si="782"/>
        <v>2018</v>
      </c>
      <c r="X3471">
        <f t="shared" si="783"/>
        <v>7</v>
      </c>
      <c r="Y3471" s="25">
        <f t="shared" si="784"/>
        <v>29512.300000000247</v>
      </c>
    </row>
    <row r="3472" spans="1:25">
      <c r="A3472" t="s">
        <v>4755</v>
      </c>
      <c r="B3472" t="s">
        <v>4756</v>
      </c>
      <c r="C3472" t="s">
        <v>55</v>
      </c>
      <c r="D3472">
        <v>4</v>
      </c>
      <c r="E3472" s="36">
        <v>-64.8</v>
      </c>
      <c r="F3472" s="4">
        <v>-5.5999999999999999E-3</v>
      </c>
      <c r="G3472">
        <v>0</v>
      </c>
      <c r="H3472" s="25">
        <v>0</v>
      </c>
      <c r="I3472" s="25">
        <v>-64.8</v>
      </c>
      <c r="J3472" s="3">
        <v>10000</v>
      </c>
      <c r="K3472" s="7">
        <f t="shared" si="771"/>
        <v>-1</v>
      </c>
      <c r="L3472" s="6">
        <f t="shared" si="772"/>
        <v>-64.8</v>
      </c>
      <c r="M3472">
        <v>1</v>
      </c>
      <c r="N3472" s="9">
        <f t="shared" si="773"/>
        <v>0</v>
      </c>
      <c r="O3472" s="9">
        <f t="shared" si="774"/>
        <v>-1</v>
      </c>
      <c r="P3472" s="9">
        <f t="shared" si="775"/>
        <v>0</v>
      </c>
      <c r="Q3472" s="8">
        <f t="shared" si="776"/>
        <v>0</v>
      </c>
      <c r="R3472" s="8">
        <f t="shared" si="777"/>
        <v>-64.8</v>
      </c>
      <c r="S3472" t="str">
        <f t="shared" si="778"/>
        <v>17.00.00</v>
      </c>
      <c r="T3472" t="str">
        <f t="shared" si="779"/>
        <v>21.00.00</v>
      </c>
      <c r="U3472" t="str">
        <f t="shared" si="780"/>
        <v xml:space="preserve">7-nov-2018 </v>
      </c>
      <c r="V3472">
        <f t="shared" si="781"/>
        <v>11</v>
      </c>
      <c r="W3472">
        <f t="shared" si="782"/>
        <v>2018</v>
      </c>
      <c r="X3472">
        <f t="shared" si="783"/>
        <v>7</v>
      </c>
      <c r="Y3472" s="25">
        <f t="shared" si="784"/>
        <v>29447.500000000247</v>
      </c>
    </row>
    <row r="3473" spans="1:25">
      <c r="A3473" t="s">
        <v>4757</v>
      </c>
      <c r="B3473" t="s">
        <v>4758</v>
      </c>
      <c r="C3473" t="s">
        <v>25</v>
      </c>
      <c r="D3473">
        <v>12</v>
      </c>
      <c r="E3473" s="36">
        <v>-66.8</v>
      </c>
      <c r="F3473" s="4">
        <v>-5.7000000000000002E-3</v>
      </c>
      <c r="G3473">
        <v>0</v>
      </c>
      <c r="H3473" s="25">
        <v>4.0999999999999996</v>
      </c>
      <c r="I3473" s="25">
        <v>-66.8</v>
      </c>
      <c r="J3473" s="3">
        <v>10000</v>
      </c>
      <c r="K3473" s="7">
        <f t="shared" si="771"/>
        <v>-2</v>
      </c>
      <c r="L3473" s="6">
        <f t="shared" si="772"/>
        <v>-131.6</v>
      </c>
      <c r="M3473">
        <v>1</v>
      </c>
      <c r="N3473" s="9">
        <f t="shared" si="773"/>
        <v>0</v>
      </c>
      <c r="O3473" s="9">
        <f t="shared" si="774"/>
        <v>-1</v>
      </c>
      <c r="P3473" s="9">
        <f t="shared" si="775"/>
        <v>0</v>
      </c>
      <c r="Q3473" s="8">
        <f t="shared" si="776"/>
        <v>0</v>
      </c>
      <c r="R3473" s="8">
        <f t="shared" si="777"/>
        <v>-66.8</v>
      </c>
      <c r="S3473" t="str">
        <f t="shared" si="778"/>
        <v>22.00.00</v>
      </c>
      <c r="T3473" t="str">
        <f t="shared" si="779"/>
        <v>10.00.00</v>
      </c>
      <c r="U3473" t="str">
        <f t="shared" si="780"/>
        <v xml:space="preserve">7-nov-2018 </v>
      </c>
      <c r="V3473">
        <f t="shared" si="781"/>
        <v>11</v>
      </c>
      <c r="W3473">
        <f t="shared" si="782"/>
        <v>2018</v>
      </c>
      <c r="X3473">
        <f t="shared" si="783"/>
        <v>7</v>
      </c>
      <c r="Y3473" s="25">
        <f t="shared" si="784"/>
        <v>29380.700000000248</v>
      </c>
    </row>
    <row r="3474" spans="1:25">
      <c r="A3474" t="s">
        <v>6649</v>
      </c>
      <c r="B3474" t="s">
        <v>6650</v>
      </c>
      <c r="C3474" t="s">
        <v>25</v>
      </c>
      <c r="D3474">
        <v>35</v>
      </c>
      <c r="E3474" s="36">
        <v>17.2</v>
      </c>
      <c r="F3474" s="4">
        <v>1.5E-3</v>
      </c>
      <c r="G3474">
        <v>0</v>
      </c>
      <c r="H3474" s="25">
        <v>47.5</v>
      </c>
      <c r="I3474" s="25">
        <v>0</v>
      </c>
      <c r="J3474" s="3">
        <v>10000</v>
      </c>
      <c r="K3474" s="7">
        <f t="shared" si="771"/>
        <v>1</v>
      </c>
      <c r="L3474" s="6">
        <f t="shared" si="772"/>
        <v>17.2</v>
      </c>
      <c r="M3474">
        <v>1</v>
      </c>
      <c r="N3474" s="9">
        <f t="shared" si="773"/>
        <v>1</v>
      </c>
      <c r="O3474" s="9">
        <f t="shared" si="774"/>
        <v>0</v>
      </c>
      <c r="P3474" s="9">
        <f t="shared" si="775"/>
        <v>0</v>
      </c>
      <c r="Q3474" s="8">
        <f t="shared" si="776"/>
        <v>17.2</v>
      </c>
      <c r="R3474" s="8">
        <f t="shared" si="777"/>
        <v>0</v>
      </c>
      <c r="S3474" t="str">
        <f t="shared" si="778"/>
        <v>9.30.00</v>
      </c>
      <c r="T3474" t="str">
        <f t="shared" si="779"/>
        <v>12.25.00</v>
      </c>
      <c r="U3474" t="str">
        <f t="shared" si="780"/>
        <v xml:space="preserve">7-nov-2018 </v>
      </c>
      <c r="V3474">
        <f t="shared" si="781"/>
        <v>11</v>
      </c>
      <c r="W3474">
        <f t="shared" si="782"/>
        <v>2018</v>
      </c>
      <c r="X3474">
        <f t="shared" si="783"/>
        <v>7</v>
      </c>
      <c r="Y3474" s="25">
        <f t="shared" si="784"/>
        <v>29397.900000000249</v>
      </c>
    </row>
    <row r="3475" spans="1:25">
      <c r="A3475" t="s">
        <v>6649</v>
      </c>
      <c r="B3475" t="s">
        <v>7775</v>
      </c>
      <c r="C3475" t="s">
        <v>25</v>
      </c>
      <c r="D3475">
        <v>5</v>
      </c>
      <c r="E3475" s="36">
        <v>0.5</v>
      </c>
      <c r="F3475" s="4">
        <v>0</v>
      </c>
      <c r="G3475">
        <v>0</v>
      </c>
      <c r="H3475" s="25">
        <v>22.5</v>
      </c>
      <c r="I3475" s="25">
        <v>-11</v>
      </c>
      <c r="J3475" s="3">
        <v>10000</v>
      </c>
      <c r="K3475" s="7">
        <f t="shared" si="771"/>
        <v>2</v>
      </c>
      <c r="L3475" s="6">
        <f t="shared" si="772"/>
        <v>17.7</v>
      </c>
      <c r="M3475">
        <v>1</v>
      </c>
      <c r="N3475" s="9">
        <f t="shared" si="773"/>
        <v>1</v>
      </c>
      <c r="O3475" s="9">
        <f t="shared" si="774"/>
        <v>0</v>
      </c>
      <c r="P3475" s="9">
        <f t="shared" si="775"/>
        <v>0</v>
      </c>
      <c r="Q3475" s="8">
        <f t="shared" si="776"/>
        <v>0.5</v>
      </c>
      <c r="R3475" s="8">
        <f t="shared" si="777"/>
        <v>0</v>
      </c>
      <c r="S3475" t="str">
        <f t="shared" si="778"/>
        <v>9.30.00</v>
      </c>
      <c r="T3475" t="str">
        <f t="shared" si="779"/>
        <v>10.45.00</v>
      </c>
      <c r="U3475" t="str">
        <f t="shared" si="780"/>
        <v xml:space="preserve">7-nov-2018 </v>
      </c>
      <c r="V3475">
        <f t="shared" si="781"/>
        <v>11</v>
      </c>
      <c r="W3475">
        <f t="shared" si="782"/>
        <v>2018</v>
      </c>
      <c r="X3475">
        <f t="shared" si="783"/>
        <v>7</v>
      </c>
      <c r="Y3475" s="25">
        <f t="shared" si="784"/>
        <v>29398.400000000249</v>
      </c>
    </row>
    <row r="3476" spans="1:25">
      <c r="A3476" t="s">
        <v>4759</v>
      </c>
      <c r="B3476" t="s">
        <v>4760</v>
      </c>
      <c r="C3476" t="s">
        <v>55</v>
      </c>
      <c r="D3476">
        <v>27</v>
      </c>
      <c r="E3476" s="36">
        <v>81.2</v>
      </c>
      <c r="F3476" s="4">
        <v>7.0000000000000001E-3</v>
      </c>
      <c r="G3476">
        <v>0</v>
      </c>
      <c r="H3476" s="25">
        <v>156.69999999999999</v>
      </c>
      <c r="I3476" s="25">
        <v>-0.2</v>
      </c>
      <c r="J3476" s="3">
        <v>10000</v>
      </c>
      <c r="K3476" s="7">
        <f t="shared" si="771"/>
        <v>3</v>
      </c>
      <c r="L3476" s="6">
        <f t="shared" si="772"/>
        <v>98.9</v>
      </c>
      <c r="M3476">
        <v>1</v>
      </c>
      <c r="N3476" s="9">
        <f t="shared" si="773"/>
        <v>1</v>
      </c>
      <c r="O3476" s="9">
        <f t="shared" si="774"/>
        <v>0</v>
      </c>
      <c r="P3476" s="9">
        <f t="shared" si="775"/>
        <v>0</v>
      </c>
      <c r="Q3476" s="8">
        <f t="shared" si="776"/>
        <v>81.2</v>
      </c>
      <c r="R3476" s="8">
        <f t="shared" si="777"/>
        <v>0</v>
      </c>
      <c r="S3476" t="str">
        <f t="shared" si="778"/>
        <v>11.00.00</v>
      </c>
      <c r="T3476" t="str">
        <f t="shared" si="779"/>
        <v>14.00.00</v>
      </c>
      <c r="U3476" t="str">
        <f t="shared" si="780"/>
        <v xml:space="preserve">8-nov-2018 </v>
      </c>
      <c r="V3476">
        <f t="shared" si="781"/>
        <v>11</v>
      </c>
      <c r="W3476">
        <f t="shared" si="782"/>
        <v>2018</v>
      </c>
      <c r="X3476">
        <f t="shared" si="783"/>
        <v>8</v>
      </c>
      <c r="Y3476" s="25">
        <f t="shared" si="784"/>
        <v>29479.60000000025</v>
      </c>
    </row>
    <row r="3477" spans="1:25">
      <c r="A3477" t="s">
        <v>6651</v>
      </c>
      <c r="B3477" t="s">
        <v>6652</v>
      </c>
      <c r="C3477" t="s">
        <v>55</v>
      </c>
      <c r="D3477">
        <v>11</v>
      </c>
      <c r="E3477" s="36">
        <v>3.8</v>
      </c>
      <c r="F3477" s="4">
        <v>2.0000000000000001E-4</v>
      </c>
      <c r="G3477">
        <v>0</v>
      </c>
      <c r="H3477" s="25">
        <v>5.4</v>
      </c>
      <c r="I3477" s="25">
        <v>-39.200000000000003</v>
      </c>
      <c r="J3477" s="3">
        <v>10000</v>
      </c>
      <c r="K3477" s="7">
        <f t="shared" si="771"/>
        <v>4</v>
      </c>
      <c r="L3477" s="6">
        <f t="shared" si="772"/>
        <v>102.7</v>
      </c>
      <c r="M3477">
        <v>1</v>
      </c>
      <c r="N3477" s="9">
        <f t="shared" si="773"/>
        <v>1</v>
      </c>
      <c r="O3477" s="9">
        <f t="shared" si="774"/>
        <v>0</v>
      </c>
      <c r="P3477" s="9">
        <f t="shared" si="775"/>
        <v>0</v>
      </c>
      <c r="Q3477" s="8">
        <f t="shared" si="776"/>
        <v>3.8</v>
      </c>
      <c r="R3477" s="8">
        <f t="shared" si="777"/>
        <v>0</v>
      </c>
      <c r="S3477" t="str">
        <f t="shared" si="778"/>
        <v>16.30.00</v>
      </c>
      <c r="T3477" t="str">
        <f t="shared" si="779"/>
        <v>17.25.00</v>
      </c>
      <c r="U3477" t="str">
        <f t="shared" si="780"/>
        <v xml:space="preserve">8-nov-2018 </v>
      </c>
      <c r="V3477">
        <f t="shared" si="781"/>
        <v>11</v>
      </c>
      <c r="W3477">
        <f t="shared" si="782"/>
        <v>2018</v>
      </c>
      <c r="X3477">
        <f t="shared" si="783"/>
        <v>8</v>
      </c>
      <c r="Y3477" s="25">
        <f t="shared" si="784"/>
        <v>29483.400000000249</v>
      </c>
    </row>
    <row r="3478" spans="1:25">
      <c r="A3478" t="s">
        <v>3765</v>
      </c>
      <c r="B3478" t="s">
        <v>3766</v>
      </c>
      <c r="C3478" t="s">
        <v>25</v>
      </c>
      <c r="D3478">
        <v>1</v>
      </c>
      <c r="E3478" s="36">
        <v>-9.8000000000000007</v>
      </c>
      <c r="F3478" s="4">
        <v>-8.9999999999999998E-4</v>
      </c>
      <c r="G3478">
        <v>0</v>
      </c>
      <c r="H3478" s="25">
        <v>0</v>
      </c>
      <c r="I3478" s="25">
        <v>-10.199999999999999</v>
      </c>
      <c r="J3478" s="3">
        <v>10000</v>
      </c>
      <c r="K3478" s="7">
        <f t="shared" si="771"/>
        <v>-1</v>
      </c>
      <c r="L3478" s="6">
        <f t="shared" si="772"/>
        <v>-9.8000000000000007</v>
      </c>
      <c r="M3478">
        <v>1</v>
      </c>
      <c r="N3478" s="9">
        <f t="shared" si="773"/>
        <v>0</v>
      </c>
      <c r="O3478" s="9">
        <f t="shared" si="774"/>
        <v>-1</v>
      </c>
      <c r="P3478" s="9">
        <f t="shared" si="775"/>
        <v>0</v>
      </c>
      <c r="Q3478" s="8">
        <f t="shared" si="776"/>
        <v>0</v>
      </c>
      <c r="R3478" s="8">
        <f t="shared" si="777"/>
        <v>-9.8000000000000007</v>
      </c>
      <c r="S3478" t="str">
        <f t="shared" si="778"/>
        <v>22.00.00</v>
      </c>
      <c r="T3478" t="str">
        <f t="shared" si="779"/>
        <v>23.00.00</v>
      </c>
      <c r="U3478" t="str">
        <f t="shared" si="780"/>
        <v xml:space="preserve">8-nov-2018 </v>
      </c>
      <c r="V3478">
        <f t="shared" si="781"/>
        <v>11</v>
      </c>
      <c r="W3478">
        <f t="shared" si="782"/>
        <v>2018</v>
      </c>
      <c r="X3478">
        <f t="shared" si="783"/>
        <v>8</v>
      </c>
      <c r="Y3478" s="25">
        <f t="shared" si="784"/>
        <v>29473.60000000025</v>
      </c>
    </row>
    <row r="3479" spans="1:25">
      <c r="A3479" t="s">
        <v>6653</v>
      </c>
      <c r="B3479" t="s">
        <v>6654</v>
      </c>
      <c r="C3479" t="s">
        <v>25</v>
      </c>
      <c r="D3479">
        <v>75</v>
      </c>
      <c r="E3479" s="36">
        <v>41.1</v>
      </c>
      <c r="F3479" s="4">
        <v>3.5999999999999999E-3</v>
      </c>
      <c r="G3479">
        <v>0</v>
      </c>
      <c r="H3479" s="25">
        <v>64.3</v>
      </c>
      <c r="I3479" s="25">
        <v>-55.8</v>
      </c>
      <c r="J3479" s="3">
        <v>10000</v>
      </c>
      <c r="K3479" s="7">
        <f t="shared" si="771"/>
        <v>1</v>
      </c>
      <c r="L3479" s="6">
        <f t="shared" si="772"/>
        <v>41.1</v>
      </c>
      <c r="M3479">
        <v>1</v>
      </c>
      <c r="N3479" s="9">
        <f t="shared" si="773"/>
        <v>1</v>
      </c>
      <c r="O3479" s="9">
        <f t="shared" si="774"/>
        <v>0</v>
      </c>
      <c r="P3479" s="9">
        <f t="shared" si="775"/>
        <v>0</v>
      </c>
      <c r="Q3479" s="8">
        <f t="shared" si="776"/>
        <v>41.1</v>
      </c>
      <c r="R3479" s="8">
        <f t="shared" si="777"/>
        <v>0</v>
      </c>
      <c r="S3479" t="str">
        <f t="shared" si="778"/>
        <v>11.10.00</v>
      </c>
      <c r="T3479" t="str">
        <f t="shared" si="779"/>
        <v>17.25.00</v>
      </c>
      <c r="U3479" t="str">
        <f t="shared" si="780"/>
        <v xml:space="preserve">9-nov-2018 </v>
      </c>
      <c r="V3479">
        <f t="shared" si="781"/>
        <v>11</v>
      </c>
      <c r="W3479">
        <f t="shared" si="782"/>
        <v>2018</v>
      </c>
      <c r="X3479">
        <f t="shared" si="783"/>
        <v>9</v>
      </c>
      <c r="Y3479" s="25">
        <f t="shared" si="784"/>
        <v>29514.700000000248</v>
      </c>
    </row>
    <row r="3480" spans="1:25">
      <c r="A3480" t="s">
        <v>4761</v>
      </c>
      <c r="B3480" t="s">
        <v>4762</v>
      </c>
      <c r="C3480" t="s">
        <v>25</v>
      </c>
      <c r="D3480">
        <v>17</v>
      </c>
      <c r="E3480" s="36">
        <v>24.2</v>
      </c>
      <c r="F3480" s="4">
        <v>2.0999999999999999E-3</v>
      </c>
      <c r="G3480">
        <v>0</v>
      </c>
      <c r="H3480" s="25">
        <v>91.3</v>
      </c>
      <c r="I3480" s="25">
        <v>-5.0999999999999996</v>
      </c>
      <c r="J3480" s="3">
        <v>10000</v>
      </c>
      <c r="K3480" s="7">
        <f t="shared" si="771"/>
        <v>2</v>
      </c>
      <c r="L3480" s="6">
        <f t="shared" si="772"/>
        <v>65.3</v>
      </c>
      <c r="M3480">
        <v>1</v>
      </c>
      <c r="N3480" s="9">
        <f t="shared" si="773"/>
        <v>1</v>
      </c>
      <c r="O3480" s="9">
        <f t="shared" si="774"/>
        <v>0</v>
      </c>
      <c r="P3480" s="9">
        <f t="shared" si="775"/>
        <v>0</v>
      </c>
      <c r="Q3480" s="8">
        <f t="shared" si="776"/>
        <v>24.2</v>
      </c>
      <c r="R3480" s="8">
        <f t="shared" si="777"/>
        <v>0</v>
      </c>
      <c r="S3480" t="str">
        <f t="shared" si="778"/>
        <v>15.00.00</v>
      </c>
      <c r="T3480" t="str">
        <f t="shared" si="779"/>
        <v>9.00.00</v>
      </c>
      <c r="U3480" t="str">
        <f t="shared" si="780"/>
        <v xml:space="preserve">9-nov-2018 </v>
      </c>
      <c r="V3480">
        <f t="shared" si="781"/>
        <v>11</v>
      </c>
      <c r="W3480">
        <f t="shared" si="782"/>
        <v>2018</v>
      </c>
      <c r="X3480">
        <f t="shared" si="783"/>
        <v>9</v>
      </c>
      <c r="Y3480" s="25">
        <f t="shared" si="784"/>
        <v>29538.900000000249</v>
      </c>
    </row>
    <row r="3481" spans="1:25">
      <c r="A3481" t="s">
        <v>4763</v>
      </c>
      <c r="B3481" t="s">
        <v>4764</v>
      </c>
      <c r="C3481" t="s">
        <v>55</v>
      </c>
      <c r="D3481">
        <v>18</v>
      </c>
      <c r="E3481" s="36">
        <v>90.2</v>
      </c>
      <c r="F3481" s="4">
        <v>7.9000000000000008E-3</v>
      </c>
      <c r="G3481">
        <v>0</v>
      </c>
      <c r="H3481" s="25">
        <v>151.19999999999999</v>
      </c>
      <c r="I3481" s="25">
        <v>-21</v>
      </c>
      <c r="J3481" s="3">
        <v>10000</v>
      </c>
      <c r="K3481" s="7">
        <f t="shared" si="771"/>
        <v>3</v>
      </c>
      <c r="L3481" s="6">
        <f t="shared" si="772"/>
        <v>155.5</v>
      </c>
      <c r="M3481">
        <v>1</v>
      </c>
      <c r="N3481" s="9">
        <f t="shared" si="773"/>
        <v>1</v>
      </c>
      <c r="O3481" s="9">
        <f t="shared" si="774"/>
        <v>0</v>
      </c>
      <c r="P3481" s="9">
        <f t="shared" si="775"/>
        <v>0</v>
      </c>
      <c r="Q3481" s="8">
        <f t="shared" si="776"/>
        <v>90.2</v>
      </c>
      <c r="R3481" s="8">
        <f t="shared" si="777"/>
        <v>0</v>
      </c>
      <c r="S3481" t="str">
        <f t="shared" si="778"/>
        <v>10.00.00</v>
      </c>
      <c r="T3481" t="str">
        <f t="shared" si="779"/>
        <v>4.00.00</v>
      </c>
      <c r="U3481" t="str">
        <f t="shared" si="780"/>
        <v>12-nov-2018</v>
      </c>
      <c r="V3481">
        <f t="shared" si="781"/>
        <v>11</v>
      </c>
      <c r="W3481">
        <f t="shared" si="782"/>
        <v>2018</v>
      </c>
      <c r="X3481">
        <f t="shared" si="783"/>
        <v>12</v>
      </c>
      <c r="Y3481" s="25">
        <f t="shared" si="784"/>
        <v>29629.10000000025</v>
      </c>
    </row>
    <row r="3482" spans="1:25">
      <c r="A3482" t="s">
        <v>7776</v>
      </c>
      <c r="B3482" t="s">
        <v>7777</v>
      </c>
      <c r="C3482" t="s">
        <v>55</v>
      </c>
      <c r="D3482">
        <v>13</v>
      </c>
      <c r="E3482" s="36">
        <v>-70.8</v>
      </c>
      <c r="F3482" s="4">
        <v>-6.1999999999999998E-3</v>
      </c>
      <c r="G3482">
        <v>0</v>
      </c>
      <c r="H3482" s="25">
        <v>0</v>
      </c>
      <c r="I3482" s="25">
        <v>-89.3</v>
      </c>
      <c r="J3482" s="3">
        <v>10000</v>
      </c>
      <c r="K3482" s="7">
        <f t="shared" si="771"/>
        <v>-1</v>
      </c>
      <c r="L3482" s="6">
        <f t="shared" si="772"/>
        <v>-70.8</v>
      </c>
      <c r="M3482">
        <v>1</v>
      </c>
      <c r="N3482" s="9">
        <f t="shared" si="773"/>
        <v>0</v>
      </c>
      <c r="O3482" s="9">
        <f t="shared" si="774"/>
        <v>-1</v>
      </c>
      <c r="P3482" s="9">
        <f t="shared" si="775"/>
        <v>0</v>
      </c>
      <c r="Q3482" s="8">
        <f t="shared" si="776"/>
        <v>0</v>
      </c>
      <c r="R3482" s="8">
        <f t="shared" si="777"/>
        <v>-70.8</v>
      </c>
      <c r="S3482" t="str">
        <f t="shared" si="778"/>
        <v>10.00.00</v>
      </c>
      <c r="T3482" t="str">
        <f t="shared" si="779"/>
        <v>13.15.00</v>
      </c>
      <c r="U3482" t="str">
        <f t="shared" si="780"/>
        <v>13-nov-2018</v>
      </c>
      <c r="V3482">
        <f t="shared" si="781"/>
        <v>11</v>
      </c>
      <c r="W3482">
        <f t="shared" si="782"/>
        <v>2018</v>
      </c>
      <c r="X3482">
        <f t="shared" si="783"/>
        <v>13</v>
      </c>
      <c r="Y3482" s="25">
        <f t="shared" si="784"/>
        <v>29558.30000000025</v>
      </c>
    </row>
    <row r="3483" spans="1:25">
      <c r="A3483" t="s">
        <v>6655</v>
      </c>
      <c r="B3483" t="s">
        <v>6656</v>
      </c>
      <c r="C3483" t="s">
        <v>55</v>
      </c>
      <c r="D3483">
        <v>60</v>
      </c>
      <c r="E3483" s="36">
        <v>1</v>
      </c>
      <c r="F3483" s="4">
        <v>0</v>
      </c>
      <c r="G3483">
        <v>0</v>
      </c>
      <c r="H3483" s="25">
        <v>83</v>
      </c>
      <c r="I3483" s="25">
        <v>-80.400000000000006</v>
      </c>
      <c r="J3483" s="3">
        <v>10000</v>
      </c>
      <c r="K3483" s="7">
        <f t="shared" si="771"/>
        <v>1</v>
      </c>
      <c r="L3483" s="6">
        <f t="shared" si="772"/>
        <v>1</v>
      </c>
      <c r="M3483">
        <v>1</v>
      </c>
      <c r="N3483" s="9">
        <f t="shared" si="773"/>
        <v>1</v>
      </c>
      <c r="O3483" s="9">
        <f t="shared" si="774"/>
        <v>0</v>
      </c>
      <c r="P3483" s="9">
        <f t="shared" si="775"/>
        <v>0</v>
      </c>
      <c r="Q3483" s="8">
        <f t="shared" si="776"/>
        <v>1</v>
      </c>
      <c r="R3483" s="8">
        <f t="shared" si="777"/>
        <v>0</v>
      </c>
      <c r="S3483" t="str">
        <f t="shared" si="778"/>
        <v>11.40.00</v>
      </c>
      <c r="T3483" t="str">
        <f t="shared" si="779"/>
        <v>16.40.00</v>
      </c>
      <c r="U3483" t="str">
        <f t="shared" si="780"/>
        <v>13-nov-2018</v>
      </c>
      <c r="V3483">
        <f t="shared" si="781"/>
        <v>11</v>
      </c>
      <c r="W3483">
        <f t="shared" si="782"/>
        <v>2018</v>
      </c>
      <c r="X3483">
        <f t="shared" si="783"/>
        <v>13</v>
      </c>
      <c r="Y3483" s="25">
        <f t="shared" si="784"/>
        <v>29559.30000000025</v>
      </c>
    </row>
    <row r="3484" spans="1:25">
      <c r="A3484" t="s">
        <v>7777</v>
      </c>
      <c r="B3484" t="s">
        <v>30</v>
      </c>
      <c r="C3484" t="s">
        <v>25</v>
      </c>
      <c r="D3484">
        <v>17</v>
      </c>
      <c r="E3484" s="36">
        <v>20.5</v>
      </c>
      <c r="F3484" s="4">
        <v>1.8E-3</v>
      </c>
      <c r="G3484">
        <v>0</v>
      </c>
      <c r="H3484" s="25">
        <v>37.700000000000003</v>
      </c>
      <c r="I3484" s="25">
        <v>-91.3</v>
      </c>
      <c r="J3484" s="3">
        <v>10000</v>
      </c>
      <c r="K3484" s="7">
        <f t="shared" si="771"/>
        <v>2</v>
      </c>
      <c r="L3484" s="6">
        <f t="shared" si="772"/>
        <v>21.5</v>
      </c>
      <c r="M3484">
        <v>1</v>
      </c>
      <c r="N3484" s="9">
        <f t="shared" si="773"/>
        <v>1</v>
      </c>
      <c r="O3484" s="9">
        <f t="shared" si="774"/>
        <v>0</v>
      </c>
      <c r="P3484" s="9">
        <f t="shared" si="775"/>
        <v>0</v>
      </c>
      <c r="Q3484" s="8">
        <f t="shared" si="776"/>
        <v>20.5</v>
      </c>
      <c r="R3484" s="8">
        <f t="shared" si="777"/>
        <v>0</v>
      </c>
      <c r="S3484" t="str">
        <f t="shared" si="778"/>
        <v>13.15.00</v>
      </c>
      <c r="T3484" t="str">
        <f t="shared" si="779"/>
        <v>17.30.00</v>
      </c>
      <c r="U3484" t="str">
        <f t="shared" si="780"/>
        <v>13-nov-2018</v>
      </c>
      <c r="V3484">
        <f t="shared" si="781"/>
        <v>11</v>
      </c>
      <c r="W3484">
        <f t="shared" si="782"/>
        <v>2018</v>
      </c>
      <c r="X3484">
        <f t="shared" si="783"/>
        <v>13</v>
      </c>
      <c r="Y3484" s="25">
        <f t="shared" si="784"/>
        <v>29579.80000000025</v>
      </c>
    </row>
    <row r="3485" spans="1:25">
      <c r="A3485" t="s">
        <v>6657</v>
      </c>
      <c r="B3485" t="s">
        <v>6658</v>
      </c>
      <c r="C3485" t="s">
        <v>25</v>
      </c>
      <c r="D3485">
        <v>4</v>
      </c>
      <c r="E3485" s="36">
        <v>28.5</v>
      </c>
      <c r="F3485" s="4">
        <v>2.5000000000000001E-3</v>
      </c>
      <c r="G3485">
        <v>0</v>
      </c>
      <c r="H3485" s="25">
        <v>29.8</v>
      </c>
      <c r="I3485" s="25">
        <v>-8.5</v>
      </c>
      <c r="J3485" s="3">
        <v>10000</v>
      </c>
      <c r="K3485" s="7">
        <f t="shared" si="771"/>
        <v>3</v>
      </c>
      <c r="L3485" s="6">
        <f t="shared" si="772"/>
        <v>50</v>
      </c>
      <c r="M3485">
        <v>1</v>
      </c>
      <c r="N3485" s="9">
        <f t="shared" si="773"/>
        <v>1</v>
      </c>
      <c r="O3485" s="9">
        <f t="shared" si="774"/>
        <v>0</v>
      </c>
      <c r="P3485" s="9">
        <f t="shared" si="775"/>
        <v>0</v>
      </c>
      <c r="Q3485" s="8">
        <f t="shared" si="776"/>
        <v>28.5</v>
      </c>
      <c r="R3485" s="8">
        <f t="shared" si="777"/>
        <v>0</v>
      </c>
      <c r="S3485" t="str">
        <f t="shared" si="778"/>
        <v>17.05.00</v>
      </c>
      <c r="T3485" t="str">
        <f t="shared" si="779"/>
        <v>17.25.00</v>
      </c>
      <c r="U3485" t="str">
        <f t="shared" si="780"/>
        <v>13-nov-2018</v>
      </c>
      <c r="V3485">
        <f t="shared" si="781"/>
        <v>11</v>
      </c>
      <c r="W3485">
        <f t="shared" si="782"/>
        <v>2018</v>
      </c>
      <c r="X3485">
        <f t="shared" si="783"/>
        <v>13</v>
      </c>
      <c r="Y3485" s="25">
        <f t="shared" si="784"/>
        <v>29608.30000000025</v>
      </c>
    </row>
    <row r="3486" spans="1:25">
      <c r="A3486" t="s">
        <v>4765</v>
      </c>
      <c r="B3486" t="s">
        <v>4766</v>
      </c>
      <c r="C3486" t="s">
        <v>25</v>
      </c>
      <c r="D3486">
        <v>2</v>
      </c>
      <c r="E3486" s="36">
        <v>-55.8</v>
      </c>
      <c r="F3486" s="4">
        <v>-4.8999999999999998E-3</v>
      </c>
      <c r="G3486">
        <v>0</v>
      </c>
      <c r="H3486" s="25">
        <v>0</v>
      </c>
      <c r="I3486" s="25">
        <v>-55.8</v>
      </c>
      <c r="J3486" s="3">
        <v>10000</v>
      </c>
      <c r="K3486" s="7">
        <f t="shared" si="771"/>
        <v>-1</v>
      </c>
      <c r="L3486" s="6">
        <f t="shared" si="772"/>
        <v>-55.8</v>
      </c>
      <c r="M3486">
        <v>1</v>
      </c>
      <c r="N3486" s="9">
        <f t="shared" si="773"/>
        <v>0</v>
      </c>
      <c r="O3486" s="9">
        <f t="shared" si="774"/>
        <v>-1</v>
      </c>
      <c r="P3486" s="9">
        <f t="shared" si="775"/>
        <v>0</v>
      </c>
      <c r="Q3486" s="8">
        <f t="shared" si="776"/>
        <v>0</v>
      </c>
      <c r="R3486" s="8">
        <f t="shared" si="777"/>
        <v>-55.8</v>
      </c>
      <c r="S3486" t="str">
        <f t="shared" si="778"/>
        <v>18.00.00</v>
      </c>
      <c r="T3486" t="str">
        <f t="shared" si="779"/>
        <v>20.00.00</v>
      </c>
      <c r="U3486" t="str">
        <f t="shared" si="780"/>
        <v>13-nov-2018</v>
      </c>
      <c r="V3486">
        <f t="shared" si="781"/>
        <v>11</v>
      </c>
      <c r="W3486">
        <f t="shared" si="782"/>
        <v>2018</v>
      </c>
      <c r="X3486">
        <f t="shared" si="783"/>
        <v>13</v>
      </c>
      <c r="Y3486" s="25">
        <f t="shared" si="784"/>
        <v>29552.500000000251</v>
      </c>
    </row>
    <row r="3487" spans="1:25">
      <c r="A3487" t="s">
        <v>6659</v>
      </c>
      <c r="B3487" t="s">
        <v>6660</v>
      </c>
      <c r="C3487" t="s">
        <v>25</v>
      </c>
      <c r="D3487">
        <v>56</v>
      </c>
      <c r="E3487" s="36">
        <v>75.7</v>
      </c>
      <c r="F3487" s="4">
        <v>6.6E-3</v>
      </c>
      <c r="G3487">
        <v>0</v>
      </c>
      <c r="H3487" s="25">
        <v>153.69999999999999</v>
      </c>
      <c r="I3487" s="25">
        <v>-5.5</v>
      </c>
      <c r="J3487" s="3">
        <v>10000</v>
      </c>
      <c r="K3487" s="7">
        <f t="shared" si="771"/>
        <v>1</v>
      </c>
      <c r="L3487" s="6">
        <f t="shared" si="772"/>
        <v>75.7</v>
      </c>
      <c r="M3487">
        <v>1</v>
      </c>
      <c r="N3487" s="9">
        <f t="shared" si="773"/>
        <v>1</v>
      </c>
      <c r="O3487" s="9">
        <f t="shared" si="774"/>
        <v>0</v>
      </c>
      <c r="P3487" s="9">
        <f t="shared" si="775"/>
        <v>0</v>
      </c>
      <c r="Q3487" s="8">
        <f t="shared" si="776"/>
        <v>75.7</v>
      </c>
      <c r="R3487" s="8">
        <f t="shared" si="777"/>
        <v>0</v>
      </c>
      <c r="S3487" t="str">
        <f t="shared" si="778"/>
        <v>11.10.00</v>
      </c>
      <c r="T3487" t="str">
        <f t="shared" si="779"/>
        <v>15.50.00</v>
      </c>
      <c r="U3487" t="str">
        <f t="shared" si="780"/>
        <v>14-nov-2018</v>
      </c>
      <c r="V3487">
        <f t="shared" si="781"/>
        <v>11</v>
      </c>
      <c r="W3487">
        <f t="shared" si="782"/>
        <v>2018</v>
      </c>
      <c r="X3487">
        <f t="shared" si="783"/>
        <v>14</v>
      </c>
      <c r="Y3487" s="25">
        <f t="shared" si="784"/>
        <v>29628.200000000252</v>
      </c>
    </row>
    <row r="3488" spans="1:25">
      <c r="A3488" t="s">
        <v>4769</v>
      </c>
      <c r="B3488" t="s">
        <v>4769</v>
      </c>
      <c r="C3488" t="s">
        <v>55</v>
      </c>
      <c r="D3488">
        <v>0</v>
      </c>
      <c r="E3488" s="36">
        <v>-53.8</v>
      </c>
      <c r="F3488" s="4">
        <v>-4.7000000000000002E-3</v>
      </c>
      <c r="G3488">
        <v>0</v>
      </c>
      <c r="H3488" s="25">
        <v>0</v>
      </c>
      <c r="I3488" s="25">
        <v>-53.8</v>
      </c>
      <c r="J3488" s="3">
        <v>10000</v>
      </c>
      <c r="K3488" s="7">
        <f t="shared" si="771"/>
        <v>-1</v>
      </c>
      <c r="L3488" s="6">
        <f t="shared" si="772"/>
        <v>-53.8</v>
      </c>
      <c r="M3488">
        <v>1</v>
      </c>
      <c r="N3488" s="9">
        <f t="shared" si="773"/>
        <v>0</v>
      </c>
      <c r="O3488" s="9">
        <f t="shared" si="774"/>
        <v>-1</v>
      </c>
      <c r="P3488" s="9">
        <f t="shared" si="775"/>
        <v>0</v>
      </c>
      <c r="Q3488" s="8">
        <f t="shared" si="776"/>
        <v>0</v>
      </c>
      <c r="R3488" s="8">
        <f t="shared" si="777"/>
        <v>-53.8</v>
      </c>
      <c r="S3488" t="str">
        <f t="shared" si="778"/>
        <v>20.00.00</v>
      </c>
      <c r="T3488" t="str">
        <f t="shared" si="779"/>
        <v>20.00.00</v>
      </c>
      <c r="U3488" t="str">
        <f t="shared" si="780"/>
        <v>14-nov-2018</v>
      </c>
      <c r="V3488">
        <f t="shared" si="781"/>
        <v>11</v>
      </c>
      <c r="W3488">
        <f t="shared" si="782"/>
        <v>2018</v>
      </c>
      <c r="X3488">
        <f t="shared" si="783"/>
        <v>14</v>
      </c>
      <c r="Y3488" s="25">
        <f t="shared" si="784"/>
        <v>29574.400000000252</v>
      </c>
    </row>
    <row r="3489" spans="1:25">
      <c r="A3489" t="s">
        <v>4767</v>
      </c>
      <c r="B3489" t="s">
        <v>4768</v>
      </c>
      <c r="C3489" t="s">
        <v>55</v>
      </c>
      <c r="D3489">
        <v>1</v>
      </c>
      <c r="E3489" s="36">
        <v>23.2</v>
      </c>
      <c r="F3489" s="4">
        <v>2E-3</v>
      </c>
      <c r="G3489">
        <v>0</v>
      </c>
      <c r="H3489" s="25">
        <v>95.7</v>
      </c>
      <c r="I3489" s="25">
        <v>0</v>
      </c>
      <c r="J3489" s="3">
        <v>10000</v>
      </c>
      <c r="K3489" s="7">
        <f t="shared" si="771"/>
        <v>1</v>
      </c>
      <c r="L3489" s="6">
        <f t="shared" si="772"/>
        <v>23.2</v>
      </c>
      <c r="M3489">
        <v>1</v>
      </c>
      <c r="N3489" s="9">
        <f t="shared" si="773"/>
        <v>1</v>
      </c>
      <c r="O3489" s="9">
        <f t="shared" si="774"/>
        <v>0</v>
      </c>
      <c r="P3489" s="9">
        <f t="shared" si="775"/>
        <v>0</v>
      </c>
      <c r="Q3489" s="8">
        <f t="shared" si="776"/>
        <v>23.2</v>
      </c>
      <c r="R3489" s="8">
        <f t="shared" si="777"/>
        <v>0</v>
      </c>
      <c r="S3489" t="str">
        <f t="shared" si="778"/>
        <v>9.00.00</v>
      </c>
      <c r="T3489" t="str">
        <f t="shared" si="779"/>
        <v>10.00.00</v>
      </c>
      <c r="U3489" t="str">
        <f t="shared" si="780"/>
        <v>14-nov-2018</v>
      </c>
      <c r="V3489">
        <f t="shared" si="781"/>
        <v>11</v>
      </c>
      <c r="W3489">
        <f t="shared" si="782"/>
        <v>2018</v>
      </c>
      <c r="X3489">
        <f t="shared" si="783"/>
        <v>14</v>
      </c>
      <c r="Y3489" s="25">
        <f t="shared" si="784"/>
        <v>29597.600000000253</v>
      </c>
    </row>
    <row r="3490" spans="1:25">
      <c r="A3490" t="s">
        <v>6661</v>
      </c>
      <c r="B3490" t="s">
        <v>6662</v>
      </c>
      <c r="C3490" t="s">
        <v>55</v>
      </c>
      <c r="D3490">
        <v>18</v>
      </c>
      <c r="E3490" s="36">
        <v>21.6</v>
      </c>
      <c r="F3490" s="4">
        <v>8.9999999999999998E-4</v>
      </c>
      <c r="G3490">
        <v>0</v>
      </c>
      <c r="H3490" s="25">
        <v>103.6</v>
      </c>
      <c r="I3490" s="25">
        <v>-53</v>
      </c>
      <c r="J3490" s="3">
        <v>10000</v>
      </c>
      <c r="K3490" s="7">
        <f t="shared" si="771"/>
        <v>2</v>
      </c>
      <c r="L3490" s="6">
        <f t="shared" si="772"/>
        <v>44.8</v>
      </c>
      <c r="M3490">
        <v>1</v>
      </c>
      <c r="N3490" s="9">
        <f t="shared" si="773"/>
        <v>1</v>
      </c>
      <c r="O3490" s="9">
        <f t="shared" si="774"/>
        <v>0</v>
      </c>
      <c r="P3490" s="9">
        <f t="shared" si="775"/>
        <v>0</v>
      </c>
      <c r="Q3490" s="8">
        <f t="shared" si="776"/>
        <v>21.6</v>
      </c>
      <c r="R3490" s="8">
        <f t="shared" si="777"/>
        <v>0</v>
      </c>
      <c r="S3490" t="str">
        <f t="shared" si="778"/>
        <v>10.05.00</v>
      </c>
      <c r="T3490" t="str">
        <f t="shared" si="779"/>
        <v>11.35.00</v>
      </c>
      <c r="U3490" t="str">
        <f t="shared" si="780"/>
        <v>15-nov-2018</v>
      </c>
      <c r="V3490">
        <f t="shared" si="781"/>
        <v>11</v>
      </c>
      <c r="W3490">
        <f t="shared" si="782"/>
        <v>2018</v>
      </c>
      <c r="X3490">
        <f t="shared" si="783"/>
        <v>15</v>
      </c>
      <c r="Y3490" s="25">
        <f t="shared" si="784"/>
        <v>29619.200000000252</v>
      </c>
    </row>
    <row r="3491" spans="1:25">
      <c r="A3491" t="s">
        <v>6663</v>
      </c>
      <c r="B3491" t="s">
        <v>6664</v>
      </c>
      <c r="C3491" t="s">
        <v>25</v>
      </c>
      <c r="D3491">
        <v>14</v>
      </c>
      <c r="E3491" s="36">
        <v>-74.5</v>
      </c>
      <c r="F3491" s="4">
        <v>-6.4999999999999997E-3</v>
      </c>
      <c r="G3491">
        <v>0</v>
      </c>
      <c r="H3491" s="25">
        <v>0</v>
      </c>
      <c r="I3491" s="25">
        <v>-73.8</v>
      </c>
      <c r="J3491" s="3">
        <v>10000</v>
      </c>
      <c r="K3491" s="7">
        <f t="shared" si="771"/>
        <v>-1</v>
      </c>
      <c r="L3491" s="6">
        <f t="shared" si="772"/>
        <v>-74.5</v>
      </c>
      <c r="M3491">
        <v>1</v>
      </c>
      <c r="N3491" s="9">
        <f t="shared" si="773"/>
        <v>0</v>
      </c>
      <c r="O3491" s="9">
        <f t="shared" si="774"/>
        <v>-1</v>
      </c>
      <c r="P3491" s="9">
        <f t="shared" si="775"/>
        <v>0</v>
      </c>
      <c r="Q3491" s="8">
        <f t="shared" si="776"/>
        <v>0</v>
      </c>
      <c r="R3491" s="8">
        <f t="shared" si="777"/>
        <v>-74.5</v>
      </c>
      <c r="S3491" t="str">
        <f t="shared" si="778"/>
        <v>13.55.00</v>
      </c>
      <c r="T3491" t="str">
        <f t="shared" si="779"/>
        <v>15.05.00</v>
      </c>
      <c r="U3491" t="str">
        <f t="shared" si="780"/>
        <v>15-nov-2018</v>
      </c>
      <c r="V3491">
        <f t="shared" si="781"/>
        <v>11</v>
      </c>
      <c r="W3491">
        <f t="shared" si="782"/>
        <v>2018</v>
      </c>
      <c r="X3491">
        <f t="shared" si="783"/>
        <v>15</v>
      </c>
      <c r="Y3491" s="25">
        <f t="shared" si="784"/>
        <v>29544.700000000252</v>
      </c>
    </row>
    <row r="3492" spans="1:25">
      <c r="A3492" t="s">
        <v>4771</v>
      </c>
      <c r="B3492" t="s">
        <v>4772</v>
      </c>
      <c r="C3492" t="s">
        <v>55</v>
      </c>
      <c r="D3492">
        <v>2</v>
      </c>
      <c r="E3492" s="36">
        <v>49.2</v>
      </c>
      <c r="F3492" s="4">
        <v>4.3E-3</v>
      </c>
      <c r="G3492">
        <v>0</v>
      </c>
      <c r="H3492" s="25">
        <v>75.3</v>
      </c>
      <c r="I3492" s="25">
        <v>0</v>
      </c>
      <c r="J3492" s="3">
        <v>10000</v>
      </c>
      <c r="K3492" s="7">
        <f t="shared" si="771"/>
        <v>1</v>
      </c>
      <c r="L3492" s="6">
        <f t="shared" si="772"/>
        <v>49.2</v>
      </c>
      <c r="M3492">
        <v>1</v>
      </c>
      <c r="N3492" s="9">
        <f t="shared" si="773"/>
        <v>1</v>
      </c>
      <c r="O3492" s="9">
        <f t="shared" si="774"/>
        <v>0</v>
      </c>
      <c r="P3492" s="9">
        <f t="shared" si="775"/>
        <v>0</v>
      </c>
      <c r="Q3492" s="8">
        <f t="shared" si="776"/>
        <v>49.2</v>
      </c>
      <c r="R3492" s="8">
        <f t="shared" si="777"/>
        <v>0</v>
      </c>
      <c r="S3492" t="str">
        <f t="shared" si="778"/>
        <v>15.00.00</v>
      </c>
      <c r="T3492" t="str">
        <f t="shared" si="779"/>
        <v>17.00.00</v>
      </c>
      <c r="U3492" t="str">
        <f t="shared" si="780"/>
        <v>15-nov-2018</v>
      </c>
      <c r="V3492">
        <f t="shared" si="781"/>
        <v>11</v>
      </c>
      <c r="W3492">
        <f t="shared" si="782"/>
        <v>2018</v>
      </c>
      <c r="X3492">
        <f t="shared" si="783"/>
        <v>15</v>
      </c>
      <c r="Y3492" s="25">
        <f t="shared" si="784"/>
        <v>29593.900000000252</v>
      </c>
    </row>
    <row r="3493" spans="1:25">
      <c r="A3493" t="s">
        <v>6664</v>
      </c>
      <c r="B3493" t="s">
        <v>6665</v>
      </c>
      <c r="C3493" t="s">
        <v>55</v>
      </c>
      <c r="D3493">
        <v>21</v>
      </c>
      <c r="E3493" s="36">
        <v>121.6</v>
      </c>
      <c r="F3493" s="4">
        <v>5.4000000000000003E-3</v>
      </c>
      <c r="G3493">
        <v>0</v>
      </c>
      <c r="H3493" s="25">
        <v>202.9</v>
      </c>
      <c r="I3493" s="25">
        <v>-11.7</v>
      </c>
      <c r="J3493" s="3">
        <v>10000</v>
      </c>
      <c r="K3493" s="7">
        <f t="shared" si="771"/>
        <v>2</v>
      </c>
      <c r="L3493" s="6">
        <f t="shared" si="772"/>
        <v>170.8</v>
      </c>
      <c r="M3493">
        <v>1</v>
      </c>
      <c r="N3493" s="9">
        <f t="shared" si="773"/>
        <v>1</v>
      </c>
      <c r="O3493" s="9">
        <f t="shared" si="774"/>
        <v>0</v>
      </c>
      <c r="P3493" s="9">
        <f t="shared" si="775"/>
        <v>0</v>
      </c>
      <c r="Q3493" s="8">
        <f t="shared" si="776"/>
        <v>121.6</v>
      </c>
      <c r="R3493" s="8">
        <f t="shared" si="777"/>
        <v>0</v>
      </c>
      <c r="S3493" t="str">
        <f t="shared" si="778"/>
        <v>15.05.00</v>
      </c>
      <c r="T3493" t="str">
        <f t="shared" si="779"/>
        <v>16.50.00</v>
      </c>
      <c r="U3493" t="str">
        <f t="shared" si="780"/>
        <v>15-nov-2018</v>
      </c>
      <c r="V3493">
        <f t="shared" si="781"/>
        <v>11</v>
      </c>
      <c r="W3493">
        <f t="shared" si="782"/>
        <v>2018</v>
      </c>
      <c r="X3493">
        <f t="shared" si="783"/>
        <v>15</v>
      </c>
      <c r="Y3493" s="25">
        <f t="shared" si="784"/>
        <v>29715.500000000251</v>
      </c>
    </row>
    <row r="3494" spans="1:25">
      <c r="A3494" t="s">
        <v>4773</v>
      </c>
      <c r="B3494" t="s">
        <v>4774</v>
      </c>
      <c r="C3494" t="s">
        <v>25</v>
      </c>
      <c r="D3494">
        <v>13</v>
      </c>
      <c r="E3494" s="36">
        <v>-41.8</v>
      </c>
      <c r="F3494" s="4">
        <v>-3.7000000000000002E-3</v>
      </c>
      <c r="G3494">
        <v>0</v>
      </c>
      <c r="H3494" s="25">
        <v>24.3</v>
      </c>
      <c r="I3494" s="25">
        <v>-41.8</v>
      </c>
      <c r="J3494" s="3">
        <v>10000</v>
      </c>
      <c r="K3494" s="7">
        <f t="shared" si="771"/>
        <v>-1</v>
      </c>
      <c r="L3494" s="6">
        <f t="shared" si="772"/>
        <v>-41.8</v>
      </c>
      <c r="M3494">
        <v>1</v>
      </c>
      <c r="N3494" s="9">
        <f t="shared" si="773"/>
        <v>0</v>
      </c>
      <c r="O3494" s="9">
        <f t="shared" si="774"/>
        <v>-1</v>
      </c>
      <c r="P3494" s="9">
        <f t="shared" si="775"/>
        <v>0</v>
      </c>
      <c r="Q3494" s="8">
        <f t="shared" si="776"/>
        <v>0</v>
      </c>
      <c r="R3494" s="8">
        <f t="shared" si="777"/>
        <v>-41.8</v>
      </c>
      <c r="S3494" t="str">
        <f t="shared" si="778"/>
        <v>21.00.00</v>
      </c>
      <c r="T3494" t="str">
        <f t="shared" si="779"/>
        <v>10.00.00</v>
      </c>
      <c r="U3494" t="str">
        <f t="shared" si="780"/>
        <v>15-nov-2018</v>
      </c>
      <c r="V3494">
        <f t="shared" si="781"/>
        <v>11</v>
      </c>
      <c r="W3494">
        <f t="shared" si="782"/>
        <v>2018</v>
      </c>
      <c r="X3494">
        <f t="shared" si="783"/>
        <v>15</v>
      </c>
      <c r="Y3494" s="25">
        <f t="shared" si="784"/>
        <v>29673.700000000252</v>
      </c>
    </row>
    <row r="3495" spans="1:25">
      <c r="A3495" t="s">
        <v>4770</v>
      </c>
      <c r="B3495" t="s">
        <v>4770</v>
      </c>
      <c r="C3495" t="s">
        <v>25</v>
      </c>
      <c r="D3495">
        <v>0</v>
      </c>
      <c r="E3495" s="36">
        <v>-36.799999999999997</v>
      </c>
      <c r="F3495" s="4">
        <v>-3.2000000000000002E-3</v>
      </c>
      <c r="G3495">
        <v>0</v>
      </c>
      <c r="H3495" s="25">
        <v>0</v>
      </c>
      <c r="I3495" s="25">
        <v>-36.799999999999997</v>
      </c>
      <c r="J3495" s="3">
        <v>10000</v>
      </c>
      <c r="K3495" s="7">
        <f t="shared" si="771"/>
        <v>-2</v>
      </c>
      <c r="L3495" s="6">
        <f t="shared" si="772"/>
        <v>-78.599999999999994</v>
      </c>
      <c r="M3495">
        <v>1</v>
      </c>
      <c r="N3495" s="9">
        <f t="shared" si="773"/>
        <v>0</v>
      </c>
      <c r="O3495" s="9">
        <f t="shared" si="774"/>
        <v>-1</v>
      </c>
      <c r="P3495" s="9">
        <f t="shared" si="775"/>
        <v>0</v>
      </c>
      <c r="Q3495" s="8">
        <f t="shared" si="776"/>
        <v>0</v>
      </c>
      <c r="R3495" s="8">
        <f t="shared" si="777"/>
        <v>-36.799999999999997</v>
      </c>
      <c r="S3495" t="str">
        <f t="shared" si="778"/>
        <v>9.00.00</v>
      </c>
      <c r="T3495" t="str">
        <f t="shared" si="779"/>
        <v>9.00.00</v>
      </c>
      <c r="U3495" t="str">
        <f t="shared" si="780"/>
        <v>15-nov-2018</v>
      </c>
      <c r="V3495">
        <f t="shared" si="781"/>
        <v>11</v>
      </c>
      <c r="W3495">
        <f t="shared" si="782"/>
        <v>2018</v>
      </c>
      <c r="X3495">
        <f t="shared" si="783"/>
        <v>15</v>
      </c>
      <c r="Y3495" s="25">
        <f t="shared" si="784"/>
        <v>29636.900000000252</v>
      </c>
    </row>
    <row r="3496" spans="1:25">
      <c r="A3496" t="s">
        <v>6667</v>
      </c>
      <c r="B3496" t="s">
        <v>6668</v>
      </c>
      <c r="C3496" t="s">
        <v>55</v>
      </c>
      <c r="D3496">
        <v>35</v>
      </c>
      <c r="E3496" s="36">
        <v>285</v>
      </c>
      <c r="F3496" s="4">
        <v>1.2500000000000001E-2</v>
      </c>
      <c r="G3496">
        <v>0</v>
      </c>
      <c r="H3496" s="25">
        <v>284.8</v>
      </c>
      <c r="I3496" s="25">
        <v>0</v>
      </c>
      <c r="J3496" s="3">
        <v>10000</v>
      </c>
      <c r="K3496" s="7">
        <f t="shared" si="771"/>
        <v>1</v>
      </c>
      <c r="L3496" s="6">
        <f t="shared" si="772"/>
        <v>285</v>
      </c>
      <c r="M3496">
        <v>1</v>
      </c>
      <c r="N3496" s="9">
        <f t="shared" si="773"/>
        <v>1</v>
      </c>
      <c r="O3496" s="9">
        <f t="shared" si="774"/>
        <v>0</v>
      </c>
      <c r="P3496" s="9">
        <f t="shared" si="775"/>
        <v>0</v>
      </c>
      <c r="Q3496" s="8">
        <f t="shared" si="776"/>
        <v>285</v>
      </c>
      <c r="R3496" s="8">
        <f t="shared" si="777"/>
        <v>0</v>
      </c>
      <c r="S3496" t="str">
        <f t="shared" si="778"/>
        <v>11.35.00</v>
      </c>
      <c r="T3496" t="str">
        <f t="shared" si="779"/>
        <v>14.30.00</v>
      </c>
      <c r="U3496" t="str">
        <f t="shared" si="780"/>
        <v>16-nov-2018</v>
      </c>
      <c r="V3496">
        <f t="shared" si="781"/>
        <v>11</v>
      </c>
      <c r="W3496">
        <f t="shared" si="782"/>
        <v>2018</v>
      </c>
      <c r="X3496">
        <f t="shared" si="783"/>
        <v>16</v>
      </c>
      <c r="Y3496" s="25">
        <f t="shared" si="784"/>
        <v>29921.900000000252</v>
      </c>
    </row>
    <row r="3497" spans="1:25">
      <c r="A3497" t="s">
        <v>4775</v>
      </c>
      <c r="B3497" t="s">
        <v>4776</v>
      </c>
      <c r="C3497" t="s">
        <v>55</v>
      </c>
      <c r="D3497">
        <v>3</v>
      </c>
      <c r="E3497" s="36">
        <v>62.2</v>
      </c>
      <c r="F3497" s="4">
        <v>5.4999999999999997E-3</v>
      </c>
      <c r="G3497">
        <v>0</v>
      </c>
      <c r="H3497" s="25">
        <v>95.4</v>
      </c>
      <c r="I3497" s="25">
        <v>0</v>
      </c>
      <c r="J3497" s="3">
        <v>10000</v>
      </c>
      <c r="K3497" s="7">
        <f t="shared" si="771"/>
        <v>2</v>
      </c>
      <c r="L3497" s="6">
        <f t="shared" si="772"/>
        <v>347.2</v>
      </c>
      <c r="M3497">
        <v>1</v>
      </c>
      <c r="N3497" s="9">
        <f t="shared" si="773"/>
        <v>1</v>
      </c>
      <c r="O3497" s="9">
        <f t="shared" si="774"/>
        <v>0</v>
      </c>
      <c r="P3497" s="9">
        <f t="shared" si="775"/>
        <v>0</v>
      </c>
      <c r="Q3497" s="8">
        <f t="shared" si="776"/>
        <v>62.2</v>
      </c>
      <c r="R3497" s="8">
        <f t="shared" si="777"/>
        <v>0</v>
      </c>
      <c r="S3497" t="str">
        <f t="shared" si="778"/>
        <v>12.00.00</v>
      </c>
      <c r="T3497" t="str">
        <f t="shared" si="779"/>
        <v>15.00.00</v>
      </c>
      <c r="U3497" t="str">
        <f t="shared" si="780"/>
        <v>16-nov-2018</v>
      </c>
      <c r="V3497">
        <f t="shared" si="781"/>
        <v>11</v>
      </c>
      <c r="W3497">
        <f t="shared" si="782"/>
        <v>2018</v>
      </c>
      <c r="X3497">
        <f t="shared" si="783"/>
        <v>16</v>
      </c>
      <c r="Y3497" s="25">
        <f t="shared" si="784"/>
        <v>29984.100000000253</v>
      </c>
    </row>
    <row r="3498" spans="1:25">
      <c r="A3498" t="s">
        <v>6669</v>
      </c>
      <c r="B3498" t="s">
        <v>6670</v>
      </c>
      <c r="C3498" t="s">
        <v>25</v>
      </c>
      <c r="D3498">
        <v>17</v>
      </c>
      <c r="E3498" s="36">
        <v>25.1</v>
      </c>
      <c r="F3498" s="4">
        <v>2.2000000000000001E-3</v>
      </c>
      <c r="G3498">
        <v>0</v>
      </c>
      <c r="H3498" s="25">
        <v>64.8</v>
      </c>
      <c r="I3498" s="25">
        <v>-1</v>
      </c>
      <c r="J3498" s="3">
        <v>10000</v>
      </c>
      <c r="K3498" s="7">
        <f t="shared" si="771"/>
        <v>3</v>
      </c>
      <c r="L3498" s="6">
        <f t="shared" si="772"/>
        <v>372.3</v>
      </c>
      <c r="M3498">
        <v>1</v>
      </c>
      <c r="N3498" s="9">
        <f t="shared" si="773"/>
        <v>1</v>
      </c>
      <c r="O3498" s="9">
        <f t="shared" si="774"/>
        <v>0</v>
      </c>
      <c r="P3498" s="9">
        <f t="shared" si="775"/>
        <v>0</v>
      </c>
      <c r="Q3498" s="8">
        <f t="shared" si="776"/>
        <v>25.1</v>
      </c>
      <c r="R3498" s="8">
        <f t="shared" si="777"/>
        <v>0</v>
      </c>
      <c r="S3498" t="str">
        <f t="shared" si="778"/>
        <v>16.00.00</v>
      </c>
      <c r="T3498" t="str">
        <f t="shared" si="779"/>
        <v>17.25.00</v>
      </c>
      <c r="U3498" t="str">
        <f t="shared" si="780"/>
        <v>16-nov-2018</v>
      </c>
      <c r="V3498">
        <f t="shared" si="781"/>
        <v>11</v>
      </c>
      <c r="W3498">
        <f t="shared" si="782"/>
        <v>2018</v>
      </c>
      <c r="X3498">
        <f t="shared" si="783"/>
        <v>16</v>
      </c>
      <c r="Y3498" s="25">
        <f t="shared" si="784"/>
        <v>30009.200000000252</v>
      </c>
    </row>
    <row r="3499" spans="1:25">
      <c r="A3499" t="s">
        <v>6666</v>
      </c>
      <c r="B3499" t="s">
        <v>6667</v>
      </c>
      <c r="C3499" t="s">
        <v>25</v>
      </c>
      <c r="D3499">
        <v>27</v>
      </c>
      <c r="E3499" s="36">
        <v>-38.6</v>
      </c>
      <c r="F3499" s="4">
        <v>-3.3999999999999998E-3</v>
      </c>
      <c r="G3499">
        <v>0</v>
      </c>
      <c r="H3499" s="25">
        <v>9.5</v>
      </c>
      <c r="I3499" s="25">
        <v>-44.9</v>
      </c>
      <c r="J3499" s="3">
        <v>10000</v>
      </c>
      <c r="K3499" s="7">
        <f t="shared" si="771"/>
        <v>-1</v>
      </c>
      <c r="L3499" s="6">
        <f t="shared" si="772"/>
        <v>-38.6</v>
      </c>
      <c r="M3499">
        <v>1</v>
      </c>
      <c r="N3499" s="9">
        <f t="shared" si="773"/>
        <v>0</v>
      </c>
      <c r="O3499" s="9">
        <f t="shared" si="774"/>
        <v>-1</v>
      </c>
      <c r="P3499" s="9">
        <f t="shared" si="775"/>
        <v>0</v>
      </c>
      <c r="Q3499" s="8">
        <f t="shared" si="776"/>
        <v>0</v>
      </c>
      <c r="R3499" s="8">
        <f t="shared" si="777"/>
        <v>-38.6</v>
      </c>
      <c r="S3499" t="str">
        <f t="shared" si="778"/>
        <v>9.20.00</v>
      </c>
      <c r="T3499" t="str">
        <f t="shared" si="779"/>
        <v>11.35.00</v>
      </c>
      <c r="U3499" t="str">
        <f t="shared" si="780"/>
        <v>16-nov-2018</v>
      </c>
      <c r="V3499">
        <f t="shared" si="781"/>
        <v>11</v>
      </c>
      <c r="W3499">
        <f t="shared" si="782"/>
        <v>2018</v>
      </c>
      <c r="X3499">
        <f t="shared" si="783"/>
        <v>16</v>
      </c>
      <c r="Y3499" s="25">
        <f t="shared" si="784"/>
        <v>29970.600000000253</v>
      </c>
    </row>
    <row r="3500" spans="1:25">
      <c r="A3500" t="s">
        <v>4777</v>
      </c>
      <c r="B3500" t="s">
        <v>4778</v>
      </c>
      <c r="C3500" t="s">
        <v>25</v>
      </c>
      <c r="D3500">
        <v>10</v>
      </c>
      <c r="E3500" s="36">
        <v>19.2</v>
      </c>
      <c r="F3500" s="4">
        <v>1.6999999999999999E-3</v>
      </c>
      <c r="G3500">
        <v>0</v>
      </c>
      <c r="H3500" s="25">
        <v>83.8</v>
      </c>
      <c r="I3500" s="25">
        <v>0</v>
      </c>
      <c r="J3500" s="3">
        <v>10000</v>
      </c>
      <c r="K3500" s="7">
        <f t="shared" si="771"/>
        <v>1</v>
      </c>
      <c r="L3500" s="6">
        <f t="shared" si="772"/>
        <v>19.2</v>
      </c>
      <c r="M3500">
        <v>1</v>
      </c>
      <c r="N3500" s="9">
        <f t="shared" si="773"/>
        <v>1</v>
      </c>
      <c r="O3500" s="9">
        <f t="shared" si="774"/>
        <v>0</v>
      </c>
      <c r="P3500" s="9">
        <f t="shared" si="775"/>
        <v>0</v>
      </c>
      <c r="Q3500" s="8">
        <f t="shared" si="776"/>
        <v>19.2</v>
      </c>
      <c r="R3500" s="8">
        <f t="shared" si="777"/>
        <v>0</v>
      </c>
      <c r="S3500" t="str">
        <f t="shared" si="778"/>
        <v>0.00.00</v>
      </c>
      <c r="T3500" t="str">
        <f t="shared" si="779"/>
        <v>10.00.00</v>
      </c>
      <c r="U3500" t="str">
        <f t="shared" si="780"/>
        <v>19-nov-2018</v>
      </c>
      <c r="V3500">
        <f t="shared" si="781"/>
        <v>11</v>
      </c>
      <c r="W3500">
        <f t="shared" si="782"/>
        <v>2018</v>
      </c>
      <c r="X3500">
        <f t="shared" si="783"/>
        <v>19</v>
      </c>
      <c r="Y3500" s="25">
        <f t="shared" si="784"/>
        <v>29989.800000000254</v>
      </c>
    </row>
    <row r="3501" spans="1:25">
      <c r="A3501" t="s">
        <v>2686</v>
      </c>
      <c r="B3501" t="s">
        <v>2687</v>
      </c>
      <c r="C3501" t="s">
        <v>55</v>
      </c>
      <c r="D3501">
        <v>8</v>
      </c>
      <c r="E3501" s="38">
        <v>176.6</v>
      </c>
      <c r="F3501" s="4">
        <v>7.7999999999999996E-3</v>
      </c>
      <c r="G3501">
        <v>0</v>
      </c>
      <c r="H3501" s="25">
        <v>205.2</v>
      </c>
      <c r="I3501" s="25">
        <v>-41</v>
      </c>
      <c r="J3501" s="3">
        <v>10000</v>
      </c>
      <c r="K3501" s="7">
        <f t="shared" si="771"/>
        <v>2</v>
      </c>
      <c r="L3501" s="6">
        <f t="shared" si="772"/>
        <v>195.79999999999998</v>
      </c>
      <c r="M3501">
        <v>1</v>
      </c>
      <c r="N3501" s="9">
        <f t="shared" si="773"/>
        <v>1</v>
      </c>
      <c r="O3501" s="9">
        <f t="shared" si="774"/>
        <v>0</v>
      </c>
      <c r="P3501" s="9">
        <f t="shared" si="775"/>
        <v>0</v>
      </c>
      <c r="Q3501" s="8">
        <f t="shared" si="776"/>
        <v>176.6</v>
      </c>
      <c r="R3501" s="8">
        <f t="shared" si="777"/>
        <v>0</v>
      </c>
      <c r="S3501" t="str">
        <f t="shared" si="778"/>
        <v>13.00.00</v>
      </c>
      <c r="T3501" t="str">
        <f t="shared" si="779"/>
        <v>21.00.00</v>
      </c>
      <c r="U3501" t="str">
        <f t="shared" si="780"/>
        <v>19-nov-2018</v>
      </c>
      <c r="V3501">
        <f t="shared" si="781"/>
        <v>11</v>
      </c>
      <c r="W3501">
        <f t="shared" si="782"/>
        <v>2018</v>
      </c>
      <c r="X3501">
        <f t="shared" si="783"/>
        <v>19</v>
      </c>
      <c r="Y3501" s="25">
        <f t="shared" si="784"/>
        <v>30166.400000000252</v>
      </c>
    </row>
    <row r="3502" spans="1:25">
      <c r="A3502" t="s">
        <v>6671</v>
      </c>
      <c r="B3502" t="s">
        <v>6672</v>
      </c>
      <c r="C3502" t="s">
        <v>25</v>
      </c>
      <c r="D3502">
        <v>23</v>
      </c>
      <c r="E3502" s="36">
        <v>-95.6</v>
      </c>
      <c r="F3502" s="4">
        <v>-8.3999999999999995E-3</v>
      </c>
      <c r="G3502">
        <v>0</v>
      </c>
      <c r="H3502" s="25">
        <v>0</v>
      </c>
      <c r="I3502" s="25">
        <v>-127</v>
      </c>
      <c r="J3502" s="3">
        <v>10000</v>
      </c>
      <c r="K3502" s="7">
        <f t="shared" si="771"/>
        <v>-1</v>
      </c>
      <c r="L3502" s="6">
        <f t="shared" si="772"/>
        <v>-95.6</v>
      </c>
      <c r="M3502">
        <v>1</v>
      </c>
      <c r="N3502" s="9">
        <f t="shared" si="773"/>
        <v>0</v>
      </c>
      <c r="O3502" s="9">
        <f t="shared" si="774"/>
        <v>-1</v>
      </c>
      <c r="P3502" s="9">
        <f t="shared" si="775"/>
        <v>0</v>
      </c>
      <c r="Q3502" s="8">
        <f t="shared" si="776"/>
        <v>0</v>
      </c>
      <c r="R3502" s="8">
        <f t="shared" si="777"/>
        <v>-95.6</v>
      </c>
      <c r="S3502" t="str">
        <f t="shared" si="778"/>
        <v>14.30.00</v>
      </c>
      <c r="T3502" t="str">
        <f t="shared" si="779"/>
        <v>16.25.00</v>
      </c>
      <c r="U3502" t="str">
        <f t="shared" si="780"/>
        <v>19-nov-2018</v>
      </c>
      <c r="V3502">
        <f t="shared" si="781"/>
        <v>11</v>
      </c>
      <c r="W3502">
        <f t="shared" si="782"/>
        <v>2018</v>
      </c>
      <c r="X3502">
        <f t="shared" si="783"/>
        <v>19</v>
      </c>
      <c r="Y3502" s="25">
        <f t="shared" si="784"/>
        <v>30070.800000000254</v>
      </c>
    </row>
    <row r="3503" spans="1:25">
      <c r="A3503" t="s">
        <v>6672</v>
      </c>
      <c r="B3503" t="s">
        <v>6673</v>
      </c>
      <c r="C3503" t="s">
        <v>55</v>
      </c>
      <c r="D3503">
        <v>12</v>
      </c>
      <c r="E3503" s="36">
        <v>29.6</v>
      </c>
      <c r="F3503" s="4">
        <v>1.2999999999999999E-3</v>
      </c>
      <c r="G3503">
        <v>0</v>
      </c>
      <c r="H3503" s="25">
        <v>29.3</v>
      </c>
      <c r="I3503" s="25">
        <v>-104.1</v>
      </c>
      <c r="J3503" s="3">
        <v>10000</v>
      </c>
      <c r="K3503" s="7">
        <f t="shared" si="771"/>
        <v>1</v>
      </c>
      <c r="L3503" s="6">
        <f t="shared" si="772"/>
        <v>29.6</v>
      </c>
      <c r="M3503">
        <v>1</v>
      </c>
      <c r="N3503" s="9">
        <f t="shared" si="773"/>
        <v>1</v>
      </c>
      <c r="O3503" s="9">
        <f t="shared" si="774"/>
        <v>0</v>
      </c>
      <c r="P3503" s="9">
        <f t="shared" si="775"/>
        <v>0</v>
      </c>
      <c r="Q3503" s="8">
        <f t="shared" si="776"/>
        <v>29.6</v>
      </c>
      <c r="R3503" s="8">
        <f t="shared" si="777"/>
        <v>0</v>
      </c>
      <c r="S3503" t="str">
        <f t="shared" si="778"/>
        <v>16.25.00</v>
      </c>
      <c r="T3503" t="str">
        <f t="shared" si="779"/>
        <v>17.25.00</v>
      </c>
      <c r="U3503" t="str">
        <f t="shared" si="780"/>
        <v>19-nov-2018</v>
      </c>
      <c r="V3503">
        <f t="shared" si="781"/>
        <v>11</v>
      </c>
      <c r="W3503">
        <f t="shared" si="782"/>
        <v>2018</v>
      </c>
      <c r="X3503">
        <f t="shared" si="783"/>
        <v>19</v>
      </c>
      <c r="Y3503" s="25">
        <f t="shared" si="784"/>
        <v>30100.400000000252</v>
      </c>
    </row>
    <row r="3504" spans="1:25">
      <c r="A3504" t="s">
        <v>4779</v>
      </c>
      <c r="B3504" t="s">
        <v>4780</v>
      </c>
      <c r="C3504" t="s">
        <v>55</v>
      </c>
      <c r="D3504">
        <v>18</v>
      </c>
      <c r="E3504" s="36">
        <v>145.19999999999999</v>
      </c>
      <c r="F3504" s="4">
        <v>1.2800000000000001E-2</v>
      </c>
      <c r="G3504">
        <v>0</v>
      </c>
      <c r="H3504" s="25">
        <v>202.2</v>
      </c>
      <c r="I3504" s="25">
        <v>0</v>
      </c>
      <c r="J3504" s="3">
        <v>10000</v>
      </c>
      <c r="K3504" s="7">
        <f t="shared" si="771"/>
        <v>2</v>
      </c>
      <c r="L3504" s="6">
        <f t="shared" si="772"/>
        <v>174.79999999999998</v>
      </c>
      <c r="M3504">
        <v>1</v>
      </c>
      <c r="N3504" s="9">
        <f t="shared" si="773"/>
        <v>1</v>
      </c>
      <c r="O3504" s="9">
        <f t="shared" si="774"/>
        <v>0</v>
      </c>
      <c r="P3504" s="9">
        <f t="shared" si="775"/>
        <v>0</v>
      </c>
      <c r="Q3504" s="8">
        <f t="shared" si="776"/>
        <v>145.19999999999999</v>
      </c>
      <c r="R3504" s="8">
        <f t="shared" si="777"/>
        <v>0</v>
      </c>
      <c r="S3504" t="str">
        <f t="shared" si="778"/>
        <v>17.00.00</v>
      </c>
      <c r="T3504" t="str">
        <f t="shared" si="779"/>
        <v>11.00.00</v>
      </c>
      <c r="U3504" t="str">
        <f t="shared" si="780"/>
        <v>19-nov-2018</v>
      </c>
      <c r="V3504">
        <f t="shared" si="781"/>
        <v>11</v>
      </c>
      <c r="W3504">
        <f t="shared" si="782"/>
        <v>2018</v>
      </c>
      <c r="X3504">
        <f t="shared" si="783"/>
        <v>19</v>
      </c>
      <c r="Y3504" s="25">
        <f t="shared" si="784"/>
        <v>30245.600000000253</v>
      </c>
    </row>
    <row r="3505" spans="1:25">
      <c r="A3505" t="s">
        <v>6676</v>
      </c>
      <c r="B3505" t="s">
        <v>6677</v>
      </c>
      <c r="C3505" t="s">
        <v>25</v>
      </c>
      <c r="D3505">
        <v>27</v>
      </c>
      <c r="E3505" s="36">
        <v>-42.4</v>
      </c>
      <c r="F3505" s="4">
        <v>-3.8E-3</v>
      </c>
      <c r="G3505">
        <v>0</v>
      </c>
      <c r="H3505" s="25">
        <v>40.5</v>
      </c>
      <c r="I3505" s="25">
        <v>-69.8</v>
      </c>
      <c r="J3505" s="3">
        <v>10000</v>
      </c>
      <c r="K3505" s="7">
        <f t="shared" si="771"/>
        <v>-1</v>
      </c>
      <c r="L3505" s="6">
        <f t="shared" si="772"/>
        <v>-42.4</v>
      </c>
      <c r="M3505">
        <v>1</v>
      </c>
      <c r="N3505" s="9">
        <f t="shared" si="773"/>
        <v>0</v>
      </c>
      <c r="O3505" s="9">
        <f t="shared" si="774"/>
        <v>-1</v>
      </c>
      <c r="P3505" s="9">
        <f t="shared" si="775"/>
        <v>0</v>
      </c>
      <c r="Q3505" s="8">
        <f t="shared" si="776"/>
        <v>0</v>
      </c>
      <c r="R3505" s="8">
        <f t="shared" si="777"/>
        <v>-42.4</v>
      </c>
      <c r="S3505" t="str">
        <f t="shared" si="778"/>
        <v>12.10.00</v>
      </c>
      <c r="T3505" t="str">
        <f t="shared" si="779"/>
        <v>14.25.00</v>
      </c>
      <c r="U3505" t="str">
        <f t="shared" si="780"/>
        <v>20-nov-2018</v>
      </c>
      <c r="V3505">
        <f t="shared" si="781"/>
        <v>11</v>
      </c>
      <c r="W3505">
        <f t="shared" si="782"/>
        <v>2018</v>
      </c>
      <c r="X3505">
        <f t="shared" si="783"/>
        <v>20</v>
      </c>
      <c r="Y3505" s="25">
        <f t="shared" si="784"/>
        <v>30203.200000000252</v>
      </c>
    </row>
    <row r="3506" spans="1:25">
      <c r="A3506" t="s">
        <v>6677</v>
      </c>
      <c r="B3506" t="s">
        <v>6678</v>
      </c>
      <c r="C3506" t="s">
        <v>55</v>
      </c>
      <c r="D3506">
        <v>11</v>
      </c>
      <c r="E3506" s="36">
        <v>78.599999999999994</v>
      </c>
      <c r="F3506" s="4">
        <v>3.5000000000000001E-3</v>
      </c>
      <c r="G3506">
        <v>0</v>
      </c>
      <c r="H3506" s="25">
        <v>157.9</v>
      </c>
      <c r="I3506" s="25">
        <v>-28.1</v>
      </c>
      <c r="J3506" s="3">
        <v>10000</v>
      </c>
      <c r="K3506" s="7">
        <f t="shared" si="771"/>
        <v>1</v>
      </c>
      <c r="L3506" s="6">
        <f t="shared" si="772"/>
        <v>78.599999999999994</v>
      </c>
      <c r="M3506">
        <v>1</v>
      </c>
      <c r="N3506" s="9">
        <f t="shared" si="773"/>
        <v>1</v>
      </c>
      <c r="O3506" s="9">
        <f t="shared" si="774"/>
        <v>0</v>
      </c>
      <c r="P3506" s="9">
        <f t="shared" si="775"/>
        <v>0</v>
      </c>
      <c r="Q3506" s="8">
        <f t="shared" si="776"/>
        <v>78.599999999999994</v>
      </c>
      <c r="R3506" s="8">
        <f t="shared" si="777"/>
        <v>0</v>
      </c>
      <c r="S3506" t="str">
        <f t="shared" si="778"/>
        <v>14.25.00</v>
      </c>
      <c r="T3506" t="str">
        <f t="shared" si="779"/>
        <v>15.20.00</v>
      </c>
      <c r="U3506" t="str">
        <f t="shared" si="780"/>
        <v>20-nov-2018</v>
      </c>
      <c r="V3506">
        <f t="shared" si="781"/>
        <v>11</v>
      </c>
      <c r="W3506">
        <f t="shared" si="782"/>
        <v>2018</v>
      </c>
      <c r="X3506">
        <f t="shared" si="783"/>
        <v>20</v>
      </c>
      <c r="Y3506" s="25">
        <f t="shared" si="784"/>
        <v>30281.80000000025</v>
      </c>
    </row>
    <row r="3507" spans="1:25">
      <c r="A3507" t="s">
        <v>4781</v>
      </c>
      <c r="B3507" t="s">
        <v>4782</v>
      </c>
      <c r="C3507" t="s">
        <v>55</v>
      </c>
      <c r="D3507">
        <v>1</v>
      </c>
      <c r="E3507" s="36">
        <v>-28.8</v>
      </c>
      <c r="F3507" s="4">
        <v>-2.5999999999999999E-3</v>
      </c>
      <c r="G3507">
        <v>0</v>
      </c>
      <c r="H3507" s="25">
        <v>0</v>
      </c>
      <c r="I3507" s="25">
        <v>-28.8</v>
      </c>
      <c r="J3507" s="3">
        <v>10000</v>
      </c>
      <c r="K3507" s="7">
        <f t="shared" si="771"/>
        <v>-1</v>
      </c>
      <c r="L3507" s="6">
        <f t="shared" si="772"/>
        <v>-28.8</v>
      </c>
      <c r="M3507">
        <v>1</v>
      </c>
      <c r="N3507" s="9">
        <f t="shared" si="773"/>
        <v>0</v>
      </c>
      <c r="O3507" s="9">
        <f t="shared" si="774"/>
        <v>-1</v>
      </c>
      <c r="P3507" s="9">
        <f t="shared" si="775"/>
        <v>0</v>
      </c>
      <c r="Q3507" s="8">
        <f t="shared" si="776"/>
        <v>0</v>
      </c>
      <c r="R3507" s="8">
        <f t="shared" si="777"/>
        <v>-28.8</v>
      </c>
      <c r="S3507" t="str">
        <f t="shared" si="778"/>
        <v>15.00.00</v>
      </c>
      <c r="T3507" t="str">
        <f t="shared" si="779"/>
        <v>16.00.00</v>
      </c>
      <c r="U3507" t="str">
        <f t="shared" si="780"/>
        <v>20-nov-2018</v>
      </c>
      <c r="V3507">
        <f t="shared" si="781"/>
        <v>11</v>
      </c>
      <c r="W3507">
        <f t="shared" si="782"/>
        <v>2018</v>
      </c>
      <c r="X3507">
        <f t="shared" si="783"/>
        <v>20</v>
      </c>
      <c r="Y3507" s="25">
        <f t="shared" si="784"/>
        <v>30253.000000000251</v>
      </c>
    </row>
    <row r="3508" spans="1:25">
      <c r="A3508" t="s">
        <v>6679</v>
      </c>
      <c r="B3508" t="s">
        <v>6680</v>
      </c>
      <c r="C3508" t="s">
        <v>25</v>
      </c>
      <c r="D3508">
        <v>3</v>
      </c>
      <c r="E3508" s="36">
        <v>-25</v>
      </c>
      <c r="F3508" s="4">
        <v>-2.3E-3</v>
      </c>
      <c r="G3508">
        <v>0</v>
      </c>
      <c r="H3508" s="25">
        <v>0</v>
      </c>
      <c r="I3508" s="25">
        <v>-25</v>
      </c>
      <c r="J3508" s="3">
        <v>10000</v>
      </c>
      <c r="K3508" s="7">
        <f t="shared" si="771"/>
        <v>-2</v>
      </c>
      <c r="L3508" s="6">
        <f t="shared" si="772"/>
        <v>-53.8</v>
      </c>
      <c r="M3508">
        <v>1</v>
      </c>
      <c r="N3508" s="9">
        <f t="shared" si="773"/>
        <v>0</v>
      </c>
      <c r="O3508" s="9">
        <f t="shared" si="774"/>
        <v>-1</v>
      </c>
      <c r="P3508" s="9">
        <f t="shared" si="775"/>
        <v>0</v>
      </c>
      <c r="Q3508" s="8">
        <f t="shared" si="776"/>
        <v>0</v>
      </c>
      <c r="R3508" s="8">
        <f t="shared" si="777"/>
        <v>-25</v>
      </c>
      <c r="S3508" t="str">
        <f t="shared" si="778"/>
        <v>17.10.00</v>
      </c>
      <c r="T3508" t="str">
        <f t="shared" si="779"/>
        <v>17.25.00</v>
      </c>
      <c r="U3508" t="str">
        <f t="shared" si="780"/>
        <v>20-nov-2018</v>
      </c>
      <c r="V3508">
        <f t="shared" si="781"/>
        <v>11</v>
      </c>
      <c r="W3508">
        <f t="shared" si="782"/>
        <v>2018</v>
      </c>
      <c r="X3508">
        <f t="shared" si="783"/>
        <v>20</v>
      </c>
      <c r="Y3508" s="25">
        <f t="shared" si="784"/>
        <v>30228.000000000251</v>
      </c>
    </row>
    <row r="3509" spans="1:25">
      <c r="A3509" t="s">
        <v>6674</v>
      </c>
      <c r="B3509" t="s">
        <v>6675</v>
      </c>
      <c r="C3509" t="s">
        <v>55</v>
      </c>
      <c r="D3509">
        <v>17</v>
      </c>
      <c r="E3509" s="36">
        <v>34.6</v>
      </c>
      <c r="F3509" s="4">
        <v>1.6000000000000001E-3</v>
      </c>
      <c r="G3509">
        <v>0</v>
      </c>
      <c r="H3509" s="25">
        <v>114.6</v>
      </c>
      <c r="I3509" s="25">
        <v>-18.399999999999999</v>
      </c>
      <c r="J3509" s="3">
        <v>10000</v>
      </c>
      <c r="K3509" s="7">
        <f t="shared" si="771"/>
        <v>1</v>
      </c>
      <c r="L3509" s="6">
        <f t="shared" si="772"/>
        <v>34.6</v>
      </c>
      <c r="M3509">
        <v>1</v>
      </c>
      <c r="N3509" s="9">
        <f t="shared" si="773"/>
        <v>1</v>
      </c>
      <c r="O3509" s="9">
        <f t="shared" si="774"/>
        <v>0</v>
      </c>
      <c r="P3509" s="9">
        <f t="shared" si="775"/>
        <v>0</v>
      </c>
      <c r="Q3509" s="8">
        <f t="shared" si="776"/>
        <v>34.6</v>
      </c>
      <c r="R3509" s="8">
        <f t="shared" si="777"/>
        <v>0</v>
      </c>
      <c r="S3509" t="str">
        <f t="shared" si="778"/>
        <v>9.05.00</v>
      </c>
      <c r="T3509" t="str">
        <f t="shared" si="779"/>
        <v>10.30.00</v>
      </c>
      <c r="U3509" t="str">
        <f t="shared" si="780"/>
        <v>20-nov-2018</v>
      </c>
      <c r="V3509">
        <f t="shared" si="781"/>
        <v>11</v>
      </c>
      <c r="W3509">
        <f t="shared" si="782"/>
        <v>2018</v>
      </c>
      <c r="X3509">
        <f t="shared" si="783"/>
        <v>20</v>
      </c>
      <c r="Y3509" s="25">
        <f t="shared" si="784"/>
        <v>30262.60000000025</v>
      </c>
    </row>
    <row r="3510" spans="1:25">
      <c r="A3510" t="s">
        <v>6681</v>
      </c>
      <c r="B3510" t="s">
        <v>6682</v>
      </c>
      <c r="C3510" t="s">
        <v>25</v>
      </c>
      <c r="D3510">
        <v>42</v>
      </c>
      <c r="E3510" s="36">
        <v>70.400000000000006</v>
      </c>
      <c r="F3510" s="4">
        <v>6.3E-3</v>
      </c>
      <c r="G3510">
        <v>0</v>
      </c>
      <c r="H3510" s="25">
        <v>76.7</v>
      </c>
      <c r="I3510" s="25">
        <v>-11.1</v>
      </c>
      <c r="J3510" s="3">
        <v>10000</v>
      </c>
      <c r="K3510" s="7">
        <f t="shared" si="771"/>
        <v>2</v>
      </c>
      <c r="L3510" s="6">
        <f t="shared" si="772"/>
        <v>105</v>
      </c>
      <c r="M3510">
        <v>1</v>
      </c>
      <c r="N3510" s="9">
        <f t="shared" si="773"/>
        <v>1</v>
      </c>
      <c r="O3510" s="9">
        <f t="shared" si="774"/>
        <v>0</v>
      </c>
      <c r="P3510" s="9">
        <f t="shared" si="775"/>
        <v>0</v>
      </c>
      <c r="Q3510" s="8">
        <f t="shared" si="776"/>
        <v>70.400000000000006</v>
      </c>
      <c r="R3510" s="8">
        <f t="shared" si="777"/>
        <v>0</v>
      </c>
      <c r="S3510" t="str">
        <f t="shared" si="778"/>
        <v>13.55.00</v>
      </c>
      <c r="T3510" t="str">
        <f t="shared" si="779"/>
        <v>17.25.00</v>
      </c>
      <c r="U3510" t="str">
        <f t="shared" si="780"/>
        <v>21-nov-2018</v>
      </c>
      <c r="V3510">
        <f t="shared" si="781"/>
        <v>11</v>
      </c>
      <c r="W3510">
        <f t="shared" si="782"/>
        <v>2018</v>
      </c>
      <c r="X3510">
        <f t="shared" si="783"/>
        <v>21</v>
      </c>
      <c r="Y3510" s="25">
        <f t="shared" si="784"/>
        <v>30333.000000000251</v>
      </c>
    </row>
    <row r="3511" spans="1:25">
      <c r="A3511" t="s">
        <v>4783</v>
      </c>
      <c r="B3511" t="s">
        <v>4784</v>
      </c>
      <c r="C3511" t="s">
        <v>25</v>
      </c>
      <c r="D3511">
        <v>22</v>
      </c>
      <c r="E3511" s="36">
        <v>161.19999999999999</v>
      </c>
      <c r="F3511" s="4">
        <v>1.4500000000000001E-2</v>
      </c>
      <c r="G3511">
        <v>0</v>
      </c>
      <c r="H3511" s="25">
        <v>170.8</v>
      </c>
      <c r="I3511" s="25">
        <v>0</v>
      </c>
      <c r="J3511" s="3">
        <v>10000</v>
      </c>
      <c r="K3511" s="7">
        <f t="shared" si="771"/>
        <v>3</v>
      </c>
      <c r="L3511" s="6">
        <f t="shared" si="772"/>
        <v>266.2</v>
      </c>
      <c r="M3511">
        <v>1</v>
      </c>
      <c r="N3511" s="9">
        <f t="shared" si="773"/>
        <v>1</v>
      </c>
      <c r="O3511" s="9">
        <f t="shared" si="774"/>
        <v>0</v>
      </c>
      <c r="P3511" s="9">
        <f t="shared" si="775"/>
        <v>0</v>
      </c>
      <c r="Q3511" s="8">
        <f t="shared" si="776"/>
        <v>161.19999999999999</v>
      </c>
      <c r="R3511" s="8">
        <f t="shared" si="777"/>
        <v>0</v>
      </c>
      <c r="S3511" t="str">
        <f t="shared" si="778"/>
        <v>4.00.00</v>
      </c>
      <c r="T3511" t="str">
        <f t="shared" si="779"/>
        <v>2.00.00</v>
      </c>
      <c r="U3511" t="str">
        <f t="shared" si="780"/>
        <v>21-nov-2018</v>
      </c>
      <c r="V3511">
        <f t="shared" si="781"/>
        <v>11</v>
      </c>
      <c r="W3511">
        <f t="shared" si="782"/>
        <v>2018</v>
      </c>
      <c r="X3511">
        <f t="shared" si="783"/>
        <v>21</v>
      </c>
      <c r="Y3511" s="25">
        <f t="shared" si="784"/>
        <v>30494.200000000252</v>
      </c>
    </row>
    <row r="3512" spans="1:25">
      <c r="A3512" t="s">
        <v>7778</v>
      </c>
      <c r="B3512" t="s">
        <v>7779</v>
      </c>
      <c r="C3512" t="s">
        <v>55</v>
      </c>
      <c r="D3512">
        <v>42</v>
      </c>
      <c r="E3512" s="36">
        <v>-21.4</v>
      </c>
      <c r="F3512" s="4">
        <v>-1.9E-3</v>
      </c>
      <c r="G3512">
        <v>0</v>
      </c>
      <c r="H3512" s="25">
        <v>0</v>
      </c>
      <c r="I3512" s="25">
        <v>-68.099999999999994</v>
      </c>
      <c r="J3512" s="3">
        <v>10000</v>
      </c>
      <c r="K3512" s="7">
        <f t="shared" si="771"/>
        <v>-1</v>
      </c>
      <c r="L3512" s="6">
        <f t="shared" si="772"/>
        <v>-21.4</v>
      </c>
      <c r="M3512">
        <v>1</v>
      </c>
      <c r="N3512" s="9">
        <f t="shared" si="773"/>
        <v>0</v>
      </c>
      <c r="O3512" s="9">
        <f t="shared" si="774"/>
        <v>-1</v>
      </c>
      <c r="P3512" s="9">
        <f t="shared" si="775"/>
        <v>0</v>
      </c>
      <c r="Q3512" s="8">
        <f t="shared" si="776"/>
        <v>0</v>
      </c>
      <c r="R3512" s="8">
        <f t="shared" si="777"/>
        <v>-21.4</v>
      </c>
      <c r="S3512" t="str">
        <f t="shared" si="778"/>
        <v>10.30.00</v>
      </c>
      <c r="T3512" t="str">
        <f t="shared" si="779"/>
        <v>21.00.00</v>
      </c>
      <c r="U3512" t="str">
        <f t="shared" si="780"/>
        <v>22-nov-2018</v>
      </c>
      <c r="V3512">
        <f t="shared" si="781"/>
        <v>11</v>
      </c>
      <c r="W3512">
        <f t="shared" si="782"/>
        <v>2018</v>
      </c>
      <c r="X3512">
        <f t="shared" si="783"/>
        <v>22</v>
      </c>
      <c r="Y3512" s="25">
        <f t="shared" si="784"/>
        <v>30472.80000000025</v>
      </c>
    </row>
    <row r="3513" spans="1:25">
      <c r="A3513" t="s">
        <v>6683</v>
      </c>
      <c r="B3513" t="s">
        <v>6684</v>
      </c>
      <c r="C3513" t="s">
        <v>25</v>
      </c>
      <c r="D3513">
        <v>37</v>
      </c>
      <c r="E3513" s="36">
        <v>-10</v>
      </c>
      <c r="F3513" s="4">
        <v>-8.9999999999999998E-4</v>
      </c>
      <c r="G3513">
        <v>0</v>
      </c>
      <c r="H3513" s="25">
        <v>24</v>
      </c>
      <c r="I3513" s="25">
        <v>-25.4</v>
      </c>
      <c r="J3513" s="3">
        <v>10000</v>
      </c>
      <c r="K3513" s="7">
        <f t="shared" si="771"/>
        <v>-2</v>
      </c>
      <c r="L3513" s="6">
        <f t="shared" si="772"/>
        <v>-31.4</v>
      </c>
      <c r="M3513">
        <v>1</v>
      </c>
      <c r="N3513" s="9">
        <f t="shared" si="773"/>
        <v>0</v>
      </c>
      <c r="O3513" s="9">
        <f t="shared" si="774"/>
        <v>-1</v>
      </c>
      <c r="P3513" s="9">
        <f t="shared" si="775"/>
        <v>0</v>
      </c>
      <c r="Q3513" s="8">
        <f t="shared" si="776"/>
        <v>0</v>
      </c>
      <c r="R3513" s="8">
        <f t="shared" si="777"/>
        <v>-10</v>
      </c>
      <c r="S3513" t="str">
        <f t="shared" si="778"/>
        <v>12.05.00</v>
      </c>
      <c r="T3513" t="str">
        <f t="shared" si="779"/>
        <v>15.10.00</v>
      </c>
      <c r="U3513" t="str">
        <f t="shared" si="780"/>
        <v>22-nov-2018</v>
      </c>
      <c r="V3513">
        <f t="shared" si="781"/>
        <v>11</v>
      </c>
      <c r="W3513">
        <f t="shared" si="782"/>
        <v>2018</v>
      </c>
      <c r="X3513">
        <f t="shared" si="783"/>
        <v>22</v>
      </c>
      <c r="Y3513" s="25">
        <f t="shared" si="784"/>
        <v>30462.80000000025</v>
      </c>
    </row>
    <row r="3514" spans="1:25">
      <c r="A3514" t="s">
        <v>6684</v>
      </c>
      <c r="B3514" t="s">
        <v>6685</v>
      </c>
      <c r="C3514" t="s">
        <v>55</v>
      </c>
      <c r="D3514">
        <v>13</v>
      </c>
      <c r="E3514" s="36">
        <v>-78.8</v>
      </c>
      <c r="F3514" s="4">
        <v>-3.5000000000000001E-3</v>
      </c>
      <c r="G3514">
        <v>0</v>
      </c>
      <c r="H3514" s="25">
        <v>0</v>
      </c>
      <c r="I3514" s="25">
        <v>-90.3</v>
      </c>
      <c r="J3514" s="3">
        <v>10000</v>
      </c>
      <c r="K3514" s="7">
        <f t="shared" si="771"/>
        <v>-3</v>
      </c>
      <c r="L3514" s="6">
        <f t="shared" si="772"/>
        <v>-110.19999999999999</v>
      </c>
      <c r="M3514">
        <v>1</v>
      </c>
      <c r="N3514" s="9">
        <f t="shared" si="773"/>
        <v>0</v>
      </c>
      <c r="O3514" s="9">
        <f t="shared" si="774"/>
        <v>-1</v>
      </c>
      <c r="P3514" s="9">
        <f t="shared" si="775"/>
        <v>0</v>
      </c>
      <c r="Q3514" s="8">
        <f t="shared" si="776"/>
        <v>0</v>
      </c>
      <c r="R3514" s="8">
        <f t="shared" si="777"/>
        <v>-78.8</v>
      </c>
      <c r="S3514" t="str">
        <f t="shared" si="778"/>
        <v>15.10.00</v>
      </c>
      <c r="T3514" t="str">
        <f t="shared" si="779"/>
        <v>16.15.00</v>
      </c>
      <c r="U3514" t="str">
        <f t="shared" si="780"/>
        <v>22-nov-2018</v>
      </c>
      <c r="V3514">
        <f t="shared" si="781"/>
        <v>11</v>
      </c>
      <c r="W3514">
        <f t="shared" si="782"/>
        <v>2018</v>
      </c>
      <c r="X3514">
        <f t="shared" si="783"/>
        <v>22</v>
      </c>
      <c r="Y3514" s="25">
        <f t="shared" si="784"/>
        <v>30384.000000000251</v>
      </c>
    </row>
    <row r="3515" spans="1:25">
      <c r="A3515" t="s">
        <v>6685</v>
      </c>
      <c r="B3515" t="s">
        <v>6686</v>
      </c>
      <c r="C3515" t="s">
        <v>25</v>
      </c>
      <c r="D3515">
        <v>14</v>
      </c>
      <c r="E3515" s="36">
        <v>-51.5</v>
      </c>
      <c r="F3515" s="4">
        <v>-4.5999999999999999E-3</v>
      </c>
      <c r="G3515">
        <v>0</v>
      </c>
      <c r="H3515" s="25">
        <v>0</v>
      </c>
      <c r="I3515" s="25">
        <v>-53.1</v>
      </c>
      <c r="J3515" s="3">
        <v>10000</v>
      </c>
      <c r="K3515" s="7">
        <f t="shared" si="771"/>
        <v>-4</v>
      </c>
      <c r="L3515" s="6">
        <f t="shared" si="772"/>
        <v>-161.69999999999999</v>
      </c>
      <c r="M3515">
        <v>1</v>
      </c>
      <c r="N3515" s="9">
        <f t="shared" si="773"/>
        <v>0</v>
      </c>
      <c r="O3515" s="9">
        <f t="shared" si="774"/>
        <v>-1</v>
      </c>
      <c r="P3515" s="9">
        <f t="shared" si="775"/>
        <v>0</v>
      </c>
      <c r="Q3515" s="8">
        <f t="shared" si="776"/>
        <v>0</v>
      </c>
      <c r="R3515" s="8">
        <f t="shared" si="777"/>
        <v>-51.5</v>
      </c>
      <c r="S3515" t="str">
        <f t="shared" si="778"/>
        <v>16.15.00</v>
      </c>
      <c r="T3515" t="str">
        <f t="shared" si="779"/>
        <v>17.25.00</v>
      </c>
      <c r="U3515" t="str">
        <f t="shared" si="780"/>
        <v>22-nov-2018</v>
      </c>
      <c r="V3515">
        <f t="shared" si="781"/>
        <v>11</v>
      </c>
      <c r="W3515">
        <f t="shared" si="782"/>
        <v>2018</v>
      </c>
      <c r="X3515">
        <f t="shared" si="783"/>
        <v>22</v>
      </c>
      <c r="Y3515" s="25">
        <f t="shared" si="784"/>
        <v>30332.500000000251</v>
      </c>
    </row>
    <row r="3516" spans="1:25">
      <c r="A3516" t="s">
        <v>7780</v>
      </c>
      <c r="B3516" t="s">
        <v>7781</v>
      </c>
      <c r="C3516" t="s">
        <v>25</v>
      </c>
      <c r="D3516">
        <v>10</v>
      </c>
      <c r="E3516" s="36">
        <v>-69.3</v>
      </c>
      <c r="F3516" s="4">
        <v>-6.1999999999999998E-3</v>
      </c>
      <c r="G3516">
        <v>0</v>
      </c>
      <c r="H3516" s="25">
        <v>0</v>
      </c>
      <c r="I3516" s="25">
        <v>-77.599999999999994</v>
      </c>
      <c r="J3516" s="3">
        <v>10000</v>
      </c>
      <c r="K3516" s="7">
        <f t="shared" si="771"/>
        <v>-5</v>
      </c>
      <c r="L3516" s="6">
        <f t="shared" si="772"/>
        <v>-231</v>
      </c>
      <c r="M3516">
        <v>1</v>
      </c>
      <c r="N3516" s="9">
        <f t="shared" si="773"/>
        <v>0</v>
      </c>
      <c r="O3516" s="9">
        <f t="shared" si="774"/>
        <v>-1</v>
      </c>
      <c r="P3516" s="9">
        <f t="shared" si="775"/>
        <v>0</v>
      </c>
      <c r="Q3516" s="8">
        <f t="shared" si="776"/>
        <v>0</v>
      </c>
      <c r="R3516" s="8">
        <f t="shared" si="777"/>
        <v>-69.3</v>
      </c>
      <c r="S3516" t="str">
        <f t="shared" si="778"/>
        <v>10.30.00</v>
      </c>
      <c r="T3516" t="str">
        <f t="shared" si="779"/>
        <v>13.00.00</v>
      </c>
      <c r="U3516" t="str">
        <f t="shared" si="780"/>
        <v>23-nov-2018</v>
      </c>
      <c r="V3516">
        <f t="shared" si="781"/>
        <v>11</v>
      </c>
      <c r="W3516">
        <f t="shared" si="782"/>
        <v>2018</v>
      </c>
      <c r="X3516">
        <f t="shared" si="783"/>
        <v>23</v>
      </c>
      <c r="Y3516" s="25">
        <f t="shared" si="784"/>
        <v>30263.200000000252</v>
      </c>
    </row>
    <row r="3517" spans="1:25">
      <c r="A3517" t="s">
        <v>6688</v>
      </c>
      <c r="B3517" t="s">
        <v>6689</v>
      </c>
      <c r="C3517" t="s">
        <v>55</v>
      </c>
      <c r="D3517">
        <v>40</v>
      </c>
      <c r="E3517" s="36">
        <v>35.200000000000003</v>
      </c>
      <c r="F3517" s="4">
        <v>1.6000000000000001E-3</v>
      </c>
      <c r="G3517">
        <v>0</v>
      </c>
      <c r="H3517" s="25">
        <v>114.5</v>
      </c>
      <c r="I3517" s="25">
        <v>-22.1</v>
      </c>
      <c r="J3517" s="3">
        <v>10000</v>
      </c>
      <c r="K3517" s="7">
        <f t="shared" si="771"/>
        <v>1</v>
      </c>
      <c r="L3517" s="6">
        <f t="shared" si="772"/>
        <v>35.200000000000003</v>
      </c>
      <c r="M3517">
        <v>1</v>
      </c>
      <c r="N3517" s="9">
        <f t="shared" si="773"/>
        <v>1</v>
      </c>
      <c r="O3517" s="9">
        <f t="shared" si="774"/>
        <v>0</v>
      </c>
      <c r="P3517" s="9">
        <f t="shared" si="775"/>
        <v>0</v>
      </c>
      <c r="Q3517" s="8">
        <f t="shared" si="776"/>
        <v>35.200000000000003</v>
      </c>
      <c r="R3517" s="8">
        <f t="shared" si="777"/>
        <v>0</v>
      </c>
      <c r="S3517" t="str">
        <f t="shared" si="778"/>
        <v>12.15.00</v>
      </c>
      <c r="T3517" t="str">
        <f t="shared" si="779"/>
        <v>15.35.00</v>
      </c>
      <c r="U3517" t="str">
        <f t="shared" si="780"/>
        <v>23-nov-2018</v>
      </c>
      <c r="V3517">
        <f t="shared" si="781"/>
        <v>11</v>
      </c>
      <c r="W3517">
        <f t="shared" si="782"/>
        <v>2018</v>
      </c>
      <c r="X3517">
        <f t="shared" si="783"/>
        <v>23</v>
      </c>
      <c r="Y3517" s="25">
        <f t="shared" si="784"/>
        <v>30298.400000000252</v>
      </c>
    </row>
    <row r="3518" spans="1:25">
      <c r="A3518" t="s">
        <v>7781</v>
      </c>
      <c r="B3518" t="s">
        <v>7782</v>
      </c>
      <c r="C3518" t="s">
        <v>55</v>
      </c>
      <c r="D3518">
        <v>10</v>
      </c>
      <c r="E3518" s="36">
        <v>12.5</v>
      </c>
      <c r="F3518" s="4">
        <v>1.1000000000000001E-3</v>
      </c>
      <c r="G3518">
        <v>0</v>
      </c>
      <c r="H3518" s="25">
        <v>14.7</v>
      </c>
      <c r="I3518" s="25">
        <v>-53</v>
      </c>
      <c r="J3518" s="3">
        <v>10000</v>
      </c>
      <c r="K3518" s="7">
        <f t="shared" si="771"/>
        <v>2</v>
      </c>
      <c r="L3518" s="6">
        <f t="shared" si="772"/>
        <v>47.7</v>
      </c>
      <c r="M3518">
        <v>1</v>
      </c>
      <c r="N3518" s="9">
        <f t="shared" si="773"/>
        <v>1</v>
      </c>
      <c r="O3518" s="9">
        <f t="shared" si="774"/>
        <v>0</v>
      </c>
      <c r="P3518" s="9">
        <f t="shared" si="775"/>
        <v>0</v>
      </c>
      <c r="Q3518" s="8">
        <f t="shared" si="776"/>
        <v>12.5</v>
      </c>
      <c r="R3518" s="8">
        <f t="shared" si="777"/>
        <v>0</v>
      </c>
      <c r="S3518" t="str">
        <f t="shared" si="778"/>
        <v>13.00.00</v>
      </c>
      <c r="T3518" t="str">
        <f t="shared" si="779"/>
        <v>15.30.00</v>
      </c>
      <c r="U3518" t="str">
        <f t="shared" si="780"/>
        <v>23-nov-2018</v>
      </c>
      <c r="V3518">
        <f t="shared" si="781"/>
        <v>11</v>
      </c>
      <c r="W3518">
        <f t="shared" si="782"/>
        <v>2018</v>
      </c>
      <c r="X3518">
        <f t="shared" si="783"/>
        <v>23</v>
      </c>
      <c r="Y3518" s="25">
        <f t="shared" si="784"/>
        <v>30310.900000000252</v>
      </c>
    </row>
    <row r="3519" spans="1:25">
      <c r="A3519" t="s">
        <v>4785</v>
      </c>
      <c r="B3519" t="s">
        <v>4786</v>
      </c>
      <c r="C3519" t="s">
        <v>55</v>
      </c>
      <c r="D3519">
        <v>1</v>
      </c>
      <c r="E3519" s="36">
        <v>-74.8</v>
      </c>
      <c r="F3519" s="4">
        <v>-6.7000000000000002E-3</v>
      </c>
      <c r="G3519">
        <v>0</v>
      </c>
      <c r="H3519" s="25">
        <v>0</v>
      </c>
      <c r="I3519" s="25">
        <v>-74.8</v>
      </c>
      <c r="J3519" s="3">
        <v>10000</v>
      </c>
      <c r="K3519" s="7">
        <f t="shared" si="771"/>
        <v>-1</v>
      </c>
      <c r="L3519" s="6">
        <f t="shared" si="772"/>
        <v>-74.8</v>
      </c>
      <c r="M3519">
        <v>1</v>
      </c>
      <c r="N3519" s="9">
        <f t="shared" si="773"/>
        <v>0</v>
      </c>
      <c r="O3519" s="9">
        <f t="shared" si="774"/>
        <v>-1</v>
      </c>
      <c r="P3519" s="9">
        <f t="shared" si="775"/>
        <v>0</v>
      </c>
      <c r="Q3519" s="8">
        <f t="shared" si="776"/>
        <v>0</v>
      </c>
      <c r="R3519" s="8">
        <f t="shared" si="777"/>
        <v>-74.8</v>
      </c>
      <c r="S3519" t="str">
        <f t="shared" si="778"/>
        <v>15.00.00</v>
      </c>
      <c r="T3519" t="str">
        <f t="shared" si="779"/>
        <v>16.00.00</v>
      </c>
      <c r="U3519" t="str">
        <f t="shared" si="780"/>
        <v>23-nov-2018</v>
      </c>
      <c r="V3519">
        <f t="shared" si="781"/>
        <v>11</v>
      </c>
      <c r="W3519">
        <f t="shared" si="782"/>
        <v>2018</v>
      </c>
      <c r="X3519">
        <f t="shared" si="783"/>
        <v>23</v>
      </c>
      <c r="Y3519" s="25">
        <f t="shared" si="784"/>
        <v>30236.100000000253</v>
      </c>
    </row>
    <row r="3520" spans="1:25">
      <c r="A3520" t="s">
        <v>6690</v>
      </c>
      <c r="B3520" t="s">
        <v>6691</v>
      </c>
      <c r="C3520" t="s">
        <v>25</v>
      </c>
      <c r="D3520">
        <v>15</v>
      </c>
      <c r="E3520" s="36">
        <v>11.8</v>
      </c>
      <c r="F3520" s="4">
        <v>1.1000000000000001E-3</v>
      </c>
      <c r="G3520">
        <v>0</v>
      </c>
      <c r="H3520" s="25">
        <v>13</v>
      </c>
      <c r="I3520" s="25">
        <v>-29.5</v>
      </c>
      <c r="J3520" s="3">
        <v>10000</v>
      </c>
      <c r="K3520" s="7">
        <f t="shared" si="771"/>
        <v>1</v>
      </c>
      <c r="L3520" s="6">
        <f t="shared" si="772"/>
        <v>11.8</v>
      </c>
      <c r="M3520">
        <v>1</v>
      </c>
      <c r="N3520" s="9">
        <f t="shared" si="773"/>
        <v>1</v>
      </c>
      <c r="O3520" s="9">
        <f t="shared" si="774"/>
        <v>0</v>
      </c>
      <c r="P3520" s="9">
        <f t="shared" si="775"/>
        <v>0</v>
      </c>
      <c r="Q3520" s="8">
        <f t="shared" si="776"/>
        <v>11.8</v>
      </c>
      <c r="R3520" s="8">
        <f t="shared" si="777"/>
        <v>0</v>
      </c>
      <c r="S3520" t="str">
        <f t="shared" si="778"/>
        <v>16.10.00</v>
      </c>
      <c r="T3520" t="str">
        <f t="shared" si="779"/>
        <v>17.25.00</v>
      </c>
      <c r="U3520" t="str">
        <f t="shared" si="780"/>
        <v>23-nov-2018</v>
      </c>
      <c r="V3520">
        <f t="shared" si="781"/>
        <v>11</v>
      </c>
      <c r="W3520">
        <f t="shared" si="782"/>
        <v>2018</v>
      </c>
      <c r="X3520">
        <f t="shared" si="783"/>
        <v>23</v>
      </c>
      <c r="Y3520" s="25">
        <f t="shared" si="784"/>
        <v>30247.900000000252</v>
      </c>
    </row>
    <row r="3521" spans="1:25">
      <c r="A3521" t="s">
        <v>6687</v>
      </c>
      <c r="B3521" t="s">
        <v>6688</v>
      </c>
      <c r="C3521" t="s">
        <v>25</v>
      </c>
      <c r="D3521">
        <v>32</v>
      </c>
      <c r="E3521" s="36">
        <v>-14.7</v>
      </c>
      <c r="F3521" s="4">
        <v>-1.2999999999999999E-3</v>
      </c>
      <c r="G3521">
        <v>0</v>
      </c>
      <c r="H3521" s="25">
        <v>27.3</v>
      </c>
      <c r="I3521" s="25">
        <v>-23.5</v>
      </c>
      <c r="J3521" s="3">
        <v>10000</v>
      </c>
      <c r="K3521" s="7">
        <f t="shared" si="771"/>
        <v>-1</v>
      </c>
      <c r="L3521" s="6">
        <f t="shared" si="772"/>
        <v>-14.7</v>
      </c>
      <c r="M3521">
        <v>1</v>
      </c>
      <c r="N3521" s="9">
        <f t="shared" si="773"/>
        <v>0</v>
      </c>
      <c r="O3521" s="9">
        <f t="shared" si="774"/>
        <v>-1</v>
      </c>
      <c r="P3521" s="9">
        <f t="shared" si="775"/>
        <v>0</v>
      </c>
      <c r="Q3521" s="8">
        <f t="shared" si="776"/>
        <v>0</v>
      </c>
      <c r="R3521" s="8">
        <f t="shared" si="777"/>
        <v>-14.7</v>
      </c>
      <c r="S3521" t="str">
        <f t="shared" si="778"/>
        <v>9.35.00</v>
      </c>
      <c r="T3521" t="str">
        <f t="shared" si="779"/>
        <v>12.15.00</v>
      </c>
      <c r="U3521" t="str">
        <f t="shared" si="780"/>
        <v>23-nov-2018</v>
      </c>
      <c r="V3521">
        <f t="shared" si="781"/>
        <v>11</v>
      </c>
      <c r="W3521">
        <f t="shared" si="782"/>
        <v>2018</v>
      </c>
      <c r="X3521">
        <f t="shared" si="783"/>
        <v>23</v>
      </c>
      <c r="Y3521" s="25">
        <f t="shared" si="784"/>
        <v>30233.200000000252</v>
      </c>
    </row>
    <row r="3522" spans="1:25">
      <c r="A3522" t="s">
        <v>4787</v>
      </c>
      <c r="B3522" t="s">
        <v>4788</v>
      </c>
      <c r="C3522" t="s">
        <v>25</v>
      </c>
      <c r="D3522">
        <v>18</v>
      </c>
      <c r="E3522" s="36">
        <v>122.5</v>
      </c>
      <c r="F3522" s="4">
        <v>1.09E-2</v>
      </c>
      <c r="G3522">
        <v>0</v>
      </c>
      <c r="H3522" s="25">
        <v>163.6</v>
      </c>
      <c r="I3522" s="25">
        <v>-4.3</v>
      </c>
      <c r="J3522" s="3">
        <v>10000</v>
      </c>
      <c r="K3522" s="7">
        <f t="shared" si="771"/>
        <v>1</v>
      </c>
      <c r="L3522" s="6">
        <f t="shared" si="772"/>
        <v>122.5</v>
      </c>
      <c r="M3522">
        <v>1</v>
      </c>
      <c r="N3522" s="9">
        <f t="shared" si="773"/>
        <v>1</v>
      </c>
      <c r="O3522" s="9">
        <f t="shared" si="774"/>
        <v>0</v>
      </c>
      <c r="P3522" s="9">
        <f t="shared" si="775"/>
        <v>0</v>
      </c>
      <c r="Q3522" s="8">
        <f t="shared" si="776"/>
        <v>122.5</v>
      </c>
      <c r="R3522" s="8">
        <f t="shared" si="777"/>
        <v>0</v>
      </c>
      <c r="S3522" t="str">
        <f t="shared" si="778"/>
        <v>1.00.00</v>
      </c>
      <c r="T3522" t="str">
        <f t="shared" si="779"/>
        <v>19.00.00</v>
      </c>
      <c r="U3522" t="str">
        <f t="shared" si="780"/>
        <v>26-nov-2018</v>
      </c>
      <c r="V3522">
        <f t="shared" si="781"/>
        <v>11</v>
      </c>
      <c r="W3522">
        <f t="shared" si="782"/>
        <v>2018</v>
      </c>
      <c r="X3522">
        <f t="shared" si="783"/>
        <v>26</v>
      </c>
      <c r="Y3522" s="25">
        <f t="shared" si="784"/>
        <v>30355.700000000252</v>
      </c>
    </row>
    <row r="3523" spans="1:25">
      <c r="A3523" t="s">
        <v>4791</v>
      </c>
      <c r="B3523" t="s">
        <v>4792</v>
      </c>
      <c r="C3523" t="s">
        <v>55</v>
      </c>
      <c r="D3523">
        <v>9</v>
      </c>
      <c r="E3523" s="36">
        <v>-5.8</v>
      </c>
      <c r="F3523" s="4">
        <v>-5.0000000000000001E-4</v>
      </c>
      <c r="G3523">
        <v>0</v>
      </c>
      <c r="H3523" s="25">
        <v>44</v>
      </c>
      <c r="I3523" s="25">
        <v>-5.8</v>
      </c>
      <c r="J3523" s="3">
        <v>10000</v>
      </c>
      <c r="K3523" s="7">
        <f t="shared" si="771"/>
        <v>-1</v>
      </c>
      <c r="L3523" s="6">
        <f t="shared" si="772"/>
        <v>-5.8</v>
      </c>
      <c r="M3523">
        <v>1</v>
      </c>
      <c r="N3523" s="9">
        <f t="shared" si="773"/>
        <v>0</v>
      </c>
      <c r="O3523" s="9">
        <f t="shared" si="774"/>
        <v>-1</v>
      </c>
      <c r="P3523" s="9">
        <f t="shared" si="775"/>
        <v>0</v>
      </c>
      <c r="Q3523" s="8">
        <f t="shared" si="776"/>
        <v>0</v>
      </c>
      <c r="R3523" s="8">
        <f t="shared" si="777"/>
        <v>-5.8</v>
      </c>
      <c r="S3523" t="str">
        <f t="shared" si="778"/>
        <v>13.00.00</v>
      </c>
      <c r="T3523" t="str">
        <f t="shared" si="779"/>
        <v>22.00.00</v>
      </c>
      <c r="U3523" t="str">
        <f t="shared" si="780"/>
        <v>27-nov-2018</v>
      </c>
      <c r="V3523">
        <f t="shared" si="781"/>
        <v>11</v>
      </c>
      <c r="W3523">
        <f t="shared" si="782"/>
        <v>2018</v>
      </c>
      <c r="X3523">
        <f t="shared" si="783"/>
        <v>27</v>
      </c>
      <c r="Y3523" s="25">
        <f t="shared" si="784"/>
        <v>30349.900000000252</v>
      </c>
    </row>
    <row r="3524" spans="1:25">
      <c r="A3524" t="s">
        <v>6692</v>
      </c>
      <c r="B3524" t="s">
        <v>6693</v>
      </c>
      <c r="C3524" t="s">
        <v>55</v>
      </c>
      <c r="D3524">
        <v>8</v>
      </c>
      <c r="E3524" s="36">
        <v>-66</v>
      </c>
      <c r="F3524" s="4">
        <v>-2.8999999999999998E-3</v>
      </c>
      <c r="G3524">
        <v>0</v>
      </c>
      <c r="H3524" s="25">
        <v>0</v>
      </c>
      <c r="I3524" s="25">
        <v>-110</v>
      </c>
      <c r="J3524" s="3">
        <v>10000</v>
      </c>
      <c r="K3524" s="7">
        <f t="shared" si="771"/>
        <v>-2</v>
      </c>
      <c r="L3524" s="6">
        <f t="shared" si="772"/>
        <v>-71.8</v>
      </c>
      <c r="M3524">
        <v>1</v>
      </c>
      <c r="N3524" s="9">
        <f t="shared" si="773"/>
        <v>0</v>
      </c>
      <c r="O3524" s="9">
        <f t="shared" si="774"/>
        <v>-1</v>
      </c>
      <c r="P3524" s="9">
        <f t="shared" si="775"/>
        <v>0</v>
      </c>
      <c r="Q3524" s="8">
        <f t="shared" si="776"/>
        <v>0</v>
      </c>
      <c r="R3524" s="8">
        <f t="shared" si="777"/>
        <v>-66</v>
      </c>
      <c r="S3524" t="str">
        <f t="shared" si="778"/>
        <v>16.45.00</v>
      </c>
      <c r="T3524" t="str">
        <f t="shared" si="779"/>
        <v>17.25.00</v>
      </c>
      <c r="U3524" t="str">
        <f t="shared" si="780"/>
        <v>27-nov-2018</v>
      </c>
      <c r="V3524">
        <f t="shared" si="781"/>
        <v>11</v>
      </c>
      <c r="W3524">
        <f t="shared" si="782"/>
        <v>2018</v>
      </c>
      <c r="X3524">
        <f t="shared" si="783"/>
        <v>27</v>
      </c>
      <c r="Y3524" s="25">
        <f t="shared" si="784"/>
        <v>30283.900000000252</v>
      </c>
    </row>
    <row r="3525" spans="1:25">
      <c r="A3525" t="s">
        <v>3767</v>
      </c>
      <c r="B3525" t="s">
        <v>3768</v>
      </c>
      <c r="C3525" t="s">
        <v>25</v>
      </c>
      <c r="D3525">
        <v>5</v>
      </c>
      <c r="E3525" s="36">
        <v>21.1</v>
      </c>
      <c r="F3525" s="4">
        <v>1.9E-3</v>
      </c>
      <c r="G3525">
        <v>0</v>
      </c>
      <c r="H3525" s="25">
        <v>22</v>
      </c>
      <c r="I3525" s="25">
        <v>-17.8</v>
      </c>
      <c r="J3525" s="3">
        <v>10000</v>
      </c>
      <c r="K3525" s="7">
        <f t="shared" si="771"/>
        <v>1</v>
      </c>
      <c r="L3525" s="6">
        <f t="shared" si="772"/>
        <v>21.1</v>
      </c>
      <c r="M3525">
        <v>1</v>
      </c>
      <c r="N3525" s="9">
        <f t="shared" si="773"/>
        <v>1</v>
      </c>
      <c r="O3525" s="9">
        <f t="shared" si="774"/>
        <v>0</v>
      </c>
      <c r="P3525" s="9">
        <f t="shared" si="775"/>
        <v>0</v>
      </c>
      <c r="Q3525" s="8">
        <f t="shared" si="776"/>
        <v>21.1</v>
      </c>
      <c r="R3525" s="8">
        <f t="shared" si="777"/>
        <v>0</v>
      </c>
      <c r="S3525" t="str">
        <f t="shared" si="778"/>
        <v>18.00.00</v>
      </c>
      <c r="T3525" t="str">
        <f t="shared" si="779"/>
        <v>23.00.00</v>
      </c>
      <c r="U3525" t="str">
        <f t="shared" si="780"/>
        <v>27-nov-2018</v>
      </c>
      <c r="V3525">
        <f t="shared" si="781"/>
        <v>11</v>
      </c>
      <c r="W3525">
        <f t="shared" si="782"/>
        <v>2018</v>
      </c>
      <c r="X3525">
        <f t="shared" si="783"/>
        <v>27</v>
      </c>
      <c r="Y3525" s="25">
        <f t="shared" si="784"/>
        <v>30305.000000000251</v>
      </c>
    </row>
    <row r="3526" spans="1:25">
      <c r="A3526" t="s">
        <v>4789</v>
      </c>
      <c r="B3526" t="s">
        <v>4790</v>
      </c>
      <c r="C3526" t="s">
        <v>55</v>
      </c>
      <c r="D3526">
        <v>6</v>
      </c>
      <c r="E3526" s="36">
        <v>-70.8</v>
      </c>
      <c r="F3526" s="4">
        <v>-6.3E-3</v>
      </c>
      <c r="G3526">
        <v>0</v>
      </c>
      <c r="H3526" s="25">
        <v>0</v>
      </c>
      <c r="I3526" s="25">
        <v>-70.8</v>
      </c>
      <c r="J3526" s="3">
        <v>10000</v>
      </c>
      <c r="K3526" s="7">
        <f t="shared" si="771"/>
        <v>-1</v>
      </c>
      <c r="L3526" s="6">
        <f t="shared" si="772"/>
        <v>-70.8</v>
      </c>
      <c r="M3526">
        <v>1</v>
      </c>
      <c r="N3526" s="9">
        <f t="shared" si="773"/>
        <v>0</v>
      </c>
      <c r="O3526" s="9">
        <f t="shared" si="774"/>
        <v>-1</v>
      </c>
      <c r="P3526" s="9">
        <f t="shared" si="775"/>
        <v>0</v>
      </c>
      <c r="Q3526" s="8">
        <f t="shared" si="776"/>
        <v>0</v>
      </c>
      <c r="R3526" s="8">
        <f t="shared" si="777"/>
        <v>-70.8</v>
      </c>
      <c r="S3526" t="str">
        <f t="shared" si="778"/>
        <v>2.00.00</v>
      </c>
      <c r="T3526" t="str">
        <f t="shared" si="779"/>
        <v>8.00.00</v>
      </c>
      <c r="U3526" t="str">
        <f t="shared" si="780"/>
        <v>27-nov-2018</v>
      </c>
      <c r="V3526">
        <f t="shared" si="781"/>
        <v>11</v>
      </c>
      <c r="W3526">
        <f t="shared" si="782"/>
        <v>2018</v>
      </c>
      <c r="X3526">
        <f t="shared" si="783"/>
        <v>27</v>
      </c>
      <c r="Y3526" s="25">
        <f t="shared" si="784"/>
        <v>30234.200000000252</v>
      </c>
    </row>
    <row r="3527" spans="1:25">
      <c r="A3527" t="s">
        <v>4793</v>
      </c>
      <c r="B3527" t="s">
        <v>4794</v>
      </c>
      <c r="C3527" t="s">
        <v>25</v>
      </c>
      <c r="D3527">
        <v>3</v>
      </c>
      <c r="E3527" s="36">
        <v>-29.8</v>
      </c>
      <c r="F3527" s="4">
        <v>-2.5999999999999999E-3</v>
      </c>
      <c r="G3527">
        <v>0</v>
      </c>
      <c r="H3527" s="25">
        <v>42.1</v>
      </c>
      <c r="I3527" s="25">
        <v>-29.8</v>
      </c>
      <c r="J3527" s="3">
        <v>10000</v>
      </c>
      <c r="K3527" s="7">
        <f t="shared" ref="K3527:K3590" si="785">+IF(AND(E3527&gt;=0,E3526&gt;=0),K3526+1,IF(AND(E3527&lt;0,E3526&lt;0),K3526-1,IF(AND(E3527&gt;=0,E3526&lt;0),1,-1)))</f>
        <v>-2</v>
      </c>
      <c r="L3527" s="6">
        <f t="shared" ref="L3527:L3590" si="786">+IF(AND(E3527&gt;=0,E3526&gt;=0),L3526+E3527,IF(AND(E3527&lt;0,E3526&lt;0),L3526+E3527,E3527))</f>
        <v>-100.6</v>
      </c>
      <c r="M3527">
        <v>1</v>
      </c>
      <c r="N3527" s="9">
        <f t="shared" ref="N3527:N3590" si="787">+IF(E3527&gt;0,1,0)</f>
        <v>0</v>
      </c>
      <c r="O3527" s="9">
        <f t="shared" ref="O3527:O3590" si="788">+IF(E3527&lt;0,-1,0)</f>
        <v>-1</v>
      </c>
      <c r="P3527" s="9">
        <f t="shared" ref="P3527:P3590" si="789">+IF(E3527=0,1,0)</f>
        <v>0</v>
      </c>
      <c r="Q3527" s="8">
        <f t="shared" ref="Q3527:Q3590" si="790">IF(E3527&gt;=0,E3527,0)</f>
        <v>0</v>
      </c>
      <c r="R3527" s="8">
        <f t="shared" ref="R3527:R3590" si="791">IF(E3527&lt;0,E3527,0)</f>
        <v>-29.8</v>
      </c>
      <c r="S3527" t="str">
        <f t="shared" ref="S3527:S3590" si="792">REPLACE(A3527,1,SEARCH(" ",A3527),"")</f>
        <v>6.00.00</v>
      </c>
      <c r="T3527" t="str">
        <f t="shared" ref="T3527:T3590" si="793">REPLACE(B3527,1,SEARCH(" ",B3527),"")</f>
        <v>9.00.00</v>
      </c>
      <c r="U3527" t="str">
        <f t="shared" ref="U3527:U3590" si="794">LEFT(A3527,11)</f>
        <v>28-nov-2018</v>
      </c>
      <c r="V3527">
        <f t="shared" ref="V3527:V3590" si="795">MONTH(U3527)</f>
        <v>11</v>
      </c>
      <c r="W3527">
        <f t="shared" ref="W3527:W3590" si="796">YEAR(U3527)</f>
        <v>2018</v>
      </c>
      <c r="X3527">
        <f t="shared" ref="X3527:X3590" si="797">DAY(U3527)</f>
        <v>28</v>
      </c>
      <c r="Y3527" s="25">
        <f t="shared" ref="Y3527:Y3590" si="798">Y3526+E3527</f>
        <v>30204.400000000252</v>
      </c>
    </row>
    <row r="3528" spans="1:25">
      <c r="A3528" t="s">
        <v>2688</v>
      </c>
      <c r="B3528" t="s">
        <v>2689</v>
      </c>
      <c r="C3528" t="s">
        <v>55</v>
      </c>
      <c r="D3528">
        <v>8</v>
      </c>
      <c r="E3528" s="38">
        <v>-76.8</v>
      </c>
      <c r="F3528" s="4">
        <v>-3.3999999999999998E-3</v>
      </c>
      <c r="G3528">
        <v>0</v>
      </c>
      <c r="H3528" s="25">
        <v>27.2</v>
      </c>
      <c r="I3528" s="25">
        <v>-76.8</v>
      </c>
      <c r="J3528" s="3">
        <v>10000</v>
      </c>
      <c r="K3528" s="7">
        <f t="shared" si="785"/>
        <v>-3</v>
      </c>
      <c r="L3528" s="6">
        <f t="shared" si="786"/>
        <v>-177.39999999999998</v>
      </c>
      <c r="M3528">
        <v>1</v>
      </c>
      <c r="N3528" s="9">
        <f t="shared" si="787"/>
        <v>0</v>
      </c>
      <c r="O3528" s="9">
        <f t="shared" si="788"/>
        <v>-1</v>
      </c>
      <c r="P3528" s="9">
        <f t="shared" si="789"/>
        <v>0</v>
      </c>
      <c r="Q3528" s="8">
        <f t="shared" si="790"/>
        <v>0</v>
      </c>
      <c r="R3528" s="8">
        <f t="shared" si="791"/>
        <v>-76.8</v>
      </c>
      <c r="S3528" t="str">
        <f t="shared" si="792"/>
        <v>13.00.00</v>
      </c>
      <c r="T3528" t="str">
        <f t="shared" si="793"/>
        <v>21.00.00</v>
      </c>
      <c r="U3528" t="str">
        <f t="shared" si="794"/>
        <v>29-nov-2018</v>
      </c>
      <c r="V3528">
        <f t="shared" si="795"/>
        <v>11</v>
      </c>
      <c r="W3528">
        <f t="shared" si="796"/>
        <v>2018</v>
      </c>
      <c r="X3528">
        <f t="shared" si="797"/>
        <v>29</v>
      </c>
      <c r="Y3528" s="25">
        <f t="shared" si="798"/>
        <v>30127.600000000253</v>
      </c>
    </row>
    <row r="3529" spans="1:25">
      <c r="A3529" t="s">
        <v>6694</v>
      </c>
      <c r="B3529" t="s">
        <v>6695</v>
      </c>
      <c r="C3529" t="s">
        <v>25</v>
      </c>
      <c r="D3529">
        <v>17</v>
      </c>
      <c r="E3529" s="36">
        <v>-59.1</v>
      </c>
      <c r="F3529" s="4">
        <v>-5.1999999999999998E-3</v>
      </c>
      <c r="G3529">
        <v>0</v>
      </c>
      <c r="H3529" s="25">
        <v>10.199999999999999</v>
      </c>
      <c r="I3529" s="25">
        <v>-64.5</v>
      </c>
      <c r="J3529" s="3">
        <v>10000</v>
      </c>
      <c r="K3529" s="7">
        <f t="shared" si="785"/>
        <v>-4</v>
      </c>
      <c r="L3529" s="6">
        <f t="shared" si="786"/>
        <v>-236.49999999999997</v>
      </c>
      <c r="M3529">
        <v>1</v>
      </c>
      <c r="N3529" s="9">
        <f t="shared" si="787"/>
        <v>0</v>
      </c>
      <c r="O3529" s="9">
        <f t="shared" si="788"/>
        <v>-1</v>
      </c>
      <c r="P3529" s="9">
        <f t="shared" si="789"/>
        <v>0</v>
      </c>
      <c r="Q3529" s="8">
        <f t="shared" si="790"/>
        <v>0</v>
      </c>
      <c r="R3529" s="8">
        <f t="shared" si="791"/>
        <v>-59.1</v>
      </c>
      <c r="S3529" t="str">
        <f t="shared" si="792"/>
        <v>15.25.00</v>
      </c>
      <c r="T3529" t="str">
        <f t="shared" si="793"/>
        <v>16.50.00</v>
      </c>
      <c r="U3529" t="str">
        <f t="shared" si="794"/>
        <v>29-nov-2018</v>
      </c>
      <c r="V3529">
        <f t="shared" si="795"/>
        <v>11</v>
      </c>
      <c r="W3529">
        <f t="shared" si="796"/>
        <v>2018</v>
      </c>
      <c r="X3529">
        <f t="shared" si="797"/>
        <v>29</v>
      </c>
      <c r="Y3529" s="25">
        <f t="shared" si="798"/>
        <v>30068.500000000255</v>
      </c>
    </row>
    <row r="3530" spans="1:25">
      <c r="A3530" t="s">
        <v>6695</v>
      </c>
      <c r="B3530" t="s">
        <v>6696</v>
      </c>
      <c r="C3530" t="s">
        <v>55</v>
      </c>
      <c r="D3530">
        <v>7</v>
      </c>
      <c r="E3530" s="36">
        <v>-46.4</v>
      </c>
      <c r="F3530" s="4">
        <v>-2.0999999999999999E-3</v>
      </c>
      <c r="G3530">
        <v>0</v>
      </c>
      <c r="H3530" s="25">
        <v>0</v>
      </c>
      <c r="I3530" s="25">
        <v>-58.1</v>
      </c>
      <c r="J3530" s="3">
        <v>10000</v>
      </c>
      <c r="K3530" s="7">
        <f t="shared" si="785"/>
        <v>-5</v>
      </c>
      <c r="L3530" s="6">
        <f t="shared" si="786"/>
        <v>-282.89999999999998</v>
      </c>
      <c r="M3530">
        <v>1</v>
      </c>
      <c r="N3530" s="9">
        <f t="shared" si="787"/>
        <v>0</v>
      </c>
      <c r="O3530" s="9">
        <f t="shared" si="788"/>
        <v>-1</v>
      </c>
      <c r="P3530" s="9">
        <f t="shared" si="789"/>
        <v>0</v>
      </c>
      <c r="Q3530" s="8">
        <f t="shared" si="790"/>
        <v>0</v>
      </c>
      <c r="R3530" s="8">
        <f t="shared" si="791"/>
        <v>-46.4</v>
      </c>
      <c r="S3530" t="str">
        <f t="shared" si="792"/>
        <v>16.50.00</v>
      </c>
      <c r="T3530" t="str">
        <f t="shared" si="793"/>
        <v>17.25.00</v>
      </c>
      <c r="U3530" t="str">
        <f t="shared" si="794"/>
        <v>29-nov-2018</v>
      </c>
      <c r="V3530">
        <f t="shared" si="795"/>
        <v>11</v>
      </c>
      <c r="W3530">
        <f t="shared" si="796"/>
        <v>2018</v>
      </c>
      <c r="X3530">
        <f t="shared" si="797"/>
        <v>29</v>
      </c>
      <c r="Y3530" s="25">
        <f t="shared" si="798"/>
        <v>30022.100000000253</v>
      </c>
    </row>
    <row r="3531" spans="1:25">
      <c r="A3531" t="s">
        <v>4795</v>
      </c>
      <c r="B3531" t="s">
        <v>4796</v>
      </c>
      <c r="C3531" t="s">
        <v>55</v>
      </c>
      <c r="D3531">
        <v>6</v>
      </c>
      <c r="E3531" s="36">
        <v>28.2</v>
      </c>
      <c r="F3531" s="4">
        <v>2.5000000000000001E-3</v>
      </c>
      <c r="G3531">
        <v>0</v>
      </c>
      <c r="H3531" s="25">
        <v>69.5</v>
      </c>
      <c r="I3531" s="25">
        <v>-9</v>
      </c>
      <c r="J3531" s="3">
        <v>10000</v>
      </c>
      <c r="K3531" s="7">
        <f t="shared" si="785"/>
        <v>1</v>
      </c>
      <c r="L3531" s="6">
        <f t="shared" si="786"/>
        <v>28.2</v>
      </c>
      <c r="M3531">
        <v>1</v>
      </c>
      <c r="N3531" s="9">
        <f t="shared" si="787"/>
        <v>1</v>
      </c>
      <c r="O3531" s="9">
        <f t="shared" si="788"/>
        <v>0</v>
      </c>
      <c r="P3531" s="9">
        <f t="shared" si="789"/>
        <v>0</v>
      </c>
      <c r="Q3531" s="8">
        <f t="shared" si="790"/>
        <v>28.2</v>
      </c>
      <c r="R3531" s="8">
        <f t="shared" si="791"/>
        <v>0</v>
      </c>
      <c r="S3531" t="str">
        <f t="shared" si="792"/>
        <v>8.00.00</v>
      </c>
      <c r="T3531" t="str">
        <f t="shared" si="793"/>
        <v>14.00.00</v>
      </c>
      <c r="U3531" t="str">
        <f t="shared" si="794"/>
        <v>29-nov-2018</v>
      </c>
      <c r="V3531">
        <f t="shared" si="795"/>
        <v>11</v>
      </c>
      <c r="W3531">
        <f t="shared" si="796"/>
        <v>2018</v>
      </c>
      <c r="X3531">
        <f t="shared" si="797"/>
        <v>29</v>
      </c>
      <c r="Y3531" s="25">
        <f t="shared" si="798"/>
        <v>30050.300000000254</v>
      </c>
    </row>
    <row r="3532" spans="1:25">
      <c r="A3532" t="s">
        <v>6697</v>
      </c>
      <c r="B3532" t="s">
        <v>6698</v>
      </c>
      <c r="C3532" t="s">
        <v>25</v>
      </c>
      <c r="D3532">
        <v>34</v>
      </c>
      <c r="E3532" s="36">
        <v>12.7</v>
      </c>
      <c r="F3532" s="4">
        <v>1.1000000000000001E-3</v>
      </c>
      <c r="G3532">
        <v>0</v>
      </c>
      <c r="H3532" s="25">
        <v>38.9</v>
      </c>
      <c r="I3532" s="25">
        <v>-13.8</v>
      </c>
      <c r="J3532" s="3">
        <v>10000</v>
      </c>
      <c r="K3532" s="7">
        <f t="shared" si="785"/>
        <v>2</v>
      </c>
      <c r="L3532" s="6">
        <f t="shared" si="786"/>
        <v>40.9</v>
      </c>
      <c r="M3532">
        <v>1</v>
      </c>
      <c r="N3532" s="9">
        <f t="shared" si="787"/>
        <v>1</v>
      </c>
      <c r="O3532" s="9">
        <f t="shared" si="788"/>
        <v>0</v>
      </c>
      <c r="P3532" s="9">
        <f t="shared" si="789"/>
        <v>0</v>
      </c>
      <c r="Q3532" s="8">
        <f t="shared" si="790"/>
        <v>12.7</v>
      </c>
      <c r="R3532" s="8">
        <f t="shared" si="791"/>
        <v>0</v>
      </c>
      <c r="S3532" t="str">
        <f t="shared" si="792"/>
        <v>14.35.00</v>
      </c>
      <c r="T3532" t="str">
        <f t="shared" si="793"/>
        <v>17.25.00</v>
      </c>
      <c r="U3532" t="str">
        <f t="shared" si="794"/>
        <v>30-nov-2018</v>
      </c>
      <c r="V3532">
        <f t="shared" si="795"/>
        <v>11</v>
      </c>
      <c r="W3532">
        <f t="shared" si="796"/>
        <v>2018</v>
      </c>
      <c r="X3532">
        <f t="shared" si="797"/>
        <v>30</v>
      </c>
      <c r="Y3532" s="25">
        <f t="shared" si="798"/>
        <v>30063.000000000255</v>
      </c>
    </row>
    <row r="3533" spans="1:25">
      <c r="A3533" t="s">
        <v>4797</v>
      </c>
      <c r="B3533" t="s">
        <v>4798</v>
      </c>
      <c r="C3533" t="s">
        <v>25</v>
      </c>
      <c r="D3533">
        <v>16</v>
      </c>
      <c r="E3533" s="36">
        <v>197.2</v>
      </c>
      <c r="F3533" s="4">
        <v>1.7500000000000002E-2</v>
      </c>
      <c r="G3533">
        <v>0</v>
      </c>
      <c r="H3533" s="25">
        <v>250.8</v>
      </c>
      <c r="I3533" s="25">
        <v>-4.8</v>
      </c>
      <c r="J3533" s="3">
        <v>10000</v>
      </c>
      <c r="K3533" s="7">
        <f t="shared" si="785"/>
        <v>3</v>
      </c>
      <c r="L3533" s="6">
        <f t="shared" si="786"/>
        <v>238.1</v>
      </c>
      <c r="M3533">
        <v>1</v>
      </c>
      <c r="N3533" s="9">
        <f t="shared" si="787"/>
        <v>1</v>
      </c>
      <c r="O3533" s="9">
        <f t="shared" si="788"/>
        <v>0</v>
      </c>
      <c r="P3533" s="9">
        <f t="shared" si="789"/>
        <v>0</v>
      </c>
      <c r="Q3533" s="8">
        <f t="shared" si="790"/>
        <v>197.2</v>
      </c>
      <c r="R3533" s="8">
        <f t="shared" si="791"/>
        <v>0</v>
      </c>
      <c r="S3533" t="str">
        <f t="shared" si="792"/>
        <v>20.00.00</v>
      </c>
      <c r="T3533" t="str">
        <f t="shared" si="793"/>
        <v>13.00.00</v>
      </c>
      <c r="U3533" t="str">
        <f t="shared" si="794"/>
        <v>30-nov-2018</v>
      </c>
      <c r="V3533">
        <f t="shared" si="795"/>
        <v>11</v>
      </c>
      <c r="W3533">
        <f t="shared" si="796"/>
        <v>2018</v>
      </c>
      <c r="X3533">
        <f t="shared" si="797"/>
        <v>30</v>
      </c>
      <c r="Y3533" s="25">
        <f t="shared" si="798"/>
        <v>30260.200000000255</v>
      </c>
    </row>
    <row r="3534" spans="1:25">
      <c r="A3534" t="s">
        <v>6699</v>
      </c>
      <c r="B3534" t="s">
        <v>6700</v>
      </c>
      <c r="C3534" t="s">
        <v>55</v>
      </c>
      <c r="D3534">
        <v>4</v>
      </c>
      <c r="E3534" s="36">
        <v>-24.2</v>
      </c>
      <c r="F3534" s="4">
        <v>-1.1000000000000001E-3</v>
      </c>
      <c r="G3534">
        <v>0</v>
      </c>
      <c r="H3534" s="25">
        <v>0</v>
      </c>
      <c r="I3534" s="25">
        <v>-32.6</v>
      </c>
      <c r="J3534" s="3">
        <v>10000</v>
      </c>
      <c r="K3534" s="7">
        <f t="shared" si="785"/>
        <v>-1</v>
      </c>
      <c r="L3534" s="6">
        <f t="shared" si="786"/>
        <v>-24.2</v>
      </c>
      <c r="M3534">
        <v>1</v>
      </c>
      <c r="N3534" s="9">
        <f t="shared" si="787"/>
        <v>0</v>
      </c>
      <c r="O3534" s="9">
        <f t="shared" si="788"/>
        <v>-1</v>
      </c>
      <c r="P3534" s="9">
        <f t="shared" si="789"/>
        <v>0</v>
      </c>
      <c r="Q3534" s="8">
        <f t="shared" si="790"/>
        <v>0</v>
      </c>
      <c r="R3534" s="8">
        <f t="shared" si="791"/>
        <v>-24.2</v>
      </c>
      <c r="S3534" t="str">
        <f t="shared" si="792"/>
        <v>17.05.00</v>
      </c>
      <c r="T3534" t="str">
        <f t="shared" si="793"/>
        <v>17.25.00</v>
      </c>
      <c r="U3534" t="str">
        <f t="shared" si="794"/>
        <v xml:space="preserve">3-dic-2018 </v>
      </c>
      <c r="V3534">
        <f t="shared" si="795"/>
        <v>12</v>
      </c>
      <c r="W3534">
        <f t="shared" si="796"/>
        <v>2018</v>
      </c>
      <c r="X3534">
        <f t="shared" si="797"/>
        <v>3</v>
      </c>
      <c r="Y3534" s="25">
        <f t="shared" si="798"/>
        <v>30236.000000000255</v>
      </c>
    </row>
    <row r="3535" spans="1:25">
      <c r="A3535" t="s">
        <v>6702</v>
      </c>
      <c r="B3535" t="s">
        <v>6703</v>
      </c>
      <c r="C3535" t="s">
        <v>55</v>
      </c>
      <c r="D3535">
        <v>50</v>
      </c>
      <c r="E3535" s="36">
        <v>-51</v>
      </c>
      <c r="F3535" s="4">
        <v>-2.2000000000000001E-3</v>
      </c>
      <c r="G3535">
        <v>0</v>
      </c>
      <c r="H3535" s="25">
        <v>23.4</v>
      </c>
      <c r="I3535" s="25">
        <v>-60.4</v>
      </c>
      <c r="J3535" s="3">
        <v>10000</v>
      </c>
      <c r="K3535" s="7">
        <f t="shared" si="785"/>
        <v>-2</v>
      </c>
      <c r="L3535" s="6">
        <f t="shared" si="786"/>
        <v>-75.2</v>
      </c>
      <c r="M3535">
        <v>1</v>
      </c>
      <c r="N3535" s="9">
        <f t="shared" si="787"/>
        <v>0</v>
      </c>
      <c r="O3535" s="9">
        <f t="shared" si="788"/>
        <v>-1</v>
      </c>
      <c r="P3535" s="9">
        <f t="shared" si="789"/>
        <v>0</v>
      </c>
      <c r="Q3535" s="8">
        <f t="shared" si="790"/>
        <v>0</v>
      </c>
      <c r="R3535" s="8">
        <f t="shared" si="791"/>
        <v>-51</v>
      </c>
      <c r="S3535" t="str">
        <f t="shared" si="792"/>
        <v>10.50.00</v>
      </c>
      <c r="T3535" t="str">
        <f t="shared" si="793"/>
        <v>15.00.00</v>
      </c>
      <c r="U3535" t="str">
        <f t="shared" si="794"/>
        <v xml:space="preserve">4-dic-2018 </v>
      </c>
      <c r="V3535">
        <f t="shared" si="795"/>
        <v>12</v>
      </c>
      <c r="W3535">
        <f t="shared" si="796"/>
        <v>2018</v>
      </c>
      <c r="X3535">
        <f t="shared" si="797"/>
        <v>4</v>
      </c>
      <c r="Y3535" s="25">
        <f t="shared" si="798"/>
        <v>30185.000000000255</v>
      </c>
    </row>
    <row r="3536" spans="1:25">
      <c r="A3536" t="s">
        <v>4799</v>
      </c>
      <c r="B3536" t="s">
        <v>4800</v>
      </c>
      <c r="C3536" t="s">
        <v>55</v>
      </c>
      <c r="D3536">
        <v>17</v>
      </c>
      <c r="E3536" s="36">
        <v>182.9</v>
      </c>
      <c r="F3536" s="4">
        <v>1.61E-2</v>
      </c>
      <c r="G3536">
        <v>0</v>
      </c>
      <c r="H3536" s="25">
        <v>227.8</v>
      </c>
      <c r="I3536" s="25">
        <v>-29.4</v>
      </c>
      <c r="J3536" s="3">
        <v>10000</v>
      </c>
      <c r="K3536" s="7">
        <f t="shared" si="785"/>
        <v>1</v>
      </c>
      <c r="L3536" s="6">
        <f t="shared" si="786"/>
        <v>182.9</v>
      </c>
      <c r="M3536">
        <v>1</v>
      </c>
      <c r="N3536" s="9">
        <f t="shared" si="787"/>
        <v>1</v>
      </c>
      <c r="O3536" s="9">
        <f t="shared" si="788"/>
        <v>0</v>
      </c>
      <c r="P3536" s="9">
        <f t="shared" si="789"/>
        <v>0</v>
      </c>
      <c r="Q3536" s="8">
        <f t="shared" si="790"/>
        <v>182.9</v>
      </c>
      <c r="R3536" s="8">
        <f t="shared" si="791"/>
        <v>0</v>
      </c>
      <c r="S3536" t="str">
        <f t="shared" si="792"/>
        <v>11.00.00</v>
      </c>
      <c r="T3536" t="str">
        <f t="shared" si="793"/>
        <v>4.00.00</v>
      </c>
      <c r="U3536" t="str">
        <f t="shared" si="794"/>
        <v xml:space="preserve">4-dic-2018 </v>
      </c>
      <c r="V3536">
        <f t="shared" si="795"/>
        <v>12</v>
      </c>
      <c r="W3536">
        <f t="shared" si="796"/>
        <v>2018</v>
      </c>
      <c r="X3536">
        <f t="shared" si="797"/>
        <v>4</v>
      </c>
      <c r="Y3536" s="25">
        <f t="shared" si="798"/>
        <v>30367.900000000256</v>
      </c>
    </row>
    <row r="3537" spans="1:25">
      <c r="A3537" t="s">
        <v>6703</v>
      </c>
      <c r="B3537" t="s">
        <v>6704</v>
      </c>
      <c r="C3537" t="s">
        <v>25</v>
      </c>
      <c r="D3537">
        <v>13</v>
      </c>
      <c r="E3537" s="36">
        <v>-51.2</v>
      </c>
      <c r="F3537" s="4">
        <v>-4.4999999999999997E-3</v>
      </c>
      <c r="G3537">
        <v>0</v>
      </c>
      <c r="H3537" s="25">
        <v>0</v>
      </c>
      <c r="I3537" s="25">
        <v>-67</v>
      </c>
      <c r="J3537" s="3">
        <v>10000</v>
      </c>
      <c r="K3537" s="7">
        <f t="shared" si="785"/>
        <v>-1</v>
      </c>
      <c r="L3537" s="6">
        <f t="shared" si="786"/>
        <v>-51.2</v>
      </c>
      <c r="M3537">
        <v>1</v>
      </c>
      <c r="N3537" s="9">
        <f t="shared" si="787"/>
        <v>0</v>
      </c>
      <c r="O3537" s="9">
        <f t="shared" si="788"/>
        <v>-1</v>
      </c>
      <c r="P3537" s="9">
        <f t="shared" si="789"/>
        <v>0</v>
      </c>
      <c r="Q3537" s="8">
        <f t="shared" si="790"/>
        <v>0</v>
      </c>
      <c r="R3537" s="8">
        <f t="shared" si="791"/>
        <v>-51.2</v>
      </c>
      <c r="S3537" t="str">
        <f t="shared" si="792"/>
        <v>15.00.00</v>
      </c>
      <c r="T3537" t="str">
        <f t="shared" si="793"/>
        <v>16.05.00</v>
      </c>
      <c r="U3537" t="str">
        <f t="shared" si="794"/>
        <v xml:space="preserve">4-dic-2018 </v>
      </c>
      <c r="V3537">
        <f t="shared" si="795"/>
        <v>12</v>
      </c>
      <c r="W3537">
        <f t="shared" si="796"/>
        <v>2018</v>
      </c>
      <c r="X3537">
        <f t="shared" si="797"/>
        <v>4</v>
      </c>
      <c r="Y3537" s="25">
        <f t="shared" si="798"/>
        <v>30316.700000000255</v>
      </c>
    </row>
    <row r="3538" spans="1:25">
      <c r="A3538" t="s">
        <v>6704</v>
      </c>
      <c r="B3538" t="s">
        <v>6705</v>
      </c>
      <c r="C3538" t="s">
        <v>55</v>
      </c>
      <c r="D3538">
        <v>16</v>
      </c>
      <c r="E3538" s="36">
        <v>29.4</v>
      </c>
      <c r="F3538" s="4">
        <v>1.2999999999999999E-3</v>
      </c>
      <c r="G3538">
        <v>0</v>
      </c>
      <c r="H3538" s="25">
        <v>29.3</v>
      </c>
      <c r="I3538" s="25">
        <v>-29.3</v>
      </c>
      <c r="J3538" s="3">
        <v>10000</v>
      </c>
      <c r="K3538" s="7">
        <f t="shared" si="785"/>
        <v>1</v>
      </c>
      <c r="L3538" s="6">
        <f t="shared" si="786"/>
        <v>29.4</v>
      </c>
      <c r="M3538">
        <v>1</v>
      </c>
      <c r="N3538" s="9">
        <f t="shared" si="787"/>
        <v>1</v>
      </c>
      <c r="O3538" s="9">
        <f t="shared" si="788"/>
        <v>0</v>
      </c>
      <c r="P3538" s="9">
        <f t="shared" si="789"/>
        <v>0</v>
      </c>
      <c r="Q3538" s="8">
        <f t="shared" si="790"/>
        <v>29.4</v>
      </c>
      <c r="R3538" s="8">
        <f t="shared" si="791"/>
        <v>0</v>
      </c>
      <c r="S3538" t="str">
        <f t="shared" si="792"/>
        <v>16.05.00</v>
      </c>
      <c r="T3538" t="str">
        <f t="shared" si="793"/>
        <v>17.25.00</v>
      </c>
      <c r="U3538" t="str">
        <f t="shared" si="794"/>
        <v xml:space="preserve">4-dic-2018 </v>
      </c>
      <c r="V3538">
        <f t="shared" si="795"/>
        <v>12</v>
      </c>
      <c r="W3538">
        <f t="shared" si="796"/>
        <v>2018</v>
      </c>
      <c r="X3538">
        <f t="shared" si="797"/>
        <v>4</v>
      </c>
      <c r="Y3538" s="25">
        <f t="shared" si="798"/>
        <v>30346.100000000257</v>
      </c>
    </row>
    <row r="3539" spans="1:25">
      <c r="A3539" t="s">
        <v>3769</v>
      </c>
      <c r="B3539" t="s">
        <v>3770</v>
      </c>
      <c r="C3539" t="s">
        <v>25</v>
      </c>
      <c r="D3539">
        <v>2</v>
      </c>
      <c r="E3539" s="36">
        <v>-27.9</v>
      </c>
      <c r="F3539" s="4">
        <v>-2.5000000000000001E-3</v>
      </c>
      <c r="G3539">
        <v>0</v>
      </c>
      <c r="H3539" s="25">
        <v>0</v>
      </c>
      <c r="I3539" s="25">
        <v>-27.9</v>
      </c>
      <c r="J3539" s="3">
        <v>10000</v>
      </c>
      <c r="K3539" s="7">
        <f t="shared" si="785"/>
        <v>-1</v>
      </c>
      <c r="L3539" s="6">
        <f t="shared" si="786"/>
        <v>-27.9</v>
      </c>
      <c r="M3539">
        <v>1</v>
      </c>
      <c r="N3539" s="9">
        <f t="shared" si="787"/>
        <v>0</v>
      </c>
      <c r="O3539" s="9">
        <f t="shared" si="788"/>
        <v>-1</v>
      </c>
      <c r="P3539" s="9">
        <f t="shared" si="789"/>
        <v>0</v>
      </c>
      <c r="Q3539" s="8">
        <f t="shared" si="790"/>
        <v>0</v>
      </c>
      <c r="R3539" s="8">
        <f t="shared" si="791"/>
        <v>-27.9</v>
      </c>
      <c r="S3539" t="str">
        <f t="shared" si="792"/>
        <v>21.00.00</v>
      </c>
      <c r="T3539" t="str">
        <f t="shared" si="793"/>
        <v>23.00.00</v>
      </c>
      <c r="U3539" t="str">
        <f t="shared" si="794"/>
        <v xml:space="preserve">4-dic-2018 </v>
      </c>
      <c r="V3539">
        <f t="shared" si="795"/>
        <v>12</v>
      </c>
      <c r="W3539">
        <f t="shared" si="796"/>
        <v>2018</v>
      </c>
      <c r="X3539">
        <f t="shared" si="797"/>
        <v>4</v>
      </c>
      <c r="Y3539" s="25">
        <f t="shared" si="798"/>
        <v>30318.200000000255</v>
      </c>
    </row>
    <row r="3540" spans="1:25">
      <c r="A3540" t="s">
        <v>6701</v>
      </c>
      <c r="B3540" t="s">
        <v>6702</v>
      </c>
      <c r="C3540" t="s">
        <v>25</v>
      </c>
      <c r="D3540">
        <v>17</v>
      </c>
      <c r="E3540" s="36">
        <v>-46.8</v>
      </c>
      <c r="F3540" s="4">
        <v>-4.1000000000000003E-3</v>
      </c>
      <c r="G3540">
        <v>0</v>
      </c>
      <c r="H3540" s="25">
        <v>0</v>
      </c>
      <c r="I3540" s="25">
        <v>-50.1</v>
      </c>
      <c r="J3540" s="3">
        <v>10000</v>
      </c>
      <c r="K3540" s="7">
        <f t="shared" si="785"/>
        <v>-2</v>
      </c>
      <c r="L3540" s="6">
        <f t="shared" si="786"/>
        <v>-74.699999999999989</v>
      </c>
      <c r="M3540">
        <v>1</v>
      </c>
      <c r="N3540" s="9">
        <f t="shared" si="787"/>
        <v>0</v>
      </c>
      <c r="O3540" s="9">
        <f t="shared" si="788"/>
        <v>-1</v>
      </c>
      <c r="P3540" s="9">
        <f t="shared" si="789"/>
        <v>0</v>
      </c>
      <c r="Q3540" s="8">
        <f t="shared" si="790"/>
        <v>0</v>
      </c>
      <c r="R3540" s="8">
        <f t="shared" si="791"/>
        <v>-46.8</v>
      </c>
      <c r="S3540" t="str">
        <f t="shared" si="792"/>
        <v>9.25.00</v>
      </c>
      <c r="T3540" t="str">
        <f t="shared" si="793"/>
        <v>10.50.00</v>
      </c>
      <c r="U3540" t="str">
        <f t="shared" si="794"/>
        <v xml:space="preserve">4-dic-2018 </v>
      </c>
      <c r="V3540">
        <f t="shared" si="795"/>
        <v>12</v>
      </c>
      <c r="W3540">
        <f t="shared" si="796"/>
        <v>2018</v>
      </c>
      <c r="X3540">
        <f t="shared" si="797"/>
        <v>4</v>
      </c>
      <c r="Y3540" s="25">
        <f t="shared" si="798"/>
        <v>30271.400000000256</v>
      </c>
    </row>
    <row r="3541" spans="1:25">
      <c r="A3541" t="s">
        <v>3771</v>
      </c>
      <c r="B3541" t="s">
        <v>3772</v>
      </c>
      <c r="C3541" t="s">
        <v>25</v>
      </c>
      <c r="D3541">
        <v>12</v>
      </c>
      <c r="E3541" s="36">
        <v>-38.299999999999997</v>
      </c>
      <c r="F3541" s="4">
        <v>-3.3999999999999998E-3</v>
      </c>
      <c r="G3541">
        <v>0</v>
      </c>
      <c r="H3541" s="25">
        <v>20.3</v>
      </c>
      <c r="I3541" s="25">
        <v>-38.299999999999997</v>
      </c>
      <c r="J3541" s="3">
        <v>10000</v>
      </c>
      <c r="K3541" s="7">
        <f t="shared" si="785"/>
        <v>-3</v>
      </c>
      <c r="L3541" s="6">
        <f t="shared" si="786"/>
        <v>-112.99999999999999</v>
      </c>
      <c r="M3541">
        <v>1</v>
      </c>
      <c r="N3541" s="9">
        <f t="shared" si="787"/>
        <v>0</v>
      </c>
      <c r="O3541" s="9">
        <f t="shared" si="788"/>
        <v>-1</v>
      </c>
      <c r="P3541" s="9">
        <f t="shared" si="789"/>
        <v>0</v>
      </c>
      <c r="Q3541" s="8">
        <f t="shared" si="790"/>
        <v>0</v>
      </c>
      <c r="R3541" s="8">
        <f t="shared" si="791"/>
        <v>-38.299999999999997</v>
      </c>
      <c r="S3541" t="str">
        <f t="shared" si="792"/>
        <v>11.00.00</v>
      </c>
      <c r="T3541" t="str">
        <f t="shared" si="793"/>
        <v>23.00.00</v>
      </c>
      <c r="U3541" t="str">
        <f t="shared" si="794"/>
        <v xml:space="preserve">5-dic-2018 </v>
      </c>
      <c r="V3541">
        <f t="shared" si="795"/>
        <v>12</v>
      </c>
      <c r="W3541">
        <f t="shared" si="796"/>
        <v>2018</v>
      </c>
      <c r="X3541">
        <f t="shared" si="797"/>
        <v>5</v>
      </c>
      <c r="Y3541" s="25">
        <f t="shared" si="798"/>
        <v>30233.100000000257</v>
      </c>
    </row>
    <row r="3542" spans="1:25">
      <c r="A3542" t="s">
        <v>4801</v>
      </c>
      <c r="B3542" t="s">
        <v>4802</v>
      </c>
      <c r="C3542" t="s">
        <v>25</v>
      </c>
      <c r="D3542">
        <v>11</v>
      </c>
      <c r="E3542" s="36">
        <v>-17.8</v>
      </c>
      <c r="F3542" s="4">
        <v>-1.6000000000000001E-3</v>
      </c>
      <c r="G3542">
        <v>0</v>
      </c>
      <c r="H3542" s="25">
        <v>46.7</v>
      </c>
      <c r="I3542" s="25">
        <v>-17.8</v>
      </c>
      <c r="J3542" s="3">
        <v>10000</v>
      </c>
      <c r="K3542" s="7">
        <f t="shared" si="785"/>
        <v>-4</v>
      </c>
      <c r="L3542" s="6">
        <f t="shared" si="786"/>
        <v>-130.79999999999998</v>
      </c>
      <c r="M3542">
        <v>1</v>
      </c>
      <c r="N3542" s="9">
        <f t="shared" si="787"/>
        <v>0</v>
      </c>
      <c r="O3542" s="9">
        <f t="shared" si="788"/>
        <v>-1</v>
      </c>
      <c r="P3542" s="9">
        <f t="shared" si="789"/>
        <v>0</v>
      </c>
      <c r="Q3542" s="8">
        <f t="shared" si="790"/>
        <v>0</v>
      </c>
      <c r="R3542" s="8">
        <f t="shared" si="791"/>
        <v>-17.8</v>
      </c>
      <c r="S3542" t="str">
        <f t="shared" si="792"/>
        <v>21.00.00</v>
      </c>
      <c r="T3542" t="str">
        <f t="shared" si="793"/>
        <v>8.00.00</v>
      </c>
      <c r="U3542" t="str">
        <f t="shared" si="794"/>
        <v xml:space="preserve">6-dic-2018 </v>
      </c>
      <c r="V3542">
        <f t="shared" si="795"/>
        <v>12</v>
      </c>
      <c r="W3542">
        <f t="shared" si="796"/>
        <v>2018</v>
      </c>
      <c r="X3542">
        <f t="shared" si="797"/>
        <v>6</v>
      </c>
      <c r="Y3542" s="25">
        <f t="shared" si="798"/>
        <v>30215.300000000258</v>
      </c>
    </row>
    <row r="3543" spans="1:25">
      <c r="A3543" t="s">
        <v>6706</v>
      </c>
      <c r="B3543" t="s">
        <v>6707</v>
      </c>
      <c r="C3543" t="s">
        <v>55</v>
      </c>
      <c r="D3543">
        <v>17</v>
      </c>
      <c r="E3543" s="36">
        <v>275.8</v>
      </c>
      <c r="F3543" s="4">
        <v>1.2500000000000001E-2</v>
      </c>
      <c r="G3543">
        <v>0</v>
      </c>
      <c r="H3543" s="25">
        <v>275.8</v>
      </c>
      <c r="I3543" s="25">
        <v>0</v>
      </c>
      <c r="J3543" s="3">
        <v>10000</v>
      </c>
      <c r="K3543" s="7">
        <f t="shared" si="785"/>
        <v>1</v>
      </c>
      <c r="L3543" s="6">
        <f t="shared" si="786"/>
        <v>275.8</v>
      </c>
      <c r="M3543">
        <v>1</v>
      </c>
      <c r="N3543" s="9">
        <f t="shared" si="787"/>
        <v>1</v>
      </c>
      <c r="O3543" s="9">
        <f t="shared" si="788"/>
        <v>0</v>
      </c>
      <c r="P3543" s="9">
        <f t="shared" si="789"/>
        <v>0</v>
      </c>
      <c r="Q3543" s="8">
        <f t="shared" si="790"/>
        <v>275.8</v>
      </c>
      <c r="R3543" s="8">
        <f t="shared" si="791"/>
        <v>0</v>
      </c>
      <c r="S3543" t="str">
        <f t="shared" si="792"/>
        <v>9.35.00</v>
      </c>
      <c r="T3543" t="str">
        <f t="shared" si="793"/>
        <v>11.00.00</v>
      </c>
      <c r="U3543" t="str">
        <f t="shared" si="794"/>
        <v xml:space="preserve">6-dic-2018 </v>
      </c>
      <c r="V3543">
        <f t="shared" si="795"/>
        <v>12</v>
      </c>
      <c r="W3543">
        <f t="shared" si="796"/>
        <v>2018</v>
      </c>
      <c r="X3543">
        <f t="shared" si="797"/>
        <v>6</v>
      </c>
      <c r="Y3543" s="25">
        <f t="shared" si="798"/>
        <v>30491.100000000257</v>
      </c>
    </row>
    <row r="3544" spans="1:25">
      <c r="A3544" t="s">
        <v>6708</v>
      </c>
      <c r="B3544" t="s">
        <v>6709</v>
      </c>
      <c r="C3544" t="s">
        <v>25</v>
      </c>
      <c r="D3544">
        <v>26</v>
      </c>
      <c r="E3544" s="36">
        <v>-46.5</v>
      </c>
      <c r="F3544" s="4">
        <v>-4.3E-3</v>
      </c>
      <c r="G3544">
        <v>0</v>
      </c>
      <c r="H3544" s="25">
        <v>7.7</v>
      </c>
      <c r="I3544" s="25">
        <v>-52.5</v>
      </c>
      <c r="J3544" s="3">
        <v>10000</v>
      </c>
      <c r="K3544" s="7">
        <f t="shared" si="785"/>
        <v>-1</v>
      </c>
      <c r="L3544" s="6">
        <f t="shared" si="786"/>
        <v>-46.5</v>
      </c>
      <c r="M3544">
        <v>1</v>
      </c>
      <c r="N3544" s="9">
        <f t="shared" si="787"/>
        <v>0</v>
      </c>
      <c r="O3544" s="9">
        <f t="shared" si="788"/>
        <v>-1</v>
      </c>
      <c r="P3544" s="9">
        <f t="shared" si="789"/>
        <v>0</v>
      </c>
      <c r="Q3544" s="8">
        <f t="shared" si="790"/>
        <v>0</v>
      </c>
      <c r="R3544" s="8">
        <f t="shared" si="791"/>
        <v>-46.5</v>
      </c>
      <c r="S3544" t="str">
        <f t="shared" si="792"/>
        <v>10.40.00</v>
      </c>
      <c r="T3544" t="str">
        <f t="shared" si="793"/>
        <v>12.50.00</v>
      </c>
      <c r="U3544" t="str">
        <f t="shared" si="794"/>
        <v xml:space="preserve">7-dic-2018 </v>
      </c>
      <c r="V3544">
        <f t="shared" si="795"/>
        <v>12</v>
      </c>
      <c r="W3544">
        <f t="shared" si="796"/>
        <v>2018</v>
      </c>
      <c r="X3544">
        <f t="shared" si="797"/>
        <v>7</v>
      </c>
      <c r="Y3544" s="25">
        <f t="shared" si="798"/>
        <v>30444.600000000257</v>
      </c>
    </row>
    <row r="3545" spans="1:25">
      <c r="A3545" t="s">
        <v>6709</v>
      </c>
      <c r="B3545" t="s">
        <v>6710</v>
      </c>
      <c r="C3545" t="s">
        <v>55</v>
      </c>
      <c r="D3545">
        <v>24</v>
      </c>
      <c r="E3545" s="36">
        <v>-95</v>
      </c>
      <c r="F3545" s="4">
        <v>-4.4000000000000003E-3</v>
      </c>
      <c r="G3545">
        <v>0</v>
      </c>
      <c r="H3545" s="25">
        <v>23.8</v>
      </c>
      <c r="I3545" s="25">
        <v>-106.2</v>
      </c>
      <c r="J3545" s="3">
        <v>10000</v>
      </c>
      <c r="K3545" s="7">
        <f t="shared" si="785"/>
        <v>-2</v>
      </c>
      <c r="L3545" s="6">
        <f t="shared" si="786"/>
        <v>-141.5</v>
      </c>
      <c r="M3545">
        <v>1</v>
      </c>
      <c r="N3545" s="9">
        <f t="shared" si="787"/>
        <v>0</v>
      </c>
      <c r="O3545" s="9">
        <f t="shared" si="788"/>
        <v>-1</v>
      </c>
      <c r="P3545" s="9">
        <f t="shared" si="789"/>
        <v>0</v>
      </c>
      <c r="Q3545" s="8">
        <f t="shared" si="790"/>
        <v>0</v>
      </c>
      <c r="R3545" s="8">
        <f t="shared" si="791"/>
        <v>-95</v>
      </c>
      <c r="S3545" t="str">
        <f t="shared" si="792"/>
        <v>12.50.00</v>
      </c>
      <c r="T3545" t="str">
        <f t="shared" si="793"/>
        <v>14.50.00</v>
      </c>
      <c r="U3545" t="str">
        <f t="shared" si="794"/>
        <v xml:space="preserve">7-dic-2018 </v>
      </c>
      <c r="V3545">
        <f t="shared" si="795"/>
        <v>12</v>
      </c>
      <c r="W3545">
        <f t="shared" si="796"/>
        <v>2018</v>
      </c>
      <c r="X3545">
        <f t="shared" si="797"/>
        <v>7</v>
      </c>
      <c r="Y3545" s="25">
        <f t="shared" si="798"/>
        <v>30349.600000000257</v>
      </c>
    </row>
    <row r="3546" spans="1:25">
      <c r="A3546" t="s">
        <v>6710</v>
      </c>
      <c r="B3546" t="s">
        <v>6711</v>
      </c>
      <c r="C3546" t="s">
        <v>25</v>
      </c>
      <c r="D3546">
        <v>23</v>
      </c>
      <c r="E3546" s="36">
        <v>-59.5</v>
      </c>
      <c r="F3546" s="4">
        <v>-5.4999999999999997E-3</v>
      </c>
      <c r="G3546">
        <v>0</v>
      </c>
      <c r="H3546" s="25">
        <v>12.6</v>
      </c>
      <c r="I3546" s="25">
        <v>-71.400000000000006</v>
      </c>
      <c r="J3546" s="3">
        <v>10000</v>
      </c>
      <c r="K3546" s="7">
        <f t="shared" si="785"/>
        <v>-3</v>
      </c>
      <c r="L3546" s="6">
        <f t="shared" si="786"/>
        <v>-201</v>
      </c>
      <c r="M3546">
        <v>1</v>
      </c>
      <c r="N3546" s="9">
        <f t="shared" si="787"/>
        <v>0</v>
      </c>
      <c r="O3546" s="9">
        <f t="shared" si="788"/>
        <v>-1</v>
      </c>
      <c r="P3546" s="9">
        <f t="shared" si="789"/>
        <v>0</v>
      </c>
      <c r="Q3546" s="8">
        <f t="shared" si="790"/>
        <v>0</v>
      </c>
      <c r="R3546" s="8">
        <f t="shared" si="791"/>
        <v>-59.5</v>
      </c>
      <c r="S3546" t="str">
        <f t="shared" si="792"/>
        <v>14.50.00</v>
      </c>
      <c r="T3546" t="str">
        <f t="shared" si="793"/>
        <v>16.45.00</v>
      </c>
      <c r="U3546" t="str">
        <f t="shared" si="794"/>
        <v xml:space="preserve">7-dic-2018 </v>
      </c>
      <c r="V3546">
        <f t="shared" si="795"/>
        <v>12</v>
      </c>
      <c r="W3546">
        <f t="shared" si="796"/>
        <v>2018</v>
      </c>
      <c r="X3546">
        <f t="shared" si="797"/>
        <v>7</v>
      </c>
      <c r="Y3546" s="25">
        <f t="shared" si="798"/>
        <v>30290.100000000257</v>
      </c>
    </row>
    <row r="3547" spans="1:25">
      <c r="A3547" t="s">
        <v>6711</v>
      </c>
      <c r="B3547" t="s">
        <v>6712</v>
      </c>
      <c r="C3547" t="s">
        <v>55</v>
      </c>
      <c r="D3547">
        <v>8</v>
      </c>
      <c r="E3547" s="36">
        <v>80</v>
      </c>
      <c r="F3547" s="4">
        <v>3.7000000000000002E-3</v>
      </c>
      <c r="G3547">
        <v>0</v>
      </c>
      <c r="H3547" s="25">
        <v>80.900000000000006</v>
      </c>
      <c r="I3547" s="25">
        <v>-2.1</v>
      </c>
      <c r="J3547" s="3">
        <v>10000</v>
      </c>
      <c r="K3547" s="7">
        <f t="shared" si="785"/>
        <v>1</v>
      </c>
      <c r="L3547" s="6">
        <f t="shared" si="786"/>
        <v>80</v>
      </c>
      <c r="M3547">
        <v>1</v>
      </c>
      <c r="N3547" s="9">
        <f t="shared" si="787"/>
        <v>1</v>
      </c>
      <c r="O3547" s="9">
        <f t="shared" si="788"/>
        <v>0</v>
      </c>
      <c r="P3547" s="9">
        <f t="shared" si="789"/>
        <v>0</v>
      </c>
      <c r="Q3547" s="8">
        <f t="shared" si="790"/>
        <v>80</v>
      </c>
      <c r="R3547" s="8">
        <f t="shared" si="791"/>
        <v>0</v>
      </c>
      <c r="S3547" t="str">
        <f t="shared" si="792"/>
        <v>16.45.00</v>
      </c>
      <c r="T3547" t="str">
        <f t="shared" si="793"/>
        <v>17.25.00</v>
      </c>
      <c r="U3547" t="str">
        <f t="shared" si="794"/>
        <v xml:space="preserve">7-dic-2018 </v>
      </c>
      <c r="V3547">
        <f t="shared" si="795"/>
        <v>12</v>
      </c>
      <c r="W3547">
        <f t="shared" si="796"/>
        <v>2018</v>
      </c>
      <c r="X3547">
        <f t="shared" si="797"/>
        <v>7</v>
      </c>
      <c r="Y3547" s="25">
        <f t="shared" si="798"/>
        <v>30370.100000000257</v>
      </c>
    </row>
    <row r="3548" spans="1:25">
      <c r="A3548" t="s">
        <v>3773</v>
      </c>
      <c r="B3548" t="s">
        <v>3774</v>
      </c>
      <c r="C3548" t="s">
        <v>25</v>
      </c>
      <c r="D3548">
        <v>4</v>
      </c>
      <c r="E3548" s="36">
        <v>32.799999999999997</v>
      </c>
      <c r="F3548" s="4">
        <v>3.0999999999999999E-3</v>
      </c>
      <c r="G3548">
        <v>0</v>
      </c>
      <c r="H3548" s="25">
        <v>33.200000000000003</v>
      </c>
      <c r="I3548" s="25">
        <v>0</v>
      </c>
      <c r="J3548" s="3">
        <v>10000</v>
      </c>
      <c r="K3548" s="7">
        <f t="shared" si="785"/>
        <v>2</v>
      </c>
      <c r="L3548" s="6">
        <f t="shared" si="786"/>
        <v>112.8</v>
      </c>
      <c r="M3548">
        <v>1</v>
      </c>
      <c r="N3548" s="9">
        <f t="shared" si="787"/>
        <v>1</v>
      </c>
      <c r="O3548" s="9">
        <f t="shared" si="788"/>
        <v>0</v>
      </c>
      <c r="P3548" s="9">
        <f t="shared" si="789"/>
        <v>0</v>
      </c>
      <c r="Q3548" s="8">
        <f t="shared" si="790"/>
        <v>32.799999999999997</v>
      </c>
      <c r="R3548" s="8">
        <f t="shared" si="791"/>
        <v>0</v>
      </c>
      <c r="S3548" t="str">
        <f t="shared" si="792"/>
        <v>19.00.00</v>
      </c>
      <c r="T3548" t="str">
        <f t="shared" si="793"/>
        <v>23.00.00</v>
      </c>
      <c r="U3548" t="str">
        <f t="shared" si="794"/>
        <v>10-dic-2018</v>
      </c>
      <c r="V3548">
        <f t="shared" si="795"/>
        <v>12</v>
      </c>
      <c r="W3548">
        <f t="shared" si="796"/>
        <v>2018</v>
      </c>
      <c r="X3548">
        <f t="shared" si="797"/>
        <v>10</v>
      </c>
      <c r="Y3548" s="25">
        <f t="shared" si="798"/>
        <v>30402.900000000256</v>
      </c>
    </row>
    <row r="3549" spans="1:25">
      <c r="A3549" t="s">
        <v>4805</v>
      </c>
      <c r="B3549" t="s">
        <v>4806</v>
      </c>
      <c r="C3549" t="s">
        <v>25</v>
      </c>
      <c r="D3549">
        <v>20</v>
      </c>
      <c r="E3549" s="36">
        <v>89.2</v>
      </c>
      <c r="F3549" s="4">
        <v>8.3000000000000001E-3</v>
      </c>
      <c r="G3549">
        <v>0</v>
      </c>
      <c r="H3549" s="25">
        <v>143.1</v>
      </c>
      <c r="I3549" s="25">
        <v>-27.2</v>
      </c>
      <c r="J3549" s="3">
        <v>10000</v>
      </c>
      <c r="K3549" s="7">
        <f t="shared" si="785"/>
        <v>3</v>
      </c>
      <c r="L3549" s="6">
        <f t="shared" si="786"/>
        <v>202</v>
      </c>
      <c r="M3549">
        <v>1</v>
      </c>
      <c r="N3549" s="9">
        <f t="shared" si="787"/>
        <v>1</v>
      </c>
      <c r="O3549" s="9">
        <f t="shared" si="788"/>
        <v>0</v>
      </c>
      <c r="P3549" s="9">
        <f t="shared" si="789"/>
        <v>0</v>
      </c>
      <c r="Q3549" s="8">
        <f t="shared" si="790"/>
        <v>89.2</v>
      </c>
      <c r="R3549" s="8">
        <f t="shared" si="791"/>
        <v>0</v>
      </c>
      <c r="S3549" t="str">
        <f t="shared" si="792"/>
        <v>21.00.00</v>
      </c>
      <c r="T3549" t="str">
        <f t="shared" si="793"/>
        <v>17.00.00</v>
      </c>
      <c r="U3549" t="str">
        <f t="shared" si="794"/>
        <v>10-dic-2018</v>
      </c>
      <c r="V3549">
        <f t="shared" si="795"/>
        <v>12</v>
      </c>
      <c r="W3549">
        <f t="shared" si="796"/>
        <v>2018</v>
      </c>
      <c r="X3549">
        <f t="shared" si="797"/>
        <v>10</v>
      </c>
      <c r="Y3549" s="25">
        <f t="shared" si="798"/>
        <v>30492.100000000257</v>
      </c>
    </row>
    <row r="3550" spans="1:25">
      <c r="A3550" t="s">
        <v>4803</v>
      </c>
      <c r="B3550" t="s">
        <v>4804</v>
      </c>
      <c r="C3550" t="s">
        <v>25</v>
      </c>
      <c r="D3550">
        <v>6</v>
      </c>
      <c r="E3550" s="36">
        <v>-26.8</v>
      </c>
      <c r="F3550" s="4">
        <v>-2.5000000000000001E-3</v>
      </c>
      <c r="G3550">
        <v>0</v>
      </c>
      <c r="H3550" s="25">
        <v>35.9</v>
      </c>
      <c r="I3550" s="25">
        <v>-29.6</v>
      </c>
      <c r="J3550" s="3">
        <v>10000</v>
      </c>
      <c r="K3550" s="7">
        <f t="shared" si="785"/>
        <v>-1</v>
      </c>
      <c r="L3550" s="6">
        <f t="shared" si="786"/>
        <v>-26.8</v>
      </c>
      <c r="M3550">
        <v>1</v>
      </c>
      <c r="N3550" s="9">
        <f t="shared" si="787"/>
        <v>0</v>
      </c>
      <c r="O3550" s="9">
        <f t="shared" si="788"/>
        <v>-1</v>
      </c>
      <c r="P3550" s="9">
        <f t="shared" si="789"/>
        <v>0</v>
      </c>
      <c r="Q3550" s="8">
        <f t="shared" si="790"/>
        <v>0</v>
      </c>
      <c r="R3550" s="8">
        <f t="shared" si="791"/>
        <v>-26.8</v>
      </c>
      <c r="S3550" t="str">
        <f t="shared" si="792"/>
        <v>9.00.00</v>
      </c>
      <c r="T3550" t="str">
        <f t="shared" si="793"/>
        <v>15.00.00</v>
      </c>
      <c r="U3550" t="str">
        <f t="shared" si="794"/>
        <v>10-dic-2018</v>
      </c>
      <c r="V3550">
        <f t="shared" si="795"/>
        <v>12</v>
      </c>
      <c r="W3550">
        <f t="shared" si="796"/>
        <v>2018</v>
      </c>
      <c r="X3550">
        <f t="shared" si="797"/>
        <v>10</v>
      </c>
      <c r="Y3550" s="25">
        <f t="shared" si="798"/>
        <v>30465.300000000258</v>
      </c>
    </row>
    <row r="3551" spans="1:25">
      <c r="A3551" t="s">
        <v>6713</v>
      </c>
      <c r="B3551" t="s">
        <v>6714</v>
      </c>
      <c r="C3551" t="s">
        <v>25</v>
      </c>
      <c r="D3551">
        <v>79</v>
      </c>
      <c r="E3551" s="36">
        <v>65.900000000000006</v>
      </c>
      <c r="F3551" s="4">
        <v>6.1000000000000004E-3</v>
      </c>
      <c r="G3551">
        <v>0</v>
      </c>
      <c r="H3551" s="25">
        <v>78.099999999999994</v>
      </c>
      <c r="I3551" s="25">
        <v>-24.8</v>
      </c>
      <c r="J3551" s="3">
        <v>10000</v>
      </c>
      <c r="K3551" s="7">
        <f t="shared" si="785"/>
        <v>1</v>
      </c>
      <c r="L3551" s="6">
        <f t="shared" si="786"/>
        <v>65.900000000000006</v>
      </c>
      <c r="M3551">
        <v>1</v>
      </c>
      <c r="N3551" s="9">
        <f t="shared" si="787"/>
        <v>1</v>
      </c>
      <c r="O3551" s="9">
        <f t="shared" si="788"/>
        <v>0</v>
      </c>
      <c r="P3551" s="9">
        <f t="shared" si="789"/>
        <v>0</v>
      </c>
      <c r="Q3551" s="8">
        <f t="shared" si="790"/>
        <v>65.900000000000006</v>
      </c>
      <c r="R3551" s="8">
        <f t="shared" si="791"/>
        <v>0</v>
      </c>
      <c r="S3551" t="str">
        <f t="shared" si="792"/>
        <v>10.50.00</v>
      </c>
      <c r="T3551" t="str">
        <f t="shared" si="793"/>
        <v>17.25.00</v>
      </c>
      <c r="U3551" t="str">
        <f t="shared" si="794"/>
        <v>12-dic-2018</v>
      </c>
      <c r="V3551">
        <f t="shared" si="795"/>
        <v>12</v>
      </c>
      <c r="W3551">
        <f t="shared" si="796"/>
        <v>2018</v>
      </c>
      <c r="X3551">
        <f t="shared" si="797"/>
        <v>12</v>
      </c>
      <c r="Y3551" s="25">
        <f t="shared" si="798"/>
        <v>30531.200000000259</v>
      </c>
    </row>
    <row r="3552" spans="1:25">
      <c r="A3552" t="s">
        <v>4807</v>
      </c>
      <c r="B3552" t="s">
        <v>4808</v>
      </c>
      <c r="C3552" t="s">
        <v>25</v>
      </c>
      <c r="D3552">
        <v>6</v>
      </c>
      <c r="E3552" s="36">
        <v>-41.8</v>
      </c>
      <c r="F3552" s="4">
        <v>-3.8E-3</v>
      </c>
      <c r="G3552">
        <v>0</v>
      </c>
      <c r="H3552" s="25">
        <v>17.5</v>
      </c>
      <c r="I3552" s="25">
        <v>-41.8</v>
      </c>
      <c r="J3552" s="3">
        <v>10000</v>
      </c>
      <c r="K3552" s="7">
        <f t="shared" si="785"/>
        <v>-1</v>
      </c>
      <c r="L3552" s="6">
        <f t="shared" si="786"/>
        <v>-41.8</v>
      </c>
      <c r="M3552">
        <v>1</v>
      </c>
      <c r="N3552" s="9">
        <f t="shared" si="787"/>
        <v>0</v>
      </c>
      <c r="O3552" s="9">
        <f t="shared" si="788"/>
        <v>-1</v>
      </c>
      <c r="P3552" s="9">
        <f t="shared" si="789"/>
        <v>0</v>
      </c>
      <c r="Q3552" s="8">
        <f t="shared" si="790"/>
        <v>0</v>
      </c>
      <c r="R3552" s="8">
        <f t="shared" si="791"/>
        <v>-41.8</v>
      </c>
      <c r="S3552" t="str">
        <f t="shared" si="792"/>
        <v>3.00.00</v>
      </c>
      <c r="T3552" t="str">
        <f t="shared" si="793"/>
        <v>9.00.00</v>
      </c>
      <c r="U3552" t="str">
        <f t="shared" si="794"/>
        <v>12-dic-2018</v>
      </c>
      <c r="V3552">
        <f t="shared" si="795"/>
        <v>12</v>
      </c>
      <c r="W3552">
        <f t="shared" si="796"/>
        <v>2018</v>
      </c>
      <c r="X3552">
        <f t="shared" si="797"/>
        <v>12</v>
      </c>
      <c r="Y3552" s="25">
        <f t="shared" si="798"/>
        <v>30489.40000000026</v>
      </c>
    </row>
    <row r="3553" spans="1:25">
      <c r="A3553" t="s">
        <v>7783</v>
      </c>
      <c r="B3553" t="s">
        <v>7784</v>
      </c>
      <c r="C3553" t="s">
        <v>55</v>
      </c>
      <c r="D3553">
        <v>41</v>
      </c>
      <c r="E3553" s="36">
        <v>-12.9</v>
      </c>
      <c r="F3553" s="4">
        <v>-1.1999999999999999E-3</v>
      </c>
      <c r="G3553">
        <v>0</v>
      </c>
      <c r="H3553" s="25">
        <v>0</v>
      </c>
      <c r="I3553" s="25">
        <v>-72.599999999999994</v>
      </c>
      <c r="J3553" s="3">
        <v>10000</v>
      </c>
      <c r="K3553" s="7">
        <f t="shared" si="785"/>
        <v>-2</v>
      </c>
      <c r="L3553" s="6">
        <f t="shared" si="786"/>
        <v>-54.699999999999996</v>
      </c>
      <c r="M3553">
        <v>1</v>
      </c>
      <c r="N3553" s="9">
        <f t="shared" si="787"/>
        <v>0</v>
      </c>
      <c r="O3553" s="9">
        <f t="shared" si="788"/>
        <v>-1</v>
      </c>
      <c r="P3553" s="9">
        <f t="shared" si="789"/>
        <v>0</v>
      </c>
      <c r="Q3553" s="8">
        <f t="shared" si="790"/>
        <v>0</v>
      </c>
      <c r="R3553" s="8">
        <f t="shared" si="791"/>
        <v>-12.9</v>
      </c>
      <c r="S3553" t="str">
        <f t="shared" si="792"/>
        <v>10.45.00</v>
      </c>
      <c r="T3553" t="str">
        <f t="shared" si="793"/>
        <v>21.00.00</v>
      </c>
      <c r="U3553" t="str">
        <f t="shared" si="794"/>
        <v>13-dic-2018</v>
      </c>
      <c r="V3553">
        <f t="shared" si="795"/>
        <v>12</v>
      </c>
      <c r="W3553">
        <f t="shared" si="796"/>
        <v>2018</v>
      </c>
      <c r="X3553">
        <f t="shared" si="797"/>
        <v>13</v>
      </c>
      <c r="Y3553" s="25">
        <f t="shared" si="798"/>
        <v>30476.500000000258</v>
      </c>
    </row>
    <row r="3554" spans="1:25">
      <c r="A3554" t="s">
        <v>6717</v>
      </c>
      <c r="B3554" t="s">
        <v>6718</v>
      </c>
      <c r="C3554" t="s">
        <v>25</v>
      </c>
      <c r="D3554">
        <v>59</v>
      </c>
      <c r="E3554" s="36">
        <v>-35</v>
      </c>
      <c r="F3554" s="4">
        <v>-3.2000000000000002E-3</v>
      </c>
      <c r="G3554">
        <v>0</v>
      </c>
      <c r="H3554" s="25">
        <v>21.9</v>
      </c>
      <c r="I3554" s="25">
        <v>-35</v>
      </c>
      <c r="J3554" s="3">
        <v>10000</v>
      </c>
      <c r="K3554" s="7">
        <f t="shared" si="785"/>
        <v>-3</v>
      </c>
      <c r="L3554" s="6">
        <f t="shared" si="786"/>
        <v>-89.699999999999989</v>
      </c>
      <c r="M3554">
        <v>1</v>
      </c>
      <c r="N3554" s="9">
        <f t="shared" si="787"/>
        <v>0</v>
      </c>
      <c r="O3554" s="9">
        <f t="shared" si="788"/>
        <v>-1</v>
      </c>
      <c r="P3554" s="9">
        <f t="shared" si="789"/>
        <v>0</v>
      </c>
      <c r="Q3554" s="8">
        <f t="shared" si="790"/>
        <v>0</v>
      </c>
      <c r="R3554" s="8">
        <f t="shared" si="791"/>
        <v>-35</v>
      </c>
      <c r="S3554" t="str">
        <f t="shared" si="792"/>
        <v>12.30.00</v>
      </c>
      <c r="T3554" t="str">
        <f t="shared" si="793"/>
        <v>17.25.00</v>
      </c>
      <c r="U3554" t="str">
        <f t="shared" si="794"/>
        <v>13-dic-2018</v>
      </c>
      <c r="V3554">
        <f t="shared" si="795"/>
        <v>12</v>
      </c>
      <c r="W3554">
        <f t="shared" si="796"/>
        <v>2018</v>
      </c>
      <c r="X3554">
        <f t="shared" si="797"/>
        <v>13</v>
      </c>
      <c r="Y3554" s="25">
        <f t="shared" si="798"/>
        <v>30441.500000000258</v>
      </c>
    </row>
    <row r="3555" spans="1:25">
      <c r="A3555" t="s">
        <v>6715</v>
      </c>
      <c r="B3555" t="s">
        <v>6716</v>
      </c>
      <c r="C3555" t="s">
        <v>55</v>
      </c>
      <c r="D3555">
        <v>17</v>
      </c>
      <c r="E3555" s="36">
        <v>0</v>
      </c>
      <c r="F3555" s="4">
        <v>0</v>
      </c>
      <c r="G3555">
        <v>0</v>
      </c>
      <c r="H3555" s="25">
        <v>78</v>
      </c>
      <c r="I3555" s="25">
        <v>0</v>
      </c>
      <c r="J3555" s="3">
        <v>10000</v>
      </c>
      <c r="K3555" s="7">
        <f t="shared" si="785"/>
        <v>1</v>
      </c>
      <c r="L3555" s="6">
        <f t="shared" si="786"/>
        <v>0</v>
      </c>
      <c r="M3555">
        <v>1</v>
      </c>
      <c r="N3555" s="9">
        <f t="shared" si="787"/>
        <v>0</v>
      </c>
      <c r="O3555" s="9">
        <f t="shared" si="788"/>
        <v>0</v>
      </c>
      <c r="P3555" s="9">
        <f t="shared" si="789"/>
        <v>1</v>
      </c>
      <c r="Q3555" s="8">
        <f t="shared" si="790"/>
        <v>0</v>
      </c>
      <c r="R3555" s="8">
        <f t="shared" si="791"/>
        <v>0</v>
      </c>
      <c r="S3555" t="str">
        <f t="shared" si="792"/>
        <v>9.50.00</v>
      </c>
      <c r="T3555" t="str">
        <f t="shared" si="793"/>
        <v>11.15.00</v>
      </c>
      <c r="U3555" t="str">
        <f t="shared" si="794"/>
        <v>13-dic-2018</v>
      </c>
      <c r="V3555">
        <f t="shared" si="795"/>
        <v>12</v>
      </c>
      <c r="W3555">
        <f t="shared" si="796"/>
        <v>2018</v>
      </c>
      <c r="X3555">
        <f t="shared" si="797"/>
        <v>13</v>
      </c>
      <c r="Y3555" s="25">
        <f t="shared" si="798"/>
        <v>30441.500000000258</v>
      </c>
    </row>
    <row r="3556" spans="1:25">
      <c r="A3556" t="s">
        <v>6719</v>
      </c>
      <c r="B3556" t="s">
        <v>6720</v>
      </c>
      <c r="C3556" t="s">
        <v>25</v>
      </c>
      <c r="D3556">
        <v>69</v>
      </c>
      <c r="E3556" s="36">
        <v>54.9</v>
      </c>
      <c r="F3556" s="4">
        <v>5.1000000000000004E-3</v>
      </c>
      <c r="G3556">
        <v>0</v>
      </c>
      <c r="H3556" s="25">
        <v>103.3</v>
      </c>
      <c r="I3556" s="25">
        <v>-7.5</v>
      </c>
      <c r="J3556" s="3">
        <v>10000</v>
      </c>
      <c r="K3556" s="7">
        <f t="shared" si="785"/>
        <v>2</v>
      </c>
      <c r="L3556" s="6">
        <f t="shared" si="786"/>
        <v>54.9</v>
      </c>
      <c r="M3556">
        <v>1</v>
      </c>
      <c r="N3556" s="9">
        <f t="shared" si="787"/>
        <v>1</v>
      </c>
      <c r="O3556" s="9">
        <f t="shared" si="788"/>
        <v>0</v>
      </c>
      <c r="P3556" s="9">
        <f t="shared" si="789"/>
        <v>0</v>
      </c>
      <c r="Q3556" s="8">
        <f t="shared" si="790"/>
        <v>54.9</v>
      </c>
      <c r="R3556" s="8">
        <f t="shared" si="791"/>
        <v>0</v>
      </c>
      <c r="S3556" t="str">
        <f t="shared" si="792"/>
        <v>11.40.00</v>
      </c>
      <c r="T3556" t="str">
        <f t="shared" si="793"/>
        <v>17.25.00</v>
      </c>
      <c r="U3556" t="str">
        <f t="shared" si="794"/>
        <v>14-dic-2018</v>
      </c>
      <c r="V3556">
        <f t="shared" si="795"/>
        <v>12</v>
      </c>
      <c r="W3556">
        <f t="shared" si="796"/>
        <v>2018</v>
      </c>
      <c r="X3556">
        <f t="shared" si="797"/>
        <v>14</v>
      </c>
      <c r="Y3556" s="25">
        <f t="shared" si="798"/>
        <v>30496.40000000026</v>
      </c>
    </row>
    <row r="3557" spans="1:25">
      <c r="A3557" t="s">
        <v>4811</v>
      </c>
      <c r="B3557" t="s">
        <v>4812</v>
      </c>
      <c r="C3557" t="s">
        <v>25</v>
      </c>
      <c r="D3557">
        <v>6</v>
      </c>
      <c r="E3557" s="36">
        <v>-23.8</v>
      </c>
      <c r="F3557" s="4">
        <v>-2.2000000000000001E-3</v>
      </c>
      <c r="G3557">
        <v>0</v>
      </c>
      <c r="H3557" s="25">
        <v>43.7</v>
      </c>
      <c r="I3557" s="25">
        <v>-23.8</v>
      </c>
      <c r="J3557" s="3">
        <v>10000</v>
      </c>
      <c r="K3557" s="7">
        <f t="shared" si="785"/>
        <v>-1</v>
      </c>
      <c r="L3557" s="6">
        <f t="shared" si="786"/>
        <v>-23.8</v>
      </c>
      <c r="M3557">
        <v>1</v>
      </c>
      <c r="N3557" s="9">
        <f t="shared" si="787"/>
        <v>0</v>
      </c>
      <c r="O3557" s="9">
        <f t="shared" si="788"/>
        <v>-1</v>
      </c>
      <c r="P3557" s="9">
        <f t="shared" si="789"/>
        <v>0</v>
      </c>
      <c r="Q3557" s="8">
        <f t="shared" si="790"/>
        <v>0</v>
      </c>
      <c r="R3557" s="8">
        <f t="shared" si="791"/>
        <v>-23.8</v>
      </c>
      <c r="S3557" t="str">
        <f t="shared" si="792"/>
        <v>14.00.00</v>
      </c>
      <c r="T3557" t="str">
        <f t="shared" si="793"/>
        <v>20.00.00</v>
      </c>
      <c r="U3557" t="str">
        <f t="shared" si="794"/>
        <v>14-dic-2018</v>
      </c>
      <c r="V3557">
        <f t="shared" si="795"/>
        <v>12</v>
      </c>
      <c r="W3557">
        <f t="shared" si="796"/>
        <v>2018</v>
      </c>
      <c r="X3557">
        <f t="shared" si="797"/>
        <v>14</v>
      </c>
      <c r="Y3557" s="25">
        <f t="shared" si="798"/>
        <v>30472.60000000026</v>
      </c>
    </row>
    <row r="3558" spans="1:25">
      <c r="A3558" t="s">
        <v>4809</v>
      </c>
      <c r="B3558" t="s">
        <v>4810</v>
      </c>
      <c r="C3558" t="s">
        <v>55</v>
      </c>
      <c r="D3558">
        <v>9</v>
      </c>
      <c r="E3558" s="36">
        <v>59.2</v>
      </c>
      <c r="F3558" s="4">
        <v>5.4000000000000003E-3</v>
      </c>
      <c r="G3558">
        <v>0</v>
      </c>
      <c r="H3558" s="25">
        <v>115.1</v>
      </c>
      <c r="I3558" s="25">
        <v>0</v>
      </c>
      <c r="J3558" s="3">
        <v>10000</v>
      </c>
      <c r="K3558" s="7">
        <f t="shared" si="785"/>
        <v>1</v>
      </c>
      <c r="L3558" s="6">
        <f t="shared" si="786"/>
        <v>59.2</v>
      </c>
      <c r="M3558">
        <v>1</v>
      </c>
      <c r="N3558" s="9">
        <f t="shared" si="787"/>
        <v>1</v>
      </c>
      <c r="O3558" s="9">
        <f t="shared" si="788"/>
        <v>0</v>
      </c>
      <c r="P3558" s="9">
        <f t="shared" si="789"/>
        <v>0</v>
      </c>
      <c r="Q3558" s="8">
        <f t="shared" si="790"/>
        <v>59.2</v>
      </c>
      <c r="R3558" s="8">
        <f t="shared" si="791"/>
        <v>0</v>
      </c>
      <c r="S3558" t="str">
        <f t="shared" si="792"/>
        <v>2.00.00</v>
      </c>
      <c r="T3558" t="str">
        <f t="shared" si="793"/>
        <v>11.00.00</v>
      </c>
      <c r="U3558" t="str">
        <f t="shared" si="794"/>
        <v>14-dic-2018</v>
      </c>
      <c r="V3558">
        <f t="shared" si="795"/>
        <v>12</v>
      </c>
      <c r="W3558">
        <f t="shared" si="796"/>
        <v>2018</v>
      </c>
      <c r="X3558">
        <f t="shared" si="797"/>
        <v>14</v>
      </c>
      <c r="Y3558" s="25">
        <f t="shared" si="798"/>
        <v>30531.800000000261</v>
      </c>
    </row>
    <row r="3559" spans="1:25">
      <c r="A3559" t="s">
        <v>6721</v>
      </c>
      <c r="B3559" t="s">
        <v>6722</v>
      </c>
      <c r="C3559" t="s">
        <v>55</v>
      </c>
      <c r="D3559">
        <v>47</v>
      </c>
      <c r="E3559" s="36">
        <v>142.19999999999999</v>
      </c>
      <c r="F3559" s="4">
        <v>6.6E-3</v>
      </c>
      <c r="G3559">
        <v>0</v>
      </c>
      <c r="H3559" s="25">
        <v>220.2</v>
      </c>
      <c r="I3559" s="25">
        <v>-18.399999999999999</v>
      </c>
      <c r="J3559" s="3">
        <v>10000</v>
      </c>
      <c r="K3559" s="7">
        <f t="shared" si="785"/>
        <v>2</v>
      </c>
      <c r="L3559" s="6">
        <f t="shared" si="786"/>
        <v>201.39999999999998</v>
      </c>
      <c r="M3559">
        <v>1</v>
      </c>
      <c r="N3559" s="9">
        <f t="shared" si="787"/>
        <v>1</v>
      </c>
      <c r="O3559" s="9">
        <f t="shared" si="788"/>
        <v>0</v>
      </c>
      <c r="P3559" s="9">
        <f t="shared" si="789"/>
        <v>0</v>
      </c>
      <c r="Q3559" s="8">
        <f t="shared" si="790"/>
        <v>142.19999999999999</v>
      </c>
      <c r="R3559" s="8">
        <f t="shared" si="791"/>
        <v>0</v>
      </c>
      <c r="S3559" t="str">
        <f t="shared" si="792"/>
        <v>12.45.00</v>
      </c>
      <c r="T3559" t="str">
        <f t="shared" si="793"/>
        <v>16.40.00</v>
      </c>
      <c r="U3559" t="str">
        <f t="shared" si="794"/>
        <v>17-dic-2018</v>
      </c>
      <c r="V3559">
        <f t="shared" si="795"/>
        <v>12</v>
      </c>
      <c r="W3559">
        <f t="shared" si="796"/>
        <v>2018</v>
      </c>
      <c r="X3559">
        <f t="shared" si="797"/>
        <v>17</v>
      </c>
      <c r="Y3559" s="25">
        <f t="shared" si="798"/>
        <v>30674.000000000262</v>
      </c>
    </row>
    <row r="3560" spans="1:25">
      <c r="A3560" t="s">
        <v>2690</v>
      </c>
      <c r="B3560" t="s">
        <v>2691</v>
      </c>
      <c r="C3560" t="s">
        <v>55</v>
      </c>
      <c r="D3560">
        <v>8</v>
      </c>
      <c r="E3560" s="38">
        <v>214.4</v>
      </c>
      <c r="F3560" s="4">
        <v>9.9000000000000008E-3</v>
      </c>
      <c r="G3560">
        <v>0</v>
      </c>
      <c r="H3560" s="25">
        <v>214.8</v>
      </c>
      <c r="I3560" s="25">
        <v>0</v>
      </c>
      <c r="J3560" s="3">
        <v>10000</v>
      </c>
      <c r="K3560" s="7">
        <f t="shared" si="785"/>
        <v>3</v>
      </c>
      <c r="L3560" s="6">
        <f t="shared" si="786"/>
        <v>415.79999999999995</v>
      </c>
      <c r="M3560">
        <v>1</v>
      </c>
      <c r="N3560" s="9">
        <f t="shared" si="787"/>
        <v>1</v>
      </c>
      <c r="O3560" s="9">
        <f t="shared" si="788"/>
        <v>0</v>
      </c>
      <c r="P3560" s="9">
        <f t="shared" si="789"/>
        <v>0</v>
      </c>
      <c r="Q3560" s="8">
        <f t="shared" si="790"/>
        <v>214.4</v>
      </c>
      <c r="R3560" s="8">
        <f t="shared" si="791"/>
        <v>0</v>
      </c>
      <c r="S3560" t="str">
        <f t="shared" si="792"/>
        <v>13.00.00</v>
      </c>
      <c r="T3560" t="str">
        <f t="shared" si="793"/>
        <v>21.00.00</v>
      </c>
      <c r="U3560" t="str">
        <f t="shared" si="794"/>
        <v>17-dic-2018</v>
      </c>
      <c r="V3560">
        <f t="shared" si="795"/>
        <v>12</v>
      </c>
      <c r="W3560">
        <f t="shared" si="796"/>
        <v>2018</v>
      </c>
      <c r="X3560">
        <f t="shared" si="797"/>
        <v>17</v>
      </c>
      <c r="Y3560" s="25">
        <f t="shared" si="798"/>
        <v>30888.400000000263</v>
      </c>
    </row>
    <row r="3561" spans="1:25">
      <c r="A3561" t="s">
        <v>2690</v>
      </c>
      <c r="B3561" t="s">
        <v>4815</v>
      </c>
      <c r="C3561" t="s">
        <v>55</v>
      </c>
      <c r="D3561">
        <v>4</v>
      </c>
      <c r="E3561" s="36">
        <v>41.2</v>
      </c>
      <c r="F3561" s="4">
        <v>3.8E-3</v>
      </c>
      <c r="G3561">
        <v>0</v>
      </c>
      <c r="H3561" s="25">
        <v>97</v>
      </c>
      <c r="I3561" s="25">
        <v>0</v>
      </c>
      <c r="J3561" s="3">
        <v>10000</v>
      </c>
      <c r="K3561" s="7">
        <f t="shared" si="785"/>
        <v>4</v>
      </c>
      <c r="L3561" s="6">
        <f t="shared" si="786"/>
        <v>456.99999999999994</v>
      </c>
      <c r="M3561">
        <v>1</v>
      </c>
      <c r="N3561" s="9">
        <f t="shared" si="787"/>
        <v>1</v>
      </c>
      <c r="O3561" s="9">
        <f t="shared" si="788"/>
        <v>0</v>
      </c>
      <c r="P3561" s="9">
        <f t="shared" si="789"/>
        <v>0</v>
      </c>
      <c r="Q3561" s="8">
        <f t="shared" si="790"/>
        <v>41.2</v>
      </c>
      <c r="R3561" s="8">
        <f t="shared" si="791"/>
        <v>0</v>
      </c>
      <c r="S3561" t="str">
        <f t="shared" si="792"/>
        <v>13.00.00</v>
      </c>
      <c r="T3561" t="str">
        <f t="shared" si="793"/>
        <v>17.00.00</v>
      </c>
      <c r="U3561" t="str">
        <f t="shared" si="794"/>
        <v>17-dic-2018</v>
      </c>
      <c r="V3561">
        <f t="shared" si="795"/>
        <v>12</v>
      </c>
      <c r="W3561">
        <f t="shared" si="796"/>
        <v>2018</v>
      </c>
      <c r="X3561">
        <f t="shared" si="797"/>
        <v>17</v>
      </c>
      <c r="Y3561" s="25">
        <f t="shared" si="798"/>
        <v>30929.600000000264</v>
      </c>
    </row>
    <row r="3562" spans="1:25">
      <c r="A3562" t="s">
        <v>6723</v>
      </c>
      <c r="B3562" t="s">
        <v>6724</v>
      </c>
      <c r="C3562" t="s">
        <v>25</v>
      </c>
      <c r="D3562">
        <v>3</v>
      </c>
      <c r="E3562" s="36">
        <v>-2.5</v>
      </c>
      <c r="F3562" s="4">
        <v>-2.0000000000000001E-4</v>
      </c>
      <c r="G3562">
        <v>0</v>
      </c>
      <c r="H3562" s="25">
        <v>0</v>
      </c>
      <c r="I3562" s="25">
        <v>-5.3</v>
      </c>
      <c r="J3562" s="3">
        <v>10000</v>
      </c>
      <c r="K3562" s="7">
        <f t="shared" si="785"/>
        <v>-1</v>
      </c>
      <c r="L3562" s="6">
        <f t="shared" si="786"/>
        <v>-2.5</v>
      </c>
      <c r="M3562">
        <v>1</v>
      </c>
      <c r="N3562" s="9">
        <f t="shared" si="787"/>
        <v>0</v>
      </c>
      <c r="O3562" s="9">
        <f t="shared" si="788"/>
        <v>-1</v>
      </c>
      <c r="P3562" s="9">
        <f t="shared" si="789"/>
        <v>0</v>
      </c>
      <c r="Q3562" s="8">
        <f t="shared" si="790"/>
        <v>0</v>
      </c>
      <c r="R3562" s="8">
        <f t="shared" si="791"/>
        <v>-2.5</v>
      </c>
      <c r="S3562" t="str">
        <f t="shared" si="792"/>
        <v>17.10.00</v>
      </c>
      <c r="T3562" t="str">
        <f t="shared" si="793"/>
        <v>17.25.00</v>
      </c>
      <c r="U3562" t="str">
        <f t="shared" si="794"/>
        <v>17-dic-2018</v>
      </c>
      <c r="V3562">
        <f t="shared" si="795"/>
        <v>12</v>
      </c>
      <c r="W3562">
        <f t="shared" si="796"/>
        <v>2018</v>
      </c>
      <c r="X3562">
        <f t="shared" si="797"/>
        <v>17</v>
      </c>
      <c r="Y3562" s="25">
        <f t="shared" si="798"/>
        <v>30927.100000000264</v>
      </c>
    </row>
    <row r="3563" spans="1:25">
      <c r="A3563" t="s">
        <v>4813</v>
      </c>
      <c r="B3563" t="s">
        <v>4814</v>
      </c>
      <c r="C3563" t="s">
        <v>25</v>
      </c>
      <c r="D3563">
        <v>2</v>
      </c>
      <c r="E3563" s="36">
        <v>-48.8</v>
      </c>
      <c r="F3563" s="4">
        <v>-4.4999999999999997E-3</v>
      </c>
      <c r="G3563">
        <v>0</v>
      </c>
      <c r="H3563" s="25">
        <v>5.2</v>
      </c>
      <c r="I3563" s="25">
        <v>-48.8</v>
      </c>
      <c r="J3563" s="3">
        <v>10000</v>
      </c>
      <c r="K3563" s="7">
        <f t="shared" si="785"/>
        <v>-2</v>
      </c>
      <c r="L3563" s="6">
        <f t="shared" si="786"/>
        <v>-51.3</v>
      </c>
      <c r="M3563">
        <v>1</v>
      </c>
      <c r="N3563" s="9">
        <f t="shared" si="787"/>
        <v>0</v>
      </c>
      <c r="O3563" s="9">
        <f t="shared" si="788"/>
        <v>-1</v>
      </c>
      <c r="P3563" s="9">
        <f t="shared" si="789"/>
        <v>0</v>
      </c>
      <c r="Q3563" s="8">
        <f t="shared" si="790"/>
        <v>0</v>
      </c>
      <c r="R3563" s="8">
        <f t="shared" si="791"/>
        <v>-48.8</v>
      </c>
      <c r="S3563" t="str">
        <f t="shared" si="792"/>
        <v>7.00.00</v>
      </c>
      <c r="T3563" t="str">
        <f t="shared" si="793"/>
        <v>9.00.00</v>
      </c>
      <c r="U3563" t="str">
        <f t="shared" si="794"/>
        <v>17-dic-2018</v>
      </c>
      <c r="V3563">
        <f t="shared" si="795"/>
        <v>12</v>
      </c>
      <c r="W3563">
        <f t="shared" si="796"/>
        <v>2018</v>
      </c>
      <c r="X3563">
        <f t="shared" si="797"/>
        <v>17</v>
      </c>
      <c r="Y3563" s="25">
        <f t="shared" si="798"/>
        <v>30878.300000000265</v>
      </c>
    </row>
    <row r="3564" spans="1:25">
      <c r="A3564" t="s">
        <v>4816</v>
      </c>
      <c r="B3564" t="s">
        <v>4817</v>
      </c>
      <c r="C3564" t="s">
        <v>25</v>
      </c>
      <c r="D3564">
        <v>5</v>
      </c>
      <c r="E3564" s="36">
        <v>-57.8</v>
      </c>
      <c r="F3564" s="4">
        <v>-5.3E-3</v>
      </c>
      <c r="G3564">
        <v>0</v>
      </c>
      <c r="H3564" s="25">
        <v>11.4</v>
      </c>
      <c r="I3564" s="25">
        <v>-57.8</v>
      </c>
      <c r="J3564" s="3">
        <v>10000</v>
      </c>
      <c r="K3564" s="7">
        <f t="shared" si="785"/>
        <v>-3</v>
      </c>
      <c r="L3564" s="6">
        <f t="shared" si="786"/>
        <v>-109.1</v>
      </c>
      <c r="M3564">
        <v>1</v>
      </c>
      <c r="N3564" s="9">
        <f t="shared" si="787"/>
        <v>0</v>
      </c>
      <c r="O3564" s="9">
        <f t="shared" si="788"/>
        <v>-1</v>
      </c>
      <c r="P3564" s="9">
        <f t="shared" si="789"/>
        <v>0</v>
      </c>
      <c r="Q3564" s="8">
        <f t="shared" si="790"/>
        <v>0</v>
      </c>
      <c r="R3564" s="8">
        <f t="shared" si="791"/>
        <v>-57.8</v>
      </c>
      <c r="S3564" t="str">
        <f t="shared" si="792"/>
        <v>11.00.00</v>
      </c>
      <c r="T3564" t="str">
        <f t="shared" si="793"/>
        <v>16.00.00</v>
      </c>
      <c r="U3564" t="str">
        <f t="shared" si="794"/>
        <v>18-dic-2018</v>
      </c>
      <c r="V3564">
        <f t="shared" si="795"/>
        <v>12</v>
      </c>
      <c r="W3564">
        <f t="shared" si="796"/>
        <v>2018</v>
      </c>
      <c r="X3564">
        <f t="shared" si="797"/>
        <v>18</v>
      </c>
      <c r="Y3564" s="25">
        <f t="shared" si="798"/>
        <v>30820.500000000266</v>
      </c>
    </row>
    <row r="3565" spans="1:25">
      <c r="A3565" t="s">
        <v>4818</v>
      </c>
      <c r="B3565" t="s">
        <v>4819</v>
      </c>
      <c r="C3565" t="s">
        <v>55</v>
      </c>
      <c r="D3565">
        <v>11</v>
      </c>
      <c r="E3565" s="36">
        <v>-33.799999999999997</v>
      </c>
      <c r="F3565" s="4">
        <v>-3.0999999999999999E-3</v>
      </c>
      <c r="G3565">
        <v>0</v>
      </c>
      <c r="H3565" s="25">
        <v>33</v>
      </c>
      <c r="I3565" s="25">
        <v>-33.799999999999997</v>
      </c>
      <c r="J3565" s="3">
        <v>10000</v>
      </c>
      <c r="K3565" s="7">
        <f t="shared" si="785"/>
        <v>-4</v>
      </c>
      <c r="L3565" s="6">
        <f t="shared" si="786"/>
        <v>-142.89999999999998</v>
      </c>
      <c r="M3565">
        <v>1</v>
      </c>
      <c r="N3565" s="9">
        <f t="shared" si="787"/>
        <v>0</v>
      </c>
      <c r="O3565" s="9">
        <f t="shared" si="788"/>
        <v>-1</v>
      </c>
      <c r="P3565" s="9">
        <f t="shared" si="789"/>
        <v>0</v>
      </c>
      <c r="Q3565" s="8">
        <f t="shared" si="790"/>
        <v>0</v>
      </c>
      <c r="R3565" s="8">
        <f t="shared" si="791"/>
        <v>-33.799999999999997</v>
      </c>
      <c r="S3565" t="str">
        <f t="shared" si="792"/>
        <v>21.00.00</v>
      </c>
      <c r="T3565" t="str">
        <f t="shared" si="793"/>
        <v>8.00.00</v>
      </c>
      <c r="U3565" t="str">
        <f t="shared" si="794"/>
        <v>18-dic-2018</v>
      </c>
      <c r="V3565">
        <f t="shared" si="795"/>
        <v>12</v>
      </c>
      <c r="W3565">
        <f t="shared" si="796"/>
        <v>2018</v>
      </c>
      <c r="X3565">
        <f t="shared" si="797"/>
        <v>18</v>
      </c>
      <c r="Y3565" s="25">
        <f t="shared" si="798"/>
        <v>30786.700000000266</v>
      </c>
    </row>
    <row r="3566" spans="1:25">
      <c r="A3566" t="s">
        <v>6725</v>
      </c>
      <c r="B3566" t="s">
        <v>6726</v>
      </c>
      <c r="C3566" t="s">
        <v>25</v>
      </c>
      <c r="D3566">
        <v>92</v>
      </c>
      <c r="E3566" s="36">
        <v>12.8</v>
      </c>
      <c r="F3566" s="4">
        <v>1.1999999999999999E-3</v>
      </c>
      <c r="G3566">
        <v>0</v>
      </c>
      <c r="H3566" s="25">
        <v>85.8</v>
      </c>
      <c r="I3566" s="25">
        <v>-31</v>
      </c>
      <c r="J3566" s="3">
        <v>10000</v>
      </c>
      <c r="K3566" s="7">
        <f t="shared" si="785"/>
        <v>1</v>
      </c>
      <c r="L3566" s="6">
        <f t="shared" si="786"/>
        <v>12.8</v>
      </c>
      <c r="M3566">
        <v>1</v>
      </c>
      <c r="N3566" s="9">
        <f t="shared" si="787"/>
        <v>1</v>
      </c>
      <c r="O3566" s="9">
        <f t="shared" si="788"/>
        <v>0</v>
      </c>
      <c r="P3566" s="9">
        <f t="shared" si="789"/>
        <v>0</v>
      </c>
      <c r="Q3566" s="8">
        <f t="shared" si="790"/>
        <v>12.8</v>
      </c>
      <c r="R3566" s="8">
        <f t="shared" si="791"/>
        <v>0</v>
      </c>
      <c r="S3566" t="str">
        <f t="shared" si="792"/>
        <v>9.00.00</v>
      </c>
      <c r="T3566" t="str">
        <f t="shared" si="793"/>
        <v>16.40.00</v>
      </c>
      <c r="U3566" t="str">
        <f t="shared" si="794"/>
        <v>18-dic-2018</v>
      </c>
      <c r="V3566">
        <f t="shared" si="795"/>
        <v>12</v>
      </c>
      <c r="W3566">
        <f t="shared" si="796"/>
        <v>2018</v>
      </c>
      <c r="X3566">
        <f t="shared" si="797"/>
        <v>18</v>
      </c>
      <c r="Y3566" s="25">
        <f t="shared" si="798"/>
        <v>30799.500000000266</v>
      </c>
    </row>
    <row r="3567" spans="1:25">
      <c r="A3567" t="s">
        <v>4820</v>
      </c>
      <c r="B3567" t="s">
        <v>4821</v>
      </c>
      <c r="C3567" t="s">
        <v>25</v>
      </c>
      <c r="D3567">
        <v>8</v>
      </c>
      <c r="E3567" s="36">
        <v>-11.8</v>
      </c>
      <c r="F3567" s="4">
        <v>-1.1000000000000001E-3</v>
      </c>
      <c r="G3567">
        <v>0</v>
      </c>
      <c r="H3567" s="25">
        <v>54.9</v>
      </c>
      <c r="I3567" s="25">
        <v>-11.8</v>
      </c>
      <c r="J3567" s="3">
        <v>10000</v>
      </c>
      <c r="K3567" s="7">
        <f t="shared" si="785"/>
        <v>-1</v>
      </c>
      <c r="L3567" s="6">
        <f t="shared" si="786"/>
        <v>-11.8</v>
      </c>
      <c r="M3567">
        <v>1</v>
      </c>
      <c r="N3567" s="9">
        <f t="shared" si="787"/>
        <v>0</v>
      </c>
      <c r="O3567" s="9">
        <f t="shared" si="788"/>
        <v>-1</v>
      </c>
      <c r="P3567" s="9">
        <f t="shared" si="789"/>
        <v>0</v>
      </c>
      <c r="Q3567" s="8">
        <f t="shared" si="790"/>
        <v>0</v>
      </c>
      <c r="R3567" s="8">
        <f t="shared" si="791"/>
        <v>-11.8</v>
      </c>
      <c r="S3567" t="str">
        <f t="shared" si="792"/>
        <v>9.00.00</v>
      </c>
      <c r="T3567" t="str">
        <f t="shared" si="793"/>
        <v>17.00.00</v>
      </c>
      <c r="U3567" t="str">
        <f t="shared" si="794"/>
        <v>19-dic-2018</v>
      </c>
      <c r="V3567">
        <f t="shared" si="795"/>
        <v>12</v>
      </c>
      <c r="W3567">
        <f t="shared" si="796"/>
        <v>2018</v>
      </c>
      <c r="X3567">
        <f t="shared" si="797"/>
        <v>19</v>
      </c>
      <c r="Y3567" s="25">
        <f t="shared" si="798"/>
        <v>30787.700000000266</v>
      </c>
    </row>
    <row r="3568" spans="1:25">
      <c r="A3568" t="s">
        <v>3775</v>
      </c>
      <c r="B3568" t="s">
        <v>3776</v>
      </c>
      <c r="C3568" t="s">
        <v>25</v>
      </c>
      <c r="D3568">
        <v>12</v>
      </c>
      <c r="E3568" s="36">
        <v>-54.4</v>
      </c>
      <c r="F3568" s="4">
        <v>-5.1000000000000004E-3</v>
      </c>
      <c r="G3568">
        <v>0</v>
      </c>
      <c r="H3568" s="25">
        <v>13.5</v>
      </c>
      <c r="I3568" s="25">
        <v>-131</v>
      </c>
      <c r="J3568" s="3">
        <v>10000</v>
      </c>
      <c r="K3568" s="7">
        <f t="shared" si="785"/>
        <v>-2</v>
      </c>
      <c r="L3568" s="6">
        <f t="shared" si="786"/>
        <v>-66.2</v>
      </c>
      <c r="M3568">
        <v>1</v>
      </c>
      <c r="N3568" s="9">
        <f t="shared" si="787"/>
        <v>0</v>
      </c>
      <c r="O3568" s="9">
        <f t="shared" si="788"/>
        <v>-1</v>
      </c>
      <c r="P3568" s="9">
        <f t="shared" si="789"/>
        <v>0</v>
      </c>
      <c r="Q3568" s="8">
        <f t="shared" si="790"/>
        <v>0</v>
      </c>
      <c r="R3568" s="8">
        <f t="shared" si="791"/>
        <v>-54.4</v>
      </c>
      <c r="S3568" t="str">
        <f t="shared" si="792"/>
        <v>11.00.00</v>
      </c>
      <c r="T3568" t="str">
        <f t="shared" si="793"/>
        <v>23.00.00</v>
      </c>
      <c r="U3568" t="str">
        <f t="shared" si="794"/>
        <v>20-dic-2018</v>
      </c>
      <c r="V3568">
        <f t="shared" si="795"/>
        <v>12</v>
      </c>
      <c r="W3568">
        <f t="shared" si="796"/>
        <v>2018</v>
      </c>
      <c r="X3568">
        <f t="shared" si="797"/>
        <v>20</v>
      </c>
      <c r="Y3568" s="25">
        <f t="shared" si="798"/>
        <v>30733.300000000265</v>
      </c>
    </row>
    <row r="3569" spans="1:25">
      <c r="A3569" t="s">
        <v>4822</v>
      </c>
      <c r="B3569" t="s">
        <v>4823</v>
      </c>
      <c r="C3569" t="s">
        <v>25</v>
      </c>
      <c r="D3569">
        <v>1</v>
      </c>
      <c r="E3569" s="36">
        <v>-64.8</v>
      </c>
      <c r="F3569" s="4">
        <v>-6.1000000000000004E-3</v>
      </c>
      <c r="G3569">
        <v>0</v>
      </c>
      <c r="H3569" s="25">
        <v>0</v>
      </c>
      <c r="I3569" s="25">
        <v>-64.8</v>
      </c>
      <c r="J3569" s="3">
        <v>10000</v>
      </c>
      <c r="K3569" s="7">
        <f t="shared" si="785"/>
        <v>-3</v>
      </c>
      <c r="L3569" s="6">
        <f t="shared" si="786"/>
        <v>-131</v>
      </c>
      <c r="M3569">
        <v>1</v>
      </c>
      <c r="N3569" s="9">
        <f t="shared" si="787"/>
        <v>0</v>
      </c>
      <c r="O3569" s="9">
        <f t="shared" si="788"/>
        <v>-1</v>
      </c>
      <c r="P3569" s="9">
        <f t="shared" si="789"/>
        <v>0</v>
      </c>
      <c r="Q3569" s="8">
        <f t="shared" si="790"/>
        <v>0</v>
      </c>
      <c r="R3569" s="8">
        <f t="shared" si="791"/>
        <v>-64.8</v>
      </c>
      <c r="S3569" t="str">
        <f t="shared" si="792"/>
        <v>13.00.00</v>
      </c>
      <c r="T3569" t="str">
        <f t="shared" si="793"/>
        <v>14.00.00</v>
      </c>
      <c r="U3569" t="str">
        <f t="shared" si="794"/>
        <v>20-dic-2018</v>
      </c>
      <c r="V3569">
        <f t="shared" si="795"/>
        <v>12</v>
      </c>
      <c r="W3569">
        <f t="shared" si="796"/>
        <v>2018</v>
      </c>
      <c r="X3569">
        <f t="shared" si="797"/>
        <v>20</v>
      </c>
      <c r="Y3569" s="25">
        <f t="shared" si="798"/>
        <v>30668.500000000266</v>
      </c>
    </row>
    <row r="3570" spans="1:25">
      <c r="A3570" t="s">
        <v>6727</v>
      </c>
      <c r="B3570" t="s">
        <v>6728</v>
      </c>
      <c r="C3570" t="s">
        <v>25</v>
      </c>
      <c r="D3570">
        <v>4</v>
      </c>
      <c r="E3570" s="36">
        <v>-24.7</v>
      </c>
      <c r="F3570" s="4">
        <v>-2.3E-3</v>
      </c>
      <c r="G3570">
        <v>0</v>
      </c>
      <c r="H3570" s="25">
        <v>0</v>
      </c>
      <c r="I3570" s="25">
        <v>-24.7</v>
      </c>
      <c r="J3570" s="3">
        <v>10000</v>
      </c>
      <c r="K3570" s="7">
        <f t="shared" si="785"/>
        <v>-4</v>
      </c>
      <c r="L3570" s="6">
        <f t="shared" si="786"/>
        <v>-155.69999999999999</v>
      </c>
      <c r="M3570">
        <v>1</v>
      </c>
      <c r="N3570" s="9">
        <f t="shared" si="787"/>
        <v>0</v>
      </c>
      <c r="O3570" s="9">
        <f t="shared" si="788"/>
        <v>-1</v>
      </c>
      <c r="P3570" s="9">
        <f t="shared" si="789"/>
        <v>0</v>
      </c>
      <c r="Q3570" s="8">
        <f t="shared" si="790"/>
        <v>0</v>
      </c>
      <c r="R3570" s="8">
        <f t="shared" si="791"/>
        <v>-24.7</v>
      </c>
      <c r="S3570" t="str">
        <f t="shared" si="792"/>
        <v>17.05.00</v>
      </c>
      <c r="T3570" t="str">
        <f t="shared" si="793"/>
        <v>17.25.00</v>
      </c>
      <c r="U3570" t="str">
        <f t="shared" si="794"/>
        <v>20-dic-2018</v>
      </c>
      <c r="V3570">
        <f t="shared" si="795"/>
        <v>12</v>
      </c>
      <c r="W3570">
        <f t="shared" si="796"/>
        <v>2018</v>
      </c>
      <c r="X3570">
        <f t="shared" si="797"/>
        <v>20</v>
      </c>
      <c r="Y3570" s="25">
        <f t="shared" si="798"/>
        <v>30643.800000000265</v>
      </c>
    </row>
    <row r="3571" spans="1:25">
      <c r="A3571" t="s">
        <v>7787</v>
      </c>
      <c r="B3571" t="s">
        <v>4825</v>
      </c>
      <c r="C3571" t="s">
        <v>55</v>
      </c>
      <c r="D3571">
        <v>13</v>
      </c>
      <c r="E3571" s="36">
        <v>34.299999999999997</v>
      </c>
      <c r="F3571" s="4">
        <v>3.2000000000000002E-3</v>
      </c>
      <c r="G3571">
        <v>0</v>
      </c>
      <c r="H3571" s="25">
        <v>61</v>
      </c>
      <c r="I3571" s="25">
        <v>-24.7</v>
      </c>
      <c r="J3571" s="3">
        <v>10000</v>
      </c>
      <c r="K3571" s="7">
        <f t="shared" si="785"/>
        <v>1</v>
      </c>
      <c r="L3571" s="6">
        <f t="shared" si="786"/>
        <v>34.299999999999997</v>
      </c>
      <c r="M3571">
        <v>1</v>
      </c>
      <c r="N3571" s="9">
        <f t="shared" si="787"/>
        <v>1</v>
      </c>
      <c r="O3571" s="9">
        <f t="shared" si="788"/>
        <v>0</v>
      </c>
      <c r="P3571" s="9">
        <f t="shared" si="789"/>
        <v>0</v>
      </c>
      <c r="Q3571" s="8">
        <f t="shared" si="790"/>
        <v>34.299999999999997</v>
      </c>
      <c r="R3571" s="8">
        <f t="shared" si="791"/>
        <v>0</v>
      </c>
      <c r="S3571" t="str">
        <f t="shared" si="792"/>
        <v>17.45.00</v>
      </c>
      <c r="T3571" t="str">
        <f t="shared" si="793"/>
        <v>21.00.00</v>
      </c>
      <c r="U3571" t="str">
        <f t="shared" si="794"/>
        <v>20-dic-2018</v>
      </c>
      <c r="V3571">
        <f t="shared" si="795"/>
        <v>12</v>
      </c>
      <c r="W3571">
        <f t="shared" si="796"/>
        <v>2018</v>
      </c>
      <c r="X3571">
        <f t="shared" si="797"/>
        <v>20</v>
      </c>
      <c r="Y3571" s="25">
        <f t="shared" si="798"/>
        <v>30678.100000000264</v>
      </c>
    </row>
    <row r="3572" spans="1:25">
      <c r="A3572" t="s">
        <v>4824</v>
      </c>
      <c r="B3572" t="s">
        <v>4825</v>
      </c>
      <c r="C3572" t="s">
        <v>55</v>
      </c>
      <c r="D3572">
        <v>3</v>
      </c>
      <c r="E3572" s="36">
        <v>6.2</v>
      </c>
      <c r="F3572" s="4">
        <v>5.9999999999999995E-4</v>
      </c>
      <c r="G3572">
        <v>0</v>
      </c>
      <c r="H3572" s="25">
        <v>34.9</v>
      </c>
      <c r="I3572" s="25">
        <v>-4.5999999999999996</v>
      </c>
      <c r="J3572" s="3">
        <v>10000</v>
      </c>
      <c r="K3572" s="7">
        <f t="shared" si="785"/>
        <v>2</v>
      </c>
      <c r="L3572" s="6">
        <f t="shared" si="786"/>
        <v>40.5</v>
      </c>
      <c r="M3572">
        <v>1</v>
      </c>
      <c r="N3572" s="9">
        <f t="shared" si="787"/>
        <v>1</v>
      </c>
      <c r="O3572" s="9">
        <f t="shared" si="788"/>
        <v>0</v>
      </c>
      <c r="P3572" s="9">
        <f t="shared" si="789"/>
        <v>0</v>
      </c>
      <c r="Q3572" s="8">
        <f t="shared" si="790"/>
        <v>6.2</v>
      </c>
      <c r="R3572" s="8">
        <f t="shared" si="791"/>
        <v>0</v>
      </c>
      <c r="S3572" t="str">
        <f t="shared" si="792"/>
        <v>18.00.00</v>
      </c>
      <c r="T3572" t="str">
        <f t="shared" si="793"/>
        <v>21.00.00</v>
      </c>
      <c r="U3572" t="str">
        <f t="shared" si="794"/>
        <v>20-dic-2018</v>
      </c>
      <c r="V3572">
        <f t="shared" si="795"/>
        <v>12</v>
      </c>
      <c r="W3572">
        <f t="shared" si="796"/>
        <v>2018</v>
      </c>
      <c r="X3572">
        <f t="shared" si="797"/>
        <v>20</v>
      </c>
      <c r="Y3572" s="25">
        <f t="shared" si="798"/>
        <v>30684.300000000265</v>
      </c>
    </row>
    <row r="3573" spans="1:25">
      <c r="A3573" t="s">
        <v>7785</v>
      </c>
      <c r="B3573" t="s">
        <v>7786</v>
      </c>
      <c r="C3573" t="s">
        <v>25</v>
      </c>
      <c r="D3573">
        <v>4</v>
      </c>
      <c r="E3573" s="36">
        <v>8.4</v>
      </c>
      <c r="F3573" s="4">
        <v>8.0000000000000004E-4</v>
      </c>
      <c r="G3573">
        <v>0</v>
      </c>
      <c r="H3573" s="25">
        <v>30.4</v>
      </c>
      <c r="I3573" s="25">
        <v>0</v>
      </c>
      <c r="J3573" s="3">
        <v>10000</v>
      </c>
      <c r="K3573" s="7">
        <f t="shared" si="785"/>
        <v>3</v>
      </c>
      <c r="L3573" s="6">
        <f t="shared" si="786"/>
        <v>48.9</v>
      </c>
      <c r="M3573">
        <v>1</v>
      </c>
      <c r="N3573" s="9">
        <f t="shared" si="787"/>
        <v>1</v>
      </c>
      <c r="O3573" s="9">
        <f t="shared" si="788"/>
        <v>0</v>
      </c>
      <c r="P3573" s="9">
        <f t="shared" si="789"/>
        <v>0</v>
      </c>
      <c r="Q3573" s="8">
        <f t="shared" si="790"/>
        <v>8.4</v>
      </c>
      <c r="R3573" s="8">
        <f t="shared" si="791"/>
        <v>0</v>
      </c>
      <c r="S3573" t="str">
        <f t="shared" si="792"/>
        <v>9.45.00</v>
      </c>
      <c r="T3573" t="str">
        <f t="shared" si="793"/>
        <v>10.45.00</v>
      </c>
      <c r="U3573" t="str">
        <f t="shared" si="794"/>
        <v>20-dic-2018</v>
      </c>
      <c r="V3573">
        <f t="shared" si="795"/>
        <v>12</v>
      </c>
      <c r="W3573">
        <f t="shared" si="796"/>
        <v>2018</v>
      </c>
      <c r="X3573">
        <f t="shared" si="797"/>
        <v>20</v>
      </c>
      <c r="Y3573" s="25">
        <f t="shared" si="798"/>
        <v>30692.700000000266</v>
      </c>
    </row>
    <row r="3574" spans="1:25">
      <c r="A3574" t="s">
        <v>6730</v>
      </c>
      <c r="B3574" t="s">
        <v>6731</v>
      </c>
      <c r="C3574" t="s">
        <v>25</v>
      </c>
      <c r="D3574">
        <v>57</v>
      </c>
      <c r="E3574" s="36">
        <v>1.5</v>
      </c>
      <c r="F3574" s="4">
        <v>1E-4</v>
      </c>
      <c r="G3574">
        <v>0</v>
      </c>
      <c r="H3574" s="25">
        <v>73.099999999999994</v>
      </c>
      <c r="I3574" s="25">
        <v>-6.4</v>
      </c>
      <c r="J3574" s="3">
        <v>10000</v>
      </c>
      <c r="K3574" s="7">
        <f t="shared" si="785"/>
        <v>4</v>
      </c>
      <c r="L3574" s="6">
        <f t="shared" si="786"/>
        <v>50.4</v>
      </c>
      <c r="M3574">
        <v>1</v>
      </c>
      <c r="N3574" s="9">
        <f t="shared" si="787"/>
        <v>1</v>
      </c>
      <c r="O3574" s="9">
        <f t="shared" si="788"/>
        <v>0</v>
      </c>
      <c r="P3574" s="9">
        <f t="shared" si="789"/>
        <v>0</v>
      </c>
      <c r="Q3574" s="8">
        <f t="shared" si="790"/>
        <v>1.5</v>
      </c>
      <c r="R3574" s="8">
        <f t="shared" si="791"/>
        <v>0</v>
      </c>
      <c r="S3574" t="str">
        <f t="shared" si="792"/>
        <v>12.20.00</v>
      </c>
      <c r="T3574" t="str">
        <f t="shared" si="793"/>
        <v>17.05.00</v>
      </c>
      <c r="U3574" t="str">
        <f t="shared" si="794"/>
        <v>21-dic-2018</v>
      </c>
      <c r="V3574">
        <f t="shared" si="795"/>
        <v>12</v>
      </c>
      <c r="W3574">
        <f t="shared" si="796"/>
        <v>2018</v>
      </c>
      <c r="X3574">
        <f t="shared" si="797"/>
        <v>21</v>
      </c>
      <c r="Y3574" s="25">
        <f t="shared" si="798"/>
        <v>30694.200000000266</v>
      </c>
    </row>
    <row r="3575" spans="1:25">
      <c r="A3575" t="s">
        <v>3777</v>
      </c>
      <c r="B3575" t="s">
        <v>3778</v>
      </c>
      <c r="C3575" t="s">
        <v>25</v>
      </c>
      <c r="D3575">
        <v>10</v>
      </c>
      <c r="E3575" s="36">
        <v>-94.9</v>
      </c>
      <c r="F3575" s="4">
        <v>-8.9999999999999993E-3</v>
      </c>
      <c r="G3575">
        <v>0</v>
      </c>
      <c r="H3575" s="25">
        <v>35.700000000000003</v>
      </c>
      <c r="I3575" s="25">
        <v>-94.9</v>
      </c>
      <c r="J3575" s="3">
        <v>10000</v>
      </c>
      <c r="K3575" s="7">
        <f t="shared" si="785"/>
        <v>-1</v>
      </c>
      <c r="L3575" s="6">
        <f t="shared" si="786"/>
        <v>-94.9</v>
      </c>
      <c r="M3575">
        <v>1</v>
      </c>
      <c r="N3575" s="9">
        <f t="shared" si="787"/>
        <v>0</v>
      </c>
      <c r="O3575" s="9">
        <f t="shared" si="788"/>
        <v>-1</v>
      </c>
      <c r="P3575" s="9">
        <f t="shared" si="789"/>
        <v>0</v>
      </c>
      <c r="Q3575" s="8">
        <f t="shared" si="790"/>
        <v>0</v>
      </c>
      <c r="R3575" s="8">
        <f t="shared" si="791"/>
        <v>-94.9</v>
      </c>
      <c r="S3575" t="str">
        <f t="shared" si="792"/>
        <v>13.00.00</v>
      </c>
      <c r="T3575" t="str">
        <f t="shared" si="793"/>
        <v>0.00.00</v>
      </c>
      <c r="U3575" t="str">
        <f t="shared" si="794"/>
        <v>21-dic-2018</v>
      </c>
      <c r="V3575">
        <f t="shared" si="795"/>
        <v>12</v>
      </c>
      <c r="W3575">
        <f t="shared" si="796"/>
        <v>2018</v>
      </c>
      <c r="X3575">
        <f t="shared" si="797"/>
        <v>21</v>
      </c>
      <c r="Y3575" s="25">
        <f t="shared" si="798"/>
        <v>30599.300000000265</v>
      </c>
    </row>
    <row r="3576" spans="1:25">
      <c r="A3576" t="s">
        <v>4828</v>
      </c>
      <c r="B3576" t="s">
        <v>3778</v>
      </c>
      <c r="C3576" t="s">
        <v>55</v>
      </c>
      <c r="D3576">
        <v>1</v>
      </c>
      <c r="E3576" s="36">
        <v>-22.8</v>
      </c>
      <c r="F3576" s="4">
        <v>-2.2000000000000001E-3</v>
      </c>
      <c r="G3576">
        <v>0</v>
      </c>
      <c r="H3576" s="25">
        <v>0</v>
      </c>
      <c r="I3576" s="25">
        <v>-22.8</v>
      </c>
      <c r="J3576" s="3">
        <v>10000</v>
      </c>
      <c r="K3576" s="7">
        <f t="shared" si="785"/>
        <v>-2</v>
      </c>
      <c r="L3576" s="6">
        <f t="shared" si="786"/>
        <v>-117.7</v>
      </c>
      <c r="M3576">
        <v>1</v>
      </c>
      <c r="N3576" s="9">
        <f t="shared" si="787"/>
        <v>0</v>
      </c>
      <c r="O3576" s="9">
        <f t="shared" si="788"/>
        <v>-1</v>
      </c>
      <c r="P3576" s="9">
        <f t="shared" si="789"/>
        <v>0</v>
      </c>
      <c r="Q3576" s="8">
        <f t="shared" si="790"/>
        <v>0</v>
      </c>
      <c r="R3576" s="8">
        <f t="shared" si="791"/>
        <v>-22.8</v>
      </c>
      <c r="S3576" t="str">
        <f t="shared" si="792"/>
        <v>22.00.00</v>
      </c>
      <c r="T3576" t="str">
        <f t="shared" si="793"/>
        <v>0.00.00</v>
      </c>
      <c r="U3576" t="str">
        <f t="shared" si="794"/>
        <v>21-dic-2018</v>
      </c>
      <c r="V3576">
        <f t="shared" si="795"/>
        <v>12</v>
      </c>
      <c r="W3576">
        <f t="shared" si="796"/>
        <v>2018</v>
      </c>
      <c r="X3576">
        <f t="shared" si="797"/>
        <v>21</v>
      </c>
      <c r="Y3576" s="25">
        <f t="shared" si="798"/>
        <v>30576.500000000266</v>
      </c>
    </row>
    <row r="3577" spans="1:25">
      <c r="A3577" t="s">
        <v>4826</v>
      </c>
      <c r="B3577" t="s">
        <v>4827</v>
      </c>
      <c r="C3577" t="s">
        <v>25</v>
      </c>
      <c r="D3577">
        <v>8</v>
      </c>
      <c r="E3577" s="36">
        <v>6.2</v>
      </c>
      <c r="F3577" s="4">
        <v>5.9999999999999995E-4</v>
      </c>
      <c r="G3577">
        <v>0</v>
      </c>
      <c r="H3577" s="25">
        <v>38</v>
      </c>
      <c r="I3577" s="25">
        <v>-30.7</v>
      </c>
      <c r="J3577" s="3">
        <v>10000</v>
      </c>
      <c r="K3577" s="7">
        <f t="shared" si="785"/>
        <v>1</v>
      </c>
      <c r="L3577" s="6">
        <f t="shared" si="786"/>
        <v>6.2</v>
      </c>
      <c r="M3577">
        <v>1</v>
      </c>
      <c r="N3577" s="9">
        <f t="shared" si="787"/>
        <v>1</v>
      </c>
      <c r="O3577" s="9">
        <f t="shared" si="788"/>
        <v>0</v>
      </c>
      <c r="P3577" s="9">
        <f t="shared" si="789"/>
        <v>0</v>
      </c>
      <c r="Q3577" s="8">
        <f t="shared" si="790"/>
        <v>6.2</v>
      </c>
      <c r="R3577" s="8">
        <f t="shared" si="791"/>
        <v>0</v>
      </c>
      <c r="S3577" t="str">
        <f t="shared" si="792"/>
        <v>9.00.00</v>
      </c>
      <c r="T3577" t="str">
        <f t="shared" si="793"/>
        <v>17.00.00</v>
      </c>
      <c r="U3577" t="str">
        <f t="shared" si="794"/>
        <v>21-dic-2018</v>
      </c>
      <c r="V3577">
        <f t="shared" si="795"/>
        <v>12</v>
      </c>
      <c r="W3577">
        <f t="shared" si="796"/>
        <v>2018</v>
      </c>
      <c r="X3577">
        <f t="shared" si="797"/>
        <v>21</v>
      </c>
      <c r="Y3577" s="25">
        <f t="shared" si="798"/>
        <v>30582.700000000266</v>
      </c>
    </row>
    <row r="3578" spans="1:25">
      <c r="A3578" t="s">
        <v>6729</v>
      </c>
      <c r="B3578" t="s">
        <v>6730</v>
      </c>
      <c r="C3578" t="s">
        <v>55</v>
      </c>
      <c r="D3578">
        <v>33</v>
      </c>
      <c r="E3578" s="36">
        <v>-30.8</v>
      </c>
      <c r="F3578" s="4">
        <v>-1.5E-3</v>
      </c>
      <c r="G3578">
        <v>0</v>
      </c>
      <c r="H3578" s="25">
        <v>75.2</v>
      </c>
      <c r="I3578" s="25">
        <v>-33.799999999999997</v>
      </c>
      <c r="J3578" s="3">
        <v>10000</v>
      </c>
      <c r="K3578" s="7">
        <f t="shared" si="785"/>
        <v>-1</v>
      </c>
      <c r="L3578" s="6">
        <f t="shared" si="786"/>
        <v>-30.8</v>
      </c>
      <c r="M3578">
        <v>1</v>
      </c>
      <c r="N3578" s="9">
        <f t="shared" si="787"/>
        <v>0</v>
      </c>
      <c r="O3578" s="9">
        <f t="shared" si="788"/>
        <v>-1</v>
      </c>
      <c r="P3578" s="9">
        <f t="shared" si="789"/>
        <v>0</v>
      </c>
      <c r="Q3578" s="8">
        <f t="shared" si="790"/>
        <v>0</v>
      </c>
      <c r="R3578" s="8">
        <f t="shared" si="791"/>
        <v>-30.8</v>
      </c>
      <c r="S3578" t="str">
        <f t="shared" si="792"/>
        <v>9.35.00</v>
      </c>
      <c r="T3578" t="str">
        <f t="shared" si="793"/>
        <v>12.20.00</v>
      </c>
      <c r="U3578" t="str">
        <f t="shared" si="794"/>
        <v>21-dic-2018</v>
      </c>
      <c r="V3578">
        <f t="shared" si="795"/>
        <v>12</v>
      </c>
      <c r="W3578">
        <f t="shared" si="796"/>
        <v>2018</v>
      </c>
      <c r="X3578">
        <f t="shared" si="797"/>
        <v>21</v>
      </c>
      <c r="Y3578" s="25">
        <f t="shared" si="798"/>
        <v>30551.900000000267</v>
      </c>
    </row>
    <row r="3579" spans="1:25">
      <c r="A3579" t="s">
        <v>4829</v>
      </c>
      <c r="B3579" t="s">
        <v>4830</v>
      </c>
      <c r="C3579" t="s">
        <v>25</v>
      </c>
      <c r="D3579">
        <v>1</v>
      </c>
      <c r="E3579" s="36">
        <v>13.2</v>
      </c>
      <c r="F3579" s="4">
        <v>1.2999999999999999E-3</v>
      </c>
      <c r="G3579">
        <v>0</v>
      </c>
      <c r="H3579" s="25">
        <v>55.3</v>
      </c>
      <c r="I3579" s="25">
        <v>0</v>
      </c>
      <c r="J3579" s="3">
        <v>10000</v>
      </c>
      <c r="K3579" s="7">
        <f t="shared" si="785"/>
        <v>1</v>
      </c>
      <c r="L3579" s="6">
        <f t="shared" si="786"/>
        <v>13.2</v>
      </c>
      <c r="M3579">
        <v>1</v>
      </c>
      <c r="N3579" s="9">
        <f t="shared" si="787"/>
        <v>1</v>
      </c>
      <c r="O3579" s="9">
        <f t="shared" si="788"/>
        <v>0</v>
      </c>
      <c r="P3579" s="9">
        <f t="shared" si="789"/>
        <v>0</v>
      </c>
      <c r="Q3579" s="8">
        <f t="shared" si="790"/>
        <v>13.2</v>
      </c>
      <c r="R3579" s="8">
        <f t="shared" si="791"/>
        <v>0</v>
      </c>
      <c r="S3579" t="str">
        <f t="shared" si="792"/>
        <v>18.00.00</v>
      </c>
      <c r="T3579" t="str">
        <f t="shared" si="793"/>
        <v>19.00.00</v>
      </c>
      <c r="U3579" t="str">
        <f t="shared" si="794"/>
        <v>26-dic-2018</v>
      </c>
      <c r="V3579">
        <f t="shared" si="795"/>
        <v>12</v>
      </c>
      <c r="W3579">
        <f t="shared" si="796"/>
        <v>2018</v>
      </c>
      <c r="X3579">
        <f t="shared" si="797"/>
        <v>26</v>
      </c>
      <c r="Y3579" s="25">
        <f t="shared" si="798"/>
        <v>30565.100000000268</v>
      </c>
    </row>
    <row r="3580" spans="1:25">
      <c r="A3580" t="s">
        <v>2692</v>
      </c>
      <c r="B3580" t="s">
        <v>2693</v>
      </c>
      <c r="C3580" t="s">
        <v>25</v>
      </c>
      <c r="D3580">
        <v>9</v>
      </c>
      <c r="E3580" s="38">
        <v>79</v>
      </c>
      <c r="F3580" s="4">
        <v>3.7000000000000002E-3</v>
      </c>
      <c r="G3580">
        <v>0</v>
      </c>
      <c r="H3580" s="25">
        <v>86</v>
      </c>
      <c r="I3580" s="25">
        <v>-25</v>
      </c>
      <c r="J3580" s="3">
        <v>10000</v>
      </c>
      <c r="K3580" s="7">
        <f t="shared" si="785"/>
        <v>2</v>
      </c>
      <c r="L3580" s="6">
        <f t="shared" si="786"/>
        <v>92.2</v>
      </c>
      <c r="M3580">
        <v>1</v>
      </c>
      <c r="N3580" s="9">
        <f t="shared" si="787"/>
        <v>1</v>
      </c>
      <c r="O3580" s="9">
        <f t="shared" si="788"/>
        <v>0</v>
      </c>
      <c r="P3580" s="9">
        <f t="shared" si="789"/>
        <v>0</v>
      </c>
      <c r="Q3580" s="8">
        <f t="shared" si="790"/>
        <v>79</v>
      </c>
      <c r="R3580" s="8">
        <f t="shared" si="791"/>
        <v>0</v>
      </c>
      <c r="S3580" t="str">
        <f t="shared" si="792"/>
        <v>12.00.00</v>
      </c>
      <c r="T3580" t="str">
        <f t="shared" si="793"/>
        <v>21.00.00</v>
      </c>
      <c r="U3580" t="str">
        <f t="shared" si="794"/>
        <v>28-dic-2018</v>
      </c>
      <c r="V3580">
        <f t="shared" si="795"/>
        <v>12</v>
      </c>
      <c r="W3580">
        <f t="shared" si="796"/>
        <v>2018</v>
      </c>
      <c r="X3580">
        <f t="shared" si="797"/>
        <v>28</v>
      </c>
      <c r="Y3580" s="25">
        <f t="shared" si="798"/>
        <v>30644.100000000268</v>
      </c>
    </row>
    <row r="3581" spans="1:25">
      <c r="A3581" t="s">
        <v>6732</v>
      </c>
      <c r="B3581" t="s">
        <v>6733</v>
      </c>
      <c r="C3581" t="s">
        <v>25</v>
      </c>
      <c r="D3581">
        <v>88</v>
      </c>
      <c r="E3581" s="36">
        <v>42.5</v>
      </c>
      <c r="F3581" s="4">
        <v>4.0000000000000001E-3</v>
      </c>
      <c r="G3581">
        <v>0</v>
      </c>
      <c r="H3581" s="25">
        <v>113.5</v>
      </c>
      <c r="I3581" s="25">
        <v>-0.2</v>
      </c>
      <c r="J3581" s="3">
        <v>10000</v>
      </c>
      <c r="K3581" s="7">
        <f t="shared" si="785"/>
        <v>3</v>
      </c>
      <c r="L3581" s="6">
        <f t="shared" si="786"/>
        <v>134.69999999999999</v>
      </c>
      <c r="M3581">
        <v>1</v>
      </c>
      <c r="N3581" s="9">
        <f t="shared" si="787"/>
        <v>1</v>
      </c>
      <c r="O3581" s="9">
        <f t="shared" si="788"/>
        <v>0</v>
      </c>
      <c r="P3581" s="9">
        <f t="shared" si="789"/>
        <v>0</v>
      </c>
      <c r="Q3581" s="8">
        <f t="shared" si="790"/>
        <v>42.5</v>
      </c>
      <c r="R3581" s="8">
        <f t="shared" si="791"/>
        <v>0</v>
      </c>
      <c r="S3581" t="str">
        <f t="shared" si="792"/>
        <v>9.40.00</v>
      </c>
      <c r="T3581" t="str">
        <f t="shared" si="793"/>
        <v>17.00.00</v>
      </c>
      <c r="U3581" t="str">
        <f t="shared" si="794"/>
        <v>28-dic-2018</v>
      </c>
      <c r="V3581">
        <f t="shared" si="795"/>
        <v>12</v>
      </c>
      <c r="W3581">
        <f t="shared" si="796"/>
        <v>2018</v>
      </c>
      <c r="X3581">
        <f t="shared" si="797"/>
        <v>28</v>
      </c>
      <c r="Y3581" s="25">
        <f t="shared" si="798"/>
        <v>30686.600000000268</v>
      </c>
    </row>
    <row r="3582" spans="1:25">
      <c r="A3582" t="s">
        <v>7788</v>
      </c>
      <c r="B3582" t="s">
        <v>2692</v>
      </c>
      <c r="C3582" t="s">
        <v>25</v>
      </c>
      <c r="D3582">
        <v>9</v>
      </c>
      <c r="E3582" s="36">
        <v>29.2</v>
      </c>
      <c r="F3582" s="4">
        <v>2.8E-3</v>
      </c>
      <c r="G3582">
        <v>0</v>
      </c>
      <c r="H3582" s="25">
        <v>51.2</v>
      </c>
      <c r="I3582" s="25">
        <v>0</v>
      </c>
      <c r="J3582" s="3">
        <v>10000</v>
      </c>
      <c r="K3582" s="7">
        <f t="shared" si="785"/>
        <v>4</v>
      </c>
      <c r="L3582" s="6">
        <f t="shared" si="786"/>
        <v>163.89999999999998</v>
      </c>
      <c r="M3582">
        <v>1</v>
      </c>
      <c r="N3582" s="9">
        <f t="shared" si="787"/>
        <v>1</v>
      </c>
      <c r="O3582" s="9">
        <f t="shared" si="788"/>
        <v>0</v>
      </c>
      <c r="P3582" s="9">
        <f t="shared" si="789"/>
        <v>0</v>
      </c>
      <c r="Q3582" s="8">
        <f t="shared" si="790"/>
        <v>29.2</v>
      </c>
      <c r="R3582" s="8">
        <f t="shared" si="791"/>
        <v>0</v>
      </c>
      <c r="S3582" t="str">
        <f t="shared" si="792"/>
        <v>9.45.00</v>
      </c>
      <c r="T3582" t="str">
        <f t="shared" si="793"/>
        <v>12.00.00</v>
      </c>
      <c r="U3582" t="str">
        <f t="shared" si="794"/>
        <v>28-dic-2018</v>
      </c>
      <c r="V3582">
        <f t="shared" si="795"/>
        <v>12</v>
      </c>
      <c r="W3582">
        <f t="shared" si="796"/>
        <v>2018</v>
      </c>
      <c r="X3582">
        <f t="shared" si="797"/>
        <v>28</v>
      </c>
      <c r="Y3582" s="25">
        <f t="shared" si="798"/>
        <v>30715.800000000268</v>
      </c>
    </row>
    <row r="3583" spans="1:25">
      <c r="A3583" t="s">
        <v>4831</v>
      </c>
      <c r="B3583" t="s">
        <v>4832</v>
      </c>
      <c r="C3583" t="s">
        <v>25</v>
      </c>
      <c r="D3583">
        <v>15</v>
      </c>
      <c r="E3583" s="36">
        <v>-43.8</v>
      </c>
      <c r="F3583" s="4">
        <v>-4.1000000000000003E-3</v>
      </c>
      <c r="G3583">
        <v>0</v>
      </c>
      <c r="H3583" s="25">
        <v>26.4</v>
      </c>
      <c r="I3583" s="25">
        <v>-43.8</v>
      </c>
      <c r="J3583" s="3">
        <v>10000</v>
      </c>
      <c r="K3583" s="7">
        <f t="shared" si="785"/>
        <v>-1</v>
      </c>
      <c r="L3583" s="6">
        <f t="shared" si="786"/>
        <v>-43.8</v>
      </c>
      <c r="M3583">
        <v>1</v>
      </c>
      <c r="N3583" s="9">
        <f t="shared" si="787"/>
        <v>0</v>
      </c>
      <c r="O3583" s="9">
        <f t="shared" si="788"/>
        <v>-1</v>
      </c>
      <c r="P3583" s="9">
        <f t="shared" si="789"/>
        <v>0</v>
      </c>
      <c r="Q3583" s="8">
        <f t="shared" si="790"/>
        <v>0</v>
      </c>
      <c r="R3583" s="8">
        <f t="shared" si="791"/>
        <v>-43.8</v>
      </c>
      <c r="S3583" t="str">
        <f t="shared" si="792"/>
        <v>1.00.00</v>
      </c>
      <c r="T3583" t="str">
        <f t="shared" si="793"/>
        <v>16.00.00</v>
      </c>
      <c r="U3583" t="str">
        <f t="shared" si="794"/>
        <v>31-dic-2018</v>
      </c>
      <c r="V3583">
        <f t="shared" si="795"/>
        <v>12</v>
      </c>
      <c r="W3583">
        <f t="shared" si="796"/>
        <v>2018</v>
      </c>
      <c r="X3583">
        <f t="shared" si="797"/>
        <v>31</v>
      </c>
      <c r="Y3583" s="25">
        <f t="shared" si="798"/>
        <v>30672.000000000269</v>
      </c>
    </row>
    <row r="3584" spans="1:25">
      <c r="A3584" t="s">
        <v>6734</v>
      </c>
      <c r="B3584" t="s">
        <v>6735</v>
      </c>
      <c r="C3584" t="s">
        <v>55</v>
      </c>
      <c r="D3584">
        <v>34</v>
      </c>
      <c r="E3584" s="36">
        <v>121.2</v>
      </c>
      <c r="F3584" s="4">
        <v>5.7000000000000002E-3</v>
      </c>
      <c r="G3584">
        <v>0</v>
      </c>
      <c r="H3584" s="25">
        <v>121.2</v>
      </c>
      <c r="I3584" s="25">
        <v>-41.4</v>
      </c>
      <c r="J3584" s="3">
        <v>10000</v>
      </c>
      <c r="K3584" s="7">
        <f t="shared" si="785"/>
        <v>1</v>
      </c>
      <c r="L3584" s="6">
        <f t="shared" si="786"/>
        <v>121.2</v>
      </c>
      <c r="M3584">
        <v>1</v>
      </c>
      <c r="N3584" s="9">
        <f t="shared" si="787"/>
        <v>1</v>
      </c>
      <c r="O3584" s="9">
        <f t="shared" si="788"/>
        <v>0</v>
      </c>
      <c r="P3584" s="9">
        <f t="shared" si="789"/>
        <v>0</v>
      </c>
      <c r="Q3584" s="8">
        <f t="shared" si="790"/>
        <v>121.2</v>
      </c>
      <c r="R3584" s="8">
        <f t="shared" si="791"/>
        <v>0</v>
      </c>
      <c r="S3584" t="str">
        <f t="shared" si="792"/>
        <v>14.35.00</v>
      </c>
      <c r="T3584" t="str">
        <f t="shared" si="793"/>
        <v>17.25.00</v>
      </c>
      <c r="U3584" t="str">
        <f t="shared" si="794"/>
        <v>31-dic-2018</v>
      </c>
      <c r="V3584">
        <f t="shared" si="795"/>
        <v>12</v>
      </c>
      <c r="W3584">
        <f t="shared" si="796"/>
        <v>2018</v>
      </c>
      <c r="X3584">
        <f t="shared" si="797"/>
        <v>31</v>
      </c>
      <c r="Y3584" s="25">
        <f t="shared" si="798"/>
        <v>30793.20000000027</v>
      </c>
    </row>
    <row r="3585" spans="1:25">
      <c r="A3585" t="s">
        <v>4833</v>
      </c>
      <c r="B3585" t="s">
        <v>4834</v>
      </c>
      <c r="C3585" t="s">
        <v>55</v>
      </c>
      <c r="D3585">
        <v>2</v>
      </c>
      <c r="E3585" s="36">
        <v>-41.8</v>
      </c>
      <c r="F3585" s="4">
        <v>-3.8999999999999998E-3</v>
      </c>
      <c r="G3585">
        <v>0</v>
      </c>
      <c r="H3585" s="25">
        <v>0</v>
      </c>
      <c r="I3585" s="25">
        <v>-41.8</v>
      </c>
      <c r="J3585" s="3">
        <v>10000</v>
      </c>
      <c r="K3585" s="7">
        <f t="shared" si="785"/>
        <v>-1</v>
      </c>
      <c r="L3585" s="6">
        <f t="shared" si="786"/>
        <v>-41.8</v>
      </c>
      <c r="M3585">
        <v>1</v>
      </c>
      <c r="N3585" s="9">
        <f t="shared" si="787"/>
        <v>0</v>
      </c>
      <c r="O3585" s="9">
        <f t="shared" si="788"/>
        <v>-1</v>
      </c>
      <c r="P3585" s="9">
        <f t="shared" si="789"/>
        <v>0</v>
      </c>
      <c r="Q3585" s="8">
        <f t="shared" si="790"/>
        <v>0</v>
      </c>
      <c r="R3585" s="8">
        <f t="shared" si="791"/>
        <v>-41.8</v>
      </c>
      <c r="S3585" t="str">
        <f t="shared" si="792"/>
        <v>17.00.00</v>
      </c>
      <c r="T3585" t="str">
        <f t="shared" si="793"/>
        <v>19.00.00</v>
      </c>
      <c r="U3585" t="str">
        <f t="shared" si="794"/>
        <v>31-dic-2018</v>
      </c>
      <c r="V3585">
        <f t="shared" si="795"/>
        <v>12</v>
      </c>
      <c r="W3585">
        <f t="shared" si="796"/>
        <v>2018</v>
      </c>
      <c r="X3585">
        <f t="shared" si="797"/>
        <v>31</v>
      </c>
      <c r="Y3585" s="25">
        <f t="shared" si="798"/>
        <v>30751.400000000271</v>
      </c>
    </row>
    <row r="3586" spans="1:25">
      <c r="A3586" t="s">
        <v>6737</v>
      </c>
      <c r="B3586" t="s">
        <v>6738</v>
      </c>
      <c r="C3586" t="s">
        <v>25</v>
      </c>
      <c r="D3586">
        <v>47</v>
      </c>
      <c r="E3586" s="36">
        <v>19.5</v>
      </c>
      <c r="F3586" s="4">
        <v>1.9E-3</v>
      </c>
      <c r="G3586">
        <v>0</v>
      </c>
      <c r="H3586" s="25">
        <v>89.1</v>
      </c>
      <c r="I3586" s="25">
        <v>0</v>
      </c>
      <c r="J3586" s="3">
        <v>10000</v>
      </c>
      <c r="K3586" s="7">
        <f t="shared" si="785"/>
        <v>1</v>
      </c>
      <c r="L3586" s="6">
        <f t="shared" si="786"/>
        <v>19.5</v>
      </c>
      <c r="M3586">
        <v>1</v>
      </c>
      <c r="N3586" s="9">
        <f t="shared" si="787"/>
        <v>1</v>
      </c>
      <c r="O3586" s="9">
        <f t="shared" si="788"/>
        <v>0</v>
      </c>
      <c r="P3586" s="9">
        <f t="shared" si="789"/>
        <v>0</v>
      </c>
      <c r="Q3586" s="8">
        <f t="shared" si="790"/>
        <v>19.5</v>
      </c>
      <c r="R3586" s="8">
        <f t="shared" si="791"/>
        <v>0</v>
      </c>
      <c r="S3586" t="str">
        <f t="shared" si="792"/>
        <v>10.45.00</v>
      </c>
      <c r="T3586" t="str">
        <f t="shared" si="793"/>
        <v>14.40.00</v>
      </c>
      <c r="U3586" t="str">
        <f t="shared" si="794"/>
        <v xml:space="preserve">2-gen-2019 </v>
      </c>
      <c r="V3586">
        <f t="shared" si="795"/>
        <v>1</v>
      </c>
      <c r="W3586">
        <f t="shared" si="796"/>
        <v>2019</v>
      </c>
      <c r="X3586">
        <f t="shared" si="797"/>
        <v>2</v>
      </c>
      <c r="Y3586" s="25">
        <f t="shared" si="798"/>
        <v>30770.900000000271</v>
      </c>
    </row>
    <row r="3587" spans="1:25">
      <c r="A3587" t="s">
        <v>6736</v>
      </c>
      <c r="B3587" t="s">
        <v>6737</v>
      </c>
      <c r="C3587" t="s">
        <v>55</v>
      </c>
      <c r="D3587">
        <v>15</v>
      </c>
      <c r="E3587" s="36">
        <v>-126</v>
      </c>
      <c r="F3587" s="4">
        <v>-6.1000000000000004E-3</v>
      </c>
      <c r="G3587">
        <v>0</v>
      </c>
      <c r="H3587" s="25">
        <v>0</v>
      </c>
      <c r="I3587" s="25">
        <v>-155.6</v>
      </c>
      <c r="J3587" s="3">
        <v>10000</v>
      </c>
      <c r="K3587" s="7">
        <f t="shared" si="785"/>
        <v>-1</v>
      </c>
      <c r="L3587" s="6">
        <f t="shared" si="786"/>
        <v>-126</v>
      </c>
      <c r="M3587">
        <v>1</v>
      </c>
      <c r="N3587" s="9">
        <f t="shared" si="787"/>
        <v>0</v>
      </c>
      <c r="O3587" s="9">
        <f t="shared" si="788"/>
        <v>-1</v>
      </c>
      <c r="P3587" s="9">
        <f t="shared" si="789"/>
        <v>0</v>
      </c>
      <c r="Q3587" s="8">
        <f t="shared" si="790"/>
        <v>0</v>
      </c>
      <c r="R3587" s="8">
        <f t="shared" si="791"/>
        <v>-126</v>
      </c>
      <c r="S3587" t="str">
        <f t="shared" si="792"/>
        <v>9.30.00</v>
      </c>
      <c r="T3587" t="str">
        <f t="shared" si="793"/>
        <v>10.45.00</v>
      </c>
      <c r="U3587" t="str">
        <f t="shared" si="794"/>
        <v xml:space="preserve">2-gen-2019 </v>
      </c>
      <c r="V3587">
        <f t="shared" si="795"/>
        <v>1</v>
      </c>
      <c r="W3587">
        <f t="shared" si="796"/>
        <v>2019</v>
      </c>
      <c r="X3587">
        <f t="shared" si="797"/>
        <v>2</v>
      </c>
      <c r="Y3587" s="25">
        <f t="shared" si="798"/>
        <v>30644.900000000271</v>
      </c>
    </row>
    <row r="3588" spans="1:25">
      <c r="A3588" t="s">
        <v>7789</v>
      </c>
      <c r="B3588" t="s">
        <v>7790</v>
      </c>
      <c r="C3588" t="s">
        <v>25</v>
      </c>
      <c r="D3588">
        <v>3</v>
      </c>
      <c r="E3588" s="36">
        <v>-60.3</v>
      </c>
      <c r="F3588" s="4">
        <v>-5.7000000000000002E-3</v>
      </c>
      <c r="G3588">
        <v>0</v>
      </c>
      <c r="H3588" s="25">
        <v>0</v>
      </c>
      <c r="I3588" s="25">
        <v>-54.9</v>
      </c>
      <c r="J3588" s="3">
        <v>10000</v>
      </c>
      <c r="K3588" s="7">
        <f t="shared" si="785"/>
        <v>-2</v>
      </c>
      <c r="L3588" s="6">
        <f t="shared" si="786"/>
        <v>-186.3</v>
      </c>
      <c r="M3588">
        <v>1</v>
      </c>
      <c r="N3588" s="9">
        <f t="shared" si="787"/>
        <v>0</v>
      </c>
      <c r="O3588" s="9">
        <f t="shared" si="788"/>
        <v>-1</v>
      </c>
      <c r="P3588" s="9">
        <f t="shared" si="789"/>
        <v>0</v>
      </c>
      <c r="Q3588" s="8">
        <f t="shared" si="790"/>
        <v>0</v>
      </c>
      <c r="R3588" s="8">
        <f t="shared" si="791"/>
        <v>-60.3</v>
      </c>
      <c r="S3588" t="str">
        <f t="shared" si="792"/>
        <v>10.15.00</v>
      </c>
      <c r="T3588" t="str">
        <f t="shared" si="793"/>
        <v>11.00.00</v>
      </c>
      <c r="U3588" t="str">
        <f t="shared" si="794"/>
        <v xml:space="preserve">3-gen-2019 </v>
      </c>
      <c r="V3588">
        <f t="shared" si="795"/>
        <v>1</v>
      </c>
      <c r="W3588">
        <f t="shared" si="796"/>
        <v>2019</v>
      </c>
      <c r="X3588">
        <f t="shared" si="797"/>
        <v>3</v>
      </c>
      <c r="Y3588" s="25">
        <f t="shared" si="798"/>
        <v>30584.600000000271</v>
      </c>
    </row>
    <row r="3589" spans="1:25">
      <c r="A3589" t="s">
        <v>7790</v>
      </c>
      <c r="B3589" t="s">
        <v>2694</v>
      </c>
      <c r="C3589" t="s">
        <v>55</v>
      </c>
      <c r="D3589">
        <v>8</v>
      </c>
      <c r="E3589" s="36">
        <v>32.9</v>
      </c>
      <c r="F3589" s="4">
        <v>3.0999999999999999E-3</v>
      </c>
      <c r="G3589">
        <v>0</v>
      </c>
      <c r="H3589" s="25">
        <v>42.3</v>
      </c>
      <c r="I3589" s="25">
        <v>-9.5</v>
      </c>
      <c r="J3589" s="3">
        <v>10000</v>
      </c>
      <c r="K3589" s="7">
        <f t="shared" si="785"/>
        <v>1</v>
      </c>
      <c r="L3589" s="6">
        <f t="shared" si="786"/>
        <v>32.9</v>
      </c>
      <c r="M3589">
        <v>1</v>
      </c>
      <c r="N3589" s="9">
        <f t="shared" si="787"/>
        <v>1</v>
      </c>
      <c r="O3589" s="9">
        <f t="shared" si="788"/>
        <v>0</v>
      </c>
      <c r="P3589" s="9">
        <f t="shared" si="789"/>
        <v>0</v>
      </c>
      <c r="Q3589" s="8">
        <f t="shared" si="790"/>
        <v>32.9</v>
      </c>
      <c r="R3589" s="8">
        <f t="shared" si="791"/>
        <v>0</v>
      </c>
      <c r="S3589" t="str">
        <f t="shared" si="792"/>
        <v>11.00.00</v>
      </c>
      <c r="T3589" t="str">
        <f t="shared" si="793"/>
        <v>13.00.00</v>
      </c>
      <c r="U3589" t="str">
        <f t="shared" si="794"/>
        <v xml:space="preserve">3-gen-2019 </v>
      </c>
      <c r="V3589">
        <f t="shared" si="795"/>
        <v>1</v>
      </c>
      <c r="W3589">
        <f t="shared" si="796"/>
        <v>2019</v>
      </c>
      <c r="X3589">
        <f t="shared" si="797"/>
        <v>3</v>
      </c>
      <c r="Y3589" s="25">
        <f t="shared" si="798"/>
        <v>30617.500000000273</v>
      </c>
    </row>
    <row r="3590" spans="1:25">
      <c r="A3590" t="s">
        <v>6739</v>
      </c>
      <c r="B3590" t="s">
        <v>6740</v>
      </c>
      <c r="C3590" t="s">
        <v>55</v>
      </c>
      <c r="D3590">
        <v>24</v>
      </c>
      <c r="E3590" s="36">
        <v>19.600000000000001</v>
      </c>
      <c r="F3590" s="4">
        <v>8.9999999999999998E-4</v>
      </c>
      <c r="G3590">
        <v>0</v>
      </c>
      <c r="H3590" s="25">
        <v>95.6</v>
      </c>
      <c r="I3590" s="25">
        <v>-25</v>
      </c>
      <c r="J3590" s="3">
        <v>10000</v>
      </c>
      <c r="K3590" s="7">
        <f t="shared" si="785"/>
        <v>2</v>
      </c>
      <c r="L3590" s="6">
        <f t="shared" si="786"/>
        <v>52.5</v>
      </c>
      <c r="M3590">
        <v>1</v>
      </c>
      <c r="N3590" s="9">
        <f t="shared" si="787"/>
        <v>1</v>
      </c>
      <c r="O3590" s="9">
        <f t="shared" si="788"/>
        <v>0</v>
      </c>
      <c r="P3590" s="9">
        <f t="shared" si="789"/>
        <v>0</v>
      </c>
      <c r="Q3590" s="8">
        <f t="shared" si="790"/>
        <v>19.600000000000001</v>
      </c>
      <c r="R3590" s="8">
        <f t="shared" si="791"/>
        <v>0</v>
      </c>
      <c r="S3590" t="str">
        <f t="shared" si="792"/>
        <v>11.05.00</v>
      </c>
      <c r="T3590" t="str">
        <f t="shared" si="793"/>
        <v>13.05.00</v>
      </c>
      <c r="U3590" t="str">
        <f t="shared" si="794"/>
        <v xml:space="preserve">3-gen-2019 </v>
      </c>
      <c r="V3590">
        <f t="shared" si="795"/>
        <v>1</v>
      </c>
      <c r="W3590">
        <f t="shared" si="796"/>
        <v>2019</v>
      </c>
      <c r="X3590">
        <f t="shared" si="797"/>
        <v>3</v>
      </c>
      <c r="Y3590" s="25">
        <f t="shared" si="798"/>
        <v>30637.100000000271</v>
      </c>
    </row>
    <row r="3591" spans="1:25">
      <c r="A3591" t="s">
        <v>2694</v>
      </c>
      <c r="B3591" t="s">
        <v>2695</v>
      </c>
      <c r="C3591" t="s">
        <v>55</v>
      </c>
      <c r="D3591">
        <v>8</v>
      </c>
      <c r="E3591" s="38">
        <v>3.4</v>
      </c>
      <c r="F3591" s="4">
        <v>2.0000000000000001E-4</v>
      </c>
      <c r="G3591">
        <v>0</v>
      </c>
      <c r="H3591" s="25">
        <v>5.4</v>
      </c>
      <c r="I3591" s="25">
        <v>-136.4</v>
      </c>
      <c r="J3591" s="3">
        <v>10000</v>
      </c>
      <c r="K3591" s="7">
        <f t="shared" ref="K3591:K3654" si="799">+IF(AND(E3591&gt;=0,E3590&gt;=0),K3590+1,IF(AND(E3591&lt;0,E3590&lt;0),K3590-1,IF(AND(E3591&gt;=0,E3590&lt;0),1,-1)))</f>
        <v>3</v>
      </c>
      <c r="L3591" s="6">
        <f t="shared" ref="L3591:L3654" si="800">+IF(AND(E3591&gt;=0,E3590&gt;=0),L3590+E3591,IF(AND(E3591&lt;0,E3590&lt;0),L3590+E3591,E3591))</f>
        <v>55.9</v>
      </c>
      <c r="M3591">
        <v>1</v>
      </c>
      <c r="N3591" s="9">
        <f t="shared" ref="N3591:N3654" si="801">+IF(E3591&gt;0,1,0)</f>
        <v>1</v>
      </c>
      <c r="O3591" s="9">
        <f t="shared" ref="O3591:O3654" si="802">+IF(E3591&lt;0,-1,0)</f>
        <v>0</v>
      </c>
      <c r="P3591" s="9">
        <f t="shared" ref="P3591:P3654" si="803">+IF(E3591=0,1,0)</f>
        <v>0</v>
      </c>
      <c r="Q3591" s="8">
        <f t="shared" ref="Q3591:Q3654" si="804">IF(E3591&gt;=0,E3591,0)</f>
        <v>3.4</v>
      </c>
      <c r="R3591" s="8">
        <f t="shared" ref="R3591:R3654" si="805">IF(E3591&lt;0,E3591,0)</f>
        <v>0</v>
      </c>
      <c r="S3591" t="str">
        <f t="shared" ref="S3591:S3654" si="806">REPLACE(A3591,1,SEARCH(" ",A3591),"")</f>
        <v>13.00.00</v>
      </c>
      <c r="T3591" t="str">
        <f t="shared" ref="T3591:T3654" si="807">REPLACE(B3591,1,SEARCH(" ",B3591),"")</f>
        <v>21.00.00</v>
      </c>
      <c r="U3591" t="str">
        <f t="shared" ref="U3591:U3654" si="808">LEFT(A3591,11)</f>
        <v xml:space="preserve">3-gen-2019 </v>
      </c>
      <c r="V3591">
        <f t="shared" ref="V3591:V3654" si="809">MONTH(U3591)</f>
        <v>1</v>
      </c>
      <c r="W3591">
        <f t="shared" ref="W3591:W3654" si="810">YEAR(U3591)</f>
        <v>2019</v>
      </c>
      <c r="X3591">
        <f t="shared" ref="X3591:X3654" si="811">DAY(U3591)</f>
        <v>3</v>
      </c>
      <c r="Y3591" s="25">
        <f t="shared" ref="Y3591:Y3654" si="812">Y3590+E3591</f>
        <v>30640.500000000273</v>
      </c>
    </row>
    <row r="3592" spans="1:25">
      <c r="A3592" t="s">
        <v>6741</v>
      </c>
      <c r="B3592" t="s">
        <v>6742</v>
      </c>
      <c r="C3592" t="s">
        <v>25</v>
      </c>
      <c r="D3592">
        <v>31</v>
      </c>
      <c r="E3592" s="36">
        <v>-40.1</v>
      </c>
      <c r="F3592" s="4">
        <v>-3.8E-3</v>
      </c>
      <c r="G3592">
        <v>0</v>
      </c>
      <c r="H3592" s="25">
        <v>36.799999999999997</v>
      </c>
      <c r="I3592" s="25">
        <v>-39.4</v>
      </c>
      <c r="J3592" s="3">
        <v>10000</v>
      </c>
      <c r="K3592" s="7">
        <f t="shared" si="799"/>
        <v>-1</v>
      </c>
      <c r="L3592" s="6">
        <f t="shared" si="800"/>
        <v>-40.1</v>
      </c>
      <c r="M3592">
        <v>1</v>
      </c>
      <c r="N3592" s="9">
        <f t="shared" si="801"/>
        <v>0</v>
      </c>
      <c r="O3592" s="9">
        <f t="shared" si="802"/>
        <v>-1</v>
      </c>
      <c r="P3592" s="9">
        <f t="shared" si="803"/>
        <v>0</v>
      </c>
      <c r="Q3592" s="8">
        <f t="shared" si="804"/>
        <v>0</v>
      </c>
      <c r="R3592" s="8">
        <f t="shared" si="805"/>
        <v>-40.1</v>
      </c>
      <c r="S3592" t="str">
        <f t="shared" si="806"/>
        <v>14.00.00</v>
      </c>
      <c r="T3592" t="str">
        <f t="shared" si="807"/>
        <v>16.35.00</v>
      </c>
      <c r="U3592" t="str">
        <f t="shared" si="808"/>
        <v xml:space="preserve">3-gen-2019 </v>
      </c>
      <c r="V3592">
        <f t="shared" si="809"/>
        <v>1</v>
      </c>
      <c r="W3592">
        <f t="shared" si="810"/>
        <v>2019</v>
      </c>
      <c r="X3592">
        <f t="shared" si="811"/>
        <v>3</v>
      </c>
      <c r="Y3592" s="25">
        <f t="shared" si="812"/>
        <v>30600.400000000274</v>
      </c>
    </row>
    <row r="3593" spans="1:25">
      <c r="A3593" t="s">
        <v>6742</v>
      </c>
      <c r="B3593" t="s">
        <v>6743</v>
      </c>
      <c r="C3593" t="s">
        <v>55</v>
      </c>
      <c r="D3593">
        <v>10</v>
      </c>
      <c r="E3593" s="36">
        <v>-23</v>
      </c>
      <c r="F3593" s="4">
        <v>-1.1000000000000001E-3</v>
      </c>
      <c r="G3593">
        <v>0</v>
      </c>
      <c r="H3593" s="25">
        <v>30.3</v>
      </c>
      <c r="I3593" s="25">
        <v>-43.1</v>
      </c>
      <c r="J3593" s="3">
        <v>10000</v>
      </c>
      <c r="K3593" s="7">
        <f t="shared" si="799"/>
        <v>-2</v>
      </c>
      <c r="L3593" s="6">
        <f t="shared" si="800"/>
        <v>-63.1</v>
      </c>
      <c r="M3593">
        <v>1</v>
      </c>
      <c r="N3593" s="9">
        <f t="shared" si="801"/>
        <v>0</v>
      </c>
      <c r="O3593" s="9">
        <f t="shared" si="802"/>
        <v>-1</v>
      </c>
      <c r="P3593" s="9">
        <f t="shared" si="803"/>
        <v>0</v>
      </c>
      <c r="Q3593" s="8">
        <f t="shared" si="804"/>
        <v>0</v>
      </c>
      <c r="R3593" s="8">
        <f t="shared" si="805"/>
        <v>-23</v>
      </c>
      <c r="S3593" t="str">
        <f t="shared" si="806"/>
        <v>16.35.00</v>
      </c>
      <c r="T3593" t="str">
        <f t="shared" si="807"/>
        <v>17.25.00</v>
      </c>
      <c r="U3593" t="str">
        <f t="shared" si="808"/>
        <v xml:space="preserve">3-gen-2019 </v>
      </c>
      <c r="V3593">
        <f t="shared" si="809"/>
        <v>1</v>
      </c>
      <c r="W3593">
        <f t="shared" si="810"/>
        <v>2019</v>
      </c>
      <c r="X3593">
        <f t="shared" si="811"/>
        <v>3</v>
      </c>
      <c r="Y3593" s="25">
        <f t="shared" si="812"/>
        <v>30577.400000000274</v>
      </c>
    </row>
    <row r="3594" spans="1:25">
      <c r="A3594" t="s">
        <v>7791</v>
      </c>
      <c r="B3594" t="s">
        <v>7792</v>
      </c>
      <c r="C3594" t="s">
        <v>55</v>
      </c>
      <c r="D3594">
        <v>3</v>
      </c>
      <c r="E3594" s="36">
        <v>-68.5</v>
      </c>
      <c r="F3594" s="4">
        <v>-6.4000000000000003E-3</v>
      </c>
      <c r="G3594">
        <v>0</v>
      </c>
      <c r="H3594" s="25">
        <v>0</v>
      </c>
      <c r="I3594" s="25">
        <v>-70.3</v>
      </c>
      <c r="J3594" s="3">
        <v>10000</v>
      </c>
      <c r="K3594" s="7">
        <f t="shared" si="799"/>
        <v>-3</v>
      </c>
      <c r="L3594" s="6">
        <f t="shared" si="800"/>
        <v>-131.6</v>
      </c>
      <c r="M3594">
        <v>1</v>
      </c>
      <c r="N3594" s="9">
        <f t="shared" si="801"/>
        <v>0</v>
      </c>
      <c r="O3594" s="9">
        <f t="shared" si="802"/>
        <v>-1</v>
      </c>
      <c r="P3594" s="9">
        <f t="shared" si="803"/>
        <v>0</v>
      </c>
      <c r="Q3594" s="8">
        <f t="shared" si="804"/>
        <v>0</v>
      </c>
      <c r="R3594" s="8">
        <f t="shared" si="805"/>
        <v>-68.5</v>
      </c>
      <c r="S3594" t="str">
        <f t="shared" si="806"/>
        <v>11.00.00</v>
      </c>
      <c r="T3594" t="str">
        <f t="shared" si="807"/>
        <v>11.45.00</v>
      </c>
      <c r="U3594" t="str">
        <f t="shared" si="808"/>
        <v xml:space="preserve">8-gen-2019 </v>
      </c>
      <c r="V3594">
        <f t="shared" si="809"/>
        <v>1</v>
      </c>
      <c r="W3594">
        <f t="shared" si="810"/>
        <v>2019</v>
      </c>
      <c r="X3594">
        <f t="shared" si="811"/>
        <v>8</v>
      </c>
      <c r="Y3594" s="25">
        <f t="shared" si="812"/>
        <v>30508.900000000274</v>
      </c>
    </row>
    <row r="3595" spans="1:25">
      <c r="A3595" t="s">
        <v>7792</v>
      </c>
      <c r="B3595" t="s">
        <v>7793</v>
      </c>
      <c r="C3595" t="s">
        <v>25</v>
      </c>
      <c r="D3595">
        <v>16</v>
      </c>
      <c r="E3595" s="36">
        <v>66.099999999999994</v>
      </c>
      <c r="F3595" s="4">
        <v>6.1000000000000004E-3</v>
      </c>
      <c r="G3595">
        <v>0</v>
      </c>
      <c r="H3595" s="25">
        <v>50.8</v>
      </c>
      <c r="I3595" s="25">
        <v>-39.1</v>
      </c>
      <c r="J3595" s="3">
        <v>10000</v>
      </c>
      <c r="K3595" s="7">
        <f t="shared" si="799"/>
        <v>1</v>
      </c>
      <c r="L3595" s="6">
        <f t="shared" si="800"/>
        <v>66.099999999999994</v>
      </c>
      <c r="M3595">
        <v>1</v>
      </c>
      <c r="N3595" s="9">
        <f t="shared" si="801"/>
        <v>1</v>
      </c>
      <c r="O3595" s="9">
        <f t="shared" si="802"/>
        <v>0</v>
      </c>
      <c r="P3595" s="9">
        <f t="shared" si="803"/>
        <v>0</v>
      </c>
      <c r="Q3595" s="8">
        <f t="shared" si="804"/>
        <v>66.099999999999994</v>
      </c>
      <c r="R3595" s="8">
        <f t="shared" si="805"/>
        <v>0</v>
      </c>
      <c r="S3595" t="str">
        <f t="shared" si="806"/>
        <v>11.45.00</v>
      </c>
      <c r="T3595" t="str">
        <f t="shared" si="807"/>
        <v>15.45.00</v>
      </c>
      <c r="U3595" t="str">
        <f t="shared" si="808"/>
        <v xml:space="preserve">8-gen-2019 </v>
      </c>
      <c r="V3595">
        <f t="shared" si="809"/>
        <v>1</v>
      </c>
      <c r="W3595">
        <f t="shared" si="810"/>
        <v>2019</v>
      </c>
      <c r="X3595">
        <f t="shared" si="811"/>
        <v>8</v>
      </c>
      <c r="Y3595" s="25">
        <f t="shared" si="812"/>
        <v>30575.000000000273</v>
      </c>
    </row>
    <row r="3596" spans="1:25">
      <c r="A3596" t="s">
        <v>4835</v>
      </c>
      <c r="B3596" t="s">
        <v>4836</v>
      </c>
      <c r="C3596" t="s">
        <v>55</v>
      </c>
      <c r="D3596">
        <v>1</v>
      </c>
      <c r="E3596" s="36">
        <v>-63.9</v>
      </c>
      <c r="F3596" s="4">
        <v>-5.8999999999999999E-3</v>
      </c>
      <c r="G3596">
        <v>0</v>
      </c>
      <c r="H3596" s="25">
        <v>0</v>
      </c>
      <c r="I3596" s="25">
        <v>-63.9</v>
      </c>
      <c r="J3596" s="3">
        <v>10000</v>
      </c>
      <c r="K3596" s="7">
        <f t="shared" si="799"/>
        <v>-1</v>
      </c>
      <c r="L3596" s="6">
        <f t="shared" si="800"/>
        <v>-63.9</v>
      </c>
      <c r="M3596">
        <v>1</v>
      </c>
      <c r="N3596" s="9">
        <f t="shared" si="801"/>
        <v>0</v>
      </c>
      <c r="O3596" s="9">
        <f t="shared" si="802"/>
        <v>-1</v>
      </c>
      <c r="P3596" s="9">
        <f t="shared" si="803"/>
        <v>0</v>
      </c>
      <c r="Q3596" s="8">
        <f t="shared" si="804"/>
        <v>0</v>
      </c>
      <c r="R3596" s="8">
        <f t="shared" si="805"/>
        <v>-63.9</v>
      </c>
      <c r="S3596" t="str">
        <f t="shared" si="806"/>
        <v>9.00.00</v>
      </c>
      <c r="T3596" t="str">
        <f t="shared" si="807"/>
        <v>10.00.00</v>
      </c>
      <c r="U3596" t="str">
        <f t="shared" si="808"/>
        <v xml:space="preserve">8-gen-2019 </v>
      </c>
      <c r="V3596">
        <f t="shared" si="809"/>
        <v>1</v>
      </c>
      <c r="W3596">
        <f t="shared" si="810"/>
        <v>2019</v>
      </c>
      <c r="X3596">
        <f t="shared" si="811"/>
        <v>8</v>
      </c>
      <c r="Y3596" s="25">
        <f t="shared" si="812"/>
        <v>30511.100000000271</v>
      </c>
    </row>
    <row r="3597" spans="1:25">
      <c r="A3597" t="s">
        <v>6744</v>
      </c>
      <c r="B3597" t="s">
        <v>6745</v>
      </c>
      <c r="C3597" t="s">
        <v>25</v>
      </c>
      <c r="D3597">
        <v>85</v>
      </c>
      <c r="E3597" s="36">
        <v>29.6</v>
      </c>
      <c r="F3597" s="4">
        <v>2.7000000000000001E-3</v>
      </c>
      <c r="G3597">
        <v>0</v>
      </c>
      <c r="H3597" s="25">
        <v>102.6</v>
      </c>
      <c r="I3597" s="25">
        <v>-49</v>
      </c>
      <c r="J3597" s="3">
        <v>10000</v>
      </c>
      <c r="K3597" s="7">
        <f t="shared" si="799"/>
        <v>1</v>
      </c>
      <c r="L3597" s="6">
        <f t="shared" si="800"/>
        <v>29.6</v>
      </c>
      <c r="M3597">
        <v>1</v>
      </c>
      <c r="N3597" s="9">
        <f t="shared" si="801"/>
        <v>1</v>
      </c>
      <c r="O3597" s="9">
        <f t="shared" si="802"/>
        <v>0</v>
      </c>
      <c r="P3597" s="9">
        <f t="shared" si="803"/>
        <v>0</v>
      </c>
      <c r="Q3597" s="8">
        <f t="shared" si="804"/>
        <v>29.6</v>
      </c>
      <c r="R3597" s="8">
        <f t="shared" si="805"/>
        <v>0</v>
      </c>
      <c r="S3597" t="str">
        <f t="shared" si="806"/>
        <v>9.40.00</v>
      </c>
      <c r="T3597" t="str">
        <f t="shared" si="807"/>
        <v>16.45.00</v>
      </c>
      <c r="U3597" t="str">
        <f t="shared" si="808"/>
        <v xml:space="preserve">8-gen-2019 </v>
      </c>
      <c r="V3597">
        <f t="shared" si="809"/>
        <v>1</v>
      </c>
      <c r="W3597">
        <f t="shared" si="810"/>
        <v>2019</v>
      </c>
      <c r="X3597">
        <f t="shared" si="811"/>
        <v>8</v>
      </c>
      <c r="Y3597" s="25">
        <f t="shared" si="812"/>
        <v>30540.70000000027</v>
      </c>
    </row>
    <row r="3598" spans="1:25">
      <c r="A3598" t="s">
        <v>6746</v>
      </c>
      <c r="B3598" t="s">
        <v>6747</v>
      </c>
      <c r="C3598" t="s">
        <v>25</v>
      </c>
      <c r="D3598">
        <v>67</v>
      </c>
      <c r="E3598" s="36">
        <v>-11.6</v>
      </c>
      <c r="F3598" s="4">
        <v>-1.1000000000000001E-3</v>
      </c>
      <c r="G3598">
        <v>0</v>
      </c>
      <c r="H3598" s="25">
        <v>27.9</v>
      </c>
      <c r="I3598" s="25">
        <v>-50.5</v>
      </c>
      <c r="J3598" s="3">
        <v>10000</v>
      </c>
      <c r="K3598" s="7">
        <f t="shared" si="799"/>
        <v>-1</v>
      </c>
      <c r="L3598" s="6">
        <f t="shared" si="800"/>
        <v>-11.6</v>
      </c>
      <c r="M3598">
        <v>1</v>
      </c>
      <c r="N3598" s="9">
        <f t="shared" si="801"/>
        <v>0</v>
      </c>
      <c r="O3598" s="9">
        <f t="shared" si="802"/>
        <v>-1</v>
      </c>
      <c r="P3598" s="9">
        <f t="shared" si="803"/>
        <v>0</v>
      </c>
      <c r="Q3598" s="8">
        <f t="shared" si="804"/>
        <v>0</v>
      </c>
      <c r="R3598" s="8">
        <f t="shared" si="805"/>
        <v>-11.6</v>
      </c>
      <c r="S3598" t="str">
        <f t="shared" si="806"/>
        <v>10.25.00</v>
      </c>
      <c r="T3598" t="str">
        <f t="shared" si="807"/>
        <v>16.00.00</v>
      </c>
      <c r="U3598" t="str">
        <f t="shared" si="808"/>
        <v xml:space="preserve">9-gen-2019 </v>
      </c>
      <c r="V3598">
        <f t="shared" si="809"/>
        <v>1</v>
      </c>
      <c r="W3598">
        <f t="shared" si="810"/>
        <v>2019</v>
      </c>
      <c r="X3598">
        <f t="shared" si="811"/>
        <v>9</v>
      </c>
      <c r="Y3598" s="25">
        <f t="shared" si="812"/>
        <v>30529.100000000271</v>
      </c>
    </row>
    <row r="3599" spans="1:25">
      <c r="A3599" t="s">
        <v>6747</v>
      </c>
      <c r="B3599" t="s">
        <v>6748</v>
      </c>
      <c r="C3599" t="s">
        <v>55</v>
      </c>
      <c r="D3599">
        <v>12</v>
      </c>
      <c r="E3599" s="36">
        <v>59.4</v>
      </c>
      <c r="F3599" s="4">
        <v>2.7000000000000001E-3</v>
      </c>
      <c r="G3599">
        <v>0</v>
      </c>
      <c r="H3599" s="25">
        <v>137.1</v>
      </c>
      <c r="I3599" s="25">
        <v>0</v>
      </c>
      <c r="J3599" s="3">
        <v>10000</v>
      </c>
      <c r="K3599" s="7">
        <f t="shared" si="799"/>
        <v>1</v>
      </c>
      <c r="L3599" s="6">
        <f t="shared" si="800"/>
        <v>59.4</v>
      </c>
      <c r="M3599">
        <v>1</v>
      </c>
      <c r="N3599" s="9">
        <f t="shared" si="801"/>
        <v>1</v>
      </c>
      <c r="O3599" s="9">
        <f t="shared" si="802"/>
        <v>0</v>
      </c>
      <c r="P3599" s="9">
        <f t="shared" si="803"/>
        <v>0</v>
      </c>
      <c r="Q3599" s="8">
        <f t="shared" si="804"/>
        <v>59.4</v>
      </c>
      <c r="R3599" s="8">
        <f t="shared" si="805"/>
        <v>0</v>
      </c>
      <c r="S3599" t="str">
        <f t="shared" si="806"/>
        <v>16.00.00</v>
      </c>
      <c r="T3599" t="str">
        <f t="shared" si="807"/>
        <v>17.00.00</v>
      </c>
      <c r="U3599" t="str">
        <f t="shared" si="808"/>
        <v xml:space="preserve">9-gen-2019 </v>
      </c>
      <c r="V3599">
        <f t="shared" si="809"/>
        <v>1</v>
      </c>
      <c r="W3599">
        <f t="shared" si="810"/>
        <v>2019</v>
      </c>
      <c r="X3599">
        <f t="shared" si="811"/>
        <v>9</v>
      </c>
      <c r="Y3599" s="25">
        <f t="shared" si="812"/>
        <v>30588.500000000273</v>
      </c>
    </row>
    <row r="3600" spans="1:25">
      <c r="A3600" t="s">
        <v>4837</v>
      </c>
      <c r="B3600" t="s">
        <v>4838</v>
      </c>
      <c r="C3600" t="s">
        <v>25</v>
      </c>
      <c r="D3600">
        <v>7</v>
      </c>
      <c r="E3600" s="36">
        <v>-12.8</v>
      </c>
      <c r="F3600" s="4">
        <v>-1.1999999999999999E-3</v>
      </c>
      <c r="G3600">
        <v>0</v>
      </c>
      <c r="H3600" s="25">
        <v>58.4</v>
      </c>
      <c r="I3600" s="25">
        <v>-12.8</v>
      </c>
      <c r="J3600" s="3">
        <v>10000</v>
      </c>
      <c r="K3600" s="7">
        <f t="shared" si="799"/>
        <v>-1</v>
      </c>
      <c r="L3600" s="6">
        <f t="shared" si="800"/>
        <v>-12.8</v>
      </c>
      <c r="M3600">
        <v>1</v>
      </c>
      <c r="N3600" s="9">
        <f t="shared" si="801"/>
        <v>0</v>
      </c>
      <c r="O3600" s="9">
        <f t="shared" si="802"/>
        <v>-1</v>
      </c>
      <c r="P3600" s="9">
        <f t="shared" si="803"/>
        <v>0</v>
      </c>
      <c r="Q3600" s="8">
        <f t="shared" si="804"/>
        <v>0</v>
      </c>
      <c r="R3600" s="8">
        <f t="shared" si="805"/>
        <v>-12.8</v>
      </c>
      <c r="S3600" t="str">
        <f t="shared" si="806"/>
        <v>2.00.00</v>
      </c>
      <c r="T3600" t="str">
        <f t="shared" si="807"/>
        <v>9.00.00</v>
      </c>
      <c r="U3600" t="str">
        <f t="shared" si="808"/>
        <v xml:space="preserve">9-gen-2019 </v>
      </c>
      <c r="V3600">
        <f t="shared" si="809"/>
        <v>1</v>
      </c>
      <c r="W3600">
        <f t="shared" si="810"/>
        <v>2019</v>
      </c>
      <c r="X3600">
        <f t="shared" si="811"/>
        <v>9</v>
      </c>
      <c r="Y3600" s="25">
        <f t="shared" si="812"/>
        <v>30575.700000000274</v>
      </c>
    </row>
    <row r="3601" spans="1:25">
      <c r="A3601" t="s">
        <v>6749</v>
      </c>
      <c r="B3601" t="s">
        <v>6750</v>
      </c>
      <c r="C3601" t="s">
        <v>25</v>
      </c>
      <c r="D3601">
        <v>81</v>
      </c>
      <c r="E3601" s="36">
        <v>62.7</v>
      </c>
      <c r="F3601" s="4">
        <v>5.7999999999999996E-3</v>
      </c>
      <c r="G3601">
        <v>0</v>
      </c>
      <c r="H3601" s="25">
        <v>75.900000000000006</v>
      </c>
      <c r="I3601" s="25">
        <v>-1.3</v>
      </c>
      <c r="J3601" s="3">
        <v>10000</v>
      </c>
      <c r="K3601" s="7">
        <f t="shared" si="799"/>
        <v>1</v>
      </c>
      <c r="L3601" s="6">
        <f t="shared" si="800"/>
        <v>62.7</v>
      </c>
      <c r="M3601">
        <v>1</v>
      </c>
      <c r="N3601" s="9">
        <f t="shared" si="801"/>
        <v>1</v>
      </c>
      <c r="O3601" s="9">
        <f t="shared" si="802"/>
        <v>0</v>
      </c>
      <c r="P3601" s="9">
        <f t="shared" si="803"/>
        <v>0</v>
      </c>
      <c r="Q3601" s="8">
        <f t="shared" si="804"/>
        <v>62.7</v>
      </c>
      <c r="R3601" s="8">
        <f t="shared" si="805"/>
        <v>0</v>
      </c>
      <c r="S3601" t="str">
        <f t="shared" si="806"/>
        <v>10.40.00</v>
      </c>
      <c r="T3601" t="str">
        <f t="shared" si="807"/>
        <v>17.25.00</v>
      </c>
      <c r="U3601" t="str">
        <f t="shared" si="808"/>
        <v>10-gen-2019</v>
      </c>
      <c r="V3601">
        <f t="shared" si="809"/>
        <v>1</v>
      </c>
      <c r="W3601">
        <f t="shared" si="810"/>
        <v>2019</v>
      </c>
      <c r="X3601">
        <f t="shared" si="811"/>
        <v>10</v>
      </c>
      <c r="Y3601" s="25">
        <f t="shared" si="812"/>
        <v>30638.400000000274</v>
      </c>
    </row>
    <row r="3602" spans="1:25">
      <c r="A3602" t="s">
        <v>7794</v>
      </c>
      <c r="B3602" t="s">
        <v>7795</v>
      </c>
      <c r="C3602" t="s">
        <v>25</v>
      </c>
      <c r="D3602">
        <v>18</v>
      </c>
      <c r="E3602" s="36">
        <v>1.6</v>
      </c>
      <c r="F3602" s="4">
        <v>1E-4</v>
      </c>
      <c r="G3602">
        <v>0</v>
      </c>
      <c r="H3602" s="25">
        <v>23.6</v>
      </c>
      <c r="I3602" s="25">
        <v>-11.4</v>
      </c>
      <c r="J3602" s="3">
        <v>10000</v>
      </c>
      <c r="K3602" s="7">
        <f t="shared" si="799"/>
        <v>2</v>
      </c>
      <c r="L3602" s="6">
        <f t="shared" si="800"/>
        <v>64.3</v>
      </c>
      <c r="M3602">
        <v>1</v>
      </c>
      <c r="N3602" s="9">
        <f t="shared" si="801"/>
        <v>1</v>
      </c>
      <c r="O3602" s="9">
        <f t="shared" si="802"/>
        <v>0</v>
      </c>
      <c r="P3602" s="9">
        <f t="shared" si="803"/>
        <v>0</v>
      </c>
      <c r="Q3602" s="8">
        <f t="shared" si="804"/>
        <v>1.6</v>
      </c>
      <c r="R3602" s="8">
        <f t="shared" si="805"/>
        <v>0</v>
      </c>
      <c r="S3602" t="str">
        <f t="shared" si="806"/>
        <v>10.45.00</v>
      </c>
      <c r="T3602" t="str">
        <f t="shared" si="807"/>
        <v>15.15.00</v>
      </c>
      <c r="U3602" t="str">
        <f t="shared" si="808"/>
        <v>10-gen-2019</v>
      </c>
      <c r="V3602">
        <f t="shared" si="809"/>
        <v>1</v>
      </c>
      <c r="W3602">
        <f t="shared" si="810"/>
        <v>2019</v>
      </c>
      <c r="X3602">
        <f t="shared" si="811"/>
        <v>10</v>
      </c>
      <c r="Y3602" s="25">
        <f t="shared" si="812"/>
        <v>30640.000000000273</v>
      </c>
    </row>
    <row r="3603" spans="1:25">
      <c r="A3603" t="s">
        <v>4839</v>
      </c>
      <c r="B3603" t="s">
        <v>4840</v>
      </c>
      <c r="C3603" t="s">
        <v>25</v>
      </c>
      <c r="D3603">
        <v>14</v>
      </c>
      <c r="E3603" s="36">
        <v>55.8</v>
      </c>
      <c r="F3603" s="4">
        <v>5.1000000000000004E-3</v>
      </c>
      <c r="G3603">
        <v>0</v>
      </c>
      <c r="H3603" s="25">
        <v>95.4</v>
      </c>
      <c r="I3603" s="25">
        <v>-14.6</v>
      </c>
      <c r="J3603" s="3">
        <v>10000</v>
      </c>
      <c r="K3603" s="7">
        <f t="shared" si="799"/>
        <v>3</v>
      </c>
      <c r="L3603" s="6">
        <f t="shared" si="800"/>
        <v>120.1</v>
      </c>
      <c r="M3603">
        <v>1</v>
      </c>
      <c r="N3603" s="9">
        <f t="shared" si="801"/>
        <v>1</v>
      </c>
      <c r="O3603" s="9">
        <f t="shared" si="802"/>
        <v>0</v>
      </c>
      <c r="P3603" s="9">
        <f t="shared" si="803"/>
        <v>0</v>
      </c>
      <c r="Q3603" s="8">
        <f t="shared" si="804"/>
        <v>55.8</v>
      </c>
      <c r="R3603" s="8">
        <f t="shared" si="805"/>
        <v>0</v>
      </c>
      <c r="S3603" t="str">
        <f t="shared" si="806"/>
        <v>15.00.00</v>
      </c>
      <c r="T3603" t="str">
        <f t="shared" si="807"/>
        <v>5.00.00</v>
      </c>
      <c r="U3603" t="str">
        <f t="shared" si="808"/>
        <v>10-gen-2019</v>
      </c>
      <c r="V3603">
        <f t="shared" si="809"/>
        <v>1</v>
      </c>
      <c r="W3603">
        <f t="shared" si="810"/>
        <v>2019</v>
      </c>
      <c r="X3603">
        <f t="shared" si="811"/>
        <v>10</v>
      </c>
      <c r="Y3603" s="25">
        <f t="shared" si="812"/>
        <v>30695.800000000272</v>
      </c>
    </row>
    <row r="3604" spans="1:25">
      <c r="A3604" t="s">
        <v>2696</v>
      </c>
      <c r="B3604" t="s">
        <v>2697</v>
      </c>
      <c r="C3604" t="s">
        <v>55</v>
      </c>
      <c r="D3604">
        <v>8</v>
      </c>
      <c r="E3604" s="38">
        <v>2.8</v>
      </c>
      <c r="F3604" s="4">
        <v>1E-4</v>
      </c>
      <c r="G3604">
        <v>0</v>
      </c>
      <c r="H3604" s="25">
        <v>31.4</v>
      </c>
      <c r="I3604" s="25">
        <v>-29.6</v>
      </c>
      <c r="J3604" s="3">
        <v>10000</v>
      </c>
      <c r="K3604" s="7">
        <f t="shared" si="799"/>
        <v>4</v>
      </c>
      <c r="L3604" s="6">
        <f t="shared" si="800"/>
        <v>122.89999999999999</v>
      </c>
      <c r="M3604">
        <v>1</v>
      </c>
      <c r="N3604" s="9">
        <f t="shared" si="801"/>
        <v>1</v>
      </c>
      <c r="O3604" s="9">
        <f t="shared" si="802"/>
        <v>0</v>
      </c>
      <c r="P3604" s="9">
        <f t="shared" si="803"/>
        <v>0</v>
      </c>
      <c r="Q3604" s="8">
        <f t="shared" si="804"/>
        <v>2.8</v>
      </c>
      <c r="R3604" s="8">
        <f t="shared" si="805"/>
        <v>0</v>
      </c>
      <c r="S3604" t="str">
        <f t="shared" si="806"/>
        <v>13.00.00</v>
      </c>
      <c r="T3604" t="str">
        <f t="shared" si="807"/>
        <v>21.00.00</v>
      </c>
      <c r="U3604" t="str">
        <f t="shared" si="808"/>
        <v>11-gen-2019</v>
      </c>
      <c r="V3604">
        <f t="shared" si="809"/>
        <v>1</v>
      </c>
      <c r="W3604">
        <f t="shared" si="810"/>
        <v>2019</v>
      </c>
      <c r="X3604">
        <f t="shared" si="811"/>
        <v>11</v>
      </c>
      <c r="Y3604" s="25">
        <f t="shared" si="812"/>
        <v>30698.600000000271</v>
      </c>
    </row>
    <row r="3605" spans="1:25">
      <c r="A3605" t="s">
        <v>3779</v>
      </c>
      <c r="B3605" t="s">
        <v>3780</v>
      </c>
      <c r="C3605" t="s">
        <v>25</v>
      </c>
      <c r="D3605">
        <v>7</v>
      </c>
      <c r="E3605" s="36">
        <v>0.4</v>
      </c>
      <c r="F3605" s="4">
        <v>0</v>
      </c>
      <c r="G3605">
        <v>0</v>
      </c>
      <c r="H3605" s="25">
        <v>27.7</v>
      </c>
      <c r="I3605" s="25">
        <v>0</v>
      </c>
      <c r="J3605" s="3">
        <v>10000</v>
      </c>
      <c r="K3605" s="7">
        <f t="shared" si="799"/>
        <v>5</v>
      </c>
      <c r="L3605" s="6">
        <f t="shared" si="800"/>
        <v>123.3</v>
      </c>
      <c r="M3605">
        <v>1</v>
      </c>
      <c r="N3605" s="9">
        <f t="shared" si="801"/>
        <v>1</v>
      </c>
      <c r="O3605" s="9">
        <f t="shared" si="802"/>
        <v>0</v>
      </c>
      <c r="P3605" s="9">
        <f t="shared" si="803"/>
        <v>0</v>
      </c>
      <c r="Q3605" s="8">
        <f t="shared" si="804"/>
        <v>0.4</v>
      </c>
      <c r="R3605" s="8">
        <f t="shared" si="805"/>
        <v>0</v>
      </c>
      <c r="S3605" t="str">
        <f t="shared" si="806"/>
        <v>16.00.00</v>
      </c>
      <c r="T3605" t="str">
        <f t="shared" si="807"/>
        <v>0.00.00</v>
      </c>
      <c r="U3605" t="str">
        <f t="shared" si="808"/>
        <v>11-gen-2019</v>
      </c>
      <c r="V3605">
        <f t="shared" si="809"/>
        <v>1</v>
      </c>
      <c r="W3605">
        <f t="shared" si="810"/>
        <v>2019</v>
      </c>
      <c r="X3605">
        <f t="shared" si="811"/>
        <v>11</v>
      </c>
      <c r="Y3605" s="25">
        <f t="shared" si="812"/>
        <v>30699.000000000273</v>
      </c>
    </row>
    <row r="3606" spans="1:25">
      <c r="A3606" t="s">
        <v>6753</v>
      </c>
      <c r="B3606" t="s">
        <v>6754</v>
      </c>
      <c r="C3606" t="s">
        <v>25</v>
      </c>
      <c r="D3606">
        <v>15</v>
      </c>
      <c r="E3606" s="36">
        <v>-3.5</v>
      </c>
      <c r="F3606" s="4">
        <v>-2.9999999999999997E-4</v>
      </c>
      <c r="G3606">
        <v>0</v>
      </c>
      <c r="H3606" s="25">
        <v>6.2</v>
      </c>
      <c r="I3606" s="25">
        <v>-19.5</v>
      </c>
      <c r="J3606" s="3">
        <v>10000</v>
      </c>
      <c r="K3606" s="7">
        <f t="shared" si="799"/>
        <v>-1</v>
      </c>
      <c r="L3606" s="6">
        <f t="shared" si="800"/>
        <v>-3.5</v>
      </c>
      <c r="M3606">
        <v>1</v>
      </c>
      <c r="N3606" s="9">
        <f t="shared" si="801"/>
        <v>0</v>
      </c>
      <c r="O3606" s="9">
        <f t="shared" si="802"/>
        <v>-1</v>
      </c>
      <c r="P3606" s="9">
        <f t="shared" si="803"/>
        <v>0</v>
      </c>
      <c r="Q3606" s="8">
        <f t="shared" si="804"/>
        <v>0</v>
      </c>
      <c r="R3606" s="8">
        <f t="shared" si="805"/>
        <v>-3.5</v>
      </c>
      <c r="S3606" t="str">
        <f t="shared" si="806"/>
        <v>16.10.00</v>
      </c>
      <c r="T3606" t="str">
        <f t="shared" si="807"/>
        <v>17.25.00</v>
      </c>
      <c r="U3606" t="str">
        <f t="shared" si="808"/>
        <v>11-gen-2019</v>
      </c>
      <c r="V3606">
        <f t="shared" si="809"/>
        <v>1</v>
      </c>
      <c r="W3606">
        <f t="shared" si="810"/>
        <v>2019</v>
      </c>
      <c r="X3606">
        <f t="shared" si="811"/>
        <v>11</v>
      </c>
      <c r="Y3606" s="25">
        <f t="shared" si="812"/>
        <v>30695.500000000273</v>
      </c>
    </row>
    <row r="3607" spans="1:25">
      <c r="A3607" t="s">
        <v>6751</v>
      </c>
      <c r="B3607" t="s">
        <v>6752</v>
      </c>
      <c r="C3607" t="s">
        <v>55</v>
      </c>
      <c r="D3607">
        <v>65</v>
      </c>
      <c r="E3607" s="36">
        <v>113.4</v>
      </c>
      <c r="F3607" s="4">
        <v>5.1999999999999998E-3</v>
      </c>
      <c r="G3607">
        <v>0</v>
      </c>
      <c r="H3607" s="25">
        <v>191.4</v>
      </c>
      <c r="I3607" s="25">
        <v>-50.4</v>
      </c>
      <c r="J3607" s="3">
        <v>10000</v>
      </c>
      <c r="K3607" s="7">
        <f t="shared" si="799"/>
        <v>1</v>
      </c>
      <c r="L3607" s="6">
        <f t="shared" si="800"/>
        <v>113.4</v>
      </c>
      <c r="M3607">
        <v>1</v>
      </c>
      <c r="N3607" s="9">
        <f t="shared" si="801"/>
        <v>1</v>
      </c>
      <c r="O3607" s="9">
        <f t="shared" si="802"/>
        <v>0</v>
      </c>
      <c r="P3607" s="9">
        <f t="shared" si="803"/>
        <v>0</v>
      </c>
      <c r="Q3607" s="8">
        <f t="shared" si="804"/>
        <v>113.4</v>
      </c>
      <c r="R3607" s="8">
        <f t="shared" si="805"/>
        <v>0</v>
      </c>
      <c r="S3607" t="str">
        <f t="shared" si="806"/>
        <v>9.40.00</v>
      </c>
      <c r="T3607" t="str">
        <f t="shared" si="807"/>
        <v>15.05.00</v>
      </c>
      <c r="U3607" t="str">
        <f t="shared" si="808"/>
        <v>11-gen-2019</v>
      </c>
      <c r="V3607">
        <f t="shared" si="809"/>
        <v>1</v>
      </c>
      <c r="W3607">
        <f t="shared" si="810"/>
        <v>2019</v>
      </c>
      <c r="X3607">
        <f t="shared" si="811"/>
        <v>11</v>
      </c>
      <c r="Y3607" s="25">
        <f t="shared" si="812"/>
        <v>30808.900000000274</v>
      </c>
    </row>
    <row r="3608" spans="1:25">
      <c r="A3608" t="s">
        <v>6755</v>
      </c>
      <c r="B3608" t="s">
        <v>6756</v>
      </c>
      <c r="C3608" t="s">
        <v>55</v>
      </c>
      <c r="D3608">
        <v>30</v>
      </c>
      <c r="E3608" s="36">
        <v>-85</v>
      </c>
      <c r="F3608" s="4">
        <v>-3.8999999999999998E-3</v>
      </c>
      <c r="G3608">
        <v>0</v>
      </c>
      <c r="H3608" s="25">
        <v>3.6</v>
      </c>
      <c r="I3608" s="25">
        <v>-90.8</v>
      </c>
      <c r="J3608" s="3">
        <v>10000</v>
      </c>
      <c r="K3608" s="7">
        <f t="shared" si="799"/>
        <v>-1</v>
      </c>
      <c r="L3608" s="6">
        <f t="shared" si="800"/>
        <v>-85</v>
      </c>
      <c r="M3608">
        <v>1</v>
      </c>
      <c r="N3608" s="9">
        <f t="shared" si="801"/>
        <v>0</v>
      </c>
      <c r="O3608" s="9">
        <f t="shared" si="802"/>
        <v>-1</v>
      </c>
      <c r="P3608" s="9">
        <f t="shared" si="803"/>
        <v>0</v>
      </c>
      <c r="Q3608" s="8">
        <f t="shared" si="804"/>
        <v>0</v>
      </c>
      <c r="R3608" s="8">
        <f t="shared" si="805"/>
        <v>-85</v>
      </c>
      <c r="S3608" t="str">
        <f t="shared" si="806"/>
        <v>11.20.00</v>
      </c>
      <c r="T3608" t="str">
        <f t="shared" si="807"/>
        <v>13.50.00</v>
      </c>
      <c r="U3608" t="str">
        <f t="shared" si="808"/>
        <v>14-gen-2019</v>
      </c>
      <c r="V3608">
        <f t="shared" si="809"/>
        <v>1</v>
      </c>
      <c r="W3608">
        <f t="shared" si="810"/>
        <v>2019</v>
      </c>
      <c r="X3608">
        <f t="shared" si="811"/>
        <v>14</v>
      </c>
      <c r="Y3608" s="25">
        <f t="shared" si="812"/>
        <v>30723.900000000274</v>
      </c>
    </row>
    <row r="3609" spans="1:25">
      <c r="A3609" t="s">
        <v>6756</v>
      </c>
      <c r="B3609" t="s">
        <v>6757</v>
      </c>
      <c r="C3609" t="s">
        <v>25</v>
      </c>
      <c r="D3609">
        <v>43</v>
      </c>
      <c r="E3609" s="36">
        <v>16.600000000000001</v>
      </c>
      <c r="F3609" s="4">
        <v>1.5E-3</v>
      </c>
      <c r="G3609">
        <v>0</v>
      </c>
      <c r="H3609" s="25">
        <v>38.799999999999997</v>
      </c>
      <c r="I3609" s="25">
        <v>-21.1</v>
      </c>
      <c r="J3609" s="3">
        <v>10000</v>
      </c>
      <c r="K3609" s="7">
        <f t="shared" si="799"/>
        <v>1</v>
      </c>
      <c r="L3609" s="6">
        <f t="shared" si="800"/>
        <v>16.600000000000001</v>
      </c>
      <c r="M3609">
        <v>1</v>
      </c>
      <c r="N3609" s="9">
        <f t="shared" si="801"/>
        <v>1</v>
      </c>
      <c r="O3609" s="9">
        <f t="shared" si="802"/>
        <v>0</v>
      </c>
      <c r="P3609" s="9">
        <f t="shared" si="803"/>
        <v>0</v>
      </c>
      <c r="Q3609" s="8">
        <f t="shared" si="804"/>
        <v>16.600000000000001</v>
      </c>
      <c r="R3609" s="8">
        <f t="shared" si="805"/>
        <v>0</v>
      </c>
      <c r="S3609" t="str">
        <f t="shared" si="806"/>
        <v>13.50.00</v>
      </c>
      <c r="T3609" t="str">
        <f t="shared" si="807"/>
        <v>17.25.00</v>
      </c>
      <c r="U3609" t="str">
        <f t="shared" si="808"/>
        <v>14-gen-2019</v>
      </c>
      <c r="V3609">
        <f t="shared" si="809"/>
        <v>1</v>
      </c>
      <c r="W3609">
        <f t="shared" si="810"/>
        <v>2019</v>
      </c>
      <c r="X3609">
        <f t="shared" si="811"/>
        <v>14</v>
      </c>
      <c r="Y3609" s="25">
        <f t="shared" si="812"/>
        <v>30740.500000000273</v>
      </c>
    </row>
    <row r="3610" spans="1:25">
      <c r="A3610" t="s">
        <v>4842</v>
      </c>
      <c r="B3610" t="s">
        <v>4843</v>
      </c>
      <c r="C3610" t="s">
        <v>25</v>
      </c>
      <c r="D3610">
        <v>17</v>
      </c>
      <c r="E3610" s="36">
        <v>71.2</v>
      </c>
      <c r="F3610" s="4">
        <v>6.6E-3</v>
      </c>
      <c r="G3610">
        <v>0</v>
      </c>
      <c r="H3610" s="25">
        <v>94.4</v>
      </c>
      <c r="I3610" s="25">
        <v>0</v>
      </c>
      <c r="J3610" s="3">
        <v>10000</v>
      </c>
      <c r="K3610" s="7">
        <f t="shared" si="799"/>
        <v>2</v>
      </c>
      <c r="L3610" s="6">
        <f t="shared" si="800"/>
        <v>87.800000000000011</v>
      </c>
      <c r="M3610">
        <v>1</v>
      </c>
      <c r="N3610" s="9">
        <f t="shared" si="801"/>
        <v>1</v>
      </c>
      <c r="O3610" s="9">
        <f t="shared" si="802"/>
        <v>0</v>
      </c>
      <c r="P3610" s="9">
        <f t="shared" si="803"/>
        <v>0</v>
      </c>
      <c r="Q3610" s="8">
        <f t="shared" si="804"/>
        <v>71.2</v>
      </c>
      <c r="R3610" s="8">
        <f t="shared" si="805"/>
        <v>0</v>
      </c>
      <c r="S3610" t="str">
        <f t="shared" si="806"/>
        <v>16.00.00</v>
      </c>
      <c r="T3610" t="str">
        <f t="shared" si="807"/>
        <v>9.00.00</v>
      </c>
      <c r="U3610" t="str">
        <f t="shared" si="808"/>
        <v>14-gen-2019</v>
      </c>
      <c r="V3610">
        <f t="shared" si="809"/>
        <v>1</v>
      </c>
      <c r="W3610">
        <f t="shared" si="810"/>
        <v>2019</v>
      </c>
      <c r="X3610">
        <f t="shared" si="811"/>
        <v>14</v>
      </c>
      <c r="Y3610" s="25">
        <f t="shared" si="812"/>
        <v>30811.700000000274</v>
      </c>
    </row>
    <row r="3611" spans="1:25">
      <c r="A3611" t="s">
        <v>4841</v>
      </c>
      <c r="B3611" t="s">
        <v>4842</v>
      </c>
      <c r="C3611" t="s">
        <v>55</v>
      </c>
      <c r="D3611">
        <v>13</v>
      </c>
      <c r="E3611" s="36">
        <v>-34.9</v>
      </c>
      <c r="F3611" s="4">
        <v>-3.2000000000000002E-3</v>
      </c>
      <c r="G3611">
        <v>0</v>
      </c>
      <c r="H3611" s="25">
        <v>11.7</v>
      </c>
      <c r="I3611" s="25">
        <v>-33.9</v>
      </c>
      <c r="J3611" s="3">
        <v>10000</v>
      </c>
      <c r="K3611" s="7">
        <f t="shared" si="799"/>
        <v>-1</v>
      </c>
      <c r="L3611" s="6">
        <f t="shared" si="800"/>
        <v>-34.9</v>
      </c>
      <c r="M3611">
        <v>1</v>
      </c>
      <c r="N3611" s="9">
        <f t="shared" si="801"/>
        <v>0</v>
      </c>
      <c r="O3611" s="9">
        <f t="shared" si="802"/>
        <v>-1</v>
      </c>
      <c r="P3611" s="9">
        <f t="shared" si="803"/>
        <v>0</v>
      </c>
      <c r="Q3611" s="8">
        <f t="shared" si="804"/>
        <v>0</v>
      </c>
      <c r="R3611" s="8">
        <f t="shared" si="805"/>
        <v>-34.9</v>
      </c>
      <c r="S3611" t="str">
        <f t="shared" si="806"/>
        <v>3.00.00</v>
      </c>
      <c r="T3611" t="str">
        <f t="shared" si="807"/>
        <v>16.00.00</v>
      </c>
      <c r="U3611" t="str">
        <f t="shared" si="808"/>
        <v>14-gen-2019</v>
      </c>
      <c r="V3611">
        <f t="shared" si="809"/>
        <v>1</v>
      </c>
      <c r="W3611">
        <f t="shared" si="810"/>
        <v>2019</v>
      </c>
      <c r="X3611">
        <f t="shared" si="811"/>
        <v>14</v>
      </c>
      <c r="Y3611" s="25">
        <f t="shared" si="812"/>
        <v>30776.800000000272</v>
      </c>
    </row>
    <row r="3612" spans="1:25">
      <c r="A3612" t="s">
        <v>4844</v>
      </c>
      <c r="B3612" t="s">
        <v>4845</v>
      </c>
      <c r="C3612" t="s">
        <v>55</v>
      </c>
      <c r="D3612">
        <v>5</v>
      </c>
      <c r="E3612" s="36">
        <v>-22.8</v>
      </c>
      <c r="F3612" s="4">
        <v>-2.0999999999999999E-3</v>
      </c>
      <c r="G3612">
        <v>0</v>
      </c>
      <c r="H3612" s="25">
        <v>41.6</v>
      </c>
      <c r="I3612" s="25">
        <v>-22.8</v>
      </c>
      <c r="J3612" s="3">
        <v>10000</v>
      </c>
      <c r="K3612" s="7">
        <f t="shared" si="799"/>
        <v>-2</v>
      </c>
      <c r="L3612" s="6">
        <f t="shared" si="800"/>
        <v>-57.7</v>
      </c>
      <c r="M3612">
        <v>1</v>
      </c>
      <c r="N3612" s="9">
        <f t="shared" si="801"/>
        <v>0</v>
      </c>
      <c r="O3612" s="9">
        <f t="shared" si="802"/>
        <v>-1</v>
      </c>
      <c r="P3612" s="9">
        <f t="shared" si="803"/>
        <v>0</v>
      </c>
      <c r="Q3612" s="8">
        <f t="shared" si="804"/>
        <v>0</v>
      </c>
      <c r="R3612" s="8">
        <f t="shared" si="805"/>
        <v>-22.8</v>
      </c>
      <c r="S3612" t="str">
        <f t="shared" si="806"/>
        <v>11.00.00</v>
      </c>
      <c r="T3612" t="str">
        <f t="shared" si="807"/>
        <v>16.00.00</v>
      </c>
      <c r="U3612" t="str">
        <f t="shared" si="808"/>
        <v>15-gen-2019</v>
      </c>
      <c r="V3612">
        <f t="shared" si="809"/>
        <v>1</v>
      </c>
      <c r="W3612">
        <f t="shared" si="810"/>
        <v>2019</v>
      </c>
      <c r="X3612">
        <f t="shared" si="811"/>
        <v>15</v>
      </c>
      <c r="Y3612" s="25">
        <f t="shared" si="812"/>
        <v>30754.000000000273</v>
      </c>
    </row>
    <row r="3613" spans="1:25">
      <c r="A3613" t="s">
        <v>6758</v>
      </c>
      <c r="B3613" t="s">
        <v>6759</v>
      </c>
      <c r="C3613" t="s">
        <v>25</v>
      </c>
      <c r="D3613">
        <v>19</v>
      </c>
      <c r="E3613" s="36">
        <v>15.5</v>
      </c>
      <c r="F3613" s="4">
        <v>1.4E-3</v>
      </c>
      <c r="G3613">
        <v>0</v>
      </c>
      <c r="H3613" s="25">
        <v>32.5</v>
      </c>
      <c r="I3613" s="25">
        <v>-3.8</v>
      </c>
      <c r="J3613" s="3">
        <v>10000</v>
      </c>
      <c r="K3613" s="7">
        <f t="shared" si="799"/>
        <v>1</v>
      </c>
      <c r="L3613" s="6">
        <f t="shared" si="800"/>
        <v>15.5</v>
      </c>
      <c r="M3613">
        <v>1</v>
      </c>
      <c r="N3613" s="9">
        <f t="shared" si="801"/>
        <v>1</v>
      </c>
      <c r="O3613" s="9">
        <f t="shared" si="802"/>
        <v>0</v>
      </c>
      <c r="P3613" s="9">
        <f t="shared" si="803"/>
        <v>0</v>
      </c>
      <c r="Q3613" s="8">
        <f t="shared" si="804"/>
        <v>15.5</v>
      </c>
      <c r="R3613" s="8">
        <f t="shared" si="805"/>
        <v>0</v>
      </c>
      <c r="S3613" t="str">
        <f t="shared" si="806"/>
        <v>15.50.00</v>
      </c>
      <c r="T3613" t="str">
        <f t="shared" si="807"/>
        <v>17.25.00</v>
      </c>
      <c r="U3613" t="str">
        <f t="shared" si="808"/>
        <v>15-gen-2019</v>
      </c>
      <c r="V3613">
        <f t="shared" si="809"/>
        <v>1</v>
      </c>
      <c r="W3613">
        <f t="shared" si="810"/>
        <v>2019</v>
      </c>
      <c r="X3613">
        <f t="shared" si="811"/>
        <v>15</v>
      </c>
      <c r="Y3613" s="25">
        <f t="shared" si="812"/>
        <v>30769.500000000273</v>
      </c>
    </row>
    <row r="3614" spans="1:25">
      <c r="A3614" t="s">
        <v>4846</v>
      </c>
      <c r="B3614" t="s">
        <v>4847</v>
      </c>
      <c r="C3614" t="s">
        <v>25</v>
      </c>
      <c r="D3614">
        <v>12</v>
      </c>
      <c r="E3614" s="36">
        <v>-39.799999999999997</v>
      </c>
      <c r="F3614" s="4">
        <v>-3.5999999999999999E-3</v>
      </c>
      <c r="G3614">
        <v>0</v>
      </c>
      <c r="H3614" s="25">
        <v>20</v>
      </c>
      <c r="I3614" s="25">
        <v>-39.799999999999997</v>
      </c>
      <c r="J3614" s="3">
        <v>10000</v>
      </c>
      <c r="K3614" s="7">
        <f t="shared" si="799"/>
        <v>-1</v>
      </c>
      <c r="L3614" s="6">
        <f t="shared" si="800"/>
        <v>-39.799999999999997</v>
      </c>
      <c r="M3614">
        <v>1</v>
      </c>
      <c r="N3614" s="9">
        <f t="shared" si="801"/>
        <v>0</v>
      </c>
      <c r="O3614" s="9">
        <f t="shared" si="802"/>
        <v>-1</v>
      </c>
      <c r="P3614" s="9">
        <f t="shared" si="803"/>
        <v>0</v>
      </c>
      <c r="Q3614" s="8">
        <f t="shared" si="804"/>
        <v>0</v>
      </c>
      <c r="R3614" s="8">
        <f t="shared" si="805"/>
        <v>-39.799999999999997</v>
      </c>
      <c r="S3614" t="str">
        <f t="shared" si="806"/>
        <v>22.00.00</v>
      </c>
      <c r="T3614" t="str">
        <f t="shared" si="807"/>
        <v>10.00.00</v>
      </c>
      <c r="U3614" t="str">
        <f t="shared" si="808"/>
        <v>15-gen-2019</v>
      </c>
      <c r="V3614">
        <f t="shared" si="809"/>
        <v>1</v>
      </c>
      <c r="W3614">
        <f t="shared" si="810"/>
        <v>2019</v>
      </c>
      <c r="X3614">
        <f t="shared" si="811"/>
        <v>15</v>
      </c>
      <c r="Y3614" s="25">
        <f t="shared" si="812"/>
        <v>30729.700000000274</v>
      </c>
    </row>
    <row r="3615" spans="1:25">
      <c r="A3615" t="s">
        <v>7796</v>
      </c>
      <c r="B3615" t="s">
        <v>4844</v>
      </c>
      <c r="C3615" t="s">
        <v>55</v>
      </c>
      <c r="D3615">
        <v>5</v>
      </c>
      <c r="E3615" s="36">
        <v>20.9</v>
      </c>
      <c r="F3615" s="4">
        <v>1.9E-3</v>
      </c>
      <c r="G3615">
        <v>0</v>
      </c>
      <c r="H3615" s="25">
        <v>41.9</v>
      </c>
      <c r="I3615" s="25">
        <v>-9.1</v>
      </c>
      <c r="J3615" s="3">
        <v>10000</v>
      </c>
      <c r="K3615" s="7">
        <f t="shared" si="799"/>
        <v>1</v>
      </c>
      <c r="L3615" s="6">
        <f t="shared" si="800"/>
        <v>20.9</v>
      </c>
      <c r="M3615">
        <v>1</v>
      </c>
      <c r="N3615" s="9">
        <f t="shared" si="801"/>
        <v>1</v>
      </c>
      <c r="O3615" s="9">
        <f t="shared" si="802"/>
        <v>0</v>
      </c>
      <c r="P3615" s="9">
        <f t="shared" si="803"/>
        <v>0</v>
      </c>
      <c r="Q3615" s="8">
        <f t="shared" si="804"/>
        <v>20.9</v>
      </c>
      <c r="R3615" s="8">
        <f t="shared" si="805"/>
        <v>0</v>
      </c>
      <c r="S3615" t="str">
        <f t="shared" si="806"/>
        <v>9.45.00</v>
      </c>
      <c r="T3615" t="str">
        <f t="shared" si="807"/>
        <v>11.00.00</v>
      </c>
      <c r="U3615" t="str">
        <f t="shared" si="808"/>
        <v>15-gen-2019</v>
      </c>
      <c r="V3615">
        <f t="shared" si="809"/>
        <v>1</v>
      </c>
      <c r="W3615">
        <f t="shared" si="810"/>
        <v>2019</v>
      </c>
      <c r="X3615">
        <f t="shared" si="811"/>
        <v>15</v>
      </c>
      <c r="Y3615" s="25">
        <f t="shared" si="812"/>
        <v>30750.600000000275</v>
      </c>
    </row>
    <row r="3616" spans="1:25">
      <c r="A3616" t="s">
        <v>6760</v>
      </c>
      <c r="B3616" t="s">
        <v>6761</v>
      </c>
      <c r="C3616" t="s">
        <v>25</v>
      </c>
      <c r="D3616">
        <v>82</v>
      </c>
      <c r="E3616" s="36">
        <v>27.8</v>
      </c>
      <c r="F3616" s="4">
        <v>2.5999999999999999E-3</v>
      </c>
      <c r="G3616">
        <v>0</v>
      </c>
      <c r="H3616" s="25">
        <v>51.3</v>
      </c>
      <c r="I3616" s="25">
        <v>-28.8</v>
      </c>
      <c r="J3616" s="3">
        <v>10000</v>
      </c>
      <c r="K3616" s="7">
        <f t="shared" si="799"/>
        <v>2</v>
      </c>
      <c r="L3616" s="6">
        <f t="shared" si="800"/>
        <v>48.7</v>
      </c>
      <c r="M3616">
        <v>1</v>
      </c>
      <c r="N3616" s="9">
        <f t="shared" si="801"/>
        <v>1</v>
      </c>
      <c r="O3616" s="9">
        <f t="shared" si="802"/>
        <v>0</v>
      </c>
      <c r="P3616" s="9">
        <f t="shared" si="803"/>
        <v>0</v>
      </c>
      <c r="Q3616" s="8">
        <f t="shared" si="804"/>
        <v>27.8</v>
      </c>
      <c r="R3616" s="8">
        <f t="shared" si="805"/>
        <v>0</v>
      </c>
      <c r="S3616" t="str">
        <f t="shared" si="806"/>
        <v>10.35.00</v>
      </c>
      <c r="T3616" t="str">
        <f t="shared" si="807"/>
        <v>17.25.00</v>
      </c>
      <c r="U3616" t="str">
        <f t="shared" si="808"/>
        <v>17-gen-2019</v>
      </c>
      <c r="V3616">
        <f t="shared" si="809"/>
        <v>1</v>
      </c>
      <c r="W3616">
        <f t="shared" si="810"/>
        <v>2019</v>
      </c>
      <c r="X3616">
        <f t="shared" si="811"/>
        <v>17</v>
      </c>
      <c r="Y3616" s="25">
        <f t="shared" si="812"/>
        <v>30778.400000000274</v>
      </c>
    </row>
    <row r="3617" spans="1:25">
      <c r="A3617" t="s">
        <v>4848</v>
      </c>
      <c r="B3617" t="s">
        <v>4849</v>
      </c>
      <c r="C3617" t="s">
        <v>55</v>
      </c>
      <c r="D3617">
        <v>8</v>
      </c>
      <c r="E3617" s="36">
        <v>-6.8</v>
      </c>
      <c r="F3617" s="4">
        <v>-5.9999999999999995E-4</v>
      </c>
      <c r="G3617">
        <v>0</v>
      </c>
      <c r="H3617" s="25">
        <v>31.2</v>
      </c>
      <c r="I3617" s="25">
        <v>-19.3</v>
      </c>
      <c r="J3617" s="3">
        <v>10000</v>
      </c>
      <c r="K3617" s="7">
        <f t="shared" si="799"/>
        <v>-1</v>
      </c>
      <c r="L3617" s="6">
        <f t="shared" si="800"/>
        <v>-6.8</v>
      </c>
      <c r="M3617">
        <v>1</v>
      </c>
      <c r="N3617" s="9">
        <f t="shared" si="801"/>
        <v>0</v>
      </c>
      <c r="O3617" s="9">
        <f t="shared" si="802"/>
        <v>-1</v>
      </c>
      <c r="P3617" s="9">
        <f t="shared" si="803"/>
        <v>0</v>
      </c>
      <c r="Q3617" s="8">
        <f t="shared" si="804"/>
        <v>0</v>
      </c>
      <c r="R3617" s="8">
        <f t="shared" si="805"/>
        <v>-6.8</v>
      </c>
      <c r="S3617" t="str">
        <f t="shared" si="806"/>
        <v>3.00.00</v>
      </c>
      <c r="T3617" t="str">
        <f t="shared" si="807"/>
        <v>11.00.00</v>
      </c>
      <c r="U3617" t="str">
        <f t="shared" si="808"/>
        <v>17-gen-2019</v>
      </c>
      <c r="V3617">
        <f t="shared" si="809"/>
        <v>1</v>
      </c>
      <c r="W3617">
        <f t="shared" si="810"/>
        <v>2019</v>
      </c>
      <c r="X3617">
        <f t="shared" si="811"/>
        <v>17</v>
      </c>
      <c r="Y3617" s="25">
        <f t="shared" si="812"/>
        <v>30771.600000000275</v>
      </c>
    </row>
    <row r="3618" spans="1:25">
      <c r="A3618" t="s">
        <v>4850</v>
      </c>
      <c r="B3618" t="s">
        <v>4851</v>
      </c>
      <c r="C3618" t="s">
        <v>55</v>
      </c>
      <c r="D3618">
        <v>9</v>
      </c>
      <c r="E3618" s="36">
        <v>0.2</v>
      </c>
      <c r="F3618" s="4">
        <v>0</v>
      </c>
      <c r="G3618">
        <v>0</v>
      </c>
      <c r="H3618" s="25">
        <v>67.2</v>
      </c>
      <c r="I3618" s="25">
        <v>0</v>
      </c>
      <c r="J3618" s="3">
        <v>10000</v>
      </c>
      <c r="K3618" s="7">
        <f t="shared" si="799"/>
        <v>1</v>
      </c>
      <c r="L3618" s="6">
        <f t="shared" si="800"/>
        <v>0.2</v>
      </c>
      <c r="M3618">
        <v>1</v>
      </c>
      <c r="N3618" s="9">
        <f t="shared" si="801"/>
        <v>1</v>
      </c>
      <c r="O3618" s="9">
        <f t="shared" si="802"/>
        <v>0</v>
      </c>
      <c r="P3618" s="9">
        <f t="shared" si="803"/>
        <v>0</v>
      </c>
      <c r="Q3618" s="8">
        <f t="shared" si="804"/>
        <v>0.2</v>
      </c>
      <c r="R3618" s="8">
        <f t="shared" si="805"/>
        <v>0</v>
      </c>
      <c r="S3618" t="str">
        <f t="shared" si="806"/>
        <v>1.00.00</v>
      </c>
      <c r="T3618" t="str">
        <f t="shared" si="807"/>
        <v>10.00.00</v>
      </c>
      <c r="U3618" t="str">
        <f t="shared" si="808"/>
        <v>22-gen-2019</v>
      </c>
      <c r="V3618">
        <f t="shared" si="809"/>
        <v>1</v>
      </c>
      <c r="W3618">
        <f t="shared" si="810"/>
        <v>2019</v>
      </c>
      <c r="X3618">
        <f t="shared" si="811"/>
        <v>22</v>
      </c>
      <c r="Y3618" s="25">
        <f t="shared" si="812"/>
        <v>30771.800000000276</v>
      </c>
    </row>
    <row r="3619" spans="1:25">
      <c r="A3619" t="s">
        <v>6763</v>
      </c>
      <c r="B3619" t="s">
        <v>6764</v>
      </c>
      <c r="C3619" t="s">
        <v>55</v>
      </c>
      <c r="D3619">
        <v>62</v>
      </c>
      <c r="E3619" s="36">
        <v>1.6</v>
      </c>
      <c r="F3619" s="4">
        <v>1E-4</v>
      </c>
      <c r="G3619">
        <v>0</v>
      </c>
      <c r="H3619" s="25">
        <v>80.8</v>
      </c>
      <c r="I3619" s="25">
        <v>-27.6</v>
      </c>
      <c r="J3619" s="3">
        <v>10000</v>
      </c>
      <c r="K3619" s="7">
        <f t="shared" si="799"/>
        <v>2</v>
      </c>
      <c r="L3619" s="6">
        <f t="shared" si="800"/>
        <v>1.8</v>
      </c>
      <c r="M3619">
        <v>1</v>
      </c>
      <c r="N3619" s="9">
        <f t="shared" si="801"/>
        <v>1</v>
      </c>
      <c r="O3619" s="9">
        <f t="shared" si="802"/>
        <v>0</v>
      </c>
      <c r="P3619" s="9">
        <f t="shared" si="803"/>
        <v>0</v>
      </c>
      <c r="Q3619" s="8">
        <f t="shared" si="804"/>
        <v>1.6</v>
      </c>
      <c r="R3619" s="8">
        <f t="shared" si="805"/>
        <v>0</v>
      </c>
      <c r="S3619" t="str">
        <f t="shared" si="806"/>
        <v>12.05.00</v>
      </c>
      <c r="T3619" t="str">
        <f t="shared" si="807"/>
        <v>17.15.00</v>
      </c>
      <c r="U3619" t="str">
        <f t="shared" si="808"/>
        <v>22-gen-2019</v>
      </c>
      <c r="V3619">
        <f t="shared" si="809"/>
        <v>1</v>
      </c>
      <c r="W3619">
        <f t="shared" si="810"/>
        <v>2019</v>
      </c>
      <c r="X3619">
        <f t="shared" si="811"/>
        <v>22</v>
      </c>
      <c r="Y3619" s="25">
        <f t="shared" si="812"/>
        <v>30773.400000000274</v>
      </c>
    </row>
    <row r="3620" spans="1:25">
      <c r="A3620" t="s">
        <v>3781</v>
      </c>
      <c r="B3620" t="s">
        <v>3782</v>
      </c>
      <c r="C3620" t="s">
        <v>25</v>
      </c>
      <c r="D3620">
        <v>2</v>
      </c>
      <c r="E3620" s="36">
        <v>-62.5</v>
      </c>
      <c r="F3620" s="4">
        <v>-5.5999999999999999E-3</v>
      </c>
      <c r="G3620">
        <v>0</v>
      </c>
      <c r="H3620" s="25">
        <v>0</v>
      </c>
      <c r="I3620" s="25">
        <v>-62.5</v>
      </c>
      <c r="J3620" s="3">
        <v>10000</v>
      </c>
      <c r="K3620" s="7">
        <f t="shared" si="799"/>
        <v>-1</v>
      </c>
      <c r="L3620" s="6">
        <f t="shared" si="800"/>
        <v>-62.5</v>
      </c>
      <c r="M3620">
        <v>1</v>
      </c>
      <c r="N3620" s="9">
        <f t="shared" si="801"/>
        <v>0</v>
      </c>
      <c r="O3620" s="9">
        <f t="shared" si="802"/>
        <v>-1</v>
      </c>
      <c r="P3620" s="9">
        <f t="shared" si="803"/>
        <v>0</v>
      </c>
      <c r="Q3620" s="8">
        <f t="shared" si="804"/>
        <v>0</v>
      </c>
      <c r="R3620" s="8">
        <f t="shared" si="805"/>
        <v>-62.5</v>
      </c>
      <c r="S3620" t="str">
        <f t="shared" si="806"/>
        <v>18.00.00</v>
      </c>
      <c r="T3620" t="str">
        <f t="shared" si="807"/>
        <v>20.00.00</v>
      </c>
      <c r="U3620" t="str">
        <f t="shared" si="808"/>
        <v>22-gen-2019</v>
      </c>
      <c r="V3620">
        <f t="shared" si="809"/>
        <v>1</v>
      </c>
      <c r="W3620">
        <f t="shared" si="810"/>
        <v>2019</v>
      </c>
      <c r="X3620">
        <f t="shared" si="811"/>
        <v>22</v>
      </c>
      <c r="Y3620" s="25">
        <f t="shared" si="812"/>
        <v>30710.900000000274</v>
      </c>
    </row>
    <row r="3621" spans="1:25">
      <c r="A3621" t="s">
        <v>6762</v>
      </c>
      <c r="B3621" t="s">
        <v>6763</v>
      </c>
      <c r="C3621" t="s">
        <v>25</v>
      </c>
      <c r="D3621">
        <v>29</v>
      </c>
      <c r="E3621" s="36">
        <v>-34.700000000000003</v>
      </c>
      <c r="F3621" s="4">
        <v>-3.0999999999999999E-3</v>
      </c>
      <c r="G3621">
        <v>0</v>
      </c>
      <c r="H3621" s="25">
        <v>23.6</v>
      </c>
      <c r="I3621" s="25">
        <v>-45.3</v>
      </c>
      <c r="J3621" s="3">
        <v>10000</v>
      </c>
      <c r="K3621" s="7">
        <f t="shared" si="799"/>
        <v>-2</v>
      </c>
      <c r="L3621" s="6">
        <f t="shared" si="800"/>
        <v>-97.2</v>
      </c>
      <c r="M3621">
        <v>1</v>
      </c>
      <c r="N3621" s="9">
        <f t="shared" si="801"/>
        <v>0</v>
      </c>
      <c r="O3621" s="9">
        <f t="shared" si="802"/>
        <v>-1</v>
      </c>
      <c r="P3621" s="9">
        <f t="shared" si="803"/>
        <v>0</v>
      </c>
      <c r="Q3621" s="8">
        <f t="shared" si="804"/>
        <v>0</v>
      </c>
      <c r="R3621" s="8">
        <f t="shared" si="805"/>
        <v>-34.700000000000003</v>
      </c>
      <c r="S3621" t="str">
        <f t="shared" si="806"/>
        <v>9.40.00</v>
      </c>
      <c r="T3621" t="str">
        <f t="shared" si="807"/>
        <v>12.05.00</v>
      </c>
      <c r="U3621" t="str">
        <f t="shared" si="808"/>
        <v>22-gen-2019</v>
      </c>
      <c r="V3621">
        <f t="shared" si="809"/>
        <v>1</v>
      </c>
      <c r="W3621">
        <f t="shared" si="810"/>
        <v>2019</v>
      </c>
      <c r="X3621">
        <f t="shared" si="811"/>
        <v>22</v>
      </c>
      <c r="Y3621" s="25">
        <f t="shared" si="812"/>
        <v>30676.200000000274</v>
      </c>
    </row>
    <row r="3622" spans="1:25">
      <c r="A3622" t="s">
        <v>6765</v>
      </c>
      <c r="B3622" t="s">
        <v>6766</v>
      </c>
      <c r="C3622" t="s">
        <v>25</v>
      </c>
      <c r="D3622">
        <v>83</v>
      </c>
      <c r="E3622" s="36">
        <v>-12.8</v>
      </c>
      <c r="F3622" s="4">
        <v>-1.1999999999999999E-3</v>
      </c>
      <c r="G3622">
        <v>0</v>
      </c>
      <c r="H3622" s="25">
        <v>63.3</v>
      </c>
      <c r="I3622" s="25">
        <v>-20.100000000000001</v>
      </c>
      <c r="J3622" s="3">
        <v>10000</v>
      </c>
      <c r="K3622" s="7">
        <f t="shared" si="799"/>
        <v>-3</v>
      </c>
      <c r="L3622" s="6">
        <f t="shared" si="800"/>
        <v>-110</v>
      </c>
      <c r="M3622">
        <v>1</v>
      </c>
      <c r="N3622" s="9">
        <f t="shared" si="801"/>
        <v>0</v>
      </c>
      <c r="O3622" s="9">
        <f t="shared" si="802"/>
        <v>-1</v>
      </c>
      <c r="P3622" s="9">
        <f t="shared" si="803"/>
        <v>0</v>
      </c>
      <c r="Q3622" s="8">
        <f t="shared" si="804"/>
        <v>0</v>
      </c>
      <c r="R3622" s="8">
        <f t="shared" si="805"/>
        <v>-12.8</v>
      </c>
      <c r="S3622" t="str">
        <f t="shared" si="806"/>
        <v>10.30.00</v>
      </c>
      <c r="T3622" t="str">
        <f t="shared" si="807"/>
        <v>17.25.00</v>
      </c>
      <c r="U3622" t="str">
        <f t="shared" si="808"/>
        <v>23-gen-2019</v>
      </c>
      <c r="V3622">
        <f t="shared" si="809"/>
        <v>1</v>
      </c>
      <c r="W3622">
        <f t="shared" si="810"/>
        <v>2019</v>
      </c>
      <c r="X3622">
        <f t="shared" si="811"/>
        <v>23</v>
      </c>
      <c r="Y3622" s="25">
        <f t="shared" si="812"/>
        <v>30663.400000000274</v>
      </c>
    </row>
    <row r="3623" spans="1:25">
      <c r="A3623" t="s">
        <v>4854</v>
      </c>
      <c r="B3623" t="s">
        <v>4855</v>
      </c>
      <c r="C3623" t="s">
        <v>25</v>
      </c>
      <c r="D3623">
        <v>3</v>
      </c>
      <c r="E3623" s="36">
        <v>-47.8</v>
      </c>
      <c r="F3623" s="4">
        <v>-4.3E-3</v>
      </c>
      <c r="G3623">
        <v>0</v>
      </c>
      <c r="H3623" s="25">
        <v>16.3</v>
      </c>
      <c r="I3623" s="25">
        <v>-47.8</v>
      </c>
      <c r="J3623" s="3">
        <v>10000</v>
      </c>
      <c r="K3623" s="7">
        <f t="shared" si="799"/>
        <v>-4</v>
      </c>
      <c r="L3623" s="6">
        <f t="shared" si="800"/>
        <v>-157.80000000000001</v>
      </c>
      <c r="M3623">
        <v>1</v>
      </c>
      <c r="N3623" s="9">
        <f t="shared" si="801"/>
        <v>0</v>
      </c>
      <c r="O3623" s="9">
        <f t="shared" si="802"/>
        <v>-1</v>
      </c>
      <c r="P3623" s="9">
        <f t="shared" si="803"/>
        <v>0</v>
      </c>
      <c r="Q3623" s="8">
        <f t="shared" si="804"/>
        <v>0</v>
      </c>
      <c r="R3623" s="8">
        <f t="shared" si="805"/>
        <v>-47.8</v>
      </c>
      <c r="S3623" t="str">
        <f t="shared" si="806"/>
        <v>13.00.00</v>
      </c>
      <c r="T3623" t="str">
        <f t="shared" si="807"/>
        <v>16.00.00</v>
      </c>
      <c r="U3623" t="str">
        <f t="shared" si="808"/>
        <v>23-gen-2019</v>
      </c>
      <c r="V3623">
        <f t="shared" si="809"/>
        <v>1</v>
      </c>
      <c r="W3623">
        <f t="shared" si="810"/>
        <v>2019</v>
      </c>
      <c r="X3623">
        <f t="shared" si="811"/>
        <v>23</v>
      </c>
      <c r="Y3623" s="25">
        <f t="shared" si="812"/>
        <v>30615.600000000275</v>
      </c>
    </row>
    <row r="3624" spans="1:25">
      <c r="A3624" t="s">
        <v>4852</v>
      </c>
      <c r="B3624" t="s">
        <v>4853</v>
      </c>
      <c r="C3624" t="s">
        <v>25</v>
      </c>
      <c r="D3624">
        <v>6</v>
      </c>
      <c r="E3624" s="36">
        <v>-75.8</v>
      </c>
      <c r="F3624" s="4">
        <v>-6.7999999999999996E-3</v>
      </c>
      <c r="G3624">
        <v>0</v>
      </c>
      <c r="H3624" s="25">
        <v>0</v>
      </c>
      <c r="I3624" s="25">
        <v>-75.8</v>
      </c>
      <c r="J3624" s="3">
        <v>10000</v>
      </c>
      <c r="K3624" s="7">
        <f t="shared" si="799"/>
        <v>-5</v>
      </c>
      <c r="L3624" s="6">
        <f t="shared" si="800"/>
        <v>-233.60000000000002</v>
      </c>
      <c r="M3624">
        <v>1</v>
      </c>
      <c r="N3624" s="9">
        <f t="shared" si="801"/>
        <v>0</v>
      </c>
      <c r="O3624" s="9">
        <f t="shared" si="802"/>
        <v>-1</v>
      </c>
      <c r="P3624" s="9">
        <f t="shared" si="803"/>
        <v>0</v>
      </c>
      <c r="Q3624" s="8">
        <f t="shared" si="804"/>
        <v>0</v>
      </c>
      <c r="R3624" s="8">
        <f t="shared" si="805"/>
        <v>-75.8</v>
      </c>
      <c r="S3624" t="str">
        <f t="shared" si="806"/>
        <v>3.00.00</v>
      </c>
      <c r="T3624" t="str">
        <f t="shared" si="807"/>
        <v>9.00.00</v>
      </c>
      <c r="U3624" t="str">
        <f t="shared" si="808"/>
        <v>23-gen-2019</v>
      </c>
      <c r="V3624">
        <f t="shared" si="809"/>
        <v>1</v>
      </c>
      <c r="W3624">
        <f t="shared" si="810"/>
        <v>2019</v>
      </c>
      <c r="X3624">
        <f t="shared" si="811"/>
        <v>23</v>
      </c>
      <c r="Y3624" s="25">
        <f t="shared" si="812"/>
        <v>30539.800000000276</v>
      </c>
    </row>
    <row r="3625" spans="1:25">
      <c r="A3625" t="s">
        <v>6767</v>
      </c>
      <c r="B3625" t="s">
        <v>6768</v>
      </c>
      <c r="C3625" t="s">
        <v>25</v>
      </c>
      <c r="D3625">
        <v>2</v>
      </c>
      <c r="E3625" s="36">
        <v>5.5</v>
      </c>
      <c r="F3625" s="4">
        <v>5.0000000000000001E-4</v>
      </c>
      <c r="G3625">
        <v>0</v>
      </c>
      <c r="H3625" s="25">
        <v>9</v>
      </c>
      <c r="I3625" s="25">
        <v>0</v>
      </c>
      <c r="J3625" s="3">
        <v>10000</v>
      </c>
      <c r="K3625" s="7">
        <f t="shared" si="799"/>
        <v>1</v>
      </c>
      <c r="L3625" s="6">
        <f t="shared" si="800"/>
        <v>5.5</v>
      </c>
      <c r="M3625">
        <v>1</v>
      </c>
      <c r="N3625" s="9">
        <f t="shared" si="801"/>
        <v>1</v>
      </c>
      <c r="O3625" s="9">
        <f t="shared" si="802"/>
        <v>0</v>
      </c>
      <c r="P3625" s="9">
        <f t="shared" si="803"/>
        <v>0</v>
      </c>
      <c r="Q3625" s="8">
        <f t="shared" si="804"/>
        <v>5.5</v>
      </c>
      <c r="R3625" s="8">
        <f t="shared" si="805"/>
        <v>0</v>
      </c>
      <c r="S3625" t="str">
        <f t="shared" si="806"/>
        <v>17.15.00</v>
      </c>
      <c r="T3625" t="str">
        <f t="shared" si="807"/>
        <v>17.25.00</v>
      </c>
      <c r="U3625" t="str">
        <f t="shared" si="808"/>
        <v>24-gen-2019</v>
      </c>
      <c r="V3625">
        <f t="shared" si="809"/>
        <v>1</v>
      </c>
      <c r="W3625">
        <f t="shared" si="810"/>
        <v>2019</v>
      </c>
      <c r="X3625">
        <f t="shared" si="811"/>
        <v>24</v>
      </c>
      <c r="Y3625" s="25">
        <f t="shared" si="812"/>
        <v>30545.300000000276</v>
      </c>
    </row>
    <row r="3626" spans="1:25">
      <c r="A3626" t="s">
        <v>4856</v>
      </c>
      <c r="B3626" t="s">
        <v>4857</v>
      </c>
      <c r="C3626" t="s">
        <v>25</v>
      </c>
      <c r="D3626">
        <v>5</v>
      </c>
      <c r="E3626" s="36">
        <v>17.2</v>
      </c>
      <c r="F3626" s="4">
        <v>1.6000000000000001E-3</v>
      </c>
      <c r="G3626">
        <v>0</v>
      </c>
      <c r="H3626" s="25">
        <v>80.599999999999994</v>
      </c>
      <c r="I3626" s="25">
        <v>0</v>
      </c>
      <c r="J3626" s="3">
        <v>10000</v>
      </c>
      <c r="K3626" s="7">
        <f t="shared" si="799"/>
        <v>2</v>
      </c>
      <c r="L3626" s="6">
        <f t="shared" si="800"/>
        <v>22.7</v>
      </c>
      <c r="M3626">
        <v>1</v>
      </c>
      <c r="N3626" s="9">
        <f t="shared" si="801"/>
        <v>1</v>
      </c>
      <c r="O3626" s="9">
        <f t="shared" si="802"/>
        <v>0</v>
      </c>
      <c r="P3626" s="9">
        <f t="shared" si="803"/>
        <v>0</v>
      </c>
      <c r="Q3626" s="8">
        <f t="shared" si="804"/>
        <v>17.2</v>
      </c>
      <c r="R3626" s="8">
        <f t="shared" si="805"/>
        <v>0</v>
      </c>
      <c r="S3626" t="str">
        <f t="shared" si="806"/>
        <v>9.00.00</v>
      </c>
      <c r="T3626" t="str">
        <f t="shared" si="807"/>
        <v>14.00.00</v>
      </c>
      <c r="U3626" t="str">
        <f t="shared" si="808"/>
        <v>24-gen-2019</v>
      </c>
      <c r="V3626">
        <f t="shared" si="809"/>
        <v>1</v>
      </c>
      <c r="W3626">
        <f t="shared" si="810"/>
        <v>2019</v>
      </c>
      <c r="X3626">
        <f t="shared" si="811"/>
        <v>24</v>
      </c>
      <c r="Y3626" s="25">
        <f t="shared" si="812"/>
        <v>30562.500000000276</v>
      </c>
    </row>
    <row r="3627" spans="1:25">
      <c r="A3627" t="s">
        <v>4858</v>
      </c>
      <c r="B3627" t="s">
        <v>4859</v>
      </c>
      <c r="C3627" t="s">
        <v>55</v>
      </c>
      <c r="D3627">
        <v>6</v>
      </c>
      <c r="E3627" s="36">
        <v>-28.3</v>
      </c>
      <c r="F3627" s="4">
        <v>-2.5000000000000001E-3</v>
      </c>
      <c r="G3627">
        <v>0</v>
      </c>
      <c r="H3627" s="25">
        <v>23.4</v>
      </c>
      <c r="I3627" s="25">
        <v>-30.4</v>
      </c>
      <c r="J3627" s="3">
        <v>10000</v>
      </c>
      <c r="K3627" s="7">
        <f t="shared" si="799"/>
        <v>-1</v>
      </c>
      <c r="L3627" s="6">
        <f t="shared" si="800"/>
        <v>-28.3</v>
      </c>
      <c r="M3627">
        <v>1</v>
      </c>
      <c r="N3627" s="9">
        <f t="shared" si="801"/>
        <v>0</v>
      </c>
      <c r="O3627" s="9">
        <f t="shared" si="802"/>
        <v>-1</v>
      </c>
      <c r="P3627" s="9">
        <f t="shared" si="803"/>
        <v>0</v>
      </c>
      <c r="Q3627" s="8">
        <f t="shared" si="804"/>
        <v>0</v>
      </c>
      <c r="R3627" s="8">
        <f t="shared" si="805"/>
        <v>-28.3</v>
      </c>
      <c r="S3627" t="str">
        <f t="shared" si="806"/>
        <v>16.00.00</v>
      </c>
      <c r="T3627" t="str">
        <f t="shared" si="807"/>
        <v>22.00.00</v>
      </c>
      <c r="U3627" t="str">
        <f t="shared" si="808"/>
        <v>28-gen-2019</v>
      </c>
      <c r="V3627">
        <f t="shared" si="809"/>
        <v>1</v>
      </c>
      <c r="W3627">
        <f t="shared" si="810"/>
        <v>2019</v>
      </c>
      <c r="X3627">
        <f t="shared" si="811"/>
        <v>28</v>
      </c>
      <c r="Y3627" s="25">
        <f t="shared" si="812"/>
        <v>30534.200000000277</v>
      </c>
    </row>
    <row r="3628" spans="1:25">
      <c r="A3628" t="s">
        <v>6769</v>
      </c>
      <c r="B3628" t="s">
        <v>6770</v>
      </c>
      <c r="C3628" t="s">
        <v>25</v>
      </c>
      <c r="D3628">
        <v>74</v>
      </c>
      <c r="E3628" s="36">
        <v>-3.8</v>
      </c>
      <c r="F3628" s="4">
        <v>-2.9999999999999997E-4</v>
      </c>
      <c r="G3628">
        <v>0</v>
      </c>
      <c r="H3628" s="25">
        <v>51</v>
      </c>
      <c r="I3628" s="25">
        <v>-13</v>
      </c>
      <c r="J3628" s="3">
        <v>10000</v>
      </c>
      <c r="K3628" s="7">
        <f t="shared" si="799"/>
        <v>-2</v>
      </c>
      <c r="L3628" s="6">
        <f t="shared" si="800"/>
        <v>-32.1</v>
      </c>
      <c r="M3628">
        <v>1</v>
      </c>
      <c r="N3628" s="9">
        <f t="shared" si="801"/>
        <v>0</v>
      </c>
      <c r="O3628" s="9">
        <f t="shared" si="802"/>
        <v>-1</v>
      </c>
      <c r="P3628" s="9">
        <f t="shared" si="803"/>
        <v>0</v>
      </c>
      <c r="Q3628" s="8">
        <f t="shared" si="804"/>
        <v>0</v>
      </c>
      <c r="R3628" s="8">
        <f t="shared" si="805"/>
        <v>-3.8</v>
      </c>
      <c r="S3628" t="str">
        <f t="shared" si="806"/>
        <v>11.15.00</v>
      </c>
      <c r="T3628" t="str">
        <f t="shared" si="807"/>
        <v>17.25.00</v>
      </c>
      <c r="U3628" t="str">
        <f t="shared" si="808"/>
        <v>29-gen-2019</v>
      </c>
      <c r="V3628">
        <f t="shared" si="809"/>
        <v>1</v>
      </c>
      <c r="W3628">
        <f t="shared" si="810"/>
        <v>2019</v>
      </c>
      <c r="X3628">
        <f t="shared" si="811"/>
        <v>29</v>
      </c>
      <c r="Y3628" s="25">
        <f t="shared" si="812"/>
        <v>30530.400000000278</v>
      </c>
    </row>
    <row r="3629" spans="1:25">
      <c r="A3629" t="s">
        <v>4862</v>
      </c>
      <c r="B3629" t="s">
        <v>4863</v>
      </c>
      <c r="C3629" t="s">
        <v>25</v>
      </c>
      <c r="D3629">
        <v>8</v>
      </c>
      <c r="E3629" s="36">
        <v>-28.8</v>
      </c>
      <c r="F3629" s="4">
        <v>-2.5999999999999999E-3</v>
      </c>
      <c r="G3629">
        <v>0</v>
      </c>
      <c r="H3629" s="25">
        <v>13.4</v>
      </c>
      <c r="I3629" s="25">
        <v>-28.8</v>
      </c>
      <c r="J3629" s="3">
        <v>10000</v>
      </c>
      <c r="K3629" s="7">
        <f t="shared" si="799"/>
        <v>-3</v>
      </c>
      <c r="L3629" s="6">
        <f t="shared" si="800"/>
        <v>-60.900000000000006</v>
      </c>
      <c r="M3629">
        <v>1</v>
      </c>
      <c r="N3629" s="9">
        <f t="shared" si="801"/>
        <v>0</v>
      </c>
      <c r="O3629" s="9">
        <f t="shared" si="802"/>
        <v>-1</v>
      </c>
      <c r="P3629" s="9">
        <f t="shared" si="803"/>
        <v>0</v>
      </c>
      <c r="Q3629" s="8">
        <f t="shared" si="804"/>
        <v>0</v>
      </c>
      <c r="R3629" s="8">
        <f t="shared" si="805"/>
        <v>-28.8</v>
      </c>
      <c r="S3629" t="str">
        <f t="shared" si="806"/>
        <v>14.00.00</v>
      </c>
      <c r="T3629" t="str">
        <f t="shared" si="807"/>
        <v>22.00.00</v>
      </c>
      <c r="U3629" t="str">
        <f t="shared" si="808"/>
        <v>29-gen-2019</v>
      </c>
      <c r="V3629">
        <f t="shared" si="809"/>
        <v>1</v>
      </c>
      <c r="W3629">
        <f t="shared" si="810"/>
        <v>2019</v>
      </c>
      <c r="X3629">
        <f t="shared" si="811"/>
        <v>29</v>
      </c>
      <c r="Y3629" s="25">
        <f t="shared" si="812"/>
        <v>30501.600000000279</v>
      </c>
    </row>
    <row r="3630" spans="1:25">
      <c r="A3630" t="s">
        <v>4860</v>
      </c>
      <c r="B3630" t="s">
        <v>4861</v>
      </c>
      <c r="C3630" t="s">
        <v>55</v>
      </c>
      <c r="D3630">
        <v>10</v>
      </c>
      <c r="E3630" s="36">
        <v>-39.799999999999997</v>
      </c>
      <c r="F3630" s="4">
        <v>-3.5999999999999999E-3</v>
      </c>
      <c r="G3630">
        <v>0</v>
      </c>
      <c r="H3630" s="25">
        <v>3.4</v>
      </c>
      <c r="I3630" s="25">
        <v>-39.799999999999997</v>
      </c>
      <c r="J3630" s="3">
        <v>10000</v>
      </c>
      <c r="K3630" s="7">
        <f t="shared" si="799"/>
        <v>-4</v>
      </c>
      <c r="L3630" s="6">
        <f t="shared" si="800"/>
        <v>-100.7</v>
      </c>
      <c r="M3630">
        <v>1</v>
      </c>
      <c r="N3630" s="9">
        <f t="shared" si="801"/>
        <v>0</v>
      </c>
      <c r="O3630" s="9">
        <f t="shared" si="802"/>
        <v>-1</v>
      </c>
      <c r="P3630" s="9">
        <f t="shared" si="803"/>
        <v>0</v>
      </c>
      <c r="Q3630" s="8">
        <f t="shared" si="804"/>
        <v>0</v>
      </c>
      <c r="R3630" s="8">
        <f t="shared" si="805"/>
        <v>-39.799999999999997</v>
      </c>
      <c r="S3630" t="str">
        <f t="shared" si="806"/>
        <v>3.00.00</v>
      </c>
      <c r="T3630" t="str">
        <f t="shared" si="807"/>
        <v>13.00.00</v>
      </c>
      <c r="U3630" t="str">
        <f t="shared" si="808"/>
        <v>29-gen-2019</v>
      </c>
      <c r="V3630">
        <f t="shared" si="809"/>
        <v>1</v>
      </c>
      <c r="W3630">
        <f t="shared" si="810"/>
        <v>2019</v>
      </c>
      <c r="X3630">
        <f t="shared" si="811"/>
        <v>29</v>
      </c>
      <c r="Y3630" s="25">
        <f t="shared" si="812"/>
        <v>30461.800000000279</v>
      </c>
    </row>
    <row r="3631" spans="1:25">
      <c r="A3631" t="s">
        <v>6771</v>
      </c>
      <c r="B3631" t="s">
        <v>6772</v>
      </c>
      <c r="C3631" t="s">
        <v>55</v>
      </c>
      <c r="D3631">
        <v>71</v>
      </c>
      <c r="E3631" s="36">
        <v>4.8</v>
      </c>
      <c r="F3631" s="4">
        <v>2.0000000000000001E-4</v>
      </c>
      <c r="G3631">
        <v>0</v>
      </c>
      <c r="H3631" s="25">
        <v>63.8</v>
      </c>
      <c r="I3631" s="25">
        <v>-70.599999999999994</v>
      </c>
      <c r="J3631" s="3">
        <v>10000</v>
      </c>
      <c r="K3631" s="7">
        <f t="shared" si="799"/>
        <v>1</v>
      </c>
      <c r="L3631" s="6">
        <f t="shared" si="800"/>
        <v>4.8</v>
      </c>
      <c r="M3631">
        <v>1</v>
      </c>
      <c r="N3631" s="9">
        <f t="shared" si="801"/>
        <v>1</v>
      </c>
      <c r="O3631" s="9">
        <f t="shared" si="802"/>
        <v>0</v>
      </c>
      <c r="P3631" s="9">
        <f t="shared" si="803"/>
        <v>0</v>
      </c>
      <c r="Q3631" s="8">
        <f t="shared" si="804"/>
        <v>4.8</v>
      </c>
      <c r="R3631" s="8">
        <f t="shared" si="805"/>
        <v>0</v>
      </c>
      <c r="S3631" t="str">
        <f t="shared" si="806"/>
        <v>11.30.00</v>
      </c>
      <c r="T3631" t="str">
        <f t="shared" si="807"/>
        <v>17.25.00</v>
      </c>
      <c r="U3631" t="str">
        <f t="shared" si="808"/>
        <v>30-gen-2019</v>
      </c>
      <c r="V3631">
        <f t="shared" si="809"/>
        <v>1</v>
      </c>
      <c r="W3631">
        <f t="shared" si="810"/>
        <v>2019</v>
      </c>
      <c r="X3631">
        <f t="shared" si="811"/>
        <v>30</v>
      </c>
      <c r="Y3631" s="25">
        <f t="shared" si="812"/>
        <v>30466.600000000279</v>
      </c>
    </row>
    <row r="3632" spans="1:25">
      <c r="A3632" t="s">
        <v>3783</v>
      </c>
      <c r="B3632" t="s">
        <v>3784</v>
      </c>
      <c r="C3632" t="s">
        <v>25</v>
      </c>
      <c r="D3632">
        <v>3</v>
      </c>
      <c r="E3632" s="36">
        <v>-54.5</v>
      </c>
      <c r="F3632" s="4">
        <v>-4.8999999999999998E-3</v>
      </c>
      <c r="G3632">
        <v>0</v>
      </c>
      <c r="H3632" s="25">
        <v>0</v>
      </c>
      <c r="I3632" s="25">
        <v>-54.5</v>
      </c>
      <c r="J3632" s="3">
        <v>10000</v>
      </c>
      <c r="K3632" s="7">
        <f t="shared" si="799"/>
        <v>-1</v>
      </c>
      <c r="L3632" s="6">
        <f t="shared" si="800"/>
        <v>-54.5</v>
      </c>
      <c r="M3632">
        <v>1</v>
      </c>
      <c r="N3632" s="9">
        <f t="shared" si="801"/>
        <v>0</v>
      </c>
      <c r="O3632" s="9">
        <f t="shared" si="802"/>
        <v>-1</v>
      </c>
      <c r="P3632" s="9">
        <f t="shared" si="803"/>
        <v>0</v>
      </c>
      <c r="Q3632" s="8">
        <f t="shared" si="804"/>
        <v>0</v>
      </c>
      <c r="R3632" s="8">
        <f t="shared" si="805"/>
        <v>-54.5</v>
      </c>
      <c r="S3632" t="str">
        <f t="shared" si="806"/>
        <v>13.00.00</v>
      </c>
      <c r="T3632" t="str">
        <f t="shared" si="807"/>
        <v>16.00.00</v>
      </c>
      <c r="U3632" t="str">
        <f t="shared" si="808"/>
        <v>30-gen-2019</v>
      </c>
      <c r="V3632">
        <f t="shared" si="809"/>
        <v>1</v>
      </c>
      <c r="W3632">
        <f t="shared" si="810"/>
        <v>2019</v>
      </c>
      <c r="X3632">
        <f t="shared" si="811"/>
        <v>30</v>
      </c>
      <c r="Y3632" s="25">
        <f t="shared" si="812"/>
        <v>30412.100000000279</v>
      </c>
    </row>
    <row r="3633" spans="1:25">
      <c r="A3633" t="s">
        <v>4864</v>
      </c>
      <c r="B3633" t="s">
        <v>4865</v>
      </c>
      <c r="C3633" t="s">
        <v>55</v>
      </c>
      <c r="D3633">
        <v>4</v>
      </c>
      <c r="E3633" s="36">
        <v>-67.099999999999994</v>
      </c>
      <c r="F3633" s="4">
        <v>-6.0000000000000001E-3</v>
      </c>
      <c r="G3633">
        <v>0</v>
      </c>
      <c r="H3633" s="25">
        <v>0</v>
      </c>
      <c r="I3633" s="25">
        <v>-91.4</v>
      </c>
      <c r="J3633" s="3">
        <v>10000</v>
      </c>
      <c r="K3633" s="7">
        <f t="shared" si="799"/>
        <v>-2</v>
      </c>
      <c r="L3633" s="6">
        <f t="shared" si="800"/>
        <v>-121.6</v>
      </c>
      <c r="M3633">
        <v>1</v>
      </c>
      <c r="N3633" s="9">
        <f t="shared" si="801"/>
        <v>0</v>
      </c>
      <c r="O3633" s="9">
        <f t="shared" si="802"/>
        <v>-1</v>
      </c>
      <c r="P3633" s="9">
        <f t="shared" si="803"/>
        <v>0</v>
      </c>
      <c r="Q3633" s="8">
        <f t="shared" si="804"/>
        <v>0</v>
      </c>
      <c r="R3633" s="8">
        <f t="shared" si="805"/>
        <v>-67.099999999999994</v>
      </c>
      <c r="S3633" t="str">
        <f t="shared" si="806"/>
        <v>17.00.00</v>
      </c>
      <c r="T3633" t="str">
        <f t="shared" si="807"/>
        <v>21.00.00</v>
      </c>
      <c r="U3633" t="str">
        <f t="shared" si="808"/>
        <v>30-gen-2019</v>
      </c>
      <c r="V3633">
        <f t="shared" si="809"/>
        <v>1</v>
      </c>
      <c r="W3633">
        <f t="shared" si="810"/>
        <v>2019</v>
      </c>
      <c r="X3633">
        <f t="shared" si="811"/>
        <v>30</v>
      </c>
      <c r="Y3633" s="25">
        <f t="shared" si="812"/>
        <v>30345.00000000028</v>
      </c>
    </row>
    <row r="3634" spans="1:25">
      <c r="A3634" t="s">
        <v>3785</v>
      </c>
      <c r="B3634" t="s">
        <v>3786</v>
      </c>
      <c r="C3634" t="s">
        <v>25</v>
      </c>
      <c r="D3634">
        <v>5</v>
      </c>
      <c r="E3634" s="36">
        <v>37.799999999999997</v>
      </c>
      <c r="F3634" s="4">
        <v>3.3999999999999998E-3</v>
      </c>
      <c r="G3634">
        <v>0</v>
      </c>
      <c r="H3634" s="25">
        <v>39.200000000000003</v>
      </c>
      <c r="I3634" s="25">
        <v>-23.5</v>
      </c>
      <c r="J3634" s="3">
        <v>10000</v>
      </c>
      <c r="K3634" s="7">
        <f t="shared" si="799"/>
        <v>1</v>
      </c>
      <c r="L3634" s="6">
        <f t="shared" si="800"/>
        <v>37.799999999999997</v>
      </c>
      <c r="M3634">
        <v>1</v>
      </c>
      <c r="N3634" s="9">
        <f t="shared" si="801"/>
        <v>1</v>
      </c>
      <c r="O3634" s="9">
        <f t="shared" si="802"/>
        <v>0</v>
      </c>
      <c r="P3634" s="9">
        <f t="shared" si="803"/>
        <v>0</v>
      </c>
      <c r="Q3634" s="8">
        <f t="shared" si="804"/>
        <v>37.799999999999997</v>
      </c>
      <c r="R3634" s="8">
        <f t="shared" si="805"/>
        <v>0</v>
      </c>
      <c r="S3634" t="str">
        <f t="shared" si="806"/>
        <v>18.00.00</v>
      </c>
      <c r="T3634" t="str">
        <f t="shared" si="807"/>
        <v>23.00.00</v>
      </c>
      <c r="U3634" t="str">
        <f t="shared" si="808"/>
        <v>30-gen-2019</v>
      </c>
      <c r="V3634">
        <f t="shared" si="809"/>
        <v>1</v>
      </c>
      <c r="W3634">
        <f t="shared" si="810"/>
        <v>2019</v>
      </c>
      <c r="X3634">
        <f t="shared" si="811"/>
        <v>30</v>
      </c>
      <c r="Y3634" s="25">
        <f t="shared" si="812"/>
        <v>30382.800000000279</v>
      </c>
    </row>
    <row r="3635" spans="1:25">
      <c r="A3635" t="s">
        <v>4865</v>
      </c>
      <c r="B3635" t="s">
        <v>4866</v>
      </c>
      <c r="C3635" t="s">
        <v>25</v>
      </c>
      <c r="D3635">
        <v>13</v>
      </c>
      <c r="E3635" s="36">
        <v>0.2</v>
      </c>
      <c r="F3635" s="4">
        <v>0</v>
      </c>
      <c r="G3635">
        <v>0</v>
      </c>
      <c r="H3635" s="25">
        <v>40.799999999999997</v>
      </c>
      <c r="I3635" s="25">
        <v>-25.4</v>
      </c>
      <c r="J3635" s="3">
        <v>10000</v>
      </c>
      <c r="K3635" s="7">
        <f t="shared" si="799"/>
        <v>2</v>
      </c>
      <c r="L3635" s="6">
        <f t="shared" si="800"/>
        <v>38</v>
      </c>
      <c r="M3635">
        <v>1</v>
      </c>
      <c r="N3635" s="9">
        <f t="shared" si="801"/>
        <v>1</v>
      </c>
      <c r="O3635" s="9">
        <f t="shared" si="802"/>
        <v>0</v>
      </c>
      <c r="P3635" s="9">
        <f t="shared" si="803"/>
        <v>0</v>
      </c>
      <c r="Q3635" s="8">
        <f t="shared" si="804"/>
        <v>0.2</v>
      </c>
      <c r="R3635" s="8">
        <f t="shared" si="805"/>
        <v>0</v>
      </c>
      <c r="S3635" t="str">
        <f t="shared" si="806"/>
        <v>21.00.00</v>
      </c>
      <c r="T3635" t="str">
        <f t="shared" si="807"/>
        <v>10.00.00</v>
      </c>
      <c r="U3635" t="str">
        <f t="shared" si="808"/>
        <v>30-gen-2019</v>
      </c>
      <c r="V3635">
        <f t="shared" si="809"/>
        <v>1</v>
      </c>
      <c r="W3635">
        <f t="shared" si="810"/>
        <v>2019</v>
      </c>
      <c r="X3635">
        <f t="shared" si="811"/>
        <v>30</v>
      </c>
      <c r="Y3635" s="25">
        <f t="shared" si="812"/>
        <v>30383.00000000028</v>
      </c>
    </row>
    <row r="3636" spans="1:25">
      <c r="A3636" t="s">
        <v>4866</v>
      </c>
      <c r="B3636" t="s">
        <v>7797</v>
      </c>
      <c r="C3636" t="s">
        <v>55</v>
      </c>
      <c r="D3636">
        <v>6</v>
      </c>
      <c r="E3636" s="36">
        <v>50.4</v>
      </c>
      <c r="F3636" s="4">
        <v>4.4999999999999997E-3</v>
      </c>
      <c r="G3636">
        <v>0</v>
      </c>
      <c r="H3636" s="25">
        <v>71.400000000000006</v>
      </c>
      <c r="I3636" s="25">
        <v>0</v>
      </c>
      <c r="J3636" s="3">
        <v>10000</v>
      </c>
      <c r="K3636" s="7">
        <f t="shared" si="799"/>
        <v>3</v>
      </c>
      <c r="L3636" s="6">
        <f t="shared" si="800"/>
        <v>88.4</v>
      </c>
      <c r="M3636">
        <v>1</v>
      </c>
      <c r="N3636" s="9">
        <f t="shared" si="801"/>
        <v>1</v>
      </c>
      <c r="O3636" s="9">
        <f t="shared" si="802"/>
        <v>0</v>
      </c>
      <c r="P3636" s="9">
        <f t="shared" si="803"/>
        <v>0</v>
      </c>
      <c r="Q3636" s="8">
        <f t="shared" si="804"/>
        <v>50.4</v>
      </c>
      <c r="R3636" s="8">
        <f t="shared" si="805"/>
        <v>0</v>
      </c>
      <c r="S3636" t="str">
        <f t="shared" si="806"/>
        <v>10.00.00</v>
      </c>
      <c r="T3636" t="str">
        <f t="shared" si="807"/>
        <v>11.30.00</v>
      </c>
      <c r="U3636" t="str">
        <f t="shared" si="808"/>
        <v>31-gen-2019</v>
      </c>
      <c r="V3636">
        <f t="shared" si="809"/>
        <v>1</v>
      </c>
      <c r="W3636">
        <f t="shared" si="810"/>
        <v>2019</v>
      </c>
      <c r="X3636">
        <f t="shared" si="811"/>
        <v>31</v>
      </c>
      <c r="Y3636" s="25">
        <f t="shared" si="812"/>
        <v>30433.400000000282</v>
      </c>
    </row>
    <row r="3637" spans="1:25">
      <c r="A3637" t="s">
        <v>6774</v>
      </c>
      <c r="B3637" t="s">
        <v>6775</v>
      </c>
      <c r="C3637" t="s">
        <v>55</v>
      </c>
      <c r="D3637">
        <v>53</v>
      </c>
      <c r="E3637" s="36">
        <v>280.39999999999998</v>
      </c>
      <c r="F3637" s="4">
        <v>1.2500000000000001E-2</v>
      </c>
      <c r="G3637">
        <v>0</v>
      </c>
      <c r="H3637" s="25">
        <v>280.2</v>
      </c>
      <c r="I3637" s="25">
        <v>0</v>
      </c>
      <c r="J3637" s="3">
        <v>10000</v>
      </c>
      <c r="K3637" s="7">
        <f t="shared" si="799"/>
        <v>4</v>
      </c>
      <c r="L3637" s="6">
        <f t="shared" si="800"/>
        <v>368.79999999999995</v>
      </c>
      <c r="M3637">
        <v>1</v>
      </c>
      <c r="N3637" s="9">
        <f t="shared" si="801"/>
        <v>1</v>
      </c>
      <c r="O3637" s="9">
        <f t="shared" si="802"/>
        <v>0</v>
      </c>
      <c r="P3637" s="9">
        <f t="shared" si="803"/>
        <v>0</v>
      </c>
      <c r="Q3637" s="8">
        <f t="shared" si="804"/>
        <v>280.39999999999998</v>
      </c>
      <c r="R3637" s="8">
        <f t="shared" si="805"/>
        <v>0</v>
      </c>
      <c r="S3637" t="str">
        <f t="shared" si="806"/>
        <v>10.45.00</v>
      </c>
      <c r="T3637" t="str">
        <f t="shared" si="807"/>
        <v>15.10.00</v>
      </c>
      <c r="U3637" t="str">
        <f t="shared" si="808"/>
        <v>31-gen-2019</v>
      </c>
      <c r="V3637">
        <f t="shared" si="809"/>
        <v>1</v>
      </c>
      <c r="W3637">
        <f t="shared" si="810"/>
        <v>2019</v>
      </c>
      <c r="X3637">
        <f t="shared" si="811"/>
        <v>31</v>
      </c>
      <c r="Y3637" s="25">
        <f t="shared" si="812"/>
        <v>30713.800000000283</v>
      </c>
    </row>
    <row r="3638" spans="1:25">
      <c r="A3638" t="s">
        <v>6776</v>
      </c>
      <c r="B3638" t="s">
        <v>6777</v>
      </c>
      <c r="C3638" t="s">
        <v>25</v>
      </c>
      <c r="D3638">
        <v>7</v>
      </c>
      <c r="E3638" s="36">
        <v>38.200000000000003</v>
      </c>
      <c r="F3638" s="4">
        <v>3.3999999999999998E-3</v>
      </c>
      <c r="G3638">
        <v>0</v>
      </c>
      <c r="H3638" s="25">
        <v>38.5</v>
      </c>
      <c r="I3638" s="25">
        <v>-20.3</v>
      </c>
      <c r="J3638" s="3">
        <v>10000</v>
      </c>
      <c r="K3638" s="7">
        <f t="shared" si="799"/>
        <v>5</v>
      </c>
      <c r="L3638" s="6">
        <f t="shared" si="800"/>
        <v>406.99999999999994</v>
      </c>
      <c r="M3638">
        <v>1</v>
      </c>
      <c r="N3638" s="9">
        <f t="shared" si="801"/>
        <v>1</v>
      </c>
      <c r="O3638" s="9">
        <f t="shared" si="802"/>
        <v>0</v>
      </c>
      <c r="P3638" s="9">
        <f t="shared" si="803"/>
        <v>0</v>
      </c>
      <c r="Q3638" s="8">
        <f t="shared" si="804"/>
        <v>38.200000000000003</v>
      </c>
      <c r="R3638" s="8">
        <f t="shared" si="805"/>
        <v>0</v>
      </c>
      <c r="S3638" t="str">
        <f t="shared" si="806"/>
        <v>16.50.00</v>
      </c>
      <c r="T3638" t="str">
        <f t="shared" si="807"/>
        <v>17.25.00</v>
      </c>
      <c r="U3638" t="str">
        <f t="shared" si="808"/>
        <v>31-gen-2019</v>
      </c>
      <c r="V3638">
        <f t="shared" si="809"/>
        <v>1</v>
      </c>
      <c r="W3638">
        <f t="shared" si="810"/>
        <v>2019</v>
      </c>
      <c r="X3638">
        <f t="shared" si="811"/>
        <v>31</v>
      </c>
      <c r="Y3638" s="25">
        <f t="shared" si="812"/>
        <v>30752.000000000284</v>
      </c>
    </row>
    <row r="3639" spans="1:25">
      <c r="A3639" t="s">
        <v>4867</v>
      </c>
      <c r="B3639" t="s">
        <v>4868</v>
      </c>
      <c r="C3639" t="s">
        <v>25</v>
      </c>
      <c r="D3639">
        <v>12</v>
      </c>
      <c r="E3639" s="36">
        <v>-72.8</v>
      </c>
      <c r="F3639" s="4">
        <v>-6.4999999999999997E-3</v>
      </c>
      <c r="G3639">
        <v>0</v>
      </c>
      <c r="H3639" s="25">
        <v>0</v>
      </c>
      <c r="I3639" s="25">
        <v>-72.8</v>
      </c>
      <c r="J3639" s="3">
        <v>10000</v>
      </c>
      <c r="K3639" s="7">
        <f t="shared" si="799"/>
        <v>-1</v>
      </c>
      <c r="L3639" s="6">
        <f t="shared" si="800"/>
        <v>-72.8</v>
      </c>
      <c r="M3639">
        <v>1</v>
      </c>
      <c r="N3639" s="9">
        <f t="shared" si="801"/>
        <v>0</v>
      </c>
      <c r="O3639" s="9">
        <f t="shared" si="802"/>
        <v>-1</v>
      </c>
      <c r="P3639" s="9">
        <f t="shared" si="803"/>
        <v>0</v>
      </c>
      <c r="Q3639" s="8">
        <f t="shared" si="804"/>
        <v>0</v>
      </c>
      <c r="R3639" s="8">
        <f t="shared" si="805"/>
        <v>-72.8</v>
      </c>
      <c r="S3639" t="str">
        <f t="shared" si="806"/>
        <v>23.00.00</v>
      </c>
      <c r="T3639" t="str">
        <f t="shared" si="807"/>
        <v>11.00.00</v>
      </c>
      <c r="U3639" t="str">
        <f t="shared" si="808"/>
        <v>31-gen-2019</v>
      </c>
      <c r="V3639">
        <f t="shared" si="809"/>
        <v>1</v>
      </c>
      <c r="W3639">
        <f t="shared" si="810"/>
        <v>2019</v>
      </c>
      <c r="X3639">
        <f t="shared" si="811"/>
        <v>31</v>
      </c>
      <c r="Y3639" s="25">
        <f t="shared" si="812"/>
        <v>30679.200000000284</v>
      </c>
    </row>
    <row r="3640" spans="1:25">
      <c r="A3640" t="s">
        <v>6773</v>
      </c>
      <c r="B3640" t="s">
        <v>6774</v>
      </c>
      <c r="C3640" t="s">
        <v>25</v>
      </c>
      <c r="D3640">
        <v>21</v>
      </c>
      <c r="E3640" s="36">
        <v>-23.3</v>
      </c>
      <c r="F3640" s="4">
        <v>-2.0999999999999999E-3</v>
      </c>
      <c r="G3640">
        <v>0</v>
      </c>
      <c r="H3640" s="25">
        <v>64.5</v>
      </c>
      <c r="I3640" s="25">
        <v>-33.6</v>
      </c>
      <c r="J3640" s="3">
        <v>10000</v>
      </c>
      <c r="K3640" s="7">
        <f t="shared" si="799"/>
        <v>-2</v>
      </c>
      <c r="L3640" s="6">
        <f t="shared" si="800"/>
        <v>-96.1</v>
      </c>
      <c r="M3640">
        <v>1</v>
      </c>
      <c r="N3640" s="9">
        <f t="shared" si="801"/>
        <v>0</v>
      </c>
      <c r="O3640" s="9">
        <f t="shared" si="802"/>
        <v>-1</v>
      </c>
      <c r="P3640" s="9">
        <f t="shared" si="803"/>
        <v>0</v>
      </c>
      <c r="Q3640" s="8">
        <f t="shared" si="804"/>
        <v>0</v>
      </c>
      <c r="R3640" s="8">
        <f t="shared" si="805"/>
        <v>-23.3</v>
      </c>
      <c r="S3640" t="str">
        <f t="shared" si="806"/>
        <v>9.00.00</v>
      </c>
      <c r="T3640" t="str">
        <f t="shared" si="807"/>
        <v>10.45.00</v>
      </c>
      <c r="U3640" t="str">
        <f t="shared" si="808"/>
        <v>31-gen-2019</v>
      </c>
      <c r="V3640">
        <f t="shared" si="809"/>
        <v>1</v>
      </c>
      <c r="W3640">
        <f t="shared" si="810"/>
        <v>2019</v>
      </c>
      <c r="X3640">
        <f t="shared" si="811"/>
        <v>31</v>
      </c>
      <c r="Y3640" s="25">
        <f t="shared" si="812"/>
        <v>30655.900000000285</v>
      </c>
    </row>
    <row r="3641" spans="1:25">
      <c r="A3641" t="s">
        <v>6778</v>
      </c>
      <c r="B3641" t="s">
        <v>6779</v>
      </c>
      <c r="C3641" t="s">
        <v>55</v>
      </c>
      <c r="D3641">
        <v>40</v>
      </c>
      <c r="E3641" s="36">
        <v>23.6</v>
      </c>
      <c r="F3641" s="4">
        <v>1.1000000000000001E-3</v>
      </c>
      <c r="G3641">
        <v>0</v>
      </c>
      <c r="H3641" s="25">
        <v>103.6</v>
      </c>
      <c r="I3641" s="25">
        <v>0</v>
      </c>
      <c r="J3641" s="3">
        <v>10000</v>
      </c>
      <c r="K3641" s="7">
        <f t="shared" si="799"/>
        <v>1</v>
      </c>
      <c r="L3641" s="6">
        <f t="shared" si="800"/>
        <v>23.6</v>
      </c>
      <c r="M3641">
        <v>1</v>
      </c>
      <c r="N3641" s="9">
        <f t="shared" si="801"/>
        <v>1</v>
      </c>
      <c r="O3641" s="9">
        <f t="shared" si="802"/>
        <v>0</v>
      </c>
      <c r="P3641" s="9">
        <f t="shared" si="803"/>
        <v>0</v>
      </c>
      <c r="Q3641" s="8">
        <f t="shared" si="804"/>
        <v>23.6</v>
      </c>
      <c r="R3641" s="8">
        <f t="shared" si="805"/>
        <v>0</v>
      </c>
      <c r="S3641" t="str">
        <f t="shared" si="806"/>
        <v>11.10.00</v>
      </c>
      <c r="T3641" t="str">
        <f t="shared" si="807"/>
        <v>14.30.00</v>
      </c>
      <c r="U3641" t="str">
        <f t="shared" si="808"/>
        <v xml:space="preserve">1-feb-2019 </v>
      </c>
      <c r="V3641">
        <f t="shared" si="809"/>
        <v>2</v>
      </c>
      <c r="W3641">
        <f t="shared" si="810"/>
        <v>2019</v>
      </c>
      <c r="X3641">
        <f t="shared" si="811"/>
        <v>1</v>
      </c>
      <c r="Y3641" s="25">
        <f t="shared" si="812"/>
        <v>30679.500000000284</v>
      </c>
    </row>
    <row r="3642" spans="1:25">
      <c r="A3642" t="s">
        <v>2698</v>
      </c>
      <c r="B3642" t="s">
        <v>2699</v>
      </c>
      <c r="C3642" t="s">
        <v>55</v>
      </c>
      <c r="D3642">
        <v>8</v>
      </c>
      <c r="E3642" s="38">
        <v>-46</v>
      </c>
      <c r="F3642" s="4">
        <v>-2.0999999999999999E-3</v>
      </c>
      <c r="G3642">
        <v>0</v>
      </c>
      <c r="H3642" s="25">
        <v>69.599999999999994</v>
      </c>
      <c r="I3642" s="25">
        <v>-87</v>
      </c>
      <c r="J3642" s="3">
        <v>10000</v>
      </c>
      <c r="K3642" s="7">
        <f t="shared" si="799"/>
        <v>-1</v>
      </c>
      <c r="L3642" s="6">
        <f t="shared" si="800"/>
        <v>-46</v>
      </c>
      <c r="M3642">
        <v>1</v>
      </c>
      <c r="N3642" s="9">
        <f t="shared" si="801"/>
        <v>0</v>
      </c>
      <c r="O3642" s="9">
        <f t="shared" si="802"/>
        <v>-1</v>
      </c>
      <c r="P3642" s="9">
        <f t="shared" si="803"/>
        <v>0</v>
      </c>
      <c r="Q3642" s="8">
        <f t="shared" si="804"/>
        <v>0</v>
      </c>
      <c r="R3642" s="8">
        <f t="shared" si="805"/>
        <v>-46</v>
      </c>
      <c r="S3642" t="str">
        <f t="shared" si="806"/>
        <v>13.00.00</v>
      </c>
      <c r="T3642" t="str">
        <f t="shared" si="807"/>
        <v>21.00.00</v>
      </c>
      <c r="U3642" t="str">
        <f t="shared" si="808"/>
        <v xml:space="preserve">1-feb-2019 </v>
      </c>
      <c r="V3642">
        <f t="shared" si="809"/>
        <v>2</v>
      </c>
      <c r="W3642">
        <f t="shared" si="810"/>
        <v>2019</v>
      </c>
      <c r="X3642">
        <f t="shared" si="811"/>
        <v>1</v>
      </c>
      <c r="Y3642" s="25">
        <f t="shared" si="812"/>
        <v>30633.500000000284</v>
      </c>
    </row>
    <row r="3643" spans="1:25">
      <c r="A3643" t="s">
        <v>6780</v>
      </c>
      <c r="B3643" t="s">
        <v>6781</v>
      </c>
      <c r="C3643" t="s">
        <v>25</v>
      </c>
      <c r="D3643">
        <v>29</v>
      </c>
      <c r="E3643" s="36">
        <v>-4.2</v>
      </c>
      <c r="F3643" s="4">
        <v>-4.0000000000000002E-4</v>
      </c>
      <c r="G3643">
        <v>0</v>
      </c>
      <c r="H3643" s="25">
        <v>2.2000000000000002</v>
      </c>
      <c r="I3643" s="25">
        <v>-61.3</v>
      </c>
      <c r="J3643" s="3">
        <v>10000</v>
      </c>
      <c r="K3643" s="7">
        <f t="shared" si="799"/>
        <v>-2</v>
      </c>
      <c r="L3643" s="6">
        <f t="shared" si="800"/>
        <v>-50.2</v>
      </c>
      <c r="M3643">
        <v>1</v>
      </c>
      <c r="N3643" s="9">
        <f t="shared" si="801"/>
        <v>0</v>
      </c>
      <c r="O3643" s="9">
        <f t="shared" si="802"/>
        <v>-1</v>
      </c>
      <c r="P3643" s="9">
        <f t="shared" si="803"/>
        <v>0</v>
      </c>
      <c r="Q3643" s="8">
        <f t="shared" si="804"/>
        <v>0</v>
      </c>
      <c r="R3643" s="8">
        <f t="shared" si="805"/>
        <v>-4.2</v>
      </c>
      <c r="S3643" t="str">
        <f t="shared" si="806"/>
        <v>15.00.00</v>
      </c>
      <c r="T3643" t="str">
        <f t="shared" si="807"/>
        <v>17.25.00</v>
      </c>
      <c r="U3643" t="str">
        <f t="shared" si="808"/>
        <v xml:space="preserve">1-feb-2019 </v>
      </c>
      <c r="V3643">
        <f t="shared" si="809"/>
        <v>2</v>
      </c>
      <c r="W3643">
        <f t="shared" si="810"/>
        <v>2019</v>
      </c>
      <c r="X3643">
        <f t="shared" si="811"/>
        <v>1</v>
      </c>
      <c r="Y3643" s="25">
        <f t="shared" si="812"/>
        <v>30629.300000000283</v>
      </c>
    </row>
    <row r="3644" spans="1:25">
      <c r="A3644" t="s">
        <v>4869</v>
      </c>
      <c r="B3644" t="s">
        <v>4870</v>
      </c>
      <c r="C3644" t="s">
        <v>55</v>
      </c>
      <c r="D3644">
        <v>7</v>
      </c>
      <c r="E3644" s="36">
        <v>-33.799999999999997</v>
      </c>
      <c r="F3644" s="4">
        <v>-3.0000000000000001E-3</v>
      </c>
      <c r="G3644">
        <v>0</v>
      </c>
      <c r="H3644" s="25">
        <v>21.6</v>
      </c>
      <c r="I3644" s="25">
        <v>-45.8</v>
      </c>
      <c r="J3644" s="3">
        <v>10000</v>
      </c>
      <c r="K3644" s="7">
        <f t="shared" si="799"/>
        <v>-3</v>
      </c>
      <c r="L3644" s="6">
        <f t="shared" si="800"/>
        <v>-84</v>
      </c>
      <c r="M3644">
        <v>1</v>
      </c>
      <c r="N3644" s="9">
        <f t="shared" si="801"/>
        <v>0</v>
      </c>
      <c r="O3644" s="9">
        <f t="shared" si="802"/>
        <v>-1</v>
      </c>
      <c r="P3644" s="9">
        <f t="shared" si="803"/>
        <v>0</v>
      </c>
      <c r="Q3644" s="8">
        <f t="shared" si="804"/>
        <v>0</v>
      </c>
      <c r="R3644" s="8">
        <f t="shared" si="805"/>
        <v>-33.799999999999997</v>
      </c>
      <c r="S3644" t="str">
        <f t="shared" si="806"/>
        <v>10.00.00</v>
      </c>
      <c r="T3644" t="str">
        <f t="shared" si="807"/>
        <v>17.00.00</v>
      </c>
      <c r="U3644" t="str">
        <f t="shared" si="808"/>
        <v xml:space="preserve">4-feb-2019 </v>
      </c>
      <c r="V3644">
        <f t="shared" si="809"/>
        <v>2</v>
      </c>
      <c r="W3644">
        <f t="shared" si="810"/>
        <v>2019</v>
      </c>
      <c r="X3644">
        <f t="shared" si="811"/>
        <v>4</v>
      </c>
      <c r="Y3644" s="25">
        <f t="shared" si="812"/>
        <v>30595.500000000284</v>
      </c>
    </row>
    <row r="3645" spans="1:25">
      <c r="A3645" t="s">
        <v>6782</v>
      </c>
      <c r="B3645" t="s">
        <v>6783</v>
      </c>
      <c r="C3645" t="s">
        <v>25</v>
      </c>
      <c r="D3645">
        <v>58</v>
      </c>
      <c r="E3645" s="36">
        <v>-60.9</v>
      </c>
      <c r="F3645" s="4">
        <v>-5.4000000000000003E-3</v>
      </c>
      <c r="G3645">
        <v>0</v>
      </c>
      <c r="H3645" s="25">
        <v>2.2000000000000002</v>
      </c>
      <c r="I3645" s="25">
        <v>-60.9</v>
      </c>
      <c r="J3645" s="3">
        <v>10000</v>
      </c>
      <c r="K3645" s="7">
        <f t="shared" si="799"/>
        <v>-4</v>
      </c>
      <c r="L3645" s="6">
        <f t="shared" si="800"/>
        <v>-144.9</v>
      </c>
      <c r="M3645">
        <v>1</v>
      </c>
      <c r="N3645" s="9">
        <f t="shared" si="801"/>
        <v>0</v>
      </c>
      <c r="O3645" s="9">
        <f t="shared" si="802"/>
        <v>-1</v>
      </c>
      <c r="P3645" s="9">
        <f t="shared" si="803"/>
        <v>0</v>
      </c>
      <c r="Q3645" s="8">
        <f t="shared" si="804"/>
        <v>0</v>
      </c>
      <c r="R3645" s="8">
        <f t="shared" si="805"/>
        <v>-60.9</v>
      </c>
      <c r="S3645" t="str">
        <f t="shared" si="806"/>
        <v>11.15.00</v>
      </c>
      <c r="T3645" t="str">
        <f t="shared" si="807"/>
        <v>16.05.00</v>
      </c>
      <c r="U3645" t="str">
        <f t="shared" si="808"/>
        <v xml:space="preserve">4-feb-2019 </v>
      </c>
      <c r="V3645">
        <f t="shared" si="809"/>
        <v>2</v>
      </c>
      <c r="W3645">
        <f t="shared" si="810"/>
        <v>2019</v>
      </c>
      <c r="X3645">
        <f t="shared" si="811"/>
        <v>4</v>
      </c>
      <c r="Y3645" s="25">
        <f t="shared" si="812"/>
        <v>30534.600000000282</v>
      </c>
    </row>
    <row r="3646" spans="1:25">
      <c r="A3646" t="s">
        <v>6783</v>
      </c>
      <c r="B3646" t="s">
        <v>6784</v>
      </c>
      <c r="C3646" t="s">
        <v>55</v>
      </c>
      <c r="D3646">
        <v>16</v>
      </c>
      <c r="E3646" s="36">
        <v>-70</v>
      </c>
      <c r="F3646" s="4">
        <v>-3.0999999999999999E-3</v>
      </c>
      <c r="G3646">
        <v>0</v>
      </c>
      <c r="H3646" s="25">
        <v>8</v>
      </c>
      <c r="I3646" s="25">
        <v>-95</v>
      </c>
      <c r="J3646" s="3">
        <v>10000</v>
      </c>
      <c r="K3646" s="7">
        <f t="shared" si="799"/>
        <v>-5</v>
      </c>
      <c r="L3646" s="6">
        <f t="shared" si="800"/>
        <v>-214.9</v>
      </c>
      <c r="M3646">
        <v>1</v>
      </c>
      <c r="N3646" s="9">
        <f t="shared" si="801"/>
        <v>0</v>
      </c>
      <c r="O3646" s="9">
        <f t="shared" si="802"/>
        <v>-1</v>
      </c>
      <c r="P3646" s="9">
        <f t="shared" si="803"/>
        <v>0</v>
      </c>
      <c r="Q3646" s="8">
        <f t="shared" si="804"/>
        <v>0</v>
      </c>
      <c r="R3646" s="8">
        <f t="shared" si="805"/>
        <v>-70</v>
      </c>
      <c r="S3646" t="str">
        <f t="shared" si="806"/>
        <v>16.05.00</v>
      </c>
      <c r="T3646" t="str">
        <f t="shared" si="807"/>
        <v>17.25.00</v>
      </c>
      <c r="U3646" t="str">
        <f t="shared" si="808"/>
        <v xml:space="preserve">4-feb-2019 </v>
      </c>
      <c r="V3646">
        <f t="shared" si="809"/>
        <v>2</v>
      </c>
      <c r="W3646">
        <f t="shared" si="810"/>
        <v>2019</v>
      </c>
      <c r="X3646">
        <f t="shared" si="811"/>
        <v>4</v>
      </c>
      <c r="Y3646" s="25">
        <f t="shared" si="812"/>
        <v>30464.600000000282</v>
      </c>
    </row>
    <row r="3647" spans="1:25">
      <c r="A3647" t="s">
        <v>4871</v>
      </c>
      <c r="B3647" t="s">
        <v>4872</v>
      </c>
      <c r="C3647" t="s">
        <v>25</v>
      </c>
      <c r="D3647">
        <v>26</v>
      </c>
      <c r="E3647" s="36">
        <v>167.9</v>
      </c>
      <c r="F3647" s="4">
        <v>1.4999999999999999E-2</v>
      </c>
      <c r="G3647">
        <v>0</v>
      </c>
      <c r="H3647" s="25">
        <v>191.6</v>
      </c>
      <c r="I3647" s="25">
        <v>-12.8</v>
      </c>
      <c r="J3647" s="3">
        <v>10000</v>
      </c>
      <c r="K3647" s="7">
        <f t="shared" si="799"/>
        <v>1</v>
      </c>
      <c r="L3647" s="6">
        <f t="shared" si="800"/>
        <v>167.9</v>
      </c>
      <c r="M3647">
        <v>1</v>
      </c>
      <c r="N3647" s="9">
        <f t="shared" si="801"/>
        <v>1</v>
      </c>
      <c r="O3647" s="9">
        <f t="shared" si="802"/>
        <v>0</v>
      </c>
      <c r="P3647" s="9">
        <f t="shared" si="803"/>
        <v>0</v>
      </c>
      <c r="Q3647" s="8">
        <f t="shared" si="804"/>
        <v>167.9</v>
      </c>
      <c r="R3647" s="8">
        <f t="shared" si="805"/>
        <v>0</v>
      </c>
      <c r="S3647" t="str">
        <f t="shared" si="806"/>
        <v>21.00.00</v>
      </c>
      <c r="T3647" t="str">
        <f t="shared" si="807"/>
        <v>23.00.00</v>
      </c>
      <c r="U3647" t="str">
        <f t="shared" si="808"/>
        <v xml:space="preserve">4-feb-2019 </v>
      </c>
      <c r="V3647">
        <f t="shared" si="809"/>
        <v>2</v>
      </c>
      <c r="W3647">
        <f t="shared" si="810"/>
        <v>2019</v>
      </c>
      <c r="X3647">
        <f t="shared" si="811"/>
        <v>4</v>
      </c>
      <c r="Y3647" s="25">
        <f t="shared" si="812"/>
        <v>30632.500000000284</v>
      </c>
    </row>
    <row r="3648" spans="1:25">
      <c r="A3648" t="s">
        <v>2700</v>
      </c>
      <c r="B3648" t="s">
        <v>2701</v>
      </c>
      <c r="C3648" t="s">
        <v>25</v>
      </c>
      <c r="D3648">
        <v>9</v>
      </c>
      <c r="E3648" s="38">
        <v>152.80000000000001</v>
      </c>
      <c r="F3648" s="4">
        <v>6.7999999999999996E-3</v>
      </c>
      <c r="G3648">
        <v>0</v>
      </c>
      <c r="H3648" s="25">
        <v>170.8</v>
      </c>
      <c r="I3648" s="25">
        <v>-18.399999999999999</v>
      </c>
      <c r="J3648" s="3">
        <v>10000</v>
      </c>
      <c r="K3648" s="7">
        <f t="shared" si="799"/>
        <v>2</v>
      </c>
      <c r="L3648" s="6">
        <f t="shared" si="800"/>
        <v>320.70000000000005</v>
      </c>
      <c r="M3648">
        <v>1</v>
      </c>
      <c r="N3648" s="9">
        <f t="shared" si="801"/>
        <v>1</v>
      </c>
      <c r="O3648" s="9">
        <f t="shared" si="802"/>
        <v>0</v>
      </c>
      <c r="P3648" s="9">
        <f t="shared" si="803"/>
        <v>0</v>
      </c>
      <c r="Q3648" s="8">
        <f t="shared" si="804"/>
        <v>152.80000000000001</v>
      </c>
      <c r="R3648" s="8">
        <f t="shared" si="805"/>
        <v>0</v>
      </c>
      <c r="S3648" t="str">
        <f t="shared" si="806"/>
        <v>12.00.00</v>
      </c>
      <c r="T3648" t="str">
        <f t="shared" si="807"/>
        <v>21.00.00</v>
      </c>
      <c r="U3648" t="str">
        <f t="shared" si="808"/>
        <v xml:space="preserve">5-feb-2019 </v>
      </c>
      <c r="V3648">
        <f t="shared" si="809"/>
        <v>2</v>
      </c>
      <c r="W3648">
        <f t="shared" si="810"/>
        <v>2019</v>
      </c>
      <c r="X3648">
        <f t="shared" si="811"/>
        <v>5</v>
      </c>
      <c r="Y3648" s="25">
        <f t="shared" si="812"/>
        <v>30785.300000000283</v>
      </c>
    </row>
    <row r="3649" spans="1:25">
      <c r="A3649" t="s">
        <v>3787</v>
      </c>
      <c r="B3649" t="s">
        <v>3788</v>
      </c>
      <c r="C3649" t="s">
        <v>25</v>
      </c>
      <c r="D3649">
        <v>9</v>
      </c>
      <c r="E3649" s="36">
        <v>-6.2</v>
      </c>
      <c r="F3649" s="4">
        <v>-5.0000000000000001E-4</v>
      </c>
      <c r="G3649">
        <v>0</v>
      </c>
      <c r="H3649" s="25">
        <v>22.4</v>
      </c>
      <c r="I3649" s="25">
        <v>-7.1</v>
      </c>
      <c r="J3649" s="3">
        <v>10000</v>
      </c>
      <c r="K3649" s="7">
        <f t="shared" si="799"/>
        <v>-1</v>
      </c>
      <c r="L3649" s="6">
        <f t="shared" si="800"/>
        <v>-6.2</v>
      </c>
      <c r="M3649">
        <v>1</v>
      </c>
      <c r="N3649" s="9">
        <f t="shared" si="801"/>
        <v>0</v>
      </c>
      <c r="O3649" s="9">
        <f t="shared" si="802"/>
        <v>-1</v>
      </c>
      <c r="P3649" s="9">
        <f t="shared" si="803"/>
        <v>0</v>
      </c>
      <c r="Q3649" s="8">
        <f t="shared" si="804"/>
        <v>0</v>
      </c>
      <c r="R3649" s="8">
        <f t="shared" si="805"/>
        <v>-6.2</v>
      </c>
      <c r="S3649" t="str">
        <f t="shared" si="806"/>
        <v>14.00.00</v>
      </c>
      <c r="T3649" t="str">
        <f t="shared" si="807"/>
        <v>23.00.00</v>
      </c>
      <c r="U3649" t="str">
        <f t="shared" si="808"/>
        <v xml:space="preserve">6-feb-2019 </v>
      </c>
      <c r="V3649">
        <f t="shared" si="809"/>
        <v>2</v>
      </c>
      <c r="W3649">
        <f t="shared" si="810"/>
        <v>2019</v>
      </c>
      <c r="X3649">
        <f t="shared" si="811"/>
        <v>6</v>
      </c>
      <c r="Y3649" s="25">
        <f t="shared" si="812"/>
        <v>30779.100000000282</v>
      </c>
    </row>
    <row r="3650" spans="1:25">
      <c r="A3650" t="s">
        <v>6785</v>
      </c>
      <c r="B3650" t="s">
        <v>6786</v>
      </c>
      <c r="C3650" t="s">
        <v>55</v>
      </c>
      <c r="D3650">
        <v>60</v>
      </c>
      <c r="E3650" s="36">
        <v>183.6</v>
      </c>
      <c r="F3650" s="4">
        <v>8.2000000000000007E-3</v>
      </c>
      <c r="G3650">
        <v>0</v>
      </c>
      <c r="H3650" s="25">
        <v>263.60000000000002</v>
      </c>
      <c r="I3650" s="25">
        <v>-32.4</v>
      </c>
      <c r="J3650" s="3">
        <v>10000</v>
      </c>
      <c r="K3650" s="7">
        <f t="shared" si="799"/>
        <v>1</v>
      </c>
      <c r="L3650" s="6">
        <f t="shared" si="800"/>
        <v>183.6</v>
      </c>
      <c r="M3650">
        <v>1</v>
      </c>
      <c r="N3650" s="9">
        <f t="shared" si="801"/>
        <v>1</v>
      </c>
      <c r="O3650" s="9">
        <f t="shared" si="802"/>
        <v>0</v>
      </c>
      <c r="P3650" s="9">
        <f t="shared" si="803"/>
        <v>0</v>
      </c>
      <c r="Q3650" s="8">
        <f t="shared" si="804"/>
        <v>183.6</v>
      </c>
      <c r="R3650" s="8">
        <f t="shared" si="805"/>
        <v>0</v>
      </c>
      <c r="S3650" t="str">
        <f t="shared" si="806"/>
        <v>11.30.00</v>
      </c>
      <c r="T3650" t="str">
        <f t="shared" si="807"/>
        <v>16.30.00</v>
      </c>
      <c r="U3650" t="str">
        <f t="shared" si="808"/>
        <v xml:space="preserve">7-feb-2019 </v>
      </c>
      <c r="V3650">
        <f t="shared" si="809"/>
        <v>2</v>
      </c>
      <c r="W3650">
        <f t="shared" si="810"/>
        <v>2019</v>
      </c>
      <c r="X3650">
        <f t="shared" si="811"/>
        <v>7</v>
      </c>
      <c r="Y3650" s="25">
        <f t="shared" si="812"/>
        <v>30962.700000000281</v>
      </c>
    </row>
    <row r="3651" spans="1:25">
      <c r="A3651" t="s">
        <v>4874</v>
      </c>
      <c r="B3651" t="s">
        <v>4875</v>
      </c>
      <c r="C3651" t="s">
        <v>25</v>
      </c>
      <c r="D3651">
        <v>2</v>
      </c>
      <c r="E3651" s="36">
        <v>-60.8</v>
      </c>
      <c r="F3651" s="4">
        <v>-5.4999999999999997E-3</v>
      </c>
      <c r="G3651">
        <v>0</v>
      </c>
      <c r="H3651" s="25">
        <v>0</v>
      </c>
      <c r="I3651" s="25">
        <v>-61.9</v>
      </c>
      <c r="J3651" s="3">
        <v>10000</v>
      </c>
      <c r="K3651" s="7">
        <f t="shared" si="799"/>
        <v>-1</v>
      </c>
      <c r="L3651" s="6">
        <f t="shared" si="800"/>
        <v>-60.8</v>
      </c>
      <c r="M3651">
        <v>1</v>
      </c>
      <c r="N3651" s="9">
        <f t="shared" si="801"/>
        <v>0</v>
      </c>
      <c r="O3651" s="9">
        <f t="shared" si="802"/>
        <v>-1</v>
      </c>
      <c r="P3651" s="9">
        <f t="shared" si="803"/>
        <v>0</v>
      </c>
      <c r="Q3651" s="8">
        <f t="shared" si="804"/>
        <v>0</v>
      </c>
      <c r="R3651" s="8">
        <f t="shared" si="805"/>
        <v>-60.8</v>
      </c>
      <c r="S3651" t="str">
        <f t="shared" si="806"/>
        <v>10.00.00</v>
      </c>
      <c r="T3651" t="str">
        <f t="shared" si="807"/>
        <v>12.00.00</v>
      </c>
      <c r="U3651" t="str">
        <f t="shared" si="808"/>
        <v xml:space="preserve">8-feb-2019 </v>
      </c>
      <c r="V3651">
        <f t="shared" si="809"/>
        <v>2</v>
      </c>
      <c r="W3651">
        <f t="shared" si="810"/>
        <v>2019</v>
      </c>
      <c r="X3651">
        <f t="shared" si="811"/>
        <v>8</v>
      </c>
      <c r="Y3651" s="25">
        <f t="shared" si="812"/>
        <v>30901.900000000282</v>
      </c>
    </row>
    <row r="3652" spans="1:25">
      <c r="A3652" t="s">
        <v>2702</v>
      </c>
      <c r="B3652" t="s">
        <v>2703</v>
      </c>
      <c r="C3652" t="s">
        <v>55</v>
      </c>
      <c r="D3652">
        <v>8</v>
      </c>
      <c r="E3652" s="38">
        <v>22.2</v>
      </c>
      <c r="F3652" s="4">
        <v>1E-3</v>
      </c>
      <c r="G3652">
        <v>0</v>
      </c>
      <c r="H3652" s="25">
        <v>170.2</v>
      </c>
      <c r="I3652" s="25">
        <v>-13</v>
      </c>
      <c r="J3652" s="3">
        <v>10000</v>
      </c>
      <c r="K3652" s="7">
        <f t="shared" si="799"/>
        <v>1</v>
      </c>
      <c r="L3652" s="6">
        <f t="shared" si="800"/>
        <v>22.2</v>
      </c>
      <c r="M3652">
        <v>1</v>
      </c>
      <c r="N3652" s="9">
        <f t="shared" si="801"/>
        <v>1</v>
      </c>
      <c r="O3652" s="9">
        <f t="shared" si="802"/>
        <v>0</v>
      </c>
      <c r="P3652" s="9">
        <f t="shared" si="803"/>
        <v>0</v>
      </c>
      <c r="Q3652" s="8">
        <f t="shared" si="804"/>
        <v>22.2</v>
      </c>
      <c r="R3652" s="8">
        <f t="shared" si="805"/>
        <v>0</v>
      </c>
      <c r="S3652" t="str">
        <f t="shared" si="806"/>
        <v>13.00.00</v>
      </c>
      <c r="T3652" t="str">
        <f t="shared" si="807"/>
        <v>21.00.00</v>
      </c>
      <c r="U3652" t="str">
        <f t="shared" si="808"/>
        <v xml:space="preserve">8-feb-2019 </v>
      </c>
      <c r="V3652">
        <f t="shared" si="809"/>
        <v>2</v>
      </c>
      <c r="W3652">
        <f t="shared" si="810"/>
        <v>2019</v>
      </c>
      <c r="X3652">
        <f t="shared" si="811"/>
        <v>8</v>
      </c>
      <c r="Y3652" s="25">
        <f t="shared" si="812"/>
        <v>30924.100000000282</v>
      </c>
    </row>
    <row r="3653" spans="1:25">
      <c r="A3653" t="s">
        <v>4873</v>
      </c>
      <c r="B3653" t="s">
        <v>4874</v>
      </c>
      <c r="C3653" t="s">
        <v>55</v>
      </c>
      <c r="D3653">
        <v>6</v>
      </c>
      <c r="E3653" s="36">
        <v>-14.3</v>
      </c>
      <c r="F3653" s="4">
        <v>-1.2999999999999999E-3</v>
      </c>
      <c r="G3653">
        <v>0</v>
      </c>
      <c r="H3653" s="25">
        <v>37.4</v>
      </c>
      <c r="I3653" s="25">
        <v>-23.6</v>
      </c>
      <c r="J3653" s="3">
        <v>10000</v>
      </c>
      <c r="K3653" s="7">
        <f t="shared" si="799"/>
        <v>-1</v>
      </c>
      <c r="L3653" s="6">
        <f t="shared" si="800"/>
        <v>-14.3</v>
      </c>
      <c r="M3653">
        <v>1</v>
      </c>
      <c r="N3653" s="9">
        <f t="shared" si="801"/>
        <v>0</v>
      </c>
      <c r="O3653" s="9">
        <f t="shared" si="802"/>
        <v>-1</v>
      </c>
      <c r="P3653" s="9">
        <f t="shared" si="803"/>
        <v>0</v>
      </c>
      <c r="Q3653" s="8">
        <f t="shared" si="804"/>
        <v>0</v>
      </c>
      <c r="R3653" s="8">
        <f t="shared" si="805"/>
        <v>-14.3</v>
      </c>
      <c r="S3653" t="str">
        <f t="shared" si="806"/>
        <v>4.00.00</v>
      </c>
      <c r="T3653" t="str">
        <f t="shared" si="807"/>
        <v>10.00.00</v>
      </c>
      <c r="U3653" t="str">
        <f t="shared" si="808"/>
        <v xml:space="preserve">8-feb-2019 </v>
      </c>
      <c r="V3653">
        <f t="shared" si="809"/>
        <v>2</v>
      </c>
      <c r="W3653">
        <f t="shared" si="810"/>
        <v>2019</v>
      </c>
      <c r="X3653">
        <f t="shared" si="811"/>
        <v>8</v>
      </c>
      <c r="Y3653" s="25">
        <f t="shared" si="812"/>
        <v>30909.800000000283</v>
      </c>
    </row>
    <row r="3654" spans="1:25">
      <c r="A3654" t="s">
        <v>6787</v>
      </c>
      <c r="B3654" t="s">
        <v>6788</v>
      </c>
      <c r="C3654" t="s">
        <v>25</v>
      </c>
      <c r="D3654">
        <v>90</v>
      </c>
      <c r="E3654" s="36">
        <v>-119.1</v>
      </c>
      <c r="F3654" s="4">
        <v>-1.0800000000000001E-2</v>
      </c>
      <c r="G3654">
        <v>0</v>
      </c>
      <c r="H3654" s="25">
        <v>17.2</v>
      </c>
      <c r="I3654" s="25">
        <v>-158.9</v>
      </c>
      <c r="J3654" s="3">
        <v>10000</v>
      </c>
      <c r="K3654" s="7">
        <f t="shared" si="799"/>
        <v>-2</v>
      </c>
      <c r="L3654" s="6">
        <f t="shared" si="800"/>
        <v>-133.4</v>
      </c>
      <c r="M3654">
        <v>1</v>
      </c>
      <c r="N3654" s="9">
        <f t="shared" si="801"/>
        <v>0</v>
      </c>
      <c r="O3654" s="9">
        <f t="shared" si="802"/>
        <v>-1</v>
      </c>
      <c r="P3654" s="9">
        <f t="shared" si="803"/>
        <v>0</v>
      </c>
      <c r="Q3654" s="8">
        <f t="shared" si="804"/>
        <v>0</v>
      </c>
      <c r="R3654" s="8">
        <f t="shared" si="805"/>
        <v>-119.1</v>
      </c>
      <c r="S3654" t="str">
        <f t="shared" si="806"/>
        <v>9.55.00</v>
      </c>
      <c r="T3654" t="str">
        <f t="shared" si="807"/>
        <v>17.25.00</v>
      </c>
      <c r="U3654" t="str">
        <f t="shared" si="808"/>
        <v xml:space="preserve">8-feb-2019 </v>
      </c>
      <c r="V3654">
        <f t="shared" si="809"/>
        <v>2</v>
      </c>
      <c r="W3654">
        <f t="shared" si="810"/>
        <v>2019</v>
      </c>
      <c r="X3654">
        <f t="shared" si="811"/>
        <v>8</v>
      </c>
      <c r="Y3654" s="25">
        <f t="shared" si="812"/>
        <v>30790.700000000284</v>
      </c>
    </row>
    <row r="3655" spans="1:25">
      <c r="A3655" t="s">
        <v>4876</v>
      </c>
      <c r="B3655" t="s">
        <v>4877</v>
      </c>
      <c r="C3655" t="s">
        <v>25</v>
      </c>
      <c r="D3655">
        <v>18</v>
      </c>
      <c r="E3655" s="36">
        <v>46.4</v>
      </c>
      <c r="F3655" s="4">
        <v>4.1999999999999997E-3</v>
      </c>
      <c r="G3655">
        <v>0</v>
      </c>
      <c r="H3655" s="25">
        <v>62.1</v>
      </c>
      <c r="I3655" s="25">
        <v>-34.700000000000003</v>
      </c>
      <c r="J3655" s="3">
        <v>10000</v>
      </c>
      <c r="K3655" s="7">
        <f t="shared" ref="K3655:K3718" si="813">+IF(AND(E3655&gt;=0,E3654&gt;=0),K3654+1,IF(AND(E3655&lt;0,E3654&lt;0),K3654-1,IF(AND(E3655&gt;=0,E3654&lt;0),1,-1)))</f>
        <v>1</v>
      </c>
      <c r="L3655" s="6">
        <f t="shared" ref="L3655:L3718" si="814">+IF(AND(E3655&gt;=0,E3654&gt;=0),L3654+E3655,IF(AND(E3655&lt;0,E3654&lt;0),L3654+E3655,E3655))</f>
        <v>46.4</v>
      </c>
      <c r="M3655">
        <v>1</v>
      </c>
      <c r="N3655" s="9">
        <f t="shared" ref="N3655:N3718" si="815">+IF(E3655&gt;0,1,0)</f>
        <v>1</v>
      </c>
      <c r="O3655" s="9">
        <f t="shared" ref="O3655:O3718" si="816">+IF(E3655&lt;0,-1,0)</f>
        <v>0</v>
      </c>
      <c r="P3655" s="9">
        <f t="shared" ref="P3655:P3718" si="817">+IF(E3655=0,1,0)</f>
        <v>0</v>
      </c>
      <c r="Q3655" s="8">
        <f t="shared" ref="Q3655:Q3718" si="818">IF(E3655&gt;=0,E3655,0)</f>
        <v>46.4</v>
      </c>
      <c r="R3655" s="8">
        <f t="shared" ref="R3655:R3718" si="819">IF(E3655&lt;0,E3655,0)</f>
        <v>0</v>
      </c>
      <c r="S3655" t="str">
        <f t="shared" ref="S3655:S3718" si="820">REPLACE(A3655,1,SEARCH(" ",A3655),"")</f>
        <v>0.00.00</v>
      </c>
      <c r="T3655" t="str">
        <f t="shared" ref="T3655:T3718" si="821">REPLACE(B3655,1,SEARCH(" ",B3655),"")</f>
        <v>18.00.00</v>
      </c>
      <c r="U3655" t="str">
        <f t="shared" ref="U3655:U3718" si="822">LEFT(A3655,11)</f>
        <v>11-feb-2019</v>
      </c>
      <c r="V3655">
        <f t="shared" ref="V3655:V3718" si="823">MONTH(U3655)</f>
        <v>2</v>
      </c>
      <c r="W3655">
        <f t="shared" ref="W3655:W3718" si="824">YEAR(U3655)</f>
        <v>2019</v>
      </c>
      <c r="X3655">
        <f t="shared" ref="X3655:X3718" si="825">DAY(U3655)</f>
        <v>11</v>
      </c>
      <c r="Y3655" s="25">
        <f t="shared" ref="Y3655:Y3718" si="826">Y3654+E3655</f>
        <v>30837.100000000286</v>
      </c>
    </row>
    <row r="3656" spans="1:25">
      <c r="A3656" t="s">
        <v>4878</v>
      </c>
      <c r="B3656" t="s">
        <v>4879</v>
      </c>
      <c r="C3656" t="s">
        <v>25</v>
      </c>
      <c r="D3656">
        <v>16</v>
      </c>
      <c r="E3656" s="36">
        <v>92.7</v>
      </c>
      <c r="F3656" s="4">
        <v>8.3999999999999995E-3</v>
      </c>
      <c r="G3656">
        <v>0</v>
      </c>
      <c r="H3656" s="25">
        <v>116.4</v>
      </c>
      <c r="I3656" s="25">
        <v>0</v>
      </c>
      <c r="J3656" s="3">
        <v>10000</v>
      </c>
      <c r="K3656" s="7">
        <f t="shared" si="813"/>
        <v>2</v>
      </c>
      <c r="L3656" s="6">
        <f t="shared" si="814"/>
        <v>139.1</v>
      </c>
      <c r="M3656">
        <v>1</v>
      </c>
      <c r="N3656" s="9">
        <f t="shared" si="815"/>
        <v>1</v>
      </c>
      <c r="O3656" s="9">
        <f t="shared" si="816"/>
        <v>0</v>
      </c>
      <c r="P3656" s="9">
        <f t="shared" si="817"/>
        <v>0</v>
      </c>
      <c r="Q3656" s="8">
        <f t="shared" si="818"/>
        <v>92.7</v>
      </c>
      <c r="R3656" s="8">
        <f t="shared" si="819"/>
        <v>0</v>
      </c>
      <c r="S3656" t="str">
        <f t="shared" si="820"/>
        <v>2.00.00</v>
      </c>
      <c r="T3656" t="str">
        <f t="shared" si="821"/>
        <v>18.00.00</v>
      </c>
      <c r="U3656" t="str">
        <f t="shared" si="822"/>
        <v>12-feb-2019</v>
      </c>
      <c r="V3656">
        <f t="shared" si="823"/>
        <v>2</v>
      </c>
      <c r="W3656">
        <f t="shared" si="824"/>
        <v>2019</v>
      </c>
      <c r="X3656">
        <f t="shared" si="825"/>
        <v>12</v>
      </c>
      <c r="Y3656" s="25">
        <f t="shared" si="826"/>
        <v>30929.800000000287</v>
      </c>
    </row>
    <row r="3657" spans="1:25">
      <c r="A3657" t="s">
        <v>4880</v>
      </c>
      <c r="B3657" t="s">
        <v>4881</v>
      </c>
      <c r="C3657" t="s">
        <v>55</v>
      </c>
      <c r="D3657">
        <v>4</v>
      </c>
      <c r="E3657" s="36">
        <v>42.2</v>
      </c>
      <c r="F3657" s="4">
        <v>3.8E-3</v>
      </c>
      <c r="G3657">
        <v>0</v>
      </c>
      <c r="H3657" s="25">
        <v>91</v>
      </c>
      <c r="I3657" s="25">
        <v>-7.3</v>
      </c>
      <c r="J3657" s="3">
        <v>10000</v>
      </c>
      <c r="K3657" s="7">
        <f t="shared" si="813"/>
        <v>3</v>
      </c>
      <c r="L3657" s="6">
        <f t="shared" si="814"/>
        <v>181.3</v>
      </c>
      <c r="M3657">
        <v>1</v>
      </c>
      <c r="N3657" s="9">
        <f t="shared" si="815"/>
        <v>1</v>
      </c>
      <c r="O3657" s="9">
        <f t="shared" si="816"/>
        <v>0</v>
      </c>
      <c r="P3657" s="9">
        <f t="shared" si="817"/>
        <v>0</v>
      </c>
      <c r="Q3657" s="8">
        <f t="shared" si="818"/>
        <v>42.2</v>
      </c>
      <c r="R3657" s="8">
        <f t="shared" si="819"/>
        <v>0</v>
      </c>
      <c r="S3657" t="str">
        <f t="shared" si="820"/>
        <v>12.00.00</v>
      </c>
      <c r="T3657" t="str">
        <f t="shared" si="821"/>
        <v>16.00.00</v>
      </c>
      <c r="U3657" t="str">
        <f t="shared" si="822"/>
        <v>14-feb-2019</v>
      </c>
      <c r="V3657">
        <f t="shared" si="823"/>
        <v>2</v>
      </c>
      <c r="W3657">
        <f t="shared" si="824"/>
        <v>2019</v>
      </c>
      <c r="X3657">
        <f t="shared" si="825"/>
        <v>14</v>
      </c>
      <c r="Y3657" s="25">
        <f t="shared" si="826"/>
        <v>30972.000000000287</v>
      </c>
    </row>
    <row r="3658" spans="1:25">
      <c r="A3658" t="s">
        <v>6789</v>
      </c>
      <c r="B3658" t="s">
        <v>6790</v>
      </c>
      <c r="C3658" t="s">
        <v>25</v>
      </c>
      <c r="D3658">
        <v>23</v>
      </c>
      <c r="E3658" s="36">
        <v>-65.099999999999994</v>
      </c>
      <c r="F3658" s="4">
        <v>-5.7999999999999996E-3</v>
      </c>
      <c r="G3658">
        <v>0</v>
      </c>
      <c r="H3658" s="25">
        <v>9.9</v>
      </c>
      <c r="I3658" s="25">
        <v>-65.099999999999994</v>
      </c>
      <c r="J3658" s="3">
        <v>10000</v>
      </c>
      <c r="K3658" s="7">
        <f t="shared" si="813"/>
        <v>-1</v>
      </c>
      <c r="L3658" s="6">
        <f t="shared" si="814"/>
        <v>-65.099999999999994</v>
      </c>
      <c r="M3658">
        <v>1</v>
      </c>
      <c r="N3658" s="9">
        <f t="shared" si="815"/>
        <v>0</v>
      </c>
      <c r="O3658" s="9">
        <f t="shared" si="816"/>
        <v>-1</v>
      </c>
      <c r="P3658" s="9">
        <f t="shared" si="817"/>
        <v>0</v>
      </c>
      <c r="Q3658" s="8">
        <f t="shared" si="818"/>
        <v>0</v>
      </c>
      <c r="R3658" s="8">
        <f t="shared" si="819"/>
        <v>-65.099999999999994</v>
      </c>
      <c r="S3658" t="str">
        <f t="shared" si="820"/>
        <v>13.00.00</v>
      </c>
      <c r="T3658" t="str">
        <f t="shared" si="821"/>
        <v>14.55.00</v>
      </c>
      <c r="U3658" t="str">
        <f t="shared" si="822"/>
        <v>14-feb-2019</v>
      </c>
      <c r="V3658">
        <f t="shared" si="823"/>
        <v>2</v>
      </c>
      <c r="W3658">
        <f t="shared" si="824"/>
        <v>2019</v>
      </c>
      <c r="X3658">
        <f t="shared" si="825"/>
        <v>14</v>
      </c>
      <c r="Y3658" s="25">
        <f t="shared" si="826"/>
        <v>30906.900000000289</v>
      </c>
    </row>
    <row r="3659" spans="1:25">
      <c r="A3659" t="s">
        <v>6790</v>
      </c>
      <c r="B3659" t="s">
        <v>6791</v>
      </c>
      <c r="C3659" t="s">
        <v>55</v>
      </c>
      <c r="D3659">
        <v>17</v>
      </c>
      <c r="E3659" s="36">
        <v>23.6</v>
      </c>
      <c r="F3659" s="4">
        <v>1.1000000000000001E-3</v>
      </c>
      <c r="G3659">
        <v>0</v>
      </c>
      <c r="H3659" s="25">
        <v>103.6</v>
      </c>
      <c r="I3659" s="25">
        <v>0</v>
      </c>
      <c r="J3659" s="3">
        <v>10000</v>
      </c>
      <c r="K3659" s="7">
        <f t="shared" si="813"/>
        <v>1</v>
      </c>
      <c r="L3659" s="6">
        <f t="shared" si="814"/>
        <v>23.6</v>
      </c>
      <c r="M3659">
        <v>1</v>
      </c>
      <c r="N3659" s="9">
        <f t="shared" si="815"/>
        <v>1</v>
      </c>
      <c r="O3659" s="9">
        <f t="shared" si="816"/>
        <v>0</v>
      </c>
      <c r="P3659" s="9">
        <f t="shared" si="817"/>
        <v>0</v>
      </c>
      <c r="Q3659" s="8">
        <f t="shared" si="818"/>
        <v>23.6</v>
      </c>
      <c r="R3659" s="8">
        <f t="shared" si="819"/>
        <v>0</v>
      </c>
      <c r="S3659" t="str">
        <f t="shared" si="820"/>
        <v>14.55.00</v>
      </c>
      <c r="T3659" t="str">
        <f t="shared" si="821"/>
        <v>16.20.00</v>
      </c>
      <c r="U3659" t="str">
        <f t="shared" si="822"/>
        <v>14-feb-2019</v>
      </c>
      <c r="V3659">
        <f t="shared" si="823"/>
        <v>2</v>
      </c>
      <c r="W3659">
        <f t="shared" si="824"/>
        <v>2019</v>
      </c>
      <c r="X3659">
        <f t="shared" si="825"/>
        <v>14</v>
      </c>
      <c r="Y3659" s="25">
        <f t="shared" si="826"/>
        <v>30930.500000000287</v>
      </c>
    </row>
    <row r="3660" spans="1:25">
      <c r="A3660" t="s">
        <v>6792</v>
      </c>
      <c r="B3660" t="s">
        <v>6793</v>
      </c>
      <c r="C3660" t="s">
        <v>25</v>
      </c>
      <c r="D3660">
        <v>83</v>
      </c>
      <c r="E3660" s="36">
        <v>220.2</v>
      </c>
      <c r="F3660" s="4">
        <v>1.9900000000000001E-2</v>
      </c>
      <c r="G3660">
        <v>0</v>
      </c>
      <c r="H3660" s="25">
        <v>242.2</v>
      </c>
      <c r="I3660" s="25">
        <v>0</v>
      </c>
      <c r="J3660" s="3">
        <v>10000</v>
      </c>
      <c r="K3660" s="7">
        <f t="shared" si="813"/>
        <v>2</v>
      </c>
      <c r="L3660" s="6">
        <f t="shared" si="814"/>
        <v>243.79999999999998</v>
      </c>
      <c r="M3660">
        <v>1</v>
      </c>
      <c r="N3660" s="9">
        <f t="shared" si="815"/>
        <v>1</v>
      </c>
      <c r="O3660" s="9">
        <f t="shared" si="816"/>
        <v>0</v>
      </c>
      <c r="P3660" s="9">
        <f t="shared" si="817"/>
        <v>0</v>
      </c>
      <c r="Q3660" s="8">
        <f t="shared" si="818"/>
        <v>220.2</v>
      </c>
      <c r="R3660" s="8">
        <f t="shared" si="819"/>
        <v>0</v>
      </c>
      <c r="S3660" t="str">
        <f t="shared" si="820"/>
        <v>10.30.00</v>
      </c>
      <c r="T3660" t="str">
        <f t="shared" si="821"/>
        <v>17.25.00</v>
      </c>
      <c r="U3660" t="str">
        <f t="shared" si="822"/>
        <v>15-feb-2019</v>
      </c>
      <c r="V3660">
        <f t="shared" si="823"/>
        <v>2</v>
      </c>
      <c r="W3660">
        <f t="shared" si="824"/>
        <v>2019</v>
      </c>
      <c r="X3660">
        <f t="shared" si="825"/>
        <v>15</v>
      </c>
      <c r="Y3660" s="25">
        <f t="shared" si="826"/>
        <v>31150.700000000288</v>
      </c>
    </row>
    <row r="3661" spans="1:25">
      <c r="A3661" t="s">
        <v>3789</v>
      </c>
      <c r="B3661" t="s">
        <v>3790</v>
      </c>
      <c r="C3661" t="s">
        <v>25</v>
      </c>
      <c r="D3661">
        <v>3</v>
      </c>
      <c r="E3661" s="36">
        <v>166.8</v>
      </c>
      <c r="F3661" s="4">
        <v>1.4999999999999999E-2</v>
      </c>
      <c r="G3661">
        <v>0</v>
      </c>
      <c r="H3661" s="25">
        <v>166.8</v>
      </c>
      <c r="I3661" s="25">
        <v>0</v>
      </c>
      <c r="J3661" s="3">
        <v>10000</v>
      </c>
      <c r="K3661" s="7">
        <f t="shared" si="813"/>
        <v>3</v>
      </c>
      <c r="L3661" s="6">
        <f t="shared" si="814"/>
        <v>410.6</v>
      </c>
      <c r="M3661">
        <v>1</v>
      </c>
      <c r="N3661" s="9">
        <f t="shared" si="815"/>
        <v>1</v>
      </c>
      <c r="O3661" s="9">
        <f t="shared" si="816"/>
        <v>0</v>
      </c>
      <c r="P3661" s="9">
        <f t="shared" si="817"/>
        <v>0</v>
      </c>
      <c r="Q3661" s="8">
        <f t="shared" si="818"/>
        <v>166.8</v>
      </c>
      <c r="R3661" s="8">
        <f t="shared" si="819"/>
        <v>0</v>
      </c>
      <c r="S3661" t="str">
        <f t="shared" si="820"/>
        <v>11.00.00</v>
      </c>
      <c r="T3661" t="str">
        <f t="shared" si="821"/>
        <v>14.00.00</v>
      </c>
      <c r="U3661" t="str">
        <f t="shared" si="822"/>
        <v>15-feb-2019</v>
      </c>
      <c r="V3661">
        <f t="shared" si="823"/>
        <v>2</v>
      </c>
      <c r="W3661">
        <f t="shared" si="824"/>
        <v>2019</v>
      </c>
      <c r="X3661">
        <f t="shared" si="825"/>
        <v>15</v>
      </c>
      <c r="Y3661" s="25">
        <f t="shared" si="826"/>
        <v>31317.500000000287</v>
      </c>
    </row>
    <row r="3662" spans="1:25">
      <c r="A3662" t="s">
        <v>2704</v>
      </c>
      <c r="B3662" t="s">
        <v>2705</v>
      </c>
      <c r="C3662" t="s">
        <v>25</v>
      </c>
      <c r="D3662">
        <v>9</v>
      </c>
      <c r="E3662" s="38">
        <v>350.6</v>
      </c>
      <c r="F3662" s="4">
        <v>1.5699999999999999E-2</v>
      </c>
      <c r="G3662">
        <v>0</v>
      </c>
      <c r="H3662" s="25">
        <v>352</v>
      </c>
      <c r="I3662" s="25">
        <v>0</v>
      </c>
      <c r="J3662" s="3">
        <v>10000</v>
      </c>
      <c r="K3662" s="7">
        <f t="shared" si="813"/>
        <v>4</v>
      </c>
      <c r="L3662" s="6">
        <f t="shared" si="814"/>
        <v>761.2</v>
      </c>
      <c r="M3662">
        <v>1</v>
      </c>
      <c r="N3662" s="9">
        <f t="shared" si="815"/>
        <v>1</v>
      </c>
      <c r="O3662" s="9">
        <f t="shared" si="816"/>
        <v>0</v>
      </c>
      <c r="P3662" s="9">
        <f t="shared" si="817"/>
        <v>0</v>
      </c>
      <c r="Q3662" s="8">
        <f t="shared" si="818"/>
        <v>350.6</v>
      </c>
      <c r="R3662" s="8">
        <f t="shared" si="819"/>
        <v>0</v>
      </c>
      <c r="S3662" t="str">
        <f t="shared" si="820"/>
        <v>12.00.00</v>
      </c>
      <c r="T3662" t="str">
        <f t="shared" si="821"/>
        <v>21.00.00</v>
      </c>
      <c r="U3662" t="str">
        <f t="shared" si="822"/>
        <v>15-feb-2019</v>
      </c>
      <c r="V3662">
        <f t="shared" si="823"/>
        <v>2</v>
      </c>
      <c r="W3662">
        <f t="shared" si="824"/>
        <v>2019</v>
      </c>
      <c r="X3662">
        <f t="shared" si="825"/>
        <v>15</v>
      </c>
      <c r="Y3662" s="25">
        <f t="shared" si="826"/>
        <v>31668.100000000286</v>
      </c>
    </row>
    <row r="3663" spans="1:25">
      <c r="A3663" t="s">
        <v>7799</v>
      </c>
      <c r="B3663" t="s">
        <v>7800</v>
      </c>
      <c r="C3663" t="s">
        <v>55</v>
      </c>
      <c r="D3663">
        <v>41</v>
      </c>
      <c r="E3663" s="36">
        <v>-56.9</v>
      </c>
      <c r="F3663" s="4">
        <v>-5.0000000000000001E-3</v>
      </c>
      <c r="G3663">
        <v>0</v>
      </c>
      <c r="H3663" s="25">
        <v>0</v>
      </c>
      <c r="I3663" s="25">
        <v>-76.400000000000006</v>
      </c>
      <c r="J3663" s="3">
        <v>10000</v>
      </c>
      <c r="K3663" s="7">
        <f t="shared" si="813"/>
        <v>-1</v>
      </c>
      <c r="L3663" s="6">
        <f t="shared" si="814"/>
        <v>-56.9</v>
      </c>
      <c r="M3663">
        <v>1</v>
      </c>
      <c r="N3663" s="9">
        <f t="shared" si="815"/>
        <v>0</v>
      </c>
      <c r="O3663" s="9">
        <f t="shared" si="816"/>
        <v>-1</v>
      </c>
      <c r="P3663" s="9">
        <f t="shared" si="817"/>
        <v>0</v>
      </c>
      <c r="Q3663" s="8">
        <f t="shared" si="818"/>
        <v>0</v>
      </c>
      <c r="R3663" s="8">
        <f t="shared" si="819"/>
        <v>-56.9</v>
      </c>
      <c r="S3663" t="str">
        <f t="shared" si="820"/>
        <v>10.45.00</v>
      </c>
      <c r="T3663" t="str">
        <f t="shared" si="821"/>
        <v>21.00.00</v>
      </c>
      <c r="U3663" t="str">
        <f t="shared" si="822"/>
        <v>19-feb-2019</v>
      </c>
      <c r="V3663">
        <f t="shared" si="823"/>
        <v>2</v>
      </c>
      <c r="W3663">
        <f t="shared" si="824"/>
        <v>2019</v>
      </c>
      <c r="X3663">
        <f t="shared" si="825"/>
        <v>19</v>
      </c>
      <c r="Y3663" s="25">
        <f t="shared" si="826"/>
        <v>31611.200000000284</v>
      </c>
    </row>
    <row r="3664" spans="1:25">
      <c r="A3664" t="s">
        <v>6795</v>
      </c>
      <c r="B3664" t="s">
        <v>6796</v>
      </c>
      <c r="C3664" t="s">
        <v>55</v>
      </c>
      <c r="D3664">
        <v>75</v>
      </c>
      <c r="E3664" s="36">
        <v>-47.2</v>
      </c>
      <c r="F3664" s="4">
        <v>-2.0999999999999999E-3</v>
      </c>
      <c r="G3664">
        <v>0</v>
      </c>
      <c r="H3664" s="25">
        <v>44.4</v>
      </c>
      <c r="I3664" s="25">
        <v>-77.599999999999994</v>
      </c>
      <c r="J3664" s="3">
        <v>10000</v>
      </c>
      <c r="K3664" s="7">
        <f t="shared" si="813"/>
        <v>-2</v>
      </c>
      <c r="L3664" s="6">
        <f t="shared" si="814"/>
        <v>-104.1</v>
      </c>
      <c r="M3664">
        <v>1</v>
      </c>
      <c r="N3664" s="9">
        <f t="shared" si="815"/>
        <v>0</v>
      </c>
      <c r="O3664" s="9">
        <f t="shared" si="816"/>
        <v>-1</v>
      </c>
      <c r="P3664" s="9">
        <f t="shared" si="817"/>
        <v>0</v>
      </c>
      <c r="Q3664" s="8">
        <f t="shared" si="818"/>
        <v>0</v>
      </c>
      <c r="R3664" s="8">
        <f t="shared" si="819"/>
        <v>-47.2</v>
      </c>
      <c r="S3664" t="str">
        <f t="shared" si="820"/>
        <v>11.10.00</v>
      </c>
      <c r="T3664" t="str">
        <f t="shared" si="821"/>
        <v>17.25.00</v>
      </c>
      <c r="U3664" t="str">
        <f t="shared" si="822"/>
        <v>19-feb-2019</v>
      </c>
      <c r="V3664">
        <f t="shared" si="823"/>
        <v>2</v>
      </c>
      <c r="W3664">
        <f t="shared" si="824"/>
        <v>2019</v>
      </c>
      <c r="X3664">
        <f t="shared" si="825"/>
        <v>19</v>
      </c>
      <c r="Y3664" s="25">
        <f t="shared" si="826"/>
        <v>31564.000000000284</v>
      </c>
    </row>
    <row r="3665" spans="1:25">
      <c r="A3665" t="s">
        <v>4883</v>
      </c>
      <c r="B3665" t="s">
        <v>4884</v>
      </c>
      <c r="C3665" t="s">
        <v>55</v>
      </c>
      <c r="D3665">
        <v>4</v>
      </c>
      <c r="E3665" s="36">
        <v>-57.8</v>
      </c>
      <c r="F3665" s="4">
        <v>-5.1000000000000004E-3</v>
      </c>
      <c r="G3665">
        <v>0</v>
      </c>
      <c r="H3665" s="25">
        <v>7.4</v>
      </c>
      <c r="I3665" s="25">
        <v>-57.8</v>
      </c>
      <c r="J3665" s="3">
        <v>10000</v>
      </c>
      <c r="K3665" s="7">
        <f t="shared" si="813"/>
        <v>-3</v>
      </c>
      <c r="L3665" s="6">
        <f t="shared" si="814"/>
        <v>-161.89999999999998</v>
      </c>
      <c r="M3665">
        <v>1</v>
      </c>
      <c r="N3665" s="9">
        <f t="shared" si="815"/>
        <v>0</v>
      </c>
      <c r="O3665" s="9">
        <f t="shared" si="816"/>
        <v>-1</v>
      </c>
      <c r="P3665" s="9">
        <f t="shared" si="817"/>
        <v>0</v>
      </c>
      <c r="Q3665" s="8">
        <f t="shared" si="818"/>
        <v>0</v>
      </c>
      <c r="R3665" s="8">
        <f t="shared" si="819"/>
        <v>-57.8</v>
      </c>
      <c r="S3665" t="str">
        <f t="shared" si="820"/>
        <v>13.00.00</v>
      </c>
      <c r="T3665" t="str">
        <f t="shared" si="821"/>
        <v>17.00.00</v>
      </c>
      <c r="U3665" t="str">
        <f t="shared" si="822"/>
        <v>19-feb-2019</v>
      </c>
      <c r="V3665">
        <f t="shared" si="823"/>
        <v>2</v>
      </c>
      <c r="W3665">
        <f t="shared" si="824"/>
        <v>2019</v>
      </c>
      <c r="X3665">
        <f t="shared" si="825"/>
        <v>19</v>
      </c>
      <c r="Y3665" s="25">
        <f t="shared" si="826"/>
        <v>31506.200000000284</v>
      </c>
    </row>
    <row r="3666" spans="1:25">
      <c r="A3666" t="s">
        <v>4882</v>
      </c>
      <c r="B3666" t="s">
        <v>4882</v>
      </c>
      <c r="C3666" t="s">
        <v>55</v>
      </c>
      <c r="D3666">
        <v>0</v>
      </c>
      <c r="E3666" s="36">
        <v>-65.8</v>
      </c>
      <c r="F3666" s="4">
        <v>-5.7999999999999996E-3</v>
      </c>
      <c r="G3666">
        <v>0</v>
      </c>
      <c r="H3666" s="25">
        <v>0</v>
      </c>
      <c r="I3666" s="25">
        <v>-65.8</v>
      </c>
      <c r="J3666" s="3">
        <v>10000</v>
      </c>
      <c r="K3666" s="7">
        <f t="shared" si="813"/>
        <v>-4</v>
      </c>
      <c r="L3666" s="6">
        <f t="shared" si="814"/>
        <v>-227.7</v>
      </c>
      <c r="M3666">
        <v>1</v>
      </c>
      <c r="N3666" s="9">
        <f t="shared" si="815"/>
        <v>0</v>
      </c>
      <c r="O3666" s="9">
        <f t="shared" si="816"/>
        <v>-1</v>
      </c>
      <c r="P3666" s="9">
        <f t="shared" si="817"/>
        <v>0</v>
      </c>
      <c r="Q3666" s="8">
        <f t="shared" si="818"/>
        <v>0</v>
      </c>
      <c r="R3666" s="8">
        <f t="shared" si="819"/>
        <v>-65.8</v>
      </c>
      <c r="S3666" t="str">
        <f t="shared" si="820"/>
        <v>9.00.00</v>
      </c>
      <c r="T3666" t="str">
        <f t="shared" si="821"/>
        <v>9.00.00</v>
      </c>
      <c r="U3666" t="str">
        <f t="shared" si="822"/>
        <v>19-feb-2019</v>
      </c>
      <c r="V3666">
        <f t="shared" si="823"/>
        <v>2</v>
      </c>
      <c r="W3666">
        <f t="shared" si="824"/>
        <v>2019</v>
      </c>
      <c r="X3666">
        <f t="shared" si="825"/>
        <v>19</v>
      </c>
      <c r="Y3666" s="25">
        <f t="shared" si="826"/>
        <v>31440.400000000285</v>
      </c>
    </row>
    <row r="3667" spans="1:25">
      <c r="A3667" t="s">
        <v>7798</v>
      </c>
      <c r="B3667" t="s">
        <v>7799</v>
      </c>
      <c r="C3667" t="s">
        <v>25</v>
      </c>
      <c r="D3667">
        <v>4</v>
      </c>
      <c r="E3667" s="36">
        <v>-77.3</v>
      </c>
      <c r="F3667" s="4">
        <v>-6.7999999999999996E-3</v>
      </c>
      <c r="G3667">
        <v>0</v>
      </c>
      <c r="H3667" s="25">
        <v>4.2</v>
      </c>
      <c r="I3667" s="25">
        <v>-88.8</v>
      </c>
      <c r="J3667" s="3">
        <v>10000</v>
      </c>
      <c r="K3667" s="7">
        <f t="shared" si="813"/>
        <v>-5</v>
      </c>
      <c r="L3667" s="6">
        <f t="shared" si="814"/>
        <v>-305</v>
      </c>
      <c r="M3667">
        <v>1</v>
      </c>
      <c r="N3667" s="9">
        <f t="shared" si="815"/>
        <v>0</v>
      </c>
      <c r="O3667" s="9">
        <f t="shared" si="816"/>
        <v>-1</v>
      </c>
      <c r="P3667" s="9">
        <f t="shared" si="817"/>
        <v>0</v>
      </c>
      <c r="Q3667" s="8">
        <f t="shared" si="818"/>
        <v>0</v>
      </c>
      <c r="R3667" s="8">
        <f t="shared" si="819"/>
        <v>-77.3</v>
      </c>
      <c r="S3667" t="str">
        <f t="shared" si="820"/>
        <v>9.45.00</v>
      </c>
      <c r="T3667" t="str">
        <f t="shared" si="821"/>
        <v>10.45.00</v>
      </c>
      <c r="U3667" t="str">
        <f t="shared" si="822"/>
        <v>19-feb-2019</v>
      </c>
      <c r="V3667">
        <f t="shared" si="823"/>
        <v>2</v>
      </c>
      <c r="W3667">
        <f t="shared" si="824"/>
        <v>2019</v>
      </c>
      <c r="X3667">
        <f t="shared" si="825"/>
        <v>19</v>
      </c>
      <c r="Y3667" s="25">
        <f t="shared" si="826"/>
        <v>31363.100000000286</v>
      </c>
    </row>
    <row r="3668" spans="1:25">
      <c r="A3668" t="s">
        <v>6794</v>
      </c>
      <c r="B3668" t="s">
        <v>6795</v>
      </c>
      <c r="C3668" t="s">
        <v>25</v>
      </c>
      <c r="D3668">
        <v>15</v>
      </c>
      <c r="E3668" s="36">
        <v>-51.5</v>
      </c>
      <c r="F3668" s="4">
        <v>-4.4999999999999997E-3</v>
      </c>
      <c r="G3668">
        <v>0</v>
      </c>
      <c r="H3668" s="25">
        <v>25.7</v>
      </c>
      <c r="I3668" s="25">
        <v>-58</v>
      </c>
      <c r="J3668" s="3">
        <v>10000</v>
      </c>
      <c r="K3668" s="7">
        <f t="shared" si="813"/>
        <v>-6</v>
      </c>
      <c r="L3668" s="6">
        <f t="shared" si="814"/>
        <v>-356.5</v>
      </c>
      <c r="M3668">
        <v>1</v>
      </c>
      <c r="N3668" s="9">
        <f t="shared" si="815"/>
        <v>0</v>
      </c>
      <c r="O3668" s="9">
        <f t="shared" si="816"/>
        <v>-1</v>
      </c>
      <c r="P3668" s="9">
        <f t="shared" si="817"/>
        <v>0</v>
      </c>
      <c r="Q3668" s="8">
        <f t="shared" si="818"/>
        <v>0</v>
      </c>
      <c r="R3668" s="8">
        <f t="shared" si="819"/>
        <v>-51.5</v>
      </c>
      <c r="S3668" t="str">
        <f t="shared" si="820"/>
        <v>9.55.00</v>
      </c>
      <c r="T3668" t="str">
        <f t="shared" si="821"/>
        <v>11.10.00</v>
      </c>
      <c r="U3668" t="str">
        <f t="shared" si="822"/>
        <v>19-feb-2019</v>
      </c>
      <c r="V3668">
        <f t="shared" si="823"/>
        <v>2</v>
      </c>
      <c r="W3668">
        <f t="shared" si="824"/>
        <v>2019</v>
      </c>
      <c r="X3668">
        <f t="shared" si="825"/>
        <v>19</v>
      </c>
      <c r="Y3668" s="25">
        <f t="shared" si="826"/>
        <v>31311.600000000286</v>
      </c>
    </row>
    <row r="3669" spans="1:25">
      <c r="A3669" t="s">
        <v>7801</v>
      </c>
      <c r="B3669" t="s">
        <v>7802</v>
      </c>
      <c r="C3669" t="s">
        <v>55</v>
      </c>
      <c r="D3669">
        <v>22</v>
      </c>
      <c r="E3669" s="36">
        <v>-76</v>
      </c>
      <c r="F3669" s="4">
        <v>-6.7000000000000002E-3</v>
      </c>
      <c r="G3669">
        <v>0</v>
      </c>
      <c r="H3669" s="25">
        <v>5.8</v>
      </c>
      <c r="I3669" s="25">
        <v>-73.900000000000006</v>
      </c>
      <c r="J3669" s="3">
        <v>10000</v>
      </c>
      <c r="K3669" s="7">
        <f t="shared" si="813"/>
        <v>-7</v>
      </c>
      <c r="L3669" s="6">
        <f t="shared" si="814"/>
        <v>-432.5</v>
      </c>
      <c r="M3669">
        <v>1</v>
      </c>
      <c r="N3669" s="9">
        <f t="shared" si="815"/>
        <v>0</v>
      </c>
      <c r="O3669" s="9">
        <f t="shared" si="816"/>
        <v>-1</v>
      </c>
      <c r="P3669" s="9">
        <f t="shared" si="817"/>
        <v>0</v>
      </c>
      <c r="Q3669" s="8">
        <f t="shared" si="818"/>
        <v>0</v>
      </c>
      <c r="R3669" s="8">
        <f t="shared" si="819"/>
        <v>-76</v>
      </c>
      <c r="S3669" t="str">
        <f t="shared" si="820"/>
        <v>10.45.00</v>
      </c>
      <c r="T3669" t="str">
        <f t="shared" si="821"/>
        <v>16.15.00</v>
      </c>
      <c r="U3669" t="str">
        <f t="shared" si="822"/>
        <v>20-feb-2019</v>
      </c>
      <c r="V3669">
        <f t="shared" si="823"/>
        <v>2</v>
      </c>
      <c r="W3669">
        <f t="shared" si="824"/>
        <v>2019</v>
      </c>
      <c r="X3669">
        <f t="shared" si="825"/>
        <v>20</v>
      </c>
      <c r="Y3669" s="25">
        <f t="shared" si="826"/>
        <v>31235.600000000286</v>
      </c>
    </row>
    <row r="3670" spans="1:25">
      <c r="A3670" t="s">
        <v>6797</v>
      </c>
      <c r="B3670" t="s">
        <v>6798</v>
      </c>
      <c r="C3670" t="s">
        <v>55</v>
      </c>
      <c r="D3670">
        <v>78</v>
      </c>
      <c r="E3670" s="36">
        <v>-103.2</v>
      </c>
      <c r="F3670" s="4">
        <v>-4.4999999999999997E-3</v>
      </c>
      <c r="G3670">
        <v>0</v>
      </c>
      <c r="H3670" s="25">
        <v>45</v>
      </c>
      <c r="I3670" s="25">
        <v>-176.8</v>
      </c>
      <c r="J3670" s="3">
        <v>10000</v>
      </c>
      <c r="K3670" s="7">
        <f t="shared" si="813"/>
        <v>-8</v>
      </c>
      <c r="L3670" s="6">
        <f t="shared" si="814"/>
        <v>-535.70000000000005</v>
      </c>
      <c r="M3670">
        <v>1</v>
      </c>
      <c r="N3670" s="9">
        <f t="shared" si="815"/>
        <v>0</v>
      </c>
      <c r="O3670" s="9">
        <f t="shared" si="816"/>
        <v>-1</v>
      </c>
      <c r="P3670" s="9">
        <f t="shared" si="817"/>
        <v>0</v>
      </c>
      <c r="Q3670" s="8">
        <f t="shared" si="818"/>
        <v>0</v>
      </c>
      <c r="R3670" s="8">
        <f t="shared" si="819"/>
        <v>-103.2</v>
      </c>
      <c r="S3670" t="str">
        <f t="shared" si="820"/>
        <v>10.55.00</v>
      </c>
      <c r="T3670" t="str">
        <f t="shared" si="821"/>
        <v>17.25.00</v>
      </c>
      <c r="U3670" t="str">
        <f t="shared" si="822"/>
        <v>20-feb-2019</v>
      </c>
      <c r="V3670">
        <f t="shared" si="823"/>
        <v>2</v>
      </c>
      <c r="W3670">
        <f t="shared" si="824"/>
        <v>2019</v>
      </c>
      <c r="X3670">
        <f t="shared" si="825"/>
        <v>20</v>
      </c>
      <c r="Y3670" s="25">
        <f t="shared" si="826"/>
        <v>31132.400000000285</v>
      </c>
    </row>
    <row r="3671" spans="1:25">
      <c r="A3671" t="s">
        <v>7802</v>
      </c>
      <c r="B3671" t="s">
        <v>7803</v>
      </c>
      <c r="C3671" t="s">
        <v>25</v>
      </c>
      <c r="D3671">
        <v>2</v>
      </c>
      <c r="E3671" s="36">
        <v>7.1</v>
      </c>
      <c r="F3671" s="4">
        <v>5.9999999999999995E-4</v>
      </c>
      <c r="G3671">
        <v>0</v>
      </c>
      <c r="H3671" s="25">
        <v>0</v>
      </c>
      <c r="I3671" s="25">
        <v>-27.3</v>
      </c>
      <c r="J3671" s="3">
        <v>10000</v>
      </c>
      <c r="K3671" s="7">
        <f t="shared" si="813"/>
        <v>1</v>
      </c>
      <c r="L3671" s="6">
        <f t="shared" si="814"/>
        <v>7.1</v>
      </c>
      <c r="M3671">
        <v>1</v>
      </c>
      <c r="N3671" s="9">
        <f t="shared" si="815"/>
        <v>1</v>
      </c>
      <c r="O3671" s="9">
        <f t="shared" si="816"/>
        <v>0</v>
      </c>
      <c r="P3671" s="9">
        <f t="shared" si="817"/>
        <v>0</v>
      </c>
      <c r="Q3671" s="8">
        <f t="shared" si="818"/>
        <v>7.1</v>
      </c>
      <c r="R3671" s="8">
        <f t="shared" si="819"/>
        <v>0</v>
      </c>
      <c r="S3671" t="str">
        <f t="shared" si="820"/>
        <v>16.15.00</v>
      </c>
      <c r="T3671" t="str">
        <f t="shared" si="821"/>
        <v>16.45.00</v>
      </c>
      <c r="U3671" t="str">
        <f t="shared" si="822"/>
        <v>20-feb-2019</v>
      </c>
      <c r="V3671">
        <f t="shared" si="823"/>
        <v>2</v>
      </c>
      <c r="W3671">
        <f t="shared" si="824"/>
        <v>2019</v>
      </c>
      <c r="X3671">
        <f t="shared" si="825"/>
        <v>20</v>
      </c>
      <c r="Y3671" s="25">
        <f t="shared" si="826"/>
        <v>31139.500000000284</v>
      </c>
    </row>
    <row r="3672" spans="1:25">
      <c r="A3672" t="s">
        <v>4885</v>
      </c>
      <c r="B3672" t="s">
        <v>4886</v>
      </c>
      <c r="C3672" t="s">
        <v>25</v>
      </c>
      <c r="D3672">
        <v>1</v>
      </c>
      <c r="E3672" s="36">
        <v>12.2</v>
      </c>
      <c r="F3672" s="4">
        <v>1.1000000000000001E-3</v>
      </c>
      <c r="G3672">
        <v>0</v>
      </c>
      <c r="H3672" s="25">
        <v>38.1</v>
      </c>
      <c r="I3672" s="25">
        <v>0</v>
      </c>
      <c r="J3672" s="3">
        <v>10000</v>
      </c>
      <c r="K3672" s="7">
        <f t="shared" si="813"/>
        <v>2</v>
      </c>
      <c r="L3672" s="6">
        <f t="shared" si="814"/>
        <v>19.299999999999997</v>
      </c>
      <c r="M3672">
        <v>1</v>
      </c>
      <c r="N3672" s="9">
        <f t="shared" si="815"/>
        <v>1</v>
      </c>
      <c r="O3672" s="9">
        <f t="shared" si="816"/>
        <v>0</v>
      </c>
      <c r="P3672" s="9">
        <f t="shared" si="817"/>
        <v>0</v>
      </c>
      <c r="Q3672" s="8">
        <f t="shared" si="818"/>
        <v>12.2</v>
      </c>
      <c r="R3672" s="8">
        <f t="shared" si="819"/>
        <v>0</v>
      </c>
      <c r="S3672" t="str">
        <f t="shared" si="820"/>
        <v>9.00.00</v>
      </c>
      <c r="T3672" t="str">
        <f t="shared" si="821"/>
        <v>10.00.00</v>
      </c>
      <c r="U3672" t="str">
        <f t="shared" si="822"/>
        <v>20-feb-2019</v>
      </c>
      <c r="V3672">
        <f t="shared" si="823"/>
        <v>2</v>
      </c>
      <c r="W3672">
        <f t="shared" si="824"/>
        <v>2019</v>
      </c>
      <c r="X3672">
        <f t="shared" si="825"/>
        <v>20</v>
      </c>
      <c r="Y3672" s="25">
        <f t="shared" si="826"/>
        <v>31151.700000000284</v>
      </c>
    </row>
    <row r="3673" spans="1:25">
      <c r="A3673" t="s">
        <v>3791</v>
      </c>
      <c r="B3673" t="s">
        <v>3792</v>
      </c>
      <c r="C3673" t="s">
        <v>25</v>
      </c>
      <c r="D3673">
        <v>11</v>
      </c>
      <c r="E3673" s="36">
        <v>-26.4</v>
      </c>
      <c r="F3673" s="4">
        <v>-2.3E-3</v>
      </c>
      <c r="G3673">
        <v>0</v>
      </c>
      <c r="H3673" s="25">
        <v>12.5</v>
      </c>
      <c r="I3673" s="25">
        <v>-34</v>
      </c>
      <c r="J3673" s="3">
        <v>10000</v>
      </c>
      <c r="K3673" s="7">
        <f t="shared" si="813"/>
        <v>-1</v>
      </c>
      <c r="L3673" s="6">
        <f t="shared" si="814"/>
        <v>-26.4</v>
      </c>
      <c r="M3673">
        <v>1</v>
      </c>
      <c r="N3673" s="9">
        <f t="shared" si="815"/>
        <v>0</v>
      </c>
      <c r="O3673" s="9">
        <f t="shared" si="816"/>
        <v>-1</v>
      </c>
      <c r="P3673" s="9">
        <f t="shared" si="817"/>
        <v>0</v>
      </c>
      <c r="Q3673" s="8">
        <f t="shared" si="818"/>
        <v>0</v>
      </c>
      <c r="R3673" s="8">
        <f t="shared" si="819"/>
        <v>-26.4</v>
      </c>
      <c r="S3673" t="str">
        <f t="shared" si="820"/>
        <v>12.00.00</v>
      </c>
      <c r="T3673" t="str">
        <f t="shared" si="821"/>
        <v>23.00.00</v>
      </c>
      <c r="U3673" t="str">
        <f t="shared" si="822"/>
        <v>21-feb-2019</v>
      </c>
      <c r="V3673">
        <f t="shared" si="823"/>
        <v>2</v>
      </c>
      <c r="W3673">
        <f t="shared" si="824"/>
        <v>2019</v>
      </c>
      <c r="X3673">
        <f t="shared" si="825"/>
        <v>21</v>
      </c>
      <c r="Y3673" s="25">
        <f t="shared" si="826"/>
        <v>31125.300000000283</v>
      </c>
    </row>
    <row r="3674" spans="1:25">
      <c r="A3674" t="s">
        <v>6799</v>
      </c>
      <c r="B3674" t="s">
        <v>6800</v>
      </c>
      <c r="C3674" t="s">
        <v>25</v>
      </c>
      <c r="D3674">
        <v>58</v>
      </c>
      <c r="E3674" s="36">
        <v>-22</v>
      </c>
      <c r="F3674" s="4">
        <v>-1.9E-3</v>
      </c>
      <c r="G3674">
        <v>0</v>
      </c>
      <c r="H3674" s="25">
        <v>1.3</v>
      </c>
      <c r="I3674" s="25">
        <v>-54</v>
      </c>
      <c r="J3674" s="3">
        <v>10000</v>
      </c>
      <c r="K3674" s="7">
        <f t="shared" si="813"/>
        <v>-2</v>
      </c>
      <c r="L3674" s="6">
        <f t="shared" si="814"/>
        <v>-48.4</v>
      </c>
      <c r="M3674">
        <v>1</v>
      </c>
      <c r="N3674" s="9">
        <f t="shared" si="815"/>
        <v>0</v>
      </c>
      <c r="O3674" s="9">
        <f t="shared" si="816"/>
        <v>-1</v>
      </c>
      <c r="P3674" s="9">
        <f t="shared" si="817"/>
        <v>0</v>
      </c>
      <c r="Q3674" s="8">
        <f t="shared" si="818"/>
        <v>0</v>
      </c>
      <c r="R3674" s="8">
        <f t="shared" si="819"/>
        <v>-22</v>
      </c>
      <c r="S3674" t="str">
        <f t="shared" si="820"/>
        <v>12.35.00</v>
      </c>
      <c r="T3674" t="str">
        <f t="shared" si="821"/>
        <v>17.25.00</v>
      </c>
      <c r="U3674" t="str">
        <f t="shared" si="822"/>
        <v>21-feb-2019</v>
      </c>
      <c r="V3674">
        <f t="shared" si="823"/>
        <v>2</v>
      </c>
      <c r="W3674">
        <f t="shared" si="824"/>
        <v>2019</v>
      </c>
      <c r="X3674">
        <f t="shared" si="825"/>
        <v>21</v>
      </c>
      <c r="Y3674" s="25">
        <f t="shared" si="826"/>
        <v>31103.300000000283</v>
      </c>
    </row>
    <row r="3675" spans="1:25">
      <c r="A3675" t="s">
        <v>4887</v>
      </c>
      <c r="B3675" t="s">
        <v>4888</v>
      </c>
      <c r="C3675" t="s">
        <v>55</v>
      </c>
      <c r="D3675">
        <v>2</v>
      </c>
      <c r="E3675" s="36">
        <v>-75.8</v>
      </c>
      <c r="F3675" s="4">
        <v>-6.6E-3</v>
      </c>
      <c r="G3675">
        <v>0</v>
      </c>
      <c r="H3675" s="25">
        <v>0</v>
      </c>
      <c r="I3675" s="25">
        <v>-75.8</v>
      </c>
      <c r="J3675" s="3">
        <v>10000</v>
      </c>
      <c r="K3675" s="7">
        <f t="shared" si="813"/>
        <v>-3</v>
      </c>
      <c r="L3675" s="6">
        <f t="shared" si="814"/>
        <v>-124.19999999999999</v>
      </c>
      <c r="M3675">
        <v>1</v>
      </c>
      <c r="N3675" s="9">
        <f t="shared" si="815"/>
        <v>0</v>
      </c>
      <c r="O3675" s="9">
        <f t="shared" si="816"/>
        <v>-1</v>
      </c>
      <c r="P3675" s="9">
        <f t="shared" si="817"/>
        <v>0</v>
      </c>
      <c r="Q3675" s="8">
        <f t="shared" si="818"/>
        <v>0</v>
      </c>
      <c r="R3675" s="8">
        <f t="shared" si="819"/>
        <v>-75.8</v>
      </c>
      <c r="S3675" t="str">
        <f t="shared" si="820"/>
        <v>21.00.00</v>
      </c>
      <c r="T3675" t="str">
        <f t="shared" si="821"/>
        <v>0.00.00</v>
      </c>
      <c r="U3675" t="str">
        <f t="shared" si="822"/>
        <v>22-feb-2019</v>
      </c>
      <c r="V3675">
        <f t="shared" si="823"/>
        <v>2</v>
      </c>
      <c r="W3675">
        <f t="shared" si="824"/>
        <v>2019</v>
      </c>
      <c r="X3675">
        <f t="shared" si="825"/>
        <v>22</v>
      </c>
      <c r="Y3675" s="25">
        <f t="shared" si="826"/>
        <v>31027.500000000284</v>
      </c>
    </row>
    <row r="3676" spans="1:25">
      <c r="A3676" t="s">
        <v>4889</v>
      </c>
      <c r="B3676" t="s">
        <v>4890</v>
      </c>
      <c r="C3676" t="s">
        <v>25</v>
      </c>
      <c r="D3676">
        <v>19</v>
      </c>
      <c r="E3676" s="36">
        <v>-19.399999999999999</v>
      </c>
      <c r="F3676" s="4">
        <v>-1.6999999999999999E-3</v>
      </c>
      <c r="G3676">
        <v>0</v>
      </c>
      <c r="H3676" s="25">
        <v>25.4</v>
      </c>
      <c r="I3676" s="25">
        <v>-25.2</v>
      </c>
      <c r="J3676" s="3">
        <v>10000</v>
      </c>
      <c r="K3676" s="7">
        <f t="shared" si="813"/>
        <v>-4</v>
      </c>
      <c r="L3676" s="6">
        <f t="shared" si="814"/>
        <v>-143.6</v>
      </c>
      <c r="M3676">
        <v>1</v>
      </c>
      <c r="N3676" s="9">
        <f t="shared" si="815"/>
        <v>0</v>
      </c>
      <c r="O3676" s="9">
        <f t="shared" si="816"/>
        <v>-1</v>
      </c>
      <c r="P3676" s="9">
        <f t="shared" si="817"/>
        <v>0</v>
      </c>
      <c r="Q3676" s="8">
        <f t="shared" si="818"/>
        <v>0</v>
      </c>
      <c r="R3676" s="8">
        <f t="shared" si="819"/>
        <v>-19.399999999999999</v>
      </c>
      <c r="S3676" t="str">
        <f t="shared" si="820"/>
        <v>1.00.00</v>
      </c>
      <c r="T3676" t="str">
        <f t="shared" si="821"/>
        <v>20.00.00</v>
      </c>
      <c r="U3676" t="str">
        <f t="shared" si="822"/>
        <v>25-feb-2019</v>
      </c>
      <c r="V3676">
        <f t="shared" si="823"/>
        <v>2</v>
      </c>
      <c r="W3676">
        <f t="shared" si="824"/>
        <v>2019</v>
      </c>
      <c r="X3676">
        <f t="shared" si="825"/>
        <v>25</v>
      </c>
      <c r="Y3676" s="25">
        <f t="shared" si="826"/>
        <v>31008.100000000282</v>
      </c>
    </row>
    <row r="3677" spans="1:25">
      <c r="A3677" t="s">
        <v>4890</v>
      </c>
      <c r="B3677" t="s">
        <v>4891</v>
      </c>
      <c r="C3677" t="s">
        <v>55</v>
      </c>
      <c r="D3677">
        <v>14</v>
      </c>
      <c r="E3677" s="36">
        <v>31.2</v>
      </c>
      <c r="F3677" s="4">
        <v>2.7000000000000001E-3</v>
      </c>
      <c r="G3677">
        <v>0</v>
      </c>
      <c r="H3677" s="25">
        <v>58</v>
      </c>
      <c r="I3677" s="25">
        <v>0</v>
      </c>
      <c r="J3677" s="3">
        <v>10000</v>
      </c>
      <c r="K3677" s="7">
        <f t="shared" si="813"/>
        <v>1</v>
      </c>
      <c r="L3677" s="6">
        <f t="shared" si="814"/>
        <v>31.2</v>
      </c>
      <c r="M3677">
        <v>1</v>
      </c>
      <c r="N3677" s="9">
        <f t="shared" si="815"/>
        <v>1</v>
      </c>
      <c r="O3677" s="9">
        <f t="shared" si="816"/>
        <v>0</v>
      </c>
      <c r="P3677" s="9">
        <f t="shared" si="817"/>
        <v>0</v>
      </c>
      <c r="Q3677" s="8">
        <f t="shared" si="818"/>
        <v>31.2</v>
      </c>
      <c r="R3677" s="8">
        <f t="shared" si="819"/>
        <v>0</v>
      </c>
      <c r="S3677" t="str">
        <f t="shared" si="820"/>
        <v>20.00.00</v>
      </c>
      <c r="T3677" t="str">
        <f t="shared" si="821"/>
        <v>10.00.00</v>
      </c>
      <c r="U3677" t="str">
        <f t="shared" si="822"/>
        <v>25-feb-2019</v>
      </c>
      <c r="V3677">
        <f t="shared" si="823"/>
        <v>2</v>
      </c>
      <c r="W3677">
        <f t="shared" si="824"/>
        <v>2019</v>
      </c>
      <c r="X3677">
        <f t="shared" si="825"/>
        <v>25</v>
      </c>
      <c r="Y3677" s="25">
        <f t="shared" si="826"/>
        <v>31039.300000000283</v>
      </c>
    </row>
    <row r="3678" spans="1:25">
      <c r="A3678" t="s">
        <v>6801</v>
      </c>
      <c r="B3678" t="s">
        <v>6802</v>
      </c>
      <c r="C3678" t="s">
        <v>55</v>
      </c>
      <c r="D3678">
        <v>95</v>
      </c>
      <c r="E3678" s="36">
        <v>-62.2</v>
      </c>
      <c r="F3678" s="4">
        <v>-2.7000000000000001E-3</v>
      </c>
      <c r="G3678">
        <v>0</v>
      </c>
      <c r="H3678" s="25">
        <v>0</v>
      </c>
      <c r="I3678" s="25">
        <v>-116.6</v>
      </c>
      <c r="J3678" s="3">
        <v>10000</v>
      </c>
      <c r="K3678" s="7">
        <f t="shared" si="813"/>
        <v>-1</v>
      </c>
      <c r="L3678" s="6">
        <f t="shared" si="814"/>
        <v>-62.2</v>
      </c>
      <c r="M3678">
        <v>1</v>
      </c>
      <c r="N3678" s="9">
        <f t="shared" si="815"/>
        <v>0</v>
      </c>
      <c r="O3678" s="9">
        <f t="shared" si="816"/>
        <v>-1</v>
      </c>
      <c r="P3678" s="9">
        <f t="shared" si="817"/>
        <v>0</v>
      </c>
      <c r="Q3678" s="8">
        <f t="shared" si="818"/>
        <v>0</v>
      </c>
      <c r="R3678" s="8">
        <f t="shared" si="819"/>
        <v>-62.2</v>
      </c>
      <c r="S3678" t="str">
        <f t="shared" si="820"/>
        <v>9.30.00</v>
      </c>
      <c r="T3678" t="str">
        <f t="shared" si="821"/>
        <v>17.25.00</v>
      </c>
      <c r="U3678" t="str">
        <f t="shared" si="822"/>
        <v>25-feb-2019</v>
      </c>
      <c r="V3678">
        <f t="shared" si="823"/>
        <v>2</v>
      </c>
      <c r="W3678">
        <f t="shared" si="824"/>
        <v>2019</v>
      </c>
      <c r="X3678">
        <f t="shared" si="825"/>
        <v>25</v>
      </c>
      <c r="Y3678" s="25">
        <f t="shared" si="826"/>
        <v>30977.100000000282</v>
      </c>
    </row>
    <row r="3679" spans="1:25">
      <c r="A3679" t="s">
        <v>2706</v>
      </c>
      <c r="B3679" t="s">
        <v>2707</v>
      </c>
      <c r="C3679" t="s">
        <v>25</v>
      </c>
      <c r="D3679">
        <v>9</v>
      </c>
      <c r="E3679" s="38">
        <v>86.2</v>
      </c>
      <c r="F3679" s="4">
        <v>3.7000000000000002E-3</v>
      </c>
      <c r="G3679">
        <v>0</v>
      </c>
      <c r="H3679" s="25">
        <v>86.6</v>
      </c>
      <c r="I3679" s="25">
        <v>-58</v>
      </c>
      <c r="J3679" s="3">
        <v>10000</v>
      </c>
      <c r="K3679" s="7">
        <f t="shared" si="813"/>
        <v>1</v>
      </c>
      <c r="L3679" s="6">
        <f t="shared" si="814"/>
        <v>86.2</v>
      </c>
      <c r="M3679">
        <v>1</v>
      </c>
      <c r="N3679" s="9">
        <f t="shared" si="815"/>
        <v>1</v>
      </c>
      <c r="O3679" s="9">
        <f t="shared" si="816"/>
        <v>0</v>
      </c>
      <c r="P3679" s="9">
        <f t="shared" si="817"/>
        <v>0</v>
      </c>
      <c r="Q3679" s="8">
        <f t="shared" si="818"/>
        <v>86.2</v>
      </c>
      <c r="R3679" s="8">
        <f t="shared" si="819"/>
        <v>0</v>
      </c>
      <c r="S3679" t="str">
        <f t="shared" si="820"/>
        <v>12.00.00</v>
      </c>
      <c r="T3679" t="str">
        <f t="shared" si="821"/>
        <v>21.00.00</v>
      </c>
      <c r="U3679" t="str">
        <f t="shared" si="822"/>
        <v>26-feb-2019</v>
      </c>
      <c r="V3679">
        <f t="shared" si="823"/>
        <v>2</v>
      </c>
      <c r="W3679">
        <f t="shared" si="824"/>
        <v>2019</v>
      </c>
      <c r="X3679">
        <f t="shared" si="825"/>
        <v>26</v>
      </c>
      <c r="Y3679" s="25">
        <f t="shared" si="826"/>
        <v>31063.300000000283</v>
      </c>
    </row>
    <row r="3680" spans="1:25">
      <c r="A3680" t="s">
        <v>4892</v>
      </c>
      <c r="B3680" t="s">
        <v>4893</v>
      </c>
      <c r="C3680" t="s">
        <v>25</v>
      </c>
      <c r="D3680">
        <v>1</v>
      </c>
      <c r="E3680" s="36">
        <v>-27.6</v>
      </c>
      <c r="F3680" s="4">
        <v>-2.3999999999999998E-3</v>
      </c>
      <c r="G3680">
        <v>0</v>
      </c>
      <c r="H3680" s="25">
        <v>0</v>
      </c>
      <c r="I3680" s="25">
        <v>-27.6</v>
      </c>
      <c r="J3680" s="3">
        <v>10000</v>
      </c>
      <c r="K3680" s="7">
        <f t="shared" si="813"/>
        <v>-1</v>
      </c>
      <c r="L3680" s="6">
        <f t="shared" si="814"/>
        <v>-27.6</v>
      </c>
      <c r="M3680">
        <v>1</v>
      </c>
      <c r="N3680" s="9">
        <f t="shared" si="815"/>
        <v>0</v>
      </c>
      <c r="O3680" s="9">
        <f t="shared" si="816"/>
        <v>-1</v>
      </c>
      <c r="P3680" s="9">
        <f t="shared" si="817"/>
        <v>0</v>
      </c>
      <c r="Q3680" s="8">
        <f t="shared" si="818"/>
        <v>0</v>
      </c>
      <c r="R3680" s="8">
        <f t="shared" si="819"/>
        <v>-27.6</v>
      </c>
      <c r="S3680" t="str">
        <f t="shared" si="820"/>
        <v>7.00.00</v>
      </c>
      <c r="T3680" t="str">
        <f t="shared" si="821"/>
        <v>8.00.00</v>
      </c>
      <c r="U3680" t="str">
        <f t="shared" si="822"/>
        <v>27-feb-2019</v>
      </c>
      <c r="V3680">
        <f t="shared" si="823"/>
        <v>2</v>
      </c>
      <c r="W3680">
        <f t="shared" si="824"/>
        <v>2019</v>
      </c>
      <c r="X3680">
        <f t="shared" si="825"/>
        <v>27</v>
      </c>
      <c r="Y3680" s="25">
        <f t="shared" si="826"/>
        <v>31035.700000000284</v>
      </c>
    </row>
    <row r="3681" spans="1:25">
      <c r="A3681" t="s">
        <v>4896</v>
      </c>
      <c r="B3681" t="s">
        <v>4897</v>
      </c>
      <c r="C3681" t="s">
        <v>25</v>
      </c>
      <c r="D3681">
        <v>24</v>
      </c>
      <c r="E3681" s="36">
        <v>105.2</v>
      </c>
      <c r="F3681" s="4">
        <v>9.1999999999999998E-3</v>
      </c>
      <c r="G3681">
        <v>0</v>
      </c>
      <c r="H3681" s="25">
        <v>160.4</v>
      </c>
      <c r="I3681" s="25">
        <v>0</v>
      </c>
      <c r="J3681" s="3">
        <v>10000</v>
      </c>
      <c r="K3681" s="7">
        <f t="shared" si="813"/>
        <v>1</v>
      </c>
      <c r="L3681" s="6">
        <f t="shared" si="814"/>
        <v>105.2</v>
      </c>
      <c r="M3681">
        <v>1</v>
      </c>
      <c r="N3681" s="9">
        <f t="shared" si="815"/>
        <v>1</v>
      </c>
      <c r="O3681" s="9">
        <f t="shared" si="816"/>
        <v>0</v>
      </c>
      <c r="P3681" s="9">
        <f t="shared" si="817"/>
        <v>0</v>
      </c>
      <c r="Q3681" s="8">
        <f t="shared" si="818"/>
        <v>105.2</v>
      </c>
      <c r="R3681" s="8">
        <f t="shared" si="819"/>
        <v>0</v>
      </c>
      <c r="S3681" t="str">
        <f t="shared" si="820"/>
        <v>16.00.00</v>
      </c>
      <c r="T3681" t="str">
        <f t="shared" si="821"/>
        <v>16.00.00</v>
      </c>
      <c r="U3681" t="str">
        <f t="shared" si="822"/>
        <v>28-feb-2019</v>
      </c>
      <c r="V3681">
        <f t="shared" si="823"/>
        <v>2</v>
      </c>
      <c r="W3681">
        <f t="shared" si="824"/>
        <v>2019</v>
      </c>
      <c r="X3681">
        <f t="shared" si="825"/>
        <v>28</v>
      </c>
      <c r="Y3681" s="25">
        <f t="shared" si="826"/>
        <v>31140.900000000285</v>
      </c>
    </row>
    <row r="3682" spans="1:25">
      <c r="A3682" t="s">
        <v>4894</v>
      </c>
      <c r="B3682" t="s">
        <v>4895</v>
      </c>
      <c r="C3682" t="s">
        <v>55</v>
      </c>
      <c r="D3682">
        <v>2</v>
      </c>
      <c r="E3682" s="36">
        <v>-25.8</v>
      </c>
      <c r="F3682" s="4">
        <v>-2.3E-3</v>
      </c>
      <c r="G3682">
        <v>0</v>
      </c>
      <c r="H3682" s="25">
        <v>42.7</v>
      </c>
      <c r="I3682" s="25">
        <v>-25.8</v>
      </c>
      <c r="J3682" s="3">
        <v>10000</v>
      </c>
      <c r="K3682" s="7">
        <f t="shared" si="813"/>
        <v>-1</v>
      </c>
      <c r="L3682" s="6">
        <f t="shared" si="814"/>
        <v>-25.8</v>
      </c>
      <c r="M3682">
        <v>1</v>
      </c>
      <c r="N3682" s="9">
        <f t="shared" si="815"/>
        <v>0</v>
      </c>
      <c r="O3682" s="9">
        <f t="shared" si="816"/>
        <v>-1</v>
      </c>
      <c r="P3682" s="9">
        <f t="shared" si="817"/>
        <v>0</v>
      </c>
      <c r="Q3682" s="8">
        <f t="shared" si="818"/>
        <v>0</v>
      </c>
      <c r="R3682" s="8">
        <f t="shared" si="819"/>
        <v>-25.8</v>
      </c>
      <c r="S3682" t="str">
        <f t="shared" si="820"/>
        <v>8.00.00</v>
      </c>
      <c r="T3682" t="str">
        <f t="shared" si="821"/>
        <v>10.00.00</v>
      </c>
      <c r="U3682" t="str">
        <f t="shared" si="822"/>
        <v>28-feb-2019</v>
      </c>
      <c r="V3682">
        <f t="shared" si="823"/>
        <v>2</v>
      </c>
      <c r="W3682">
        <f t="shared" si="824"/>
        <v>2019</v>
      </c>
      <c r="X3682">
        <f t="shared" si="825"/>
        <v>28</v>
      </c>
      <c r="Y3682" s="25">
        <f t="shared" si="826"/>
        <v>31115.100000000286</v>
      </c>
    </row>
    <row r="3683" spans="1:25">
      <c r="A3683" t="s">
        <v>6803</v>
      </c>
      <c r="B3683" t="s">
        <v>6804</v>
      </c>
      <c r="C3683" t="s">
        <v>25</v>
      </c>
      <c r="D3683">
        <v>90</v>
      </c>
      <c r="E3683" s="36">
        <v>55.3</v>
      </c>
      <c r="F3683" s="4">
        <v>4.7999999999999996E-3</v>
      </c>
      <c r="G3683">
        <v>0</v>
      </c>
      <c r="H3683" s="25">
        <v>55.6</v>
      </c>
      <c r="I3683" s="25">
        <v>-11</v>
      </c>
      <c r="J3683" s="3">
        <v>10000</v>
      </c>
      <c r="K3683" s="7">
        <f t="shared" si="813"/>
        <v>1</v>
      </c>
      <c r="L3683" s="6">
        <f t="shared" si="814"/>
        <v>55.3</v>
      </c>
      <c r="M3683">
        <v>1</v>
      </c>
      <c r="N3683" s="9">
        <f t="shared" si="815"/>
        <v>1</v>
      </c>
      <c r="O3683" s="9">
        <f t="shared" si="816"/>
        <v>0</v>
      </c>
      <c r="P3683" s="9">
        <f t="shared" si="817"/>
        <v>0</v>
      </c>
      <c r="Q3683" s="8">
        <f t="shared" si="818"/>
        <v>55.3</v>
      </c>
      <c r="R3683" s="8">
        <f t="shared" si="819"/>
        <v>0</v>
      </c>
      <c r="S3683" t="str">
        <f t="shared" si="820"/>
        <v>9.55.00</v>
      </c>
      <c r="T3683" t="str">
        <f t="shared" si="821"/>
        <v>17.25.00</v>
      </c>
      <c r="U3683" t="str">
        <f t="shared" si="822"/>
        <v>28-feb-2019</v>
      </c>
      <c r="V3683">
        <f t="shared" si="823"/>
        <v>2</v>
      </c>
      <c r="W3683">
        <f t="shared" si="824"/>
        <v>2019</v>
      </c>
      <c r="X3683">
        <f t="shared" si="825"/>
        <v>28</v>
      </c>
      <c r="Y3683" s="25">
        <f t="shared" si="826"/>
        <v>31170.400000000285</v>
      </c>
    </row>
    <row r="3684" spans="1:25">
      <c r="A3684" t="s">
        <v>7804</v>
      </c>
      <c r="B3684" t="s">
        <v>7805</v>
      </c>
      <c r="C3684" t="s">
        <v>25</v>
      </c>
      <c r="D3684">
        <v>14</v>
      </c>
      <c r="E3684" s="36">
        <v>-69.5</v>
      </c>
      <c r="F3684" s="4">
        <v>-6.0000000000000001E-3</v>
      </c>
      <c r="G3684">
        <v>0</v>
      </c>
      <c r="H3684" s="25">
        <v>6</v>
      </c>
      <c r="I3684" s="25">
        <v>-87.4</v>
      </c>
      <c r="J3684" s="3">
        <v>10000</v>
      </c>
      <c r="K3684" s="7">
        <f t="shared" si="813"/>
        <v>-1</v>
      </c>
      <c r="L3684" s="6">
        <f t="shared" si="814"/>
        <v>-69.5</v>
      </c>
      <c r="M3684">
        <v>1</v>
      </c>
      <c r="N3684" s="9">
        <f t="shared" si="815"/>
        <v>0</v>
      </c>
      <c r="O3684" s="9">
        <f t="shared" si="816"/>
        <v>-1</v>
      </c>
      <c r="P3684" s="9">
        <f t="shared" si="817"/>
        <v>0</v>
      </c>
      <c r="Q3684" s="8">
        <f t="shared" si="818"/>
        <v>0</v>
      </c>
      <c r="R3684" s="8">
        <f t="shared" si="819"/>
        <v>-69.5</v>
      </c>
      <c r="S3684" t="str">
        <f t="shared" si="820"/>
        <v>13.00.00</v>
      </c>
      <c r="T3684" t="str">
        <f t="shared" si="821"/>
        <v>16.30.00</v>
      </c>
      <c r="U3684" t="str">
        <f t="shared" si="822"/>
        <v xml:space="preserve">1-mar-2019 </v>
      </c>
      <c r="V3684">
        <f t="shared" si="823"/>
        <v>3</v>
      </c>
      <c r="W3684">
        <f t="shared" si="824"/>
        <v>2019</v>
      </c>
      <c r="X3684">
        <f t="shared" si="825"/>
        <v>1</v>
      </c>
      <c r="Y3684" s="25">
        <f t="shared" si="826"/>
        <v>31100.900000000285</v>
      </c>
    </row>
    <row r="3685" spans="1:25">
      <c r="A3685" t="s">
        <v>7805</v>
      </c>
      <c r="B3685" t="s">
        <v>7806</v>
      </c>
      <c r="C3685" t="s">
        <v>55</v>
      </c>
      <c r="D3685">
        <v>18</v>
      </c>
      <c r="E3685" s="36">
        <v>-36.1</v>
      </c>
      <c r="F3685" s="4">
        <v>-3.0999999999999999E-3</v>
      </c>
      <c r="G3685">
        <v>0</v>
      </c>
      <c r="H3685" s="25">
        <v>0</v>
      </c>
      <c r="I3685" s="25">
        <v>-52.3</v>
      </c>
      <c r="J3685" s="3">
        <v>10000</v>
      </c>
      <c r="K3685" s="7">
        <f t="shared" si="813"/>
        <v>-2</v>
      </c>
      <c r="L3685" s="6">
        <f t="shared" si="814"/>
        <v>-105.6</v>
      </c>
      <c r="M3685">
        <v>1</v>
      </c>
      <c r="N3685" s="9">
        <f t="shared" si="815"/>
        <v>0</v>
      </c>
      <c r="O3685" s="9">
        <f t="shared" si="816"/>
        <v>-1</v>
      </c>
      <c r="P3685" s="9">
        <f t="shared" si="817"/>
        <v>0</v>
      </c>
      <c r="Q3685" s="8">
        <f t="shared" si="818"/>
        <v>0</v>
      </c>
      <c r="R3685" s="8">
        <f t="shared" si="819"/>
        <v>-36.1</v>
      </c>
      <c r="S3685" t="str">
        <f t="shared" si="820"/>
        <v>16.30.00</v>
      </c>
      <c r="T3685" t="str">
        <f t="shared" si="821"/>
        <v>21.00.00</v>
      </c>
      <c r="U3685" t="str">
        <f t="shared" si="822"/>
        <v xml:space="preserve">1-mar-2019 </v>
      </c>
      <c r="V3685">
        <f t="shared" si="823"/>
        <v>3</v>
      </c>
      <c r="W3685">
        <f t="shared" si="824"/>
        <v>2019</v>
      </c>
      <c r="X3685">
        <f t="shared" si="825"/>
        <v>1</v>
      </c>
      <c r="Y3685" s="25">
        <f t="shared" si="826"/>
        <v>31064.800000000287</v>
      </c>
    </row>
    <row r="3686" spans="1:25">
      <c r="A3686" t="s">
        <v>4898</v>
      </c>
      <c r="B3686" t="s">
        <v>4899</v>
      </c>
      <c r="C3686" t="s">
        <v>55</v>
      </c>
      <c r="D3686">
        <v>21</v>
      </c>
      <c r="E3686" s="36">
        <v>40.1</v>
      </c>
      <c r="F3686" s="4">
        <v>3.5000000000000001E-3</v>
      </c>
      <c r="G3686">
        <v>0</v>
      </c>
      <c r="H3686" s="25">
        <v>69.2</v>
      </c>
      <c r="I3686" s="25">
        <v>-19.3</v>
      </c>
      <c r="J3686" s="3">
        <v>10000</v>
      </c>
      <c r="K3686" s="7">
        <f t="shared" si="813"/>
        <v>1</v>
      </c>
      <c r="L3686" s="6">
        <f t="shared" si="814"/>
        <v>40.1</v>
      </c>
      <c r="M3686">
        <v>1</v>
      </c>
      <c r="N3686" s="9">
        <f t="shared" si="815"/>
        <v>1</v>
      </c>
      <c r="O3686" s="9">
        <f t="shared" si="816"/>
        <v>0</v>
      </c>
      <c r="P3686" s="9">
        <f t="shared" si="817"/>
        <v>0</v>
      </c>
      <c r="Q3686" s="8">
        <f t="shared" si="818"/>
        <v>40.1</v>
      </c>
      <c r="R3686" s="8">
        <f t="shared" si="819"/>
        <v>0</v>
      </c>
      <c r="S3686" t="str">
        <f t="shared" si="820"/>
        <v>11.00.00</v>
      </c>
      <c r="T3686" t="str">
        <f t="shared" si="821"/>
        <v>8.00.00</v>
      </c>
      <c r="U3686" t="str">
        <f t="shared" si="822"/>
        <v xml:space="preserve">4-mar-2019 </v>
      </c>
      <c r="V3686">
        <f t="shared" si="823"/>
        <v>3</v>
      </c>
      <c r="W3686">
        <f t="shared" si="824"/>
        <v>2019</v>
      </c>
      <c r="X3686">
        <f t="shared" si="825"/>
        <v>4</v>
      </c>
      <c r="Y3686" s="25">
        <f t="shared" si="826"/>
        <v>31104.900000000285</v>
      </c>
    </row>
    <row r="3687" spans="1:25">
      <c r="A3687" t="s">
        <v>6805</v>
      </c>
      <c r="B3687" t="s">
        <v>6806</v>
      </c>
      <c r="C3687" t="s">
        <v>25</v>
      </c>
      <c r="D3687">
        <v>48</v>
      </c>
      <c r="E3687" s="36">
        <v>-30.5</v>
      </c>
      <c r="F3687" s="4">
        <v>-2.5999999999999999E-3</v>
      </c>
      <c r="G3687">
        <v>0</v>
      </c>
      <c r="H3687" s="25">
        <v>7.5</v>
      </c>
      <c r="I3687" s="25">
        <v>-30.5</v>
      </c>
      <c r="J3687" s="3">
        <v>10000</v>
      </c>
      <c r="K3687" s="7">
        <f t="shared" si="813"/>
        <v>-1</v>
      </c>
      <c r="L3687" s="6">
        <f t="shared" si="814"/>
        <v>-30.5</v>
      </c>
      <c r="M3687">
        <v>1</v>
      </c>
      <c r="N3687" s="9">
        <f t="shared" si="815"/>
        <v>0</v>
      </c>
      <c r="O3687" s="9">
        <f t="shared" si="816"/>
        <v>-1</v>
      </c>
      <c r="P3687" s="9">
        <f t="shared" si="817"/>
        <v>0</v>
      </c>
      <c r="Q3687" s="8">
        <f t="shared" si="818"/>
        <v>0</v>
      </c>
      <c r="R3687" s="8">
        <f t="shared" si="819"/>
        <v>-30.5</v>
      </c>
      <c r="S3687" t="str">
        <f t="shared" si="820"/>
        <v>13.25.00</v>
      </c>
      <c r="T3687" t="str">
        <f t="shared" si="821"/>
        <v>17.25.00</v>
      </c>
      <c r="U3687" t="str">
        <f t="shared" si="822"/>
        <v xml:space="preserve">4-mar-2019 </v>
      </c>
      <c r="V3687">
        <f t="shared" si="823"/>
        <v>3</v>
      </c>
      <c r="W3687">
        <f t="shared" si="824"/>
        <v>2019</v>
      </c>
      <c r="X3687">
        <f t="shared" si="825"/>
        <v>4</v>
      </c>
      <c r="Y3687" s="25">
        <f t="shared" si="826"/>
        <v>31074.400000000285</v>
      </c>
    </row>
    <row r="3688" spans="1:25">
      <c r="A3688" t="s">
        <v>6807</v>
      </c>
      <c r="B3688" t="s">
        <v>6808</v>
      </c>
      <c r="C3688" t="s">
        <v>25</v>
      </c>
      <c r="D3688">
        <v>28</v>
      </c>
      <c r="E3688" s="36">
        <v>30.8</v>
      </c>
      <c r="F3688" s="4">
        <v>2.7000000000000001E-3</v>
      </c>
      <c r="G3688">
        <v>0</v>
      </c>
      <c r="H3688" s="25">
        <v>39.299999999999997</v>
      </c>
      <c r="I3688" s="25">
        <v>-5.7</v>
      </c>
      <c r="J3688" s="3">
        <v>10000</v>
      </c>
      <c r="K3688" s="7">
        <f t="shared" si="813"/>
        <v>1</v>
      </c>
      <c r="L3688" s="6">
        <f t="shared" si="814"/>
        <v>30.8</v>
      </c>
      <c r="M3688">
        <v>1</v>
      </c>
      <c r="N3688" s="9">
        <f t="shared" si="815"/>
        <v>1</v>
      </c>
      <c r="O3688" s="9">
        <f t="shared" si="816"/>
        <v>0</v>
      </c>
      <c r="P3688" s="9">
        <f t="shared" si="817"/>
        <v>0</v>
      </c>
      <c r="Q3688" s="8">
        <f t="shared" si="818"/>
        <v>30.8</v>
      </c>
      <c r="R3688" s="8">
        <f t="shared" si="819"/>
        <v>0</v>
      </c>
      <c r="S3688" t="str">
        <f t="shared" si="820"/>
        <v>15.05.00</v>
      </c>
      <c r="T3688" t="str">
        <f t="shared" si="821"/>
        <v>17.25.00</v>
      </c>
      <c r="U3688" t="str">
        <f t="shared" si="822"/>
        <v xml:space="preserve">5-mar-2019 </v>
      </c>
      <c r="V3688">
        <f t="shared" si="823"/>
        <v>3</v>
      </c>
      <c r="W3688">
        <f t="shared" si="824"/>
        <v>2019</v>
      </c>
      <c r="X3688">
        <f t="shared" si="825"/>
        <v>5</v>
      </c>
      <c r="Y3688" s="25">
        <f t="shared" si="826"/>
        <v>31105.200000000284</v>
      </c>
    </row>
    <row r="3689" spans="1:25">
      <c r="A3689" t="s">
        <v>4899</v>
      </c>
      <c r="B3689" t="s">
        <v>4900</v>
      </c>
      <c r="C3689" t="s">
        <v>25</v>
      </c>
      <c r="D3689">
        <v>5</v>
      </c>
      <c r="E3689" s="36">
        <v>-20.8</v>
      </c>
      <c r="F3689" s="4">
        <v>-1.8E-3</v>
      </c>
      <c r="G3689">
        <v>0</v>
      </c>
      <c r="H3689" s="25">
        <v>53.8</v>
      </c>
      <c r="I3689" s="25">
        <v>-21.6</v>
      </c>
      <c r="J3689" s="3">
        <v>10000</v>
      </c>
      <c r="K3689" s="7">
        <f t="shared" si="813"/>
        <v>-1</v>
      </c>
      <c r="L3689" s="6">
        <f t="shared" si="814"/>
        <v>-20.8</v>
      </c>
      <c r="M3689">
        <v>1</v>
      </c>
      <c r="N3689" s="9">
        <f t="shared" si="815"/>
        <v>0</v>
      </c>
      <c r="O3689" s="9">
        <f t="shared" si="816"/>
        <v>-1</v>
      </c>
      <c r="P3689" s="9">
        <f t="shared" si="817"/>
        <v>0</v>
      </c>
      <c r="Q3689" s="8">
        <f t="shared" si="818"/>
        <v>0</v>
      </c>
      <c r="R3689" s="8">
        <f t="shared" si="819"/>
        <v>-20.8</v>
      </c>
      <c r="S3689" t="str">
        <f t="shared" si="820"/>
        <v>8.00.00</v>
      </c>
      <c r="T3689" t="str">
        <f t="shared" si="821"/>
        <v>13.00.00</v>
      </c>
      <c r="U3689" t="str">
        <f t="shared" si="822"/>
        <v xml:space="preserve">5-mar-2019 </v>
      </c>
      <c r="V3689">
        <f t="shared" si="823"/>
        <v>3</v>
      </c>
      <c r="W3689">
        <f t="shared" si="824"/>
        <v>2019</v>
      </c>
      <c r="X3689">
        <f t="shared" si="825"/>
        <v>5</v>
      </c>
      <c r="Y3689" s="25">
        <f t="shared" si="826"/>
        <v>31084.400000000285</v>
      </c>
    </row>
    <row r="3690" spans="1:25">
      <c r="A3690" t="s">
        <v>4901</v>
      </c>
      <c r="B3690" t="s">
        <v>4902</v>
      </c>
      <c r="C3690" t="s">
        <v>25</v>
      </c>
      <c r="D3690">
        <v>1</v>
      </c>
      <c r="E3690" s="36">
        <v>-43.8</v>
      </c>
      <c r="F3690" s="4">
        <v>-3.8E-3</v>
      </c>
      <c r="G3690">
        <v>0</v>
      </c>
      <c r="H3690" s="25">
        <v>0</v>
      </c>
      <c r="I3690" s="25">
        <v>-43.8</v>
      </c>
      <c r="J3690" s="3">
        <v>10000</v>
      </c>
      <c r="K3690" s="7">
        <f t="shared" si="813"/>
        <v>-2</v>
      </c>
      <c r="L3690" s="6">
        <f t="shared" si="814"/>
        <v>-64.599999999999994</v>
      </c>
      <c r="M3690">
        <v>1</v>
      </c>
      <c r="N3690" s="9">
        <f t="shared" si="815"/>
        <v>0</v>
      </c>
      <c r="O3690" s="9">
        <f t="shared" si="816"/>
        <v>-1</v>
      </c>
      <c r="P3690" s="9">
        <f t="shared" si="817"/>
        <v>0</v>
      </c>
      <c r="Q3690" s="8">
        <f t="shared" si="818"/>
        <v>0</v>
      </c>
      <c r="R3690" s="8">
        <f t="shared" si="819"/>
        <v>-43.8</v>
      </c>
      <c r="S3690" t="str">
        <f t="shared" si="820"/>
        <v>15.00.00</v>
      </c>
      <c r="T3690" t="str">
        <f t="shared" si="821"/>
        <v>16.00.00</v>
      </c>
      <c r="U3690" t="str">
        <f t="shared" si="822"/>
        <v xml:space="preserve">6-mar-2019 </v>
      </c>
      <c r="V3690">
        <f t="shared" si="823"/>
        <v>3</v>
      </c>
      <c r="W3690">
        <f t="shared" si="824"/>
        <v>2019</v>
      </c>
      <c r="X3690">
        <f t="shared" si="825"/>
        <v>6</v>
      </c>
      <c r="Y3690" s="25">
        <f t="shared" si="826"/>
        <v>31040.600000000286</v>
      </c>
    </row>
    <row r="3691" spans="1:25">
      <c r="A3691" t="s">
        <v>6809</v>
      </c>
      <c r="B3691" t="s">
        <v>6810</v>
      </c>
      <c r="C3691" t="s">
        <v>55</v>
      </c>
      <c r="D3691">
        <v>20</v>
      </c>
      <c r="E3691" s="36">
        <v>-21</v>
      </c>
      <c r="F3691" s="4">
        <v>-8.9999999999999998E-4</v>
      </c>
      <c r="G3691">
        <v>0</v>
      </c>
      <c r="H3691" s="25">
        <v>72</v>
      </c>
      <c r="I3691" s="25">
        <v>-22.4</v>
      </c>
      <c r="J3691" s="3">
        <v>10000</v>
      </c>
      <c r="K3691" s="7">
        <f t="shared" si="813"/>
        <v>-3</v>
      </c>
      <c r="L3691" s="6">
        <f t="shared" si="814"/>
        <v>-85.6</v>
      </c>
      <c r="M3691">
        <v>1</v>
      </c>
      <c r="N3691" s="9">
        <f t="shared" si="815"/>
        <v>0</v>
      </c>
      <c r="O3691" s="9">
        <f t="shared" si="816"/>
        <v>-1</v>
      </c>
      <c r="P3691" s="9">
        <f t="shared" si="817"/>
        <v>0</v>
      </c>
      <c r="Q3691" s="8">
        <f t="shared" si="818"/>
        <v>0</v>
      </c>
      <c r="R3691" s="8">
        <f t="shared" si="819"/>
        <v>-21</v>
      </c>
      <c r="S3691" t="str">
        <f t="shared" si="820"/>
        <v>15.45.00</v>
      </c>
      <c r="T3691" t="str">
        <f t="shared" si="821"/>
        <v>17.25.00</v>
      </c>
      <c r="U3691" t="str">
        <f t="shared" si="822"/>
        <v xml:space="preserve">7-mar-2019 </v>
      </c>
      <c r="V3691">
        <f t="shared" si="823"/>
        <v>3</v>
      </c>
      <c r="W3691">
        <f t="shared" si="824"/>
        <v>2019</v>
      </c>
      <c r="X3691">
        <f t="shared" si="825"/>
        <v>7</v>
      </c>
      <c r="Y3691" s="25">
        <f t="shared" si="826"/>
        <v>31019.600000000286</v>
      </c>
    </row>
    <row r="3692" spans="1:25">
      <c r="A3692" t="s">
        <v>6811</v>
      </c>
      <c r="B3692" t="s">
        <v>6812</v>
      </c>
      <c r="C3692" t="s">
        <v>25</v>
      </c>
      <c r="D3692">
        <v>86</v>
      </c>
      <c r="E3692" s="36">
        <v>-2.9</v>
      </c>
      <c r="F3692" s="4">
        <v>-2.9999999999999997E-4</v>
      </c>
      <c r="G3692">
        <v>0</v>
      </c>
      <c r="H3692" s="25">
        <v>0</v>
      </c>
      <c r="I3692" s="25">
        <v>-63.5</v>
      </c>
      <c r="J3692" s="3">
        <v>10000</v>
      </c>
      <c r="K3692" s="7">
        <f t="shared" si="813"/>
        <v>-4</v>
      </c>
      <c r="L3692" s="6">
        <f t="shared" si="814"/>
        <v>-88.5</v>
      </c>
      <c r="M3692">
        <v>1</v>
      </c>
      <c r="N3692" s="9">
        <f t="shared" si="815"/>
        <v>0</v>
      </c>
      <c r="O3692" s="9">
        <f t="shared" si="816"/>
        <v>-1</v>
      </c>
      <c r="P3692" s="9">
        <f t="shared" si="817"/>
        <v>0</v>
      </c>
      <c r="Q3692" s="8">
        <f t="shared" si="818"/>
        <v>0</v>
      </c>
      <c r="R3692" s="8">
        <f t="shared" si="819"/>
        <v>-2.9</v>
      </c>
      <c r="S3692" t="str">
        <f t="shared" si="820"/>
        <v>10.15.00</v>
      </c>
      <c r="T3692" t="str">
        <f t="shared" si="821"/>
        <v>17.25.00</v>
      </c>
      <c r="U3692" t="str">
        <f t="shared" si="822"/>
        <v xml:space="preserve">8-mar-2019 </v>
      </c>
      <c r="V3692">
        <f t="shared" si="823"/>
        <v>3</v>
      </c>
      <c r="W3692">
        <f t="shared" si="824"/>
        <v>2019</v>
      </c>
      <c r="X3692">
        <f t="shared" si="825"/>
        <v>8</v>
      </c>
      <c r="Y3692" s="25">
        <f t="shared" si="826"/>
        <v>31016.700000000284</v>
      </c>
    </row>
    <row r="3693" spans="1:25">
      <c r="A3693" t="s">
        <v>4903</v>
      </c>
      <c r="B3693" t="s">
        <v>4904</v>
      </c>
      <c r="C3693" t="s">
        <v>25</v>
      </c>
      <c r="D3693">
        <v>16</v>
      </c>
      <c r="E3693" s="36">
        <v>86.8</v>
      </c>
      <c r="F3693" s="4">
        <v>7.4999999999999997E-3</v>
      </c>
      <c r="G3693">
        <v>0</v>
      </c>
      <c r="H3693" s="25">
        <v>107</v>
      </c>
      <c r="I3693" s="25">
        <v>0</v>
      </c>
      <c r="J3693" s="3">
        <v>10000</v>
      </c>
      <c r="K3693" s="7">
        <f t="shared" si="813"/>
        <v>1</v>
      </c>
      <c r="L3693" s="6">
        <f t="shared" si="814"/>
        <v>86.8</v>
      </c>
      <c r="M3693">
        <v>1</v>
      </c>
      <c r="N3693" s="9">
        <f t="shared" si="815"/>
        <v>1</v>
      </c>
      <c r="O3693" s="9">
        <f t="shared" si="816"/>
        <v>0</v>
      </c>
      <c r="P3693" s="9">
        <f t="shared" si="817"/>
        <v>0</v>
      </c>
      <c r="Q3693" s="8">
        <f t="shared" si="818"/>
        <v>86.8</v>
      </c>
      <c r="R3693" s="8">
        <f t="shared" si="819"/>
        <v>0</v>
      </c>
      <c r="S3693" t="str">
        <f t="shared" si="820"/>
        <v>16.00.00</v>
      </c>
      <c r="T3693" t="str">
        <f t="shared" si="821"/>
        <v>8.00.00</v>
      </c>
      <c r="U3693" t="str">
        <f t="shared" si="822"/>
        <v>11-mar-2019</v>
      </c>
      <c r="V3693">
        <f t="shared" si="823"/>
        <v>3</v>
      </c>
      <c r="W3693">
        <f t="shared" si="824"/>
        <v>2019</v>
      </c>
      <c r="X3693">
        <f t="shared" si="825"/>
        <v>11</v>
      </c>
      <c r="Y3693" s="25">
        <f t="shared" si="826"/>
        <v>31103.500000000284</v>
      </c>
    </row>
    <row r="3694" spans="1:25">
      <c r="A3694" t="s">
        <v>4906</v>
      </c>
      <c r="B3694" t="s">
        <v>4907</v>
      </c>
      <c r="C3694" t="s">
        <v>55</v>
      </c>
      <c r="D3694">
        <v>23</v>
      </c>
      <c r="E3694" s="36">
        <v>70.599999999999994</v>
      </c>
      <c r="F3694" s="4">
        <v>6.1000000000000004E-3</v>
      </c>
      <c r="G3694">
        <v>0</v>
      </c>
      <c r="H3694" s="25">
        <v>93.2</v>
      </c>
      <c r="I3694" s="25">
        <v>0</v>
      </c>
      <c r="J3694" s="3">
        <v>10000</v>
      </c>
      <c r="K3694" s="7">
        <f t="shared" si="813"/>
        <v>2</v>
      </c>
      <c r="L3694" s="6">
        <f t="shared" si="814"/>
        <v>157.39999999999998</v>
      </c>
      <c r="M3694">
        <v>1</v>
      </c>
      <c r="N3694" s="9">
        <f t="shared" si="815"/>
        <v>1</v>
      </c>
      <c r="O3694" s="9">
        <f t="shared" si="816"/>
        <v>0</v>
      </c>
      <c r="P3694" s="9">
        <f t="shared" si="817"/>
        <v>0</v>
      </c>
      <c r="Q3694" s="8">
        <f t="shared" si="818"/>
        <v>70.599999999999994</v>
      </c>
      <c r="R3694" s="8">
        <f t="shared" si="819"/>
        <v>0</v>
      </c>
      <c r="S3694" t="str">
        <f t="shared" si="820"/>
        <v>10.00.00</v>
      </c>
      <c r="T3694" t="str">
        <f t="shared" si="821"/>
        <v>9.00.00</v>
      </c>
      <c r="U3694" t="str">
        <f t="shared" si="822"/>
        <v>12-mar-2019</v>
      </c>
      <c r="V3694">
        <f t="shared" si="823"/>
        <v>3</v>
      </c>
      <c r="W3694">
        <f t="shared" si="824"/>
        <v>2019</v>
      </c>
      <c r="X3694">
        <f t="shared" si="825"/>
        <v>12</v>
      </c>
      <c r="Y3694" s="25">
        <f t="shared" si="826"/>
        <v>31174.100000000282</v>
      </c>
    </row>
    <row r="3695" spans="1:25">
      <c r="A3695" t="s">
        <v>7807</v>
      </c>
      <c r="B3695" t="s">
        <v>29</v>
      </c>
      <c r="C3695" t="s">
        <v>55</v>
      </c>
      <c r="D3695">
        <v>13</v>
      </c>
      <c r="E3695" s="36">
        <v>26.5</v>
      </c>
      <c r="F3695" s="4">
        <v>2.3E-3</v>
      </c>
      <c r="G3695">
        <v>0</v>
      </c>
      <c r="H3695" s="25">
        <v>47.5</v>
      </c>
      <c r="I3695" s="25">
        <v>0</v>
      </c>
      <c r="J3695" s="3">
        <v>10000</v>
      </c>
      <c r="K3695" s="7">
        <f t="shared" si="813"/>
        <v>3</v>
      </c>
      <c r="L3695" s="6">
        <f t="shared" si="814"/>
        <v>183.89999999999998</v>
      </c>
      <c r="M3695">
        <v>1</v>
      </c>
      <c r="N3695" s="9">
        <f t="shared" si="815"/>
        <v>1</v>
      </c>
      <c r="O3695" s="9">
        <f t="shared" si="816"/>
        <v>0</v>
      </c>
      <c r="P3695" s="9">
        <f t="shared" si="817"/>
        <v>0</v>
      </c>
      <c r="Q3695" s="8">
        <f t="shared" si="818"/>
        <v>26.5</v>
      </c>
      <c r="R3695" s="8">
        <f t="shared" si="819"/>
        <v>0</v>
      </c>
      <c r="S3695" t="str">
        <f t="shared" si="820"/>
        <v>10.15.00</v>
      </c>
      <c r="T3695" t="str">
        <f t="shared" si="821"/>
        <v>13.30.00</v>
      </c>
      <c r="U3695" t="str">
        <f t="shared" si="822"/>
        <v>12-mar-2019</v>
      </c>
      <c r="V3695">
        <f t="shared" si="823"/>
        <v>3</v>
      </c>
      <c r="W3695">
        <f t="shared" si="824"/>
        <v>2019</v>
      </c>
      <c r="X3695">
        <f t="shared" si="825"/>
        <v>12</v>
      </c>
      <c r="Y3695" s="25">
        <f t="shared" si="826"/>
        <v>31200.600000000282</v>
      </c>
    </row>
    <row r="3696" spans="1:25">
      <c r="A3696" t="s">
        <v>6813</v>
      </c>
      <c r="B3696" t="s">
        <v>6814</v>
      </c>
      <c r="C3696" t="s">
        <v>25</v>
      </c>
      <c r="D3696">
        <v>32</v>
      </c>
      <c r="E3696" s="36">
        <v>-6</v>
      </c>
      <c r="F3696" s="4">
        <v>-5.0000000000000001E-4</v>
      </c>
      <c r="G3696">
        <v>0</v>
      </c>
      <c r="H3696" s="25">
        <v>3.5</v>
      </c>
      <c r="I3696" s="25">
        <v>-30.8</v>
      </c>
      <c r="J3696" s="3">
        <v>10000</v>
      </c>
      <c r="K3696" s="7">
        <f t="shared" si="813"/>
        <v>-1</v>
      </c>
      <c r="L3696" s="6">
        <f t="shared" si="814"/>
        <v>-6</v>
      </c>
      <c r="M3696">
        <v>1</v>
      </c>
      <c r="N3696" s="9">
        <f t="shared" si="815"/>
        <v>0</v>
      </c>
      <c r="O3696" s="9">
        <f t="shared" si="816"/>
        <v>-1</v>
      </c>
      <c r="P3696" s="9">
        <f t="shared" si="817"/>
        <v>0</v>
      </c>
      <c r="Q3696" s="8">
        <f t="shared" si="818"/>
        <v>0</v>
      </c>
      <c r="R3696" s="8">
        <f t="shared" si="819"/>
        <v>-6</v>
      </c>
      <c r="S3696" t="str">
        <f t="shared" si="820"/>
        <v>14.45.00</v>
      </c>
      <c r="T3696" t="str">
        <f t="shared" si="821"/>
        <v>17.25.00</v>
      </c>
      <c r="U3696" t="str">
        <f t="shared" si="822"/>
        <v>12-mar-2019</v>
      </c>
      <c r="V3696">
        <f t="shared" si="823"/>
        <v>3</v>
      </c>
      <c r="W3696">
        <f t="shared" si="824"/>
        <v>2019</v>
      </c>
      <c r="X3696">
        <f t="shared" si="825"/>
        <v>12</v>
      </c>
      <c r="Y3696" s="25">
        <f t="shared" si="826"/>
        <v>31194.600000000282</v>
      </c>
    </row>
    <row r="3697" spans="1:25">
      <c r="A3697" t="s">
        <v>4904</v>
      </c>
      <c r="B3697" t="s">
        <v>4905</v>
      </c>
      <c r="C3697" t="s">
        <v>55</v>
      </c>
      <c r="D3697">
        <v>1</v>
      </c>
      <c r="E3697" s="36">
        <v>-16.100000000000001</v>
      </c>
      <c r="F3697" s="4">
        <v>-1.4E-3</v>
      </c>
      <c r="G3697">
        <v>0</v>
      </c>
      <c r="H3697" s="25">
        <v>0</v>
      </c>
      <c r="I3697" s="25">
        <v>-16.899999999999999</v>
      </c>
      <c r="J3697" s="3">
        <v>10000</v>
      </c>
      <c r="K3697" s="7">
        <f t="shared" si="813"/>
        <v>-2</v>
      </c>
      <c r="L3697" s="6">
        <f t="shared" si="814"/>
        <v>-22.1</v>
      </c>
      <c r="M3697">
        <v>1</v>
      </c>
      <c r="N3697" s="9">
        <f t="shared" si="815"/>
        <v>0</v>
      </c>
      <c r="O3697" s="9">
        <f t="shared" si="816"/>
        <v>-1</v>
      </c>
      <c r="P3697" s="9">
        <f t="shared" si="817"/>
        <v>0</v>
      </c>
      <c r="Q3697" s="8">
        <f t="shared" si="818"/>
        <v>0</v>
      </c>
      <c r="R3697" s="8">
        <f t="shared" si="819"/>
        <v>-16.100000000000001</v>
      </c>
      <c r="S3697" t="str">
        <f t="shared" si="820"/>
        <v>8.00.00</v>
      </c>
      <c r="T3697" t="str">
        <f t="shared" si="821"/>
        <v>9.00.00</v>
      </c>
      <c r="U3697" t="str">
        <f t="shared" si="822"/>
        <v>12-mar-2019</v>
      </c>
      <c r="V3697">
        <f t="shared" si="823"/>
        <v>3</v>
      </c>
      <c r="W3697">
        <f t="shared" si="824"/>
        <v>2019</v>
      </c>
      <c r="X3697">
        <f t="shared" si="825"/>
        <v>12</v>
      </c>
      <c r="Y3697" s="25">
        <f t="shared" si="826"/>
        <v>31178.500000000284</v>
      </c>
    </row>
    <row r="3698" spans="1:25">
      <c r="A3698" t="s">
        <v>6815</v>
      </c>
      <c r="B3698" t="s">
        <v>6816</v>
      </c>
      <c r="C3698" t="s">
        <v>55</v>
      </c>
      <c r="D3698">
        <v>30</v>
      </c>
      <c r="E3698" s="36">
        <v>-79</v>
      </c>
      <c r="F3698" s="4">
        <v>-3.3999999999999998E-3</v>
      </c>
      <c r="G3698">
        <v>0</v>
      </c>
      <c r="H3698" s="25">
        <v>51</v>
      </c>
      <c r="I3698" s="25">
        <v>-102.4</v>
      </c>
      <c r="J3698" s="3">
        <v>10000</v>
      </c>
      <c r="K3698" s="7">
        <f t="shared" si="813"/>
        <v>-3</v>
      </c>
      <c r="L3698" s="6">
        <f t="shared" si="814"/>
        <v>-101.1</v>
      </c>
      <c r="M3698">
        <v>1</v>
      </c>
      <c r="N3698" s="9">
        <f t="shared" si="815"/>
        <v>0</v>
      </c>
      <c r="O3698" s="9">
        <f t="shared" si="816"/>
        <v>-1</v>
      </c>
      <c r="P3698" s="9">
        <f t="shared" si="817"/>
        <v>0</v>
      </c>
      <c r="Q3698" s="8">
        <f t="shared" si="818"/>
        <v>0</v>
      </c>
      <c r="R3698" s="8">
        <f t="shared" si="819"/>
        <v>-79</v>
      </c>
      <c r="S3698" t="str">
        <f t="shared" si="820"/>
        <v>11.35.00</v>
      </c>
      <c r="T3698" t="str">
        <f t="shared" si="821"/>
        <v>14.05.00</v>
      </c>
      <c r="U3698" t="str">
        <f t="shared" si="822"/>
        <v>14-mar-2019</v>
      </c>
      <c r="V3698">
        <f t="shared" si="823"/>
        <v>3</v>
      </c>
      <c r="W3698">
        <f t="shared" si="824"/>
        <v>2019</v>
      </c>
      <c r="X3698">
        <f t="shared" si="825"/>
        <v>14</v>
      </c>
      <c r="Y3698" s="25">
        <f t="shared" si="826"/>
        <v>31099.500000000284</v>
      </c>
    </row>
    <row r="3699" spans="1:25">
      <c r="A3699" t="s">
        <v>6816</v>
      </c>
      <c r="B3699" t="s">
        <v>6817</v>
      </c>
      <c r="C3699" t="s">
        <v>25</v>
      </c>
      <c r="D3699">
        <v>21</v>
      </c>
      <c r="E3699" s="36">
        <v>-31.7</v>
      </c>
      <c r="F3699" s="4">
        <v>-2.7000000000000001E-3</v>
      </c>
      <c r="G3699">
        <v>0</v>
      </c>
      <c r="H3699" s="25">
        <v>0</v>
      </c>
      <c r="I3699" s="25">
        <v>-35.1</v>
      </c>
      <c r="J3699" s="3">
        <v>10000</v>
      </c>
      <c r="K3699" s="7">
        <f t="shared" si="813"/>
        <v>-4</v>
      </c>
      <c r="L3699" s="6">
        <f t="shared" si="814"/>
        <v>-132.79999999999998</v>
      </c>
      <c r="M3699">
        <v>1</v>
      </c>
      <c r="N3699" s="9">
        <f t="shared" si="815"/>
        <v>0</v>
      </c>
      <c r="O3699" s="9">
        <f t="shared" si="816"/>
        <v>-1</v>
      </c>
      <c r="P3699" s="9">
        <f t="shared" si="817"/>
        <v>0</v>
      </c>
      <c r="Q3699" s="8">
        <f t="shared" si="818"/>
        <v>0</v>
      </c>
      <c r="R3699" s="8">
        <f t="shared" si="819"/>
        <v>-31.7</v>
      </c>
      <c r="S3699" t="str">
        <f t="shared" si="820"/>
        <v>14.05.00</v>
      </c>
      <c r="T3699" t="str">
        <f t="shared" si="821"/>
        <v>15.50.00</v>
      </c>
      <c r="U3699" t="str">
        <f t="shared" si="822"/>
        <v>14-mar-2019</v>
      </c>
      <c r="V3699">
        <f t="shared" si="823"/>
        <v>3</v>
      </c>
      <c r="W3699">
        <f t="shared" si="824"/>
        <v>2019</v>
      </c>
      <c r="X3699">
        <f t="shared" si="825"/>
        <v>14</v>
      </c>
      <c r="Y3699" s="25">
        <f t="shared" si="826"/>
        <v>31067.800000000283</v>
      </c>
    </row>
    <row r="3700" spans="1:25">
      <c r="A3700" t="s">
        <v>6817</v>
      </c>
      <c r="B3700" t="s">
        <v>6818</v>
      </c>
      <c r="C3700" t="s">
        <v>55</v>
      </c>
      <c r="D3700">
        <v>19</v>
      </c>
      <c r="E3700" s="36">
        <v>-34.799999999999997</v>
      </c>
      <c r="F3700" s="4">
        <v>-1.5E-3</v>
      </c>
      <c r="G3700">
        <v>0</v>
      </c>
      <c r="H3700" s="25">
        <v>19.899999999999999</v>
      </c>
      <c r="I3700" s="25">
        <v>-69.5</v>
      </c>
      <c r="J3700" s="3">
        <v>10000</v>
      </c>
      <c r="K3700" s="7">
        <f t="shared" si="813"/>
        <v>-5</v>
      </c>
      <c r="L3700" s="6">
        <f t="shared" si="814"/>
        <v>-167.59999999999997</v>
      </c>
      <c r="M3700">
        <v>1</v>
      </c>
      <c r="N3700" s="9">
        <f t="shared" si="815"/>
        <v>0</v>
      </c>
      <c r="O3700" s="9">
        <f t="shared" si="816"/>
        <v>-1</v>
      </c>
      <c r="P3700" s="9">
        <f t="shared" si="817"/>
        <v>0</v>
      </c>
      <c r="Q3700" s="8">
        <f t="shared" si="818"/>
        <v>0</v>
      </c>
      <c r="R3700" s="8">
        <f t="shared" si="819"/>
        <v>-34.799999999999997</v>
      </c>
      <c r="S3700" t="str">
        <f t="shared" si="820"/>
        <v>15.50.00</v>
      </c>
      <c r="T3700" t="str">
        <f t="shared" si="821"/>
        <v>17.25.00</v>
      </c>
      <c r="U3700" t="str">
        <f t="shared" si="822"/>
        <v>14-mar-2019</v>
      </c>
      <c r="V3700">
        <f t="shared" si="823"/>
        <v>3</v>
      </c>
      <c r="W3700">
        <f t="shared" si="824"/>
        <v>2019</v>
      </c>
      <c r="X3700">
        <f t="shared" si="825"/>
        <v>14</v>
      </c>
      <c r="Y3700" s="25">
        <f t="shared" si="826"/>
        <v>31033.000000000284</v>
      </c>
    </row>
    <row r="3701" spans="1:25">
      <c r="A3701" t="s">
        <v>4908</v>
      </c>
      <c r="B3701" t="s">
        <v>4909</v>
      </c>
      <c r="C3701" t="s">
        <v>25</v>
      </c>
      <c r="D3701">
        <v>11</v>
      </c>
      <c r="E3701" s="36">
        <v>27.2</v>
      </c>
      <c r="F3701" s="4">
        <v>2.3E-3</v>
      </c>
      <c r="G3701">
        <v>0</v>
      </c>
      <c r="H3701" s="25">
        <v>77.8</v>
      </c>
      <c r="I3701" s="25">
        <v>-16.7</v>
      </c>
      <c r="J3701" s="3">
        <v>10000</v>
      </c>
      <c r="K3701" s="7">
        <f t="shared" si="813"/>
        <v>1</v>
      </c>
      <c r="L3701" s="6">
        <f t="shared" si="814"/>
        <v>27.2</v>
      </c>
      <c r="M3701">
        <v>1</v>
      </c>
      <c r="N3701" s="9">
        <f t="shared" si="815"/>
        <v>1</v>
      </c>
      <c r="O3701" s="9">
        <f t="shared" si="816"/>
        <v>0</v>
      </c>
      <c r="P3701" s="9">
        <f t="shared" si="817"/>
        <v>0</v>
      </c>
      <c r="Q3701" s="8">
        <f t="shared" si="818"/>
        <v>27.2</v>
      </c>
      <c r="R3701" s="8">
        <f t="shared" si="819"/>
        <v>0</v>
      </c>
      <c r="S3701" t="str">
        <f t="shared" si="820"/>
        <v>4.00.00</v>
      </c>
      <c r="T3701" t="str">
        <f t="shared" si="821"/>
        <v>15.00.00</v>
      </c>
      <c r="U3701" t="str">
        <f t="shared" si="822"/>
        <v>15-mar-2019</v>
      </c>
      <c r="V3701">
        <f t="shared" si="823"/>
        <v>3</v>
      </c>
      <c r="W3701">
        <f t="shared" si="824"/>
        <v>2019</v>
      </c>
      <c r="X3701">
        <f t="shared" si="825"/>
        <v>15</v>
      </c>
      <c r="Y3701" s="25">
        <f t="shared" si="826"/>
        <v>31060.200000000284</v>
      </c>
    </row>
    <row r="3702" spans="1:25">
      <c r="A3702" t="s">
        <v>4910</v>
      </c>
      <c r="B3702" t="s">
        <v>4911</v>
      </c>
      <c r="C3702" t="s">
        <v>55</v>
      </c>
      <c r="D3702">
        <v>18</v>
      </c>
      <c r="E3702" s="36">
        <v>-42.8</v>
      </c>
      <c r="F3702" s="4">
        <v>-3.7000000000000002E-3</v>
      </c>
      <c r="G3702">
        <v>0</v>
      </c>
      <c r="H3702" s="25">
        <v>32.299999999999997</v>
      </c>
      <c r="I3702" s="25">
        <v>-42.8</v>
      </c>
      <c r="J3702" s="3">
        <v>10000</v>
      </c>
      <c r="K3702" s="7">
        <f t="shared" si="813"/>
        <v>-1</v>
      </c>
      <c r="L3702" s="6">
        <f t="shared" si="814"/>
        <v>-42.8</v>
      </c>
      <c r="M3702">
        <v>1</v>
      </c>
      <c r="N3702" s="9">
        <f t="shared" si="815"/>
        <v>0</v>
      </c>
      <c r="O3702" s="9">
        <f t="shared" si="816"/>
        <v>-1</v>
      </c>
      <c r="P3702" s="9">
        <f t="shared" si="817"/>
        <v>0</v>
      </c>
      <c r="Q3702" s="8">
        <f t="shared" si="818"/>
        <v>0</v>
      </c>
      <c r="R3702" s="8">
        <f t="shared" si="819"/>
        <v>-42.8</v>
      </c>
      <c r="S3702" t="str">
        <f t="shared" si="820"/>
        <v>15.00.00</v>
      </c>
      <c r="T3702" t="str">
        <f t="shared" si="821"/>
        <v>9.00.00</v>
      </c>
      <c r="U3702" t="str">
        <f t="shared" si="822"/>
        <v>18-mar-2019</v>
      </c>
      <c r="V3702">
        <f t="shared" si="823"/>
        <v>3</v>
      </c>
      <c r="W3702">
        <f t="shared" si="824"/>
        <v>2019</v>
      </c>
      <c r="X3702">
        <f t="shared" si="825"/>
        <v>18</v>
      </c>
      <c r="Y3702" s="25">
        <f t="shared" si="826"/>
        <v>31017.400000000285</v>
      </c>
    </row>
    <row r="3703" spans="1:25">
      <c r="A3703" t="s">
        <v>6819</v>
      </c>
      <c r="B3703" t="s">
        <v>6820</v>
      </c>
      <c r="C3703" t="s">
        <v>25</v>
      </c>
      <c r="D3703">
        <v>22</v>
      </c>
      <c r="E3703" s="36">
        <v>-14.8</v>
      </c>
      <c r="F3703" s="4">
        <v>-1.2999999999999999E-3</v>
      </c>
      <c r="G3703">
        <v>0</v>
      </c>
      <c r="H3703" s="25">
        <v>2.2000000000000002</v>
      </c>
      <c r="I3703" s="25">
        <v>-35.1</v>
      </c>
      <c r="J3703" s="3">
        <v>10000</v>
      </c>
      <c r="K3703" s="7">
        <f t="shared" si="813"/>
        <v>-2</v>
      </c>
      <c r="L3703" s="6">
        <f t="shared" si="814"/>
        <v>-57.599999999999994</v>
      </c>
      <c r="M3703">
        <v>1</v>
      </c>
      <c r="N3703" s="9">
        <f t="shared" si="815"/>
        <v>0</v>
      </c>
      <c r="O3703" s="9">
        <f t="shared" si="816"/>
        <v>-1</v>
      </c>
      <c r="P3703" s="9">
        <f t="shared" si="817"/>
        <v>0</v>
      </c>
      <c r="Q3703" s="8">
        <f t="shared" si="818"/>
        <v>0</v>
      </c>
      <c r="R3703" s="8">
        <f t="shared" si="819"/>
        <v>-14.8</v>
      </c>
      <c r="S3703" t="str">
        <f t="shared" si="820"/>
        <v>15.35.00</v>
      </c>
      <c r="T3703" t="str">
        <f t="shared" si="821"/>
        <v>17.25.00</v>
      </c>
      <c r="U3703" t="str">
        <f t="shared" si="822"/>
        <v>18-mar-2019</v>
      </c>
      <c r="V3703">
        <f t="shared" si="823"/>
        <v>3</v>
      </c>
      <c r="W3703">
        <f t="shared" si="824"/>
        <v>2019</v>
      </c>
      <c r="X3703">
        <f t="shared" si="825"/>
        <v>18</v>
      </c>
      <c r="Y3703" s="25">
        <f t="shared" si="826"/>
        <v>31002.600000000286</v>
      </c>
    </row>
    <row r="3704" spans="1:25">
      <c r="A3704" t="s">
        <v>4912</v>
      </c>
      <c r="B3704" t="s">
        <v>4913</v>
      </c>
      <c r="C3704" t="s">
        <v>25</v>
      </c>
      <c r="D3704">
        <v>7</v>
      </c>
      <c r="E3704" s="36">
        <v>45.2</v>
      </c>
      <c r="F3704" s="4">
        <v>3.8999999999999998E-3</v>
      </c>
      <c r="G3704">
        <v>0</v>
      </c>
      <c r="H3704" s="25">
        <v>107.8</v>
      </c>
      <c r="I3704" s="25">
        <v>0</v>
      </c>
      <c r="J3704" s="3">
        <v>10000</v>
      </c>
      <c r="K3704" s="7">
        <f t="shared" si="813"/>
        <v>1</v>
      </c>
      <c r="L3704" s="6">
        <f t="shared" si="814"/>
        <v>45.2</v>
      </c>
      <c r="M3704">
        <v>1</v>
      </c>
      <c r="N3704" s="9">
        <f t="shared" si="815"/>
        <v>1</v>
      </c>
      <c r="O3704" s="9">
        <f t="shared" si="816"/>
        <v>0</v>
      </c>
      <c r="P3704" s="9">
        <f t="shared" si="817"/>
        <v>0</v>
      </c>
      <c r="Q3704" s="8">
        <f t="shared" si="818"/>
        <v>45.2</v>
      </c>
      <c r="R3704" s="8">
        <f t="shared" si="819"/>
        <v>0</v>
      </c>
      <c r="S3704" t="str">
        <f t="shared" si="820"/>
        <v>10.00.00</v>
      </c>
      <c r="T3704" t="str">
        <f t="shared" si="821"/>
        <v>17.00.00</v>
      </c>
      <c r="U3704" t="str">
        <f t="shared" si="822"/>
        <v>19-mar-2019</v>
      </c>
      <c r="V3704">
        <f t="shared" si="823"/>
        <v>3</v>
      </c>
      <c r="W3704">
        <f t="shared" si="824"/>
        <v>2019</v>
      </c>
      <c r="X3704">
        <f t="shared" si="825"/>
        <v>19</v>
      </c>
      <c r="Y3704" s="25">
        <f t="shared" si="826"/>
        <v>31047.800000000287</v>
      </c>
    </row>
    <row r="3705" spans="1:25">
      <c r="A3705" t="s">
        <v>2708</v>
      </c>
      <c r="B3705" t="s">
        <v>2709</v>
      </c>
      <c r="C3705" t="s">
        <v>25</v>
      </c>
      <c r="D3705">
        <v>9</v>
      </c>
      <c r="E3705" s="38">
        <v>-31.2</v>
      </c>
      <c r="F3705" s="4">
        <v>-1.2999999999999999E-3</v>
      </c>
      <c r="G3705">
        <v>0</v>
      </c>
      <c r="H3705" s="25">
        <v>95.8</v>
      </c>
      <c r="I3705" s="25">
        <v>-31.2</v>
      </c>
      <c r="J3705" s="3">
        <v>10000</v>
      </c>
      <c r="K3705" s="7">
        <f t="shared" si="813"/>
        <v>-1</v>
      </c>
      <c r="L3705" s="6">
        <f t="shared" si="814"/>
        <v>-31.2</v>
      </c>
      <c r="M3705">
        <v>1</v>
      </c>
      <c r="N3705" s="9">
        <f t="shared" si="815"/>
        <v>0</v>
      </c>
      <c r="O3705" s="9">
        <f t="shared" si="816"/>
        <v>-1</v>
      </c>
      <c r="P3705" s="9">
        <f t="shared" si="817"/>
        <v>0</v>
      </c>
      <c r="Q3705" s="8">
        <f t="shared" si="818"/>
        <v>0</v>
      </c>
      <c r="R3705" s="8">
        <f t="shared" si="819"/>
        <v>-31.2</v>
      </c>
      <c r="S3705" t="str">
        <f t="shared" si="820"/>
        <v>12.00.00</v>
      </c>
      <c r="T3705" t="str">
        <f t="shared" si="821"/>
        <v>21.00.00</v>
      </c>
      <c r="U3705" t="str">
        <f t="shared" si="822"/>
        <v>19-mar-2019</v>
      </c>
      <c r="V3705">
        <f t="shared" si="823"/>
        <v>3</v>
      </c>
      <c r="W3705">
        <f t="shared" si="824"/>
        <v>2019</v>
      </c>
      <c r="X3705">
        <f t="shared" si="825"/>
        <v>19</v>
      </c>
      <c r="Y3705" s="25">
        <f t="shared" si="826"/>
        <v>31016.600000000286</v>
      </c>
    </row>
    <row r="3706" spans="1:25">
      <c r="A3706" t="s">
        <v>6821</v>
      </c>
      <c r="B3706" t="s">
        <v>6822</v>
      </c>
      <c r="C3706" t="s">
        <v>25</v>
      </c>
      <c r="D3706">
        <v>13</v>
      </c>
      <c r="E3706" s="36">
        <v>-8.3000000000000007</v>
      </c>
      <c r="F3706" s="4">
        <v>-6.9999999999999999E-4</v>
      </c>
      <c r="G3706">
        <v>0</v>
      </c>
      <c r="H3706" s="25">
        <v>0</v>
      </c>
      <c r="I3706" s="25">
        <v>-17</v>
      </c>
      <c r="J3706" s="3">
        <v>10000</v>
      </c>
      <c r="K3706" s="7">
        <f t="shared" si="813"/>
        <v>-2</v>
      </c>
      <c r="L3706" s="6">
        <f t="shared" si="814"/>
        <v>-39.5</v>
      </c>
      <c r="M3706">
        <v>1</v>
      </c>
      <c r="N3706" s="9">
        <f t="shared" si="815"/>
        <v>0</v>
      </c>
      <c r="O3706" s="9">
        <f t="shared" si="816"/>
        <v>-1</v>
      </c>
      <c r="P3706" s="9">
        <f t="shared" si="817"/>
        <v>0</v>
      </c>
      <c r="Q3706" s="8">
        <f t="shared" si="818"/>
        <v>0</v>
      </c>
      <c r="R3706" s="8">
        <f t="shared" si="819"/>
        <v>-8.3000000000000007</v>
      </c>
      <c r="S3706" t="str">
        <f t="shared" si="820"/>
        <v>16.20.00</v>
      </c>
      <c r="T3706" t="str">
        <f t="shared" si="821"/>
        <v>17.25.00</v>
      </c>
      <c r="U3706" t="str">
        <f t="shared" si="822"/>
        <v>20-mar-2019</v>
      </c>
      <c r="V3706">
        <f t="shared" si="823"/>
        <v>3</v>
      </c>
      <c r="W3706">
        <f t="shared" si="824"/>
        <v>2019</v>
      </c>
      <c r="X3706">
        <f t="shared" si="825"/>
        <v>20</v>
      </c>
      <c r="Y3706" s="25">
        <f t="shared" si="826"/>
        <v>31008.300000000287</v>
      </c>
    </row>
    <row r="3707" spans="1:25">
      <c r="A3707" t="s">
        <v>3793</v>
      </c>
      <c r="B3707" t="s">
        <v>3794</v>
      </c>
      <c r="C3707" t="s">
        <v>25</v>
      </c>
      <c r="D3707">
        <v>4</v>
      </c>
      <c r="E3707" s="36">
        <v>-37.5</v>
      </c>
      <c r="F3707" s="4">
        <v>-3.2000000000000002E-3</v>
      </c>
      <c r="G3707">
        <v>0</v>
      </c>
      <c r="H3707" s="25">
        <v>25.7</v>
      </c>
      <c r="I3707" s="25">
        <v>-51.8</v>
      </c>
      <c r="J3707" s="3">
        <v>10000</v>
      </c>
      <c r="K3707" s="7">
        <f t="shared" si="813"/>
        <v>-3</v>
      </c>
      <c r="L3707" s="6">
        <f t="shared" si="814"/>
        <v>-77</v>
      </c>
      <c r="M3707">
        <v>1</v>
      </c>
      <c r="N3707" s="9">
        <f t="shared" si="815"/>
        <v>0</v>
      </c>
      <c r="O3707" s="9">
        <f t="shared" si="816"/>
        <v>-1</v>
      </c>
      <c r="P3707" s="9">
        <f t="shared" si="817"/>
        <v>0</v>
      </c>
      <c r="Q3707" s="8">
        <f t="shared" si="818"/>
        <v>0</v>
      </c>
      <c r="R3707" s="8">
        <f t="shared" si="819"/>
        <v>-37.5</v>
      </c>
      <c r="S3707" t="str">
        <f t="shared" si="820"/>
        <v>19.00.00</v>
      </c>
      <c r="T3707" t="str">
        <f t="shared" si="821"/>
        <v>23.00.00</v>
      </c>
      <c r="U3707" t="str">
        <f t="shared" si="822"/>
        <v>20-mar-2019</v>
      </c>
      <c r="V3707">
        <f t="shared" si="823"/>
        <v>3</v>
      </c>
      <c r="W3707">
        <f t="shared" si="824"/>
        <v>2019</v>
      </c>
      <c r="X3707">
        <f t="shared" si="825"/>
        <v>20</v>
      </c>
      <c r="Y3707" s="25">
        <f t="shared" si="826"/>
        <v>30970.800000000287</v>
      </c>
    </row>
    <row r="3708" spans="1:25">
      <c r="A3708" t="s">
        <v>6823</v>
      </c>
      <c r="B3708" t="s">
        <v>6824</v>
      </c>
      <c r="C3708" t="s">
        <v>55</v>
      </c>
      <c r="D3708">
        <v>28</v>
      </c>
      <c r="E3708" s="36">
        <v>-17.8</v>
      </c>
      <c r="F3708" s="4">
        <v>-8.0000000000000004E-4</v>
      </c>
      <c r="G3708">
        <v>0</v>
      </c>
      <c r="H3708" s="25">
        <v>70</v>
      </c>
      <c r="I3708" s="25">
        <v>-45.2</v>
      </c>
      <c r="J3708" s="3">
        <v>10000</v>
      </c>
      <c r="K3708" s="7">
        <f t="shared" si="813"/>
        <v>-4</v>
      </c>
      <c r="L3708" s="6">
        <f t="shared" si="814"/>
        <v>-94.8</v>
      </c>
      <c r="M3708">
        <v>1</v>
      </c>
      <c r="N3708" s="9">
        <f t="shared" si="815"/>
        <v>0</v>
      </c>
      <c r="O3708" s="9">
        <f t="shared" si="816"/>
        <v>-1</v>
      </c>
      <c r="P3708" s="9">
        <f t="shared" si="817"/>
        <v>0</v>
      </c>
      <c r="Q3708" s="8">
        <f t="shared" si="818"/>
        <v>0</v>
      </c>
      <c r="R3708" s="8">
        <f t="shared" si="819"/>
        <v>-17.8</v>
      </c>
      <c r="S3708" t="str">
        <f t="shared" si="820"/>
        <v>13.05.00</v>
      </c>
      <c r="T3708" t="str">
        <f t="shared" si="821"/>
        <v>15.25.00</v>
      </c>
      <c r="U3708" t="str">
        <f t="shared" si="822"/>
        <v>21-mar-2019</v>
      </c>
      <c r="V3708">
        <f t="shared" si="823"/>
        <v>3</v>
      </c>
      <c r="W3708">
        <f t="shared" si="824"/>
        <v>2019</v>
      </c>
      <c r="X3708">
        <f t="shared" si="825"/>
        <v>21</v>
      </c>
      <c r="Y3708" s="25">
        <f t="shared" si="826"/>
        <v>30953.000000000287</v>
      </c>
    </row>
    <row r="3709" spans="1:25">
      <c r="A3709" t="s">
        <v>6824</v>
      </c>
      <c r="B3709" t="s">
        <v>6825</v>
      </c>
      <c r="C3709" t="s">
        <v>25</v>
      </c>
      <c r="D3709">
        <v>24</v>
      </c>
      <c r="E3709" s="36">
        <v>49.3</v>
      </c>
      <c r="F3709" s="4">
        <v>4.3E-3</v>
      </c>
      <c r="G3709">
        <v>0</v>
      </c>
      <c r="H3709" s="25">
        <v>57.9</v>
      </c>
      <c r="I3709" s="25">
        <v>0</v>
      </c>
      <c r="J3709" s="3">
        <v>10000</v>
      </c>
      <c r="K3709" s="7">
        <f t="shared" si="813"/>
        <v>1</v>
      </c>
      <c r="L3709" s="6">
        <f t="shared" si="814"/>
        <v>49.3</v>
      </c>
      <c r="M3709">
        <v>1</v>
      </c>
      <c r="N3709" s="9">
        <f t="shared" si="815"/>
        <v>1</v>
      </c>
      <c r="O3709" s="9">
        <f t="shared" si="816"/>
        <v>0</v>
      </c>
      <c r="P3709" s="9">
        <f t="shared" si="817"/>
        <v>0</v>
      </c>
      <c r="Q3709" s="8">
        <f t="shared" si="818"/>
        <v>49.3</v>
      </c>
      <c r="R3709" s="8">
        <f t="shared" si="819"/>
        <v>0</v>
      </c>
      <c r="S3709" t="str">
        <f t="shared" si="820"/>
        <v>15.25.00</v>
      </c>
      <c r="T3709" t="str">
        <f t="shared" si="821"/>
        <v>17.25.00</v>
      </c>
      <c r="U3709" t="str">
        <f t="shared" si="822"/>
        <v>21-mar-2019</v>
      </c>
      <c r="V3709">
        <f t="shared" si="823"/>
        <v>3</v>
      </c>
      <c r="W3709">
        <f t="shared" si="824"/>
        <v>2019</v>
      </c>
      <c r="X3709">
        <f t="shared" si="825"/>
        <v>21</v>
      </c>
      <c r="Y3709" s="25">
        <f t="shared" si="826"/>
        <v>31002.300000000287</v>
      </c>
    </row>
    <row r="3710" spans="1:25">
      <c r="A3710" t="s">
        <v>4914</v>
      </c>
      <c r="B3710" t="s">
        <v>4914</v>
      </c>
      <c r="C3710" t="s">
        <v>25</v>
      </c>
      <c r="D3710">
        <v>0</v>
      </c>
      <c r="E3710" s="36">
        <v>-46.8</v>
      </c>
      <c r="F3710" s="4">
        <v>-4.0000000000000001E-3</v>
      </c>
      <c r="G3710">
        <v>0</v>
      </c>
      <c r="H3710" s="25">
        <v>0</v>
      </c>
      <c r="I3710" s="25">
        <v>-46.8</v>
      </c>
      <c r="J3710" s="3">
        <v>10000</v>
      </c>
      <c r="K3710" s="7">
        <f t="shared" si="813"/>
        <v>-1</v>
      </c>
      <c r="L3710" s="6">
        <f t="shared" si="814"/>
        <v>-46.8</v>
      </c>
      <c r="M3710">
        <v>1</v>
      </c>
      <c r="N3710" s="9">
        <f t="shared" si="815"/>
        <v>0</v>
      </c>
      <c r="O3710" s="9">
        <f t="shared" si="816"/>
        <v>-1</v>
      </c>
      <c r="P3710" s="9">
        <f t="shared" si="817"/>
        <v>0</v>
      </c>
      <c r="Q3710" s="8">
        <f t="shared" si="818"/>
        <v>0</v>
      </c>
      <c r="R3710" s="8">
        <f t="shared" si="819"/>
        <v>-46.8</v>
      </c>
      <c r="S3710" t="str">
        <f t="shared" si="820"/>
        <v>9.00.00</v>
      </c>
      <c r="T3710" t="str">
        <f t="shared" si="821"/>
        <v>9.00.00</v>
      </c>
      <c r="U3710" t="str">
        <f t="shared" si="822"/>
        <v>22-mar-2019</v>
      </c>
      <c r="V3710">
        <f t="shared" si="823"/>
        <v>3</v>
      </c>
      <c r="W3710">
        <f t="shared" si="824"/>
        <v>2019</v>
      </c>
      <c r="X3710">
        <f t="shared" si="825"/>
        <v>22</v>
      </c>
      <c r="Y3710" s="25">
        <f t="shared" si="826"/>
        <v>30955.500000000287</v>
      </c>
    </row>
    <row r="3711" spans="1:25">
      <c r="A3711" t="s">
        <v>6826</v>
      </c>
      <c r="B3711" t="s">
        <v>6827</v>
      </c>
      <c r="C3711" t="s">
        <v>55</v>
      </c>
      <c r="D3711">
        <v>91</v>
      </c>
      <c r="E3711" s="36">
        <v>227.2</v>
      </c>
      <c r="F3711" s="4">
        <v>9.9000000000000008E-3</v>
      </c>
      <c r="G3711">
        <v>0</v>
      </c>
      <c r="H3711" s="25">
        <v>254.6</v>
      </c>
      <c r="I3711" s="25">
        <v>-49</v>
      </c>
      <c r="J3711" s="3">
        <v>10000</v>
      </c>
      <c r="K3711" s="7">
        <f t="shared" si="813"/>
        <v>1</v>
      </c>
      <c r="L3711" s="6">
        <f t="shared" si="814"/>
        <v>227.2</v>
      </c>
      <c r="M3711">
        <v>1</v>
      </c>
      <c r="N3711" s="9">
        <f t="shared" si="815"/>
        <v>1</v>
      </c>
      <c r="O3711" s="9">
        <f t="shared" si="816"/>
        <v>0</v>
      </c>
      <c r="P3711" s="9">
        <f t="shared" si="817"/>
        <v>0</v>
      </c>
      <c r="Q3711" s="8">
        <f t="shared" si="818"/>
        <v>227.2</v>
      </c>
      <c r="R3711" s="8">
        <f t="shared" si="819"/>
        <v>0</v>
      </c>
      <c r="S3711" t="str">
        <f t="shared" si="820"/>
        <v>9.50.00</v>
      </c>
      <c r="T3711" t="str">
        <f t="shared" si="821"/>
        <v>17.25.00</v>
      </c>
      <c r="U3711" t="str">
        <f t="shared" si="822"/>
        <v>22-mar-2019</v>
      </c>
      <c r="V3711">
        <f t="shared" si="823"/>
        <v>3</v>
      </c>
      <c r="W3711">
        <f t="shared" si="824"/>
        <v>2019</v>
      </c>
      <c r="X3711">
        <f t="shared" si="825"/>
        <v>22</v>
      </c>
      <c r="Y3711" s="25">
        <f t="shared" si="826"/>
        <v>31182.700000000288</v>
      </c>
    </row>
    <row r="3712" spans="1:25">
      <c r="A3712" t="s">
        <v>6829</v>
      </c>
      <c r="B3712" t="s">
        <v>6830</v>
      </c>
      <c r="C3712" t="s">
        <v>55</v>
      </c>
      <c r="D3712">
        <v>52</v>
      </c>
      <c r="E3712" s="36">
        <v>2</v>
      </c>
      <c r="F3712" s="4">
        <v>1E-4</v>
      </c>
      <c r="G3712">
        <v>0</v>
      </c>
      <c r="H3712" s="25">
        <v>61.2</v>
      </c>
      <c r="I3712" s="25">
        <v>-43.8</v>
      </c>
      <c r="J3712" s="3">
        <v>10000</v>
      </c>
      <c r="K3712" s="7">
        <f t="shared" si="813"/>
        <v>2</v>
      </c>
      <c r="L3712" s="6">
        <f t="shared" si="814"/>
        <v>229.2</v>
      </c>
      <c r="M3712">
        <v>1</v>
      </c>
      <c r="N3712" s="9">
        <f t="shared" si="815"/>
        <v>1</v>
      </c>
      <c r="O3712" s="9">
        <f t="shared" si="816"/>
        <v>0</v>
      </c>
      <c r="P3712" s="9">
        <f t="shared" si="817"/>
        <v>0</v>
      </c>
      <c r="Q3712" s="8">
        <f t="shared" si="818"/>
        <v>2</v>
      </c>
      <c r="R3712" s="8">
        <f t="shared" si="819"/>
        <v>0</v>
      </c>
      <c r="S3712" t="str">
        <f t="shared" si="820"/>
        <v>12.15.00</v>
      </c>
      <c r="T3712" t="str">
        <f t="shared" si="821"/>
        <v>16.35.00</v>
      </c>
      <c r="U3712" t="str">
        <f t="shared" si="822"/>
        <v>25-mar-2019</v>
      </c>
      <c r="V3712">
        <f t="shared" si="823"/>
        <v>3</v>
      </c>
      <c r="W3712">
        <f t="shared" si="824"/>
        <v>2019</v>
      </c>
      <c r="X3712">
        <f t="shared" si="825"/>
        <v>25</v>
      </c>
      <c r="Y3712" s="25">
        <f t="shared" si="826"/>
        <v>31184.700000000288</v>
      </c>
    </row>
    <row r="3713" spans="1:25">
      <c r="A3713" t="s">
        <v>6830</v>
      </c>
      <c r="B3713" t="s">
        <v>6831</v>
      </c>
      <c r="C3713" t="s">
        <v>25</v>
      </c>
      <c r="D3713">
        <v>10</v>
      </c>
      <c r="E3713" s="36">
        <v>11.7</v>
      </c>
      <c r="F3713" s="4">
        <v>1E-3</v>
      </c>
      <c r="G3713">
        <v>0</v>
      </c>
      <c r="H3713" s="25">
        <v>11.9</v>
      </c>
      <c r="I3713" s="25">
        <v>-15.9</v>
      </c>
      <c r="J3713" s="3">
        <v>10000</v>
      </c>
      <c r="K3713" s="7">
        <f t="shared" si="813"/>
        <v>3</v>
      </c>
      <c r="L3713" s="6">
        <f t="shared" si="814"/>
        <v>240.89999999999998</v>
      </c>
      <c r="M3713">
        <v>1</v>
      </c>
      <c r="N3713" s="9">
        <f t="shared" si="815"/>
        <v>1</v>
      </c>
      <c r="O3713" s="9">
        <f t="shared" si="816"/>
        <v>0</v>
      </c>
      <c r="P3713" s="9">
        <f t="shared" si="817"/>
        <v>0</v>
      </c>
      <c r="Q3713" s="8">
        <f t="shared" si="818"/>
        <v>11.7</v>
      </c>
      <c r="R3713" s="8">
        <f t="shared" si="819"/>
        <v>0</v>
      </c>
      <c r="S3713" t="str">
        <f t="shared" si="820"/>
        <v>16.35.00</v>
      </c>
      <c r="T3713" t="str">
        <f t="shared" si="821"/>
        <v>17.25.00</v>
      </c>
      <c r="U3713" t="str">
        <f t="shared" si="822"/>
        <v>25-mar-2019</v>
      </c>
      <c r="V3713">
        <f t="shared" si="823"/>
        <v>3</v>
      </c>
      <c r="W3713">
        <f t="shared" si="824"/>
        <v>2019</v>
      </c>
      <c r="X3713">
        <f t="shared" si="825"/>
        <v>25</v>
      </c>
      <c r="Y3713" s="25">
        <f t="shared" si="826"/>
        <v>31196.400000000289</v>
      </c>
    </row>
    <row r="3714" spans="1:25">
      <c r="A3714" t="s">
        <v>6828</v>
      </c>
      <c r="B3714" t="s">
        <v>6829</v>
      </c>
      <c r="C3714" t="s">
        <v>25</v>
      </c>
      <c r="D3714">
        <v>37</v>
      </c>
      <c r="E3714" s="36">
        <v>16.2</v>
      </c>
      <c r="F3714" s="4">
        <v>1.4E-3</v>
      </c>
      <c r="G3714">
        <v>0</v>
      </c>
      <c r="H3714" s="25">
        <v>58</v>
      </c>
      <c r="I3714" s="25">
        <v>-11.3</v>
      </c>
      <c r="J3714" s="3">
        <v>10000</v>
      </c>
      <c r="K3714" s="7">
        <f t="shared" si="813"/>
        <v>4</v>
      </c>
      <c r="L3714" s="6">
        <f t="shared" si="814"/>
        <v>257.09999999999997</v>
      </c>
      <c r="M3714">
        <v>1</v>
      </c>
      <c r="N3714" s="9">
        <f t="shared" si="815"/>
        <v>1</v>
      </c>
      <c r="O3714" s="9">
        <f t="shared" si="816"/>
        <v>0</v>
      </c>
      <c r="P3714" s="9">
        <f t="shared" si="817"/>
        <v>0</v>
      </c>
      <c r="Q3714" s="8">
        <f t="shared" si="818"/>
        <v>16.2</v>
      </c>
      <c r="R3714" s="8">
        <f t="shared" si="819"/>
        <v>0</v>
      </c>
      <c r="S3714" t="str">
        <f t="shared" si="820"/>
        <v>9.10.00</v>
      </c>
      <c r="T3714" t="str">
        <f t="shared" si="821"/>
        <v>12.15.00</v>
      </c>
      <c r="U3714" t="str">
        <f t="shared" si="822"/>
        <v>25-mar-2019</v>
      </c>
      <c r="V3714">
        <f t="shared" si="823"/>
        <v>3</v>
      </c>
      <c r="W3714">
        <f t="shared" si="824"/>
        <v>2019</v>
      </c>
      <c r="X3714">
        <f t="shared" si="825"/>
        <v>25</v>
      </c>
      <c r="Y3714" s="25">
        <f t="shared" si="826"/>
        <v>31212.60000000029</v>
      </c>
    </row>
    <row r="3715" spans="1:25">
      <c r="A3715" t="s">
        <v>6832</v>
      </c>
      <c r="B3715" t="s">
        <v>6833</v>
      </c>
      <c r="C3715" t="s">
        <v>25</v>
      </c>
      <c r="D3715">
        <v>74</v>
      </c>
      <c r="E3715" s="36">
        <v>59.3</v>
      </c>
      <c r="F3715" s="4">
        <v>5.1999999999999998E-3</v>
      </c>
      <c r="G3715">
        <v>0</v>
      </c>
      <c r="H3715" s="25">
        <v>84.6</v>
      </c>
      <c r="I3715" s="25">
        <v>-4.5</v>
      </c>
      <c r="J3715" s="3">
        <v>10000</v>
      </c>
      <c r="K3715" s="7">
        <f t="shared" si="813"/>
        <v>5</v>
      </c>
      <c r="L3715" s="6">
        <f t="shared" si="814"/>
        <v>316.39999999999998</v>
      </c>
      <c r="M3715">
        <v>1</v>
      </c>
      <c r="N3715" s="9">
        <f t="shared" si="815"/>
        <v>1</v>
      </c>
      <c r="O3715" s="9">
        <f t="shared" si="816"/>
        <v>0</v>
      </c>
      <c r="P3715" s="9">
        <f t="shared" si="817"/>
        <v>0</v>
      </c>
      <c r="Q3715" s="8">
        <f t="shared" si="818"/>
        <v>59.3</v>
      </c>
      <c r="R3715" s="8">
        <f t="shared" si="819"/>
        <v>0</v>
      </c>
      <c r="S3715" t="str">
        <f t="shared" si="820"/>
        <v>11.15.00</v>
      </c>
      <c r="T3715" t="str">
        <f t="shared" si="821"/>
        <v>17.25.00</v>
      </c>
      <c r="U3715" t="str">
        <f t="shared" si="822"/>
        <v>26-mar-2019</v>
      </c>
      <c r="V3715">
        <f t="shared" si="823"/>
        <v>3</v>
      </c>
      <c r="W3715">
        <f t="shared" si="824"/>
        <v>2019</v>
      </c>
      <c r="X3715">
        <f t="shared" si="825"/>
        <v>26</v>
      </c>
      <c r="Y3715" s="25">
        <f t="shared" si="826"/>
        <v>31271.900000000289</v>
      </c>
    </row>
    <row r="3716" spans="1:25">
      <c r="A3716" t="s">
        <v>4915</v>
      </c>
      <c r="B3716" t="s">
        <v>4916</v>
      </c>
      <c r="C3716" t="s">
        <v>25</v>
      </c>
      <c r="D3716">
        <v>20</v>
      </c>
      <c r="E3716" s="36">
        <v>13.2</v>
      </c>
      <c r="F3716" s="4">
        <v>1.1999999999999999E-3</v>
      </c>
      <c r="G3716">
        <v>0</v>
      </c>
      <c r="H3716" s="25">
        <v>85.1</v>
      </c>
      <c r="I3716" s="25">
        <v>0</v>
      </c>
      <c r="J3716" s="3">
        <v>10000</v>
      </c>
      <c r="K3716" s="7">
        <f t="shared" si="813"/>
        <v>6</v>
      </c>
      <c r="L3716" s="6">
        <f t="shared" si="814"/>
        <v>329.59999999999997</v>
      </c>
      <c r="M3716">
        <v>1</v>
      </c>
      <c r="N3716" s="9">
        <f t="shared" si="815"/>
        <v>1</v>
      </c>
      <c r="O3716" s="9">
        <f t="shared" si="816"/>
        <v>0</v>
      </c>
      <c r="P3716" s="9">
        <f t="shared" si="817"/>
        <v>0</v>
      </c>
      <c r="Q3716" s="8">
        <f t="shared" si="818"/>
        <v>13.2</v>
      </c>
      <c r="R3716" s="8">
        <f t="shared" si="819"/>
        <v>0</v>
      </c>
      <c r="S3716" t="str">
        <f t="shared" si="820"/>
        <v>14.00.00</v>
      </c>
      <c r="T3716" t="str">
        <f t="shared" si="821"/>
        <v>10.00.00</v>
      </c>
      <c r="U3716" t="str">
        <f t="shared" si="822"/>
        <v>26-mar-2019</v>
      </c>
      <c r="V3716">
        <f t="shared" si="823"/>
        <v>3</v>
      </c>
      <c r="W3716">
        <f t="shared" si="824"/>
        <v>2019</v>
      </c>
      <c r="X3716">
        <f t="shared" si="825"/>
        <v>26</v>
      </c>
      <c r="Y3716" s="25">
        <f t="shared" si="826"/>
        <v>31285.10000000029</v>
      </c>
    </row>
    <row r="3717" spans="1:25">
      <c r="A3717" t="s">
        <v>4917</v>
      </c>
      <c r="B3717" t="s">
        <v>3795</v>
      </c>
      <c r="C3717" t="s">
        <v>55</v>
      </c>
      <c r="D3717">
        <v>2</v>
      </c>
      <c r="E3717" s="36">
        <v>-59.8</v>
      </c>
      <c r="F3717" s="4">
        <v>-5.3E-3</v>
      </c>
      <c r="G3717">
        <v>0</v>
      </c>
      <c r="H3717" s="25">
        <v>1</v>
      </c>
      <c r="I3717" s="25">
        <v>-59.8</v>
      </c>
      <c r="J3717" s="3">
        <v>10000</v>
      </c>
      <c r="K3717" s="7">
        <f t="shared" si="813"/>
        <v>-1</v>
      </c>
      <c r="L3717" s="6">
        <f t="shared" si="814"/>
        <v>-59.8</v>
      </c>
      <c r="M3717">
        <v>1</v>
      </c>
      <c r="N3717" s="9">
        <f t="shared" si="815"/>
        <v>0</v>
      </c>
      <c r="O3717" s="9">
        <f t="shared" si="816"/>
        <v>-1</v>
      </c>
      <c r="P3717" s="9">
        <f t="shared" si="817"/>
        <v>0</v>
      </c>
      <c r="Q3717" s="8">
        <f t="shared" si="818"/>
        <v>0</v>
      </c>
      <c r="R3717" s="8">
        <f t="shared" si="819"/>
        <v>-59.8</v>
      </c>
      <c r="S3717" t="str">
        <f t="shared" si="820"/>
        <v>11.00.00</v>
      </c>
      <c r="T3717" t="str">
        <f t="shared" si="821"/>
        <v>13.00.00</v>
      </c>
      <c r="U3717" t="str">
        <f t="shared" si="822"/>
        <v>27-mar-2019</v>
      </c>
      <c r="V3717">
        <f t="shared" si="823"/>
        <v>3</v>
      </c>
      <c r="W3717">
        <f t="shared" si="824"/>
        <v>2019</v>
      </c>
      <c r="X3717">
        <f t="shared" si="825"/>
        <v>27</v>
      </c>
      <c r="Y3717" s="25">
        <f t="shared" si="826"/>
        <v>31225.30000000029</v>
      </c>
    </row>
    <row r="3718" spans="1:25">
      <c r="A3718" t="s">
        <v>3795</v>
      </c>
      <c r="B3718" t="s">
        <v>3796</v>
      </c>
      <c r="C3718" t="s">
        <v>25</v>
      </c>
      <c r="D3718">
        <v>1</v>
      </c>
      <c r="E3718" s="36">
        <v>91.7</v>
      </c>
      <c r="F3718" s="4">
        <v>8.0000000000000002E-3</v>
      </c>
      <c r="G3718">
        <v>0</v>
      </c>
      <c r="H3718" s="25">
        <v>91.7</v>
      </c>
      <c r="I3718" s="25">
        <v>0</v>
      </c>
      <c r="J3718" s="3">
        <v>10000</v>
      </c>
      <c r="K3718" s="7">
        <f t="shared" si="813"/>
        <v>1</v>
      </c>
      <c r="L3718" s="6">
        <f t="shared" si="814"/>
        <v>91.7</v>
      </c>
      <c r="M3718">
        <v>1</v>
      </c>
      <c r="N3718" s="9">
        <f t="shared" si="815"/>
        <v>1</v>
      </c>
      <c r="O3718" s="9">
        <f t="shared" si="816"/>
        <v>0</v>
      </c>
      <c r="P3718" s="9">
        <f t="shared" si="817"/>
        <v>0</v>
      </c>
      <c r="Q3718" s="8">
        <f t="shared" si="818"/>
        <v>91.7</v>
      </c>
      <c r="R3718" s="8">
        <f t="shared" si="819"/>
        <v>0</v>
      </c>
      <c r="S3718" t="str">
        <f t="shared" si="820"/>
        <v>13.00.00</v>
      </c>
      <c r="T3718" t="str">
        <f t="shared" si="821"/>
        <v>14.00.00</v>
      </c>
      <c r="U3718" t="str">
        <f t="shared" si="822"/>
        <v>27-mar-2019</v>
      </c>
      <c r="V3718">
        <f t="shared" si="823"/>
        <v>3</v>
      </c>
      <c r="W3718">
        <f t="shared" si="824"/>
        <v>2019</v>
      </c>
      <c r="X3718">
        <f t="shared" si="825"/>
        <v>27</v>
      </c>
      <c r="Y3718" s="25">
        <f t="shared" si="826"/>
        <v>31317.000000000291</v>
      </c>
    </row>
    <row r="3719" spans="1:25">
      <c r="A3719" t="s">
        <v>28</v>
      </c>
      <c r="B3719" t="s">
        <v>6834</v>
      </c>
      <c r="C3719" t="s">
        <v>25</v>
      </c>
      <c r="D3719">
        <v>32</v>
      </c>
      <c r="E3719" s="36">
        <v>-10.7</v>
      </c>
      <c r="F3719" s="4">
        <v>-8.9999999999999998E-4</v>
      </c>
      <c r="G3719">
        <v>0</v>
      </c>
      <c r="H3719" s="25">
        <v>67.099999999999994</v>
      </c>
      <c r="I3719" s="25">
        <v>-14.7</v>
      </c>
      <c r="J3719" s="3">
        <v>10000</v>
      </c>
      <c r="K3719" s="7">
        <f t="shared" ref="K3719:K3782" si="827">+IF(AND(E3719&gt;=0,E3718&gt;=0),K3718+1,IF(AND(E3719&lt;0,E3718&lt;0),K3718-1,IF(AND(E3719&gt;=0,E3718&lt;0),1,-1)))</f>
        <v>-1</v>
      </c>
      <c r="L3719" s="6">
        <f t="shared" ref="L3719:L3782" si="828">+IF(AND(E3719&gt;=0,E3718&gt;=0),L3718+E3719,IF(AND(E3719&lt;0,E3718&lt;0),L3718+E3719,E3719))</f>
        <v>-10.7</v>
      </c>
      <c r="M3719">
        <v>1</v>
      </c>
      <c r="N3719" s="9">
        <f t="shared" ref="N3719:N3782" si="829">+IF(E3719&gt;0,1,0)</f>
        <v>0</v>
      </c>
      <c r="O3719" s="9">
        <f t="shared" ref="O3719:O3782" si="830">+IF(E3719&lt;0,-1,0)</f>
        <v>-1</v>
      </c>
      <c r="P3719" s="9">
        <f t="shared" ref="P3719:P3782" si="831">+IF(E3719=0,1,0)</f>
        <v>0</v>
      </c>
      <c r="Q3719" s="8">
        <f t="shared" ref="Q3719:Q3782" si="832">IF(E3719&gt;=0,E3719,0)</f>
        <v>0</v>
      </c>
      <c r="R3719" s="8">
        <f t="shared" ref="R3719:R3782" si="833">IF(E3719&lt;0,E3719,0)</f>
        <v>-10.7</v>
      </c>
      <c r="S3719" t="str">
        <f t="shared" ref="S3719:S3782" si="834">REPLACE(A3719,1,SEARCH(" ",A3719),"")</f>
        <v>13.30.00</v>
      </c>
      <c r="T3719" t="str">
        <f t="shared" ref="T3719:T3782" si="835">REPLACE(B3719,1,SEARCH(" ",B3719),"")</f>
        <v>16.10.00</v>
      </c>
      <c r="U3719" t="str">
        <f t="shared" ref="U3719:U3782" si="836">LEFT(A3719,11)</f>
        <v>27-mar-2019</v>
      </c>
      <c r="V3719">
        <f t="shared" ref="V3719:V3782" si="837">MONTH(U3719)</f>
        <v>3</v>
      </c>
      <c r="W3719">
        <f t="shared" ref="W3719:W3782" si="838">YEAR(U3719)</f>
        <v>2019</v>
      </c>
      <c r="X3719">
        <f t="shared" ref="X3719:X3782" si="839">DAY(U3719)</f>
        <v>27</v>
      </c>
      <c r="Y3719" s="25">
        <f t="shared" ref="Y3719:Y3782" si="840">Y3718+E3719</f>
        <v>31306.30000000029</v>
      </c>
    </row>
    <row r="3720" spans="1:25">
      <c r="A3720" t="s">
        <v>6834</v>
      </c>
      <c r="B3720" t="s">
        <v>6835</v>
      </c>
      <c r="C3720" t="s">
        <v>55</v>
      </c>
      <c r="D3720">
        <v>15</v>
      </c>
      <c r="E3720" s="36">
        <v>27.6</v>
      </c>
      <c r="F3720" s="4">
        <v>1.1999999999999999E-3</v>
      </c>
      <c r="G3720">
        <v>0</v>
      </c>
      <c r="H3720" s="25">
        <v>75.900000000000006</v>
      </c>
      <c r="I3720" s="25">
        <v>0</v>
      </c>
      <c r="J3720" s="3">
        <v>10000</v>
      </c>
      <c r="K3720" s="7">
        <f t="shared" si="827"/>
        <v>1</v>
      </c>
      <c r="L3720" s="6">
        <f t="shared" si="828"/>
        <v>27.6</v>
      </c>
      <c r="M3720">
        <v>1</v>
      </c>
      <c r="N3720" s="9">
        <f t="shared" si="829"/>
        <v>1</v>
      </c>
      <c r="O3720" s="9">
        <f t="shared" si="830"/>
        <v>0</v>
      </c>
      <c r="P3720" s="9">
        <f t="shared" si="831"/>
        <v>0</v>
      </c>
      <c r="Q3720" s="8">
        <f t="shared" si="832"/>
        <v>27.6</v>
      </c>
      <c r="R3720" s="8">
        <f t="shared" si="833"/>
        <v>0</v>
      </c>
      <c r="S3720" t="str">
        <f t="shared" si="834"/>
        <v>16.10.00</v>
      </c>
      <c r="T3720" t="str">
        <f t="shared" si="835"/>
        <v>17.25.00</v>
      </c>
      <c r="U3720" t="str">
        <f t="shared" si="836"/>
        <v>27-mar-2019</v>
      </c>
      <c r="V3720">
        <f t="shared" si="837"/>
        <v>3</v>
      </c>
      <c r="W3720">
        <f t="shared" si="838"/>
        <v>2019</v>
      </c>
      <c r="X3720">
        <f t="shared" si="839"/>
        <v>27</v>
      </c>
      <c r="Y3720" s="25">
        <f t="shared" si="840"/>
        <v>31333.900000000289</v>
      </c>
    </row>
    <row r="3721" spans="1:25">
      <c r="A3721" t="s">
        <v>4918</v>
      </c>
      <c r="B3721" t="s">
        <v>4919</v>
      </c>
      <c r="C3721" t="s">
        <v>25</v>
      </c>
      <c r="D3721">
        <v>2</v>
      </c>
      <c r="E3721" s="36">
        <v>-51.8</v>
      </c>
      <c r="F3721" s="4">
        <v>-4.4999999999999997E-3</v>
      </c>
      <c r="G3721">
        <v>0</v>
      </c>
      <c r="H3721" s="25">
        <v>7.5</v>
      </c>
      <c r="I3721" s="25">
        <v>-51.8</v>
      </c>
      <c r="J3721" s="3">
        <v>10000</v>
      </c>
      <c r="K3721" s="7">
        <f t="shared" si="827"/>
        <v>-1</v>
      </c>
      <c r="L3721" s="6">
        <f t="shared" si="828"/>
        <v>-51.8</v>
      </c>
      <c r="M3721">
        <v>1</v>
      </c>
      <c r="N3721" s="9">
        <f t="shared" si="829"/>
        <v>0</v>
      </c>
      <c r="O3721" s="9">
        <f t="shared" si="830"/>
        <v>-1</v>
      </c>
      <c r="P3721" s="9">
        <f t="shared" si="831"/>
        <v>0</v>
      </c>
      <c r="Q3721" s="8">
        <f t="shared" si="832"/>
        <v>0</v>
      </c>
      <c r="R3721" s="8">
        <f t="shared" si="833"/>
        <v>-51.8</v>
      </c>
      <c r="S3721" t="str">
        <f t="shared" si="834"/>
        <v>10.00.00</v>
      </c>
      <c r="T3721" t="str">
        <f t="shared" si="835"/>
        <v>12.00.00</v>
      </c>
      <c r="U3721" t="str">
        <f t="shared" si="836"/>
        <v>28-mar-2019</v>
      </c>
      <c r="V3721">
        <f t="shared" si="837"/>
        <v>3</v>
      </c>
      <c r="W3721">
        <f t="shared" si="838"/>
        <v>2019</v>
      </c>
      <c r="X3721">
        <f t="shared" si="839"/>
        <v>28</v>
      </c>
      <c r="Y3721" s="25">
        <f t="shared" si="840"/>
        <v>31282.10000000029</v>
      </c>
    </row>
    <row r="3722" spans="1:25">
      <c r="A3722" t="s">
        <v>6836</v>
      </c>
      <c r="B3722" t="s">
        <v>6837</v>
      </c>
      <c r="C3722" t="s">
        <v>25</v>
      </c>
      <c r="D3722">
        <v>17</v>
      </c>
      <c r="E3722" s="36">
        <v>-50.8</v>
      </c>
      <c r="F3722" s="4">
        <v>-4.4000000000000003E-3</v>
      </c>
      <c r="G3722">
        <v>0</v>
      </c>
      <c r="H3722" s="25">
        <v>8.8000000000000007</v>
      </c>
      <c r="I3722" s="25">
        <v>-50</v>
      </c>
      <c r="J3722" s="3">
        <v>10000</v>
      </c>
      <c r="K3722" s="7">
        <f t="shared" si="827"/>
        <v>-2</v>
      </c>
      <c r="L3722" s="6">
        <f t="shared" si="828"/>
        <v>-102.6</v>
      </c>
      <c r="M3722">
        <v>1</v>
      </c>
      <c r="N3722" s="9">
        <f t="shared" si="829"/>
        <v>0</v>
      </c>
      <c r="O3722" s="9">
        <f t="shared" si="830"/>
        <v>-1</v>
      </c>
      <c r="P3722" s="9">
        <f t="shared" si="831"/>
        <v>0</v>
      </c>
      <c r="Q3722" s="8">
        <f t="shared" si="832"/>
        <v>0</v>
      </c>
      <c r="R3722" s="8">
        <f t="shared" si="833"/>
        <v>-50.8</v>
      </c>
      <c r="S3722" t="str">
        <f t="shared" si="834"/>
        <v>15.00.00</v>
      </c>
      <c r="T3722" t="str">
        <f t="shared" si="835"/>
        <v>16.25.00</v>
      </c>
      <c r="U3722" t="str">
        <f t="shared" si="836"/>
        <v>28-mar-2019</v>
      </c>
      <c r="V3722">
        <f t="shared" si="837"/>
        <v>3</v>
      </c>
      <c r="W3722">
        <f t="shared" si="838"/>
        <v>2019</v>
      </c>
      <c r="X3722">
        <f t="shared" si="839"/>
        <v>28</v>
      </c>
      <c r="Y3722" s="25">
        <f t="shared" si="840"/>
        <v>31231.30000000029</v>
      </c>
    </row>
    <row r="3723" spans="1:25">
      <c r="A3723" t="s">
        <v>6837</v>
      </c>
      <c r="B3723" t="s">
        <v>6838</v>
      </c>
      <c r="C3723" t="s">
        <v>55</v>
      </c>
      <c r="D3723">
        <v>12</v>
      </c>
      <c r="E3723" s="36">
        <v>-14.6</v>
      </c>
      <c r="F3723" s="4">
        <v>-5.9999999999999995E-4</v>
      </c>
      <c r="G3723">
        <v>0</v>
      </c>
      <c r="H3723" s="25">
        <v>14.2</v>
      </c>
      <c r="I3723" s="25">
        <v>-30.4</v>
      </c>
      <c r="J3723" s="3">
        <v>10000</v>
      </c>
      <c r="K3723" s="7">
        <f t="shared" si="827"/>
        <v>-3</v>
      </c>
      <c r="L3723" s="6">
        <f t="shared" si="828"/>
        <v>-117.19999999999999</v>
      </c>
      <c r="M3723">
        <v>1</v>
      </c>
      <c r="N3723" s="9">
        <f t="shared" si="829"/>
        <v>0</v>
      </c>
      <c r="O3723" s="9">
        <f t="shared" si="830"/>
        <v>-1</v>
      </c>
      <c r="P3723" s="9">
        <f t="shared" si="831"/>
        <v>0</v>
      </c>
      <c r="Q3723" s="8">
        <f t="shared" si="832"/>
        <v>0</v>
      </c>
      <c r="R3723" s="8">
        <f t="shared" si="833"/>
        <v>-14.6</v>
      </c>
      <c r="S3723" t="str">
        <f t="shared" si="834"/>
        <v>16.25.00</v>
      </c>
      <c r="T3723" t="str">
        <f t="shared" si="835"/>
        <v>17.25.00</v>
      </c>
      <c r="U3723" t="str">
        <f t="shared" si="836"/>
        <v>28-mar-2019</v>
      </c>
      <c r="V3723">
        <f t="shared" si="837"/>
        <v>3</v>
      </c>
      <c r="W3723">
        <f t="shared" si="838"/>
        <v>2019</v>
      </c>
      <c r="X3723">
        <f t="shared" si="839"/>
        <v>28</v>
      </c>
      <c r="Y3723" s="25">
        <f t="shared" si="840"/>
        <v>31216.700000000292</v>
      </c>
    </row>
    <row r="3724" spans="1:25">
      <c r="A3724" t="s">
        <v>7808</v>
      </c>
      <c r="B3724" t="s">
        <v>7809</v>
      </c>
      <c r="C3724" t="s">
        <v>25</v>
      </c>
      <c r="D3724">
        <v>46</v>
      </c>
      <c r="E3724" s="36">
        <v>3.8</v>
      </c>
      <c r="F3724" s="4">
        <v>2.9999999999999997E-4</v>
      </c>
      <c r="G3724">
        <v>0</v>
      </c>
      <c r="H3724" s="25">
        <v>21.6</v>
      </c>
      <c r="I3724" s="25">
        <v>-47</v>
      </c>
      <c r="J3724" s="3">
        <v>10000</v>
      </c>
      <c r="K3724" s="7">
        <f t="shared" si="827"/>
        <v>1</v>
      </c>
      <c r="L3724" s="6">
        <f t="shared" si="828"/>
        <v>3.8</v>
      </c>
      <c r="M3724">
        <v>1</v>
      </c>
      <c r="N3724" s="9">
        <f t="shared" si="829"/>
        <v>1</v>
      </c>
      <c r="O3724" s="9">
        <f t="shared" si="830"/>
        <v>0</v>
      </c>
      <c r="P3724" s="9">
        <f t="shared" si="831"/>
        <v>0</v>
      </c>
      <c r="Q3724" s="8">
        <f t="shared" si="832"/>
        <v>3.8</v>
      </c>
      <c r="R3724" s="8">
        <f t="shared" si="833"/>
        <v>0</v>
      </c>
      <c r="S3724" t="str">
        <f t="shared" si="834"/>
        <v>9.30.00</v>
      </c>
      <c r="T3724" t="str">
        <f t="shared" si="835"/>
        <v>21.00.00</v>
      </c>
      <c r="U3724" t="str">
        <f t="shared" si="836"/>
        <v>28-mar-2019</v>
      </c>
      <c r="V3724">
        <f t="shared" si="837"/>
        <v>3</v>
      </c>
      <c r="W3724">
        <f t="shared" si="838"/>
        <v>2019</v>
      </c>
      <c r="X3724">
        <f t="shared" si="839"/>
        <v>28</v>
      </c>
      <c r="Y3724" s="25">
        <f t="shared" si="840"/>
        <v>31220.500000000291</v>
      </c>
    </row>
    <row r="3725" spans="1:25">
      <c r="A3725" t="s">
        <v>6839</v>
      </c>
      <c r="B3725" t="s">
        <v>6840</v>
      </c>
      <c r="C3725" t="s">
        <v>25</v>
      </c>
      <c r="D3725">
        <v>60</v>
      </c>
      <c r="E3725" s="36">
        <v>-14.8</v>
      </c>
      <c r="F3725" s="4">
        <v>-1.2999999999999999E-3</v>
      </c>
      <c r="G3725">
        <v>0</v>
      </c>
      <c r="H3725" s="25">
        <v>16.5</v>
      </c>
      <c r="I3725" s="25">
        <v>-53</v>
      </c>
      <c r="J3725" s="3">
        <v>10000</v>
      </c>
      <c r="K3725" s="7">
        <f t="shared" si="827"/>
        <v>-1</v>
      </c>
      <c r="L3725" s="6">
        <f t="shared" si="828"/>
        <v>-14.8</v>
      </c>
      <c r="M3725">
        <v>1</v>
      </c>
      <c r="N3725" s="9">
        <f t="shared" si="829"/>
        <v>0</v>
      </c>
      <c r="O3725" s="9">
        <f t="shared" si="830"/>
        <v>-1</v>
      </c>
      <c r="P3725" s="9">
        <f t="shared" si="831"/>
        <v>0</v>
      </c>
      <c r="Q3725" s="8">
        <f t="shared" si="832"/>
        <v>0</v>
      </c>
      <c r="R3725" s="8">
        <f t="shared" si="833"/>
        <v>-14.8</v>
      </c>
      <c r="S3725" t="str">
        <f t="shared" si="834"/>
        <v>12.25.00</v>
      </c>
      <c r="T3725" t="str">
        <f t="shared" si="835"/>
        <v>17.25.00</v>
      </c>
      <c r="U3725" t="str">
        <f t="shared" si="836"/>
        <v>29-mar-2019</v>
      </c>
      <c r="V3725">
        <f t="shared" si="837"/>
        <v>3</v>
      </c>
      <c r="W3725">
        <f t="shared" si="838"/>
        <v>2019</v>
      </c>
      <c r="X3725">
        <f t="shared" si="839"/>
        <v>29</v>
      </c>
      <c r="Y3725" s="25">
        <f t="shared" si="840"/>
        <v>31205.700000000292</v>
      </c>
    </row>
    <row r="3726" spans="1:25">
      <c r="A3726" t="s">
        <v>3797</v>
      </c>
      <c r="B3726" t="s">
        <v>3798</v>
      </c>
      <c r="C3726" t="s">
        <v>25</v>
      </c>
      <c r="D3726">
        <v>10</v>
      </c>
      <c r="E3726" s="36">
        <v>60.1</v>
      </c>
      <c r="F3726" s="4">
        <v>5.1999999999999998E-3</v>
      </c>
      <c r="G3726">
        <v>0</v>
      </c>
      <c r="H3726" s="25">
        <v>60.1</v>
      </c>
      <c r="I3726" s="25">
        <v>-44.2</v>
      </c>
      <c r="J3726" s="3">
        <v>10000</v>
      </c>
      <c r="K3726" s="7">
        <f t="shared" si="827"/>
        <v>1</v>
      </c>
      <c r="L3726" s="6">
        <f t="shared" si="828"/>
        <v>60.1</v>
      </c>
      <c r="M3726">
        <v>1</v>
      </c>
      <c r="N3726" s="9">
        <f t="shared" si="829"/>
        <v>1</v>
      </c>
      <c r="O3726" s="9">
        <f t="shared" si="830"/>
        <v>0</v>
      </c>
      <c r="P3726" s="9">
        <f t="shared" si="831"/>
        <v>0</v>
      </c>
      <c r="Q3726" s="8">
        <f t="shared" si="832"/>
        <v>60.1</v>
      </c>
      <c r="R3726" s="8">
        <f t="shared" si="833"/>
        <v>0</v>
      </c>
      <c r="S3726" t="str">
        <f t="shared" si="834"/>
        <v>13.00.00</v>
      </c>
      <c r="T3726" t="str">
        <f t="shared" si="835"/>
        <v>1.00.00</v>
      </c>
      <c r="U3726" t="str">
        <f t="shared" si="836"/>
        <v>29-mar-2019</v>
      </c>
      <c r="V3726">
        <f t="shared" si="837"/>
        <v>3</v>
      </c>
      <c r="W3726">
        <f t="shared" si="838"/>
        <v>2019</v>
      </c>
      <c r="X3726">
        <f t="shared" si="839"/>
        <v>29</v>
      </c>
      <c r="Y3726" s="25">
        <f t="shared" si="840"/>
        <v>31265.80000000029</v>
      </c>
    </row>
    <row r="3727" spans="1:25">
      <c r="A3727" t="s">
        <v>6842</v>
      </c>
      <c r="B3727" t="s">
        <v>6843</v>
      </c>
      <c r="C3727" t="s">
        <v>55</v>
      </c>
      <c r="D3727">
        <v>59</v>
      </c>
      <c r="E3727" s="36">
        <v>-78.8</v>
      </c>
      <c r="F3727" s="4">
        <v>-3.3999999999999998E-3</v>
      </c>
      <c r="G3727">
        <v>0</v>
      </c>
      <c r="H3727" s="25">
        <v>44.2</v>
      </c>
      <c r="I3727" s="25">
        <v>-79.599999999999994</v>
      </c>
      <c r="J3727" s="3">
        <v>10000</v>
      </c>
      <c r="K3727" s="7">
        <f t="shared" si="827"/>
        <v>-1</v>
      </c>
      <c r="L3727" s="6">
        <f t="shared" si="828"/>
        <v>-78.8</v>
      </c>
      <c r="M3727">
        <v>1</v>
      </c>
      <c r="N3727" s="9">
        <f t="shared" si="829"/>
        <v>0</v>
      </c>
      <c r="O3727" s="9">
        <f t="shared" si="830"/>
        <v>-1</v>
      </c>
      <c r="P3727" s="9">
        <f t="shared" si="831"/>
        <v>0</v>
      </c>
      <c r="Q3727" s="8">
        <f t="shared" si="832"/>
        <v>0</v>
      </c>
      <c r="R3727" s="8">
        <f t="shared" si="833"/>
        <v>-78.8</v>
      </c>
      <c r="S3727" t="str">
        <f t="shared" si="834"/>
        <v>12.30.00</v>
      </c>
      <c r="T3727" t="str">
        <f t="shared" si="835"/>
        <v>17.25.00</v>
      </c>
      <c r="U3727" t="str">
        <f t="shared" si="836"/>
        <v xml:space="preserve">1-apr-2019 </v>
      </c>
      <c r="V3727">
        <f t="shared" si="837"/>
        <v>4</v>
      </c>
      <c r="W3727">
        <f t="shared" si="838"/>
        <v>2019</v>
      </c>
      <c r="X3727">
        <f t="shared" si="839"/>
        <v>1</v>
      </c>
      <c r="Y3727" s="25">
        <f t="shared" si="840"/>
        <v>31187.000000000291</v>
      </c>
    </row>
    <row r="3728" spans="1:25">
      <c r="A3728" t="s">
        <v>4920</v>
      </c>
      <c r="B3728" t="s">
        <v>4921</v>
      </c>
      <c r="C3728" t="s">
        <v>25</v>
      </c>
      <c r="D3728">
        <v>11</v>
      </c>
      <c r="E3728" s="36">
        <v>-14.4</v>
      </c>
      <c r="F3728" s="4">
        <v>-1.1999999999999999E-3</v>
      </c>
      <c r="G3728">
        <v>0</v>
      </c>
      <c r="H3728" s="25">
        <v>14.2</v>
      </c>
      <c r="I3728" s="25">
        <v>-16</v>
      </c>
      <c r="J3728" s="3">
        <v>10000</v>
      </c>
      <c r="K3728" s="7">
        <f t="shared" si="827"/>
        <v>-2</v>
      </c>
      <c r="L3728" s="6">
        <f t="shared" si="828"/>
        <v>-93.2</v>
      </c>
      <c r="M3728">
        <v>1</v>
      </c>
      <c r="N3728" s="9">
        <f t="shared" si="829"/>
        <v>0</v>
      </c>
      <c r="O3728" s="9">
        <f t="shared" si="830"/>
        <v>-1</v>
      </c>
      <c r="P3728" s="9">
        <f t="shared" si="831"/>
        <v>0</v>
      </c>
      <c r="Q3728" s="8">
        <f t="shared" si="832"/>
        <v>0</v>
      </c>
      <c r="R3728" s="8">
        <f t="shared" si="833"/>
        <v>-14.4</v>
      </c>
      <c r="S3728" t="str">
        <f t="shared" si="834"/>
        <v>19.00.00</v>
      </c>
      <c r="T3728" t="str">
        <f t="shared" si="835"/>
        <v>6.00.00</v>
      </c>
      <c r="U3728" t="str">
        <f t="shared" si="836"/>
        <v xml:space="preserve">1-apr-2019 </v>
      </c>
      <c r="V3728">
        <f t="shared" si="837"/>
        <v>4</v>
      </c>
      <c r="W3728">
        <f t="shared" si="838"/>
        <v>2019</v>
      </c>
      <c r="X3728">
        <f t="shared" si="839"/>
        <v>1</v>
      </c>
      <c r="Y3728" s="25">
        <f t="shared" si="840"/>
        <v>31172.60000000029</v>
      </c>
    </row>
    <row r="3729" spans="1:25">
      <c r="A3729" t="s">
        <v>6841</v>
      </c>
      <c r="B3729" t="s">
        <v>6842</v>
      </c>
      <c r="C3729" t="s">
        <v>25</v>
      </c>
      <c r="D3729">
        <v>33</v>
      </c>
      <c r="E3729" s="36">
        <v>9</v>
      </c>
      <c r="F3729" s="4">
        <v>8.0000000000000004E-4</v>
      </c>
      <c r="G3729">
        <v>0</v>
      </c>
      <c r="H3729" s="25">
        <v>58.5</v>
      </c>
      <c r="I3729" s="25">
        <v>0</v>
      </c>
      <c r="J3729" s="3">
        <v>10000</v>
      </c>
      <c r="K3729" s="7">
        <f t="shared" si="827"/>
        <v>1</v>
      </c>
      <c r="L3729" s="6">
        <f t="shared" si="828"/>
        <v>9</v>
      </c>
      <c r="M3729">
        <v>1</v>
      </c>
      <c r="N3729" s="9">
        <f t="shared" si="829"/>
        <v>1</v>
      </c>
      <c r="O3729" s="9">
        <f t="shared" si="830"/>
        <v>0</v>
      </c>
      <c r="P3729" s="9">
        <f t="shared" si="831"/>
        <v>0</v>
      </c>
      <c r="Q3729" s="8">
        <f t="shared" si="832"/>
        <v>9</v>
      </c>
      <c r="R3729" s="8">
        <f t="shared" si="833"/>
        <v>0</v>
      </c>
      <c r="S3729" t="str">
        <f t="shared" si="834"/>
        <v>9.45.00</v>
      </c>
      <c r="T3729" t="str">
        <f t="shared" si="835"/>
        <v>12.30.00</v>
      </c>
      <c r="U3729" t="str">
        <f t="shared" si="836"/>
        <v xml:space="preserve">1-apr-2019 </v>
      </c>
      <c r="V3729">
        <f t="shared" si="837"/>
        <v>4</v>
      </c>
      <c r="W3729">
        <f t="shared" si="838"/>
        <v>2019</v>
      </c>
      <c r="X3729">
        <f t="shared" si="839"/>
        <v>1</v>
      </c>
      <c r="Y3729" s="25">
        <f t="shared" si="840"/>
        <v>31181.60000000029</v>
      </c>
    </row>
    <row r="3730" spans="1:25">
      <c r="A3730" t="s">
        <v>4921</v>
      </c>
      <c r="B3730" t="s">
        <v>4922</v>
      </c>
      <c r="C3730" t="s">
        <v>55</v>
      </c>
      <c r="D3730">
        <v>6</v>
      </c>
      <c r="E3730" s="36">
        <v>-43.8</v>
      </c>
      <c r="F3730" s="4">
        <v>-3.7000000000000002E-3</v>
      </c>
      <c r="G3730">
        <v>0</v>
      </c>
      <c r="H3730" s="25">
        <v>11.2</v>
      </c>
      <c r="I3730" s="25">
        <v>-45.1</v>
      </c>
      <c r="J3730" s="3">
        <v>10000</v>
      </c>
      <c r="K3730" s="7">
        <f t="shared" si="827"/>
        <v>-1</v>
      </c>
      <c r="L3730" s="6">
        <f t="shared" si="828"/>
        <v>-43.8</v>
      </c>
      <c r="M3730">
        <v>1</v>
      </c>
      <c r="N3730" s="9">
        <f t="shared" si="829"/>
        <v>0</v>
      </c>
      <c r="O3730" s="9">
        <f t="shared" si="830"/>
        <v>-1</v>
      </c>
      <c r="P3730" s="9">
        <f t="shared" si="831"/>
        <v>0</v>
      </c>
      <c r="Q3730" s="8">
        <f t="shared" si="832"/>
        <v>0</v>
      </c>
      <c r="R3730" s="8">
        <f t="shared" si="833"/>
        <v>-43.8</v>
      </c>
      <c r="S3730" t="str">
        <f t="shared" si="834"/>
        <v>6.00.00</v>
      </c>
      <c r="T3730" t="str">
        <f t="shared" si="835"/>
        <v>12.00.00</v>
      </c>
      <c r="U3730" t="str">
        <f t="shared" si="836"/>
        <v xml:space="preserve">2-apr-2019 </v>
      </c>
      <c r="V3730">
        <f t="shared" si="837"/>
        <v>4</v>
      </c>
      <c r="W3730">
        <f t="shared" si="838"/>
        <v>2019</v>
      </c>
      <c r="X3730">
        <f t="shared" si="839"/>
        <v>2</v>
      </c>
      <c r="Y3730" s="25">
        <f t="shared" si="840"/>
        <v>31137.80000000029</v>
      </c>
    </row>
    <row r="3731" spans="1:25">
      <c r="A3731" t="s">
        <v>6844</v>
      </c>
      <c r="B3731" t="s">
        <v>6845</v>
      </c>
      <c r="C3731" t="s">
        <v>55</v>
      </c>
      <c r="D3731">
        <v>1</v>
      </c>
      <c r="E3731" s="36">
        <v>-10</v>
      </c>
      <c r="F3731" s="4">
        <v>-4.0000000000000002E-4</v>
      </c>
      <c r="G3731">
        <v>0</v>
      </c>
      <c r="H3731" s="25">
        <v>0</v>
      </c>
      <c r="I3731" s="25">
        <v>-10</v>
      </c>
      <c r="J3731" s="3">
        <v>10000</v>
      </c>
      <c r="K3731" s="7">
        <f t="shared" si="827"/>
        <v>-2</v>
      </c>
      <c r="L3731" s="6">
        <f t="shared" si="828"/>
        <v>-53.8</v>
      </c>
      <c r="M3731">
        <v>1</v>
      </c>
      <c r="N3731" s="9">
        <f t="shared" si="829"/>
        <v>0</v>
      </c>
      <c r="O3731" s="9">
        <f t="shared" si="830"/>
        <v>-1</v>
      </c>
      <c r="P3731" s="9">
        <f t="shared" si="831"/>
        <v>0</v>
      </c>
      <c r="Q3731" s="8">
        <f t="shared" si="832"/>
        <v>0</v>
      </c>
      <c r="R3731" s="8">
        <f t="shared" si="833"/>
        <v>-10</v>
      </c>
      <c r="S3731" t="str">
        <f t="shared" si="834"/>
        <v>17.20.00</v>
      </c>
      <c r="T3731" t="str">
        <f t="shared" si="835"/>
        <v>17.25.00</v>
      </c>
      <c r="U3731" t="str">
        <f t="shared" si="836"/>
        <v xml:space="preserve">4-apr-2019 </v>
      </c>
      <c r="V3731">
        <f t="shared" si="837"/>
        <v>4</v>
      </c>
      <c r="W3731">
        <f t="shared" si="838"/>
        <v>2019</v>
      </c>
      <c r="X3731">
        <f t="shared" si="839"/>
        <v>4</v>
      </c>
      <c r="Y3731" s="25">
        <f t="shared" si="840"/>
        <v>31127.80000000029</v>
      </c>
    </row>
    <row r="3732" spans="1:25">
      <c r="A3732" t="s">
        <v>4923</v>
      </c>
      <c r="B3732" t="s">
        <v>4924</v>
      </c>
      <c r="C3732" t="s">
        <v>55</v>
      </c>
      <c r="D3732">
        <v>13</v>
      </c>
      <c r="E3732" s="36">
        <v>-5.4</v>
      </c>
      <c r="F3732" s="4">
        <v>-5.0000000000000001E-4</v>
      </c>
      <c r="G3732">
        <v>0</v>
      </c>
      <c r="H3732" s="25">
        <v>7.9</v>
      </c>
      <c r="I3732" s="25">
        <v>-23.6</v>
      </c>
      <c r="J3732" s="3">
        <v>10000</v>
      </c>
      <c r="K3732" s="7">
        <f t="shared" si="827"/>
        <v>-3</v>
      </c>
      <c r="L3732" s="6">
        <f t="shared" si="828"/>
        <v>-59.199999999999996</v>
      </c>
      <c r="M3732">
        <v>1</v>
      </c>
      <c r="N3732" s="9">
        <f t="shared" si="829"/>
        <v>0</v>
      </c>
      <c r="O3732" s="9">
        <f t="shared" si="830"/>
        <v>-1</v>
      </c>
      <c r="P3732" s="9">
        <f t="shared" si="831"/>
        <v>0</v>
      </c>
      <c r="Q3732" s="8">
        <f t="shared" si="832"/>
        <v>0</v>
      </c>
      <c r="R3732" s="8">
        <f t="shared" si="833"/>
        <v>-5.4</v>
      </c>
      <c r="S3732" t="str">
        <f t="shared" si="834"/>
        <v>1.00.00</v>
      </c>
      <c r="T3732" t="str">
        <f t="shared" si="835"/>
        <v>14.00.00</v>
      </c>
      <c r="U3732" t="str">
        <f t="shared" si="836"/>
        <v xml:space="preserve">5-apr-2019 </v>
      </c>
      <c r="V3732">
        <f t="shared" si="837"/>
        <v>4</v>
      </c>
      <c r="W3732">
        <f t="shared" si="838"/>
        <v>2019</v>
      </c>
      <c r="X3732">
        <f t="shared" si="839"/>
        <v>5</v>
      </c>
      <c r="Y3732" s="25">
        <f t="shared" si="840"/>
        <v>31122.400000000289</v>
      </c>
    </row>
    <row r="3733" spans="1:25">
      <c r="A3733" t="s">
        <v>4925</v>
      </c>
      <c r="B3733" t="s">
        <v>4926</v>
      </c>
      <c r="C3733" t="s">
        <v>55</v>
      </c>
      <c r="D3733">
        <v>12</v>
      </c>
      <c r="E3733" s="36">
        <v>11.1</v>
      </c>
      <c r="F3733" s="4">
        <v>8.9999999999999998E-4</v>
      </c>
      <c r="G3733">
        <v>0</v>
      </c>
      <c r="H3733" s="25">
        <v>41.7</v>
      </c>
      <c r="I3733" s="25">
        <v>-5.3</v>
      </c>
      <c r="J3733" s="3">
        <v>10000</v>
      </c>
      <c r="K3733" s="7">
        <f t="shared" si="827"/>
        <v>1</v>
      </c>
      <c r="L3733" s="6">
        <f t="shared" si="828"/>
        <v>11.1</v>
      </c>
      <c r="M3733">
        <v>1</v>
      </c>
      <c r="N3733" s="9">
        <f t="shared" si="829"/>
        <v>1</v>
      </c>
      <c r="O3733" s="9">
        <f t="shared" si="830"/>
        <v>0</v>
      </c>
      <c r="P3733" s="9">
        <f t="shared" si="831"/>
        <v>0</v>
      </c>
      <c r="Q3733" s="8">
        <f t="shared" si="832"/>
        <v>11.1</v>
      </c>
      <c r="R3733" s="8">
        <f t="shared" si="833"/>
        <v>0</v>
      </c>
      <c r="S3733" t="str">
        <f t="shared" si="834"/>
        <v>1.00.00</v>
      </c>
      <c r="T3733" t="str">
        <f t="shared" si="835"/>
        <v>13.00.00</v>
      </c>
      <c r="U3733" t="str">
        <f t="shared" si="836"/>
        <v xml:space="preserve">8-apr-2019 </v>
      </c>
      <c r="V3733">
        <f t="shared" si="837"/>
        <v>4</v>
      </c>
      <c r="W3733">
        <f t="shared" si="838"/>
        <v>2019</v>
      </c>
      <c r="X3733">
        <f t="shared" si="839"/>
        <v>8</v>
      </c>
      <c r="Y3733" s="25">
        <f t="shared" si="840"/>
        <v>31133.500000000287</v>
      </c>
    </row>
    <row r="3734" spans="1:25">
      <c r="A3734" t="s">
        <v>3799</v>
      </c>
      <c r="B3734" t="s">
        <v>3800</v>
      </c>
      <c r="C3734" t="s">
        <v>25</v>
      </c>
      <c r="D3734">
        <v>4</v>
      </c>
      <c r="E3734" s="36">
        <v>4</v>
      </c>
      <c r="F3734" s="4">
        <v>2.9999999999999997E-4</v>
      </c>
      <c r="G3734">
        <v>0</v>
      </c>
      <c r="H3734" s="25">
        <v>5.4</v>
      </c>
      <c r="I3734" s="25">
        <v>0</v>
      </c>
      <c r="J3734" s="3">
        <v>10000</v>
      </c>
      <c r="K3734" s="7">
        <f t="shared" si="827"/>
        <v>2</v>
      </c>
      <c r="L3734" s="6">
        <f t="shared" si="828"/>
        <v>15.1</v>
      </c>
      <c r="M3734">
        <v>1</v>
      </c>
      <c r="N3734" s="9">
        <f t="shared" si="829"/>
        <v>1</v>
      </c>
      <c r="O3734" s="9">
        <f t="shared" si="830"/>
        <v>0</v>
      </c>
      <c r="P3734" s="9">
        <f t="shared" si="831"/>
        <v>0</v>
      </c>
      <c r="Q3734" s="8">
        <f t="shared" si="832"/>
        <v>4</v>
      </c>
      <c r="R3734" s="8">
        <f t="shared" si="833"/>
        <v>0</v>
      </c>
      <c r="S3734" t="str">
        <f t="shared" si="834"/>
        <v>19.00.00</v>
      </c>
      <c r="T3734" t="str">
        <f t="shared" si="835"/>
        <v>23.00.00</v>
      </c>
      <c r="U3734" t="str">
        <f t="shared" si="836"/>
        <v xml:space="preserve">8-apr-2019 </v>
      </c>
      <c r="V3734">
        <f t="shared" si="837"/>
        <v>4</v>
      </c>
      <c r="W3734">
        <f t="shared" si="838"/>
        <v>2019</v>
      </c>
      <c r="X3734">
        <f t="shared" si="839"/>
        <v>8</v>
      </c>
      <c r="Y3734" s="25">
        <f t="shared" si="840"/>
        <v>31137.500000000287</v>
      </c>
    </row>
    <row r="3735" spans="1:25">
      <c r="A3735" t="s">
        <v>6846</v>
      </c>
      <c r="B3735" t="s">
        <v>6847</v>
      </c>
      <c r="C3735" t="s">
        <v>25</v>
      </c>
      <c r="D3735">
        <v>95</v>
      </c>
      <c r="E3735" s="36">
        <v>-25.5</v>
      </c>
      <c r="F3735" s="4">
        <v>-2.0999999999999999E-3</v>
      </c>
      <c r="G3735">
        <v>0</v>
      </c>
      <c r="H3735" s="25">
        <v>7.6</v>
      </c>
      <c r="I3735" s="25">
        <v>-29.2</v>
      </c>
      <c r="J3735" s="3">
        <v>10000</v>
      </c>
      <c r="K3735" s="7">
        <f t="shared" si="827"/>
        <v>-1</v>
      </c>
      <c r="L3735" s="6">
        <f t="shared" si="828"/>
        <v>-25.5</v>
      </c>
      <c r="M3735">
        <v>1</v>
      </c>
      <c r="N3735" s="9">
        <f t="shared" si="829"/>
        <v>0</v>
      </c>
      <c r="O3735" s="9">
        <f t="shared" si="830"/>
        <v>-1</v>
      </c>
      <c r="P3735" s="9">
        <f t="shared" si="831"/>
        <v>0</v>
      </c>
      <c r="Q3735" s="8">
        <f t="shared" si="832"/>
        <v>0</v>
      </c>
      <c r="R3735" s="8">
        <f t="shared" si="833"/>
        <v>-25.5</v>
      </c>
      <c r="S3735" t="str">
        <f t="shared" si="834"/>
        <v>9.30.00</v>
      </c>
      <c r="T3735" t="str">
        <f t="shared" si="835"/>
        <v>17.25.00</v>
      </c>
      <c r="U3735" t="str">
        <f t="shared" si="836"/>
        <v xml:space="preserve">8-apr-2019 </v>
      </c>
      <c r="V3735">
        <f t="shared" si="837"/>
        <v>4</v>
      </c>
      <c r="W3735">
        <f t="shared" si="838"/>
        <v>2019</v>
      </c>
      <c r="X3735">
        <f t="shared" si="839"/>
        <v>8</v>
      </c>
      <c r="Y3735" s="25">
        <f t="shared" si="840"/>
        <v>31112.000000000287</v>
      </c>
    </row>
    <row r="3736" spans="1:25">
      <c r="A3736" t="s">
        <v>4927</v>
      </c>
      <c r="B3736" t="s">
        <v>4928</v>
      </c>
      <c r="C3736" t="s">
        <v>25</v>
      </c>
      <c r="D3736">
        <v>19</v>
      </c>
      <c r="E3736" s="36">
        <v>11.6</v>
      </c>
      <c r="F3736" s="4">
        <v>1E-3</v>
      </c>
      <c r="G3736">
        <v>0</v>
      </c>
      <c r="H3736" s="25">
        <v>39.799999999999997</v>
      </c>
      <c r="I3736" s="25">
        <v>0</v>
      </c>
      <c r="J3736" s="3">
        <v>10000</v>
      </c>
      <c r="K3736" s="7">
        <f t="shared" si="827"/>
        <v>1</v>
      </c>
      <c r="L3736" s="6">
        <f t="shared" si="828"/>
        <v>11.6</v>
      </c>
      <c r="M3736">
        <v>1</v>
      </c>
      <c r="N3736" s="9">
        <f t="shared" si="829"/>
        <v>1</v>
      </c>
      <c r="O3736" s="9">
        <f t="shared" si="830"/>
        <v>0</v>
      </c>
      <c r="P3736" s="9">
        <f t="shared" si="831"/>
        <v>0</v>
      </c>
      <c r="Q3736" s="8">
        <f t="shared" si="832"/>
        <v>11.6</v>
      </c>
      <c r="R3736" s="8">
        <f t="shared" si="833"/>
        <v>0</v>
      </c>
      <c r="S3736" t="str">
        <f t="shared" si="834"/>
        <v>10.00.00</v>
      </c>
      <c r="T3736" t="str">
        <f t="shared" si="835"/>
        <v>5.00.00</v>
      </c>
      <c r="U3736" t="str">
        <f t="shared" si="836"/>
        <v>10-apr-2019</v>
      </c>
      <c r="V3736">
        <f t="shared" si="837"/>
        <v>4</v>
      </c>
      <c r="W3736">
        <f t="shared" si="838"/>
        <v>2019</v>
      </c>
      <c r="X3736">
        <f t="shared" si="839"/>
        <v>10</v>
      </c>
      <c r="Y3736" s="25">
        <f t="shared" si="840"/>
        <v>31123.600000000286</v>
      </c>
    </row>
    <row r="3737" spans="1:25">
      <c r="A3737" t="s">
        <v>6849</v>
      </c>
      <c r="B3737" t="s">
        <v>6850</v>
      </c>
      <c r="C3737" t="s">
        <v>25</v>
      </c>
      <c r="D3737">
        <v>68</v>
      </c>
      <c r="E3737" s="36">
        <v>35.6</v>
      </c>
      <c r="F3737" s="4">
        <v>3.0000000000000001E-3</v>
      </c>
      <c r="G3737">
        <v>0</v>
      </c>
      <c r="H3737" s="25">
        <v>51.1</v>
      </c>
      <c r="I3737" s="25">
        <v>-0.4</v>
      </c>
      <c r="J3737" s="3">
        <v>10000</v>
      </c>
      <c r="K3737" s="7">
        <f t="shared" si="827"/>
        <v>2</v>
      </c>
      <c r="L3737" s="6">
        <f t="shared" si="828"/>
        <v>47.2</v>
      </c>
      <c r="M3737">
        <v>1</v>
      </c>
      <c r="N3737" s="9">
        <f t="shared" si="829"/>
        <v>1</v>
      </c>
      <c r="O3737" s="9">
        <f t="shared" si="830"/>
        <v>0</v>
      </c>
      <c r="P3737" s="9">
        <f t="shared" si="831"/>
        <v>0</v>
      </c>
      <c r="Q3737" s="8">
        <f t="shared" si="832"/>
        <v>35.6</v>
      </c>
      <c r="R3737" s="8">
        <f t="shared" si="833"/>
        <v>0</v>
      </c>
      <c r="S3737" t="str">
        <f t="shared" si="834"/>
        <v>11.45.00</v>
      </c>
      <c r="T3737" t="str">
        <f t="shared" si="835"/>
        <v>17.25.00</v>
      </c>
      <c r="U3737" t="str">
        <f t="shared" si="836"/>
        <v>11-apr-2019</v>
      </c>
      <c r="V3737">
        <f t="shared" si="837"/>
        <v>4</v>
      </c>
      <c r="W3737">
        <f t="shared" si="838"/>
        <v>2019</v>
      </c>
      <c r="X3737">
        <f t="shared" si="839"/>
        <v>11</v>
      </c>
      <c r="Y3737" s="25">
        <f t="shared" si="840"/>
        <v>31159.200000000284</v>
      </c>
    </row>
    <row r="3738" spans="1:25">
      <c r="A3738" t="s">
        <v>6848</v>
      </c>
      <c r="B3738" t="s">
        <v>6849</v>
      </c>
      <c r="C3738" t="s">
        <v>55</v>
      </c>
      <c r="D3738">
        <v>22</v>
      </c>
      <c r="E3738" s="36">
        <v>-118.4</v>
      </c>
      <c r="F3738" s="4">
        <v>-5.0000000000000001E-3</v>
      </c>
      <c r="G3738">
        <v>0</v>
      </c>
      <c r="H3738" s="25">
        <v>0</v>
      </c>
      <c r="I3738" s="25">
        <v>-117.4</v>
      </c>
      <c r="J3738" s="3">
        <v>10000</v>
      </c>
      <c r="K3738" s="7">
        <f t="shared" si="827"/>
        <v>-1</v>
      </c>
      <c r="L3738" s="6">
        <f t="shared" si="828"/>
        <v>-118.4</v>
      </c>
      <c r="M3738">
        <v>1</v>
      </c>
      <c r="N3738" s="9">
        <f t="shared" si="829"/>
        <v>0</v>
      </c>
      <c r="O3738" s="9">
        <f t="shared" si="830"/>
        <v>-1</v>
      </c>
      <c r="P3738" s="9">
        <f t="shared" si="831"/>
        <v>0</v>
      </c>
      <c r="Q3738" s="8">
        <f t="shared" si="832"/>
        <v>0</v>
      </c>
      <c r="R3738" s="8">
        <f t="shared" si="833"/>
        <v>-118.4</v>
      </c>
      <c r="S3738" t="str">
        <f t="shared" si="834"/>
        <v>9.55.00</v>
      </c>
      <c r="T3738" t="str">
        <f t="shared" si="835"/>
        <v>11.45.00</v>
      </c>
      <c r="U3738" t="str">
        <f t="shared" si="836"/>
        <v>11-apr-2019</v>
      </c>
      <c r="V3738">
        <f t="shared" si="837"/>
        <v>4</v>
      </c>
      <c r="W3738">
        <f t="shared" si="838"/>
        <v>2019</v>
      </c>
      <c r="X3738">
        <f t="shared" si="839"/>
        <v>11</v>
      </c>
      <c r="Y3738" s="25">
        <f t="shared" si="840"/>
        <v>31040.800000000283</v>
      </c>
    </row>
    <row r="3739" spans="1:25">
      <c r="A3739" t="s">
        <v>4929</v>
      </c>
      <c r="B3739" t="s">
        <v>4929</v>
      </c>
      <c r="C3739" t="s">
        <v>55</v>
      </c>
      <c r="D3739">
        <v>0</v>
      </c>
      <c r="E3739" s="36">
        <v>-75.8</v>
      </c>
      <c r="F3739" s="4">
        <v>-6.4000000000000003E-3</v>
      </c>
      <c r="G3739">
        <v>0</v>
      </c>
      <c r="H3739" s="25">
        <v>0</v>
      </c>
      <c r="I3739" s="25">
        <v>-75.8</v>
      </c>
      <c r="J3739" s="3">
        <v>10000</v>
      </c>
      <c r="K3739" s="7">
        <f t="shared" si="827"/>
        <v>-2</v>
      </c>
      <c r="L3739" s="6">
        <f t="shared" si="828"/>
        <v>-194.2</v>
      </c>
      <c r="M3739">
        <v>1</v>
      </c>
      <c r="N3739" s="9">
        <f t="shared" si="829"/>
        <v>0</v>
      </c>
      <c r="O3739" s="9">
        <f t="shared" si="830"/>
        <v>-1</v>
      </c>
      <c r="P3739" s="9">
        <f t="shared" si="831"/>
        <v>0</v>
      </c>
      <c r="Q3739" s="8">
        <f t="shared" si="832"/>
        <v>0</v>
      </c>
      <c r="R3739" s="8">
        <f t="shared" si="833"/>
        <v>-75.8</v>
      </c>
      <c r="S3739" t="str">
        <f t="shared" si="834"/>
        <v>10.00.00</v>
      </c>
      <c r="T3739" t="str">
        <f t="shared" si="835"/>
        <v>10.00.00</v>
      </c>
      <c r="U3739" t="str">
        <f t="shared" si="836"/>
        <v>12-apr-2019</v>
      </c>
      <c r="V3739">
        <f t="shared" si="837"/>
        <v>4</v>
      </c>
      <c r="W3739">
        <f t="shared" si="838"/>
        <v>2019</v>
      </c>
      <c r="X3739">
        <f t="shared" si="839"/>
        <v>12</v>
      </c>
      <c r="Y3739" s="25">
        <f t="shared" si="840"/>
        <v>30965.000000000284</v>
      </c>
    </row>
    <row r="3740" spans="1:25">
      <c r="A3740" t="s">
        <v>6851</v>
      </c>
      <c r="B3740" t="s">
        <v>6852</v>
      </c>
      <c r="C3740" t="s">
        <v>25</v>
      </c>
      <c r="D3740">
        <v>82</v>
      </c>
      <c r="E3740" s="36">
        <v>44</v>
      </c>
      <c r="F3740" s="4">
        <v>3.7000000000000002E-3</v>
      </c>
      <c r="G3740">
        <v>0</v>
      </c>
      <c r="H3740" s="25">
        <v>73.7</v>
      </c>
      <c r="I3740" s="25">
        <v>0</v>
      </c>
      <c r="J3740" s="3">
        <v>10000</v>
      </c>
      <c r="K3740" s="7">
        <f t="shared" si="827"/>
        <v>1</v>
      </c>
      <c r="L3740" s="6">
        <f t="shared" si="828"/>
        <v>44</v>
      </c>
      <c r="M3740">
        <v>1</v>
      </c>
      <c r="N3740" s="9">
        <f t="shared" si="829"/>
        <v>1</v>
      </c>
      <c r="O3740" s="9">
        <f t="shared" si="830"/>
        <v>0</v>
      </c>
      <c r="P3740" s="9">
        <f t="shared" si="831"/>
        <v>0</v>
      </c>
      <c r="Q3740" s="8">
        <f t="shared" si="832"/>
        <v>44</v>
      </c>
      <c r="R3740" s="8">
        <f t="shared" si="833"/>
        <v>0</v>
      </c>
      <c r="S3740" t="str">
        <f t="shared" si="834"/>
        <v>10.35.00</v>
      </c>
      <c r="T3740" t="str">
        <f t="shared" si="835"/>
        <v>17.25.00</v>
      </c>
      <c r="U3740" t="str">
        <f t="shared" si="836"/>
        <v>12-apr-2019</v>
      </c>
      <c r="V3740">
        <f t="shared" si="837"/>
        <v>4</v>
      </c>
      <c r="W3740">
        <f t="shared" si="838"/>
        <v>2019</v>
      </c>
      <c r="X3740">
        <f t="shared" si="839"/>
        <v>12</v>
      </c>
      <c r="Y3740" s="25">
        <f t="shared" si="840"/>
        <v>31009.000000000284</v>
      </c>
    </row>
    <row r="3741" spans="1:25">
      <c r="A3741" t="s">
        <v>7810</v>
      </c>
      <c r="B3741" t="s">
        <v>7811</v>
      </c>
      <c r="C3741" t="s">
        <v>25</v>
      </c>
      <c r="D3741">
        <v>28</v>
      </c>
      <c r="E3741" s="36">
        <v>-4.5</v>
      </c>
      <c r="F3741" s="4">
        <v>-4.0000000000000002E-4</v>
      </c>
      <c r="G3741">
        <v>0</v>
      </c>
      <c r="H3741" s="25">
        <v>0.5</v>
      </c>
      <c r="I3741" s="25">
        <v>-20.5</v>
      </c>
      <c r="J3741" s="3">
        <v>10000</v>
      </c>
      <c r="K3741" s="7">
        <f t="shared" si="827"/>
        <v>-1</v>
      </c>
      <c r="L3741" s="6">
        <f t="shared" si="828"/>
        <v>-4.5</v>
      </c>
      <c r="M3741">
        <v>1</v>
      </c>
      <c r="N3741" s="9">
        <f t="shared" si="829"/>
        <v>0</v>
      </c>
      <c r="O3741" s="9">
        <f t="shared" si="830"/>
        <v>-1</v>
      </c>
      <c r="P3741" s="9">
        <f t="shared" si="831"/>
        <v>0</v>
      </c>
      <c r="Q3741" s="8">
        <f t="shared" si="832"/>
        <v>0</v>
      </c>
      <c r="R3741" s="8">
        <f t="shared" si="833"/>
        <v>-4.5</v>
      </c>
      <c r="S3741" t="str">
        <f t="shared" si="834"/>
        <v>14.00.00</v>
      </c>
      <c r="T3741" t="str">
        <f t="shared" si="835"/>
        <v>21.00.00</v>
      </c>
      <c r="U3741" t="str">
        <f t="shared" si="836"/>
        <v>16-apr-2019</v>
      </c>
      <c r="V3741">
        <f t="shared" si="837"/>
        <v>4</v>
      </c>
      <c r="W3741">
        <f t="shared" si="838"/>
        <v>2019</v>
      </c>
      <c r="X3741">
        <f t="shared" si="839"/>
        <v>16</v>
      </c>
      <c r="Y3741" s="25">
        <f t="shared" si="840"/>
        <v>31004.500000000284</v>
      </c>
    </row>
    <row r="3742" spans="1:25">
      <c r="A3742" t="s">
        <v>4930</v>
      </c>
      <c r="B3742" t="s">
        <v>4931</v>
      </c>
      <c r="C3742" t="s">
        <v>55</v>
      </c>
      <c r="D3742">
        <v>8</v>
      </c>
      <c r="E3742" s="36">
        <v>5</v>
      </c>
      <c r="F3742" s="4">
        <v>4.0000000000000002E-4</v>
      </c>
      <c r="G3742">
        <v>0</v>
      </c>
      <c r="H3742" s="25">
        <v>44.2</v>
      </c>
      <c r="I3742" s="25">
        <v>0</v>
      </c>
      <c r="J3742" s="3">
        <v>10000</v>
      </c>
      <c r="K3742" s="7">
        <f t="shared" si="827"/>
        <v>1</v>
      </c>
      <c r="L3742" s="6">
        <f t="shared" si="828"/>
        <v>5</v>
      </c>
      <c r="M3742">
        <v>1</v>
      </c>
      <c r="N3742" s="9">
        <f t="shared" si="829"/>
        <v>1</v>
      </c>
      <c r="O3742" s="9">
        <f t="shared" si="830"/>
        <v>0</v>
      </c>
      <c r="P3742" s="9">
        <f t="shared" si="831"/>
        <v>0</v>
      </c>
      <c r="Q3742" s="8">
        <f t="shared" si="832"/>
        <v>5</v>
      </c>
      <c r="R3742" s="8">
        <f t="shared" si="833"/>
        <v>0</v>
      </c>
      <c r="S3742" t="str">
        <f t="shared" si="834"/>
        <v>3.00.00</v>
      </c>
      <c r="T3742" t="str">
        <f t="shared" si="835"/>
        <v>11.00.00</v>
      </c>
      <c r="U3742" t="str">
        <f t="shared" si="836"/>
        <v>18-apr-2019</v>
      </c>
      <c r="V3742">
        <f t="shared" si="837"/>
        <v>4</v>
      </c>
      <c r="W3742">
        <f t="shared" si="838"/>
        <v>2019</v>
      </c>
      <c r="X3742">
        <f t="shared" si="839"/>
        <v>18</v>
      </c>
      <c r="Y3742" s="25">
        <f t="shared" si="840"/>
        <v>31009.500000000284</v>
      </c>
    </row>
    <row r="3743" spans="1:25">
      <c r="A3743" t="s">
        <v>4932</v>
      </c>
      <c r="B3743" t="s">
        <v>4933</v>
      </c>
      <c r="C3743" t="s">
        <v>55</v>
      </c>
      <c r="D3743">
        <v>6</v>
      </c>
      <c r="E3743" s="36">
        <v>-29.7</v>
      </c>
      <c r="F3743" s="4">
        <v>-2.3999999999999998E-3</v>
      </c>
      <c r="G3743">
        <v>0</v>
      </c>
      <c r="H3743" s="25">
        <v>6.6</v>
      </c>
      <c r="I3743" s="25">
        <v>-29.7</v>
      </c>
      <c r="J3743" s="3">
        <v>10000</v>
      </c>
      <c r="K3743" s="7">
        <f t="shared" si="827"/>
        <v>-1</v>
      </c>
      <c r="L3743" s="6">
        <f t="shared" si="828"/>
        <v>-29.7</v>
      </c>
      <c r="M3743">
        <v>1</v>
      </c>
      <c r="N3743" s="9">
        <f t="shared" si="829"/>
        <v>0</v>
      </c>
      <c r="O3743" s="9">
        <f t="shared" si="830"/>
        <v>-1</v>
      </c>
      <c r="P3743" s="9">
        <f t="shared" si="831"/>
        <v>0</v>
      </c>
      <c r="Q3743" s="8">
        <f t="shared" si="832"/>
        <v>0</v>
      </c>
      <c r="R3743" s="8">
        <f t="shared" si="833"/>
        <v>-29.7</v>
      </c>
      <c r="S3743" t="str">
        <f t="shared" si="834"/>
        <v>11.00.00</v>
      </c>
      <c r="T3743" t="str">
        <f t="shared" si="835"/>
        <v>17.00.00</v>
      </c>
      <c r="U3743" t="str">
        <f t="shared" si="836"/>
        <v>22-apr-2019</v>
      </c>
      <c r="V3743">
        <f t="shared" si="837"/>
        <v>4</v>
      </c>
      <c r="W3743">
        <f t="shared" si="838"/>
        <v>2019</v>
      </c>
      <c r="X3743">
        <f t="shared" si="839"/>
        <v>22</v>
      </c>
      <c r="Y3743" s="25">
        <f t="shared" si="840"/>
        <v>30979.800000000283</v>
      </c>
    </row>
    <row r="3744" spans="1:25">
      <c r="A3744" t="s">
        <v>3801</v>
      </c>
      <c r="B3744" t="s">
        <v>3802</v>
      </c>
      <c r="C3744" t="s">
        <v>25</v>
      </c>
      <c r="D3744">
        <v>8</v>
      </c>
      <c r="E3744" s="36">
        <v>31.6</v>
      </c>
      <c r="F3744" s="4">
        <v>2.5999999999999999E-3</v>
      </c>
      <c r="G3744">
        <v>0</v>
      </c>
      <c r="H3744" s="25">
        <v>32.1</v>
      </c>
      <c r="I3744" s="25">
        <v>0</v>
      </c>
      <c r="J3744" s="3">
        <v>10000</v>
      </c>
      <c r="K3744" s="7">
        <f t="shared" si="827"/>
        <v>1</v>
      </c>
      <c r="L3744" s="6">
        <f t="shared" si="828"/>
        <v>31.6</v>
      </c>
      <c r="M3744">
        <v>1</v>
      </c>
      <c r="N3744" s="9">
        <f t="shared" si="829"/>
        <v>1</v>
      </c>
      <c r="O3744" s="9">
        <f t="shared" si="830"/>
        <v>0</v>
      </c>
      <c r="P3744" s="9">
        <f t="shared" si="831"/>
        <v>0</v>
      </c>
      <c r="Q3744" s="8">
        <f t="shared" si="832"/>
        <v>31.6</v>
      </c>
      <c r="R3744" s="8">
        <f t="shared" si="833"/>
        <v>0</v>
      </c>
      <c r="S3744" t="str">
        <f t="shared" si="834"/>
        <v>15.00.00</v>
      </c>
      <c r="T3744" t="str">
        <f t="shared" si="835"/>
        <v>23.00.00</v>
      </c>
      <c r="U3744" t="str">
        <f t="shared" si="836"/>
        <v>23-apr-2019</v>
      </c>
      <c r="V3744">
        <f t="shared" si="837"/>
        <v>4</v>
      </c>
      <c r="W3744">
        <f t="shared" si="838"/>
        <v>2019</v>
      </c>
      <c r="X3744">
        <f t="shared" si="839"/>
        <v>23</v>
      </c>
      <c r="Y3744" s="25">
        <f t="shared" si="840"/>
        <v>31011.400000000282</v>
      </c>
    </row>
    <row r="3745" spans="1:25">
      <c r="A3745" t="s">
        <v>4934</v>
      </c>
      <c r="B3745" t="s">
        <v>4935</v>
      </c>
      <c r="C3745" t="s">
        <v>55</v>
      </c>
      <c r="D3745">
        <v>14</v>
      </c>
      <c r="E3745" s="36">
        <v>-7.9</v>
      </c>
      <c r="F3745" s="4">
        <v>-5.9999999999999995E-4</v>
      </c>
      <c r="G3745">
        <v>0</v>
      </c>
      <c r="H3745" s="25">
        <v>35.700000000000003</v>
      </c>
      <c r="I3745" s="25">
        <v>-14.1</v>
      </c>
      <c r="J3745" s="3">
        <v>10000</v>
      </c>
      <c r="K3745" s="7">
        <f t="shared" si="827"/>
        <v>-1</v>
      </c>
      <c r="L3745" s="6">
        <f t="shared" si="828"/>
        <v>-7.9</v>
      </c>
      <c r="M3745">
        <v>1</v>
      </c>
      <c r="N3745" s="9">
        <f t="shared" si="829"/>
        <v>0</v>
      </c>
      <c r="O3745" s="9">
        <f t="shared" si="830"/>
        <v>-1</v>
      </c>
      <c r="P3745" s="9">
        <f t="shared" si="831"/>
        <v>0</v>
      </c>
      <c r="Q3745" s="8">
        <f t="shared" si="832"/>
        <v>0</v>
      </c>
      <c r="R3745" s="8">
        <f t="shared" si="833"/>
        <v>-7.9</v>
      </c>
      <c r="S3745" t="str">
        <f t="shared" si="834"/>
        <v>3.00.00</v>
      </c>
      <c r="T3745" t="str">
        <f t="shared" si="835"/>
        <v>17.00.00</v>
      </c>
      <c r="U3745" t="str">
        <f t="shared" si="836"/>
        <v>23-apr-2019</v>
      </c>
      <c r="V3745">
        <f t="shared" si="837"/>
        <v>4</v>
      </c>
      <c r="W3745">
        <f t="shared" si="838"/>
        <v>2019</v>
      </c>
      <c r="X3745">
        <f t="shared" si="839"/>
        <v>23</v>
      </c>
      <c r="Y3745" s="25">
        <f t="shared" si="840"/>
        <v>31003.50000000028</v>
      </c>
    </row>
    <row r="3746" spans="1:25">
      <c r="A3746" t="s">
        <v>4936</v>
      </c>
      <c r="B3746" t="s">
        <v>4937</v>
      </c>
      <c r="C3746" t="s">
        <v>55</v>
      </c>
      <c r="D3746">
        <v>3</v>
      </c>
      <c r="E3746" s="36">
        <v>-71.8</v>
      </c>
      <c r="F3746" s="4">
        <v>-5.8999999999999999E-3</v>
      </c>
      <c r="G3746">
        <v>0</v>
      </c>
      <c r="H3746" s="25">
        <v>0</v>
      </c>
      <c r="I3746" s="25">
        <v>-71.8</v>
      </c>
      <c r="J3746" s="3">
        <v>10000</v>
      </c>
      <c r="K3746" s="7">
        <f t="shared" si="827"/>
        <v>-2</v>
      </c>
      <c r="L3746" s="6">
        <f t="shared" si="828"/>
        <v>-79.7</v>
      </c>
      <c r="M3746">
        <v>1</v>
      </c>
      <c r="N3746" s="9">
        <f t="shared" si="829"/>
        <v>0</v>
      </c>
      <c r="O3746" s="9">
        <f t="shared" si="830"/>
        <v>-1</v>
      </c>
      <c r="P3746" s="9">
        <f t="shared" si="831"/>
        <v>0</v>
      </c>
      <c r="Q3746" s="8">
        <f t="shared" si="832"/>
        <v>0</v>
      </c>
      <c r="R3746" s="8">
        <f t="shared" si="833"/>
        <v>-71.8</v>
      </c>
      <c r="S3746" t="str">
        <f t="shared" si="834"/>
        <v>6.00.00</v>
      </c>
      <c r="T3746" t="str">
        <f t="shared" si="835"/>
        <v>9.00.00</v>
      </c>
      <c r="U3746" t="str">
        <f t="shared" si="836"/>
        <v>24-apr-2019</v>
      </c>
      <c r="V3746">
        <f t="shared" si="837"/>
        <v>4</v>
      </c>
      <c r="W3746">
        <f t="shared" si="838"/>
        <v>2019</v>
      </c>
      <c r="X3746">
        <f t="shared" si="839"/>
        <v>24</v>
      </c>
      <c r="Y3746" s="25">
        <f t="shared" si="840"/>
        <v>30931.700000000281</v>
      </c>
    </row>
    <row r="3747" spans="1:25">
      <c r="A3747" t="s">
        <v>6853</v>
      </c>
      <c r="B3747" t="s">
        <v>6854</v>
      </c>
      <c r="C3747" t="s">
        <v>25</v>
      </c>
      <c r="D3747">
        <v>72</v>
      </c>
      <c r="E3747" s="36">
        <v>-25.6</v>
      </c>
      <c r="F3747" s="4">
        <v>-2.0999999999999999E-3</v>
      </c>
      <c r="G3747">
        <v>0</v>
      </c>
      <c r="H3747" s="25">
        <v>8</v>
      </c>
      <c r="I3747" s="25">
        <v>-67.099999999999994</v>
      </c>
      <c r="J3747" s="3">
        <v>10000</v>
      </c>
      <c r="K3747" s="7">
        <f t="shared" si="827"/>
        <v>-3</v>
      </c>
      <c r="L3747" s="6">
        <f t="shared" si="828"/>
        <v>-105.30000000000001</v>
      </c>
      <c r="M3747">
        <v>1</v>
      </c>
      <c r="N3747" s="9">
        <f t="shared" si="829"/>
        <v>0</v>
      </c>
      <c r="O3747" s="9">
        <f t="shared" si="830"/>
        <v>-1</v>
      </c>
      <c r="P3747" s="9">
        <f t="shared" si="831"/>
        <v>0</v>
      </c>
      <c r="Q3747" s="8">
        <f t="shared" si="832"/>
        <v>0</v>
      </c>
      <c r="R3747" s="8">
        <f t="shared" si="833"/>
        <v>-25.6</v>
      </c>
      <c r="S3747" t="str">
        <f t="shared" si="834"/>
        <v>11.25.00</v>
      </c>
      <c r="T3747" t="str">
        <f t="shared" si="835"/>
        <v>17.25.00</v>
      </c>
      <c r="U3747" t="str">
        <f t="shared" si="836"/>
        <v>25-apr-2019</v>
      </c>
      <c r="V3747">
        <f t="shared" si="837"/>
        <v>4</v>
      </c>
      <c r="W3747">
        <f t="shared" si="838"/>
        <v>2019</v>
      </c>
      <c r="X3747">
        <f t="shared" si="839"/>
        <v>25</v>
      </c>
      <c r="Y3747" s="25">
        <f t="shared" si="840"/>
        <v>30906.100000000282</v>
      </c>
    </row>
    <row r="3748" spans="1:25">
      <c r="A3748" t="s">
        <v>4939</v>
      </c>
      <c r="B3748" t="s">
        <v>4940</v>
      </c>
      <c r="C3748" t="s">
        <v>25</v>
      </c>
      <c r="D3748">
        <v>22</v>
      </c>
      <c r="E3748" s="36">
        <v>65.2</v>
      </c>
      <c r="F3748" s="4">
        <v>5.3E-3</v>
      </c>
      <c r="G3748">
        <v>0</v>
      </c>
      <c r="H3748" s="25">
        <v>64.2</v>
      </c>
      <c r="I3748" s="25">
        <v>0</v>
      </c>
      <c r="J3748" s="3">
        <v>10000</v>
      </c>
      <c r="K3748" s="7">
        <f t="shared" si="827"/>
        <v>1</v>
      </c>
      <c r="L3748" s="6">
        <f t="shared" si="828"/>
        <v>65.2</v>
      </c>
      <c r="M3748">
        <v>1</v>
      </c>
      <c r="N3748" s="9">
        <f t="shared" si="829"/>
        <v>1</v>
      </c>
      <c r="O3748" s="9">
        <f t="shared" si="830"/>
        <v>0</v>
      </c>
      <c r="P3748" s="9">
        <f t="shared" si="831"/>
        <v>0</v>
      </c>
      <c r="Q3748" s="8">
        <f t="shared" si="832"/>
        <v>65.2</v>
      </c>
      <c r="R3748" s="8">
        <f t="shared" si="833"/>
        <v>0</v>
      </c>
      <c r="S3748" t="str">
        <f t="shared" si="834"/>
        <v>11.00.00</v>
      </c>
      <c r="T3748" t="str">
        <f t="shared" si="835"/>
        <v>10.00.00</v>
      </c>
      <c r="U3748" t="str">
        <f t="shared" si="836"/>
        <v>26-apr-2019</v>
      </c>
      <c r="V3748">
        <f t="shared" si="837"/>
        <v>4</v>
      </c>
      <c r="W3748">
        <f t="shared" si="838"/>
        <v>2019</v>
      </c>
      <c r="X3748">
        <f t="shared" si="839"/>
        <v>26</v>
      </c>
      <c r="Y3748" s="25">
        <f t="shared" si="840"/>
        <v>30971.300000000283</v>
      </c>
    </row>
    <row r="3749" spans="1:25">
      <c r="A3749" t="s">
        <v>4938</v>
      </c>
      <c r="B3749" t="s">
        <v>4939</v>
      </c>
      <c r="C3749" t="s">
        <v>55</v>
      </c>
      <c r="D3749">
        <v>8</v>
      </c>
      <c r="E3749" s="36">
        <v>-15.4</v>
      </c>
      <c r="F3749" s="4">
        <v>-1.2999999999999999E-3</v>
      </c>
      <c r="G3749">
        <v>0</v>
      </c>
      <c r="H3749" s="25">
        <v>10.8</v>
      </c>
      <c r="I3749" s="25">
        <v>-33.9</v>
      </c>
      <c r="J3749" s="3">
        <v>10000</v>
      </c>
      <c r="K3749" s="7">
        <f t="shared" si="827"/>
        <v>-1</v>
      </c>
      <c r="L3749" s="6">
        <f t="shared" si="828"/>
        <v>-15.4</v>
      </c>
      <c r="M3749">
        <v>1</v>
      </c>
      <c r="N3749" s="9">
        <f t="shared" si="829"/>
        <v>0</v>
      </c>
      <c r="O3749" s="9">
        <f t="shared" si="830"/>
        <v>-1</v>
      </c>
      <c r="P3749" s="9">
        <f t="shared" si="831"/>
        <v>0</v>
      </c>
      <c r="Q3749" s="8">
        <f t="shared" si="832"/>
        <v>0</v>
      </c>
      <c r="R3749" s="8">
        <f t="shared" si="833"/>
        <v>-15.4</v>
      </c>
      <c r="S3749" t="str">
        <f t="shared" si="834"/>
        <v>3.00.00</v>
      </c>
      <c r="T3749" t="str">
        <f t="shared" si="835"/>
        <v>11.00.00</v>
      </c>
      <c r="U3749" t="str">
        <f t="shared" si="836"/>
        <v>26-apr-2019</v>
      </c>
      <c r="V3749">
        <f t="shared" si="837"/>
        <v>4</v>
      </c>
      <c r="W3749">
        <f t="shared" si="838"/>
        <v>2019</v>
      </c>
      <c r="X3749">
        <f t="shared" si="839"/>
        <v>26</v>
      </c>
      <c r="Y3749" s="25">
        <f t="shared" si="840"/>
        <v>30955.900000000282</v>
      </c>
    </row>
    <row r="3750" spans="1:25">
      <c r="A3750" t="s">
        <v>2710</v>
      </c>
      <c r="B3750" t="s">
        <v>2711</v>
      </c>
      <c r="C3750" t="s">
        <v>55</v>
      </c>
      <c r="D3750">
        <v>8</v>
      </c>
      <c r="E3750" s="38">
        <v>-120.8</v>
      </c>
      <c r="F3750" s="4">
        <v>-4.8999999999999998E-3</v>
      </c>
      <c r="G3750">
        <v>0</v>
      </c>
      <c r="H3750" s="25">
        <v>0</v>
      </c>
      <c r="I3750" s="25">
        <v>-120.8</v>
      </c>
      <c r="J3750" s="3">
        <v>10000</v>
      </c>
      <c r="K3750" s="7">
        <f t="shared" si="827"/>
        <v>-2</v>
      </c>
      <c r="L3750" s="6">
        <f t="shared" si="828"/>
        <v>-136.19999999999999</v>
      </c>
      <c r="M3750">
        <v>1</v>
      </c>
      <c r="N3750" s="9">
        <f t="shared" si="829"/>
        <v>0</v>
      </c>
      <c r="O3750" s="9">
        <f t="shared" si="830"/>
        <v>-1</v>
      </c>
      <c r="P3750" s="9">
        <f t="shared" si="831"/>
        <v>0</v>
      </c>
      <c r="Q3750" s="8">
        <f t="shared" si="832"/>
        <v>0</v>
      </c>
      <c r="R3750" s="8">
        <f t="shared" si="833"/>
        <v>-120.8</v>
      </c>
      <c r="S3750" t="str">
        <f t="shared" si="834"/>
        <v>13.00.00</v>
      </c>
      <c r="T3750" t="str">
        <f t="shared" si="835"/>
        <v>21.00.00</v>
      </c>
      <c r="U3750" t="str">
        <f t="shared" si="836"/>
        <v>29-apr-2019</v>
      </c>
      <c r="V3750">
        <f t="shared" si="837"/>
        <v>4</v>
      </c>
      <c r="W3750">
        <f t="shared" si="838"/>
        <v>2019</v>
      </c>
      <c r="X3750">
        <f t="shared" si="839"/>
        <v>29</v>
      </c>
      <c r="Y3750" s="25">
        <f t="shared" si="840"/>
        <v>30835.100000000282</v>
      </c>
    </row>
    <row r="3751" spans="1:25">
      <c r="A3751" t="s">
        <v>6855</v>
      </c>
      <c r="B3751" t="s">
        <v>6856</v>
      </c>
      <c r="C3751" t="s">
        <v>25</v>
      </c>
      <c r="D3751">
        <v>31</v>
      </c>
      <c r="E3751" s="36">
        <v>23.1</v>
      </c>
      <c r="F3751" s="4">
        <v>1.9E-3</v>
      </c>
      <c r="G3751">
        <v>0</v>
      </c>
      <c r="H3751" s="25">
        <v>30.1</v>
      </c>
      <c r="I3751" s="25">
        <v>0</v>
      </c>
      <c r="J3751" s="3">
        <v>10000</v>
      </c>
      <c r="K3751" s="7">
        <f t="shared" si="827"/>
        <v>1</v>
      </c>
      <c r="L3751" s="6">
        <f t="shared" si="828"/>
        <v>23.1</v>
      </c>
      <c r="M3751">
        <v>1</v>
      </c>
      <c r="N3751" s="9">
        <f t="shared" si="829"/>
        <v>1</v>
      </c>
      <c r="O3751" s="9">
        <f t="shared" si="830"/>
        <v>0</v>
      </c>
      <c r="P3751" s="9">
        <f t="shared" si="831"/>
        <v>0</v>
      </c>
      <c r="Q3751" s="8">
        <f t="shared" si="832"/>
        <v>23.1</v>
      </c>
      <c r="R3751" s="8">
        <f t="shared" si="833"/>
        <v>0</v>
      </c>
      <c r="S3751" t="str">
        <f t="shared" si="834"/>
        <v>14.50.00</v>
      </c>
      <c r="T3751" t="str">
        <f t="shared" si="835"/>
        <v>17.25.00</v>
      </c>
      <c r="U3751" t="str">
        <f t="shared" si="836"/>
        <v>29-apr-2019</v>
      </c>
      <c r="V3751">
        <f t="shared" si="837"/>
        <v>4</v>
      </c>
      <c r="W3751">
        <f t="shared" si="838"/>
        <v>2019</v>
      </c>
      <c r="X3751">
        <f t="shared" si="839"/>
        <v>29</v>
      </c>
      <c r="Y3751" s="25">
        <f t="shared" si="840"/>
        <v>30858.200000000281</v>
      </c>
    </row>
    <row r="3752" spans="1:25">
      <c r="A3752" t="s">
        <v>4941</v>
      </c>
      <c r="B3752" t="s">
        <v>4942</v>
      </c>
      <c r="C3752" t="s">
        <v>25</v>
      </c>
      <c r="D3752">
        <v>21</v>
      </c>
      <c r="E3752" s="36">
        <v>62</v>
      </c>
      <c r="F3752" s="4">
        <v>5.0000000000000001E-3</v>
      </c>
      <c r="G3752">
        <v>0</v>
      </c>
      <c r="H3752" s="25">
        <v>73.900000000000006</v>
      </c>
      <c r="I3752" s="25">
        <v>-30.5</v>
      </c>
      <c r="J3752" s="3">
        <v>10000</v>
      </c>
      <c r="K3752" s="7">
        <f t="shared" si="827"/>
        <v>2</v>
      </c>
      <c r="L3752" s="6">
        <f t="shared" si="828"/>
        <v>85.1</v>
      </c>
      <c r="M3752">
        <v>1</v>
      </c>
      <c r="N3752" s="9">
        <f t="shared" si="829"/>
        <v>1</v>
      </c>
      <c r="O3752" s="9">
        <f t="shared" si="830"/>
        <v>0</v>
      </c>
      <c r="P3752" s="9">
        <f t="shared" si="831"/>
        <v>0</v>
      </c>
      <c r="Q3752" s="8">
        <f t="shared" si="832"/>
        <v>62</v>
      </c>
      <c r="R3752" s="8">
        <f t="shared" si="833"/>
        <v>0</v>
      </c>
      <c r="S3752" t="str">
        <f t="shared" si="834"/>
        <v>13.00.00</v>
      </c>
      <c r="T3752" t="str">
        <f t="shared" si="835"/>
        <v>10.00.00</v>
      </c>
      <c r="U3752" t="str">
        <f t="shared" si="836"/>
        <v>30-apr-2019</v>
      </c>
      <c r="V3752">
        <f t="shared" si="837"/>
        <v>4</v>
      </c>
      <c r="W3752">
        <f t="shared" si="838"/>
        <v>2019</v>
      </c>
      <c r="X3752">
        <f t="shared" si="839"/>
        <v>30</v>
      </c>
      <c r="Y3752" s="25">
        <f t="shared" si="840"/>
        <v>30920.200000000281</v>
      </c>
    </row>
    <row r="3753" spans="1:25">
      <c r="A3753" t="s">
        <v>3803</v>
      </c>
      <c r="B3753" t="s">
        <v>3804</v>
      </c>
      <c r="C3753" t="s">
        <v>25</v>
      </c>
      <c r="D3753">
        <v>5</v>
      </c>
      <c r="E3753" s="36">
        <v>75.7</v>
      </c>
      <c r="F3753" s="4">
        <v>6.1000000000000004E-3</v>
      </c>
      <c r="G3753">
        <v>0</v>
      </c>
      <c r="H3753" s="25">
        <v>75.7</v>
      </c>
      <c r="I3753" s="25">
        <v>0</v>
      </c>
      <c r="J3753" s="3">
        <v>10000</v>
      </c>
      <c r="K3753" s="7">
        <f t="shared" si="827"/>
        <v>3</v>
      </c>
      <c r="L3753" s="6">
        <f t="shared" si="828"/>
        <v>160.80000000000001</v>
      </c>
      <c r="M3753">
        <v>1</v>
      </c>
      <c r="N3753" s="9">
        <f t="shared" si="829"/>
        <v>1</v>
      </c>
      <c r="O3753" s="9">
        <f t="shared" si="830"/>
        <v>0</v>
      </c>
      <c r="P3753" s="9">
        <f t="shared" si="831"/>
        <v>0</v>
      </c>
      <c r="Q3753" s="8">
        <f t="shared" si="832"/>
        <v>75.7</v>
      </c>
      <c r="R3753" s="8">
        <f t="shared" si="833"/>
        <v>0</v>
      </c>
      <c r="S3753" t="str">
        <f t="shared" si="834"/>
        <v>17.00.00</v>
      </c>
      <c r="T3753" t="str">
        <f t="shared" si="835"/>
        <v>22.00.00</v>
      </c>
      <c r="U3753" t="str">
        <f t="shared" si="836"/>
        <v>30-apr-2019</v>
      </c>
      <c r="V3753">
        <f t="shared" si="837"/>
        <v>4</v>
      </c>
      <c r="W3753">
        <f t="shared" si="838"/>
        <v>2019</v>
      </c>
      <c r="X3753">
        <f t="shared" si="839"/>
        <v>30</v>
      </c>
      <c r="Y3753" s="25">
        <f t="shared" si="840"/>
        <v>30995.900000000282</v>
      </c>
    </row>
    <row r="3754" spans="1:25">
      <c r="A3754" t="s">
        <v>4943</v>
      </c>
      <c r="B3754" t="s">
        <v>4944</v>
      </c>
      <c r="C3754" t="s">
        <v>55</v>
      </c>
      <c r="D3754">
        <v>13</v>
      </c>
      <c r="E3754" s="36">
        <v>47.7</v>
      </c>
      <c r="F3754" s="4">
        <v>3.8999999999999998E-3</v>
      </c>
      <c r="G3754">
        <v>0</v>
      </c>
      <c r="H3754" s="25">
        <v>64.3</v>
      </c>
      <c r="I3754" s="25">
        <v>-10.9</v>
      </c>
      <c r="J3754" s="3">
        <v>10000</v>
      </c>
      <c r="K3754" s="7">
        <f t="shared" si="827"/>
        <v>4</v>
      </c>
      <c r="L3754" s="6">
        <f t="shared" si="828"/>
        <v>208.5</v>
      </c>
      <c r="M3754">
        <v>1</v>
      </c>
      <c r="N3754" s="9">
        <f t="shared" si="829"/>
        <v>1</v>
      </c>
      <c r="O3754" s="9">
        <f t="shared" si="830"/>
        <v>0</v>
      </c>
      <c r="P3754" s="9">
        <f t="shared" si="831"/>
        <v>0</v>
      </c>
      <c r="Q3754" s="8">
        <f t="shared" si="832"/>
        <v>47.7</v>
      </c>
      <c r="R3754" s="8">
        <f t="shared" si="833"/>
        <v>0</v>
      </c>
      <c r="S3754" t="str">
        <f t="shared" si="834"/>
        <v>19.00.00</v>
      </c>
      <c r="T3754" t="str">
        <f t="shared" si="835"/>
        <v>8.00.00</v>
      </c>
      <c r="U3754" t="str">
        <f t="shared" si="836"/>
        <v xml:space="preserve">1-mag-2019 </v>
      </c>
      <c r="V3754">
        <f t="shared" si="837"/>
        <v>5</v>
      </c>
      <c r="W3754">
        <f t="shared" si="838"/>
        <v>2019</v>
      </c>
      <c r="X3754">
        <f t="shared" si="839"/>
        <v>1</v>
      </c>
      <c r="Y3754" s="25">
        <f t="shared" si="840"/>
        <v>31043.600000000282</v>
      </c>
    </row>
    <row r="3755" spans="1:25">
      <c r="A3755" t="s">
        <v>6857</v>
      </c>
      <c r="B3755" t="s">
        <v>6858</v>
      </c>
      <c r="C3755" t="s">
        <v>55</v>
      </c>
      <c r="D3755">
        <v>52</v>
      </c>
      <c r="E3755" s="36">
        <v>15.2</v>
      </c>
      <c r="F3755" s="4">
        <v>5.9999999999999995E-4</v>
      </c>
      <c r="G3755">
        <v>0</v>
      </c>
      <c r="H3755" s="25">
        <v>16.8</v>
      </c>
      <c r="I3755" s="25">
        <v>-70.8</v>
      </c>
      <c r="J3755" s="3">
        <v>10000</v>
      </c>
      <c r="K3755" s="7">
        <f t="shared" si="827"/>
        <v>5</v>
      </c>
      <c r="L3755" s="6">
        <f t="shared" si="828"/>
        <v>223.7</v>
      </c>
      <c r="M3755">
        <v>1</v>
      </c>
      <c r="N3755" s="9">
        <f t="shared" si="829"/>
        <v>1</v>
      </c>
      <c r="O3755" s="9">
        <f t="shared" si="830"/>
        <v>0</v>
      </c>
      <c r="P3755" s="9">
        <f t="shared" si="831"/>
        <v>0</v>
      </c>
      <c r="Q3755" s="8">
        <f t="shared" si="832"/>
        <v>15.2</v>
      </c>
      <c r="R3755" s="8">
        <f t="shared" si="833"/>
        <v>0</v>
      </c>
      <c r="S3755" t="str">
        <f t="shared" si="834"/>
        <v>13.05.00</v>
      </c>
      <c r="T3755" t="str">
        <f t="shared" si="835"/>
        <v>17.25.00</v>
      </c>
      <c r="U3755" t="str">
        <f t="shared" si="836"/>
        <v xml:space="preserve">2-mag-2019 </v>
      </c>
      <c r="V3755">
        <f t="shared" si="837"/>
        <v>5</v>
      </c>
      <c r="W3755">
        <f t="shared" si="838"/>
        <v>2019</v>
      </c>
      <c r="X3755">
        <f t="shared" si="839"/>
        <v>2</v>
      </c>
      <c r="Y3755" s="25">
        <f t="shared" si="840"/>
        <v>31058.800000000283</v>
      </c>
    </row>
    <row r="3756" spans="1:25">
      <c r="A3756" t="s">
        <v>4945</v>
      </c>
      <c r="B3756" t="s">
        <v>4946</v>
      </c>
      <c r="C3756" t="s">
        <v>25</v>
      </c>
      <c r="D3756">
        <v>5</v>
      </c>
      <c r="E3756" s="36">
        <v>-19.8</v>
      </c>
      <c r="F3756" s="4">
        <v>-1.6000000000000001E-3</v>
      </c>
      <c r="G3756">
        <v>0</v>
      </c>
      <c r="H3756" s="25">
        <v>23.7</v>
      </c>
      <c r="I3756" s="25">
        <v>-19.8</v>
      </c>
      <c r="J3756" s="3">
        <v>10000</v>
      </c>
      <c r="K3756" s="7">
        <f t="shared" si="827"/>
        <v>-1</v>
      </c>
      <c r="L3756" s="6">
        <f t="shared" si="828"/>
        <v>-19.8</v>
      </c>
      <c r="M3756">
        <v>1</v>
      </c>
      <c r="N3756" s="9">
        <f t="shared" si="829"/>
        <v>0</v>
      </c>
      <c r="O3756" s="9">
        <f t="shared" si="830"/>
        <v>-1</v>
      </c>
      <c r="P3756" s="9">
        <f t="shared" si="831"/>
        <v>0</v>
      </c>
      <c r="Q3756" s="8">
        <f t="shared" si="832"/>
        <v>0</v>
      </c>
      <c r="R3756" s="8">
        <f t="shared" si="833"/>
        <v>-19.8</v>
      </c>
      <c r="S3756" t="str">
        <f t="shared" si="834"/>
        <v>11.00.00</v>
      </c>
      <c r="T3756" t="str">
        <f t="shared" si="835"/>
        <v>16.00.00</v>
      </c>
      <c r="U3756" t="str">
        <f t="shared" si="836"/>
        <v xml:space="preserve">3-mag-2019 </v>
      </c>
      <c r="V3756">
        <f t="shared" si="837"/>
        <v>5</v>
      </c>
      <c r="W3756">
        <f t="shared" si="838"/>
        <v>2019</v>
      </c>
      <c r="X3756">
        <f t="shared" si="839"/>
        <v>3</v>
      </c>
      <c r="Y3756" s="25">
        <f t="shared" si="840"/>
        <v>31039.000000000284</v>
      </c>
    </row>
    <row r="3757" spans="1:25">
      <c r="A3757" t="s">
        <v>6859</v>
      </c>
      <c r="B3757" t="s">
        <v>6860</v>
      </c>
      <c r="C3757" t="s">
        <v>25</v>
      </c>
      <c r="D3757">
        <v>53</v>
      </c>
      <c r="E3757" s="36">
        <v>100.7</v>
      </c>
      <c r="F3757" s="4">
        <v>8.3000000000000001E-3</v>
      </c>
      <c r="G3757">
        <v>0</v>
      </c>
      <c r="H3757" s="25">
        <v>100.9</v>
      </c>
      <c r="I3757" s="25">
        <v>-2.7</v>
      </c>
      <c r="J3757" s="3">
        <v>10000</v>
      </c>
      <c r="K3757" s="7">
        <f t="shared" si="827"/>
        <v>1</v>
      </c>
      <c r="L3757" s="6">
        <f t="shared" si="828"/>
        <v>100.7</v>
      </c>
      <c r="M3757">
        <v>1</v>
      </c>
      <c r="N3757" s="9">
        <f t="shared" si="829"/>
        <v>1</v>
      </c>
      <c r="O3757" s="9">
        <f t="shared" si="830"/>
        <v>0</v>
      </c>
      <c r="P3757" s="9">
        <f t="shared" si="831"/>
        <v>0</v>
      </c>
      <c r="Q3757" s="8">
        <f t="shared" si="832"/>
        <v>100.7</v>
      </c>
      <c r="R3757" s="8">
        <f t="shared" si="833"/>
        <v>0</v>
      </c>
      <c r="S3757" t="str">
        <f t="shared" si="834"/>
        <v>13.00.00</v>
      </c>
      <c r="T3757" t="str">
        <f t="shared" si="835"/>
        <v>17.25.00</v>
      </c>
      <c r="U3757" t="str">
        <f t="shared" si="836"/>
        <v xml:space="preserve">6-mag-2019 </v>
      </c>
      <c r="V3757">
        <f t="shared" si="837"/>
        <v>5</v>
      </c>
      <c r="W3757">
        <f t="shared" si="838"/>
        <v>2019</v>
      </c>
      <c r="X3757">
        <f t="shared" si="839"/>
        <v>6</v>
      </c>
      <c r="Y3757" s="25">
        <f t="shared" si="840"/>
        <v>31139.700000000284</v>
      </c>
    </row>
    <row r="3758" spans="1:25">
      <c r="A3758" t="s">
        <v>4947</v>
      </c>
      <c r="B3758" t="s">
        <v>4948</v>
      </c>
      <c r="C3758" t="s">
        <v>25</v>
      </c>
      <c r="D3758">
        <v>5</v>
      </c>
      <c r="E3758" s="36">
        <v>12.2</v>
      </c>
      <c r="F3758" s="4">
        <v>1E-3</v>
      </c>
      <c r="G3758">
        <v>0</v>
      </c>
      <c r="H3758" s="25">
        <v>77.7</v>
      </c>
      <c r="I3758" s="25">
        <v>0</v>
      </c>
      <c r="J3758" s="3">
        <v>10000</v>
      </c>
      <c r="K3758" s="7">
        <f t="shared" si="827"/>
        <v>2</v>
      </c>
      <c r="L3758" s="6">
        <f t="shared" si="828"/>
        <v>112.9</v>
      </c>
      <c r="M3758">
        <v>1</v>
      </c>
      <c r="N3758" s="9">
        <f t="shared" si="829"/>
        <v>1</v>
      </c>
      <c r="O3758" s="9">
        <f t="shared" si="830"/>
        <v>0</v>
      </c>
      <c r="P3758" s="9">
        <f t="shared" si="831"/>
        <v>0</v>
      </c>
      <c r="Q3758" s="8">
        <f t="shared" si="832"/>
        <v>12.2</v>
      </c>
      <c r="R3758" s="8">
        <f t="shared" si="833"/>
        <v>0</v>
      </c>
      <c r="S3758" t="str">
        <f t="shared" si="834"/>
        <v>17.00.00</v>
      </c>
      <c r="T3758" t="str">
        <f t="shared" si="835"/>
        <v>22.00.00</v>
      </c>
      <c r="U3758" t="str">
        <f t="shared" si="836"/>
        <v xml:space="preserve">6-mag-2019 </v>
      </c>
      <c r="V3758">
        <f t="shared" si="837"/>
        <v>5</v>
      </c>
      <c r="W3758">
        <f t="shared" si="838"/>
        <v>2019</v>
      </c>
      <c r="X3758">
        <f t="shared" si="839"/>
        <v>6</v>
      </c>
      <c r="Y3758" s="25">
        <f t="shared" si="840"/>
        <v>31151.900000000285</v>
      </c>
    </row>
    <row r="3759" spans="1:25">
      <c r="A3759" t="s">
        <v>6861</v>
      </c>
      <c r="B3759" t="s">
        <v>6862</v>
      </c>
      <c r="C3759" t="s">
        <v>55</v>
      </c>
      <c r="D3759">
        <v>67</v>
      </c>
      <c r="E3759" s="36">
        <v>306.39999999999998</v>
      </c>
      <c r="F3759" s="4">
        <v>1.2500000000000001E-2</v>
      </c>
      <c r="G3759">
        <v>0</v>
      </c>
      <c r="H3759" s="25">
        <v>306.39999999999998</v>
      </c>
      <c r="I3759" s="25">
        <v>-7</v>
      </c>
      <c r="J3759" s="3">
        <v>10000</v>
      </c>
      <c r="K3759" s="7">
        <f t="shared" si="827"/>
        <v>3</v>
      </c>
      <c r="L3759" s="6">
        <f t="shared" si="828"/>
        <v>419.29999999999995</v>
      </c>
      <c r="M3759">
        <v>1</v>
      </c>
      <c r="N3759" s="9">
        <f t="shared" si="829"/>
        <v>1</v>
      </c>
      <c r="O3759" s="9">
        <f t="shared" si="830"/>
        <v>0</v>
      </c>
      <c r="P3759" s="9">
        <f t="shared" si="831"/>
        <v>0</v>
      </c>
      <c r="Q3759" s="8">
        <f t="shared" si="832"/>
        <v>306.39999999999998</v>
      </c>
      <c r="R3759" s="8">
        <f t="shared" si="833"/>
        <v>0</v>
      </c>
      <c r="S3759" t="str">
        <f t="shared" si="834"/>
        <v>11.00.00</v>
      </c>
      <c r="T3759" t="str">
        <f t="shared" si="835"/>
        <v>16.35.00</v>
      </c>
      <c r="U3759" t="str">
        <f t="shared" si="836"/>
        <v xml:space="preserve">7-mag-2019 </v>
      </c>
      <c r="V3759">
        <f t="shared" si="837"/>
        <v>5</v>
      </c>
      <c r="W3759">
        <f t="shared" si="838"/>
        <v>2019</v>
      </c>
      <c r="X3759">
        <f t="shared" si="839"/>
        <v>7</v>
      </c>
      <c r="Y3759" s="25">
        <f t="shared" si="840"/>
        <v>31458.300000000287</v>
      </c>
    </row>
    <row r="3760" spans="1:25">
      <c r="A3760" t="s">
        <v>2712</v>
      </c>
      <c r="B3760" t="s">
        <v>2713</v>
      </c>
      <c r="C3760" t="s">
        <v>55</v>
      </c>
      <c r="D3760">
        <v>8</v>
      </c>
      <c r="E3760" s="38">
        <v>327</v>
      </c>
      <c r="F3760" s="4">
        <v>1.34E-2</v>
      </c>
      <c r="G3760">
        <v>0</v>
      </c>
      <c r="H3760" s="25">
        <v>327.60000000000002</v>
      </c>
      <c r="I3760" s="25">
        <v>-17</v>
      </c>
      <c r="J3760" s="3">
        <v>10000</v>
      </c>
      <c r="K3760" s="7">
        <f t="shared" si="827"/>
        <v>4</v>
      </c>
      <c r="L3760" s="6">
        <f t="shared" si="828"/>
        <v>746.3</v>
      </c>
      <c r="M3760">
        <v>1</v>
      </c>
      <c r="N3760" s="9">
        <f t="shared" si="829"/>
        <v>1</v>
      </c>
      <c r="O3760" s="9">
        <f t="shared" si="830"/>
        <v>0</v>
      </c>
      <c r="P3760" s="9">
        <f t="shared" si="831"/>
        <v>0</v>
      </c>
      <c r="Q3760" s="8">
        <f t="shared" si="832"/>
        <v>327</v>
      </c>
      <c r="R3760" s="8">
        <f t="shared" si="833"/>
        <v>0</v>
      </c>
      <c r="S3760" t="str">
        <f t="shared" si="834"/>
        <v>13.00.00</v>
      </c>
      <c r="T3760" t="str">
        <f t="shared" si="835"/>
        <v>21.00.00</v>
      </c>
      <c r="U3760" t="str">
        <f t="shared" si="836"/>
        <v xml:space="preserve">7-mag-2019 </v>
      </c>
      <c r="V3760">
        <f t="shared" si="837"/>
        <v>5</v>
      </c>
      <c r="W3760">
        <f t="shared" si="838"/>
        <v>2019</v>
      </c>
      <c r="X3760">
        <f t="shared" si="839"/>
        <v>7</v>
      </c>
      <c r="Y3760" s="25">
        <f t="shared" si="840"/>
        <v>31785.300000000287</v>
      </c>
    </row>
    <row r="3761" spans="1:25">
      <c r="A3761" t="s">
        <v>3805</v>
      </c>
      <c r="B3761" t="s">
        <v>3805</v>
      </c>
      <c r="C3761" t="s">
        <v>25</v>
      </c>
      <c r="D3761">
        <v>0</v>
      </c>
      <c r="E3761" s="36">
        <v>-48.1</v>
      </c>
      <c r="F3761" s="4">
        <v>-3.8999999999999998E-3</v>
      </c>
      <c r="G3761">
        <v>0</v>
      </c>
      <c r="H3761" s="25">
        <v>0</v>
      </c>
      <c r="I3761" s="25">
        <v>-48.1</v>
      </c>
      <c r="J3761" s="3">
        <v>10000</v>
      </c>
      <c r="K3761" s="7">
        <f t="shared" si="827"/>
        <v>-1</v>
      </c>
      <c r="L3761" s="6">
        <f t="shared" si="828"/>
        <v>-48.1</v>
      </c>
      <c r="M3761">
        <v>1</v>
      </c>
      <c r="N3761" s="9">
        <f t="shared" si="829"/>
        <v>0</v>
      </c>
      <c r="O3761" s="9">
        <f t="shared" si="830"/>
        <v>-1</v>
      </c>
      <c r="P3761" s="9">
        <f t="shared" si="831"/>
        <v>0</v>
      </c>
      <c r="Q3761" s="8">
        <f t="shared" si="832"/>
        <v>0</v>
      </c>
      <c r="R3761" s="8">
        <f t="shared" si="833"/>
        <v>-48.1</v>
      </c>
      <c r="S3761" t="str">
        <f t="shared" si="834"/>
        <v>15.00.00</v>
      </c>
      <c r="T3761" t="str">
        <f t="shared" si="835"/>
        <v>15.00.00</v>
      </c>
      <c r="U3761" t="str">
        <f t="shared" si="836"/>
        <v xml:space="preserve">7-mag-2019 </v>
      </c>
      <c r="V3761">
        <f t="shared" si="837"/>
        <v>5</v>
      </c>
      <c r="W3761">
        <f t="shared" si="838"/>
        <v>2019</v>
      </c>
      <c r="X3761">
        <f t="shared" si="839"/>
        <v>7</v>
      </c>
      <c r="Y3761" s="25">
        <f t="shared" si="840"/>
        <v>31737.200000000288</v>
      </c>
    </row>
    <row r="3762" spans="1:25">
      <c r="A3762" t="s">
        <v>3806</v>
      </c>
      <c r="B3762" t="s">
        <v>3807</v>
      </c>
      <c r="C3762" t="s">
        <v>25</v>
      </c>
      <c r="D3762">
        <v>1</v>
      </c>
      <c r="E3762" s="36">
        <v>-40.9</v>
      </c>
      <c r="F3762" s="4">
        <v>-3.3999999999999998E-3</v>
      </c>
      <c r="G3762">
        <v>0</v>
      </c>
      <c r="H3762" s="25">
        <v>0</v>
      </c>
      <c r="I3762" s="25">
        <v>-40.9</v>
      </c>
      <c r="J3762" s="3">
        <v>10000</v>
      </c>
      <c r="K3762" s="7">
        <f t="shared" si="827"/>
        <v>-2</v>
      </c>
      <c r="L3762" s="6">
        <f t="shared" si="828"/>
        <v>-89</v>
      </c>
      <c r="M3762">
        <v>1</v>
      </c>
      <c r="N3762" s="9">
        <f t="shared" si="829"/>
        <v>0</v>
      </c>
      <c r="O3762" s="9">
        <f t="shared" si="830"/>
        <v>-1</v>
      </c>
      <c r="P3762" s="9">
        <f t="shared" si="831"/>
        <v>0</v>
      </c>
      <c r="Q3762" s="8">
        <f t="shared" si="832"/>
        <v>0</v>
      </c>
      <c r="R3762" s="8">
        <f t="shared" si="833"/>
        <v>-40.9</v>
      </c>
      <c r="S3762" t="str">
        <f t="shared" si="834"/>
        <v>19.00.00</v>
      </c>
      <c r="T3762" t="str">
        <f t="shared" si="835"/>
        <v>20.00.00</v>
      </c>
      <c r="U3762" t="str">
        <f t="shared" si="836"/>
        <v xml:space="preserve">7-mag-2019 </v>
      </c>
      <c r="V3762">
        <f t="shared" si="837"/>
        <v>5</v>
      </c>
      <c r="W3762">
        <f t="shared" si="838"/>
        <v>2019</v>
      </c>
      <c r="X3762">
        <f t="shared" si="839"/>
        <v>7</v>
      </c>
      <c r="Y3762" s="25">
        <f t="shared" si="840"/>
        <v>31696.300000000287</v>
      </c>
    </row>
    <row r="3763" spans="1:25">
      <c r="A3763" t="s">
        <v>3808</v>
      </c>
      <c r="B3763" t="s">
        <v>3809</v>
      </c>
      <c r="C3763" t="s">
        <v>25</v>
      </c>
      <c r="D3763">
        <v>1</v>
      </c>
      <c r="E3763" s="36">
        <v>16.5</v>
      </c>
      <c r="F3763" s="4">
        <v>1.4E-3</v>
      </c>
      <c r="G3763">
        <v>0</v>
      </c>
      <c r="H3763" s="25">
        <v>17.899999999999999</v>
      </c>
      <c r="I3763" s="25">
        <v>0</v>
      </c>
      <c r="J3763" s="3">
        <v>10000</v>
      </c>
      <c r="K3763" s="7">
        <f t="shared" si="827"/>
        <v>1</v>
      </c>
      <c r="L3763" s="6">
        <f t="shared" si="828"/>
        <v>16.5</v>
      </c>
      <c r="M3763">
        <v>1</v>
      </c>
      <c r="N3763" s="9">
        <f t="shared" si="829"/>
        <v>1</v>
      </c>
      <c r="O3763" s="9">
        <f t="shared" si="830"/>
        <v>0</v>
      </c>
      <c r="P3763" s="9">
        <f t="shared" si="831"/>
        <v>0</v>
      </c>
      <c r="Q3763" s="8">
        <f t="shared" si="832"/>
        <v>16.5</v>
      </c>
      <c r="R3763" s="8">
        <f t="shared" si="833"/>
        <v>0</v>
      </c>
      <c r="S3763" t="str">
        <f t="shared" si="834"/>
        <v>22.00.00</v>
      </c>
      <c r="T3763" t="str">
        <f t="shared" si="835"/>
        <v>23.00.00</v>
      </c>
      <c r="U3763" t="str">
        <f t="shared" si="836"/>
        <v xml:space="preserve">7-mag-2019 </v>
      </c>
      <c r="V3763">
        <f t="shared" si="837"/>
        <v>5</v>
      </c>
      <c r="W3763">
        <f t="shared" si="838"/>
        <v>2019</v>
      </c>
      <c r="X3763">
        <f t="shared" si="839"/>
        <v>7</v>
      </c>
      <c r="Y3763" s="25">
        <f t="shared" si="840"/>
        <v>31712.800000000287</v>
      </c>
    </row>
    <row r="3764" spans="1:25">
      <c r="A3764" t="s">
        <v>6863</v>
      </c>
      <c r="B3764" t="s">
        <v>6864</v>
      </c>
      <c r="C3764" t="s">
        <v>55</v>
      </c>
      <c r="D3764">
        <v>34</v>
      </c>
      <c r="E3764" s="36">
        <v>-55.6</v>
      </c>
      <c r="F3764" s="4">
        <v>-2.3E-3</v>
      </c>
      <c r="G3764">
        <v>0</v>
      </c>
      <c r="H3764" s="25">
        <v>75.599999999999994</v>
      </c>
      <c r="I3764" s="25">
        <v>-54</v>
      </c>
      <c r="J3764" s="3">
        <v>10000</v>
      </c>
      <c r="K3764" s="7">
        <f t="shared" si="827"/>
        <v>-1</v>
      </c>
      <c r="L3764" s="6">
        <f t="shared" si="828"/>
        <v>-55.6</v>
      </c>
      <c r="M3764">
        <v>1</v>
      </c>
      <c r="N3764" s="9">
        <f t="shared" si="829"/>
        <v>0</v>
      </c>
      <c r="O3764" s="9">
        <f t="shared" si="830"/>
        <v>-1</v>
      </c>
      <c r="P3764" s="9">
        <f t="shared" si="831"/>
        <v>0</v>
      </c>
      <c r="Q3764" s="8">
        <f t="shared" si="832"/>
        <v>0</v>
      </c>
      <c r="R3764" s="8">
        <f t="shared" si="833"/>
        <v>-55.6</v>
      </c>
      <c r="S3764" t="str">
        <f t="shared" si="834"/>
        <v>11.30.00</v>
      </c>
      <c r="T3764" t="str">
        <f t="shared" si="835"/>
        <v>14.20.00</v>
      </c>
      <c r="U3764" t="str">
        <f t="shared" si="836"/>
        <v xml:space="preserve">8-mag-2019 </v>
      </c>
      <c r="V3764">
        <f t="shared" si="837"/>
        <v>5</v>
      </c>
      <c r="W3764">
        <f t="shared" si="838"/>
        <v>2019</v>
      </c>
      <c r="X3764">
        <f t="shared" si="839"/>
        <v>8</v>
      </c>
      <c r="Y3764" s="25">
        <f t="shared" si="840"/>
        <v>31657.200000000288</v>
      </c>
    </row>
    <row r="3765" spans="1:25">
      <c r="A3765" t="s">
        <v>6863</v>
      </c>
      <c r="B3765" t="s">
        <v>7812</v>
      </c>
      <c r="C3765" t="s">
        <v>55</v>
      </c>
      <c r="D3765">
        <v>4</v>
      </c>
      <c r="E3765" s="36">
        <v>7.6</v>
      </c>
      <c r="F3765" s="4">
        <v>5.9999999999999995E-4</v>
      </c>
      <c r="G3765">
        <v>0</v>
      </c>
      <c r="H3765" s="25">
        <v>28.6</v>
      </c>
      <c r="I3765" s="25">
        <v>0</v>
      </c>
      <c r="J3765" s="3">
        <v>10000</v>
      </c>
      <c r="K3765" s="7">
        <f t="shared" si="827"/>
        <v>1</v>
      </c>
      <c r="L3765" s="6">
        <f t="shared" si="828"/>
        <v>7.6</v>
      </c>
      <c r="M3765">
        <v>1</v>
      </c>
      <c r="N3765" s="9">
        <f t="shared" si="829"/>
        <v>1</v>
      </c>
      <c r="O3765" s="9">
        <f t="shared" si="830"/>
        <v>0</v>
      </c>
      <c r="P3765" s="9">
        <f t="shared" si="831"/>
        <v>0</v>
      </c>
      <c r="Q3765" s="8">
        <f t="shared" si="832"/>
        <v>7.6</v>
      </c>
      <c r="R3765" s="8">
        <f t="shared" si="833"/>
        <v>0</v>
      </c>
      <c r="S3765" t="str">
        <f t="shared" si="834"/>
        <v>11.30.00</v>
      </c>
      <c r="T3765" t="str">
        <f t="shared" si="835"/>
        <v>12.30.00</v>
      </c>
      <c r="U3765" t="str">
        <f t="shared" si="836"/>
        <v xml:space="preserve">8-mag-2019 </v>
      </c>
      <c r="V3765">
        <f t="shared" si="837"/>
        <v>5</v>
      </c>
      <c r="W3765">
        <f t="shared" si="838"/>
        <v>2019</v>
      </c>
      <c r="X3765">
        <f t="shared" si="839"/>
        <v>8</v>
      </c>
      <c r="Y3765" s="25">
        <f t="shared" si="840"/>
        <v>31664.800000000287</v>
      </c>
    </row>
    <row r="3766" spans="1:25">
      <c r="A3766" t="s">
        <v>6864</v>
      </c>
      <c r="B3766" t="s">
        <v>6865</v>
      </c>
      <c r="C3766" t="s">
        <v>25</v>
      </c>
      <c r="D3766">
        <v>37</v>
      </c>
      <c r="E3766" s="36">
        <v>59.2</v>
      </c>
      <c r="F3766" s="4">
        <v>4.8999999999999998E-3</v>
      </c>
      <c r="G3766">
        <v>0</v>
      </c>
      <c r="H3766" s="25">
        <v>61.1</v>
      </c>
      <c r="I3766" s="25">
        <v>-13.4</v>
      </c>
      <c r="J3766" s="3">
        <v>10000</v>
      </c>
      <c r="K3766" s="7">
        <f t="shared" si="827"/>
        <v>2</v>
      </c>
      <c r="L3766" s="6">
        <f t="shared" si="828"/>
        <v>66.8</v>
      </c>
      <c r="M3766">
        <v>1</v>
      </c>
      <c r="N3766" s="9">
        <f t="shared" si="829"/>
        <v>1</v>
      </c>
      <c r="O3766" s="9">
        <f t="shared" si="830"/>
        <v>0</v>
      </c>
      <c r="P3766" s="9">
        <f t="shared" si="831"/>
        <v>0</v>
      </c>
      <c r="Q3766" s="8">
        <f t="shared" si="832"/>
        <v>59.2</v>
      </c>
      <c r="R3766" s="8">
        <f t="shared" si="833"/>
        <v>0</v>
      </c>
      <c r="S3766" t="str">
        <f t="shared" si="834"/>
        <v>14.20.00</v>
      </c>
      <c r="T3766" t="str">
        <f t="shared" si="835"/>
        <v>17.25.00</v>
      </c>
      <c r="U3766" t="str">
        <f t="shared" si="836"/>
        <v xml:space="preserve">8-mag-2019 </v>
      </c>
      <c r="V3766">
        <f t="shared" si="837"/>
        <v>5</v>
      </c>
      <c r="W3766">
        <f t="shared" si="838"/>
        <v>2019</v>
      </c>
      <c r="X3766">
        <f t="shared" si="839"/>
        <v>8</v>
      </c>
      <c r="Y3766" s="25">
        <f t="shared" si="840"/>
        <v>31724.000000000287</v>
      </c>
    </row>
    <row r="3767" spans="1:25">
      <c r="A3767" t="s">
        <v>7813</v>
      </c>
      <c r="B3767" t="s">
        <v>27</v>
      </c>
      <c r="C3767" t="s">
        <v>25</v>
      </c>
      <c r="D3767">
        <v>11</v>
      </c>
      <c r="E3767" s="36">
        <v>2.2999999999999998</v>
      </c>
      <c r="F3767" s="4">
        <v>2.0000000000000001E-4</v>
      </c>
      <c r="G3767">
        <v>0</v>
      </c>
      <c r="H3767" s="25">
        <v>24.3</v>
      </c>
      <c r="I3767" s="25">
        <v>-37.4</v>
      </c>
      <c r="J3767" s="3">
        <v>10000</v>
      </c>
      <c r="K3767" s="7">
        <f t="shared" si="827"/>
        <v>3</v>
      </c>
      <c r="L3767" s="6">
        <f t="shared" si="828"/>
        <v>69.099999999999994</v>
      </c>
      <c r="M3767">
        <v>1</v>
      </c>
      <c r="N3767" s="9">
        <f t="shared" si="829"/>
        <v>1</v>
      </c>
      <c r="O3767" s="9">
        <f t="shared" si="830"/>
        <v>0</v>
      </c>
      <c r="P3767" s="9">
        <f t="shared" si="831"/>
        <v>0</v>
      </c>
      <c r="Q3767" s="8">
        <f t="shared" si="832"/>
        <v>2.2999999999999998</v>
      </c>
      <c r="R3767" s="8">
        <f t="shared" si="833"/>
        <v>0</v>
      </c>
      <c r="S3767" t="str">
        <f t="shared" si="834"/>
        <v>14.45.00</v>
      </c>
      <c r="T3767" t="str">
        <f t="shared" si="835"/>
        <v>17.30.00</v>
      </c>
      <c r="U3767" t="str">
        <f t="shared" si="836"/>
        <v xml:space="preserve">8-mag-2019 </v>
      </c>
      <c r="V3767">
        <f t="shared" si="837"/>
        <v>5</v>
      </c>
      <c r="W3767">
        <f t="shared" si="838"/>
        <v>2019</v>
      </c>
      <c r="X3767">
        <f t="shared" si="839"/>
        <v>8</v>
      </c>
      <c r="Y3767" s="25">
        <f t="shared" si="840"/>
        <v>31726.300000000287</v>
      </c>
    </row>
    <row r="3768" spans="1:25">
      <c r="A3768" t="s">
        <v>4949</v>
      </c>
      <c r="B3768" t="s">
        <v>4950</v>
      </c>
      <c r="C3768" t="s">
        <v>25</v>
      </c>
      <c r="D3768">
        <v>10</v>
      </c>
      <c r="E3768" s="36">
        <v>-26.9</v>
      </c>
      <c r="F3768" s="4">
        <v>-2.2000000000000001E-3</v>
      </c>
      <c r="G3768">
        <v>0</v>
      </c>
      <c r="H3768" s="25">
        <v>19.399999999999999</v>
      </c>
      <c r="I3768" s="25">
        <v>-26.9</v>
      </c>
      <c r="J3768" s="3">
        <v>10000</v>
      </c>
      <c r="K3768" s="7">
        <f t="shared" si="827"/>
        <v>-1</v>
      </c>
      <c r="L3768" s="6">
        <f t="shared" si="828"/>
        <v>-26.9</v>
      </c>
      <c r="M3768">
        <v>1</v>
      </c>
      <c r="N3768" s="9">
        <f t="shared" si="829"/>
        <v>0</v>
      </c>
      <c r="O3768" s="9">
        <f t="shared" si="830"/>
        <v>-1</v>
      </c>
      <c r="P3768" s="9">
        <f t="shared" si="831"/>
        <v>0</v>
      </c>
      <c r="Q3768" s="8">
        <f t="shared" si="832"/>
        <v>0</v>
      </c>
      <c r="R3768" s="8">
        <f t="shared" si="833"/>
        <v>-26.9</v>
      </c>
      <c r="S3768" t="str">
        <f t="shared" si="834"/>
        <v>17.00.00</v>
      </c>
      <c r="T3768" t="str">
        <f t="shared" si="835"/>
        <v>3.00.00</v>
      </c>
      <c r="U3768" t="str">
        <f t="shared" si="836"/>
        <v xml:space="preserve">8-mag-2019 </v>
      </c>
      <c r="V3768">
        <f t="shared" si="837"/>
        <v>5</v>
      </c>
      <c r="W3768">
        <f t="shared" si="838"/>
        <v>2019</v>
      </c>
      <c r="X3768">
        <f t="shared" si="839"/>
        <v>8</v>
      </c>
      <c r="Y3768" s="25">
        <f t="shared" si="840"/>
        <v>31699.400000000285</v>
      </c>
    </row>
    <row r="3769" spans="1:25">
      <c r="A3769" t="s">
        <v>6866</v>
      </c>
      <c r="B3769" t="s">
        <v>6867</v>
      </c>
      <c r="C3769" t="s">
        <v>25</v>
      </c>
      <c r="D3769">
        <v>33</v>
      </c>
      <c r="E3769" s="36">
        <v>-14.7</v>
      </c>
      <c r="F3769" s="4">
        <v>-1.1999999999999999E-3</v>
      </c>
      <c r="G3769">
        <v>0</v>
      </c>
      <c r="H3769" s="25">
        <v>11</v>
      </c>
      <c r="I3769" s="25">
        <v>-17.5</v>
      </c>
      <c r="J3769" s="3">
        <v>10000</v>
      </c>
      <c r="K3769" s="7">
        <f t="shared" si="827"/>
        <v>-2</v>
      </c>
      <c r="L3769" s="6">
        <f t="shared" si="828"/>
        <v>-41.599999999999994</v>
      </c>
      <c r="M3769">
        <v>1</v>
      </c>
      <c r="N3769" s="9">
        <f t="shared" si="829"/>
        <v>0</v>
      </c>
      <c r="O3769" s="9">
        <f t="shared" si="830"/>
        <v>-1</v>
      </c>
      <c r="P3769" s="9">
        <f t="shared" si="831"/>
        <v>0</v>
      </c>
      <c r="Q3769" s="8">
        <f t="shared" si="832"/>
        <v>0</v>
      </c>
      <c r="R3769" s="8">
        <f t="shared" si="833"/>
        <v>-14.7</v>
      </c>
      <c r="S3769" t="str">
        <f t="shared" si="834"/>
        <v>11.35.00</v>
      </c>
      <c r="T3769" t="str">
        <f t="shared" si="835"/>
        <v>14.20.00</v>
      </c>
      <c r="U3769" t="str">
        <f t="shared" si="836"/>
        <v xml:space="preserve">9-mag-2019 </v>
      </c>
      <c r="V3769">
        <f t="shared" si="837"/>
        <v>5</v>
      </c>
      <c r="W3769">
        <f t="shared" si="838"/>
        <v>2019</v>
      </c>
      <c r="X3769">
        <f t="shared" si="839"/>
        <v>9</v>
      </c>
      <c r="Y3769" s="25">
        <f t="shared" si="840"/>
        <v>31684.700000000284</v>
      </c>
    </row>
    <row r="3770" spans="1:25">
      <c r="A3770" t="s">
        <v>6867</v>
      </c>
      <c r="B3770" t="s">
        <v>6868</v>
      </c>
      <c r="C3770" t="s">
        <v>55</v>
      </c>
      <c r="D3770">
        <v>37</v>
      </c>
      <c r="E3770" s="36">
        <v>221.2</v>
      </c>
      <c r="F3770" s="4">
        <v>9.1999999999999998E-3</v>
      </c>
      <c r="G3770">
        <v>0</v>
      </c>
      <c r="H3770" s="25">
        <v>226.6</v>
      </c>
      <c r="I3770" s="25">
        <v>0</v>
      </c>
      <c r="J3770" s="3">
        <v>10000</v>
      </c>
      <c r="K3770" s="7">
        <f t="shared" si="827"/>
        <v>1</v>
      </c>
      <c r="L3770" s="6">
        <f t="shared" si="828"/>
        <v>221.2</v>
      </c>
      <c r="M3770">
        <v>1</v>
      </c>
      <c r="N3770" s="9">
        <f t="shared" si="829"/>
        <v>1</v>
      </c>
      <c r="O3770" s="9">
        <f t="shared" si="830"/>
        <v>0</v>
      </c>
      <c r="P3770" s="9">
        <f t="shared" si="831"/>
        <v>0</v>
      </c>
      <c r="Q3770" s="8">
        <f t="shared" si="832"/>
        <v>221.2</v>
      </c>
      <c r="R3770" s="8">
        <f t="shared" si="833"/>
        <v>0</v>
      </c>
      <c r="S3770" t="str">
        <f t="shared" si="834"/>
        <v>14.20.00</v>
      </c>
      <c r="T3770" t="str">
        <f t="shared" si="835"/>
        <v>17.25.00</v>
      </c>
      <c r="U3770" t="str">
        <f t="shared" si="836"/>
        <v xml:space="preserve">9-mag-2019 </v>
      </c>
      <c r="V3770">
        <f t="shared" si="837"/>
        <v>5</v>
      </c>
      <c r="W3770">
        <f t="shared" si="838"/>
        <v>2019</v>
      </c>
      <c r="X3770">
        <f t="shared" si="839"/>
        <v>9</v>
      </c>
      <c r="Y3770" s="25">
        <f t="shared" si="840"/>
        <v>31905.900000000285</v>
      </c>
    </row>
    <row r="3771" spans="1:25">
      <c r="A3771" t="s">
        <v>4951</v>
      </c>
      <c r="B3771" t="s">
        <v>4952</v>
      </c>
      <c r="C3771" t="s">
        <v>25</v>
      </c>
      <c r="D3771">
        <v>1</v>
      </c>
      <c r="E3771" s="36">
        <v>-58.8</v>
      </c>
      <c r="F3771" s="4">
        <v>-4.8999999999999998E-3</v>
      </c>
      <c r="G3771">
        <v>0</v>
      </c>
      <c r="H3771" s="25">
        <v>0</v>
      </c>
      <c r="I3771" s="25">
        <v>-58.8</v>
      </c>
      <c r="J3771" s="3">
        <v>10000</v>
      </c>
      <c r="K3771" s="7">
        <f t="shared" si="827"/>
        <v>-1</v>
      </c>
      <c r="L3771" s="6">
        <f t="shared" si="828"/>
        <v>-58.8</v>
      </c>
      <c r="M3771">
        <v>1</v>
      </c>
      <c r="N3771" s="9">
        <f t="shared" si="829"/>
        <v>0</v>
      </c>
      <c r="O3771" s="9">
        <f t="shared" si="830"/>
        <v>-1</v>
      </c>
      <c r="P3771" s="9">
        <f t="shared" si="831"/>
        <v>0</v>
      </c>
      <c r="Q3771" s="8">
        <f t="shared" si="832"/>
        <v>0</v>
      </c>
      <c r="R3771" s="8">
        <f t="shared" si="833"/>
        <v>-58.8</v>
      </c>
      <c r="S3771" t="str">
        <f t="shared" si="834"/>
        <v>13.00.00</v>
      </c>
      <c r="T3771" t="str">
        <f t="shared" si="835"/>
        <v>14.00.00</v>
      </c>
      <c r="U3771" t="str">
        <f t="shared" si="836"/>
        <v>10-mag-2019</v>
      </c>
      <c r="V3771">
        <f t="shared" si="837"/>
        <v>5</v>
      </c>
      <c r="W3771">
        <f t="shared" si="838"/>
        <v>2019</v>
      </c>
      <c r="X3771">
        <f t="shared" si="839"/>
        <v>10</v>
      </c>
      <c r="Y3771" s="25">
        <f t="shared" si="840"/>
        <v>31847.100000000286</v>
      </c>
    </row>
    <row r="3772" spans="1:25">
      <c r="A3772" t="s">
        <v>6869</v>
      </c>
      <c r="B3772" t="s">
        <v>6870</v>
      </c>
      <c r="C3772" t="s">
        <v>25</v>
      </c>
      <c r="D3772">
        <v>101</v>
      </c>
      <c r="E3772" s="36">
        <v>-13.1</v>
      </c>
      <c r="F3772" s="4">
        <v>-1.1000000000000001E-3</v>
      </c>
      <c r="G3772">
        <v>0</v>
      </c>
      <c r="H3772" s="25">
        <v>46.6</v>
      </c>
      <c r="I3772" s="25">
        <v>-60.6</v>
      </c>
      <c r="J3772" s="3">
        <v>10000</v>
      </c>
      <c r="K3772" s="7">
        <f t="shared" si="827"/>
        <v>-2</v>
      </c>
      <c r="L3772" s="6">
        <f t="shared" si="828"/>
        <v>-71.899999999999991</v>
      </c>
      <c r="M3772">
        <v>1</v>
      </c>
      <c r="N3772" s="9">
        <f t="shared" si="829"/>
        <v>0</v>
      </c>
      <c r="O3772" s="9">
        <f t="shared" si="830"/>
        <v>-1</v>
      </c>
      <c r="P3772" s="9">
        <f t="shared" si="831"/>
        <v>0</v>
      </c>
      <c r="Q3772" s="8">
        <f t="shared" si="832"/>
        <v>0</v>
      </c>
      <c r="R3772" s="8">
        <f t="shared" si="833"/>
        <v>-13.1</v>
      </c>
      <c r="S3772" t="str">
        <f t="shared" si="834"/>
        <v>9.00.00</v>
      </c>
      <c r="T3772" t="str">
        <f t="shared" si="835"/>
        <v>17.25.00</v>
      </c>
      <c r="U3772" t="str">
        <f t="shared" si="836"/>
        <v>10-mag-2019</v>
      </c>
      <c r="V3772">
        <f t="shared" si="837"/>
        <v>5</v>
      </c>
      <c r="W3772">
        <f t="shared" si="838"/>
        <v>2019</v>
      </c>
      <c r="X3772">
        <f t="shared" si="839"/>
        <v>10</v>
      </c>
      <c r="Y3772" s="25">
        <f t="shared" si="840"/>
        <v>31834.000000000287</v>
      </c>
    </row>
    <row r="3773" spans="1:25">
      <c r="A3773" t="s">
        <v>6871</v>
      </c>
      <c r="B3773" t="s">
        <v>6872</v>
      </c>
      <c r="C3773" t="s">
        <v>25</v>
      </c>
      <c r="D3773">
        <v>3</v>
      </c>
      <c r="E3773" s="36">
        <v>-12.2</v>
      </c>
      <c r="F3773" s="4">
        <v>-1E-3</v>
      </c>
      <c r="G3773">
        <v>0</v>
      </c>
      <c r="H3773" s="25">
        <v>1.5</v>
      </c>
      <c r="I3773" s="25">
        <v>-20.5</v>
      </c>
      <c r="J3773" s="3">
        <v>10000</v>
      </c>
      <c r="K3773" s="7">
        <f t="shared" si="827"/>
        <v>-3</v>
      </c>
      <c r="L3773" s="6">
        <f t="shared" si="828"/>
        <v>-84.1</v>
      </c>
      <c r="M3773">
        <v>1</v>
      </c>
      <c r="N3773" s="9">
        <f t="shared" si="829"/>
        <v>0</v>
      </c>
      <c r="O3773" s="9">
        <f t="shared" si="830"/>
        <v>-1</v>
      </c>
      <c r="P3773" s="9">
        <f t="shared" si="831"/>
        <v>0</v>
      </c>
      <c r="Q3773" s="8">
        <f t="shared" si="832"/>
        <v>0</v>
      </c>
      <c r="R3773" s="8">
        <f t="shared" si="833"/>
        <v>-12.2</v>
      </c>
      <c r="S3773" t="str">
        <f t="shared" si="834"/>
        <v>17.10.00</v>
      </c>
      <c r="T3773" t="str">
        <f t="shared" si="835"/>
        <v>17.25.00</v>
      </c>
      <c r="U3773" t="str">
        <f t="shared" si="836"/>
        <v>13-mag-2019</v>
      </c>
      <c r="V3773">
        <f t="shared" si="837"/>
        <v>5</v>
      </c>
      <c r="W3773">
        <f t="shared" si="838"/>
        <v>2019</v>
      </c>
      <c r="X3773">
        <f t="shared" si="839"/>
        <v>13</v>
      </c>
      <c r="Y3773" s="25">
        <f t="shared" si="840"/>
        <v>31821.800000000287</v>
      </c>
    </row>
    <row r="3774" spans="1:25">
      <c r="A3774" t="s">
        <v>7814</v>
      </c>
      <c r="B3774" t="s">
        <v>7815</v>
      </c>
      <c r="C3774" t="s">
        <v>55</v>
      </c>
      <c r="D3774">
        <v>14</v>
      </c>
      <c r="E3774" s="36">
        <v>40</v>
      </c>
      <c r="F3774" s="4">
        <v>3.3999999999999998E-3</v>
      </c>
      <c r="G3774">
        <v>0</v>
      </c>
      <c r="H3774" s="25">
        <v>61</v>
      </c>
      <c r="I3774" s="25">
        <v>-9</v>
      </c>
      <c r="J3774" s="3">
        <v>10000</v>
      </c>
      <c r="K3774" s="7">
        <f t="shared" si="827"/>
        <v>1</v>
      </c>
      <c r="L3774" s="6">
        <f t="shared" si="828"/>
        <v>40</v>
      </c>
      <c r="M3774">
        <v>1</v>
      </c>
      <c r="N3774" s="9">
        <f t="shared" si="829"/>
        <v>1</v>
      </c>
      <c r="O3774" s="9">
        <f t="shared" si="830"/>
        <v>0</v>
      </c>
      <c r="P3774" s="9">
        <f t="shared" si="831"/>
        <v>0</v>
      </c>
      <c r="Q3774" s="8">
        <f t="shared" si="832"/>
        <v>40</v>
      </c>
      <c r="R3774" s="8">
        <f t="shared" si="833"/>
        <v>0</v>
      </c>
      <c r="S3774" t="str">
        <f t="shared" si="834"/>
        <v>11.30.00</v>
      </c>
      <c r="T3774" t="str">
        <f t="shared" si="835"/>
        <v>15.00.00</v>
      </c>
      <c r="U3774" t="str">
        <f t="shared" si="836"/>
        <v>15-mag-2019</v>
      </c>
      <c r="V3774">
        <f t="shared" si="837"/>
        <v>5</v>
      </c>
      <c r="W3774">
        <f t="shared" si="838"/>
        <v>2019</v>
      </c>
      <c r="X3774">
        <f t="shared" si="839"/>
        <v>15</v>
      </c>
      <c r="Y3774" s="25">
        <f t="shared" si="840"/>
        <v>31861.800000000287</v>
      </c>
    </row>
    <row r="3775" spans="1:25">
      <c r="A3775" t="s">
        <v>7816</v>
      </c>
      <c r="B3775" t="s">
        <v>7817</v>
      </c>
      <c r="C3775" t="s">
        <v>25</v>
      </c>
      <c r="D3775">
        <v>1</v>
      </c>
      <c r="E3775" s="36">
        <v>42.8</v>
      </c>
      <c r="F3775" s="4">
        <v>3.5999999999999999E-3</v>
      </c>
      <c r="G3775">
        <v>0</v>
      </c>
      <c r="H3775" s="25">
        <v>64.8</v>
      </c>
      <c r="I3775" s="25">
        <v>0</v>
      </c>
      <c r="J3775" s="3">
        <v>10000</v>
      </c>
      <c r="K3775" s="7">
        <f t="shared" si="827"/>
        <v>2</v>
      </c>
      <c r="L3775" s="6">
        <f t="shared" si="828"/>
        <v>82.8</v>
      </c>
      <c r="M3775">
        <v>1</v>
      </c>
      <c r="N3775" s="9">
        <f t="shared" si="829"/>
        <v>1</v>
      </c>
      <c r="O3775" s="9">
        <f t="shared" si="830"/>
        <v>0</v>
      </c>
      <c r="P3775" s="9">
        <f t="shared" si="831"/>
        <v>0</v>
      </c>
      <c r="Q3775" s="8">
        <f t="shared" si="832"/>
        <v>42.8</v>
      </c>
      <c r="R3775" s="8">
        <f t="shared" si="833"/>
        <v>0</v>
      </c>
      <c r="S3775" t="str">
        <f t="shared" si="834"/>
        <v>16.00.00</v>
      </c>
      <c r="T3775" t="str">
        <f t="shared" si="835"/>
        <v>16.15.00</v>
      </c>
      <c r="U3775" t="str">
        <f t="shared" si="836"/>
        <v>15-mag-2019</v>
      </c>
      <c r="V3775">
        <f t="shared" si="837"/>
        <v>5</v>
      </c>
      <c r="W3775">
        <f t="shared" si="838"/>
        <v>2019</v>
      </c>
      <c r="X3775">
        <f t="shared" si="839"/>
        <v>15</v>
      </c>
      <c r="Y3775" s="25">
        <f t="shared" si="840"/>
        <v>31904.600000000286</v>
      </c>
    </row>
    <row r="3776" spans="1:25">
      <c r="A3776" t="s">
        <v>6873</v>
      </c>
      <c r="B3776" t="s">
        <v>6874</v>
      </c>
      <c r="C3776" t="s">
        <v>25</v>
      </c>
      <c r="D3776">
        <v>3</v>
      </c>
      <c r="E3776" s="36">
        <v>80.599999999999994</v>
      </c>
      <c r="F3776" s="4">
        <v>6.7999999999999996E-3</v>
      </c>
      <c r="G3776">
        <v>0</v>
      </c>
      <c r="H3776" s="25">
        <v>161.6</v>
      </c>
      <c r="I3776" s="25">
        <v>0</v>
      </c>
      <c r="J3776" s="3">
        <v>10000</v>
      </c>
      <c r="K3776" s="7">
        <f t="shared" si="827"/>
        <v>3</v>
      </c>
      <c r="L3776" s="6">
        <f t="shared" si="828"/>
        <v>163.39999999999998</v>
      </c>
      <c r="M3776">
        <v>1</v>
      </c>
      <c r="N3776" s="9">
        <f t="shared" si="829"/>
        <v>1</v>
      </c>
      <c r="O3776" s="9">
        <f t="shared" si="830"/>
        <v>0</v>
      </c>
      <c r="P3776" s="9">
        <f t="shared" si="831"/>
        <v>0</v>
      </c>
      <c r="Q3776" s="8">
        <f t="shared" si="832"/>
        <v>80.599999999999994</v>
      </c>
      <c r="R3776" s="8">
        <f t="shared" si="833"/>
        <v>0</v>
      </c>
      <c r="S3776" t="str">
        <f t="shared" si="834"/>
        <v>16.05.00</v>
      </c>
      <c r="T3776" t="str">
        <f t="shared" si="835"/>
        <v>16.20.00</v>
      </c>
      <c r="U3776" t="str">
        <f t="shared" si="836"/>
        <v>15-mag-2019</v>
      </c>
      <c r="V3776">
        <f t="shared" si="837"/>
        <v>5</v>
      </c>
      <c r="W3776">
        <f t="shared" si="838"/>
        <v>2019</v>
      </c>
      <c r="X3776">
        <f t="shared" si="839"/>
        <v>15</v>
      </c>
      <c r="Y3776" s="25">
        <f t="shared" si="840"/>
        <v>31985.200000000284</v>
      </c>
    </row>
    <row r="3777" spans="1:25">
      <c r="A3777" t="s">
        <v>4953</v>
      </c>
      <c r="B3777" t="s">
        <v>4954</v>
      </c>
      <c r="C3777" t="s">
        <v>25</v>
      </c>
      <c r="D3777">
        <v>1</v>
      </c>
      <c r="E3777" s="36">
        <v>-50.8</v>
      </c>
      <c r="F3777" s="4">
        <v>-4.1999999999999997E-3</v>
      </c>
      <c r="G3777">
        <v>0</v>
      </c>
      <c r="H3777" s="25">
        <v>12.2</v>
      </c>
      <c r="I3777" s="25">
        <v>-50.8</v>
      </c>
      <c r="J3777" s="3">
        <v>10000</v>
      </c>
      <c r="K3777" s="7">
        <f t="shared" si="827"/>
        <v>-1</v>
      </c>
      <c r="L3777" s="6">
        <f t="shared" si="828"/>
        <v>-50.8</v>
      </c>
      <c r="M3777">
        <v>1</v>
      </c>
      <c r="N3777" s="9">
        <f t="shared" si="829"/>
        <v>0</v>
      </c>
      <c r="O3777" s="9">
        <f t="shared" si="830"/>
        <v>-1</v>
      </c>
      <c r="P3777" s="9">
        <f t="shared" si="831"/>
        <v>0</v>
      </c>
      <c r="Q3777" s="8">
        <f t="shared" si="832"/>
        <v>0</v>
      </c>
      <c r="R3777" s="8">
        <f t="shared" si="833"/>
        <v>-50.8</v>
      </c>
      <c r="S3777" t="str">
        <f t="shared" si="834"/>
        <v>8.00.00</v>
      </c>
      <c r="T3777" t="str">
        <f t="shared" si="835"/>
        <v>9.00.00</v>
      </c>
      <c r="U3777" t="str">
        <f t="shared" si="836"/>
        <v>15-mag-2019</v>
      </c>
      <c r="V3777">
        <f t="shared" si="837"/>
        <v>5</v>
      </c>
      <c r="W3777">
        <f t="shared" si="838"/>
        <v>2019</v>
      </c>
      <c r="X3777">
        <f t="shared" si="839"/>
        <v>15</v>
      </c>
      <c r="Y3777" s="25">
        <f t="shared" si="840"/>
        <v>31934.400000000285</v>
      </c>
    </row>
    <row r="3778" spans="1:25">
      <c r="A3778" t="s">
        <v>6875</v>
      </c>
      <c r="B3778" t="s">
        <v>6876</v>
      </c>
      <c r="C3778" t="s">
        <v>55</v>
      </c>
      <c r="D3778">
        <v>32</v>
      </c>
      <c r="E3778" s="36">
        <v>-226.4</v>
      </c>
      <c r="F3778" s="4">
        <v>-9.2999999999999992E-3</v>
      </c>
      <c r="G3778">
        <v>0</v>
      </c>
      <c r="H3778" s="25">
        <v>0</v>
      </c>
      <c r="I3778" s="25">
        <v>-251</v>
      </c>
      <c r="J3778" s="3">
        <v>10000</v>
      </c>
      <c r="K3778" s="7">
        <f t="shared" si="827"/>
        <v>-2</v>
      </c>
      <c r="L3778" s="6">
        <f t="shared" si="828"/>
        <v>-277.2</v>
      </c>
      <c r="M3778">
        <v>1</v>
      </c>
      <c r="N3778" s="9">
        <f t="shared" si="829"/>
        <v>0</v>
      </c>
      <c r="O3778" s="9">
        <f t="shared" si="830"/>
        <v>-1</v>
      </c>
      <c r="P3778" s="9">
        <f t="shared" si="831"/>
        <v>0</v>
      </c>
      <c r="Q3778" s="8">
        <f t="shared" si="832"/>
        <v>0</v>
      </c>
      <c r="R3778" s="8">
        <f t="shared" si="833"/>
        <v>-226.4</v>
      </c>
      <c r="S3778" t="str">
        <f t="shared" si="834"/>
        <v>14.45.00</v>
      </c>
      <c r="T3778" t="str">
        <f t="shared" si="835"/>
        <v>17.25.00</v>
      </c>
      <c r="U3778" t="str">
        <f t="shared" si="836"/>
        <v>16-mag-2019</v>
      </c>
      <c r="V3778">
        <f t="shared" si="837"/>
        <v>5</v>
      </c>
      <c r="W3778">
        <f t="shared" si="838"/>
        <v>2019</v>
      </c>
      <c r="X3778">
        <f t="shared" si="839"/>
        <v>16</v>
      </c>
      <c r="Y3778" s="25">
        <f t="shared" si="840"/>
        <v>31708.000000000284</v>
      </c>
    </row>
    <row r="3779" spans="1:25">
      <c r="A3779" t="s">
        <v>6877</v>
      </c>
      <c r="B3779" t="s">
        <v>6878</v>
      </c>
      <c r="C3779" t="s">
        <v>55</v>
      </c>
      <c r="D3779">
        <v>47</v>
      </c>
      <c r="E3779" s="36">
        <v>35.6</v>
      </c>
      <c r="F3779" s="4">
        <v>1.5E-3</v>
      </c>
      <c r="G3779">
        <v>0</v>
      </c>
      <c r="H3779" s="25">
        <v>123.6</v>
      </c>
      <c r="I3779" s="25">
        <v>-116.4</v>
      </c>
      <c r="J3779" s="3">
        <v>10000</v>
      </c>
      <c r="K3779" s="7">
        <f t="shared" si="827"/>
        <v>1</v>
      </c>
      <c r="L3779" s="6">
        <f t="shared" si="828"/>
        <v>35.6</v>
      </c>
      <c r="M3779">
        <v>1</v>
      </c>
      <c r="N3779" s="9">
        <f t="shared" si="829"/>
        <v>1</v>
      </c>
      <c r="O3779" s="9">
        <f t="shared" si="830"/>
        <v>0</v>
      </c>
      <c r="P3779" s="9">
        <f t="shared" si="831"/>
        <v>0</v>
      </c>
      <c r="Q3779" s="8">
        <f t="shared" si="832"/>
        <v>35.6</v>
      </c>
      <c r="R3779" s="8">
        <f t="shared" si="833"/>
        <v>0</v>
      </c>
      <c r="S3779" t="str">
        <f t="shared" si="834"/>
        <v>10.45.00</v>
      </c>
      <c r="T3779" t="str">
        <f t="shared" si="835"/>
        <v>14.40.00</v>
      </c>
      <c r="U3779" t="str">
        <f t="shared" si="836"/>
        <v>17-mag-2019</v>
      </c>
      <c r="V3779">
        <f t="shared" si="837"/>
        <v>5</v>
      </c>
      <c r="W3779">
        <f t="shared" si="838"/>
        <v>2019</v>
      </c>
      <c r="X3779">
        <f t="shared" si="839"/>
        <v>17</v>
      </c>
      <c r="Y3779" s="25">
        <f t="shared" si="840"/>
        <v>31743.600000000282</v>
      </c>
    </row>
    <row r="3780" spans="1:25">
      <c r="A3780" t="s">
        <v>6879</v>
      </c>
      <c r="B3780" t="s">
        <v>6880</v>
      </c>
      <c r="C3780" t="s">
        <v>25</v>
      </c>
      <c r="D3780">
        <v>20</v>
      </c>
      <c r="E3780" s="36">
        <v>53.4</v>
      </c>
      <c r="F3780" s="4">
        <v>4.4000000000000003E-3</v>
      </c>
      <c r="G3780">
        <v>0</v>
      </c>
      <c r="H3780" s="25">
        <v>62.9</v>
      </c>
      <c r="I3780" s="25">
        <v>-23.8</v>
      </c>
      <c r="J3780" s="3">
        <v>10000</v>
      </c>
      <c r="K3780" s="7">
        <f t="shared" si="827"/>
        <v>2</v>
      </c>
      <c r="L3780" s="6">
        <f t="shared" si="828"/>
        <v>89</v>
      </c>
      <c r="M3780">
        <v>1</v>
      </c>
      <c r="N3780" s="9">
        <f t="shared" si="829"/>
        <v>1</v>
      </c>
      <c r="O3780" s="9">
        <f t="shared" si="830"/>
        <v>0</v>
      </c>
      <c r="P3780" s="9">
        <f t="shared" si="831"/>
        <v>0</v>
      </c>
      <c r="Q3780" s="8">
        <f t="shared" si="832"/>
        <v>53.4</v>
      </c>
      <c r="R3780" s="8">
        <f t="shared" si="833"/>
        <v>0</v>
      </c>
      <c r="S3780" t="str">
        <f t="shared" si="834"/>
        <v>15.45.00</v>
      </c>
      <c r="T3780" t="str">
        <f t="shared" si="835"/>
        <v>17.25.00</v>
      </c>
      <c r="U3780" t="str">
        <f t="shared" si="836"/>
        <v>17-mag-2019</v>
      </c>
      <c r="V3780">
        <f t="shared" si="837"/>
        <v>5</v>
      </c>
      <c r="W3780">
        <f t="shared" si="838"/>
        <v>2019</v>
      </c>
      <c r="X3780">
        <f t="shared" si="839"/>
        <v>17</v>
      </c>
      <c r="Y3780" s="25">
        <f t="shared" si="840"/>
        <v>31797.000000000284</v>
      </c>
    </row>
    <row r="3781" spans="1:25">
      <c r="A3781" t="s">
        <v>3810</v>
      </c>
      <c r="B3781" t="s">
        <v>3811</v>
      </c>
      <c r="C3781" t="s">
        <v>25</v>
      </c>
      <c r="D3781">
        <v>1</v>
      </c>
      <c r="E3781" s="36">
        <v>71.900000000000006</v>
      </c>
      <c r="F3781" s="4">
        <v>5.8999999999999999E-3</v>
      </c>
      <c r="G3781">
        <v>0</v>
      </c>
      <c r="H3781" s="25">
        <v>71.900000000000006</v>
      </c>
      <c r="I3781" s="25">
        <v>0</v>
      </c>
      <c r="J3781" s="3">
        <v>10000</v>
      </c>
      <c r="K3781" s="7">
        <f t="shared" si="827"/>
        <v>3</v>
      </c>
      <c r="L3781" s="6">
        <f t="shared" si="828"/>
        <v>160.9</v>
      </c>
      <c r="M3781">
        <v>1</v>
      </c>
      <c r="N3781" s="9">
        <f t="shared" si="829"/>
        <v>1</v>
      </c>
      <c r="O3781" s="9">
        <f t="shared" si="830"/>
        <v>0</v>
      </c>
      <c r="P3781" s="9">
        <f t="shared" si="831"/>
        <v>0</v>
      </c>
      <c r="Q3781" s="8">
        <f t="shared" si="832"/>
        <v>71.900000000000006</v>
      </c>
      <c r="R3781" s="8">
        <f t="shared" si="833"/>
        <v>0</v>
      </c>
      <c r="S3781" t="str">
        <f t="shared" si="834"/>
        <v>16.00.00</v>
      </c>
      <c r="T3781" t="str">
        <f t="shared" si="835"/>
        <v>17.00.00</v>
      </c>
      <c r="U3781" t="str">
        <f t="shared" si="836"/>
        <v>17-mag-2019</v>
      </c>
      <c r="V3781">
        <f t="shared" si="837"/>
        <v>5</v>
      </c>
      <c r="W3781">
        <f t="shared" si="838"/>
        <v>2019</v>
      </c>
      <c r="X3781">
        <f t="shared" si="839"/>
        <v>17</v>
      </c>
      <c r="Y3781" s="25">
        <f t="shared" si="840"/>
        <v>31868.900000000285</v>
      </c>
    </row>
    <row r="3782" spans="1:25">
      <c r="A3782" t="s">
        <v>4955</v>
      </c>
      <c r="B3782" t="s">
        <v>3810</v>
      </c>
      <c r="C3782" t="s">
        <v>55</v>
      </c>
      <c r="D3782">
        <v>10</v>
      </c>
      <c r="E3782" s="36">
        <v>17.2</v>
      </c>
      <c r="F3782" s="4">
        <v>1.4E-3</v>
      </c>
      <c r="G3782">
        <v>0</v>
      </c>
      <c r="H3782" s="25">
        <v>74.599999999999994</v>
      </c>
      <c r="I3782" s="25">
        <v>-15.8</v>
      </c>
      <c r="J3782" s="3">
        <v>10000</v>
      </c>
      <c r="K3782" s="7">
        <f t="shared" si="827"/>
        <v>4</v>
      </c>
      <c r="L3782" s="6">
        <f t="shared" si="828"/>
        <v>178.1</v>
      </c>
      <c r="M3782">
        <v>1</v>
      </c>
      <c r="N3782" s="9">
        <f t="shared" si="829"/>
        <v>1</v>
      </c>
      <c r="O3782" s="9">
        <f t="shared" si="830"/>
        <v>0</v>
      </c>
      <c r="P3782" s="9">
        <f t="shared" si="831"/>
        <v>0</v>
      </c>
      <c r="Q3782" s="8">
        <f t="shared" si="832"/>
        <v>17.2</v>
      </c>
      <c r="R3782" s="8">
        <f t="shared" si="833"/>
        <v>0</v>
      </c>
      <c r="S3782" t="str">
        <f t="shared" si="834"/>
        <v>6.00.00</v>
      </c>
      <c r="T3782" t="str">
        <f t="shared" si="835"/>
        <v>16.00.00</v>
      </c>
      <c r="U3782" t="str">
        <f t="shared" si="836"/>
        <v>17-mag-2019</v>
      </c>
      <c r="V3782">
        <f t="shared" si="837"/>
        <v>5</v>
      </c>
      <c r="W3782">
        <f t="shared" si="838"/>
        <v>2019</v>
      </c>
      <c r="X3782">
        <f t="shared" si="839"/>
        <v>17</v>
      </c>
      <c r="Y3782" s="25">
        <f t="shared" si="840"/>
        <v>31886.100000000286</v>
      </c>
    </row>
    <row r="3783" spans="1:25">
      <c r="A3783" t="s">
        <v>4956</v>
      </c>
      <c r="B3783" t="s">
        <v>4957</v>
      </c>
      <c r="C3783" t="s">
        <v>55</v>
      </c>
      <c r="D3783">
        <v>6</v>
      </c>
      <c r="E3783" s="36">
        <v>152.19999999999999</v>
      </c>
      <c r="F3783" s="4">
        <v>1.2500000000000001E-2</v>
      </c>
      <c r="G3783">
        <v>0</v>
      </c>
      <c r="H3783" s="25">
        <v>200</v>
      </c>
      <c r="I3783" s="25">
        <v>0</v>
      </c>
      <c r="J3783" s="3">
        <v>10000</v>
      </c>
      <c r="K3783" s="7">
        <f t="shared" ref="K3783:K3846" si="841">+IF(AND(E3783&gt;=0,E3782&gt;=0),K3782+1,IF(AND(E3783&lt;0,E3782&lt;0),K3782-1,IF(AND(E3783&gt;=0,E3782&lt;0),1,-1)))</f>
        <v>5</v>
      </c>
      <c r="L3783" s="6">
        <f t="shared" ref="L3783:L3846" si="842">+IF(AND(E3783&gt;=0,E3782&gt;=0),L3782+E3783,IF(AND(E3783&lt;0,E3782&lt;0),L3782+E3783,E3783))</f>
        <v>330.29999999999995</v>
      </c>
      <c r="M3783">
        <v>1</v>
      </c>
      <c r="N3783" s="9">
        <f t="shared" ref="N3783:N3846" si="843">+IF(E3783&gt;0,1,0)</f>
        <v>1</v>
      </c>
      <c r="O3783" s="9">
        <f t="shared" ref="O3783:O3846" si="844">+IF(E3783&lt;0,-1,0)</f>
        <v>0</v>
      </c>
      <c r="P3783" s="9">
        <f t="shared" ref="P3783:P3846" si="845">+IF(E3783=0,1,0)</f>
        <v>0</v>
      </c>
      <c r="Q3783" s="8">
        <f t="shared" ref="Q3783:Q3846" si="846">IF(E3783&gt;=0,E3783,0)</f>
        <v>152.19999999999999</v>
      </c>
      <c r="R3783" s="8">
        <f t="shared" ref="R3783:R3846" si="847">IF(E3783&lt;0,E3783,0)</f>
        <v>0</v>
      </c>
      <c r="S3783" t="str">
        <f t="shared" ref="S3783:S3846" si="848">REPLACE(A3783,1,SEARCH(" ",A3783),"")</f>
        <v>10.00.00</v>
      </c>
      <c r="T3783" t="str">
        <f t="shared" ref="T3783:T3846" si="849">REPLACE(B3783,1,SEARCH(" ",B3783),"")</f>
        <v>16.00.00</v>
      </c>
      <c r="U3783" t="str">
        <f t="shared" ref="U3783:U3846" si="850">LEFT(A3783,11)</f>
        <v>20-mag-2019</v>
      </c>
      <c r="V3783">
        <f t="shared" ref="V3783:V3846" si="851">MONTH(U3783)</f>
        <v>5</v>
      </c>
      <c r="W3783">
        <f t="shared" ref="W3783:W3846" si="852">YEAR(U3783)</f>
        <v>2019</v>
      </c>
      <c r="X3783">
        <f t="shared" ref="X3783:X3846" si="853">DAY(U3783)</f>
        <v>20</v>
      </c>
      <c r="Y3783" s="25">
        <f t="shared" ref="Y3783:Y3846" si="854">Y3782+E3783</f>
        <v>32038.300000000287</v>
      </c>
    </row>
    <row r="3784" spans="1:25">
      <c r="A3784" t="s">
        <v>6881</v>
      </c>
      <c r="B3784" t="s">
        <v>6882</v>
      </c>
      <c r="C3784" t="s">
        <v>25</v>
      </c>
      <c r="D3784">
        <v>12</v>
      </c>
      <c r="E3784" s="36">
        <v>-34.5</v>
      </c>
      <c r="F3784" s="4">
        <v>-2.8999999999999998E-3</v>
      </c>
      <c r="G3784">
        <v>0</v>
      </c>
      <c r="H3784" s="25">
        <v>17.7</v>
      </c>
      <c r="I3784" s="25">
        <v>-34.5</v>
      </c>
      <c r="J3784" s="3">
        <v>10000</v>
      </c>
      <c r="K3784" s="7">
        <f t="shared" si="841"/>
        <v>-1</v>
      </c>
      <c r="L3784" s="6">
        <f t="shared" si="842"/>
        <v>-34.5</v>
      </c>
      <c r="M3784">
        <v>1</v>
      </c>
      <c r="N3784" s="9">
        <f t="shared" si="843"/>
        <v>0</v>
      </c>
      <c r="O3784" s="9">
        <f t="shared" si="844"/>
        <v>-1</v>
      </c>
      <c r="P3784" s="9">
        <f t="shared" si="845"/>
        <v>0</v>
      </c>
      <c r="Q3784" s="8">
        <f t="shared" si="846"/>
        <v>0</v>
      </c>
      <c r="R3784" s="8">
        <f t="shared" si="847"/>
        <v>-34.5</v>
      </c>
      <c r="S3784" t="str">
        <f t="shared" si="848"/>
        <v>16.25.00</v>
      </c>
      <c r="T3784" t="str">
        <f t="shared" si="849"/>
        <v>17.25.00</v>
      </c>
      <c r="U3784" t="str">
        <f t="shared" si="850"/>
        <v>20-mag-2019</v>
      </c>
      <c r="V3784">
        <f t="shared" si="851"/>
        <v>5</v>
      </c>
      <c r="W3784">
        <f t="shared" si="852"/>
        <v>2019</v>
      </c>
      <c r="X3784">
        <f t="shared" si="853"/>
        <v>20</v>
      </c>
      <c r="Y3784" s="25">
        <f t="shared" si="854"/>
        <v>32003.800000000287</v>
      </c>
    </row>
    <row r="3785" spans="1:25">
      <c r="A3785" t="s">
        <v>4958</v>
      </c>
      <c r="B3785" t="s">
        <v>4959</v>
      </c>
      <c r="C3785" t="s">
        <v>25</v>
      </c>
      <c r="D3785">
        <v>15</v>
      </c>
      <c r="E3785" s="36">
        <v>62.9</v>
      </c>
      <c r="F3785" s="4">
        <v>5.1999999999999998E-3</v>
      </c>
      <c r="G3785">
        <v>0</v>
      </c>
      <c r="H3785" s="25">
        <v>107.4</v>
      </c>
      <c r="I3785" s="25">
        <v>0</v>
      </c>
      <c r="J3785" s="3">
        <v>10000</v>
      </c>
      <c r="K3785" s="7">
        <f t="shared" si="841"/>
        <v>1</v>
      </c>
      <c r="L3785" s="6">
        <f t="shared" si="842"/>
        <v>62.9</v>
      </c>
      <c r="M3785">
        <v>1</v>
      </c>
      <c r="N3785" s="9">
        <f t="shared" si="843"/>
        <v>1</v>
      </c>
      <c r="O3785" s="9">
        <f t="shared" si="844"/>
        <v>0</v>
      </c>
      <c r="P3785" s="9">
        <f t="shared" si="845"/>
        <v>0</v>
      </c>
      <c r="Q3785" s="8">
        <f t="shared" si="846"/>
        <v>62.9</v>
      </c>
      <c r="R3785" s="8">
        <f t="shared" si="847"/>
        <v>0</v>
      </c>
      <c r="S3785" t="str">
        <f t="shared" si="848"/>
        <v>1.00.00</v>
      </c>
      <c r="T3785" t="str">
        <f t="shared" si="849"/>
        <v>16.00.00</v>
      </c>
      <c r="U3785" t="str">
        <f t="shared" si="850"/>
        <v>21-mag-2019</v>
      </c>
      <c r="V3785">
        <f t="shared" si="851"/>
        <v>5</v>
      </c>
      <c r="W3785">
        <f t="shared" si="852"/>
        <v>2019</v>
      </c>
      <c r="X3785">
        <f t="shared" si="853"/>
        <v>21</v>
      </c>
      <c r="Y3785" s="25">
        <f t="shared" si="854"/>
        <v>32066.700000000288</v>
      </c>
    </row>
    <row r="3786" spans="1:25">
      <c r="A3786" t="s">
        <v>6883</v>
      </c>
      <c r="B3786" t="s">
        <v>6884</v>
      </c>
      <c r="C3786" t="s">
        <v>55</v>
      </c>
      <c r="D3786">
        <v>38</v>
      </c>
      <c r="E3786" s="36">
        <v>17.600000000000001</v>
      </c>
      <c r="F3786" s="4">
        <v>6.9999999999999999E-4</v>
      </c>
      <c r="G3786">
        <v>0</v>
      </c>
      <c r="H3786" s="25">
        <v>80.400000000000006</v>
      </c>
      <c r="I3786" s="25">
        <v>-26.6</v>
      </c>
      <c r="J3786" s="3">
        <v>10000</v>
      </c>
      <c r="K3786" s="7">
        <f t="shared" si="841"/>
        <v>2</v>
      </c>
      <c r="L3786" s="6">
        <f t="shared" si="842"/>
        <v>80.5</v>
      </c>
      <c r="M3786">
        <v>1</v>
      </c>
      <c r="N3786" s="9">
        <f t="shared" si="843"/>
        <v>1</v>
      </c>
      <c r="O3786" s="9">
        <f t="shared" si="844"/>
        <v>0</v>
      </c>
      <c r="P3786" s="9">
        <f t="shared" si="845"/>
        <v>0</v>
      </c>
      <c r="Q3786" s="8">
        <f t="shared" si="846"/>
        <v>17.600000000000001</v>
      </c>
      <c r="R3786" s="8">
        <f t="shared" si="847"/>
        <v>0</v>
      </c>
      <c r="S3786" t="str">
        <f t="shared" si="848"/>
        <v>14.15.00</v>
      </c>
      <c r="T3786" t="str">
        <f t="shared" si="849"/>
        <v>17.25.00</v>
      </c>
      <c r="U3786" t="str">
        <f t="shared" si="850"/>
        <v>21-mag-2019</v>
      </c>
      <c r="V3786">
        <f t="shared" si="851"/>
        <v>5</v>
      </c>
      <c r="W3786">
        <f t="shared" si="852"/>
        <v>2019</v>
      </c>
      <c r="X3786">
        <f t="shared" si="853"/>
        <v>21</v>
      </c>
      <c r="Y3786" s="25">
        <f t="shared" si="854"/>
        <v>32084.300000000287</v>
      </c>
    </row>
    <row r="3787" spans="1:25">
      <c r="A3787" t="s">
        <v>4960</v>
      </c>
      <c r="B3787" t="s">
        <v>4961</v>
      </c>
      <c r="C3787" t="s">
        <v>25</v>
      </c>
      <c r="D3787">
        <v>10</v>
      </c>
      <c r="E3787" s="36">
        <v>-16.100000000000001</v>
      </c>
      <c r="F3787" s="4">
        <v>-1.2999999999999999E-3</v>
      </c>
      <c r="G3787">
        <v>0</v>
      </c>
      <c r="H3787" s="25">
        <v>17.600000000000001</v>
      </c>
      <c r="I3787" s="25">
        <v>-19.600000000000001</v>
      </c>
      <c r="J3787" s="3">
        <v>10000</v>
      </c>
      <c r="K3787" s="7">
        <f t="shared" si="841"/>
        <v>-1</v>
      </c>
      <c r="L3787" s="6">
        <f t="shared" si="842"/>
        <v>-16.100000000000001</v>
      </c>
      <c r="M3787">
        <v>1</v>
      </c>
      <c r="N3787" s="9">
        <f t="shared" si="843"/>
        <v>0</v>
      </c>
      <c r="O3787" s="9">
        <f t="shared" si="844"/>
        <v>-1</v>
      </c>
      <c r="P3787" s="9">
        <f t="shared" si="845"/>
        <v>0</v>
      </c>
      <c r="Q3787" s="8">
        <f t="shared" si="846"/>
        <v>0</v>
      </c>
      <c r="R3787" s="8">
        <f t="shared" si="847"/>
        <v>-16.100000000000001</v>
      </c>
      <c r="S3787" t="str">
        <f t="shared" si="848"/>
        <v>23.00.00</v>
      </c>
      <c r="T3787" t="str">
        <f t="shared" si="849"/>
        <v>9.00.00</v>
      </c>
      <c r="U3787" t="str">
        <f t="shared" si="850"/>
        <v>21-mag-2019</v>
      </c>
      <c r="V3787">
        <f t="shared" si="851"/>
        <v>5</v>
      </c>
      <c r="W3787">
        <f t="shared" si="852"/>
        <v>2019</v>
      </c>
      <c r="X3787">
        <f t="shared" si="853"/>
        <v>21</v>
      </c>
      <c r="Y3787" s="25">
        <f t="shared" si="854"/>
        <v>32068.200000000288</v>
      </c>
    </row>
    <row r="3788" spans="1:25">
      <c r="A3788" t="s">
        <v>26</v>
      </c>
      <c r="B3788" t="s">
        <v>6885</v>
      </c>
      <c r="C3788" t="s">
        <v>55</v>
      </c>
      <c r="D3788">
        <v>24</v>
      </c>
      <c r="E3788" s="36">
        <v>84.8</v>
      </c>
      <c r="F3788" s="4">
        <v>3.5000000000000001E-3</v>
      </c>
      <c r="G3788">
        <v>0</v>
      </c>
      <c r="H3788" s="25">
        <v>172.8</v>
      </c>
      <c r="I3788" s="25">
        <v>0</v>
      </c>
      <c r="J3788" s="3">
        <v>10000</v>
      </c>
      <c r="K3788" s="7">
        <f t="shared" si="841"/>
        <v>1</v>
      </c>
      <c r="L3788" s="6">
        <f t="shared" si="842"/>
        <v>84.8</v>
      </c>
      <c r="M3788">
        <v>1</v>
      </c>
      <c r="N3788" s="9">
        <f t="shared" si="843"/>
        <v>1</v>
      </c>
      <c r="O3788" s="9">
        <f t="shared" si="844"/>
        <v>0</v>
      </c>
      <c r="P3788" s="9">
        <f t="shared" si="845"/>
        <v>0</v>
      </c>
      <c r="Q3788" s="8">
        <f t="shared" si="846"/>
        <v>84.8</v>
      </c>
      <c r="R3788" s="8">
        <f t="shared" si="847"/>
        <v>0</v>
      </c>
      <c r="S3788" t="str">
        <f t="shared" si="848"/>
        <v>13.30.00</v>
      </c>
      <c r="T3788" t="str">
        <f t="shared" si="849"/>
        <v>15.30.00</v>
      </c>
      <c r="U3788" t="str">
        <f t="shared" si="850"/>
        <v>22-mag-2019</v>
      </c>
      <c r="V3788">
        <f t="shared" si="851"/>
        <v>5</v>
      </c>
      <c r="W3788">
        <f t="shared" si="852"/>
        <v>2019</v>
      </c>
      <c r="X3788">
        <f t="shared" si="853"/>
        <v>22</v>
      </c>
      <c r="Y3788" s="25">
        <f t="shared" si="854"/>
        <v>32153.000000000287</v>
      </c>
    </row>
    <row r="3789" spans="1:25">
      <c r="A3789" t="s">
        <v>3812</v>
      </c>
      <c r="B3789" t="s">
        <v>3813</v>
      </c>
      <c r="C3789" t="s">
        <v>25</v>
      </c>
      <c r="D3789">
        <v>7</v>
      </c>
      <c r="E3789" s="36">
        <v>1.6</v>
      </c>
      <c r="F3789" s="4">
        <v>1E-4</v>
      </c>
      <c r="G3789">
        <v>0</v>
      </c>
      <c r="H3789" s="25">
        <v>19.399999999999999</v>
      </c>
      <c r="I3789" s="25">
        <v>0</v>
      </c>
      <c r="J3789" s="3">
        <v>10000</v>
      </c>
      <c r="K3789" s="7">
        <f t="shared" si="841"/>
        <v>2</v>
      </c>
      <c r="L3789" s="6">
        <f t="shared" si="842"/>
        <v>86.399999999999991</v>
      </c>
      <c r="M3789">
        <v>1</v>
      </c>
      <c r="N3789" s="9">
        <f t="shared" si="843"/>
        <v>1</v>
      </c>
      <c r="O3789" s="9">
        <f t="shared" si="844"/>
        <v>0</v>
      </c>
      <c r="P3789" s="9">
        <f t="shared" si="845"/>
        <v>0</v>
      </c>
      <c r="Q3789" s="8">
        <f t="shared" si="846"/>
        <v>1.6</v>
      </c>
      <c r="R3789" s="8">
        <f t="shared" si="847"/>
        <v>0</v>
      </c>
      <c r="S3789" t="str">
        <f t="shared" si="848"/>
        <v>16.00.00</v>
      </c>
      <c r="T3789" t="str">
        <f t="shared" si="849"/>
        <v>23.00.00</v>
      </c>
      <c r="U3789" t="str">
        <f t="shared" si="850"/>
        <v>22-mag-2019</v>
      </c>
      <c r="V3789">
        <f t="shared" si="851"/>
        <v>5</v>
      </c>
      <c r="W3789">
        <f t="shared" si="852"/>
        <v>2019</v>
      </c>
      <c r="X3789">
        <f t="shared" si="853"/>
        <v>22</v>
      </c>
      <c r="Y3789" s="25">
        <f t="shared" si="854"/>
        <v>32154.600000000286</v>
      </c>
    </row>
    <row r="3790" spans="1:25">
      <c r="A3790" t="s">
        <v>6886</v>
      </c>
      <c r="B3790" t="s">
        <v>6887</v>
      </c>
      <c r="C3790" t="s">
        <v>25</v>
      </c>
      <c r="D3790">
        <v>13</v>
      </c>
      <c r="E3790" s="36">
        <v>11.5</v>
      </c>
      <c r="F3790" s="4">
        <v>8.9999999999999998E-4</v>
      </c>
      <c r="G3790">
        <v>0</v>
      </c>
      <c r="H3790" s="25">
        <v>11.7</v>
      </c>
      <c r="I3790" s="25">
        <v>-13.3</v>
      </c>
      <c r="J3790" s="3">
        <v>10000</v>
      </c>
      <c r="K3790" s="7">
        <f t="shared" si="841"/>
        <v>3</v>
      </c>
      <c r="L3790" s="6">
        <f t="shared" si="842"/>
        <v>97.899999999999991</v>
      </c>
      <c r="M3790">
        <v>1</v>
      </c>
      <c r="N3790" s="9">
        <f t="shared" si="843"/>
        <v>1</v>
      </c>
      <c r="O3790" s="9">
        <f t="shared" si="844"/>
        <v>0</v>
      </c>
      <c r="P3790" s="9">
        <f t="shared" si="845"/>
        <v>0</v>
      </c>
      <c r="Q3790" s="8">
        <f t="shared" si="846"/>
        <v>11.5</v>
      </c>
      <c r="R3790" s="8">
        <f t="shared" si="847"/>
        <v>0</v>
      </c>
      <c r="S3790" t="str">
        <f t="shared" si="848"/>
        <v>16.20.00</v>
      </c>
      <c r="T3790" t="str">
        <f t="shared" si="849"/>
        <v>17.25.00</v>
      </c>
      <c r="U3790" t="str">
        <f t="shared" si="850"/>
        <v>22-mag-2019</v>
      </c>
      <c r="V3790">
        <f t="shared" si="851"/>
        <v>5</v>
      </c>
      <c r="W3790">
        <f t="shared" si="852"/>
        <v>2019</v>
      </c>
      <c r="X3790">
        <f t="shared" si="853"/>
        <v>22</v>
      </c>
      <c r="Y3790" s="25">
        <f t="shared" si="854"/>
        <v>32166.100000000286</v>
      </c>
    </row>
    <row r="3791" spans="1:25">
      <c r="A3791" t="s">
        <v>4961</v>
      </c>
      <c r="B3791" t="s">
        <v>4962</v>
      </c>
      <c r="C3791" t="s">
        <v>55</v>
      </c>
      <c r="D3791">
        <v>2</v>
      </c>
      <c r="E3791" s="36">
        <v>-51.8</v>
      </c>
      <c r="F3791" s="4">
        <v>-4.3E-3</v>
      </c>
      <c r="G3791">
        <v>0</v>
      </c>
      <c r="H3791" s="25">
        <v>8</v>
      </c>
      <c r="I3791" s="25">
        <v>-52.6</v>
      </c>
      <c r="J3791" s="3">
        <v>10000</v>
      </c>
      <c r="K3791" s="7">
        <f t="shared" si="841"/>
        <v>-1</v>
      </c>
      <c r="L3791" s="6">
        <f t="shared" si="842"/>
        <v>-51.8</v>
      </c>
      <c r="M3791">
        <v>1</v>
      </c>
      <c r="N3791" s="9">
        <f t="shared" si="843"/>
        <v>0</v>
      </c>
      <c r="O3791" s="9">
        <f t="shared" si="844"/>
        <v>-1</v>
      </c>
      <c r="P3791" s="9">
        <f t="shared" si="845"/>
        <v>0</v>
      </c>
      <c r="Q3791" s="8">
        <f t="shared" si="846"/>
        <v>0</v>
      </c>
      <c r="R3791" s="8">
        <f t="shared" si="847"/>
        <v>-51.8</v>
      </c>
      <c r="S3791" t="str">
        <f t="shared" si="848"/>
        <v>9.00.00</v>
      </c>
      <c r="T3791" t="str">
        <f t="shared" si="849"/>
        <v>11.00.00</v>
      </c>
      <c r="U3791" t="str">
        <f t="shared" si="850"/>
        <v>22-mag-2019</v>
      </c>
      <c r="V3791">
        <f t="shared" si="851"/>
        <v>5</v>
      </c>
      <c r="W3791">
        <f t="shared" si="852"/>
        <v>2019</v>
      </c>
      <c r="X3791">
        <f t="shared" si="853"/>
        <v>22</v>
      </c>
      <c r="Y3791" s="25">
        <f t="shared" si="854"/>
        <v>32114.300000000287</v>
      </c>
    </row>
    <row r="3792" spans="1:25">
      <c r="A3792" t="s">
        <v>6888</v>
      </c>
      <c r="B3792" t="s">
        <v>6889</v>
      </c>
      <c r="C3792" t="s">
        <v>25</v>
      </c>
      <c r="D3792">
        <v>36</v>
      </c>
      <c r="E3792" s="36">
        <v>-14.3</v>
      </c>
      <c r="F3792" s="4">
        <v>-1.1999999999999999E-3</v>
      </c>
      <c r="G3792">
        <v>0</v>
      </c>
      <c r="H3792" s="25">
        <v>25.2</v>
      </c>
      <c r="I3792" s="25">
        <v>-35.700000000000003</v>
      </c>
      <c r="J3792" s="3">
        <v>10000</v>
      </c>
      <c r="K3792" s="7">
        <f t="shared" si="841"/>
        <v>-2</v>
      </c>
      <c r="L3792" s="6">
        <f t="shared" si="842"/>
        <v>-66.099999999999994</v>
      </c>
      <c r="M3792">
        <v>1</v>
      </c>
      <c r="N3792" s="9">
        <f t="shared" si="843"/>
        <v>0</v>
      </c>
      <c r="O3792" s="9">
        <f t="shared" si="844"/>
        <v>-1</v>
      </c>
      <c r="P3792" s="9">
        <f t="shared" si="845"/>
        <v>0</v>
      </c>
      <c r="Q3792" s="8">
        <f t="shared" si="846"/>
        <v>0</v>
      </c>
      <c r="R3792" s="8">
        <f t="shared" si="847"/>
        <v>-14.3</v>
      </c>
      <c r="S3792" t="str">
        <f t="shared" si="848"/>
        <v>13.25.00</v>
      </c>
      <c r="T3792" t="str">
        <f t="shared" si="849"/>
        <v>16.25.00</v>
      </c>
      <c r="U3792" t="str">
        <f t="shared" si="850"/>
        <v>23-mag-2019</v>
      </c>
      <c r="V3792">
        <f t="shared" si="851"/>
        <v>5</v>
      </c>
      <c r="W3792">
        <f t="shared" si="852"/>
        <v>2019</v>
      </c>
      <c r="X3792">
        <f t="shared" si="853"/>
        <v>23</v>
      </c>
      <c r="Y3792" s="25">
        <f t="shared" si="854"/>
        <v>32100.000000000287</v>
      </c>
    </row>
    <row r="3793" spans="1:25">
      <c r="A3793" t="s">
        <v>6889</v>
      </c>
      <c r="B3793" t="s">
        <v>6890</v>
      </c>
      <c r="C3793" t="s">
        <v>55</v>
      </c>
      <c r="D3793">
        <v>12</v>
      </c>
      <c r="E3793" s="36">
        <v>27</v>
      </c>
      <c r="F3793" s="4">
        <v>1.1000000000000001E-3</v>
      </c>
      <c r="G3793">
        <v>0</v>
      </c>
      <c r="H3793" s="25">
        <v>28.4</v>
      </c>
      <c r="I3793" s="25">
        <v>-74.2</v>
      </c>
      <c r="J3793" s="3">
        <v>10000</v>
      </c>
      <c r="K3793" s="7">
        <f t="shared" si="841"/>
        <v>1</v>
      </c>
      <c r="L3793" s="6">
        <f t="shared" si="842"/>
        <v>27</v>
      </c>
      <c r="M3793">
        <v>1</v>
      </c>
      <c r="N3793" s="9">
        <f t="shared" si="843"/>
        <v>1</v>
      </c>
      <c r="O3793" s="9">
        <f t="shared" si="844"/>
        <v>0</v>
      </c>
      <c r="P3793" s="9">
        <f t="shared" si="845"/>
        <v>0</v>
      </c>
      <c r="Q3793" s="8">
        <f t="shared" si="846"/>
        <v>27</v>
      </c>
      <c r="R3793" s="8">
        <f t="shared" si="847"/>
        <v>0</v>
      </c>
      <c r="S3793" t="str">
        <f t="shared" si="848"/>
        <v>16.25.00</v>
      </c>
      <c r="T3793" t="str">
        <f t="shared" si="849"/>
        <v>17.25.00</v>
      </c>
      <c r="U3793" t="str">
        <f t="shared" si="850"/>
        <v>23-mag-2019</v>
      </c>
      <c r="V3793">
        <f t="shared" si="851"/>
        <v>5</v>
      </c>
      <c r="W3793">
        <f t="shared" si="852"/>
        <v>2019</v>
      </c>
      <c r="X3793">
        <f t="shared" si="853"/>
        <v>23</v>
      </c>
      <c r="Y3793" s="25">
        <f t="shared" si="854"/>
        <v>32127.000000000287</v>
      </c>
    </row>
    <row r="3794" spans="1:25">
      <c r="A3794" t="s">
        <v>6891</v>
      </c>
      <c r="B3794" t="s">
        <v>6892</v>
      </c>
      <c r="C3794" t="s">
        <v>55</v>
      </c>
      <c r="D3794">
        <v>80</v>
      </c>
      <c r="E3794" s="36">
        <v>16.8</v>
      </c>
      <c r="F3794" s="4">
        <v>6.9999999999999999E-4</v>
      </c>
      <c r="G3794">
        <v>0</v>
      </c>
      <c r="H3794" s="25">
        <v>44.4</v>
      </c>
      <c r="I3794" s="25">
        <v>-23.4</v>
      </c>
      <c r="J3794" s="3">
        <v>10000</v>
      </c>
      <c r="K3794" s="7">
        <f t="shared" si="841"/>
        <v>2</v>
      </c>
      <c r="L3794" s="6">
        <f t="shared" si="842"/>
        <v>43.8</v>
      </c>
      <c r="M3794">
        <v>1</v>
      </c>
      <c r="N3794" s="9">
        <f t="shared" si="843"/>
        <v>1</v>
      </c>
      <c r="O3794" s="9">
        <f t="shared" si="844"/>
        <v>0</v>
      </c>
      <c r="P3794" s="9">
        <f t="shared" si="845"/>
        <v>0</v>
      </c>
      <c r="Q3794" s="8">
        <f t="shared" si="846"/>
        <v>16.8</v>
      </c>
      <c r="R3794" s="8">
        <f t="shared" si="847"/>
        <v>0</v>
      </c>
      <c r="S3794" t="str">
        <f t="shared" si="848"/>
        <v>10.45.00</v>
      </c>
      <c r="T3794" t="str">
        <f t="shared" si="849"/>
        <v>17.25.00</v>
      </c>
      <c r="U3794" t="str">
        <f t="shared" si="850"/>
        <v>27-mag-2019</v>
      </c>
      <c r="V3794">
        <f t="shared" si="851"/>
        <v>5</v>
      </c>
      <c r="W3794">
        <f t="shared" si="852"/>
        <v>2019</v>
      </c>
      <c r="X3794">
        <f t="shared" si="853"/>
        <v>27</v>
      </c>
      <c r="Y3794" s="25">
        <f t="shared" si="854"/>
        <v>32143.800000000287</v>
      </c>
    </row>
    <row r="3795" spans="1:25">
      <c r="A3795" t="s">
        <v>4963</v>
      </c>
      <c r="B3795" t="s">
        <v>4964</v>
      </c>
      <c r="C3795" t="s">
        <v>25</v>
      </c>
      <c r="D3795">
        <v>23</v>
      </c>
      <c r="E3795" s="36">
        <v>41.1</v>
      </c>
      <c r="F3795" s="4">
        <v>3.3999999999999998E-3</v>
      </c>
      <c r="G3795">
        <v>0</v>
      </c>
      <c r="H3795" s="25">
        <v>47.5</v>
      </c>
      <c r="I3795" s="25">
        <v>-4.4000000000000004</v>
      </c>
      <c r="J3795" s="3">
        <v>10000</v>
      </c>
      <c r="K3795" s="7">
        <f t="shared" si="841"/>
        <v>3</v>
      </c>
      <c r="L3795" s="6">
        <f t="shared" si="842"/>
        <v>84.9</v>
      </c>
      <c r="M3795">
        <v>1</v>
      </c>
      <c r="N3795" s="9">
        <f t="shared" si="843"/>
        <v>1</v>
      </c>
      <c r="O3795" s="9">
        <f t="shared" si="844"/>
        <v>0</v>
      </c>
      <c r="P3795" s="9">
        <f t="shared" si="845"/>
        <v>0</v>
      </c>
      <c r="Q3795" s="8">
        <f t="shared" si="846"/>
        <v>41.1</v>
      </c>
      <c r="R3795" s="8">
        <f t="shared" si="847"/>
        <v>0</v>
      </c>
      <c r="S3795" t="str">
        <f t="shared" si="848"/>
        <v>2.00.00</v>
      </c>
      <c r="T3795" t="str">
        <f t="shared" si="849"/>
        <v>1.00.00</v>
      </c>
      <c r="U3795" t="str">
        <f t="shared" si="850"/>
        <v>27-mag-2019</v>
      </c>
      <c r="V3795">
        <f t="shared" si="851"/>
        <v>5</v>
      </c>
      <c r="W3795">
        <f t="shared" si="852"/>
        <v>2019</v>
      </c>
      <c r="X3795">
        <f t="shared" si="853"/>
        <v>27</v>
      </c>
      <c r="Y3795" s="25">
        <f t="shared" si="854"/>
        <v>32184.900000000285</v>
      </c>
    </row>
    <row r="3796" spans="1:25">
      <c r="A3796" t="s">
        <v>7818</v>
      </c>
      <c r="B3796" t="s">
        <v>7819</v>
      </c>
      <c r="C3796" t="s">
        <v>55</v>
      </c>
      <c r="D3796">
        <v>4</v>
      </c>
      <c r="E3796" s="36">
        <v>22</v>
      </c>
      <c r="F3796" s="4">
        <v>1.8E-3</v>
      </c>
      <c r="G3796">
        <v>0</v>
      </c>
      <c r="H3796" s="25">
        <v>43</v>
      </c>
      <c r="I3796" s="25">
        <v>0</v>
      </c>
      <c r="J3796" s="3">
        <v>10000</v>
      </c>
      <c r="K3796" s="7">
        <f t="shared" si="841"/>
        <v>4</v>
      </c>
      <c r="L3796" s="6">
        <f t="shared" si="842"/>
        <v>106.9</v>
      </c>
      <c r="M3796">
        <v>1</v>
      </c>
      <c r="N3796" s="9">
        <f t="shared" si="843"/>
        <v>1</v>
      </c>
      <c r="O3796" s="9">
        <f t="shared" si="844"/>
        <v>0</v>
      </c>
      <c r="P3796" s="9">
        <f t="shared" si="845"/>
        <v>0</v>
      </c>
      <c r="Q3796" s="8">
        <f t="shared" si="846"/>
        <v>22</v>
      </c>
      <c r="R3796" s="8">
        <f t="shared" si="847"/>
        <v>0</v>
      </c>
      <c r="S3796" t="str">
        <f t="shared" si="848"/>
        <v>10.00.00</v>
      </c>
      <c r="T3796" t="str">
        <f t="shared" si="849"/>
        <v>11.00.00</v>
      </c>
      <c r="U3796" t="str">
        <f t="shared" si="850"/>
        <v>28-mag-2019</v>
      </c>
      <c r="V3796">
        <f t="shared" si="851"/>
        <v>5</v>
      </c>
      <c r="W3796">
        <f t="shared" si="852"/>
        <v>2019</v>
      </c>
      <c r="X3796">
        <f t="shared" si="853"/>
        <v>28</v>
      </c>
      <c r="Y3796" s="25">
        <f t="shared" si="854"/>
        <v>32206.900000000285</v>
      </c>
    </row>
    <row r="3797" spans="1:25">
      <c r="A3797" t="s">
        <v>4965</v>
      </c>
      <c r="B3797" t="s">
        <v>4965</v>
      </c>
      <c r="C3797" t="s">
        <v>25</v>
      </c>
      <c r="D3797">
        <v>0</v>
      </c>
      <c r="E3797" s="36">
        <v>-54.8</v>
      </c>
      <c r="F3797" s="4">
        <v>-4.4999999999999997E-3</v>
      </c>
      <c r="G3797">
        <v>0</v>
      </c>
      <c r="H3797" s="25">
        <v>0</v>
      </c>
      <c r="I3797" s="25">
        <v>-54.8</v>
      </c>
      <c r="J3797" s="3">
        <v>10000</v>
      </c>
      <c r="K3797" s="7">
        <f t="shared" si="841"/>
        <v>-1</v>
      </c>
      <c r="L3797" s="6">
        <f t="shared" si="842"/>
        <v>-54.8</v>
      </c>
      <c r="M3797">
        <v>1</v>
      </c>
      <c r="N3797" s="9">
        <f t="shared" si="843"/>
        <v>0</v>
      </c>
      <c r="O3797" s="9">
        <f t="shared" si="844"/>
        <v>-1</v>
      </c>
      <c r="P3797" s="9">
        <f t="shared" si="845"/>
        <v>0</v>
      </c>
      <c r="Q3797" s="8">
        <f t="shared" si="846"/>
        <v>0</v>
      </c>
      <c r="R3797" s="8">
        <f t="shared" si="847"/>
        <v>-54.8</v>
      </c>
      <c r="S3797" t="str">
        <f t="shared" si="848"/>
        <v>9.00.00</v>
      </c>
      <c r="T3797" t="str">
        <f t="shared" si="849"/>
        <v>9.00.00</v>
      </c>
      <c r="U3797" t="str">
        <f t="shared" si="850"/>
        <v>28-mag-2019</v>
      </c>
      <c r="V3797">
        <f t="shared" si="851"/>
        <v>5</v>
      </c>
      <c r="W3797">
        <f t="shared" si="852"/>
        <v>2019</v>
      </c>
      <c r="X3797">
        <f t="shared" si="853"/>
        <v>28</v>
      </c>
      <c r="Y3797" s="25">
        <f t="shared" si="854"/>
        <v>32152.100000000286</v>
      </c>
    </row>
    <row r="3798" spans="1:25">
      <c r="A3798" t="s">
        <v>6893</v>
      </c>
      <c r="B3798" t="s">
        <v>6894</v>
      </c>
      <c r="C3798" t="s">
        <v>25</v>
      </c>
      <c r="D3798">
        <v>56</v>
      </c>
      <c r="E3798" s="36">
        <v>-49.5</v>
      </c>
      <c r="F3798" s="4">
        <v>-4.1999999999999997E-3</v>
      </c>
      <c r="G3798">
        <v>0</v>
      </c>
      <c r="H3798" s="25">
        <v>0.5</v>
      </c>
      <c r="I3798" s="25">
        <v>-65.3</v>
      </c>
      <c r="J3798" s="3">
        <v>10000</v>
      </c>
      <c r="K3798" s="7">
        <f t="shared" si="841"/>
        <v>-2</v>
      </c>
      <c r="L3798" s="6">
        <f t="shared" si="842"/>
        <v>-104.3</v>
      </c>
      <c r="M3798">
        <v>1</v>
      </c>
      <c r="N3798" s="9">
        <f t="shared" si="843"/>
        <v>0</v>
      </c>
      <c r="O3798" s="9">
        <f t="shared" si="844"/>
        <v>-1</v>
      </c>
      <c r="P3798" s="9">
        <f t="shared" si="845"/>
        <v>0</v>
      </c>
      <c r="Q3798" s="8">
        <f t="shared" si="846"/>
        <v>0</v>
      </c>
      <c r="R3798" s="8">
        <f t="shared" si="847"/>
        <v>-49.5</v>
      </c>
      <c r="S3798" t="str">
        <f t="shared" si="848"/>
        <v>12.45.00</v>
      </c>
      <c r="T3798" t="str">
        <f t="shared" si="849"/>
        <v>17.25.00</v>
      </c>
      <c r="U3798" t="str">
        <f t="shared" si="850"/>
        <v>29-mag-2019</v>
      </c>
      <c r="V3798">
        <f t="shared" si="851"/>
        <v>5</v>
      </c>
      <c r="W3798">
        <f t="shared" si="852"/>
        <v>2019</v>
      </c>
      <c r="X3798">
        <f t="shared" si="853"/>
        <v>29</v>
      </c>
      <c r="Y3798" s="25">
        <f t="shared" si="854"/>
        <v>32102.600000000286</v>
      </c>
    </row>
    <row r="3799" spans="1:25">
      <c r="A3799" t="s">
        <v>6895</v>
      </c>
      <c r="B3799" t="s">
        <v>6896</v>
      </c>
      <c r="C3799" t="s">
        <v>25</v>
      </c>
      <c r="D3799">
        <v>19</v>
      </c>
      <c r="E3799" s="36">
        <v>-13.9</v>
      </c>
      <c r="F3799" s="4">
        <v>-1.1999999999999999E-3</v>
      </c>
      <c r="G3799">
        <v>0</v>
      </c>
      <c r="H3799" s="25">
        <v>8.1</v>
      </c>
      <c r="I3799" s="25">
        <v>-15.1</v>
      </c>
      <c r="J3799" s="3">
        <v>10000</v>
      </c>
      <c r="K3799" s="7">
        <f t="shared" si="841"/>
        <v>-3</v>
      </c>
      <c r="L3799" s="6">
        <f t="shared" si="842"/>
        <v>-118.2</v>
      </c>
      <c r="M3799">
        <v>1</v>
      </c>
      <c r="N3799" s="9">
        <f t="shared" si="843"/>
        <v>0</v>
      </c>
      <c r="O3799" s="9">
        <f t="shared" si="844"/>
        <v>-1</v>
      </c>
      <c r="P3799" s="9">
        <f t="shared" si="845"/>
        <v>0</v>
      </c>
      <c r="Q3799" s="8">
        <f t="shared" si="846"/>
        <v>0</v>
      </c>
      <c r="R3799" s="8">
        <f t="shared" si="847"/>
        <v>-13.9</v>
      </c>
      <c r="S3799" t="str">
        <f t="shared" si="848"/>
        <v>15.50.00</v>
      </c>
      <c r="T3799" t="str">
        <f t="shared" si="849"/>
        <v>17.25.00</v>
      </c>
      <c r="U3799" t="str">
        <f t="shared" si="850"/>
        <v>30-mag-2019</v>
      </c>
      <c r="V3799">
        <f t="shared" si="851"/>
        <v>5</v>
      </c>
      <c r="W3799">
        <f t="shared" si="852"/>
        <v>2019</v>
      </c>
      <c r="X3799">
        <f t="shared" si="853"/>
        <v>30</v>
      </c>
      <c r="Y3799" s="25">
        <f t="shared" si="854"/>
        <v>32088.700000000284</v>
      </c>
    </row>
    <row r="3800" spans="1:25">
      <c r="A3800" t="s">
        <v>3814</v>
      </c>
      <c r="B3800" t="s">
        <v>3815</v>
      </c>
      <c r="C3800" t="s">
        <v>25</v>
      </c>
      <c r="D3800">
        <v>7</v>
      </c>
      <c r="E3800" s="36">
        <v>6</v>
      </c>
      <c r="F3800" s="4">
        <v>5.0000000000000001E-4</v>
      </c>
      <c r="G3800">
        <v>0</v>
      </c>
      <c r="H3800" s="25">
        <v>8.4</v>
      </c>
      <c r="I3800" s="25">
        <v>-20.100000000000001</v>
      </c>
      <c r="J3800" s="3">
        <v>10000</v>
      </c>
      <c r="K3800" s="7">
        <f t="shared" si="841"/>
        <v>1</v>
      </c>
      <c r="L3800" s="6">
        <f t="shared" si="842"/>
        <v>6</v>
      </c>
      <c r="M3800">
        <v>1</v>
      </c>
      <c r="N3800" s="9">
        <f t="shared" si="843"/>
        <v>1</v>
      </c>
      <c r="O3800" s="9">
        <f t="shared" si="844"/>
        <v>0</v>
      </c>
      <c r="P3800" s="9">
        <f t="shared" si="845"/>
        <v>0</v>
      </c>
      <c r="Q3800" s="8">
        <f t="shared" si="846"/>
        <v>6</v>
      </c>
      <c r="R3800" s="8">
        <f t="shared" si="847"/>
        <v>0</v>
      </c>
      <c r="S3800" t="str">
        <f t="shared" si="848"/>
        <v>16.00.00</v>
      </c>
      <c r="T3800" t="str">
        <f t="shared" si="849"/>
        <v>23.00.00</v>
      </c>
      <c r="U3800" t="str">
        <f t="shared" si="850"/>
        <v>30-mag-2019</v>
      </c>
      <c r="V3800">
        <f t="shared" si="851"/>
        <v>5</v>
      </c>
      <c r="W3800">
        <f t="shared" si="852"/>
        <v>2019</v>
      </c>
      <c r="X3800">
        <f t="shared" si="853"/>
        <v>30</v>
      </c>
      <c r="Y3800" s="25">
        <f t="shared" si="854"/>
        <v>32094.700000000284</v>
      </c>
    </row>
    <row r="3801" spans="1:25">
      <c r="A3801" t="s">
        <v>2714</v>
      </c>
      <c r="B3801" t="s">
        <v>2715</v>
      </c>
      <c r="C3801" t="s">
        <v>55</v>
      </c>
      <c r="D3801">
        <v>8</v>
      </c>
      <c r="E3801" s="38">
        <v>-70.599999999999994</v>
      </c>
      <c r="F3801" s="4">
        <v>-3.0000000000000001E-3</v>
      </c>
      <c r="G3801">
        <v>0</v>
      </c>
      <c r="H3801" s="25">
        <v>0</v>
      </c>
      <c r="I3801" s="25">
        <v>-99.2</v>
      </c>
      <c r="J3801" s="3">
        <v>10000</v>
      </c>
      <c r="K3801" s="7">
        <f t="shared" si="841"/>
        <v>-1</v>
      </c>
      <c r="L3801" s="6">
        <f t="shared" si="842"/>
        <v>-70.599999999999994</v>
      </c>
      <c r="M3801">
        <v>1</v>
      </c>
      <c r="N3801" s="9">
        <f t="shared" si="843"/>
        <v>0</v>
      </c>
      <c r="O3801" s="9">
        <f t="shared" si="844"/>
        <v>-1</v>
      </c>
      <c r="P3801" s="9">
        <f t="shared" si="845"/>
        <v>0</v>
      </c>
      <c r="Q3801" s="8">
        <f t="shared" si="846"/>
        <v>0</v>
      </c>
      <c r="R3801" s="8">
        <f t="shared" si="847"/>
        <v>-70.599999999999994</v>
      </c>
      <c r="S3801" t="str">
        <f t="shared" si="848"/>
        <v>13.00.00</v>
      </c>
      <c r="T3801" t="str">
        <f t="shared" si="849"/>
        <v>21.00.00</v>
      </c>
      <c r="U3801" t="str">
        <f t="shared" si="850"/>
        <v>31-mag-2019</v>
      </c>
      <c r="V3801">
        <f t="shared" si="851"/>
        <v>5</v>
      </c>
      <c r="W3801">
        <f t="shared" si="852"/>
        <v>2019</v>
      </c>
      <c r="X3801">
        <f t="shared" si="853"/>
        <v>31</v>
      </c>
      <c r="Y3801" s="25">
        <f t="shared" si="854"/>
        <v>32024.100000000286</v>
      </c>
    </row>
    <row r="3802" spans="1:25">
      <c r="A3802" t="s">
        <v>4966</v>
      </c>
      <c r="B3802" t="s">
        <v>4967</v>
      </c>
      <c r="C3802" t="s">
        <v>25</v>
      </c>
      <c r="D3802">
        <v>9</v>
      </c>
      <c r="E3802" s="36">
        <v>10.199999999999999</v>
      </c>
      <c r="F3802" s="4">
        <v>8.9999999999999998E-4</v>
      </c>
      <c r="G3802">
        <v>0</v>
      </c>
      <c r="H3802" s="25">
        <v>66.099999999999994</v>
      </c>
      <c r="I3802" s="25">
        <v>-26.6</v>
      </c>
      <c r="J3802" s="3">
        <v>10000</v>
      </c>
      <c r="K3802" s="7">
        <f t="shared" si="841"/>
        <v>1</v>
      </c>
      <c r="L3802" s="6">
        <f t="shared" si="842"/>
        <v>10.199999999999999</v>
      </c>
      <c r="M3802">
        <v>1</v>
      </c>
      <c r="N3802" s="9">
        <f t="shared" si="843"/>
        <v>1</v>
      </c>
      <c r="O3802" s="9">
        <f t="shared" si="844"/>
        <v>0</v>
      </c>
      <c r="P3802" s="9">
        <f t="shared" si="845"/>
        <v>0</v>
      </c>
      <c r="Q3802" s="8">
        <f t="shared" si="846"/>
        <v>10.199999999999999</v>
      </c>
      <c r="R3802" s="8">
        <f t="shared" si="847"/>
        <v>0</v>
      </c>
      <c r="S3802" t="str">
        <f t="shared" si="848"/>
        <v>12.00.00</v>
      </c>
      <c r="T3802" t="str">
        <f t="shared" si="849"/>
        <v>21.00.00</v>
      </c>
      <c r="U3802" t="str">
        <f t="shared" si="850"/>
        <v xml:space="preserve">3-giu-2019 </v>
      </c>
      <c r="V3802">
        <f t="shared" si="851"/>
        <v>6</v>
      </c>
      <c r="W3802">
        <f t="shared" si="852"/>
        <v>2019</v>
      </c>
      <c r="X3802">
        <f t="shared" si="853"/>
        <v>3</v>
      </c>
      <c r="Y3802" s="25">
        <f t="shared" si="854"/>
        <v>32034.300000000287</v>
      </c>
    </row>
    <row r="3803" spans="1:25">
      <c r="A3803" t="s">
        <v>6897</v>
      </c>
      <c r="B3803" t="s">
        <v>6898</v>
      </c>
      <c r="C3803" t="s">
        <v>25</v>
      </c>
      <c r="D3803">
        <v>101</v>
      </c>
      <c r="E3803" s="36">
        <v>119.7</v>
      </c>
      <c r="F3803" s="4">
        <v>1.03E-2</v>
      </c>
      <c r="G3803">
        <v>0</v>
      </c>
      <c r="H3803" s="25">
        <v>119.9</v>
      </c>
      <c r="I3803" s="25">
        <v>-32.200000000000003</v>
      </c>
      <c r="J3803" s="3">
        <v>10000</v>
      </c>
      <c r="K3803" s="7">
        <f t="shared" si="841"/>
        <v>2</v>
      </c>
      <c r="L3803" s="6">
        <f t="shared" si="842"/>
        <v>129.9</v>
      </c>
      <c r="M3803">
        <v>1</v>
      </c>
      <c r="N3803" s="9">
        <f t="shared" si="843"/>
        <v>1</v>
      </c>
      <c r="O3803" s="9">
        <f t="shared" si="844"/>
        <v>0</v>
      </c>
      <c r="P3803" s="9">
        <f t="shared" si="845"/>
        <v>0</v>
      </c>
      <c r="Q3803" s="8">
        <f t="shared" si="846"/>
        <v>119.7</v>
      </c>
      <c r="R3803" s="8">
        <f t="shared" si="847"/>
        <v>0</v>
      </c>
      <c r="S3803" t="str">
        <f t="shared" si="848"/>
        <v>9.00.00</v>
      </c>
      <c r="T3803" t="str">
        <f t="shared" si="849"/>
        <v>17.25.00</v>
      </c>
      <c r="U3803" t="str">
        <f t="shared" si="850"/>
        <v xml:space="preserve">3-giu-2019 </v>
      </c>
      <c r="V3803">
        <f t="shared" si="851"/>
        <v>6</v>
      </c>
      <c r="W3803">
        <f t="shared" si="852"/>
        <v>2019</v>
      </c>
      <c r="X3803">
        <f t="shared" si="853"/>
        <v>3</v>
      </c>
      <c r="Y3803" s="25">
        <f t="shared" si="854"/>
        <v>32154.000000000287</v>
      </c>
    </row>
    <row r="3804" spans="1:25">
      <c r="A3804" t="s">
        <v>4968</v>
      </c>
      <c r="B3804" t="s">
        <v>4969</v>
      </c>
      <c r="C3804" t="s">
        <v>25</v>
      </c>
      <c r="D3804">
        <v>20</v>
      </c>
      <c r="E3804" s="36">
        <v>197.7</v>
      </c>
      <c r="F3804" s="4">
        <v>1.67E-2</v>
      </c>
      <c r="G3804">
        <v>0</v>
      </c>
      <c r="H3804" s="25">
        <v>215.4</v>
      </c>
      <c r="I3804" s="25">
        <v>0</v>
      </c>
      <c r="J3804" s="3">
        <v>10000</v>
      </c>
      <c r="K3804" s="7">
        <f t="shared" si="841"/>
        <v>3</v>
      </c>
      <c r="L3804" s="6">
        <f t="shared" si="842"/>
        <v>327.60000000000002</v>
      </c>
      <c r="M3804">
        <v>1</v>
      </c>
      <c r="N3804" s="9">
        <f t="shared" si="843"/>
        <v>1</v>
      </c>
      <c r="O3804" s="9">
        <f t="shared" si="844"/>
        <v>0</v>
      </c>
      <c r="P3804" s="9">
        <f t="shared" si="845"/>
        <v>0</v>
      </c>
      <c r="Q3804" s="8">
        <f t="shared" si="846"/>
        <v>197.7</v>
      </c>
      <c r="R3804" s="8">
        <f t="shared" si="847"/>
        <v>0</v>
      </c>
      <c r="S3804" t="str">
        <f t="shared" si="848"/>
        <v>10.00.00</v>
      </c>
      <c r="T3804" t="str">
        <f t="shared" si="849"/>
        <v>6.00.00</v>
      </c>
      <c r="U3804" t="str">
        <f t="shared" si="850"/>
        <v xml:space="preserve">4-giu-2019 </v>
      </c>
      <c r="V3804">
        <f t="shared" si="851"/>
        <v>6</v>
      </c>
      <c r="W3804">
        <f t="shared" si="852"/>
        <v>2019</v>
      </c>
      <c r="X3804">
        <f t="shared" si="853"/>
        <v>4</v>
      </c>
      <c r="Y3804" s="25">
        <f t="shared" si="854"/>
        <v>32351.700000000288</v>
      </c>
    </row>
    <row r="3805" spans="1:25">
      <c r="A3805" t="s">
        <v>2716</v>
      </c>
      <c r="B3805" t="s">
        <v>2717</v>
      </c>
      <c r="C3805" t="s">
        <v>25</v>
      </c>
      <c r="D3805">
        <v>9</v>
      </c>
      <c r="E3805" s="38">
        <v>118.8</v>
      </c>
      <c r="F3805" s="4">
        <v>5.0000000000000001E-3</v>
      </c>
      <c r="G3805">
        <v>0</v>
      </c>
      <c r="H3805" s="25">
        <v>122.2</v>
      </c>
      <c r="I3805" s="25">
        <v>-34.4</v>
      </c>
      <c r="J3805" s="3">
        <v>10000</v>
      </c>
      <c r="K3805" s="7">
        <f t="shared" si="841"/>
        <v>4</v>
      </c>
      <c r="L3805" s="6">
        <f t="shared" si="842"/>
        <v>446.40000000000003</v>
      </c>
      <c r="M3805">
        <v>1</v>
      </c>
      <c r="N3805" s="9">
        <f t="shared" si="843"/>
        <v>1</v>
      </c>
      <c r="O3805" s="9">
        <f t="shared" si="844"/>
        <v>0</v>
      </c>
      <c r="P3805" s="9">
        <f t="shared" si="845"/>
        <v>0</v>
      </c>
      <c r="Q3805" s="8">
        <f t="shared" si="846"/>
        <v>118.8</v>
      </c>
      <c r="R3805" s="8">
        <f t="shared" si="847"/>
        <v>0</v>
      </c>
      <c r="S3805" t="str">
        <f t="shared" si="848"/>
        <v>12.00.00</v>
      </c>
      <c r="T3805" t="str">
        <f t="shared" si="849"/>
        <v>21.00.00</v>
      </c>
      <c r="U3805" t="str">
        <f t="shared" si="850"/>
        <v xml:space="preserve">4-giu-2019 </v>
      </c>
      <c r="V3805">
        <f t="shared" si="851"/>
        <v>6</v>
      </c>
      <c r="W3805">
        <f t="shared" si="852"/>
        <v>2019</v>
      </c>
      <c r="X3805">
        <f t="shared" si="853"/>
        <v>4</v>
      </c>
      <c r="Y3805" s="25">
        <f t="shared" si="854"/>
        <v>32470.500000000287</v>
      </c>
    </row>
    <row r="3806" spans="1:25">
      <c r="A3806" t="s">
        <v>7820</v>
      </c>
      <c r="B3806" t="s">
        <v>7821</v>
      </c>
      <c r="C3806" t="s">
        <v>25</v>
      </c>
      <c r="D3806">
        <v>10</v>
      </c>
      <c r="E3806" s="36">
        <v>-96.4</v>
      </c>
      <c r="F3806" s="4">
        <v>-8.0000000000000002E-3</v>
      </c>
      <c r="G3806">
        <v>0</v>
      </c>
      <c r="H3806" s="25">
        <v>3</v>
      </c>
      <c r="I3806" s="25">
        <v>-117</v>
      </c>
      <c r="J3806" s="3">
        <v>10000</v>
      </c>
      <c r="K3806" s="7">
        <f t="shared" si="841"/>
        <v>-1</v>
      </c>
      <c r="L3806" s="6">
        <f t="shared" si="842"/>
        <v>-96.4</v>
      </c>
      <c r="M3806">
        <v>1</v>
      </c>
      <c r="N3806" s="9">
        <f t="shared" si="843"/>
        <v>0</v>
      </c>
      <c r="O3806" s="9">
        <f t="shared" si="844"/>
        <v>-1</v>
      </c>
      <c r="P3806" s="9">
        <f t="shared" si="845"/>
        <v>0</v>
      </c>
      <c r="Q3806" s="8">
        <f t="shared" si="846"/>
        <v>0</v>
      </c>
      <c r="R3806" s="8">
        <f t="shared" si="847"/>
        <v>-96.4</v>
      </c>
      <c r="S3806" t="str">
        <f t="shared" si="848"/>
        <v>12.00.00</v>
      </c>
      <c r="T3806" t="str">
        <f t="shared" si="849"/>
        <v>14.30.00</v>
      </c>
      <c r="U3806" t="str">
        <f t="shared" si="850"/>
        <v xml:space="preserve">5-giu-2019 </v>
      </c>
      <c r="V3806">
        <f t="shared" si="851"/>
        <v>6</v>
      </c>
      <c r="W3806">
        <f t="shared" si="852"/>
        <v>2019</v>
      </c>
      <c r="X3806">
        <f t="shared" si="853"/>
        <v>5</v>
      </c>
      <c r="Y3806" s="25">
        <f t="shared" si="854"/>
        <v>32374.100000000286</v>
      </c>
    </row>
    <row r="3807" spans="1:25">
      <c r="A3807" t="s">
        <v>7821</v>
      </c>
      <c r="B3807" t="s">
        <v>7822</v>
      </c>
      <c r="C3807" t="s">
        <v>55</v>
      </c>
      <c r="D3807">
        <v>26</v>
      </c>
      <c r="E3807" s="36">
        <v>-24.2</v>
      </c>
      <c r="F3807" s="4">
        <v>-2E-3</v>
      </c>
      <c r="G3807">
        <v>0</v>
      </c>
      <c r="H3807" s="25">
        <v>0</v>
      </c>
      <c r="I3807" s="25">
        <v>-53</v>
      </c>
      <c r="J3807" s="3">
        <v>10000</v>
      </c>
      <c r="K3807" s="7">
        <f t="shared" si="841"/>
        <v>-2</v>
      </c>
      <c r="L3807" s="6">
        <f t="shared" si="842"/>
        <v>-120.60000000000001</v>
      </c>
      <c r="M3807">
        <v>1</v>
      </c>
      <c r="N3807" s="9">
        <f t="shared" si="843"/>
        <v>0</v>
      </c>
      <c r="O3807" s="9">
        <f t="shared" si="844"/>
        <v>-1</v>
      </c>
      <c r="P3807" s="9">
        <f t="shared" si="845"/>
        <v>0</v>
      </c>
      <c r="Q3807" s="8">
        <f t="shared" si="846"/>
        <v>0</v>
      </c>
      <c r="R3807" s="8">
        <f t="shared" si="847"/>
        <v>-24.2</v>
      </c>
      <c r="S3807" t="str">
        <f t="shared" si="848"/>
        <v>14.30.00</v>
      </c>
      <c r="T3807" t="str">
        <f t="shared" si="849"/>
        <v>21.00.00</v>
      </c>
      <c r="U3807" t="str">
        <f t="shared" si="850"/>
        <v xml:space="preserve">5-giu-2019 </v>
      </c>
      <c r="V3807">
        <f t="shared" si="851"/>
        <v>6</v>
      </c>
      <c r="W3807">
        <f t="shared" si="852"/>
        <v>2019</v>
      </c>
      <c r="X3807">
        <f t="shared" si="853"/>
        <v>5</v>
      </c>
      <c r="Y3807" s="25">
        <f t="shared" si="854"/>
        <v>32349.900000000285</v>
      </c>
    </row>
    <row r="3808" spans="1:25">
      <c r="A3808" t="s">
        <v>4969</v>
      </c>
      <c r="B3808" t="s">
        <v>4970</v>
      </c>
      <c r="C3808" t="s">
        <v>55</v>
      </c>
      <c r="D3808">
        <v>3</v>
      </c>
      <c r="E3808" s="36">
        <v>-15.8</v>
      </c>
      <c r="F3808" s="4">
        <v>-1.2999999999999999E-3</v>
      </c>
      <c r="G3808">
        <v>0</v>
      </c>
      <c r="H3808" s="25">
        <v>28.6</v>
      </c>
      <c r="I3808" s="25">
        <v>-16.399999999999999</v>
      </c>
      <c r="J3808" s="3">
        <v>10000</v>
      </c>
      <c r="K3808" s="7">
        <f t="shared" si="841"/>
        <v>-3</v>
      </c>
      <c r="L3808" s="6">
        <f t="shared" si="842"/>
        <v>-136.4</v>
      </c>
      <c r="M3808">
        <v>1</v>
      </c>
      <c r="N3808" s="9">
        <f t="shared" si="843"/>
        <v>0</v>
      </c>
      <c r="O3808" s="9">
        <f t="shared" si="844"/>
        <v>-1</v>
      </c>
      <c r="P3808" s="9">
        <f t="shared" si="845"/>
        <v>0</v>
      </c>
      <c r="Q3808" s="8">
        <f t="shared" si="846"/>
        <v>0</v>
      </c>
      <c r="R3808" s="8">
        <f t="shared" si="847"/>
        <v>-15.8</v>
      </c>
      <c r="S3808" t="str">
        <f t="shared" si="848"/>
        <v>6.00.00</v>
      </c>
      <c r="T3808" t="str">
        <f t="shared" si="849"/>
        <v>9.00.00</v>
      </c>
      <c r="U3808" t="str">
        <f t="shared" si="850"/>
        <v xml:space="preserve">5-giu-2019 </v>
      </c>
      <c r="V3808">
        <f t="shared" si="851"/>
        <v>6</v>
      </c>
      <c r="W3808">
        <f t="shared" si="852"/>
        <v>2019</v>
      </c>
      <c r="X3808">
        <f t="shared" si="853"/>
        <v>5</v>
      </c>
      <c r="Y3808" s="25">
        <f t="shared" si="854"/>
        <v>32334.100000000286</v>
      </c>
    </row>
    <row r="3809" spans="1:25">
      <c r="A3809" t="s">
        <v>6899</v>
      </c>
      <c r="B3809" t="s">
        <v>6900</v>
      </c>
      <c r="C3809" t="s">
        <v>25</v>
      </c>
      <c r="D3809">
        <v>91</v>
      </c>
      <c r="E3809" s="36">
        <v>-51.7</v>
      </c>
      <c r="F3809" s="4">
        <v>-4.3E-3</v>
      </c>
      <c r="G3809">
        <v>0</v>
      </c>
      <c r="H3809" s="25">
        <v>25.5</v>
      </c>
      <c r="I3809" s="25">
        <v>-89</v>
      </c>
      <c r="J3809" s="3">
        <v>10000</v>
      </c>
      <c r="K3809" s="7">
        <f t="shared" si="841"/>
        <v>-4</v>
      </c>
      <c r="L3809" s="6">
        <f t="shared" si="842"/>
        <v>-188.10000000000002</v>
      </c>
      <c r="M3809">
        <v>1</v>
      </c>
      <c r="N3809" s="9">
        <f t="shared" si="843"/>
        <v>0</v>
      </c>
      <c r="O3809" s="9">
        <f t="shared" si="844"/>
        <v>-1</v>
      </c>
      <c r="P3809" s="9">
        <f t="shared" si="845"/>
        <v>0</v>
      </c>
      <c r="Q3809" s="8">
        <f t="shared" si="846"/>
        <v>0</v>
      </c>
      <c r="R3809" s="8">
        <f t="shared" si="847"/>
        <v>-51.7</v>
      </c>
      <c r="S3809" t="str">
        <f t="shared" si="848"/>
        <v>9.50.00</v>
      </c>
      <c r="T3809" t="str">
        <f t="shared" si="849"/>
        <v>17.25.00</v>
      </c>
      <c r="U3809" t="str">
        <f t="shared" si="850"/>
        <v xml:space="preserve">5-giu-2019 </v>
      </c>
      <c r="V3809">
        <f t="shared" si="851"/>
        <v>6</v>
      </c>
      <c r="W3809">
        <f t="shared" si="852"/>
        <v>2019</v>
      </c>
      <c r="X3809">
        <f t="shared" si="853"/>
        <v>5</v>
      </c>
      <c r="Y3809" s="25">
        <f t="shared" si="854"/>
        <v>32282.400000000285</v>
      </c>
    </row>
    <row r="3810" spans="1:25">
      <c r="A3810" t="s">
        <v>2718</v>
      </c>
      <c r="B3810" t="s">
        <v>2719</v>
      </c>
      <c r="C3810" t="s">
        <v>25</v>
      </c>
      <c r="D3810">
        <v>2</v>
      </c>
      <c r="E3810" s="38">
        <v>-200</v>
      </c>
      <c r="F3810" s="4">
        <v>-8.3000000000000001E-3</v>
      </c>
      <c r="G3810">
        <v>0</v>
      </c>
      <c r="H3810" s="25">
        <v>0</v>
      </c>
      <c r="I3810" s="25">
        <v>-200</v>
      </c>
      <c r="J3810" s="3">
        <v>10000</v>
      </c>
      <c r="K3810" s="7">
        <f t="shared" si="841"/>
        <v>-5</v>
      </c>
      <c r="L3810" s="6">
        <f t="shared" si="842"/>
        <v>-388.1</v>
      </c>
      <c r="M3810">
        <v>1</v>
      </c>
      <c r="N3810" s="9">
        <f t="shared" si="843"/>
        <v>0</v>
      </c>
      <c r="O3810" s="9">
        <f t="shared" si="844"/>
        <v>-1</v>
      </c>
      <c r="P3810" s="9">
        <f t="shared" si="845"/>
        <v>0</v>
      </c>
      <c r="Q3810" s="8">
        <f t="shared" si="846"/>
        <v>0</v>
      </c>
      <c r="R3810" s="8">
        <f t="shared" si="847"/>
        <v>-200</v>
      </c>
      <c r="S3810" t="str">
        <f t="shared" si="848"/>
        <v>12.00.00</v>
      </c>
      <c r="T3810" t="str">
        <f t="shared" si="849"/>
        <v>14.00.00</v>
      </c>
      <c r="U3810" t="str">
        <f t="shared" si="850"/>
        <v xml:space="preserve">6-giu-2019 </v>
      </c>
      <c r="V3810">
        <f t="shared" si="851"/>
        <v>6</v>
      </c>
      <c r="W3810">
        <f t="shared" si="852"/>
        <v>2019</v>
      </c>
      <c r="X3810">
        <f t="shared" si="853"/>
        <v>6</v>
      </c>
      <c r="Y3810" s="25">
        <f t="shared" si="854"/>
        <v>32082.400000000285</v>
      </c>
    </row>
    <row r="3811" spans="1:25">
      <c r="A3811" t="s">
        <v>6901</v>
      </c>
      <c r="B3811" t="s">
        <v>6902</v>
      </c>
      <c r="C3811" t="s">
        <v>25</v>
      </c>
      <c r="D3811">
        <v>97</v>
      </c>
      <c r="E3811" s="36">
        <v>-77</v>
      </c>
      <c r="F3811" s="4">
        <v>-6.4000000000000003E-3</v>
      </c>
      <c r="G3811">
        <v>0</v>
      </c>
      <c r="H3811" s="25">
        <v>55.5</v>
      </c>
      <c r="I3811" s="25">
        <v>-116.8</v>
      </c>
      <c r="J3811" s="3">
        <v>10000</v>
      </c>
      <c r="K3811" s="7">
        <f t="shared" si="841"/>
        <v>-6</v>
      </c>
      <c r="L3811" s="6">
        <f t="shared" si="842"/>
        <v>-465.1</v>
      </c>
      <c r="M3811">
        <v>1</v>
      </c>
      <c r="N3811" s="9">
        <f t="shared" si="843"/>
        <v>0</v>
      </c>
      <c r="O3811" s="9">
        <f t="shared" si="844"/>
        <v>-1</v>
      </c>
      <c r="P3811" s="9">
        <f t="shared" si="845"/>
        <v>0</v>
      </c>
      <c r="Q3811" s="8">
        <f t="shared" si="846"/>
        <v>0</v>
      </c>
      <c r="R3811" s="8">
        <f t="shared" si="847"/>
        <v>-77</v>
      </c>
      <c r="S3811" t="str">
        <f t="shared" si="848"/>
        <v>9.20.00</v>
      </c>
      <c r="T3811" t="str">
        <f t="shared" si="849"/>
        <v>17.25.00</v>
      </c>
      <c r="U3811" t="str">
        <f t="shared" si="850"/>
        <v xml:space="preserve">6-giu-2019 </v>
      </c>
      <c r="V3811">
        <f t="shared" si="851"/>
        <v>6</v>
      </c>
      <c r="W3811">
        <f t="shared" si="852"/>
        <v>2019</v>
      </c>
      <c r="X3811">
        <f t="shared" si="853"/>
        <v>6</v>
      </c>
      <c r="Y3811" s="25">
        <f t="shared" si="854"/>
        <v>32005.400000000285</v>
      </c>
    </row>
    <row r="3812" spans="1:25">
      <c r="A3812" t="s">
        <v>2720</v>
      </c>
      <c r="B3812" t="s">
        <v>2721</v>
      </c>
      <c r="C3812" t="s">
        <v>25</v>
      </c>
      <c r="D3812">
        <v>9</v>
      </c>
      <c r="E3812" s="38">
        <v>-17.600000000000001</v>
      </c>
      <c r="F3812" s="4">
        <v>-6.9999999999999999E-4</v>
      </c>
      <c r="G3812">
        <v>0</v>
      </c>
      <c r="H3812" s="25">
        <v>62.4</v>
      </c>
      <c r="I3812" s="25">
        <v>-72.400000000000006</v>
      </c>
      <c r="J3812" s="3">
        <v>10000</v>
      </c>
      <c r="K3812" s="7">
        <f t="shared" si="841"/>
        <v>-7</v>
      </c>
      <c r="L3812" s="6">
        <f t="shared" si="842"/>
        <v>-482.70000000000005</v>
      </c>
      <c r="M3812">
        <v>1</v>
      </c>
      <c r="N3812" s="9">
        <f t="shared" si="843"/>
        <v>0</v>
      </c>
      <c r="O3812" s="9">
        <f t="shared" si="844"/>
        <v>-1</v>
      </c>
      <c r="P3812" s="9">
        <f t="shared" si="845"/>
        <v>0</v>
      </c>
      <c r="Q3812" s="8">
        <f t="shared" si="846"/>
        <v>0</v>
      </c>
      <c r="R3812" s="8">
        <f t="shared" si="847"/>
        <v>-17.600000000000001</v>
      </c>
      <c r="S3812" t="str">
        <f t="shared" si="848"/>
        <v>12.00.00</v>
      </c>
      <c r="T3812" t="str">
        <f t="shared" si="849"/>
        <v>21.00.00</v>
      </c>
      <c r="U3812" t="str">
        <f t="shared" si="850"/>
        <v xml:space="preserve">7-giu-2019 </v>
      </c>
      <c r="V3812">
        <f t="shared" si="851"/>
        <v>6</v>
      </c>
      <c r="W3812">
        <f t="shared" si="852"/>
        <v>2019</v>
      </c>
      <c r="X3812">
        <f t="shared" si="853"/>
        <v>7</v>
      </c>
      <c r="Y3812" s="25">
        <f t="shared" si="854"/>
        <v>31987.800000000287</v>
      </c>
    </row>
    <row r="3813" spans="1:25">
      <c r="A3813" t="s">
        <v>6903</v>
      </c>
      <c r="B3813" t="s">
        <v>6904</v>
      </c>
      <c r="C3813" t="s">
        <v>25</v>
      </c>
      <c r="D3813">
        <v>19</v>
      </c>
      <c r="E3813" s="36">
        <v>-22.1</v>
      </c>
      <c r="F3813" s="4">
        <v>-1.8E-3</v>
      </c>
      <c r="G3813">
        <v>0</v>
      </c>
      <c r="H3813" s="25">
        <v>15.4</v>
      </c>
      <c r="I3813" s="25">
        <v>-22.1</v>
      </c>
      <c r="J3813" s="3">
        <v>10000</v>
      </c>
      <c r="K3813" s="7">
        <f t="shared" si="841"/>
        <v>-8</v>
      </c>
      <c r="L3813" s="6">
        <f t="shared" si="842"/>
        <v>-504.80000000000007</v>
      </c>
      <c r="M3813">
        <v>1</v>
      </c>
      <c r="N3813" s="9">
        <f t="shared" si="843"/>
        <v>0</v>
      </c>
      <c r="O3813" s="9">
        <f t="shared" si="844"/>
        <v>-1</v>
      </c>
      <c r="P3813" s="9">
        <f t="shared" si="845"/>
        <v>0</v>
      </c>
      <c r="Q3813" s="8">
        <f t="shared" si="846"/>
        <v>0</v>
      </c>
      <c r="R3813" s="8">
        <f t="shared" si="847"/>
        <v>-22.1</v>
      </c>
      <c r="S3813" t="str">
        <f t="shared" si="848"/>
        <v>15.50.00</v>
      </c>
      <c r="T3813" t="str">
        <f t="shared" si="849"/>
        <v>17.25.00</v>
      </c>
      <c r="U3813" t="str">
        <f t="shared" si="850"/>
        <v xml:space="preserve">7-giu-2019 </v>
      </c>
      <c r="V3813">
        <f t="shared" si="851"/>
        <v>6</v>
      </c>
      <c r="W3813">
        <f t="shared" si="852"/>
        <v>2019</v>
      </c>
      <c r="X3813">
        <f t="shared" si="853"/>
        <v>7</v>
      </c>
      <c r="Y3813" s="25">
        <f t="shared" si="854"/>
        <v>31965.700000000288</v>
      </c>
    </row>
    <row r="3814" spans="1:25">
      <c r="A3814" t="s">
        <v>3816</v>
      </c>
      <c r="B3814" t="s">
        <v>3817</v>
      </c>
      <c r="C3814" t="s">
        <v>25</v>
      </c>
      <c r="D3814">
        <v>7</v>
      </c>
      <c r="E3814" s="36">
        <v>56.9</v>
      </c>
      <c r="F3814" s="4">
        <v>4.7000000000000002E-3</v>
      </c>
      <c r="G3814">
        <v>0</v>
      </c>
      <c r="H3814" s="25">
        <v>56.9</v>
      </c>
      <c r="I3814" s="25">
        <v>-38.9</v>
      </c>
      <c r="J3814" s="3">
        <v>10000</v>
      </c>
      <c r="K3814" s="7">
        <f t="shared" si="841"/>
        <v>1</v>
      </c>
      <c r="L3814" s="6">
        <f t="shared" si="842"/>
        <v>56.9</v>
      </c>
      <c r="M3814">
        <v>1</v>
      </c>
      <c r="N3814" s="9">
        <f t="shared" si="843"/>
        <v>1</v>
      </c>
      <c r="O3814" s="9">
        <f t="shared" si="844"/>
        <v>0</v>
      </c>
      <c r="P3814" s="9">
        <f t="shared" si="845"/>
        <v>0</v>
      </c>
      <c r="Q3814" s="8">
        <f t="shared" si="846"/>
        <v>56.9</v>
      </c>
      <c r="R3814" s="8">
        <f t="shared" si="847"/>
        <v>0</v>
      </c>
      <c r="S3814" t="str">
        <f t="shared" si="848"/>
        <v>16.00.00</v>
      </c>
      <c r="T3814" t="str">
        <f t="shared" si="849"/>
        <v>0.00.00</v>
      </c>
      <c r="U3814" t="str">
        <f t="shared" si="850"/>
        <v xml:space="preserve">7-giu-2019 </v>
      </c>
      <c r="V3814">
        <f t="shared" si="851"/>
        <v>6</v>
      </c>
      <c r="W3814">
        <f t="shared" si="852"/>
        <v>2019</v>
      </c>
      <c r="X3814">
        <f t="shared" si="853"/>
        <v>7</v>
      </c>
      <c r="Y3814" s="25">
        <f t="shared" si="854"/>
        <v>32022.60000000029</v>
      </c>
    </row>
    <row r="3815" spans="1:25">
      <c r="A3815" t="s">
        <v>4971</v>
      </c>
      <c r="B3815" t="s">
        <v>4972</v>
      </c>
      <c r="C3815" t="s">
        <v>25</v>
      </c>
      <c r="D3815">
        <v>9</v>
      </c>
      <c r="E3815" s="36">
        <v>-22.8</v>
      </c>
      <c r="F3815" s="4">
        <v>-1.9E-3</v>
      </c>
      <c r="G3815">
        <v>0</v>
      </c>
      <c r="H3815" s="25">
        <v>46.3</v>
      </c>
      <c r="I3815" s="25">
        <v>-22.8</v>
      </c>
      <c r="J3815" s="3">
        <v>10000</v>
      </c>
      <c r="K3815" s="7">
        <f t="shared" si="841"/>
        <v>-1</v>
      </c>
      <c r="L3815" s="6">
        <f t="shared" si="842"/>
        <v>-22.8</v>
      </c>
      <c r="M3815">
        <v>1</v>
      </c>
      <c r="N3815" s="9">
        <f t="shared" si="843"/>
        <v>0</v>
      </c>
      <c r="O3815" s="9">
        <f t="shared" si="844"/>
        <v>-1</v>
      </c>
      <c r="P3815" s="9">
        <f t="shared" si="845"/>
        <v>0</v>
      </c>
      <c r="Q3815" s="8">
        <f t="shared" si="846"/>
        <v>0</v>
      </c>
      <c r="R3815" s="8">
        <f t="shared" si="847"/>
        <v>-22.8</v>
      </c>
      <c r="S3815" t="str">
        <f t="shared" si="848"/>
        <v>5.00.00</v>
      </c>
      <c r="T3815" t="str">
        <f t="shared" si="849"/>
        <v>14.00.00</v>
      </c>
      <c r="U3815" t="str">
        <f t="shared" si="850"/>
        <v xml:space="preserve">7-giu-2019 </v>
      </c>
      <c r="V3815">
        <f t="shared" si="851"/>
        <v>6</v>
      </c>
      <c r="W3815">
        <f t="shared" si="852"/>
        <v>2019</v>
      </c>
      <c r="X3815">
        <f t="shared" si="853"/>
        <v>7</v>
      </c>
      <c r="Y3815" s="25">
        <f t="shared" si="854"/>
        <v>31999.80000000029</v>
      </c>
    </row>
    <row r="3816" spans="1:25">
      <c r="A3816" t="s">
        <v>4973</v>
      </c>
      <c r="B3816" t="s">
        <v>2722</v>
      </c>
      <c r="C3816" t="s">
        <v>25</v>
      </c>
      <c r="D3816">
        <v>12</v>
      </c>
      <c r="E3816" s="36">
        <v>-53.9</v>
      </c>
      <c r="F3816" s="4">
        <v>-4.4000000000000003E-3</v>
      </c>
      <c r="G3816">
        <v>0</v>
      </c>
      <c r="H3816" s="25">
        <v>3.9</v>
      </c>
      <c r="I3816" s="25">
        <v>-77.400000000000006</v>
      </c>
      <c r="J3816" s="3">
        <v>10000</v>
      </c>
      <c r="K3816" s="7">
        <f t="shared" si="841"/>
        <v>-2</v>
      </c>
      <c r="L3816" s="6">
        <f t="shared" si="842"/>
        <v>-76.7</v>
      </c>
      <c r="M3816">
        <v>1</v>
      </c>
      <c r="N3816" s="9">
        <f t="shared" si="843"/>
        <v>0</v>
      </c>
      <c r="O3816" s="9">
        <f t="shared" si="844"/>
        <v>-1</v>
      </c>
      <c r="P3816" s="9">
        <f t="shared" si="845"/>
        <v>0</v>
      </c>
      <c r="Q3816" s="8">
        <f t="shared" si="846"/>
        <v>0</v>
      </c>
      <c r="R3816" s="8">
        <f t="shared" si="847"/>
        <v>-53.9</v>
      </c>
      <c r="S3816" t="str">
        <f t="shared" si="848"/>
        <v>1.00.00</v>
      </c>
      <c r="T3816" t="str">
        <f t="shared" si="849"/>
        <v>13.00.00</v>
      </c>
      <c r="U3816" t="str">
        <f t="shared" si="850"/>
        <v>10-giu-2019</v>
      </c>
      <c r="V3816">
        <f t="shared" si="851"/>
        <v>6</v>
      </c>
      <c r="W3816">
        <f t="shared" si="852"/>
        <v>2019</v>
      </c>
      <c r="X3816">
        <f t="shared" si="853"/>
        <v>10</v>
      </c>
      <c r="Y3816" s="25">
        <f t="shared" si="854"/>
        <v>31945.900000000289</v>
      </c>
    </row>
    <row r="3817" spans="1:25">
      <c r="A3817" t="s">
        <v>2722</v>
      </c>
      <c r="B3817" t="s">
        <v>2723</v>
      </c>
      <c r="C3817" t="s">
        <v>55</v>
      </c>
      <c r="D3817">
        <v>8</v>
      </c>
      <c r="E3817" s="38">
        <v>-79.400000000000006</v>
      </c>
      <c r="F3817" s="4">
        <v>-3.3E-3</v>
      </c>
      <c r="G3817">
        <v>0</v>
      </c>
      <c r="H3817" s="25">
        <v>0</v>
      </c>
      <c r="I3817" s="25">
        <v>-130.4</v>
      </c>
      <c r="J3817" s="3">
        <v>10000</v>
      </c>
      <c r="K3817" s="7">
        <f t="shared" si="841"/>
        <v>-3</v>
      </c>
      <c r="L3817" s="6">
        <f t="shared" si="842"/>
        <v>-156.10000000000002</v>
      </c>
      <c r="M3817">
        <v>1</v>
      </c>
      <c r="N3817" s="9">
        <f t="shared" si="843"/>
        <v>0</v>
      </c>
      <c r="O3817" s="9">
        <f t="shared" si="844"/>
        <v>-1</v>
      </c>
      <c r="P3817" s="9">
        <f t="shared" si="845"/>
        <v>0</v>
      </c>
      <c r="Q3817" s="8">
        <f t="shared" si="846"/>
        <v>0</v>
      </c>
      <c r="R3817" s="8">
        <f t="shared" si="847"/>
        <v>-79.400000000000006</v>
      </c>
      <c r="S3817" t="str">
        <f t="shared" si="848"/>
        <v>13.00.00</v>
      </c>
      <c r="T3817" t="str">
        <f t="shared" si="849"/>
        <v>21.00.00</v>
      </c>
      <c r="U3817" t="str">
        <f t="shared" si="850"/>
        <v>10-giu-2019</v>
      </c>
      <c r="V3817">
        <f t="shared" si="851"/>
        <v>6</v>
      </c>
      <c r="W3817">
        <f t="shared" si="852"/>
        <v>2019</v>
      </c>
      <c r="X3817">
        <f t="shared" si="853"/>
        <v>10</v>
      </c>
      <c r="Y3817" s="25">
        <f t="shared" si="854"/>
        <v>31866.500000000287</v>
      </c>
    </row>
    <row r="3818" spans="1:25">
      <c r="A3818" t="s">
        <v>2722</v>
      </c>
      <c r="B3818" t="s">
        <v>4974</v>
      </c>
      <c r="C3818" t="s">
        <v>55</v>
      </c>
      <c r="D3818">
        <v>4</v>
      </c>
      <c r="E3818" s="36">
        <v>-68.8</v>
      </c>
      <c r="F3818" s="4">
        <v>-5.7000000000000002E-3</v>
      </c>
      <c r="G3818">
        <v>0</v>
      </c>
      <c r="H3818" s="25">
        <v>0</v>
      </c>
      <c r="I3818" s="25">
        <v>-69.8</v>
      </c>
      <c r="J3818" s="3">
        <v>10000</v>
      </c>
      <c r="K3818" s="7">
        <f t="shared" si="841"/>
        <v>-4</v>
      </c>
      <c r="L3818" s="6">
        <f t="shared" si="842"/>
        <v>-224.90000000000003</v>
      </c>
      <c r="M3818">
        <v>1</v>
      </c>
      <c r="N3818" s="9">
        <f t="shared" si="843"/>
        <v>0</v>
      </c>
      <c r="O3818" s="9">
        <f t="shared" si="844"/>
        <v>-1</v>
      </c>
      <c r="P3818" s="9">
        <f t="shared" si="845"/>
        <v>0</v>
      </c>
      <c r="Q3818" s="8">
        <f t="shared" si="846"/>
        <v>0</v>
      </c>
      <c r="R3818" s="8">
        <f t="shared" si="847"/>
        <v>-68.8</v>
      </c>
      <c r="S3818" t="str">
        <f t="shared" si="848"/>
        <v>13.00.00</v>
      </c>
      <c r="T3818" t="str">
        <f t="shared" si="849"/>
        <v>17.00.00</v>
      </c>
      <c r="U3818" t="str">
        <f t="shared" si="850"/>
        <v>10-giu-2019</v>
      </c>
      <c r="V3818">
        <f t="shared" si="851"/>
        <v>6</v>
      </c>
      <c r="W3818">
        <f t="shared" si="852"/>
        <v>2019</v>
      </c>
      <c r="X3818">
        <f t="shared" si="853"/>
        <v>10</v>
      </c>
      <c r="Y3818" s="25">
        <f t="shared" si="854"/>
        <v>31797.700000000288</v>
      </c>
    </row>
    <row r="3819" spans="1:25">
      <c r="A3819" t="s">
        <v>7823</v>
      </c>
      <c r="B3819" t="s">
        <v>7824</v>
      </c>
      <c r="C3819" t="s">
        <v>25</v>
      </c>
      <c r="D3819">
        <v>17</v>
      </c>
      <c r="E3819" s="36">
        <v>8.1</v>
      </c>
      <c r="F3819" s="4">
        <v>6.9999999999999999E-4</v>
      </c>
      <c r="G3819">
        <v>0</v>
      </c>
      <c r="H3819" s="25">
        <v>30.1</v>
      </c>
      <c r="I3819" s="25">
        <v>0</v>
      </c>
      <c r="J3819" s="3">
        <v>10000</v>
      </c>
      <c r="K3819" s="7">
        <f t="shared" si="841"/>
        <v>1</v>
      </c>
      <c r="L3819" s="6">
        <f t="shared" si="842"/>
        <v>8.1</v>
      </c>
      <c r="M3819">
        <v>1</v>
      </c>
      <c r="N3819" s="9">
        <f t="shared" si="843"/>
        <v>1</v>
      </c>
      <c r="O3819" s="9">
        <f t="shared" si="844"/>
        <v>0</v>
      </c>
      <c r="P3819" s="9">
        <f t="shared" si="845"/>
        <v>0</v>
      </c>
      <c r="Q3819" s="8">
        <f t="shared" si="846"/>
        <v>8.1</v>
      </c>
      <c r="R3819" s="8">
        <f t="shared" si="847"/>
        <v>0</v>
      </c>
      <c r="S3819" t="str">
        <f t="shared" si="848"/>
        <v>11.15.00</v>
      </c>
      <c r="T3819" t="str">
        <f t="shared" si="849"/>
        <v>15.30.00</v>
      </c>
      <c r="U3819" t="str">
        <f t="shared" si="850"/>
        <v>11-giu-2019</v>
      </c>
      <c r="V3819">
        <f t="shared" si="851"/>
        <v>6</v>
      </c>
      <c r="W3819">
        <f t="shared" si="852"/>
        <v>2019</v>
      </c>
      <c r="X3819">
        <f t="shared" si="853"/>
        <v>11</v>
      </c>
      <c r="Y3819" s="25">
        <f t="shared" si="854"/>
        <v>31805.800000000287</v>
      </c>
    </row>
    <row r="3820" spans="1:25">
      <c r="A3820" t="s">
        <v>2724</v>
      </c>
      <c r="B3820" t="s">
        <v>2725</v>
      </c>
      <c r="C3820" t="s">
        <v>25</v>
      </c>
      <c r="D3820">
        <v>9</v>
      </c>
      <c r="E3820" s="38">
        <v>-131</v>
      </c>
      <c r="F3820" s="4">
        <v>-5.4000000000000003E-3</v>
      </c>
      <c r="G3820">
        <v>0</v>
      </c>
      <c r="H3820" s="25">
        <v>20.2</v>
      </c>
      <c r="I3820" s="25">
        <v>-148</v>
      </c>
      <c r="J3820" s="3">
        <v>10000</v>
      </c>
      <c r="K3820" s="7">
        <f t="shared" si="841"/>
        <v>-1</v>
      </c>
      <c r="L3820" s="6">
        <f t="shared" si="842"/>
        <v>-131</v>
      </c>
      <c r="M3820">
        <v>1</v>
      </c>
      <c r="N3820" s="9">
        <f t="shared" si="843"/>
        <v>0</v>
      </c>
      <c r="O3820" s="9">
        <f t="shared" si="844"/>
        <v>-1</v>
      </c>
      <c r="P3820" s="9">
        <f t="shared" si="845"/>
        <v>0</v>
      </c>
      <c r="Q3820" s="8">
        <f t="shared" si="846"/>
        <v>0</v>
      </c>
      <c r="R3820" s="8">
        <f t="shared" si="847"/>
        <v>-131</v>
      </c>
      <c r="S3820" t="str">
        <f t="shared" si="848"/>
        <v>12.00.00</v>
      </c>
      <c r="T3820" t="str">
        <f t="shared" si="849"/>
        <v>21.00.00</v>
      </c>
      <c r="U3820" t="str">
        <f t="shared" si="850"/>
        <v>11-giu-2019</v>
      </c>
      <c r="V3820">
        <f t="shared" si="851"/>
        <v>6</v>
      </c>
      <c r="W3820">
        <f t="shared" si="852"/>
        <v>2019</v>
      </c>
      <c r="X3820">
        <f t="shared" si="853"/>
        <v>11</v>
      </c>
      <c r="Y3820" s="25">
        <f t="shared" si="854"/>
        <v>31674.800000000287</v>
      </c>
    </row>
    <row r="3821" spans="1:25">
      <c r="A3821" t="s">
        <v>6906</v>
      </c>
      <c r="B3821" t="s">
        <v>6907</v>
      </c>
      <c r="C3821" t="s">
        <v>55</v>
      </c>
      <c r="D3821">
        <v>39</v>
      </c>
      <c r="E3821" s="36">
        <v>-87.6</v>
      </c>
      <c r="F3821" s="4">
        <v>-3.5999999999999999E-3</v>
      </c>
      <c r="G3821">
        <v>0</v>
      </c>
      <c r="H3821" s="25">
        <v>0</v>
      </c>
      <c r="I3821" s="25">
        <v>-100.3</v>
      </c>
      <c r="J3821" s="3">
        <v>10000</v>
      </c>
      <c r="K3821" s="7">
        <f t="shared" si="841"/>
        <v>-2</v>
      </c>
      <c r="L3821" s="6">
        <f t="shared" si="842"/>
        <v>-218.6</v>
      </c>
      <c r="M3821">
        <v>1</v>
      </c>
      <c r="N3821" s="9">
        <f t="shared" si="843"/>
        <v>0</v>
      </c>
      <c r="O3821" s="9">
        <f t="shared" si="844"/>
        <v>-1</v>
      </c>
      <c r="P3821" s="9">
        <f t="shared" si="845"/>
        <v>0</v>
      </c>
      <c r="Q3821" s="8">
        <f t="shared" si="846"/>
        <v>0</v>
      </c>
      <c r="R3821" s="8">
        <f t="shared" si="847"/>
        <v>-87.6</v>
      </c>
      <c r="S3821" t="str">
        <f t="shared" si="848"/>
        <v>14.10.00</v>
      </c>
      <c r="T3821" t="str">
        <f t="shared" si="849"/>
        <v>17.25.00</v>
      </c>
      <c r="U3821" t="str">
        <f t="shared" si="850"/>
        <v>12-giu-2019</v>
      </c>
      <c r="V3821">
        <f t="shared" si="851"/>
        <v>6</v>
      </c>
      <c r="W3821">
        <f t="shared" si="852"/>
        <v>2019</v>
      </c>
      <c r="X3821">
        <f t="shared" si="853"/>
        <v>12</v>
      </c>
      <c r="Y3821" s="25">
        <f t="shared" si="854"/>
        <v>31587.200000000288</v>
      </c>
    </row>
    <row r="3822" spans="1:25">
      <c r="A3822" t="s">
        <v>6905</v>
      </c>
      <c r="B3822" t="s">
        <v>6906</v>
      </c>
      <c r="C3822" t="s">
        <v>25</v>
      </c>
      <c r="D3822">
        <v>55</v>
      </c>
      <c r="E3822" s="36">
        <v>-56.1</v>
      </c>
      <c r="F3822" s="4">
        <v>-4.5999999999999999E-3</v>
      </c>
      <c r="G3822">
        <v>0</v>
      </c>
      <c r="H3822" s="25">
        <v>0</v>
      </c>
      <c r="I3822" s="25">
        <v>-75.099999999999994</v>
      </c>
      <c r="J3822" s="3">
        <v>10000</v>
      </c>
      <c r="K3822" s="7">
        <f t="shared" si="841"/>
        <v>-3</v>
      </c>
      <c r="L3822" s="6">
        <f t="shared" si="842"/>
        <v>-274.7</v>
      </c>
      <c r="M3822">
        <v>1</v>
      </c>
      <c r="N3822" s="9">
        <f t="shared" si="843"/>
        <v>0</v>
      </c>
      <c r="O3822" s="9">
        <f t="shared" si="844"/>
        <v>-1</v>
      </c>
      <c r="P3822" s="9">
        <f t="shared" si="845"/>
        <v>0</v>
      </c>
      <c r="Q3822" s="8">
        <f t="shared" si="846"/>
        <v>0</v>
      </c>
      <c r="R3822" s="8">
        <f t="shared" si="847"/>
        <v>-56.1</v>
      </c>
      <c r="S3822" t="str">
        <f t="shared" si="848"/>
        <v>9.35.00</v>
      </c>
      <c r="T3822" t="str">
        <f t="shared" si="849"/>
        <v>14.10.00</v>
      </c>
      <c r="U3822" t="str">
        <f t="shared" si="850"/>
        <v>12-giu-2019</v>
      </c>
      <c r="V3822">
        <f t="shared" si="851"/>
        <v>6</v>
      </c>
      <c r="W3822">
        <f t="shared" si="852"/>
        <v>2019</v>
      </c>
      <c r="X3822">
        <f t="shared" si="853"/>
        <v>12</v>
      </c>
      <c r="Y3822" s="25">
        <f t="shared" si="854"/>
        <v>31531.10000000029</v>
      </c>
    </row>
    <row r="3823" spans="1:25">
      <c r="A3823" t="s">
        <v>4975</v>
      </c>
      <c r="B3823" t="s">
        <v>4976</v>
      </c>
      <c r="C3823" t="s">
        <v>25</v>
      </c>
      <c r="D3823">
        <v>17</v>
      </c>
      <c r="E3823" s="36">
        <v>-10.1</v>
      </c>
      <c r="F3823" s="4">
        <v>-8.0000000000000004E-4</v>
      </c>
      <c r="G3823">
        <v>0</v>
      </c>
      <c r="H3823" s="25">
        <v>20.100000000000001</v>
      </c>
      <c r="I3823" s="25">
        <v>-12.6</v>
      </c>
      <c r="J3823" s="3">
        <v>10000</v>
      </c>
      <c r="K3823" s="7">
        <f t="shared" si="841"/>
        <v>-4</v>
      </c>
      <c r="L3823" s="6">
        <f t="shared" si="842"/>
        <v>-284.8</v>
      </c>
      <c r="M3823">
        <v>1</v>
      </c>
      <c r="N3823" s="9">
        <f t="shared" si="843"/>
        <v>0</v>
      </c>
      <c r="O3823" s="9">
        <f t="shared" si="844"/>
        <v>-1</v>
      </c>
      <c r="P3823" s="9">
        <f t="shared" si="845"/>
        <v>0</v>
      </c>
      <c r="Q3823" s="8">
        <f t="shared" si="846"/>
        <v>0</v>
      </c>
      <c r="R3823" s="8">
        <f t="shared" si="847"/>
        <v>-10.1</v>
      </c>
      <c r="S3823" t="str">
        <f t="shared" si="848"/>
        <v>10.00.00</v>
      </c>
      <c r="T3823" t="str">
        <f t="shared" si="849"/>
        <v>3.00.00</v>
      </c>
      <c r="U3823" t="str">
        <f t="shared" si="850"/>
        <v>13-giu-2019</v>
      </c>
      <c r="V3823">
        <f t="shared" si="851"/>
        <v>6</v>
      </c>
      <c r="W3823">
        <f t="shared" si="852"/>
        <v>2019</v>
      </c>
      <c r="X3823">
        <f t="shared" si="853"/>
        <v>13</v>
      </c>
      <c r="Y3823" s="25">
        <f t="shared" si="854"/>
        <v>31521.000000000291</v>
      </c>
    </row>
    <row r="3824" spans="1:25">
      <c r="A3824" t="s">
        <v>2726</v>
      </c>
      <c r="B3824" t="s">
        <v>2727</v>
      </c>
      <c r="C3824" t="s">
        <v>25</v>
      </c>
      <c r="D3824">
        <v>9</v>
      </c>
      <c r="E3824" s="38">
        <v>-40.6</v>
      </c>
      <c r="F3824" s="4">
        <v>-1.6999999999999999E-3</v>
      </c>
      <c r="G3824">
        <v>0</v>
      </c>
      <c r="H3824" s="25">
        <v>8.8000000000000007</v>
      </c>
      <c r="I3824" s="25">
        <v>-56.6</v>
      </c>
      <c r="J3824" s="3">
        <v>10000</v>
      </c>
      <c r="K3824" s="7">
        <f t="shared" si="841"/>
        <v>-5</v>
      </c>
      <c r="L3824" s="6">
        <f t="shared" si="842"/>
        <v>-325.40000000000003</v>
      </c>
      <c r="M3824">
        <v>1</v>
      </c>
      <c r="N3824" s="9">
        <f t="shared" si="843"/>
        <v>0</v>
      </c>
      <c r="O3824" s="9">
        <f t="shared" si="844"/>
        <v>-1</v>
      </c>
      <c r="P3824" s="9">
        <f t="shared" si="845"/>
        <v>0</v>
      </c>
      <c r="Q3824" s="8">
        <f t="shared" si="846"/>
        <v>0</v>
      </c>
      <c r="R3824" s="8">
        <f t="shared" si="847"/>
        <v>-40.6</v>
      </c>
      <c r="S3824" t="str">
        <f t="shared" si="848"/>
        <v>12.00.00</v>
      </c>
      <c r="T3824" t="str">
        <f t="shared" si="849"/>
        <v>21.00.00</v>
      </c>
      <c r="U3824" t="str">
        <f t="shared" si="850"/>
        <v>13-giu-2019</v>
      </c>
      <c r="V3824">
        <f t="shared" si="851"/>
        <v>6</v>
      </c>
      <c r="W3824">
        <f t="shared" si="852"/>
        <v>2019</v>
      </c>
      <c r="X3824">
        <f t="shared" si="853"/>
        <v>13</v>
      </c>
      <c r="Y3824" s="25">
        <f t="shared" si="854"/>
        <v>31480.400000000292</v>
      </c>
    </row>
    <row r="3825" spans="1:25">
      <c r="A3825" t="s">
        <v>6908</v>
      </c>
      <c r="B3825" t="s">
        <v>6909</v>
      </c>
      <c r="C3825" t="s">
        <v>25</v>
      </c>
      <c r="D3825">
        <v>32</v>
      </c>
      <c r="E3825" s="36">
        <v>9.3000000000000007</v>
      </c>
      <c r="F3825" s="4">
        <v>8.0000000000000004E-4</v>
      </c>
      <c r="G3825">
        <v>0</v>
      </c>
      <c r="H3825" s="25">
        <v>11</v>
      </c>
      <c r="I3825" s="25">
        <v>-40.700000000000003</v>
      </c>
      <c r="J3825" s="3">
        <v>10000</v>
      </c>
      <c r="K3825" s="7">
        <f t="shared" si="841"/>
        <v>1</v>
      </c>
      <c r="L3825" s="6">
        <f t="shared" si="842"/>
        <v>9.3000000000000007</v>
      </c>
      <c r="M3825">
        <v>1</v>
      </c>
      <c r="N3825" s="9">
        <f t="shared" si="843"/>
        <v>1</v>
      </c>
      <c r="O3825" s="9">
        <f t="shared" si="844"/>
        <v>0</v>
      </c>
      <c r="P3825" s="9">
        <f t="shared" si="845"/>
        <v>0</v>
      </c>
      <c r="Q3825" s="8">
        <f t="shared" si="846"/>
        <v>9.3000000000000007</v>
      </c>
      <c r="R3825" s="8">
        <f t="shared" si="847"/>
        <v>0</v>
      </c>
      <c r="S3825" t="str">
        <f t="shared" si="848"/>
        <v>14.45.00</v>
      </c>
      <c r="T3825" t="str">
        <f t="shared" si="849"/>
        <v>17.25.00</v>
      </c>
      <c r="U3825" t="str">
        <f t="shared" si="850"/>
        <v>14-giu-2019</v>
      </c>
      <c r="V3825">
        <f t="shared" si="851"/>
        <v>6</v>
      </c>
      <c r="W3825">
        <f t="shared" si="852"/>
        <v>2019</v>
      </c>
      <c r="X3825">
        <f t="shared" si="853"/>
        <v>14</v>
      </c>
      <c r="Y3825" s="25">
        <f t="shared" si="854"/>
        <v>31489.700000000292</v>
      </c>
    </row>
    <row r="3826" spans="1:25">
      <c r="A3826" t="s">
        <v>4977</v>
      </c>
      <c r="B3826" t="s">
        <v>4978</v>
      </c>
      <c r="C3826" t="s">
        <v>25</v>
      </c>
      <c r="D3826">
        <v>11</v>
      </c>
      <c r="E3826" s="36">
        <v>-20.2</v>
      </c>
      <c r="F3826" s="4">
        <v>-1.6999999999999999E-3</v>
      </c>
      <c r="G3826">
        <v>0</v>
      </c>
      <c r="H3826" s="25">
        <v>16.8</v>
      </c>
      <c r="I3826" s="25">
        <v>-20.2</v>
      </c>
      <c r="J3826" s="3">
        <v>10000</v>
      </c>
      <c r="K3826" s="7">
        <f t="shared" si="841"/>
        <v>-1</v>
      </c>
      <c r="L3826" s="6">
        <f t="shared" si="842"/>
        <v>-20.2</v>
      </c>
      <c r="M3826">
        <v>1</v>
      </c>
      <c r="N3826" s="9">
        <f t="shared" si="843"/>
        <v>0</v>
      </c>
      <c r="O3826" s="9">
        <f t="shared" si="844"/>
        <v>-1</v>
      </c>
      <c r="P3826" s="9">
        <f t="shared" si="845"/>
        <v>0</v>
      </c>
      <c r="Q3826" s="8">
        <f t="shared" si="846"/>
        <v>0</v>
      </c>
      <c r="R3826" s="8">
        <f t="shared" si="847"/>
        <v>-20.2</v>
      </c>
      <c r="S3826" t="str">
        <f t="shared" si="848"/>
        <v>22.00.00</v>
      </c>
      <c r="T3826" t="str">
        <f t="shared" si="849"/>
        <v>10.00.00</v>
      </c>
      <c r="U3826" t="str">
        <f t="shared" si="850"/>
        <v>14-giu-2019</v>
      </c>
      <c r="V3826">
        <f t="shared" si="851"/>
        <v>6</v>
      </c>
      <c r="W3826">
        <f t="shared" si="852"/>
        <v>2019</v>
      </c>
      <c r="X3826">
        <f t="shared" si="853"/>
        <v>14</v>
      </c>
      <c r="Y3826" s="25">
        <f t="shared" si="854"/>
        <v>31469.500000000291</v>
      </c>
    </row>
    <row r="3827" spans="1:25">
      <c r="A3827" t="s">
        <v>6910</v>
      </c>
      <c r="B3827" t="s">
        <v>6911</v>
      </c>
      <c r="C3827" t="s">
        <v>25</v>
      </c>
      <c r="D3827">
        <v>27</v>
      </c>
      <c r="E3827" s="36">
        <v>-22.6</v>
      </c>
      <c r="F3827" s="4">
        <v>-1.9E-3</v>
      </c>
      <c r="G3827">
        <v>0</v>
      </c>
      <c r="H3827" s="25">
        <v>4</v>
      </c>
      <c r="I3827" s="25">
        <v>-29</v>
      </c>
      <c r="J3827" s="3">
        <v>10000</v>
      </c>
      <c r="K3827" s="7">
        <f t="shared" si="841"/>
        <v>-2</v>
      </c>
      <c r="L3827" s="6">
        <f t="shared" si="842"/>
        <v>-42.8</v>
      </c>
      <c r="M3827">
        <v>1</v>
      </c>
      <c r="N3827" s="9">
        <f t="shared" si="843"/>
        <v>0</v>
      </c>
      <c r="O3827" s="9">
        <f t="shared" si="844"/>
        <v>-1</v>
      </c>
      <c r="P3827" s="9">
        <f t="shared" si="845"/>
        <v>0</v>
      </c>
      <c r="Q3827" s="8">
        <f t="shared" si="846"/>
        <v>0</v>
      </c>
      <c r="R3827" s="8">
        <f t="shared" si="847"/>
        <v>-22.6</v>
      </c>
      <c r="S3827" t="str">
        <f t="shared" si="848"/>
        <v>11.50.00</v>
      </c>
      <c r="T3827" t="str">
        <f t="shared" si="849"/>
        <v>14.05.00</v>
      </c>
      <c r="U3827" t="str">
        <f t="shared" si="850"/>
        <v>17-giu-2019</v>
      </c>
      <c r="V3827">
        <f t="shared" si="851"/>
        <v>6</v>
      </c>
      <c r="W3827">
        <f t="shared" si="852"/>
        <v>2019</v>
      </c>
      <c r="X3827">
        <f t="shared" si="853"/>
        <v>17</v>
      </c>
      <c r="Y3827" s="25">
        <f t="shared" si="854"/>
        <v>31446.900000000292</v>
      </c>
    </row>
    <row r="3828" spans="1:25">
      <c r="A3828" t="s">
        <v>6911</v>
      </c>
      <c r="B3828" t="s">
        <v>6912</v>
      </c>
      <c r="C3828" t="s">
        <v>55</v>
      </c>
      <c r="D3828">
        <v>33</v>
      </c>
      <c r="E3828" s="36">
        <v>4.2</v>
      </c>
      <c r="F3828" s="4">
        <v>2.0000000000000001E-4</v>
      </c>
      <c r="G3828">
        <v>0</v>
      </c>
      <c r="H3828" s="25">
        <v>54.8</v>
      </c>
      <c r="I3828" s="25">
        <v>-15.6</v>
      </c>
      <c r="J3828" s="3">
        <v>10000</v>
      </c>
      <c r="K3828" s="7">
        <f t="shared" si="841"/>
        <v>1</v>
      </c>
      <c r="L3828" s="6">
        <f t="shared" si="842"/>
        <v>4.2</v>
      </c>
      <c r="M3828">
        <v>1</v>
      </c>
      <c r="N3828" s="9">
        <f t="shared" si="843"/>
        <v>1</v>
      </c>
      <c r="O3828" s="9">
        <f t="shared" si="844"/>
        <v>0</v>
      </c>
      <c r="P3828" s="9">
        <f t="shared" si="845"/>
        <v>0</v>
      </c>
      <c r="Q3828" s="8">
        <f t="shared" si="846"/>
        <v>4.2</v>
      </c>
      <c r="R3828" s="8">
        <f t="shared" si="847"/>
        <v>0</v>
      </c>
      <c r="S3828" t="str">
        <f t="shared" si="848"/>
        <v>14.05.00</v>
      </c>
      <c r="T3828" t="str">
        <f t="shared" si="849"/>
        <v>16.50.00</v>
      </c>
      <c r="U3828" t="str">
        <f t="shared" si="850"/>
        <v>17-giu-2019</v>
      </c>
      <c r="V3828">
        <f t="shared" si="851"/>
        <v>6</v>
      </c>
      <c r="W3828">
        <f t="shared" si="852"/>
        <v>2019</v>
      </c>
      <c r="X3828">
        <f t="shared" si="853"/>
        <v>17</v>
      </c>
      <c r="Y3828" s="25">
        <f t="shared" si="854"/>
        <v>31451.100000000293</v>
      </c>
    </row>
    <row r="3829" spans="1:25">
      <c r="A3829" t="s">
        <v>6912</v>
      </c>
      <c r="B3829" t="s">
        <v>6913</v>
      </c>
      <c r="C3829" t="s">
        <v>25</v>
      </c>
      <c r="D3829">
        <v>7</v>
      </c>
      <c r="E3829" s="36">
        <v>13.3</v>
      </c>
      <c r="F3829" s="4">
        <v>1.1000000000000001E-3</v>
      </c>
      <c r="G3829">
        <v>0</v>
      </c>
      <c r="H3829" s="25">
        <v>19.100000000000001</v>
      </c>
      <c r="I3829" s="25">
        <v>0</v>
      </c>
      <c r="J3829" s="3">
        <v>10000</v>
      </c>
      <c r="K3829" s="7">
        <f t="shared" si="841"/>
        <v>2</v>
      </c>
      <c r="L3829" s="6">
        <f t="shared" si="842"/>
        <v>17.5</v>
      </c>
      <c r="M3829">
        <v>1</v>
      </c>
      <c r="N3829" s="9">
        <f t="shared" si="843"/>
        <v>1</v>
      </c>
      <c r="O3829" s="9">
        <f t="shared" si="844"/>
        <v>0</v>
      </c>
      <c r="P3829" s="9">
        <f t="shared" si="845"/>
        <v>0</v>
      </c>
      <c r="Q3829" s="8">
        <f t="shared" si="846"/>
        <v>13.3</v>
      </c>
      <c r="R3829" s="8">
        <f t="shared" si="847"/>
        <v>0</v>
      </c>
      <c r="S3829" t="str">
        <f t="shared" si="848"/>
        <v>16.50.00</v>
      </c>
      <c r="T3829" t="str">
        <f t="shared" si="849"/>
        <v>17.25.00</v>
      </c>
      <c r="U3829" t="str">
        <f t="shared" si="850"/>
        <v>17-giu-2019</v>
      </c>
      <c r="V3829">
        <f t="shared" si="851"/>
        <v>6</v>
      </c>
      <c r="W3829">
        <f t="shared" si="852"/>
        <v>2019</v>
      </c>
      <c r="X3829">
        <f t="shared" si="853"/>
        <v>17</v>
      </c>
      <c r="Y3829" s="25">
        <f t="shared" si="854"/>
        <v>31464.400000000292</v>
      </c>
    </row>
    <row r="3830" spans="1:25">
      <c r="A3830" t="s">
        <v>4979</v>
      </c>
      <c r="B3830" t="s">
        <v>4980</v>
      </c>
      <c r="C3830" t="s">
        <v>25</v>
      </c>
      <c r="D3830">
        <v>7</v>
      </c>
      <c r="E3830" s="36">
        <v>-29.9</v>
      </c>
      <c r="F3830" s="4">
        <v>-2.5000000000000001E-3</v>
      </c>
      <c r="G3830">
        <v>0</v>
      </c>
      <c r="H3830" s="25">
        <v>0</v>
      </c>
      <c r="I3830" s="25">
        <v>-32.700000000000003</v>
      </c>
      <c r="J3830" s="3">
        <v>10000</v>
      </c>
      <c r="K3830" s="7">
        <f t="shared" si="841"/>
        <v>-1</v>
      </c>
      <c r="L3830" s="6">
        <f t="shared" si="842"/>
        <v>-29.9</v>
      </c>
      <c r="M3830">
        <v>1</v>
      </c>
      <c r="N3830" s="9">
        <f t="shared" si="843"/>
        <v>0</v>
      </c>
      <c r="O3830" s="9">
        <f t="shared" si="844"/>
        <v>-1</v>
      </c>
      <c r="P3830" s="9">
        <f t="shared" si="845"/>
        <v>0</v>
      </c>
      <c r="Q3830" s="8">
        <f t="shared" si="846"/>
        <v>0</v>
      </c>
      <c r="R3830" s="8">
        <f t="shared" si="847"/>
        <v>-29.9</v>
      </c>
      <c r="S3830" t="str">
        <f t="shared" si="848"/>
        <v>0.00.00</v>
      </c>
      <c r="T3830" t="str">
        <f t="shared" si="849"/>
        <v>7.00.00</v>
      </c>
      <c r="U3830" t="str">
        <f t="shared" si="850"/>
        <v>18-giu-2019</v>
      </c>
      <c r="V3830">
        <f t="shared" si="851"/>
        <v>6</v>
      </c>
      <c r="W3830">
        <f t="shared" si="852"/>
        <v>2019</v>
      </c>
      <c r="X3830">
        <f t="shared" si="853"/>
        <v>18</v>
      </c>
      <c r="Y3830" s="25">
        <f t="shared" si="854"/>
        <v>31434.500000000291</v>
      </c>
    </row>
    <row r="3831" spans="1:25">
      <c r="A3831" t="s">
        <v>7825</v>
      </c>
      <c r="B3831" t="s">
        <v>7826</v>
      </c>
      <c r="C3831" t="s">
        <v>25</v>
      </c>
      <c r="D3831">
        <v>2</v>
      </c>
      <c r="E3831" s="36">
        <v>81.400000000000006</v>
      </c>
      <c r="F3831" s="4">
        <v>6.7000000000000002E-3</v>
      </c>
      <c r="G3831">
        <v>0</v>
      </c>
      <c r="H3831" s="25">
        <v>103.4</v>
      </c>
      <c r="I3831" s="25">
        <v>0</v>
      </c>
      <c r="J3831" s="3">
        <v>10000</v>
      </c>
      <c r="K3831" s="7">
        <f t="shared" si="841"/>
        <v>1</v>
      </c>
      <c r="L3831" s="6">
        <f t="shared" si="842"/>
        <v>81.400000000000006</v>
      </c>
      <c r="M3831">
        <v>1</v>
      </c>
      <c r="N3831" s="9">
        <f t="shared" si="843"/>
        <v>1</v>
      </c>
      <c r="O3831" s="9">
        <f t="shared" si="844"/>
        <v>0</v>
      </c>
      <c r="P3831" s="9">
        <f t="shared" si="845"/>
        <v>0</v>
      </c>
      <c r="Q3831" s="8">
        <f t="shared" si="846"/>
        <v>81.400000000000006</v>
      </c>
      <c r="R3831" s="8">
        <f t="shared" si="847"/>
        <v>0</v>
      </c>
      <c r="S3831" t="str">
        <f t="shared" si="848"/>
        <v>10.15.00</v>
      </c>
      <c r="T3831" t="str">
        <f t="shared" si="849"/>
        <v>10.45.00</v>
      </c>
      <c r="U3831" t="str">
        <f t="shared" si="850"/>
        <v>18-giu-2019</v>
      </c>
      <c r="V3831">
        <f t="shared" si="851"/>
        <v>6</v>
      </c>
      <c r="W3831">
        <f t="shared" si="852"/>
        <v>2019</v>
      </c>
      <c r="X3831">
        <f t="shared" si="853"/>
        <v>18</v>
      </c>
      <c r="Y3831" s="25">
        <f t="shared" si="854"/>
        <v>31515.900000000292</v>
      </c>
    </row>
    <row r="3832" spans="1:25">
      <c r="A3832" t="s">
        <v>6915</v>
      </c>
      <c r="B3832" t="s">
        <v>6916</v>
      </c>
      <c r="C3832" t="s">
        <v>25</v>
      </c>
      <c r="D3832">
        <v>82</v>
      </c>
      <c r="E3832" s="36">
        <v>162.69999999999999</v>
      </c>
      <c r="F3832" s="4">
        <v>1.34E-2</v>
      </c>
      <c r="G3832">
        <v>0</v>
      </c>
      <c r="H3832" s="25">
        <v>200</v>
      </c>
      <c r="I3832" s="25">
        <v>-9.9</v>
      </c>
      <c r="J3832" s="3">
        <v>10000</v>
      </c>
      <c r="K3832" s="7">
        <f t="shared" si="841"/>
        <v>2</v>
      </c>
      <c r="L3832" s="6">
        <f t="shared" si="842"/>
        <v>244.1</v>
      </c>
      <c r="M3832">
        <v>1</v>
      </c>
      <c r="N3832" s="9">
        <f t="shared" si="843"/>
        <v>1</v>
      </c>
      <c r="O3832" s="9">
        <f t="shared" si="844"/>
        <v>0</v>
      </c>
      <c r="P3832" s="9">
        <f t="shared" si="845"/>
        <v>0</v>
      </c>
      <c r="Q3832" s="8">
        <f t="shared" si="846"/>
        <v>162.69999999999999</v>
      </c>
      <c r="R3832" s="8">
        <f t="shared" si="847"/>
        <v>0</v>
      </c>
      <c r="S3832" t="str">
        <f t="shared" si="848"/>
        <v>10.35.00</v>
      </c>
      <c r="T3832" t="str">
        <f t="shared" si="849"/>
        <v>17.25.00</v>
      </c>
      <c r="U3832" t="str">
        <f t="shared" si="850"/>
        <v>18-giu-2019</v>
      </c>
      <c r="V3832">
        <f t="shared" si="851"/>
        <v>6</v>
      </c>
      <c r="W3832">
        <f t="shared" si="852"/>
        <v>2019</v>
      </c>
      <c r="X3832">
        <f t="shared" si="853"/>
        <v>18</v>
      </c>
      <c r="Y3832" s="25">
        <f t="shared" si="854"/>
        <v>31678.600000000293</v>
      </c>
    </row>
    <row r="3833" spans="1:25">
      <c r="A3833" t="s">
        <v>4980</v>
      </c>
      <c r="B3833" t="s">
        <v>4981</v>
      </c>
      <c r="C3833" t="s">
        <v>55</v>
      </c>
      <c r="D3833">
        <v>3</v>
      </c>
      <c r="E3833" s="36">
        <v>9.1999999999999993</v>
      </c>
      <c r="F3833" s="4">
        <v>8.0000000000000004E-4</v>
      </c>
      <c r="G3833">
        <v>0</v>
      </c>
      <c r="H3833" s="25">
        <v>75.7</v>
      </c>
      <c r="I3833" s="25">
        <v>-8.4</v>
      </c>
      <c r="J3833" s="3">
        <v>10000</v>
      </c>
      <c r="K3833" s="7">
        <f t="shared" si="841"/>
        <v>3</v>
      </c>
      <c r="L3833" s="6">
        <f t="shared" si="842"/>
        <v>253.29999999999998</v>
      </c>
      <c r="M3833">
        <v>1</v>
      </c>
      <c r="N3833" s="9">
        <f t="shared" si="843"/>
        <v>1</v>
      </c>
      <c r="O3833" s="9">
        <f t="shared" si="844"/>
        <v>0</v>
      </c>
      <c r="P3833" s="9">
        <f t="shared" si="845"/>
        <v>0</v>
      </c>
      <c r="Q3833" s="8">
        <f t="shared" si="846"/>
        <v>9.1999999999999993</v>
      </c>
      <c r="R3833" s="8">
        <f t="shared" si="847"/>
        <v>0</v>
      </c>
      <c r="S3833" t="str">
        <f t="shared" si="848"/>
        <v>7.00.00</v>
      </c>
      <c r="T3833" t="str">
        <f t="shared" si="849"/>
        <v>10.00.00</v>
      </c>
      <c r="U3833" t="str">
        <f t="shared" si="850"/>
        <v>18-giu-2019</v>
      </c>
      <c r="V3833">
        <f t="shared" si="851"/>
        <v>6</v>
      </c>
      <c r="W3833">
        <f t="shared" si="852"/>
        <v>2019</v>
      </c>
      <c r="X3833">
        <f t="shared" si="853"/>
        <v>18</v>
      </c>
      <c r="Y3833" s="25">
        <f t="shared" si="854"/>
        <v>31687.800000000294</v>
      </c>
    </row>
    <row r="3834" spans="1:25">
      <c r="A3834" t="s">
        <v>6914</v>
      </c>
      <c r="B3834" t="s">
        <v>6915</v>
      </c>
      <c r="C3834" t="s">
        <v>55</v>
      </c>
      <c r="D3834">
        <v>15</v>
      </c>
      <c r="E3834" s="36">
        <v>-320.2</v>
      </c>
      <c r="F3834" s="4">
        <v>-1.3299999999999999E-2</v>
      </c>
      <c r="G3834">
        <v>0</v>
      </c>
      <c r="H3834" s="25">
        <v>7.8</v>
      </c>
      <c r="I3834" s="25">
        <v>-319.8</v>
      </c>
      <c r="J3834" s="3">
        <v>10000</v>
      </c>
      <c r="K3834" s="7">
        <f t="shared" si="841"/>
        <v>-1</v>
      </c>
      <c r="L3834" s="6">
        <f t="shared" si="842"/>
        <v>-320.2</v>
      </c>
      <c r="M3834">
        <v>1</v>
      </c>
      <c r="N3834" s="9">
        <f t="shared" si="843"/>
        <v>0</v>
      </c>
      <c r="O3834" s="9">
        <f t="shared" si="844"/>
        <v>-1</v>
      </c>
      <c r="P3834" s="9">
        <f t="shared" si="845"/>
        <v>0</v>
      </c>
      <c r="Q3834" s="8">
        <f t="shared" si="846"/>
        <v>0</v>
      </c>
      <c r="R3834" s="8">
        <f t="shared" si="847"/>
        <v>-320.2</v>
      </c>
      <c r="S3834" t="str">
        <f t="shared" si="848"/>
        <v>9.20.00</v>
      </c>
      <c r="T3834" t="str">
        <f t="shared" si="849"/>
        <v>10.35.00</v>
      </c>
      <c r="U3834" t="str">
        <f t="shared" si="850"/>
        <v>18-giu-2019</v>
      </c>
      <c r="V3834">
        <f t="shared" si="851"/>
        <v>6</v>
      </c>
      <c r="W3834">
        <f t="shared" si="852"/>
        <v>2019</v>
      </c>
      <c r="X3834">
        <f t="shared" si="853"/>
        <v>18</v>
      </c>
      <c r="Y3834" s="25">
        <f t="shared" si="854"/>
        <v>31367.600000000293</v>
      </c>
    </row>
    <row r="3835" spans="1:25">
      <c r="A3835" t="s">
        <v>6917</v>
      </c>
      <c r="B3835" t="s">
        <v>6918</v>
      </c>
      <c r="C3835" t="s">
        <v>25</v>
      </c>
      <c r="D3835">
        <v>67</v>
      </c>
      <c r="E3835" s="36">
        <v>-34.9</v>
      </c>
      <c r="F3835" s="4">
        <v>-2.8E-3</v>
      </c>
      <c r="G3835">
        <v>0</v>
      </c>
      <c r="H3835" s="25">
        <v>2.5</v>
      </c>
      <c r="I3835" s="25">
        <v>-48.4</v>
      </c>
      <c r="J3835" s="3">
        <v>10000</v>
      </c>
      <c r="K3835" s="7">
        <f t="shared" si="841"/>
        <v>-2</v>
      </c>
      <c r="L3835" s="6">
        <f t="shared" si="842"/>
        <v>-355.09999999999997</v>
      </c>
      <c r="M3835">
        <v>1</v>
      </c>
      <c r="N3835" s="9">
        <f t="shared" si="843"/>
        <v>0</v>
      </c>
      <c r="O3835" s="9">
        <f t="shared" si="844"/>
        <v>-1</v>
      </c>
      <c r="P3835" s="9">
        <f t="shared" si="845"/>
        <v>0</v>
      </c>
      <c r="Q3835" s="8">
        <f t="shared" si="846"/>
        <v>0</v>
      </c>
      <c r="R3835" s="8">
        <f t="shared" si="847"/>
        <v>-34.9</v>
      </c>
      <c r="S3835" t="str">
        <f t="shared" si="848"/>
        <v>11.50.00</v>
      </c>
      <c r="T3835" t="str">
        <f t="shared" si="849"/>
        <v>17.25.00</v>
      </c>
      <c r="U3835" t="str">
        <f t="shared" si="850"/>
        <v>19-giu-2019</v>
      </c>
      <c r="V3835">
        <f t="shared" si="851"/>
        <v>6</v>
      </c>
      <c r="W3835">
        <f t="shared" si="852"/>
        <v>2019</v>
      </c>
      <c r="X3835">
        <f t="shared" si="853"/>
        <v>19</v>
      </c>
      <c r="Y3835" s="25">
        <f t="shared" si="854"/>
        <v>31332.700000000292</v>
      </c>
    </row>
    <row r="3836" spans="1:25">
      <c r="A3836" t="s">
        <v>4982</v>
      </c>
      <c r="B3836" t="s">
        <v>4983</v>
      </c>
      <c r="C3836" t="s">
        <v>55</v>
      </c>
      <c r="D3836">
        <v>12</v>
      </c>
      <c r="E3836" s="36">
        <v>16</v>
      </c>
      <c r="F3836" s="4">
        <v>1.2999999999999999E-3</v>
      </c>
      <c r="G3836">
        <v>0</v>
      </c>
      <c r="H3836" s="25">
        <v>31.8</v>
      </c>
      <c r="I3836" s="25">
        <v>-17.5</v>
      </c>
      <c r="J3836" s="3">
        <v>10000</v>
      </c>
      <c r="K3836" s="7">
        <f t="shared" si="841"/>
        <v>1</v>
      </c>
      <c r="L3836" s="6">
        <f t="shared" si="842"/>
        <v>16</v>
      </c>
      <c r="M3836">
        <v>1</v>
      </c>
      <c r="N3836" s="9">
        <f t="shared" si="843"/>
        <v>1</v>
      </c>
      <c r="O3836" s="9">
        <f t="shared" si="844"/>
        <v>0</v>
      </c>
      <c r="P3836" s="9">
        <f t="shared" si="845"/>
        <v>0</v>
      </c>
      <c r="Q3836" s="8">
        <f t="shared" si="846"/>
        <v>16</v>
      </c>
      <c r="R3836" s="8">
        <f t="shared" si="847"/>
        <v>0</v>
      </c>
      <c r="S3836" t="str">
        <f t="shared" si="848"/>
        <v>9.00.00</v>
      </c>
      <c r="T3836" t="str">
        <f t="shared" si="849"/>
        <v>21.00.00</v>
      </c>
      <c r="U3836" t="str">
        <f t="shared" si="850"/>
        <v>19-giu-2019</v>
      </c>
      <c r="V3836">
        <f t="shared" si="851"/>
        <v>6</v>
      </c>
      <c r="W3836">
        <f t="shared" si="852"/>
        <v>2019</v>
      </c>
      <c r="X3836">
        <f t="shared" si="853"/>
        <v>19</v>
      </c>
      <c r="Y3836" s="25">
        <f t="shared" si="854"/>
        <v>31348.700000000292</v>
      </c>
    </row>
    <row r="3837" spans="1:25">
      <c r="A3837" t="s">
        <v>4984</v>
      </c>
      <c r="B3837" t="s">
        <v>4985</v>
      </c>
      <c r="C3837" t="s">
        <v>55</v>
      </c>
      <c r="D3837">
        <v>15</v>
      </c>
      <c r="E3837" s="36">
        <v>18.100000000000001</v>
      </c>
      <c r="F3837" s="4">
        <v>1.5E-3</v>
      </c>
      <c r="G3837">
        <v>0</v>
      </c>
      <c r="H3837" s="25">
        <v>67.7</v>
      </c>
      <c r="I3837" s="25">
        <v>-18.3</v>
      </c>
      <c r="J3837" s="3">
        <v>10000</v>
      </c>
      <c r="K3837" s="7">
        <f t="shared" si="841"/>
        <v>2</v>
      </c>
      <c r="L3837" s="6">
        <f t="shared" si="842"/>
        <v>34.1</v>
      </c>
      <c r="M3837">
        <v>1</v>
      </c>
      <c r="N3837" s="9">
        <f t="shared" si="843"/>
        <v>1</v>
      </c>
      <c r="O3837" s="9">
        <f t="shared" si="844"/>
        <v>0</v>
      </c>
      <c r="P3837" s="9">
        <f t="shared" si="845"/>
        <v>0</v>
      </c>
      <c r="Q3837" s="8">
        <f t="shared" si="846"/>
        <v>18.100000000000001</v>
      </c>
      <c r="R3837" s="8">
        <f t="shared" si="847"/>
        <v>0</v>
      </c>
      <c r="S3837" t="str">
        <f t="shared" si="848"/>
        <v>16.00.00</v>
      </c>
      <c r="T3837" t="str">
        <f t="shared" si="849"/>
        <v>9.00.00</v>
      </c>
      <c r="U3837" t="str">
        <f t="shared" si="850"/>
        <v>21-giu-2019</v>
      </c>
      <c r="V3837">
        <f t="shared" si="851"/>
        <v>6</v>
      </c>
      <c r="W3837">
        <f t="shared" si="852"/>
        <v>2019</v>
      </c>
      <c r="X3837">
        <f t="shared" si="853"/>
        <v>21</v>
      </c>
      <c r="Y3837" s="25">
        <f t="shared" si="854"/>
        <v>31366.80000000029</v>
      </c>
    </row>
    <row r="3838" spans="1:25">
      <c r="A3838" t="s">
        <v>4985</v>
      </c>
      <c r="B3838" t="s">
        <v>4986</v>
      </c>
      <c r="C3838" t="s">
        <v>25</v>
      </c>
      <c r="D3838">
        <v>1</v>
      </c>
      <c r="E3838" s="36">
        <v>-53.8</v>
      </c>
      <c r="F3838" s="4">
        <v>-4.4000000000000003E-3</v>
      </c>
      <c r="G3838">
        <v>0</v>
      </c>
      <c r="H3838" s="25">
        <v>0</v>
      </c>
      <c r="I3838" s="25">
        <v>-54.6</v>
      </c>
      <c r="J3838" s="3">
        <v>10000</v>
      </c>
      <c r="K3838" s="7">
        <f t="shared" si="841"/>
        <v>-1</v>
      </c>
      <c r="L3838" s="6">
        <f t="shared" si="842"/>
        <v>-53.8</v>
      </c>
      <c r="M3838">
        <v>1</v>
      </c>
      <c r="N3838" s="9">
        <f t="shared" si="843"/>
        <v>0</v>
      </c>
      <c r="O3838" s="9">
        <f t="shared" si="844"/>
        <v>-1</v>
      </c>
      <c r="P3838" s="9">
        <f t="shared" si="845"/>
        <v>0</v>
      </c>
      <c r="Q3838" s="8">
        <f t="shared" si="846"/>
        <v>0</v>
      </c>
      <c r="R3838" s="8">
        <f t="shared" si="847"/>
        <v>-53.8</v>
      </c>
      <c r="S3838" t="str">
        <f t="shared" si="848"/>
        <v>9.00.00</v>
      </c>
      <c r="T3838" t="str">
        <f t="shared" si="849"/>
        <v>10.00.00</v>
      </c>
      <c r="U3838" t="str">
        <f t="shared" si="850"/>
        <v>24-giu-2019</v>
      </c>
      <c r="V3838">
        <f t="shared" si="851"/>
        <v>6</v>
      </c>
      <c r="W3838">
        <f t="shared" si="852"/>
        <v>2019</v>
      </c>
      <c r="X3838">
        <f t="shared" si="853"/>
        <v>24</v>
      </c>
      <c r="Y3838" s="25">
        <f t="shared" si="854"/>
        <v>31313.000000000291</v>
      </c>
    </row>
    <row r="3839" spans="1:25">
      <c r="A3839" t="s">
        <v>2728</v>
      </c>
      <c r="B3839" t="s">
        <v>2729</v>
      </c>
      <c r="C3839" t="s">
        <v>25</v>
      </c>
      <c r="D3839">
        <v>9</v>
      </c>
      <c r="E3839" s="38">
        <v>-158.19999999999999</v>
      </c>
      <c r="F3839" s="4">
        <v>-6.4000000000000003E-3</v>
      </c>
      <c r="G3839">
        <v>0</v>
      </c>
      <c r="H3839" s="25">
        <v>2</v>
      </c>
      <c r="I3839" s="25">
        <v>-158.19999999999999</v>
      </c>
      <c r="J3839" s="3">
        <v>10000</v>
      </c>
      <c r="K3839" s="7">
        <f t="shared" si="841"/>
        <v>-2</v>
      </c>
      <c r="L3839" s="6">
        <f t="shared" si="842"/>
        <v>-212</v>
      </c>
      <c r="M3839">
        <v>1</v>
      </c>
      <c r="N3839" s="9">
        <f t="shared" si="843"/>
        <v>0</v>
      </c>
      <c r="O3839" s="9">
        <f t="shared" si="844"/>
        <v>-1</v>
      </c>
      <c r="P3839" s="9">
        <f t="shared" si="845"/>
        <v>0</v>
      </c>
      <c r="Q3839" s="8">
        <f t="shared" si="846"/>
        <v>0</v>
      </c>
      <c r="R3839" s="8">
        <f t="shared" si="847"/>
        <v>-158.19999999999999</v>
      </c>
      <c r="S3839" t="str">
        <f t="shared" si="848"/>
        <v>12.00.00</v>
      </c>
      <c r="T3839" t="str">
        <f t="shared" si="849"/>
        <v>21.00.00</v>
      </c>
      <c r="U3839" t="str">
        <f t="shared" si="850"/>
        <v>25-giu-2019</v>
      </c>
      <c r="V3839">
        <f t="shared" si="851"/>
        <v>6</v>
      </c>
      <c r="W3839">
        <f t="shared" si="852"/>
        <v>2019</v>
      </c>
      <c r="X3839">
        <f t="shared" si="853"/>
        <v>25</v>
      </c>
      <c r="Y3839" s="25">
        <f t="shared" si="854"/>
        <v>31154.80000000029</v>
      </c>
    </row>
    <row r="3840" spans="1:25">
      <c r="A3840" t="s">
        <v>4987</v>
      </c>
      <c r="B3840" t="s">
        <v>4988</v>
      </c>
      <c r="C3840" t="s">
        <v>25</v>
      </c>
      <c r="D3840">
        <v>2</v>
      </c>
      <c r="E3840" s="36">
        <v>-45.1</v>
      </c>
      <c r="F3840" s="4">
        <v>-3.7000000000000002E-3</v>
      </c>
      <c r="G3840">
        <v>0</v>
      </c>
      <c r="H3840" s="25">
        <v>0</v>
      </c>
      <c r="I3840" s="25">
        <v>-45.1</v>
      </c>
      <c r="J3840" s="3">
        <v>10000</v>
      </c>
      <c r="K3840" s="7">
        <f t="shared" si="841"/>
        <v>-3</v>
      </c>
      <c r="L3840" s="6">
        <f t="shared" si="842"/>
        <v>-257.10000000000002</v>
      </c>
      <c r="M3840">
        <v>1</v>
      </c>
      <c r="N3840" s="9">
        <f t="shared" si="843"/>
        <v>0</v>
      </c>
      <c r="O3840" s="9">
        <f t="shared" si="844"/>
        <v>-1</v>
      </c>
      <c r="P3840" s="9">
        <f t="shared" si="845"/>
        <v>0</v>
      </c>
      <c r="Q3840" s="8">
        <f t="shared" si="846"/>
        <v>0</v>
      </c>
      <c r="R3840" s="8">
        <f t="shared" si="847"/>
        <v>-45.1</v>
      </c>
      <c r="S3840" t="str">
        <f t="shared" si="848"/>
        <v>3.00.00</v>
      </c>
      <c r="T3840" t="str">
        <f t="shared" si="849"/>
        <v>5.00.00</v>
      </c>
      <c r="U3840" t="str">
        <f t="shared" si="850"/>
        <v>25-giu-2019</v>
      </c>
      <c r="V3840">
        <f t="shared" si="851"/>
        <v>6</v>
      </c>
      <c r="W3840">
        <f t="shared" si="852"/>
        <v>2019</v>
      </c>
      <c r="X3840">
        <f t="shared" si="853"/>
        <v>25</v>
      </c>
      <c r="Y3840" s="25">
        <f t="shared" si="854"/>
        <v>31109.700000000292</v>
      </c>
    </row>
    <row r="3841" spans="1:25">
      <c r="A3841" t="s">
        <v>4989</v>
      </c>
      <c r="B3841" t="s">
        <v>4990</v>
      </c>
      <c r="C3841" t="s">
        <v>25</v>
      </c>
      <c r="D3841">
        <v>5</v>
      </c>
      <c r="E3841" s="36">
        <v>7.2</v>
      </c>
      <c r="F3841" s="4">
        <v>5.9999999999999995E-4</v>
      </c>
      <c r="G3841">
        <v>0</v>
      </c>
      <c r="H3841" s="25">
        <v>62.7</v>
      </c>
      <c r="I3841" s="25">
        <v>0</v>
      </c>
      <c r="J3841" s="3">
        <v>10000</v>
      </c>
      <c r="K3841" s="7">
        <f t="shared" si="841"/>
        <v>1</v>
      </c>
      <c r="L3841" s="6">
        <f t="shared" si="842"/>
        <v>7.2</v>
      </c>
      <c r="M3841">
        <v>1</v>
      </c>
      <c r="N3841" s="9">
        <f t="shared" si="843"/>
        <v>1</v>
      </c>
      <c r="O3841" s="9">
        <f t="shared" si="844"/>
        <v>0</v>
      </c>
      <c r="P3841" s="9">
        <f t="shared" si="845"/>
        <v>0</v>
      </c>
      <c r="Q3841" s="8">
        <f t="shared" si="846"/>
        <v>7.2</v>
      </c>
      <c r="R3841" s="8">
        <f t="shared" si="847"/>
        <v>0</v>
      </c>
      <c r="S3841" t="str">
        <f t="shared" si="848"/>
        <v>11.00.00</v>
      </c>
      <c r="T3841" t="str">
        <f t="shared" si="849"/>
        <v>16.00.00</v>
      </c>
      <c r="U3841" t="str">
        <f t="shared" si="850"/>
        <v>26-giu-2019</v>
      </c>
      <c r="V3841">
        <f t="shared" si="851"/>
        <v>6</v>
      </c>
      <c r="W3841">
        <f t="shared" si="852"/>
        <v>2019</v>
      </c>
      <c r="X3841">
        <f t="shared" si="853"/>
        <v>26</v>
      </c>
      <c r="Y3841" s="25">
        <f t="shared" si="854"/>
        <v>31116.900000000292</v>
      </c>
    </row>
    <row r="3842" spans="1:25">
      <c r="A3842" t="s">
        <v>2730</v>
      </c>
      <c r="B3842" t="s">
        <v>2731</v>
      </c>
      <c r="C3842" t="s">
        <v>25</v>
      </c>
      <c r="D3842">
        <v>9</v>
      </c>
      <c r="E3842" s="38">
        <v>-109</v>
      </c>
      <c r="F3842" s="4">
        <v>-4.4000000000000003E-3</v>
      </c>
      <c r="G3842">
        <v>0</v>
      </c>
      <c r="H3842" s="25">
        <v>0</v>
      </c>
      <c r="I3842" s="25">
        <v>-110.4</v>
      </c>
      <c r="J3842" s="3">
        <v>10000</v>
      </c>
      <c r="K3842" s="7">
        <f t="shared" si="841"/>
        <v>-1</v>
      </c>
      <c r="L3842" s="6">
        <f t="shared" si="842"/>
        <v>-109</v>
      </c>
      <c r="M3842">
        <v>1</v>
      </c>
      <c r="N3842" s="9">
        <f t="shared" si="843"/>
        <v>0</v>
      </c>
      <c r="O3842" s="9">
        <f t="shared" si="844"/>
        <v>-1</v>
      </c>
      <c r="P3842" s="9">
        <f t="shared" si="845"/>
        <v>0</v>
      </c>
      <c r="Q3842" s="8">
        <f t="shared" si="846"/>
        <v>0</v>
      </c>
      <c r="R3842" s="8">
        <f t="shared" si="847"/>
        <v>-109</v>
      </c>
      <c r="S3842" t="str">
        <f t="shared" si="848"/>
        <v>12.00.00</v>
      </c>
      <c r="T3842" t="str">
        <f t="shared" si="849"/>
        <v>21.00.00</v>
      </c>
      <c r="U3842" t="str">
        <f t="shared" si="850"/>
        <v>26-giu-2019</v>
      </c>
      <c r="V3842">
        <f t="shared" si="851"/>
        <v>6</v>
      </c>
      <c r="W3842">
        <f t="shared" si="852"/>
        <v>2019</v>
      </c>
      <c r="X3842">
        <f t="shared" si="853"/>
        <v>26</v>
      </c>
      <c r="Y3842" s="25">
        <f t="shared" si="854"/>
        <v>31007.900000000292</v>
      </c>
    </row>
    <row r="3843" spans="1:25">
      <c r="A3843" t="s">
        <v>6919</v>
      </c>
      <c r="B3843" t="s">
        <v>6920</v>
      </c>
      <c r="C3843" t="s">
        <v>55</v>
      </c>
      <c r="D3843">
        <v>46</v>
      </c>
      <c r="E3843" s="36">
        <v>74.400000000000006</v>
      </c>
      <c r="F3843" s="4">
        <v>3.0000000000000001E-3</v>
      </c>
      <c r="G3843">
        <v>0</v>
      </c>
      <c r="H3843" s="25">
        <v>76.400000000000006</v>
      </c>
      <c r="I3843" s="25">
        <v>-28.2</v>
      </c>
      <c r="J3843" s="3">
        <v>10000</v>
      </c>
      <c r="K3843" s="7">
        <f t="shared" si="841"/>
        <v>1</v>
      </c>
      <c r="L3843" s="6">
        <f t="shared" si="842"/>
        <v>74.400000000000006</v>
      </c>
      <c r="M3843">
        <v>1</v>
      </c>
      <c r="N3843" s="9">
        <f t="shared" si="843"/>
        <v>1</v>
      </c>
      <c r="O3843" s="9">
        <f t="shared" si="844"/>
        <v>0</v>
      </c>
      <c r="P3843" s="9">
        <f t="shared" si="845"/>
        <v>0</v>
      </c>
      <c r="Q3843" s="8">
        <f t="shared" si="846"/>
        <v>74.400000000000006</v>
      </c>
      <c r="R3843" s="8">
        <f t="shared" si="847"/>
        <v>0</v>
      </c>
      <c r="S3843" t="str">
        <f t="shared" si="848"/>
        <v>13.35.00</v>
      </c>
      <c r="T3843" t="str">
        <f t="shared" si="849"/>
        <v>17.25.00</v>
      </c>
      <c r="U3843" t="str">
        <f t="shared" si="850"/>
        <v>26-giu-2019</v>
      </c>
      <c r="V3843">
        <f t="shared" si="851"/>
        <v>6</v>
      </c>
      <c r="W3843">
        <f t="shared" si="852"/>
        <v>2019</v>
      </c>
      <c r="X3843">
        <f t="shared" si="853"/>
        <v>26</v>
      </c>
      <c r="Y3843" s="25">
        <f t="shared" si="854"/>
        <v>31082.300000000294</v>
      </c>
    </row>
    <row r="3844" spans="1:25">
      <c r="A3844" t="s">
        <v>4991</v>
      </c>
      <c r="B3844" t="s">
        <v>4992</v>
      </c>
      <c r="C3844" t="s">
        <v>55</v>
      </c>
      <c r="D3844">
        <v>9</v>
      </c>
      <c r="E3844" s="36">
        <v>-75.8</v>
      </c>
      <c r="F3844" s="4">
        <v>-6.1999999999999998E-3</v>
      </c>
      <c r="G3844">
        <v>0</v>
      </c>
      <c r="H3844" s="25">
        <v>0</v>
      </c>
      <c r="I3844" s="25">
        <v>-75.8</v>
      </c>
      <c r="J3844" s="3">
        <v>10000</v>
      </c>
      <c r="K3844" s="7">
        <f t="shared" si="841"/>
        <v>-1</v>
      </c>
      <c r="L3844" s="6">
        <f t="shared" si="842"/>
        <v>-75.8</v>
      </c>
      <c r="M3844">
        <v>1</v>
      </c>
      <c r="N3844" s="9">
        <f t="shared" si="843"/>
        <v>0</v>
      </c>
      <c r="O3844" s="9">
        <f t="shared" si="844"/>
        <v>-1</v>
      </c>
      <c r="P3844" s="9">
        <f t="shared" si="845"/>
        <v>0</v>
      </c>
      <c r="Q3844" s="8">
        <f t="shared" si="846"/>
        <v>0</v>
      </c>
      <c r="R3844" s="8">
        <f t="shared" si="847"/>
        <v>-75.8</v>
      </c>
      <c r="S3844" t="str">
        <f t="shared" si="848"/>
        <v>23.00.00</v>
      </c>
      <c r="T3844" t="str">
        <f t="shared" si="849"/>
        <v>8.00.00</v>
      </c>
      <c r="U3844" t="str">
        <f t="shared" si="850"/>
        <v>26-giu-2019</v>
      </c>
      <c r="V3844">
        <f t="shared" si="851"/>
        <v>6</v>
      </c>
      <c r="W3844">
        <f t="shared" si="852"/>
        <v>2019</v>
      </c>
      <c r="X3844">
        <f t="shared" si="853"/>
        <v>26</v>
      </c>
      <c r="Y3844" s="25">
        <f t="shared" si="854"/>
        <v>31006.500000000295</v>
      </c>
    </row>
    <row r="3845" spans="1:25">
      <c r="A3845" t="s">
        <v>2732</v>
      </c>
      <c r="B3845" t="s">
        <v>2733</v>
      </c>
      <c r="C3845" t="s">
        <v>55</v>
      </c>
      <c r="D3845">
        <v>8</v>
      </c>
      <c r="E3845" s="38">
        <v>-63.6</v>
      </c>
      <c r="F3845" s="4">
        <v>-2.5999999999999999E-3</v>
      </c>
      <c r="G3845">
        <v>0</v>
      </c>
      <c r="H3845" s="25">
        <v>0</v>
      </c>
      <c r="I3845" s="25">
        <v>-86</v>
      </c>
      <c r="J3845" s="3">
        <v>10000</v>
      </c>
      <c r="K3845" s="7">
        <f t="shared" si="841"/>
        <v>-2</v>
      </c>
      <c r="L3845" s="6">
        <f t="shared" si="842"/>
        <v>-139.4</v>
      </c>
      <c r="M3845">
        <v>1</v>
      </c>
      <c r="N3845" s="9">
        <f t="shared" si="843"/>
        <v>0</v>
      </c>
      <c r="O3845" s="9">
        <f t="shared" si="844"/>
        <v>-1</v>
      </c>
      <c r="P3845" s="9">
        <f t="shared" si="845"/>
        <v>0</v>
      </c>
      <c r="Q3845" s="8">
        <f t="shared" si="846"/>
        <v>0</v>
      </c>
      <c r="R3845" s="8">
        <f t="shared" si="847"/>
        <v>-63.6</v>
      </c>
      <c r="S3845" t="str">
        <f t="shared" si="848"/>
        <v>13.00.00</v>
      </c>
      <c r="T3845" t="str">
        <f t="shared" si="849"/>
        <v>21.00.00</v>
      </c>
      <c r="U3845" t="str">
        <f t="shared" si="850"/>
        <v>27-giu-2019</v>
      </c>
      <c r="V3845">
        <f t="shared" si="851"/>
        <v>6</v>
      </c>
      <c r="W3845">
        <f t="shared" si="852"/>
        <v>2019</v>
      </c>
      <c r="X3845">
        <f t="shared" si="853"/>
        <v>27</v>
      </c>
      <c r="Y3845" s="25">
        <f t="shared" si="854"/>
        <v>30942.900000000296</v>
      </c>
    </row>
    <row r="3846" spans="1:25">
      <c r="A3846" t="s">
        <v>3818</v>
      </c>
      <c r="B3846" t="s">
        <v>3819</v>
      </c>
      <c r="C3846" t="s">
        <v>25</v>
      </c>
      <c r="D3846">
        <v>9</v>
      </c>
      <c r="E3846" s="36">
        <v>37.5</v>
      </c>
      <c r="F3846" s="4">
        <v>3.0999999999999999E-3</v>
      </c>
      <c r="G3846">
        <v>0</v>
      </c>
      <c r="H3846" s="25">
        <v>38.6</v>
      </c>
      <c r="I3846" s="25">
        <v>0</v>
      </c>
      <c r="J3846" s="3">
        <v>10000</v>
      </c>
      <c r="K3846" s="7">
        <f t="shared" si="841"/>
        <v>1</v>
      </c>
      <c r="L3846" s="6">
        <f t="shared" si="842"/>
        <v>37.5</v>
      </c>
      <c r="M3846">
        <v>1</v>
      </c>
      <c r="N3846" s="9">
        <f t="shared" si="843"/>
        <v>1</v>
      </c>
      <c r="O3846" s="9">
        <f t="shared" si="844"/>
        <v>0</v>
      </c>
      <c r="P3846" s="9">
        <f t="shared" si="845"/>
        <v>0</v>
      </c>
      <c r="Q3846" s="8">
        <f t="shared" si="846"/>
        <v>37.5</v>
      </c>
      <c r="R3846" s="8">
        <f t="shared" si="847"/>
        <v>0</v>
      </c>
      <c r="S3846" t="str">
        <f t="shared" si="848"/>
        <v>14.00.00</v>
      </c>
      <c r="T3846" t="str">
        <f t="shared" si="849"/>
        <v>23.00.00</v>
      </c>
      <c r="U3846" t="str">
        <f t="shared" si="850"/>
        <v>27-giu-2019</v>
      </c>
      <c r="V3846">
        <f t="shared" si="851"/>
        <v>6</v>
      </c>
      <c r="W3846">
        <f t="shared" si="852"/>
        <v>2019</v>
      </c>
      <c r="X3846">
        <f t="shared" si="853"/>
        <v>27</v>
      </c>
      <c r="Y3846" s="25">
        <f t="shared" si="854"/>
        <v>30980.400000000296</v>
      </c>
    </row>
    <row r="3847" spans="1:25">
      <c r="A3847" t="s">
        <v>6921</v>
      </c>
      <c r="B3847" t="s">
        <v>6922</v>
      </c>
      <c r="C3847" t="s">
        <v>25</v>
      </c>
      <c r="D3847">
        <v>32</v>
      </c>
      <c r="E3847" s="36">
        <v>-10.5</v>
      </c>
      <c r="F3847" s="4">
        <v>-8.9999999999999998E-4</v>
      </c>
      <c r="G3847">
        <v>0</v>
      </c>
      <c r="H3847" s="25">
        <v>21.7</v>
      </c>
      <c r="I3847" s="25">
        <v>-10.8</v>
      </c>
      <c r="J3847" s="3">
        <v>10000</v>
      </c>
      <c r="K3847" s="7">
        <f t="shared" ref="K3847:K3910" si="855">+IF(AND(E3847&gt;=0,E3846&gt;=0),K3846+1,IF(AND(E3847&lt;0,E3846&lt;0),K3846-1,IF(AND(E3847&gt;=0,E3846&lt;0),1,-1)))</f>
        <v>-1</v>
      </c>
      <c r="L3847" s="6">
        <f t="shared" ref="L3847:L3910" si="856">+IF(AND(E3847&gt;=0,E3846&gt;=0),L3846+E3847,IF(AND(E3847&lt;0,E3846&lt;0),L3846+E3847,E3847))</f>
        <v>-10.5</v>
      </c>
      <c r="M3847">
        <v>1</v>
      </c>
      <c r="N3847" s="9">
        <f t="shared" ref="N3847:N3910" si="857">+IF(E3847&gt;0,1,0)</f>
        <v>0</v>
      </c>
      <c r="O3847" s="9">
        <f t="shared" ref="O3847:O3910" si="858">+IF(E3847&lt;0,-1,0)</f>
        <v>-1</v>
      </c>
      <c r="P3847" s="9">
        <f t="shared" ref="P3847:P3910" si="859">+IF(E3847=0,1,0)</f>
        <v>0</v>
      </c>
      <c r="Q3847" s="8">
        <f t="shared" ref="Q3847:Q3910" si="860">IF(E3847&gt;=0,E3847,0)</f>
        <v>0</v>
      </c>
      <c r="R3847" s="8">
        <f t="shared" ref="R3847:R3910" si="861">IF(E3847&lt;0,E3847,0)</f>
        <v>-10.5</v>
      </c>
      <c r="S3847" t="str">
        <f t="shared" ref="S3847:S3910" si="862">REPLACE(A3847,1,SEARCH(" ",A3847),"")</f>
        <v>14.45.00</v>
      </c>
      <c r="T3847" t="str">
        <f t="shared" ref="T3847:T3910" si="863">REPLACE(B3847,1,SEARCH(" ",B3847),"")</f>
        <v>17.25.00</v>
      </c>
      <c r="U3847" t="str">
        <f t="shared" ref="U3847:U3910" si="864">LEFT(A3847,11)</f>
        <v>27-giu-2019</v>
      </c>
      <c r="V3847">
        <f t="shared" ref="V3847:V3910" si="865">MONTH(U3847)</f>
        <v>6</v>
      </c>
      <c r="W3847">
        <f t="shared" ref="W3847:W3910" si="866">YEAR(U3847)</f>
        <v>2019</v>
      </c>
      <c r="X3847">
        <f t="shared" ref="X3847:X3910" si="867">DAY(U3847)</f>
        <v>27</v>
      </c>
      <c r="Y3847" s="25">
        <f t="shared" ref="Y3847:Y3910" si="868">Y3846+E3847</f>
        <v>30969.900000000296</v>
      </c>
    </row>
    <row r="3848" spans="1:25">
      <c r="A3848" t="s">
        <v>4993</v>
      </c>
      <c r="B3848" t="s">
        <v>4994</v>
      </c>
      <c r="C3848" t="s">
        <v>25</v>
      </c>
      <c r="D3848">
        <v>2</v>
      </c>
      <c r="E3848" s="36">
        <v>-40.799999999999997</v>
      </c>
      <c r="F3848" s="4">
        <v>-3.3E-3</v>
      </c>
      <c r="G3848">
        <v>0</v>
      </c>
      <c r="H3848" s="25">
        <v>29.8</v>
      </c>
      <c r="I3848" s="25">
        <v>-40.799999999999997</v>
      </c>
      <c r="J3848" s="3">
        <v>10000</v>
      </c>
      <c r="K3848" s="7">
        <f t="shared" si="855"/>
        <v>-2</v>
      </c>
      <c r="L3848" s="6">
        <f t="shared" si="856"/>
        <v>-51.3</v>
      </c>
      <c r="M3848">
        <v>1</v>
      </c>
      <c r="N3848" s="9">
        <f t="shared" si="857"/>
        <v>0</v>
      </c>
      <c r="O3848" s="9">
        <f t="shared" si="858"/>
        <v>-1</v>
      </c>
      <c r="P3848" s="9">
        <f t="shared" si="859"/>
        <v>0</v>
      </c>
      <c r="Q3848" s="8">
        <f t="shared" si="860"/>
        <v>0</v>
      </c>
      <c r="R3848" s="8">
        <f t="shared" si="861"/>
        <v>-40.799999999999997</v>
      </c>
      <c r="S3848" t="str">
        <f t="shared" si="862"/>
        <v>9.00.00</v>
      </c>
      <c r="T3848" t="str">
        <f t="shared" si="863"/>
        <v>11.00.00</v>
      </c>
      <c r="U3848" t="str">
        <f t="shared" si="864"/>
        <v>27-giu-2019</v>
      </c>
      <c r="V3848">
        <f t="shared" si="865"/>
        <v>6</v>
      </c>
      <c r="W3848">
        <f t="shared" si="866"/>
        <v>2019</v>
      </c>
      <c r="X3848">
        <f t="shared" si="867"/>
        <v>27</v>
      </c>
      <c r="Y3848" s="25">
        <f t="shared" si="868"/>
        <v>30929.100000000297</v>
      </c>
    </row>
    <row r="3849" spans="1:25">
      <c r="A3849" t="s">
        <v>4995</v>
      </c>
      <c r="B3849" t="s">
        <v>4996</v>
      </c>
      <c r="C3849" t="s">
        <v>25</v>
      </c>
      <c r="D3849">
        <v>24</v>
      </c>
      <c r="E3849" s="36">
        <v>187.2</v>
      </c>
      <c r="F3849" s="4">
        <v>1.52E-2</v>
      </c>
      <c r="G3849">
        <v>0</v>
      </c>
      <c r="H3849" s="25">
        <v>232.5</v>
      </c>
      <c r="I3849" s="25">
        <v>-33.5</v>
      </c>
      <c r="J3849" s="3">
        <v>10000</v>
      </c>
      <c r="K3849" s="7">
        <f t="shared" si="855"/>
        <v>1</v>
      </c>
      <c r="L3849" s="6">
        <f t="shared" si="856"/>
        <v>187.2</v>
      </c>
      <c r="M3849">
        <v>1</v>
      </c>
      <c r="N3849" s="9">
        <f t="shared" si="857"/>
        <v>1</v>
      </c>
      <c r="O3849" s="9">
        <f t="shared" si="858"/>
        <v>0</v>
      </c>
      <c r="P3849" s="9">
        <f t="shared" si="859"/>
        <v>0</v>
      </c>
      <c r="Q3849" s="8">
        <f t="shared" si="860"/>
        <v>187.2</v>
      </c>
      <c r="R3849" s="8">
        <f t="shared" si="861"/>
        <v>0</v>
      </c>
      <c r="S3849" t="str">
        <f t="shared" si="862"/>
        <v>1.00.00</v>
      </c>
      <c r="T3849" t="str">
        <f t="shared" si="863"/>
        <v>2.00.00</v>
      </c>
      <c r="U3849" t="str">
        <f t="shared" si="864"/>
        <v>28-giu-2019</v>
      </c>
      <c r="V3849">
        <f t="shared" si="865"/>
        <v>6</v>
      </c>
      <c r="W3849">
        <f t="shared" si="866"/>
        <v>2019</v>
      </c>
      <c r="X3849">
        <f t="shared" si="867"/>
        <v>28</v>
      </c>
      <c r="Y3849" s="25">
        <f t="shared" si="868"/>
        <v>31116.300000000298</v>
      </c>
    </row>
    <row r="3850" spans="1:25">
      <c r="A3850" t="s">
        <v>3820</v>
      </c>
      <c r="B3850" t="s">
        <v>3820</v>
      </c>
      <c r="C3850" t="s">
        <v>25</v>
      </c>
      <c r="D3850">
        <v>0</v>
      </c>
      <c r="E3850" s="36">
        <v>20.2</v>
      </c>
      <c r="F3850" s="4">
        <v>1.6000000000000001E-3</v>
      </c>
      <c r="G3850">
        <v>0</v>
      </c>
      <c r="H3850" s="25">
        <v>20.2</v>
      </c>
      <c r="I3850" s="25">
        <v>0</v>
      </c>
      <c r="J3850" s="3">
        <v>10000</v>
      </c>
      <c r="K3850" s="7">
        <f t="shared" si="855"/>
        <v>2</v>
      </c>
      <c r="L3850" s="6">
        <f t="shared" si="856"/>
        <v>207.39999999999998</v>
      </c>
      <c r="M3850">
        <v>1</v>
      </c>
      <c r="N3850" s="9">
        <f t="shared" si="857"/>
        <v>1</v>
      </c>
      <c r="O3850" s="9">
        <f t="shared" si="858"/>
        <v>0</v>
      </c>
      <c r="P3850" s="9">
        <f t="shared" si="859"/>
        <v>0</v>
      </c>
      <c r="Q3850" s="8">
        <f t="shared" si="860"/>
        <v>20.2</v>
      </c>
      <c r="R3850" s="8">
        <f t="shared" si="861"/>
        <v>0</v>
      </c>
      <c r="S3850" t="str">
        <f t="shared" si="862"/>
        <v>21.00.00</v>
      </c>
      <c r="T3850" t="str">
        <f t="shared" si="863"/>
        <v>21.00.00</v>
      </c>
      <c r="U3850" t="str">
        <f t="shared" si="864"/>
        <v xml:space="preserve">1-lug-2019 </v>
      </c>
      <c r="V3850">
        <f t="shared" si="865"/>
        <v>7</v>
      </c>
      <c r="W3850">
        <f t="shared" si="866"/>
        <v>2019</v>
      </c>
      <c r="X3850">
        <f t="shared" si="867"/>
        <v>1</v>
      </c>
      <c r="Y3850" s="25">
        <f t="shared" si="868"/>
        <v>31136.500000000298</v>
      </c>
    </row>
    <row r="3851" spans="1:25">
      <c r="A3851" t="s">
        <v>6923</v>
      </c>
      <c r="B3851" t="s">
        <v>6924</v>
      </c>
      <c r="C3851" t="s">
        <v>25</v>
      </c>
      <c r="D3851">
        <v>51</v>
      </c>
      <c r="E3851" s="36">
        <v>4.0999999999999996</v>
      </c>
      <c r="F3851" s="4">
        <v>2.9999999999999997E-4</v>
      </c>
      <c r="G3851">
        <v>0</v>
      </c>
      <c r="H3851" s="25">
        <v>16.100000000000001</v>
      </c>
      <c r="I3851" s="25">
        <v>-19.3</v>
      </c>
      <c r="J3851" s="3">
        <v>10000</v>
      </c>
      <c r="K3851" s="7">
        <f t="shared" si="855"/>
        <v>3</v>
      </c>
      <c r="L3851" s="6">
        <f t="shared" si="856"/>
        <v>211.49999999999997</v>
      </c>
      <c r="M3851">
        <v>1</v>
      </c>
      <c r="N3851" s="9">
        <f t="shared" si="857"/>
        <v>1</v>
      </c>
      <c r="O3851" s="9">
        <f t="shared" si="858"/>
        <v>0</v>
      </c>
      <c r="P3851" s="9">
        <f t="shared" si="859"/>
        <v>0</v>
      </c>
      <c r="Q3851" s="8">
        <f t="shared" si="860"/>
        <v>4.0999999999999996</v>
      </c>
      <c r="R3851" s="8">
        <f t="shared" si="861"/>
        <v>0</v>
      </c>
      <c r="S3851" t="str">
        <f t="shared" si="862"/>
        <v>13.10.00</v>
      </c>
      <c r="T3851" t="str">
        <f t="shared" si="863"/>
        <v>17.25.00</v>
      </c>
      <c r="U3851" t="str">
        <f t="shared" si="864"/>
        <v xml:space="preserve">2-lug-2019 </v>
      </c>
      <c r="V3851">
        <f t="shared" si="865"/>
        <v>7</v>
      </c>
      <c r="W3851">
        <f t="shared" si="866"/>
        <v>2019</v>
      </c>
      <c r="X3851">
        <f t="shared" si="867"/>
        <v>2</v>
      </c>
      <c r="Y3851" s="25">
        <f t="shared" si="868"/>
        <v>31140.600000000297</v>
      </c>
    </row>
    <row r="3852" spans="1:25">
      <c r="A3852" t="s">
        <v>2734</v>
      </c>
      <c r="B3852" t="s">
        <v>2735</v>
      </c>
      <c r="C3852" t="s">
        <v>25</v>
      </c>
      <c r="D3852">
        <v>9</v>
      </c>
      <c r="E3852" s="38">
        <v>37.4</v>
      </c>
      <c r="F3852" s="4">
        <v>1.5E-3</v>
      </c>
      <c r="G3852">
        <v>0</v>
      </c>
      <c r="H3852" s="25">
        <v>37.799999999999997</v>
      </c>
      <c r="I3852" s="25">
        <v>-43.4</v>
      </c>
      <c r="J3852" s="3">
        <v>10000</v>
      </c>
      <c r="K3852" s="7">
        <f t="shared" si="855"/>
        <v>4</v>
      </c>
      <c r="L3852" s="6">
        <f t="shared" si="856"/>
        <v>248.89999999999998</v>
      </c>
      <c r="M3852">
        <v>1</v>
      </c>
      <c r="N3852" s="9">
        <f t="shared" si="857"/>
        <v>1</v>
      </c>
      <c r="O3852" s="9">
        <f t="shared" si="858"/>
        <v>0</v>
      </c>
      <c r="P3852" s="9">
        <f t="shared" si="859"/>
        <v>0</v>
      </c>
      <c r="Q3852" s="8">
        <f t="shared" si="860"/>
        <v>37.4</v>
      </c>
      <c r="R3852" s="8">
        <f t="shared" si="861"/>
        <v>0</v>
      </c>
      <c r="S3852" t="str">
        <f t="shared" si="862"/>
        <v>12.00.00</v>
      </c>
      <c r="T3852" t="str">
        <f t="shared" si="863"/>
        <v>21.00.00</v>
      </c>
      <c r="U3852" t="str">
        <f t="shared" si="864"/>
        <v xml:space="preserve">3-lug-2019 </v>
      </c>
      <c r="V3852">
        <f t="shared" si="865"/>
        <v>7</v>
      </c>
      <c r="W3852">
        <f t="shared" si="866"/>
        <v>2019</v>
      </c>
      <c r="X3852">
        <f t="shared" si="867"/>
        <v>3</v>
      </c>
      <c r="Y3852" s="25">
        <f t="shared" si="868"/>
        <v>31178.000000000298</v>
      </c>
    </row>
    <row r="3853" spans="1:25">
      <c r="A3853" t="s">
        <v>3821</v>
      </c>
      <c r="B3853" t="s">
        <v>3822</v>
      </c>
      <c r="C3853" t="s">
        <v>25</v>
      </c>
      <c r="D3853">
        <v>5</v>
      </c>
      <c r="E3853" s="36">
        <v>5.5</v>
      </c>
      <c r="F3853" s="4">
        <v>4.0000000000000002E-4</v>
      </c>
      <c r="G3853">
        <v>0</v>
      </c>
      <c r="H3853" s="25">
        <v>21.8</v>
      </c>
      <c r="I3853" s="25">
        <v>0</v>
      </c>
      <c r="J3853" s="3">
        <v>10000</v>
      </c>
      <c r="K3853" s="7">
        <f t="shared" si="855"/>
        <v>5</v>
      </c>
      <c r="L3853" s="6">
        <f t="shared" si="856"/>
        <v>254.39999999999998</v>
      </c>
      <c r="M3853">
        <v>1</v>
      </c>
      <c r="N3853" s="9">
        <f t="shared" si="857"/>
        <v>1</v>
      </c>
      <c r="O3853" s="9">
        <f t="shared" si="858"/>
        <v>0</v>
      </c>
      <c r="P3853" s="9">
        <f t="shared" si="859"/>
        <v>0</v>
      </c>
      <c r="Q3853" s="8">
        <f t="shared" si="860"/>
        <v>5.5</v>
      </c>
      <c r="R3853" s="8">
        <f t="shared" si="861"/>
        <v>0</v>
      </c>
      <c r="S3853" t="str">
        <f t="shared" si="862"/>
        <v>18.00.00</v>
      </c>
      <c r="T3853" t="str">
        <f t="shared" si="863"/>
        <v>0.00.00</v>
      </c>
      <c r="U3853" t="str">
        <f t="shared" si="864"/>
        <v xml:space="preserve">5-lug-2019 </v>
      </c>
      <c r="V3853">
        <f t="shared" si="865"/>
        <v>7</v>
      </c>
      <c r="W3853">
        <f t="shared" si="866"/>
        <v>2019</v>
      </c>
      <c r="X3853">
        <f t="shared" si="867"/>
        <v>5</v>
      </c>
      <c r="Y3853" s="25">
        <f t="shared" si="868"/>
        <v>31183.500000000298</v>
      </c>
    </row>
    <row r="3854" spans="1:25">
      <c r="A3854" t="s">
        <v>4997</v>
      </c>
      <c r="B3854" t="s">
        <v>4998</v>
      </c>
      <c r="C3854" t="s">
        <v>55</v>
      </c>
      <c r="D3854">
        <v>5</v>
      </c>
      <c r="E3854" s="36">
        <v>-21.6</v>
      </c>
      <c r="F3854" s="4">
        <v>-1.6999999999999999E-3</v>
      </c>
      <c r="G3854">
        <v>0</v>
      </c>
      <c r="H3854" s="25">
        <v>0</v>
      </c>
      <c r="I3854" s="25">
        <v>-24.3</v>
      </c>
      <c r="J3854" s="3">
        <v>10000</v>
      </c>
      <c r="K3854" s="7">
        <f t="shared" si="855"/>
        <v>-1</v>
      </c>
      <c r="L3854" s="6">
        <f t="shared" si="856"/>
        <v>-21.6</v>
      </c>
      <c r="M3854">
        <v>1</v>
      </c>
      <c r="N3854" s="9">
        <f t="shared" si="857"/>
        <v>0</v>
      </c>
      <c r="O3854" s="9">
        <f t="shared" si="858"/>
        <v>-1</v>
      </c>
      <c r="P3854" s="9">
        <f t="shared" si="859"/>
        <v>0</v>
      </c>
      <c r="Q3854" s="8">
        <f t="shared" si="860"/>
        <v>0</v>
      </c>
      <c r="R3854" s="8">
        <f t="shared" si="861"/>
        <v>-21.6</v>
      </c>
      <c r="S3854" t="str">
        <f t="shared" si="862"/>
        <v>4.00.00</v>
      </c>
      <c r="T3854" t="str">
        <f t="shared" si="863"/>
        <v>9.00.00</v>
      </c>
      <c r="U3854" t="str">
        <f t="shared" si="864"/>
        <v xml:space="preserve">5-lug-2019 </v>
      </c>
      <c r="V3854">
        <f t="shared" si="865"/>
        <v>7</v>
      </c>
      <c r="W3854">
        <f t="shared" si="866"/>
        <v>2019</v>
      </c>
      <c r="X3854">
        <f t="shared" si="867"/>
        <v>5</v>
      </c>
      <c r="Y3854" s="25">
        <f t="shared" si="868"/>
        <v>31161.9000000003</v>
      </c>
    </row>
    <row r="3855" spans="1:25">
      <c r="A3855" t="s">
        <v>4999</v>
      </c>
      <c r="B3855" t="s">
        <v>5000</v>
      </c>
      <c r="C3855" t="s">
        <v>55</v>
      </c>
      <c r="D3855">
        <v>5</v>
      </c>
      <c r="E3855" s="36">
        <v>-40.799999999999997</v>
      </c>
      <c r="F3855" s="4">
        <v>-3.3E-3</v>
      </c>
      <c r="G3855">
        <v>0</v>
      </c>
      <c r="H3855" s="25">
        <v>29.5</v>
      </c>
      <c r="I3855" s="25">
        <v>-40.799999999999997</v>
      </c>
      <c r="J3855" s="3">
        <v>10000</v>
      </c>
      <c r="K3855" s="7">
        <f t="shared" si="855"/>
        <v>-2</v>
      </c>
      <c r="L3855" s="6">
        <f t="shared" si="856"/>
        <v>-62.4</v>
      </c>
      <c r="M3855">
        <v>1</v>
      </c>
      <c r="N3855" s="9">
        <f t="shared" si="857"/>
        <v>0</v>
      </c>
      <c r="O3855" s="9">
        <f t="shared" si="858"/>
        <v>-1</v>
      </c>
      <c r="P3855" s="9">
        <f t="shared" si="859"/>
        <v>0</v>
      </c>
      <c r="Q3855" s="8">
        <f t="shared" si="860"/>
        <v>0</v>
      </c>
      <c r="R3855" s="8">
        <f t="shared" si="861"/>
        <v>-40.799999999999997</v>
      </c>
      <c r="S3855" t="str">
        <f t="shared" si="862"/>
        <v>4.00.00</v>
      </c>
      <c r="T3855" t="str">
        <f t="shared" si="863"/>
        <v>9.00.00</v>
      </c>
      <c r="U3855" t="str">
        <f t="shared" si="864"/>
        <v xml:space="preserve">8-lug-2019 </v>
      </c>
      <c r="V3855">
        <f t="shared" si="865"/>
        <v>7</v>
      </c>
      <c r="W3855">
        <f t="shared" si="866"/>
        <v>2019</v>
      </c>
      <c r="X3855">
        <f t="shared" si="867"/>
        <v>8</v>
      </c>
      <c r="Y3855" s="25">
        <f t="shared" si="868"/>
        <v>31121.1000000003</v>
      </c>
    </row>
    <row r="3856" spans="1:25">
      <c r="A3856" t="s">
        <v>6925</v>
      </c>
      <c r="B3856" t="s">
        <v>6926</v>
      </c>
      <c r="C3856" t="s">
        <v>25</v>
      </c>
      <c r="D3856">
        <v>99</v>
      </c>
      <c r="E3856" s="36">
        <v>-33.4</v>
      </c>
      <c r="F3856" s="4">
        <v>-2.7000000000000001E-3</v>
      </c>
      <c r="G3856">
        <v>0</v>
      </c>
      <c r="H3856" s="25">
        <v>15.6</v>
      </c>
      <c r="I3856" s="25">
        <v>-51.2</v>
      </c>
      <c r="J3856" s="3">
        <v>10000</v>
      </c>
      <c r="K3856" s="7">
        <f t="shared" si="855"/>
        <v>-3</v>
      </c>
      <c r="L3856" s="6">
        <f t="shared" si="856"/>
        <v>-95.8</v>
      </c>
      <c r="M3856">
        <v>1</v>
      </c>
      <c r="N3856" s="9">
        <f t="shared" si="857"/>
        <v>0</v>
      </c>
      <c r="O3856" s="9">
        <f t="shared" si="858"/>
        <v>-1</v>
      </c>
      <c r="P3856" s="9">
        <f t="shared" si="859"/>
        <v>0</v>
      </c>
      <c r="Q3856" s="8">
        <f t="shared" si="860"/>
        <v>0</v>
      </c>
      <c r="R3856" s="8">
        <f t="shared" si="861"/>
        <v>-33.4</v>
      </c>
      <c r="S3856" t="str">
        <f t="shared" si="862"/>
        <v>9.10.00</v>
      </c>
      <c r="T3856" t="str">
        <f t="shared" si="863"/>
        <v>17.25.00</v>
      </c>
      <c r="U3856" t="str">
        <f t="shared" si="864"/>
        <v xml:space="preserve">8-lug-2019 </v>
      </c>
      <c r="V3856">
        <f t="shared" si="865"/>
        <v>7</v>
      </c>
      <c r="W3856">
        <f t="shared" si="866"/>
        <v>2019</v>
      </c>
      <c r="X3856">
        <f t="shared" si="867"/>
        <v>8</v>
      </c>
      <c r="Y3856" s="25">
        <f t="shared" si="868"/>
        <v>31087.700000000299</v>
      </c>
    </row>
    <row r="3857" spans="1:25">
      <c r="A3857" t="s">
        <v>6929</v>
      </c>
      <c r="B3857" t="s">
        <v>6930</v>
      </c>
      <c r="C3857" t="s">
        <v>25</v>
      </c>
      <c r="D3857">
        <v>58</v>
      </c>
      <c r="E3857" s="36">
        <v>18.899999999999999</v>
      </c>
      <c r="F3857" s="4">
        <v>1.5E-3</v>
      </c>
      <c r="G3857">
        <v>0</v>
      </c>
      <c r="H3857" s="25">
        <v>25.7</v>
      </c>
      <c r="I3857" s="25">
        <v>-11.8</v>
      </c>
      <c r="J3857" s="3">
        <v>10000</v>
      </c>
      <c r="K3857" s="7">
        <f t="shared" si="855"/>
        <v>1</v>
      </c>
      <c r="L3857" s="6">
        <f t="shared" si="856"/>
        <v>18.899999999999999</v>
      </c>
      <c r="M3857">
        <v>1</v>
      </c>
      <c r="N3857" s="9">
        <f t="shared" si="857"/>
        <v>1</v>
      </c>
      <c r="O3857" s="9">
        <f t="shared" si="858"/>
        <v>0</v>
      </c>
      <c r="P3857" s="9">
        <f t="shared" si="859"/>
        <v>0</v>
      </c>
      <c r="Q3857" s="8">
        <f t="shared" si="860"/>
        <v>18.899999999999999</v>
      </c>
      <c r="R3857" s="8">
        <f t="shared" si="861"/>
        <v>0</v>
      </c>
      <c r="S3857" t="str">
        <f t="shared" si="862"/>
        <v>12.35.00</v>
      </c>
      <c r="T3857" t="str">
        <f t="shared" si="863"/>
        <v>17.25.00</v>
      </c>
      <c r="U3857" t="str">
        <f t="shared" si="864"/>
        <v xml:space="preserve">9-lug-2019 </v>
      </c>
      <c r="V3857">
        <f t="shared" si="865"/>
        <v>7</v>
      </c>
      <c r="W3857">
        <f t="shared" si="866"/>
        <v>2019</v>
      </c>
      <c r="X3857">
        <f t="shared" si="867"/>
        <v>9</v>
      </c>
      <c r="Y3857" s="25">
        <f t="shared" si="868"/>
        <v>31106.6000000003</v>
      </c>
    </row>
    <row r="3858" spans="1:25">
      <c r="A3858" t="s">
        <v>5001</v>
      </c>
      <c r="B3858" t="s">
        <v>5002</v>
      </c>
      <c r="C3858" t="s">
        <v>25</v>
      </c>
      <c r="D3858">
        <v>15</v>
      </c>
      <c r="E3858" s="36">
        <v>15.1</v>
      </c>
      <c r="F3858" s="4">
        <v>1.1999999999999999E-3</v>
      </c>
      <c r="G3858">
        <v>0</v>
      </c>
      <c r="H3858" s="25">
        <v>35.9</v>
      </c>
      <c r="I3858" s="25">
        <v>0</v>
      </c>
      <c r="J3858" s="3">
        <v>10000</v>
      </c>
      <c r="K3858" s="7">
        <f t="shared" si="855"/>
        <v>2</v>
      </c>
      <c r="L3858" s="6">
        <f t="shared" si="856"/>
        <v>34</v>
      </c>
      <c r="M3858">
        <v>1</v>
      </c>
      <c r="N3858" s="9">
        <f t="shared" si="857"/>
        <v>1</v>
      </c>
      <c r="O3858" s="9">
        <f t="shared" si="858"/>
        <v>0</v>
      </c>
      <c r="P3858" s="9">
        <f t="shared" si="859"/>
        <v>0</v>
      </c>
      <c r="Q3858" s="8">
        <f t="shared" si="860"/>
        <v>15.1</v>
      </c>
      <c r="R3858" s="8">
        <f t="shared" si="861"/>
        <v>0</v>
      </c>
      <c r="S3858" t="str">
        <f t="shared" si="862"/>
        <v>17.00.00</v>
      </c>
      <c r="T3858" t="str">
        <f t="shared" si="863"/>
        <v>8.00.00</v>
      </c>
      <c r="U3858" t="str">
        <f t="shared" si="864"/>
        <v xml:space="preserve">9-lug-2019 </v>
      </c>
      <c r="V3858">
        <f t="shared" si="865"/>
        <v>7</v>
      </c>
      <c r="W3858">
        <f t="shared" si="866"/>
        <v>2019</v>
      </c>
      <c r="X3858">
        <f t="shared" si="867"/>
        <v>9</v>
      </c>
      <c r="Y3858" s="25">
        <f t="shared" si="868"/>
        <v>31121.700000000299</v>
      </c>
    </row>
    <row r="3859" spans="1:25">
      <c r="A3859" t="s">
        <v>6927</v>
      </c>
      <c r="B3859" t="s">
        <v>6928</v>
      </c>
      <c r="C3859" t="s">
        <v>55</v>
      </c>
      <c r="D3859">
        <v>36</v>
      </c>
      <c r="E3859" s="36">
        <v>30.8</v>
      </c>
      <c r="F3859" s="4">
        <v>1.1999999999999999E-3</v>
      </c>
      <c r="G3859">
        <v>0</v>
      </c>
      <c r="H3859" s="25">
        <v>120.8</v>
      </c>
      <c r="I3859" s="25">
        <v>-84.4</v>
      </c>
      <c r="J3859" s="3">
        <v>10000</v>
      </c>
      <c r="K3859" s="7">
        <f t="shared" si="855"/>
        <v>3</v>
      </c>
      <c r="L3859" s="6">
        <f t="shared" si="856"/>
        <v>64.8</v>
      </c>
      <c r="M3859">
        <v>1</v>
      </c>
      <c r="N3859" s="9">
        <f t="shared" si="857"/>
        <v>1</v>
      </c>
      <c r="O3859" s="9">
        <f t="shared" si="858"/>
        <v>0</v>
      </c>
      <c r="P3859" s="9">
        <f t="shared" si="859"/>
        <v>0</v>
      </c>
      <c r="Q3859" s="8">
        <f t="shared" si="860"/>
        <v>30.8</v>
      </c>
      <c r="R3859" s="8">
        <f t="shared" si="861"/>
        <v>0</v>
      </c>
      <c r="S3859" t="str">
        <f t="shared" si="862"/>
        <v>9.05.00</v>
      </c>
      <c r="T3859" t="str">
        <f t="shared" si="863"/>
        <v>12.05.00</v>
      </c>
      <c r="U3859" t="str">
        <f t="shared" si="864"/>
        <v xml:space="preserve">9-lug-2019 </v>
      </c>
      <c r="V3859">
        <f t="shared" si="865"/>
        <v>7</v>
      </c>
      <c r="W3859">
        <f t="shared" si="866"/>
        <v>2019</v>
      </c>
      <c r="X3859">
        <f t="shared" si="867"/>
        <v>9</v>
      </c>
      <c r="Y3859" s="25">
        <f t="shared" si="868"/>
        <v>31152.500000000298</v>
      </c>
    </row>
    <row r="3860" spans="1:25">
      <c r="A3860" t="s">
        <v>2736</v>
      </c>
      <c r="B3860" t="s">
        <v>2737</v>
      </c>
      <c r="C3860" t="s">
        <v>55</v>
      </c>
      <c r="D3860">
        <v>8</v>
      </c>
      <c r="E3860" s="38">
        <v>-19.2</v>
      </c>
      <c r="F3860" s="4">
        <v>-8.0000000000000004E-4</v>
      </c>
      <c r="G3860">
        <v>0</v>
      </c>
      <c r="H3860" s="25">
        <v>15.4</v>
      </c>
      <c r="I3860" s="25">
        <v>-124.4</v>
      </c>
      <c r="J3860" s="3">
        <v>10000</v>
      </c>
      <c r="K3860" s="7">
        <f t="shared" si="855"/>
        <v>-1</v>
      </c>
      <c r="L3860" s="6">
        <f t="shared" si="856"/>
        <v>-19.2</v>
      </c>
      <c r="M3860">
        <v>1</v>
      </c>
      <c r="N3860" s="9">
        <f t="shared" si="857"/>
        <v>0</v>
      </c>
      <c r="O3860" s="9">
        <f t="shared" si="858"/>
        <v>-1</v>
      </c>
      <c r="P3860" s="9">
        <f t="shared" si="859"/>
        <v>0</v>
      </c>
      <c r="Q3860" s="8">
        <f t="shared" si="860"/>
        <v>0</v>
      </c>
      <c r="R3860" s="8">
        <f t="shared" si="861"/>
        <v>-19.2</v>
      </c>
      <c r="S3860" t="str">
        <f t="shared" si="862"/>
        <v>13.00.00</v>
      </c>
      <c r="T3860" t="str">
        <f t="shared" si="863"/>
        <v>21.00.00</v>
      </c>
      <c r="U3860" t="str">
        <f t="shared" si="864"/>
        <v>10-lug-2019</v>
      </c>
      <c r="V3860">
        <f t="shared" si="865"/>
        <v>7</v>
      </c>
      <c r="W3860">
        <f t="shared" si="866"/>
        <v>2019</v>
      </c>
      <c r="X3860">
        <f t="shared" si="867"/>
        <v>10</v>
      </c>
      <c r="Y3860" s="25">
        <f t="shared" si="868"/>
        <v>31133.300000000298</v>
      </c>
    </row>
    <row r="3861" spans="1:25">
      <c r="A3861" t="s">
        <v>3823</v>
      </c>
      <c r="B3861" t="s">
        <v>3823</v>
      </c>
      <c r="C3861" t="s">
        <v>25</v>
      </c>
      <c r="D3861">
        <v>0</v>
      </c>
      <c r="E3861" s="36">
        <v>60.9</v>
      </c>
      <c r="F3861" s="4">
        <v>4.8999999999999998E-3</v>
      </c>
      <c r="G3861">
        <v>0</v>
      </c>
      <c r="H3861" s="25">
        <v>60.9</v>
      </c>
      <c r="I3861" s="25">
        <v>0</v>
      </c>
      <c r="J3861" s="3">
        <v>10000</v>
      </c>
      <c r="K3861" s="7">
        <f t="shared" si="855"/>
        <v>1</v>
      </c>
      <c r="L3861" s="6">
        <f t="shared" si="856"/>
        <v>60.9</v>
      </c>
      <c r="M3861">
        <v>1</v>
      </c>
      <c r="N3861" s="9">
        <f t="shared" si="857"/>
        <v>1</v>
      </c>
      <c r="O3861" s="9">
        <f t="shared" si="858"/>
        <v>0</v>
      </c>
      <c r="P3861" s="9">
        <f t="shared" si="859"/>
        <v>0</v>
      </c>
      <c r="Q3861" s="8">
        <f t="shared" si="860"/>
        <v>60.9</v>
      </c>
      <c r="R3861" s="8">
        <f t="shared" si="861"/>
        <v>0</v>
      </c>
      <c r="S3861" t="str">
        <f t="shared" si="862"/>
        <v>14.00.00</v>
      </c>
      <c r="T3861" t="str">
        <f t="shared" si="863"/>
        <v>14.00.00</v>
      </c>
      <c r="U3861" t="str">
        <f t="shared" si="864"/>
        <v>10-lug-2019</v>
      </c>
      <c r="V3861">
        <f t="shared" si="865"/>
        <v>7</v>
      </c>
      <c r="W3861">
        <f t="shared" si="866"/>
        <v>2019</v>
      </c>
      <c r="X3861">
        <f t="shared" si="867"/>
        <v>10</v>
      </c>
      <c r="Y3861" s="25">
        <f t="shared" si="868"/>
        <v>31194.200000000299</v>
      </c>
    </row>
    <row r="3862" spans="1:25">
      <c r="A3862" t="s">
        <v>6931</v>
      </c>
      <c r="B3862" t="s">
        <v>6932</v>
      </c>
      <c r="C3862" t="s">
        <v>25</v>
      </c>
      <c r="D3862">
        <v>25</v>
      </c>
      <c r="E3862" s="36">
        <v>-53.4</v>
      </c>
      <c r="F3862" s="4">
        <v>-4.3E-3</v>
      </c>
      <c r="G3862">
        <v>0</v>
      </c>
      <c r="H3862" s="25">
        <v>20</v>
      </c>
      <c r="I3862" s="25">
        <v>-53.2</v>
      </c>
      <c r="J3862" s="3">
        <v>10000</v>
      </c>
      <c r="K3862" s="7">
        <f t="shared" si="855"/>
        <v>-1</v>
      </c>
      <c r="L3862" s="6">
        <f t="shared" si="856"/>
        <v>-53.4</v>
      </c>
      <c r="M3862">
        <v>1</v>
      </c>
      <c r="N3862" s="9">
        <f t="shared" si="857"/>
        <v>0</v>
      </c>
      <c r="O3862" s="9">
        <f t="shared" si="858"/>
        <v>-1</v>
      </c>
      <c r="P3862" s="9">
        <f t="shared" si="859"/>
        <v>0</v>
      </c>
      <c r="Q3862" s="8">
        <f t="shared" si="860"/>
        <v>0</v>
      </c>
      <c r="R3862" s="8">
        <f t="shared" si="861"/>
        <v>-53.4</v>
      </c>
      <c r="S3862" t="str">
        <f t="shared" si="862"/>
        <v>14.50.00</v>
      </c>
      <c r="T3862" t="str">
        <f t="shared" si="863"/>
        <v>16.55.00</v>
      </c>
      <c r="U3862" t="str">
        <f t="shared" si="864"/>
        <v>10-lug-2019</v>
      </c>
      <c r="V3862">
        <f t="shared" si="865"/>
        <v>7</v>
      </c>
      <c r="W3862">
        <f t="shared" si="866"/>
        <v>2019</v>
      </c>
      <c r="X3862">
        <f t="shared" si="867"/>
        <v>10</v>
      </c>
      <c r="Y3862" s="25">
        <f t="shared" si="868"/>
        <v>31140.800000000298</v>
      </c>
    </row>
    <row r="3863" spans="1:25">
      <c r="A3863" t="s">
        <v>6932</v>
      </c>
      <c r="B3863" t="s">
        <v>6933</v>
      </c>
      <c r="C3863" t="s">
        <v>55</v>
      </c>
      <c r="D3863">
        <v>6</v>
      </c>
      <c r="E3863" s="36">
        <v>5.6</v>
      </c>
      <c r="F3863" s="4">
        <v>2.0000000000000001E-4</v>
      </c>
      <c r="G3863">
        <v>0</v>
      </c>
      <c r="H3863" s="25">
        <v>12.8</v>
      </c>
      <c r="I3863" s="25">
        <v>-0.2</v>
      </c>
      <c r="J3863" s="3">
        <v>10000</v>
      </c>
      <c r="K3863" s="7">
        <f t="shared" si="855"/>
        <v>1</v>
      </c>
      <c r="L3863" s="6">
        <f t="shared" si="856"/>
        <v>5.6</v>
      </c>
      <c r="M3863">
        <v>1</v>
      </c>
      <c r="N3863" s="9">
        <f t="shared" si="857"/>
        <v>1</v>
      </c>
      <c r="O3863" s="9">
        <f t="shared" si="858"/>
        <v>0</v>
      </c>
      <c r="P3863" s="9">
        <f t="shared" si="859"/>
        <v>0</v>
      </c>
      <c r="Q3863" s="8">
        <f t="shared" si="860"/>
        <v>5.6</v>
      </c>
      <c r="R3863" s="8">
        <f t="shared" si="861"/>
        <v>0</v>
      </c>
      <c r="S3863" t="str">
        <f t="shared" si="862"/>
        <v>16.55.00</v>
      </c>
      <c r="T3863" t="str">
        <f t="shared" si="863"/>
        <v>17.25.00</v>
      </c>
      <c r="U3863" t="str">
        <f t="shared" si="864"/>
        <v>10-lug-2019</v>
      </c>
      <c r="V3863">
        <f t="shared" si="865"/>
        <v>7</v>
      </c>
      <c r="W3863">
        <f t="shared" si="866"/>
        <v>2019</v>
      </c>
      <c r="X3863">
        <f t="shared" si="867"/>
        <v>10</v>
      </c>
      <c r="Y3863" s="25">
        <f t="shared" si="868"/>
        <v>31146.400000000296</v>
      </c>
    </row>
    <row r="3864" spans="1:25">
      <c r="A3864" t="s">
        <v>6934</v>
      </c>
      <c r="B3864" t="s">
        <v>6935</v>
      </c>
      <c r="C3864" t="s">
        <v>25</v>
      </c>
      <c r="D3864">
        <v>18</v>
      </c>
      <c r="E3864" s="36">
        <v>-60.9</v>
      </c>
      <c r="F3864" s="4">
        <v>-4.8999999999999998E-3</v>
      </c>
      <c r="G3864">
        <v>0</v>
      </c>
      <c r="H3864" s="25">
        <v>9.1999999999999993</v>
      </c>
      <c r="I3864" s="25">
        <v>-70.2</v>
      </c>
      <c r="J3864" s="3">
        <v>10000</v>
      </c>
      <c r="K3864" s="7">
        <f t="shared" si="855"/>
        <v>-1</v>
      </c>
      <c r="L3864" s="6">
        <f t="shared" si="856"/>
        <v>-60.9</v>
      </c>
      <c r="M3864">
        <v>1</v>
      </c>
      <c r="N3864" s="9">
        <f t="shared" si="857"/>
        <v>0</v>
      </c>
      <c r="O3864" s="9">
        <f t="shared" si="858"/>
        <v>-1</v>
      </c>
      <c r="P3864" s="9">
        <f t="shared" si="859"/>
        <v>0</v>
      </c>
      <c r="Q3864" s="8">
        <f t="shared" si="860"/>
        <v>0</v>
      </c>
      <c r="R3864" s="8">
        <f t="shared" si="861"/>
        <v>-60.9</v>
      </c>
      <c r="S3864" t="str">
        <f t="shared" si="862"/>
        <v>15.20.00</v>
      </c>
      <c r="T3864" t="str">
        <f t="shared" si="863"/>
        <v>16.50.00</v>
      </c>
      <c r="U3864" t="str">
        <f t="shared" si="864"/>
        <v>11-lug-2019</v>
      </c>
      <c r="V3864">
        <f t="shared" si="865"/>
        <v>7</v>
      </c>
      <c r="W3864">
        <f t="shared" si="866"/>
        <v>2019</v>
      </c>
      <c r="X3864">
        <f t="shared" si="867"/>
        <v>11</v>
      </c>
      <c r="Y3864" s="25">
        <f t="shared" si="868"/>
        <v>31085.500000000295</v>
      </c>
    </row>
    <row r="3865" spans="1:25">
      <c r="A3865" t="s">
        <v>6935</v>
      </c>
      <c r="B3865" t="s">
        <v>6936</v>
      </c>
      <c r="C3865" t="s">
        <v>55</v>
      </c>
      <c r="D3865">
        <v>7</v>
      </c>
      <c r="E3865" s="36">
        <v>-10</v>
      </c>
      <c r="F3865" s="4">
        <v>-4.0000000000000002E-4</v>
      </c>
      <c r="G3865">
        <v>0</v>
      </c>
      <c r="H3865" s="25">
        <v>11.9</v>
      </c>
      <c r="I3865" s="25">
        <v>-10.7</v>
      </c>
      <c r="J3865" s="3">
        <v>10000</v>
      </c>
      <c r="K3865" s="7">
        <f t="shared" si="855"/>
        <v>-2</v>
      </c>
      <c r="L3865" s="6">
        <f t="shared" si="856"/>
        <v>-70.900000000000006</v>
      </c>
      <c r="M3865">
        <v>1</v>
      </c>
      <c r="N3865" s="9">
        <f t="shared" si="857"/>
        <v>0</v>
      </c>
      <c r="O3865" s="9">
        <f t="shared" si="858"/>
        <v>-1</v>
      </c>
      <c r="P3865" s="9">
        <f t="shared" si="859"/>
        <v>0</v>
      </c>
      <c r="Q3865" s="8">
        <f t="shared" si="860"/>
        <v>0</v>
      </c>
      <c r="R3865" s="8">
        <f t="shared" si="861"/>
        <v>-10</v>
      </c>
      <c r="S3865" t="str">
        <f t="shared" si="862"/>
        <v>16.50.00</v>
      </c>
      <c r="T3865" t="str">
        <f t="shared" si="863"/>
        <v>17.25.00</v>
      </c>
      <c r="U3865" t="str">
        <f t="shared" si="864"/>
        <v>11-lug-2019</v>
      </c>
      <c r="V3865">
        <f t="shared" si="865"/>
        <v>7</v>
      </c>
      <c r="W3865">
        <f t="shared" si="866"/>
        <v>2019</v>
      </c>
      <c r="X3865">
        <f t="shared" si="867"/>
        <v>11</v>
      </c>
      <c r="Y3865" s="25">
        <f t="shared" si="868"/>
        <v>31075.500000000295</v>
      </c>
    </row>
    <row r="3866" spans="1:25">
      <c r="A3866" t="s">
        <v>5003</v>
      </c>
      <c r="B3866" t="s">
        <v>5004</v>
      </c>
      <c r="C3866" t="s">
        <v>25</v>
      </c>
      <c r="D3866">
        <v>3</v>
      </c>
      <c r="E3866" s="36">
        <v>-59.1</v>
      </c>
      <c r="F3866" s="4">
        <v>-4.7999999999999996E-3</v>
      </c>
      <c r="G3866">
        <v>0</v>
      </c>
      <c r="H3866" s="25">
        <v>0</v>
      </c>
      <c r="I3866" s="25">
        <v>-59.1</v>
      </c>
      <c r="J3866" s="3">
        <v>10000</v>
      </c>
      <c r="K3866" s="7">
        <f t="shared" si="855"/>
        <v>-3</v>
      </c>
      <c r="L3866" s="6">
        <f t="shared" si="856"/>
        <v>-130</v>
      </c>
      <c r="M3866">
        <v>1</v>
      </c>
      <c r="N3866" s="9">
        <f t="shared" si="857"/>
        <v>0</v>
      </c>
      <c r="O3866" s="9">
        <f t="shared" si="858"/>
        <v>-1</v>
      </c>
      <c r="P3866" s="9">
        <f t="shared" si="859"/>
        <v>0</v>
      </c>
      <c r="Q3866" s="8">
        <f t="shared" si="860"/>
        <v>0</v>
      </c>
      <c r="R3866" s="8">
        <f t="shared" si="861"/>
        <v>-59.1</v>
      </c>
      <c r="S3866" t="str">
        <f t="shared" si="862"/>
        <v>8.00.00</v>
      </c>
      <c r="T3866" t="str">
        <f t="shared" si="863"/>
        <v>11.00.00</v>
      </c>
      <c r="U3866" t="str">
        <f t="shared" si="864"/>
        <v>11-lug-2019</v>
      </c>
      <c r="V3866">
        <f t="shared" si="865"/>
        <v>7</v>
      </c>
      <c r="W3866">
        <f t="shared" si="866"/>
        <v>2019</v>
      </c>
      <c r="X3866">
        <f t="shared" si="867"/>
        <v>11</v>
      </c>
      <c r="Y3866" s="25">
        <f t="shared" si="868"/>
        <v>31016.400000000296</v>
      </c>
    </row>
    <row r="3867" spans="1:25">
      <c r="A3867" t="s">
        <v>5005</v>
      </c>
      <c r="B3867" t="s">
        <v>5006</v>
      </c>
      <c r="C3867" t="s">
        <v>25</v>
      </c>
      <c r="D3867">
        <v>6</v>
      </c>
      <c r="E3867" s="36">
        <v>-55.8</v>
      </c>
      <c r="F3867" s="4">
        <v>-4.4999999999999997E-3</v>
      </c>
      <c r="G3867">
        <v>0</v>
      </c>
      <c r="H3867" s="25">
        <v>10.5</v>
      </c>
      <c r="I3867" s="25">
        <v>-55.8</v>
      </c>
      <c r="J3867" s="3">
        <v>10000</v>
      </c>
      <c r="K3867" s="7">
        <f t="shared" si="855"/>
        <v>-4</v>
      </c>
      <c r="L3867" s="6">
        <f t="shared" si="856"/>
        <v>-185.8</v>
      </c>
      <c r="M3867">
        <v>1</v>
      </c>
      <c r="N3867" s="9">
        <f t="shared" si="857"/>
        <v>0</v>
      </c>
      <c r="O3867" s="9">
        <f t="shared" si="858"/>
        <v>-1</v>
      </c>
      <c r="P3867" s="9">
        <f t="shared" si="859"/>
        <v>0</v>
      </c>
      <c r="Q3867" s="8">
        <f t="shared" si="860"/>
        <v>0</v>
      </c>
      <c r="R3867" s="8">
        <f t="shared" si="861"/>
        <v>-55.8</v>
      </c>
      <c r="S3867" t="str">
        <f t="shared" si="862"/>
        <v>3.00.00</v>
      </c>
      <c r="T3867" t="str">
        <f t="shared" si="863"/>
        <v>9.00.00</v>
      </c>
      <c r="U3867" t="str">
        <f t="shared" si="864"/>
        <v>12-lug-2019</v>
      </c>
      <c r="V3867">
        <f t="shared" si="865"/>
        <v>7</v>
      </c>
      <c r="W3867">
        <f t="shared" si="866"/>
        <v>2019</v>
      </c>
      <c r="X3867">
        <f t="shared" si="867"/>
        <v>12</v>
      </c>
      <c r="Y3867" s="25">
        <f t="shared" si="868"/>
        <v>30960.600000000297</v>
      </c>
    </row>
    <row r="3868" spans="1:25">
      <c r="A3868" t="s">
        <v>6937</v>
      </c>
      <c r="B3868" t="s">
        <v>6938</v>
      </c>
      <c r="C3868" t="s">
        <v>25</v>
      </c>
      <c r="D3868">
        <v>48</v>
      </c>
      <c r="E3868" s="36">
        <v>27</v>
      </c>
      <c r="F3868" s="4">
        <v>2.2000000000000001E-3</v>
      </c>
      <c r="G3868">
        <v>0</v>
      </c>
      <c r="H3868" s="25">
        <v>27.2</v>
      </c>
      <c r="I3868" s="25">
        <v>-3.1</v>
      </c>
      <c r="J3868" s="3">
        <v>10000</v>
      </c>
      <c r="K3868" s="7">
        <f t="shared" si="855"/>
        <v>1</v>
      </c>
      <c r="L3868" s="6">
        <f t="shared" si="856"/>
        <v>27</v>
      </c>
      <c r="M3868">
        <v>1</v>
      </c>
      <c r="N3868" s="9">
        <f t="shared" si="857"/>
        <v>1</v>
      </c>
      <c r="O3868" s="9">
        <f t="shared" si="858"/>
        <v>0</v>
      </c>
      <c r="P3868" s="9">
        <f t="shared" si="859"/>
        <v>0</v>
      </c>
      <c r="Q3868" s="8">
        <f t="shared" si="860"/>
        <v>27</v>
      </c>
      <c r="R3868" s="8">
        <f t="shared" si="861"/>
        <v>0</v>
      </c>
      <c r="S3868" t="str">
        <f t="shared" si="862"/>
        <v>13.25.00</v>
      </c>
      <c r="T3868" t="str">
        <f t="shared" si="863"/>
        <v>17.25.00</v>
      </c>
      <c r="U3868" t="str">
        <f t="shared" si="864"/>
        <v>15-lug-2019</v>
      </c>
      <c r="V3868">
        <f t="shared" si="865"/>
        <v>7</v>
      </c>
      <c r="W3868">
        <f t="shared" si="866"/>
        <v>2019</v>
      </c>
      <c r="X3868">
        <f t="shared" si="867"/>
        <v>15</v>
      </c>
      <c r="Y3868" s="25">
        <f t="shared" si="868"/>
        <v>30987.600000000297</v>
      </c>
    </row>
    <row r="3869" spans="1:25">
      <c r="A3869" t="s">
        <v>5007</v>
      </c>
      <c r="B3869" t="s">
        <v>5008</v>
      </c>
      <c r="C3869" t="s">
        <v>25</v>
      </c>
      <c r="D3869">
        <v>26</v>
      </c>
      <c r="E3869" s="36">
        <v>14.4</v>
      </c>
      <c r="F3869" s="4">
        <v>1.1999999999999999E-3</v>
      </c>
      <c r="G3869">
        <v>0</v>
      </c>
      <c r="H3869" s="25">
        <v>40.4</v>
      </c>
      <c r="I3869" s="25">
        <v>-25.4</v>
      </c>
      <c r="J3869" s="3">
        <v>10000</v>
      </c>
      <c r="K3869" s="7">
        <f t="shared" si="855"/>
        <v>2</v>
      </c>
      <c r="L3869" s="6">
        <f t="shared" si="856"/>
        <v>41.4</v>
      </c>
      <c r="M3869">
        <v>1</v>
      </c>
      <c r="N3869" s="9">
        <f t="shared" si="857"/>
        <v>1</v>
      </c>
      <c r="O3869" s="9">
        <f t="shared" si="858"/>
        <v>0</v>
      </c>
      <c r="P3869" s="9">
        <f t="shared" si="859"/>
        <v>0</v>
      </c>
      <c r="Q3869" s="8">
        <f t="shared" si="860"/>
        <v>14.4</v>
      </c>
      <c r="R3869" s="8">
        <f t="shared" si="861"/>
        <v>0</v>
      </c>
      <c r="S3869" t="str">
        <f t="shared" si="862"/>
        <v>23.00.00</v>
      </c>
      <c r="T3869" t="str">
        <f t="shared" si="863"/>
        <v>1.00.00</v>
      </c>
      <c r="U3869" t="str">
        <f t="shared" si="864"/>
        <v>15-lug-2019</v>
      </c>
      <c r="V3869">
        <f t="shared" si="865"/>
        <v>7</v>
      </c>
      <c r="W3869">
        <f t="shared" si="866"/>
        <v>2019</v>
      </c>
      <c r="X3869">
        <f t="shared" si="867"/>
        <v>15</v>
      </c>
      <c r="Y3869" s="25">
        <f t="shared" si="868"/>
        <v>31002.000000000298</v>
      </c>
    </row>
    <row r="3870" spans="1:25">
      <c r="A3870" t="s">
        <v>6939</v>
      </c>
      <c r="B3870" t="s">
        <v>6940</v>
      </c>
      <c r="C3870" t="s">
        <v>25</v>
      </c>
      <c r="D3870">
        <v>41</v>
      </c>
      <c r="E3870" s="36">
        <v>13.8</v>
      </c>
      <c r="F3870" s="4">
        <v>1.1000000000000001E-3</v>
      </c>
      <c r="G3870">
        <v>0</v>
      </c>
      <c r="H3870" s="25">
        <v>46.3</v>
      </c>
      <c r="I3870" s="25">
        <v>0</v>
      </c>
      <c r="J3870" s="3">
        <v>10000</v>
      </c>
      <c r="K3870" s="7">
        <f t="shared" si="855"/>
        <v>3</v>
      </c>
      <c r="L3870" s="6">
        <f t="shared" si="856"/>
        <v>55.2</v>
      </c>
      <c r="M3870">
        <v>1</v>
      </c>
      <c r="N3870" s="9">
        <f t="shared" si="857"/>
        <v>1</v>
      </c>
      <c r="O3870" s="9">
        <f t="shared" si="858"/>
        <v>0</v>
      </c>
      <c r="P3870" s="9">
        <f t="shared" si="859"/>
        <v>0</v>
      </c>
      <c r="Q3870" s="8">
        <f t="shared" si="860"/>
        <v>13.8</v>
      </c>
      <c r="R3870" s="8">
        <f t="shared" si="861"/>
        <v>0</v>
      </c>
      <c r="S3870" t="str">
        <f t="shared" si="862"/>
        <v>14.00.00</v>
      </c>
      <c r="T3870" t="str">
        <f t="shared" si="863"/>
        <v>17.25.00</v>
      </c>
      <c r="U3870" t="str">
        <f t="shared" si="864"/>
        <v>16-lug-2019</v>
      </c>
      <c r="V3870">
        <f t="shared" si="865"/>
        <v>7</v>
      </c>
      <c r="W3870">
        <f t="shared" si="866"/>
        <v>2019</v>
      </c>
      <c r="X3870">
        <f t="shared" si="867"/>
        <v>16</v>
      </c>
      <c r="Y3870" s="25">
        <f t="shared" si="868"/>
        <v>31015.800000000298</v>
      </c>
    </row>
    <row r="3871" spans="1:25">
      <c r="A3871" t="s">
        <v>5008</v>
      </c>
      <c r="B3871" t="s">
        <v>5009</v>
      </c>
      <c r="C3871" t="s">
        <v>55</v>
      </c>
      <c r="D3871">
        <v>11</v>
      </c>
      <c r="E3871" s="36">
        <v>-30.8</v>
      </c>
      <c r="F3871" s="4">
        <v>-2.5000000000000001E-3</v>
      </c>
      <c r="G3871">
        <v>0</v>
      </c>
      <c r="H3871" s="25">
        <v>14.4</v>
      </c>
      <c r="I3871" s="25">
        <v>-51.2</v>
      </c>
      <c r="J3871" s="3">
        <v>10000</v>
      </c>
      <c r="K3871" s="7">
        <f t="shared" si="855"/>
        <v>-1</v>
      </c>
      <c r="L3871" s="6">
        <f t="shared" si="856"/>
        <v>-30.8</v>
      </c>
      <c r="M3871">
        <v>1</v>
      </c>
      <c r="N3871" s="9">
        <f t="shared" si="857"/>
        <v>0</v>
      </c>
      <c r="O3871" s="9">
        <f t="shared" si="858"/>
        <v>-1</v>
      </c>
      <c r="P3871" s="9">
        <f t="shared" si="859"/>
        <v>0</v>
      </c>
      <c r="Q3871" s="8">
        <f t="shared" si="860"/>
        <v>0</v>
      </c>
      <c r="R3871" s="8">
        <f t="shared" si="861"/>
        <v>-30.8</v>
      </c>
      <c r="S3871" t="str">
        <f t="shared" si="862"/>
        <v>1.00.00</v>
      </c>
      <c r="T3871" t="str">
        <f t="shared" si="863"/>
        <v>12.00.00</v>
      </c>
      <c r="U3871" t="str">
        <f t="shared" si="864"/>
        <v>17-lug-2019</v>
      </c>
      <c r="V3871">
        <f t="shared" si="865"/>
        <v>7</v>
      </c>
      <c r="W3871">
        <f t="shared" si="866"/>
        <v>2019</v>
      </c>
      <c r="X3871">
        <f t="shared" si="867"/>
        <v>17</v>
      </c>
      <c r="Y3871" s="25">
        <f t="shared" si="868"/>
        <v>30985.000000000298</v>
      </c>
    </row>
    <row r="3872" spans="1:25">
      <c r="A3872" t="s">
        <v>5009</v>
      </c>
      <c r="B3872" t="s">
        <v>5010</v>
      </c>
      <c r="C3872" t="s">
        <v>25</v>
      </c>
      <c r="D3872">
        <v>2</v>
      </c>
      <c r="E3872" s="36">
        <v>-38.1</v>
      </c>
      <c r="F3872" s="4">
        <v>-3.0999999999999999E-3</v>
      </c>
      <c r="G3872">
        <v>0</v>
      </c>
      <c r="H3872" s="25">
        <v>0</v>
      </c>
      <c r="I3872" s="25">
        <v>-38.6</v>
      </c>
      <c r="J3872" s="3">
        <v>10000</v>
      </c>
      <c r="K3872" s="7">
        <f t="shared" si="855"/>
        <v>-2</v>
      </c>
      <c r="L3872" s="6">
        <f t="shared" si="856"/>
        <v>-68.900000000000006</v>
      </c>
      <c r="M3872">
        <v>1</v>
      </c>
      <c r="N3872" s="9">
        <f t="shared" si="857"/>
        <v>0</v>
      </c>
      <c r="O3872" s="9">
        <f t="shared" si="858"/>
        <v>-1</v>
      </c>
      <c r="P3872" s="9">
        <f t="shared" si="859"/>
        <v>0</v>
      </c>
      <c r="Q3872" s="8">
        <f t="shared" si="860"/>
        <v>0</v>
      </c>
      <c r="R3872" s="8">
        <f t="shared" si="861"/>
        <v>-38.1</v>
      </c>
      <c r="S3872" t="str">
        <f t="shared" si="862"/>
        <v>12.00.00</v>
      </c>
      <c r="T3872" t="str">
        <f t="shared" si="863"/>
        <v>14.00.00</v>
      </c>
      <c r="U3872" t="str">
        <f t="shared" si="864"/>
        <v>17-lug-2019</v>
      </c>
      <c r="V3872">
        <f t="shared" si="865"/>
        <v>7</v>
      </c>
      <c r="W3872">
        <f t="shared" si="866"/>
        <v>2019</v>
      </c>
      <c r="X3872">
        <f t="shared" si="867"/>
        <v>17</v>
      </c>
      <c r="Y3872" s="25">
        <f t="shared" si="868"/>
        <v>30946.9000000003</v>
      </c>
    </row>
    <row r="3873" spans="1:25">
      <c r="A3873" t="s">
        <v>7827</v>
      </c>
      <c r="B3873" t="s">
        <v>7828</v>
      </c>
      <c r="C3873" t="s">
        <v>25</v>
      </c>
      <c r="D3873">
        <v>34</v>
      </c>
      <c r="E3873" s="36">
        <v>-21.5</v>
      </c>
      <c r="F3873" s="4">
        <v>-1.8E-3</v>
      </c>
      <c r="G3873">
        <v>0</v>
      </c>
      <c r="H3873" s="25">
        <v>19.8</v>
      </c>
      <c r="I3873" s="25">
        <v>-62.5</v>
      </c>
      <c r="J3873" s="3">
        <v>10000</v>
      </c>
      <c r="K3873" s="7">
        <f t="shared" si="855"/>
        <v>-3</v>
      </c>
      <c r="L3873" s="6">
        <f t="shared" si="856"/>
        <v>-90.4</v>
      </c>
      <c r="M3873">
        <v>1</v>
      </c>
      <c r="N3873" s="9">
        <f t="shared" si="857"/>
        <v>0</v>
      </c>
      <c r="O3873" s="9">
        <f t="shared" si="858"/>
        <v>-1</v>
      </c>
      <c r="P3873" s="9">
        <f t="shared" si="859"/>
        <v>0</v>
      </c>
      <c r="Q3873" s="8">
        <f t="shared" si="860"/>
        <v>0</v>
      </c>
      <c r="R3873" s="8">
        <f t="shared" si="861"/>
        <v>-21.5</v>
      </c>
      <c r="S3873" t="str">
        <f t="shared" si="862"/>
        <v>12.30.00</v>
      </c>
      <c r="T3873" t="str">
        <f t="shared" si="863"/>
        <v>21.00.00</v>
      </c>
      <c r="U3873" t="str">
        <f t="shared" si="864"/>
        <v>18-lug-2019</v>
      </c>
      <c r="V3873">
        <f t="shared" si="865"/>
        <v>7</v>
      </c>
      <c r="W3873">
        <f t="shared" si="866"/>
        <v>2019</v>
      </c>
      <c r="X3873">
        <f t="shared" si="867"/>
        <v>18</v>
      </c>
      <c r="Y3873" s="25">
        <f t="shared" si="868"/>
        <v>30925.4000000003</v>
      </c>
    </row>
    <row r="3874" spans="1:25">
      <c r="A3874" t="s">
        <v>5011</v>
      </c>
      <c r="B3874" t="s">
        <v>5012</v>
      </c>
      <c r="C3874" t="s">
        <v>25</v>
      </c>
      <c r="D3874">
        <v>4</v>
      </c>
      <c r="E3874" s="36">
        <v>-66.8</v>
      </c>
      <c r="F3874" s="4">
        <v>-5.4000000000000003E-3</v>
      </c>
      <c r="G3874">
        <v>0</v>
      </c>
      <c r="H3874" s="25">
        <v>0</v>
      </c>
      <c r="I3874" s="25">
        <v>-66.8</v>
      </c>
      <c r="J3874" s="3">
        <v>10000</v>
      </c>
      <c r="K3874" s="7">
        <f t="shared" si="855"/>
        <v>-4</v>
      </c>
      <c r="L3874" s="6">
        <f t="shared" si="856"/>
        <v>-157.19999999999999</v>
      </c>
      <c r="M3874">
        <v>1</v>
      </c>
      <c r="N3874" s="9">
        <f t="shared" si="857"/>
        <v>0</v>
      </c>
      <c r="O3874" s="9">
        <f t="shared" si="858"/>
        <v>-1</v>
      </c>
      <c r="P3874" s="9">
        <f t="shared" si="859"/>
        <v>0</v>
      </c>
      <c r="Q3874" s="8">
        <f t="shared" si="860"/>
        <v>0</v>
      </c>
      <c r="R3874" s="8">
        <f t="shared" si="861"/>
        <v>-66.8</v>
      </c>
      <c r="S3874" t="str">
        <f t="shared" si="862"/>
        <v>13.00.00</v>
      </c>
      <c r="T3874" t="str">
        <f t="shared" si="863"/>
        <v>17.00.00</v>
      </c>
      <c r="U3874" t="str">
        <f t="shared" si="864"/>
        <v>18-lug-2019</v>
      </c>
      <c r="V3874">
        <f t="shared" si="865"/>
        <v>7</v>
      </c>
      <c r="W3874">
        <f t="shared" si="866"/>
        <v>2019</v>
      </c>
      <c r="X3874">
        <f t="shared" si="867"/>
        <v>18</v>
      </c>
      <c r="Y3874" s="25">
        <f t="shared" si="868"/>
        <v>30858.6000000003</v>
      </c>
    </row>
    <row r="3875" spans="1:25">
      <c r="A3875" t="s">
        <v>6941</v>
      </c>
      <c r="B3875" t="s">
        <v>6942</v>
      </c>
      <c r="C3875" t="s">
        <v>25</v>
      </c>
      <c r="D3875">
        <v>90</v>
      </c>
      <c r="E3875" s="36">
        <v>-40.5</v>
      </c>
      <c r="F3875" s="4">
        <v>-3.3E-3</v>
      </c>
      <c r="G3875">
        <v>0</v>
      </c>
      <c r="H3875" s="25">
        <v>15</v>
      </c>
      <c r="I3875" s="25">
        <v>-58.8</v>
      </c>
      <c r="J3875" s="3">
        <v>10000</v>
      </c>
      <c r="K3875" s="7">
        <f t="shared" si="855"/>
        <v>-5</v>
      </c>
      <c r="L3875" s="6">
        <f t="shared" si="856"/>
        <v>-197.7</v>
      </c>
      <c r="M3875">
        <v>1</v>
      </c>
      <c r="N3875" s="9">
        <f t="shared" si="857"/>
        <v>0</v>
      </c>
      <c r="O3875" s="9">
        <f t="shared" si="858"/>
        <v>-1</v>
      </c>
      <c r="P3875" s="9">
        <f t="shared" si="859"/>
        <v>0</v>
      </c>
      <c r="Q3875" s="8">
        <f t="shared" si="860"/>
        <v>0</v>
      </c>
      <c r="R3875" s="8">
        <f t="shared" si="861"/>
        <v>-40.5</v>
      </c>
      <c r="S3875" t="str">
        <f t="shared" si="862"/>
        <v>9.55.00</v>
      </c>
      <c r="T3875" t="str">
        <f t="shared" si="863"/>
        <v>17.25.00</v>
      </c>
      <c r="U3875" t="str">
        <f t="shared" si="864"/>
        <v>18-lug-2019</v>
      </c>
      <c r="V3875">
        <f t="shared" si="865"/>
        <v>7</v>
      </c>
      <c r="W3875">
        <f t="shared" si="866"/>
        <v>2019</v>
      </c>
      <c r="X3875">
        <f t="shared" si="867"/>
        <v>18</v>
      </c>
      <c r="Y3875" s="25">
        <f t="shared" si="868"/>
        <v>30818.1000000003</v>
      </c>
    </row>
    <row r="3876" spans="1:25">
      <c r="A3876" t="s">
        <v>5013</v>
      </c>
      <c r="B3876" t="s">
        <v>5014</v>
      </c>
      <c r="C3876" t="s">
        <v>25</v>
      </c>
      <c r="D3876">
        <v>10</v>
      </c>
      <c r="E3876" s="36">
        <v>17.2</v>
      </c>
      <c r="F3876" s="4">
        <v>1.4E-3</v>
      </c>
      <c r="G3876">
        <v>0</v>
      </c>
      <c r="H3876" s="25">
        <v>78.099999999999994</v>
      </c>
      <c r="I3876" s="25">
        <v>0</v>
      </c>
      <c r="J3876" s="3">
        <v>10000</v>
      </c>
      <c r="K3876" s="7">
        <f t="shared" si="855"/>
        <v>1</v>
      </c>
      <c r="L3876" s="6">
        <f t="shared" si="856"/>
        <v>17.2</v>
      </c>
      <c r="M3876">
        <v>1</v>
      </c>
      <c r="N3876" s="9">
        <f t="shared" si="857"/>
        <v>1</v>
      </c>
      <c r="O3876" s="9">
        <f t="shared" si="858"/>
        <v>0</v>
      </c>
      <c r="P3876" s="9">
        <f t="shared" si="859"/>
        <v>0</v>
      </c>
      <c r="Q3876" s="8">
        <f t="shared" si="860"/>
        <v>17.2</v>
      </c>
      <c r="R3876" s="8">
        <f t="shared" si="861"/>
        <v>0</v>
      </c>
      <c r="S3876" t="str">
        <f t="shared" si="862"/>
        <v>1.00.00</v>
      </c>
      <c r="T3876" t="str">
        <f t="shared" si="863"/>
        <v>11.00.00</v>
      </c>
      <c r="U3876" t="str">
        <f t="shared" si="864"/>
        <v>19-lug-2019</v>
      </c>
      <c r="V3876">
        <f t="shared" si="865"/>
        <v>7</v>
      </c>
      <c r="W3876">
        <f t="shared" si="866"/>
        <v>2019</v>
      </c>
      <c r="X3876">
        <f t="shared" si="867"/>
        <v>19</v>
      </c>
      <c r="Y3876" s="25">
        <f t="shared" si="868"/>
        <v>30835.300000000301</v>
      </c>
    </row>
    <row r="3877" spans="1:25">
      <c r="A3877" t="s">
        <v>6943</v>
      </c>
      <c r="B3877" t="s">
        <v>6944</v>
      </c>
      <c r="C3877" t="s">
        <v>25</v>
      </c>
      <c r="D3877">
        <v>85</v>
      </c>
      <c r="E3877" s="36">
        <v>-80.3</v>
      </c>
      <c r="F3877" s="4">
        <v>-6.4999999999999997E-3</v>
      </c>
      <c r="G3877">
        <v>0</v>
      </c>
      <c r="H3877" s="25">
        <v>0</v>
      </c>
      <c r="I3877" s="25">
        <v>-121.2</v>
      </c>
      <c r="J3877" s="3">
        <v>10000</v>
      </c>
      <c r="K3877" s="7">
        <f t="shared" si="855"/>
        <v>-1</v>
      </c>
      <c r="L3877" s="6">
        <f t="shared" si="856"/>
        <v>-80.3</v>
      </c>
      <c r="M3877">
        <v>1</v>
      </c>
      <c r="N3877" s="9">
        <f t="shared" si="857"/>
        <v>0</v>
      </c>
      <c r="O3877" s="9">
        <f t="shared" si="858"/>
        <v>-1</v>
      </c>
      <c r="P3877" s="9">
        <f t="shared" si="859"/>
        <v>0</v>
      </c>
      <c r="Q3877" s="8">
        <f t="shared" si="860"/>
        <v>0</v>
      </c>
      <c r="R3877" s="8">
        <f t="shared" si="861"/>
        <v>-80.3</v>
      </c>
      <c r="S3877" t="str">
        <f t="shared" si="862"/>
        <v>10.20.00</v>
      </c>
      <c r="T3877" t="str">
        <f t="shared" si="863"/>
        <v>17.25.00</v>
      </c>
      <c r="U3877" t="str">
        <f t="shared" si="864"/>
        <v>19-lug-2019</v>
      </c>
      <c r="V3877">
        <f t="shared" si="865"/>
        <v>7</v>
      </c>
      <c r="W3877">
        <f t="shared" si="866"/>
        <v>2019</v>
      </c>
      <c r="X3877">
        <f t="shared" si="867"/>
        <v>19</v>
      </c>
      <c r="Y3877" s="25">
        <f t="shared" si="868"/>
        <v>30755.000000000302</v>
      </c>
    </row>
    <row r="3878" spans="1:25">
      <c r="A3878" t="s">
        <v>3824</v>
      </c>
      <c r="B3878" t="s">
        <v>3825</v>
      </c>
      <c r="C3878" t="s">
        <v>25</v>
      </c>
      <c r="D3878">
        <v>8</v>
      </c>
      <c r="E3878" s="36">
        <v>-23.2</v>
      </c>
      <c r="F3878" s="4">
        <v>-1.9E-3</v>
      </c>
      <c r="G3878">
        <v>0</v>
      </c>
      <c r="H3878" s="25">
        <v>35.6</v>
      </c>
      <c r="I3878" s="25">
        <v>-23.2</v>
      </c>
      <c r="J3878" s="3">
        <v>10000</v>
      </c>
      <c r="K3878" s="7">
        <f t="shared" si="855"/>
        <v>-2</v>
      </c>
      <c r="L3878" s="6">
        <f t="shared" si="856"/>
        <v>-103.5</v>
      </c>
      <c r="M3878">
        <v>1</v>
      </c>
      <c r="N3878" s="9">
        <f t="shared" si="857"/>
        <v>0</v>
      </c>
      <c r="O3878" s="9">
        <f t="shared" si="858"/>
        <v>-1</v>
      </c>
      <c r="P3878" s="9">
        <f t="shared" si="859"/>
        <v>0</v>
      </c>
      <c r="Q3878" s="8">
        <f t="shared" si="860"/>
        <v>0</v>
      </c>
      <c r="R3878" s="8">
        <f t="shared" si="861"/>
        <v>-23.2</v>
      </c>
      <c r="S3878" t="str">
        <f t="shared" si="862"/>
        <v>15.00.00</v>
      </c>
      <c r="T3878" t="str">
        <f t="shared" si="863"/>
        <v>0.00.00</v>
      </c>
      <c r="U3878" t="str">
        <f t="shared" si="864"/>
        <v>19-lug-2019</v>
      </c>
      <c r="V3878">
        <f t="shared" si="865"/>
        <v>7</v>
      </c>
      <c r="W3878">
        <f t="shared" si="866"/>
        <v>2019</v>
      </c>
      <c r="X3878">
        <f t="shared" si="867"/>
        <v>19</v>
      </c>
      <c r="Y3878" s="25">
        <f t="shared" si="868"/>
        <v>30731.800000000301</v>
      </c>
    </row>
    <row r="3879" spans="1:25">
      <c r="A3879" t="s">
        <v>5015</v>
      </c>
      <c r="B3879" t="s">
        <v>5016</v>
      </c>
      <c r="C3879" t="s">
        <v>25</v>
      </c>
      <c r="D3879">
        <v>8</v>
      </c>
      <c r="E3879" s="36">
        <v>13.2</v>
      </c>
      <c r="F3879" s="4">
        <v>1.1000000000000001E-3</v>
      </c>
      <c r="G3879">
        <v>0</v>
      </c>
      <c r="H3879" s="25">
        <v>63.5</v>
      </c>
      <c r="I3879" s="25">
        <v>-20.100000000000001</v>
      </c>
      <c r="J3879" s="3">
        <v>10000</v>
      </c>
      <c r="K3879" s="7">
        <f t="shared" si="855"/>
        <v>1</v>
      </c>
      <c r="L3879" s="6">
        <f t="shared" si="856"/>
        <v>13.2</v>
      </c>
      <c r="M3879">
        <v>1</v>
      </c>
      <c r="N3879" s="9">
        <f t="shared" si="857"/>
        <v>1</v>
      </c>
      <c r="O3879" s="9">
        <f t="shared" si="858"/>
        <v>0</v>
      </c>
      <c r="P3879" s="9">
        <f t="shared" si="859"/>
        <v>0</v>
      </c>
      <c r="Q3879" s="8">
        <f t="shared" si="860"/>
        <v>13.2</v>
      </c>
      <c r="R3879" s="8">
        <f t="shared" si="861"/>
        <v>0</v>
      </c>
      <c r="S3879" t="str">
        <f t="shared" si="862"/>
        <v>8.00.00</v>
      </c>
      <c r="T3879" t="str">
        <f t="shared" si="863"/>
        <v>16.00.00</v>
      </c>
      <c r="U3879" t="str">
        <f t="shared" si="864"/>
        <v>22-lug-2019</v>
      </c>
      <c r="V3879">
        <f t="shared" si="865"/>
        <v>7</v>
      </c>
      <c r="W3879">
        <f t="shared" si="866"/>
        <v>2019</v>
      </c>
      <c r="X3879">
        <f t="shared" si="867"/>
        <v>22</v>
      </c>
      <c r="Y3879" s="25">
        <f t="shared" si="868"/>
        <v>30745.000000000302</v>
      </c>
    </row>
    <row r="3880" spans="1:25">
      <c r="A3880" t="s">
        <v>5017</v>
      </c>
      <c r="B3880" t="s">
        <v>5018</v>
      </c>
      <c r="C3880" t="s">
        <v>25</v>
      </c>
      <c r="D3880">
        <v>23</v>
      </c>
      <c r="E3880" s="36">
        <v>153.1</v>
      </c>
      <c r="F3880" s="4">
        <v>1.24E-2</v>
      </c>
      <c r="G3880">
        <v>0</v>
      </c>
      <c r="H3880" s="25">
        <v>169.4</v>
      </c>
      <c r="I3880" s="25">
        <v>-20.100000000000001</v>
      </c>
      <c r="J3880" s="3">
        <v>10000</v>
      </c>
      <c r="K3880" s="7">
        <f t="shared" si="855"/>
        <v>2</v>
      </c>
      <c r="L3880" s="6">
        <f t="shared" si="856"/>
        <v>166.29999999999998</v>
      </c>
      <c r="M3880">
        <v>1</v>
      </c>
      <c r="N3880" s="9">
        <f t="shared" si="857"/>
        <v>1</v>
      </c>
      <c r="O3880" s="9">
        <f t="shared" si="858"/>
        <v>0</v>
      </c>
      <c r="P3880" s="9">
        <f t="shared" si="859"/>
        <v>0</v>
      </c>
      <c r="Q3880" s="8">
        <f t="shared" si="860"/>
        <v>153.1</v>
      </c>
      <c r="R3880" s="8">
        <f t="shared" si="861"/>
        <v>0</v>
      </c>
      <c r="S3880" t="str">
        <f t="shared" si="862"/>
        <v>4.00.00</v>
      </c>
      <c r="T3880" t="str">
        <f t="shared" si="863"/>
        <v>3.00.00</v>
      </c>
      <c r="U3880" t="str">
        <f t="shared" si="864"/>
        <v>23-lug-2019</v>
      </c>
      <c r="V3880">
        <f t="shared" si="865"/>
        <v>7</v>
      </c>
      <c r="W3880">
        <f t="shared" si="866"/>
        <v>2019</v>
      </c>
      <c r="X3880">
        <f t="shared" si="867"/>
        <v>23</v>
      </c>
      <c r="Y3880" s="25">
        <f t="shared" si="868"/>
        <v>30898.1000000003</v>
      </c>
    </row>
    <row r="3881" spans="1:25">
      <c r="A3881" t="s">
        <v>6945</v>
      </c>
      <c r="B3881" t="s">
        <v>6946</v>
      </c>
      <c r="C3881" t="s">
        <v>25</v>
      </c>
      <c r="D3881">
        <v>63</v>
      </c>
      <c r="E3881" s="36">
        <v>10.5</v>
      </c>
      <c r="F3881" s="4">
        <v>8.0000000000000004E-4</v>
      </c>
      <c r="G3881">
        <v>0</v>
      </c>
      <c r="H3881" s="25">
        <v>20.5</v>
      </c>
      <c r="I3881" s="25">
        <v>-7.7</v>
      </c>
      <c r="J3881" s="3">
        <v>10000</v>
      </c>
      <c r="K3881" s="7">
        <f t="shared" si="855"/>
        <v>3</v>
      </c>
      <c r="L3881" s="6">
        <f t="shared" si="856"/>
        <v>176.79999999999998</v>
      </c>
      <c r="M3881">
        <v>1</v>
      </c>
      <c r="N3881" s="9">
        <f t="shared" si="857"/>
        <v>1</v>
      </c>
      <c r="O3881" s="9">
        <f t="shared" si="858"/>
        <v>0</v>
      </c>
      <c r="P3881" s="9">
        <f t="shared" si="859"/>
        <v>0</v>
      </c>
      <c r="Q3881" s="8">
        <f t="shared" si="860"/>
        <v>10.5</v>
      </c>
      <c r="R3881" s="8">
        <f t="shared" si="861"/>
        <v>0</v>
      </c>
      <c r="S3881" t="str">
        <f t="shared" si="862"/>
        <v>12.10.00</v>
      </c>
      <c r="T3881" t="str">
        <f t="shared" si="863"/>
        <v>17.25.00</v>
      </c>
      <c r="U3881" t="str">
        <f t="shared" si="864"/>
        <v>24-lug-2019</v>
      </c>
      <c r="V3881">
        <f t="shared" si="865"/>
        <v>7</v>
      </c>
      <c r="W3881">
        <f t="shared" si="866"/>
        <v>2019</v>
      </c>
      <c r="X3881">
        <f t="shared" si="867"/>
        <v>24</v>
      </c>
      <c r="Y3881" s="25">
        <f t="shared" si="868"/>
        <v>30908.6000000003</v>
      </c>
    </row>
    <row r="3882" spans="1:25">
      <c r="A3882" t="s">
        <v>5018</v>
      </c>
      <c r="B3882" t="s">
        <v>5019</v>
      </c>
      <c r="C3882" t="s">
        <v>55</v>
      </c>
      <c r="D3882">
        <v>10</v>
      </c>
      <c r="E3882" s="36">
        <v>-10.4</v>
      </c>
      <c r="F3882" s="4">
        <v>-8.0000000000000004E-4</v>
      </c>
      <c r="G3882">
        <v>0</v>
      </c>
      <c r="H3882" s="25">
        <v>28.7</v>
      </c>
      <c r="I3882" s="25">
        <v>-17.3</v>
      </c>
      <c r="J3882" s="3">
        <v>10000</v>
      </c>
      <c r="K3882" s="7">
        <f t="shared" si="855"/>
        <v>-1</v>
      </c>
      <c r="L3882" s="6">
        <f t="shared" si="856"/>
        <v>-10.4</v>
      </c>
      <c r="M3882">
        <v>1</v>
      </c>
      <c r="N3882" s="9">
        <f t="shared" si="857"/>
        <v>0</v>
      </c>
      <c r="O3882" s="9">
        <f t="shared" si="858"/>
        <v>-1</v>
      </c>
      <c r="P3882" s="9">
        <f t="shared" si="859"/>
        <v>0</v>
      </c>
      <c r="Q3882" s="8">
        <f t="shared" si="860"/>
        <v>0</v>
      </c>
      <c r="R3882" s="8">
        <f t="shared" si="861"/>
        <v>-10.4</v>
      </c>
      <c r="S3882" t="str">
        <f t="shared" si="862"/>
        <v>3.00.00</v>
      </c>
      <c r="T3882" t="str">
        <f t="shared" si="863"/>
        <v>13.00.00</v>
      </c>
      <c r="U3882" t="str">
        <f t="shared" si="864"/>
        <v>24-lug-2019</v>
      </c>
      <c r="V3882">
        <f t="shared" si="865"/>
        <v>7</v>
      </c>
      <c r="W3882">
        <f t="shared" si="866"/>
        <v>2019</v>
      </c>
      <c r="X3882">
        <f t="shared" si="867"/>
        <v>24</v>
      </c>
      <c r="Y3882" s="25">
        <f t="shared" si="868"/>
        <v>30898.200000000299</v>
      </c>
    </row>
    <row r="3883" spans="1:25">
      <c r="A3883" t="s">
        <v>6947</v>
      </c>
      <c r="B3883" t="s">
        <v>6948</v>
      </c>
      <c r="C3883" t="s">
        <v>25</v>
      </c>
      <c r="D3883">
        <v>19</v>
      </c>
      <c r="E3883" s="36">
        <v>-115</v>
      </c>
      <c r="F3883" s="4">
        <v>-9.1999999999999998E-3</v>
      </c>
      <c r="G3883">
        <v>0</v>
      </c>
      <c r="H3883" s="25">
        <v>17.7</v>
      </c>
      <c r="I3883" s="25">
        <v>-114</v>
      </c>
      <c r="J3883" s="3">
        <v>10000</v>
      </c>
      <c r="K3883" s="7">
        <f t="shared" si="855"/>
        <v>-2</v>
      </c>
      <c r="L3883" s="6">
        <f t="shared" si="856"/>
        <v>-125.4</v>
      </c>
      <c r="M3883">
        <v>1</v>
      </c>
      <c r="N3883" s="9">
        <f t="shared" si="857"/>
        <v>0</v>
      </c>
      <c r="O3883" s="9">
        <f t="shared" si="858"/>
        <v>-1</v>
      </c>
      <c r="P3883" s="9">
        <f t="shared" si="859"/>
        <v>0</v>
      </c>
      <c r="Q3883" s="8">
        <f t="shared" si="860"/>
        <v>0</v>
      </c>
      <c r="R3883" s="8">
        <f t="shared" si="861"/>
        <v>-115</v>
      </c>
      <c r="S3883" t="str">
        <f t="shared" si="862"/>
        <v>13.55.00</v>
      </c>
      <c r="T3883" t="str">
        <f t="shared" si="863"/>
        <v>15.30.00</v>
      </c>
      <c r="U3883" t="str">
        <f t="shared" si="864"/>
        <v>25-lug-2019</v>
      </c>
      <c r="V3883">
        <f t="shared" si="865"/>
        <v>7</v>
      </c>
      <c r="W3883">
        <f t="shared" si="866"/>
        <v>2019</v>
      </c>
      <c r="X3883">
        <f t="shared" si="867"/>
        <v>25</v>
      </c>
      <c r="Y3883" s="25">
        <f t="shared" si="868"/>
        <v>30783.200000000299</v>
      </c>
    </row>
    <row r="3884" spans="1:25">
      <c r="A3884" t="s">
        <v>6948</v>
      </c>
      <c r="B3884" t="s">
        <v>6949</v>
      </c>
      <c r="C3884" t="s">
        <v>55</v>
      </c>
      <c r="D3884">
        <v>4</v>
      </c>
      <c r="E3884" s="36">
        <v>311.39999999999998</v>
      </c>
      <c r="F3884" s="4">
        <v>1.2500000000000001E-2</v>
      </c>
      <c r="G3884">
        <v>0</v>
      </c>
      <c r="H3884" s="25">
        <v>310.39999999999998</v>
      </c>
      <c r="I3884" s="25">
        <v>0</v>
      </c>
      <c r="J3884" s="3">
        <v>10000</v>
      </c>
      <c r="K3884" s="7">
        <f t="shared" si="855"/>
        <v>1</v>
      </c>
      <c r="L3884" s="6">
        <f t="shared" si="856"/>
        <v>311.39999999999998</v>
      </c>
      <c r="M3884">
        <v>1</v>
      </c>
      <c r="N3884" s="9">
        <f t="shared" si="857"/>
        <v>1</v>
      </c>
      <c r="O3884" s="9">
        <f t="shared" si="858"/>
        <v>0</v>
      </c>
      <c r="P3884" s="9">
        <f t="shared" si="859"/>
        <v>0</v>
      </c>
      <c r="Q3884" s="8">
        <f t="shared" si="860"/>
        <v>311.39999999999998</v>
      </c>
      <c r="R3884" s="8">
        <f t="shared" si="861"/>
        <v>0</v>
      </c>
      <c r="S3884" t="str">
        <f t="shared" si="862"/>
        <v>15.30.00</v>
      </c>
      <c r="T3884" t="str">
        <f t="shared" si="863"/>
        <v>15.50.00</v>
      </c>
      <c r="U3884" t="str">
        <f t="shared" si="864"/>
        <v>25-lug-2019</v>
      </c>
      <c r="V3884">
        <f t="shared" si="865"/>
        <v>7</v>
      </c>
      <c r="W3884">
        <f t="shared" si="866"/>
        <v>2019</v>
      </c>
      <c r="X3884">
        <f t="shared" si="867"/>
        <v>25</v>
      </c>
      <c r="Y3884" s="25">
        <f t="shared" si="868"/>
        <v>31094.6000000003</v>
      </c>
    </row>
    <row r="3885" spans="1:25">
      <c r="A3885" t="s">
        <v>5020</v>
      </c>
      <c r="B3885" t="s">
        <v>5020</v>
      </c>
      <c r="C3885" t="s">
        <v>55</v>
      </c>
      <c r="D3885">
        <v>0</v>
      </c>
      <c r="E3885" s="36">
        <v>-42.8</v>
      </c>
      <c r="F3885" s="4">
        <v>-3.5000000000000001E-3</v>
      </c>
      <c r="G3885">
        <v>0</v>
      </c>
      <c r="H3885" s="25">
        <v>0</v>
      </c>
      <c r="I3885" s="25">
        <v>-42.8</v>
      </c>
      <c r="J3885" s="3">
        <v>10000</v>
      </c>
      <c r="K3885" s="7">
        <f t="shared" si="855"/>
        <v>-1</v>
      </c>
      <c r="L3885" s="6">
        <f t="shared" si="856"/>
        <v>-42.8</v>
      </c>
      <c r="M3885">
        <v>1</v>
      </c>
      <c r="N3885" s="9">
        <f t="shared" si="857"/>
        <v>0</v>
      </c>
      <c r="O3885" s="9">
        <f t="shared" si="858"/>
        <v>-1</v>
      </c>
      <c r="P3885" s="9">
        <f t="shared" si="859"/>
        <v>0</v>
      </c>
      <c r="Q3885" s="8">
        <f t="shared" si="860"/>
        <v>0</v>
      </c>
      <c r="R3885" s="8">
        <f t="shared" si="861"/>
        <v>-42.8</v>
      </c>
      <c r="S3885" t="str">
        <f t="shared" si="862"/>
        <v>16.00.00</v>
      </c>
      <c r="T3885" t="str">
        <f t="shared" si="863"/>
        <v>16.00.00</v>
      </c>
      <c r="U3885" t="str">
        <f t="shared" si="864"/>
        <v>25-lug-2019</v>
      </c>
      <c r="V3885">
        <f t="shared" si="865"/>
        <v>7</v>
      </c>
      <c r="W3885">
        <f t="shared" si="866"/>
        <v>2019</v>
      </c>
      <c r="X3885">
        <f t="shared" si="867"/>
        <v>25</v>
      </c>
      <c r="Y3885" s="25">
        <f t="shared" si="868"/>
        <v>31051.800000000301</v>
      </c>
    </row>
    <row r="3886" spans="1:25">
      <c r="A3886" t="s">
        <v>6950</v>
      </c>
      <c r="B3886" t="s">
        <v>6951</v>
      </c>
      <c r="C3886" t="s">
        <v>55</v>
      </c>
      <c r="D3886">
        <v>69</v>
      </c>
      <c r="E3886" s="36">
        <v>-69.2</v>
      </c>
      <c r="F3886" s="4">
        <v>-2.8E-3</v>
      </c>
      <c r="G3886">
        <v>0</v>
      </c>
      <c r="H3886" s="25">
        <v>0</v>
      </c>
      <c r="I3886" s="25">
        <v>-148.19999999999999</v>
      </c>
      <c r="J3886" s="3">
        <v>10000</v>
      </c>
      <c r="K3886" s="7">
        <f t="shared" si="855"/>
        <v>-2</v>
      </c>
      <c r="L3886" s="6">
        <f t="shared" si="856"/>
        <v>-112</v>
      </c>
      <c r="M3886">
        <v>1</v>
      </c>
      <c r="N3886" s="9">
        <f t="shared" si="857"/>
        <v>0</v>
      </c>
      <c r="O3886" s="9">
        <f t="shared" si="858"/>
        <v>-1</v>
      </c>
      <c r="P3886" s="9">
        <f t="shared" si="859"/>
        <v>0</v>
      </c>
      <c r="Q3886" s="8">
        <f t="shared" si="860"/>
        <v>0</v>
      </c>
      <c r="R3886" s="8">
        <f t="shared" si="861"/>
        <v>-69.2</v>
      </c>
      <c r="S3886" t="str">
        <f t="shared" si="862"/>
        <v>11.40.00</v>
      </c>
      <c r="T3886" t="str">
        <f t="shared" si="863"/>
        <v>17.25.00</v>
      </c>
      <c r="U3886" t="str">
        <f t="shared" si="864"/>
        <v>29-lug-2019</v>
      </c>
      <c r="V3886">
        <f t="shared" si="865"/>
        <v>7</v>
      </c>
      <c r="W3886">
        <f t="shared" si="866"/>
        <v>2019</v>
      </c>
      <c r="X3886">
        <f t="shared" si="867"/>
        <v>29</v>
      </c>
      <c r="Y3886" s="25">
        <f t="shared" si="868"/>
        <v>30982.6000000003</v>
      </c>
    </row>
    <row r="3887" spans="1:25">
      <c r="A3887" t="s">
        <v>5021</v>
      </c>
      <c r="B3887" t="s">
        <v>5022</v>
      </c>
      <c r="C3887" t="s">
        <v>55</v>
      </c>
      <c r="D3887">
        <v>18</v>
      </c>
      <c r="E3887" s="36">
        <v>266</v>
      </c>
      <c r="F3887" s="4">
        <v>2.1399999999999999E-2</v>
      </c>
      <c r="G3887">
        <v>0</v>
      </c>
      <c r="H3887" s="25">
        <v>312.10000000000002</v>
      </c>
      <c r="I3887" s="25">
        <v>0</v>
      </c>
      <c r="J3887" s="3">
        <v>10000</v>
      </c>
      <c r="K3887" s="7">
        <f t="shared" si="855"/>
        <v>1</v>
      </c>
      <c r="L3887" s="6">
        <f t="shared" si="856"/>
        <v>266</v>
      </c>
      <c r="M3887">
        <v>1</v>
      </c>
      <c r="N3887" s="9">
        <f t="shared" si="857"/>
        <v>1</v>
      </c>
      <c r="O3887" s="9">
        <f t="shared" si="858"/>
        <v>0</v>
      </c>
      <c r="P3887" s="9">
        <f t="shared" si="859"/>
        <v>0</v>
      </c>
      <c r="Q3887" s="8">
        <f t="shared" si="860"/>
        <v>266</v>
      </c>
      <c r="R3887" s="8">
        <f t="shared" si="861"/>
        <v>0</v>
      </c>
      <c r="S3887" t="str">
        <f t="shared" si="862"/>
        <v>9.00.00</v>
      </c>
      <c r="T3887" t="str">
        <f t="shared" si="863"/>
        <v>3.00.00</v>
      </c>
      <c r="U3887" t="str">
        <f t="shared" si="864"/>
        <v>30-lug-2019</v>
      </c>
      <c r="V3887">
        <f t="shared" si="865"/>
        <v>7</v>
      </c>
      <c r="W3887">
        <f t="shared" si="866"/>
        <v>2019</v>
      </c>
      <c r="X3887">
        <f t="shared" si="867"/>
        <v>30</v>
      </c>
      <c r="Y3887" s="25">
        <f t="shared" si="868"/>
        <v>31248.6000000003</v>
      </c>
    </row>
    <row r="3888" spans="1:25">
      <c r="A3888" t="s">
        <v>6952</v>
      </c>
      <c r="B3888" t="s">
        <v>6953</v>
      </c>
      <c r="C3888" t="s">
        <v>25</v>
      </c>
      <c r="D3888">
        <v>83</v>
      </c>
      <c r="E3888" s="36">
        <v>10.5</v>
      </c>
      <c r="F3888" s="4">
        <v>8.9999999999999998E-4</v>
      </c>
      <c r="G3888">
        <v>0</v>
      </c>
      <c r="H3888" s="25">
        <v>31</v>
      </c>
      <c r="I3888" s="25">
        <v>-28.7</v>
      </c>
      <c r="J3888" s="3">
        <v>10000</v>
      </c>
      <c r="K3888" s="7">
        <f t="shared" si="855"/>
        <v>2</v>
      </c>
      <c r="L3888" s="6">
        <f t="shared" si="856"/>
        <v>276.5</v>
      </c>
      <c r="M3888">
        <v>1</v>
      </c>
      <c r="N3888" s="9">
        <f t="shared" si="857"/>
        <v>1</v>
      </c>
      <c r="O3888" s="9">
        <f t="shared" si="858"/>
        <v>0</v>
      </c>
      <c r="P3888" s="9">
        <f t="shared" si="859"/>
        <v>0</v>
      </c>
      <c r="Q3888" s="8">
        <f t="shared" si="860"/>
        <v>10.5</v>
      </c>
      <c r="R3888" s="8">
        <f t="shared" si="861"/>
        <v>0</v>
      </c>
      <c r="S3888" t="str">
        <f t="shared" si="862"/>
        <v>10.30.00</v>
      </c>
      <c r="T3888" t="str">
        <f t="shared" si="863"/>
        <v>17.25.00</v>
      </c>
      <c r="U3888" t="str">
        <f t="shared" si="864"/>
        <v>31-lug-2019</v>
      </c>
      <c r="V3888">
        <f t="shared" si="865"/>
        <v>7</v>
      </c>
      <c r="W3888">
        <f t="shared" si="866"/>
        <v>2019</v>
      </c>
      <c r="X3888">
        <f t="shared" si="867"/>
        <v>31</v>
      </c>
      <c r="Y3888" s="25">
        <f t="shared" si="868"/>
        <v>31259.1000000003</v>
      </c>
    </row>
    <row r="3889" spans="1:25">
      <c r="A3889" t="s">
        <v>5024</v>
      </c>
      <c r="B3889" t="s">
        <v>5025</v>
      </c>
      <c r="C3889" t="s">
        <v>25</v>
      </c>
      <c r="D3889">
        <v>9</v>
      </c>
      <c r="E3889" s="36">
        <v>-14.8</v>
      </c>
      <c r="F3889" s="4">
        <v>-1.1999999999999999E-3</v>
      </c>
      <c r="G3889">
        <v>0</v>
      </c>
      <c r="H3889" s="25">
        <v>45</v>
      </c>
      <c r="I3889" s="25">
        <v>-14.8</v>
      </c>
      <c r="J3889" s="3">
        <v>10000</v>
      </c>
      <c r="K3889" s="7">
        <f t="shared" si="855"/>
        <v>-1</v>
      </c>
      <c r="L3889" s="6">
        <f t="shared" si="856"/>
        <v>-14.8</v>
      </c>
      <c r="M3889">
        <v>1</v>
      </c>
      <c r="N3889" s="9">
        <f t="shared" si="857"/>
        <v>0</v>
      </c>
      <c r="O3889" s="9">
        <f t="shared" si="858"/>
        <v>-1</v>
      </c>
      <c r="P3889" s="9">
        <f t="shared" si="859"/>
        <v>0</v>
      </c>
      <c r="Q3889" s="8">
        <f t="shared" si="860"/>
        <v>0</v>
      </c>
      <c r="R3889" s="8">
        <f t="shared" si="861"/>
        <v>-14.8</v>
      </c>
      <c r="S3889" t="str">
        <f t="shared" si="862"/>
        <v>11.00.00</v>
      </c>
      <c r="T3889" t="str">
        <f t="shared" si="863"/>
        <v>20.00.00</v>
      </c>
      <c r="U3889" t="str">
        <f t="shared" si="864"/>
        <v>31-lug-2019</v>
      </c>
      <c r="V3889">
        <f t="shared" si="865"/>
        <v>7</v>
      </c>
      <c r="W3889">
        <f t="shared" si="866"/>
        <v>2019</v>
      </c>
      <c r="X3889">
        <f t="shared" si="867"/>
        <v>31</v>
      </c>
      <c r="Y3889" s="25">
        <f t="shared" si="868"/>
        <v>31244.300000000301</v>
      </c>
    </row>
    <row r="3890" spans="1:25">
      <c r="A3890" t="s">
        <v>5022</v>
      </c>
      <c r="B3890" t="s">
        <v>5023</v>
      </c>
      <c r="C3890" t="s">
        <v>25</v>
      </c>
      <c r="D3890">
        <v>6</v>
      </c>
      <c r="E3890" s="36">
        <v>-13.6</v>
      </c>
      <c r="F3890" s="4">
        <v>-1.1000000000000001E-3</v>
      </c>
      <c r="G3890">
        <v>0</v>
      </c>
      <c r="H3890" s="25">
        <v>24.6</v>
      </c>
      <c r="I3890" s="25">
        <v>-14.7</v>
      </c>
      <c r="J3890" s="3">
        <v>10000</v>
      </c>
      <c r="K3890" s="7">
        <f t="shared" si="855"/>
        <v>-2</v>
      </c>
      <c r="L3890" s="6">
        <f t="shared" si="856"/>
        <v>-28.4</v>
      </c>
      <c r="M3890">
        <v>1</v>
      </c>
      <c r="N3890" s="9">
        <f t="shared" si="857"/>
        <v>0</v>
      </c>
      <c r="O3890" s="9">
        <f t="shared" si="858"/>
        <v>-1</v>
      </c>
      <c r="P3890" s="9">
        <f t="shared" si="859"/>
        <v>0</v>
      </c>
      <c r="Q3890" s="8">
        <f t="shared" si="860"/>
        <v>0</v>
      </c>
      <c r="R3890" s="8">
        <f t="shared" si="861"/>
        <v>-13.6</v>
      </c>
      <c r="S3890" t="str">
        <f t="shared" si="862"/>
        <v>3.00.00</v>
      </c>
      <c r="T3890" t="str">
        <f t="shared" si="863"/>
        <v>9.00.00</v>
      </c>
      <c r="U3890" t="str">
        <f t="shared" si="864"/>
        <v>31-lug-2019</v>
      </c>
      <c r="V3890">
        <f t="shared" si="865"/>
        <v>7</v>
      </c>
      <c r="W3890">
        <f t="shared" si="866"/>
        <v>2019</v>
      </c>
      <c r="X3890">
        <f t="shared" si="867"/>
        <v>31</v>
      </c>
      <c r="Y3890" s="25">
        <f t="shared" si="868"/>
        <v>31230.700000000303</v>
      </c>
    </row>
    <row r="3891" spans="1:25">
      <c r="A3891" t="s">
        <v>6955</v>
      </c>
      <c r="B3891" t="s">
        <v>6956</v>
      </c>
      <c r="C3891" t="s">
        <v>55</v>
      </c>
      <c r="D3891">
        <v>21</v>
      </c>
      <c r="E3891" s="36">
        <v>14.2</v>
      </c>
      <c r="F3891" s="4">
        <v>5.9999999999999995E-4</v>
      </c>
      <c r="G3891">
        <v>0</v>
      </c>
      <c r="H3891" s="25">
        <v>101.5</v>
      </c>
      <c r="I3891" s="25">
        <v>-8.1</v>
      </c>
      <c r="J3891" s="3">
        <v>10000</v>
      </c>
      <c r="K3891" s="7">
        <f t="shared" si="855"/>
        <v>1</v>
      </c>
      <c r="L3891" s="6">
        <f t="shared" si="856"/>
        <v>14.2</v>
      </c>
      <c r="M3891">
        <v>1</v>
      </c>
      <c r="N3891" s="9">
        <f t="shared" si="857"/>
        <v>1</v>
      </c>
      <c r="O3891" s="9">
        <f t="shared" si="858"/>
        <v>0</v>
      </c>
      <c r="P3891" s="9">
        <f t="shared" si="859"/>
        <v>0</v>
      </c>
      <c r="Q3891" s="8">
        <f t="shared" si="860"/>
        <v>14.2</v>
      </c>
      <c r="R3891" s="8">
        <f t="shared" si="861"/>
        <v>0</v>
      </c>
      <c r="S3891" t="str">
        <f t="shared" si="862"/>
        <v>13.55.00</v>
      </c>
      <c r="T3891" t="str">
        <f t="shared" si="863"/>
        <v>15.40.00</v>
      </c>
      <c r="U3891" t="str">
        <f t="shared" si="864"/>
        <v xml:space="preserve">1-ago-2019 </v>
      </c>
      <c r="V3891">
        <f t="shared" si="865"/>
        <v>8</v>
      </c>
      <c r="W3891">
        <f t="shared" si="866"/>
        <v>2019</v>
      </c>
      <c r="X3891">
        <f t="shared" si="867"/>
        <v>1</v>
      </c>
      <c r="Y3891" s="25">
        <f t="shared" si="868"/>
        <v>31244.900000000303</v>
      </c>
    </row>
    <row r="3892" spans="1:25">
      <c r="A3892" t="s">
        <v>6957</v>
      </c>
      <c r="B3892" t="s">
        <v>6958</v>
      </c>
      <c r="C3892" t="s">
        <v>25</v>
      </c>
      <c r="D3892">
        <v>5</v>
      </c>
      <c r="E3892" s="36">
        <v>-1.8</v>
      </c>
      <c r="F3892" s="4">
        <v>-1E-4</v>
      </c>
      <c r="G3892">
        <v>0</v>
      </c>
      <c r="H3892" s="25">
        <v>0</v>
      </c>
      <c r="I3892" s="25">
        <v>-14.8</v>
      </c>
      <c r="J3892" s="3">
        <v>10000</v>
      </c>
      <c r="K3892" s="7">
        <f t="shared" si="855"/>
        <v>-1</v>
      </c>
      <c r="L3892" s="6">
        <f t="shared" si="856"/>
        <v>-1.8</v>
      </c>
      <c r="M3892">
        <v>1</v>
      </c>
      <c r="N3892" s="9">
        <f t="shared" si="857"/>
        <v>0</v>
      </c>
      <c r="O3892" s="9">
        <f t="shared" si="858"/>
        <v>-1</v>
      </c>
      <c r="P3892" s="9">
        <f t="shared" si="859"/>
        <v>0</v>
      </c>
      <c r="Q3892" s="8">
        <f t="shared" si="860"/>
        <v>0</v>
      </c>
      <c r="R3892" s="8">
        <f t="shared" si="861"/>
        <v>-1.8</v>
      </c>
      <c r="S3892" t="str">
        <f t="shared" si="862"/>
        <v>17.00.00</v>
      </c>
      <c r="T3892" t="str">
        <f t="shared" si="863"/>
        <v>17.25.00</v>
      </c>
      <c r="U3892" t="str">
        <f t="shared" si="864"/>
        <v xml:space="preserve">1-ago-2019 </v>
      </c>
      <c r="V3892">
        <f t="shared" si="865"/>
        <v>8</v>
      </c>
      <c r="W3892">
        <f t="shared" si="866"/>
        <v>2019</v>
      </c>
      <c r="X3892">
        <f t="shared" si="867"/>
        <v>1</v>
      </c>
      <c r="Y3892" s="25">
        <f t="shared" si="868"/>
        <v>31243.100000000304</v>
      </c>
    </row>
    <row r="3893" spans="1:25">
      <c r="A3893" t="s">
        <v>7829</v>
      </c>
      <c r="B3893" t="s">
        <v>7830</v>
      </c>
      <c r="C3893" t="s">
        <v>25</v>
      </c>
      <c r="D3893">
        <v>13</v>
      </c>
      <c r="E3893" s="36">
        <v>48.3</v>
      </c>
      <c r="F3893" s="4">
        <v>4.0000000000000001E-3</v>
      </c>
      <c r="G3893">
        <v>0</v>
      </c>
      <c r="H3893" s="25">
        <v>70.3</v>
      </c>
      <c r="I3893" s="25">
        <v>-19.5</v>
      </c>
      <c r="J3893" s="3">
        <v>10000</v>
      </c>
      <c r="K3893" s="7">
        <f t="shared" si="855"/>
        <v>1</v>
      </c>
      <c r="L3893" s="6">
        <f t="shared" si="856"/>
        <v>48.3</v>
      </c>
      <c r="M3893">
        <v>1</v>
      </c>
      <c r="N3893" s="9">
        <f t="shared" si="857"/>
        <v>1</v>
      </c>
      <c r="O3893" s="9">
        <f t="shared" si="858"/>
        <v>0</v>
      </c>
      <c r="P3893" s="9">
        <f t="shared" si="859"/>
        <v>0</v>
      </c>
      <c r="Q3893" s="8">
        <f t="shared" si="860"/>
        <v>48.3</v>
      </c>
      <c r="R3893" s="8">
        <f t="shared" si="861"/>
        <v>0</v>
      </c>
      <c r="S3893" t="str">
        <f t="shared" si="862"/>
        <v>9.30.00</v>
      </c>
      <c r="T3893" t="str">
        <f t="shared" si="863"/>
        <v>12.45.00</v>
      </c>
      <c r="U3893" t="str">
        <f t="shared" si="864"/>
        <v xml:space="preserve">1-ago-2019 </v>
      </c>
      <c r="V3893">
        <f t="shared" si="865"/>
        <v>8</v>
      </c>
      <c r="W3893">
        <f t="shared" si="866"/>
        <v>2019</v>
      </c>
      <c r="X3893">
        <f t="shared" si="867"/>
        <v>1</v>
      </c>
      <c r="Y3893" s="25">
        <f t="shared" si="868"/>
        <v>31291.400000000303</v>
      </c>
    </row>
    <row r="3894" spans="1:25">
      <c r="A3894" t="s">
        <v>6954</v>
      </c>
      <c r="B3894" t="s">
        <v>6955</v>
      </c>
      <c r="C3894" t="s">
        <v>25</v>
      </c>
      <c r="D3894">
        <v>51</v>
      </c>
      <c r="E3894" s="36">
        <v>32.1</v>
      </c>
      <c r="F3894" s="4">
        <v>2.5999999999999999E-3</v>
      </c>
      <c r="G3894">
        <v>0</v>
      </c>
      <c r="H3894" s="25">
        <v>66.8</v>
      </c>
      <c r="I3894" s="25">
        <v>-41.5</v>
      </c>
      <c r="J3894" s="3">
        <v>10000</v>
      </c>
      <c r="K3894" s="7">
        <f t="shared" si="855"/>
        <v>2</v>
      </c>
      <c r="L3894" s="6">
        <f t="shared" si="856"/>
        <v>80.400000000000006</v>
      </c>
      <c r="M3894">
        <v>1</v>
      </c>
      <c r="N3894" s="9">
        <f t="shared" si="857"/>
        <v>1</v>
      </c>
      <c r="O3894" s="9">
        <f t="shared" si="858"/>
        <v>0</v>
      </c>
      <c r="P3894" s="9">
        <f t="shared" si="859"/>
        <v>0</v>
      </c>
      <c r="Q3894" s="8">
        <f t="shared" si="860"/>
        <v>32.1</v>
      </c>
      <c r="R3894" s="8">
        <f t="shared" si="861"/>
        <v>0</v>
      </c>
      <c r="S3894" t="str">
        <f t="shared" si="862"/>
        <v>9.40.00</v>
      </c>
      <c r="T3894" t="str">
        <f t="shared" si="863"/>
        <v>13.55.00</v>
      </c>
      <c r="U3894" t="str">
        <f t="shared" si="864"/>
        <v xml:space="preserve">1-ago-2019 </v>
      </c>
      <c r="V3894">
        <f t="shared" si="865"/>
        <v>8</v>
      </c>
      <c r="W3894">
        <f t="shared" si="866"/>
        <v>2019</v>
      </c>
      <c r="X3894">
        <f t="shared" si="867"/>
        <v>1</v>
      </c>
      <c r="Y3894" s="25">
        <f t="shared" si="868"/>
        <v>31323.500000000302</v>
      </c>
    </row>
    <row r="3895" spans="1:25">
      <c r="A3895" t="s">
        <v>7831</v>
      </c>
      <c r="B3895" t="s">
        <v>7832</v>
      </c>
      <c r="C3895" t="s">
        <v>55</v>
      </c>
      <c r="D3895">
        <v>22</v>
      </c>
      <c r="E3895" s="36">
        <v>49</v>
      </c>
      <c r="F3895" s="4">
        <v>4.1000000000000003E-3</v>
      </c>
      <c r="G3895">
        <v>0</v>
      </c>
      <c r="H3895" s="25">
        <v>70</v>
      </c>
      <c r="I3895" s="25">
        <v>-38.6</v>
      </c>
      <c r="J3895" s="3">
        <v>10000</v>
      </c>
      <c r="K3895" s="7">
        <f t="shared" si="855"/>
        <v>3</v>
      </c>
      <c r="L3895" s="6">
        <f t="shared" si="856"/>
        <v>129.4</v>
      </c>
      <c r="M3895">
        <v>1</v>
      </c>
      <c r="N3895" s="9">
        <f t="shared" si="857"/>
        <v>1</v>
      </c>
      <c r="O3895" s="9">
        <f t="shared" si="858"/>
        <v>0</v>
      </c>
      <c r="P3895" s="9">
        <f t="shared" si="859"/>
        <v>0</v>
      </c>
      <c r="Q3895" s="8">
        <f t="shared" si="860"/>
        <v>49</v>
      </c>
      <c r="R3895" s="8">
        <f t="shared" si="861"/>
        <v>0</v>
      </c>
      <c r="S3895" t="str">
        <f t="shared" si="862"/>
        <v>10.45.00</v>
      </c>
      <c r="T3895" t="str">
        <f t="shared" si="863"/>
        <v>16.15.00</v>
      </c>
      <c r="U3895" t="str">
        <f t="shared" si="864"/>
        <v xml:space="preserve">2-ago-2019 </v>
      </c>
      <c r="V3895">
        <f t="shared" si="865"/>
        <v>8</v>
      </c>
      <c r="W3895">
        <f t="shared" si="866"/>
        <v>2019</v>
      </c>
      <c r="X3895">
        <f t="shared" si="867"/>
        <v>2</v>
      </c>
      <c r="Y3895" s="25">
        <f t="shared" si="868"/>
        <v>31372.500000000302</v>
      </c>
    </row>
    <row r="3896" spans="1:25">
      <c r="A3896" t="s">
        <v>6961</v>
      </c>
      <c r="B3896" t="s">
        <v>6962</v>
      </c>
      <c r="C3896" t="s">
        <v>25</v>
      </c>
      <c r="D3896">
        <v>59</v>
      </c>
      <c r="E3896" s="36">
        <v>-74.7</v>
      </c>
      <c r="F3896" s="4">
        <v>-6.1999999999999998E-3</v>
      </c>
      <c r="G3896">
        <v>0</v>
      </c>
      <c r="H3896" s="25">
        <v>17.7</v>
      </c>
      <c r="I3896" s="25">
        <v>-128.5</v>
      </c>
      <c r="J3896" s="3">
        <v>10000</v>
      </c>
      <c r="K3896" s="7">
        <f t="shared" si="855"/>
        <v>-1</v>
      </c>
      <c r="L3896" s="6">
        <f t="shared" si="856"/>
        <v>-74.7</v>
      </c>
      <c r="M3896">
        <v>1</v>
      </c>
      <c r="N3896" s="9">
        <f t="shared" si="857"/>
        <v>0</v>
      </c>
      <c r="O3896" s="9">
        <f t="shared" si="858"/>
        <v>-1</v>
      </c>
      <c r="P3896" s="9">
        <f t="shared" si="859"/>
        <v>0</v>
      </c>
      <c r="Q3896" s="8">
        <f t="shared" si="860"/>
        <v>0</v>
      </c>
      <c r="R3896" s="8">
        <f t="shared" si="861"/>
        <v>-74.7</v>
      </c>
      <c r="S3896" t="str">
        <f t="shared" si="862"/>
        <v>12.30.00</v>
      </c>
      <c r="T3896" t="str">
        <f t="shared" si="863"/>
        <v>17.25.00</v>
      </c>
      <c r="U3896" t="str">
        <f t="shared" si="864"/>
        <v xml:space="preserve">2-ago-2019 </v>
      </c>
      <c r="V3896">
        <f t="shared" si="865"/>
        <v>8</v>
      </c>
      <c r="W3896">
        <f t="shared" si="866"/>
        <v>2019</v>
      </c>
      <c r="X3896">
        <f t="shared" si="867"/>
        <v>2</v>
      </c>
      <c r="Y3896" s="25">
        <f t="shared" si="868"/>
        <v>31297.800000000301</v>
      </c>
    </row>
    <row r="3897" spans="1:25">
      <c r="A3897" t="s">
        <v>5026</v>
      </c>
      <c r="B3897" t="s">
        <v>5027</v>
      </c>
      <c r="C3897" t="s">
        <v>55</v>
      </c>
      <c r="D3897">
        <v>4</v>
      </c>
      <c r="E3897" s="36">
        <v>-68.8</v>
      </c>
      <c r="F3897" s="4">
        <v>-5.7999999999999996E-3</v>
      </c>
      <c r="G3897">
        <v>0</v>
      </c>
      <c r="H3897" s="25">
        <v>0</v>
      </c>
      <c r="I3897" s="25">
        <v>-68.8</v>
      </c>
      <c r="J3897" s="3">
        <v>10000</v>
      </c>
      <c r="K3897" s="7">
        <f t="shared" si="855"/>
        <v>-2</v>
      </c>
      <c r="L3897" s="6">
        <f t="shared" si="856"/>
        <v>-143.5</v>
      </c>
      <c r="M3897">
        <v>1</v>
      </c>
      <c r="N3897" s="9">
        <f t="shared" si="857"/>
        <v>0</v>
      </c>
      <c r="O3897" s="9">
        <f t="shared" si="858"/>
        <v>-1</v>
      </c>
      <c r="P3897" s="9">
        <f t="shared" si="859"/>
        <v>0</v>
      </c>
      <c r="Q3897" s="8">
        <f t="shared" si="860"/>
        <v>0</v>
      </c>
      <c r="R3897" s="8">
        <f t="shared" si="861"/>
        <v>-68.8</v>
      </c>
      <c r="S3897" t="str">
        <f t="shared" si="862"/>
        <v>17.00.00</v>
      </c>
      <c r="T3897" t="str">
        <f t="shared" si="863"/>
        <v>21.00.00</v>
      </c>
      <c r="U3897" t="str">
        <f t="shared" si="864"/>
        <v xml:space="preserve">2-ago-2019 </v>
      </c>
      <c r="V3897">
        <f t="shared" si="865"/>
        <v>8</v>
      </c>
      <c r="W3897">
        <f t="shared" si="866"/>
        <v>2019</v>
      </c>
      <c r="X3897">
        <f t="shared" si="867"/>
        <v>2</v>
      </c>
      <c r="Y3897" s="25">
        <f t="shared" si="868"/>
        <v>31229.000000000302</v>
      </c>
    </row>
    <row r="3898" spans="1:25">
      <c r="A3898" t="s">
        <v>6959</v>
      </c>
      <c r="B3898" t="s">
        <v>6960</v>
      </c>
      <c r="C3898" t="s">
        <v>55</v>
      </c>
      <c r="D3898">
        <v>19</v>
      </c>
      <c r="E3898" s="36">
        <v>72</v>
      </c>
      <c r="F3898" s="4">
        <v>3.0000000000000001E-3</v>
      </c>
      <c r="G3898">
        <v>0</v>
      </c>
      <c r="H3898" s="25">
        <v>158</v>
      </c>
      <c r="I3898" s="25">
        <v>0</v>
      </c>
      <c r="J3898" s="3">
        <v>10000</v>
      </c>
      <c r="K3898" s="7">
        <f t="shared" si="855"/>
        <v>1</v>
      </c>
      <c r="L3898" s="6">
        <f t="shared" si="856"/>
        <v>72</v>
      </c>
      <c r="M3898">
        <v>1</v>
      </c>
      <c r="N3898" s="9">
        <f t="shared" si="857"/>
        <v>1</v>
      </c>
      <c r="O3898" s="9">
        <f t="shared" si="858"/>
        <v>0</v>
      </c>
      <c r="P3898" s="9">
        <f t="shared" si="859"/>
        <v>0</v>
      </c>
      <c r="Q3898" s="8">
        <f t="shared" si="860"/>
        <v>72</v>
      </c>
      <c r="R3898" s="8">
        <f t="shared" si="861"/>
        <v>0</v>
      </c>
      <c r="S3898" t="str">
        <f t="shared" si="862"/>
        <v>9.45.00</v>
      </c>
      <c r="T3898" t="str">
        <f t="shared" si="863"/>
        <v>11.20.00</v>
      </c>
      <c r="U3898" t="str">
        <f t="shared" si="864"/>
        <v xml:space="preserve">2-ago-2019 </v>
      </c>
      <c r="V3898">
        <f t="shared" si="865"/>
        <v>8</v>
      </c>
      <c r="W3898">
        <f t="shared" si="866"/>
        <v>2019</v>
      </c>
      <c r="X3898">
        <f t="shared" si="867"/>
        <v>2</v>
      </c>
      <c r="Y3898" s="25">
        <f t="shared" si="868"/>
        <v>31301.000000000302</v>
      </c>
    </row>
    <row r="3899" spans="1:25">
      <c r="A3899" t="s">
        <v>6963</v>
      </c>
      <c r="B3899" t="s">
        <v>6964</v>
      </c>
      <c r="C3899" t="s">
        <v>55</v>
      </c>
      <c r="D3899">
        <v>53</v>
      </c>
      <c r="E3899" s="36">
        <v>-36.6</v>
      </c>
      <c r="F3899" s="4">
        <v>-1.6000000000000001E-3</v>
      </c>
      <c r="G3899">
        <v>0</v>
      </c>
      <c r="H3899" s="25">
        <v>54.6</v>
      </c>
      <c r="I3899" s="25">
        <v>-98.4</v>
      </c>
      <c r="J3899" s="3">
        <v>10000</v>
      </c>
      <c r="K3899" s="7">
        <f t="shared" si="855"/>
        <v>-1</v>
      </c>
      <c r="L3899" s="6">
        <f t="shared" si="856"/>
        <v>-36.6</v>
      </c>
      <c r="M3899">
        <v>1</v>
      </c>
      <c r="N3899" s="9">
        <f t="shared" si="857"/>
        <v>0</v>
      </c>
      <c r="O3899" s="9">
        <f t="shared" si="858"/>
        <v>-1</v>
      </c>
      <c r="P3899" s="9">
        <f t="shared" si="859"/>
        <v>0</v>
      </c>
      <c r="Q3899" s="8">
        <f t="shared" si="860"/>
        <v>0</v>
      </c>
      <c r="R3899" s="8">
        <f t="shared" si="861"/>
        <v>-36.6</v>
      </c>
      <c r="S3899" t="str">
        <f t="shared" si="862"/>
        <v>10.10.00</v>
      </c>
      <c r="T3899" t="str">
        <f t="shared" si="863"/>
        <v>14.35.00</v>
      </c>
      <c r="U3899" t="str">
        <f t="shared" si="864"/>
        <v xml:space="preserve">5-ago-2019 </v>
      </c>
      <c r="V3899">
        <f t="shared" si="865"/>
        <v>8</v>
      </c>
      <c r="W3899">
        <f t="shared" si="866"/>
        <v>2019</v>
      </c>
      <c r="X3899">
        <f t="shared" si="867"/>
        <v>5</v>
      </c>
      <c r="Y3899" s="25">
        <f t="shared" si="868"/>
        <v>31264.400000000303</v>
      </c>
    </row>
    <row r="3900" spans="1:25">
      <c r="A3900" t="s">
        <v>6964</v>
      </c>
      <c r="B3900" t="s">
        <v>6965</v>
      </c>
      <c r="C3900" t="s">
        <v>25</v>
      </c>
      <c r="D3900">
        <v>26</v>
      </c>
      <c r="E3900" s="36">
        <v>-70</v>
      </c>
      <c r="F3900" s="4">
        <v>-6.0000000000000001E-3</v>
      </c>
      <c r="G3900">
        <v>0</v>
      </c>
      <c r="H3900" s="25">
        <v>0</v>
      </c>
      <c r="I3900" s="25">
        <v>-95</v>
      </c>
      <c r="J3900" s="3">
        <v>10000</v>
      </c>
      <c r="K3900" s="7">
        <f t="shared" si="855"/>
        <v>-2</v>
      </c>
      <c r="L3900" s="6">
        <f t="shared" si="856"/>
        <v>-106.6</v>
      </c>
      <c r="M3900">
        <v>1</v>
      </c>
      <c r="N3900" s="9">
        <f t="shared" si="857"/>
        <v>0</v>
      </c>
      <c r="O3900" s="9">
        <f t="shared" si="858"/>
        <v>-1</v>
      </c>
      <c r="P3900" s="9">
        <f t="shared" si="859"/>
        <v>0</v>
      </c>
      <c r="Q3900" s="8">
        <f t="shared" si="860"/>
        <v>0</v>
      </c>
      <c r="R3900" s="8">
        <f t="shared" si="861"/>
        <v>-70</v>
      </c>
      <c r="S3900" t="str">
        <f t="shared" si="862"/>
        <v>14.35.00</v>
      </c>
      <c r="T3900" t="str">
        <f t="shared" si="863"/>
        <v>16.45.00</v>
      </c>
      <c r="U3900" t="str">
        <f t="shared" si="864"/>
        <v xml:space="preserve">5-ago-2019 </v>
      </c>
      <c r="V3900">
        <f t="shared" si="865"/>
        <v>8</v>
      </c>
      <c r="W3900">
        <f t="shared" si="866"/>
        <v>2019</v>
      </c>
      <c r="X3900">
        <f t="shared" si="867"/>
        <v>5</v>
      </c>
      <c r="Y3900" s="25">
        <f t="shared" si="868"/>
        <v>31194.400000000303</v>
      </c>
    </row>
    <row r="3901" spans="1:25">
      <c r="A3901" t="s">
        <v>6965</v>
      </c>
      <c r="B3901" t="s">
        <v>6966</v>
      </c>
      <c r="C3901" t="s">
        <v>55</v>
      </c>
      <c r="D3901">
        <v>8</v>
      </c>
      <c r="E3901" s="36">
        <v>-118</v>
      </c>
      <c r="F3901" s="4">
        <v>-5.1000000000000004E-3</v>
      </c>
      <c r="G3901">
        <v>0</v>
      </c>
      <c r="H3901" s="25">
        <v>0</v>
      </c>
      <c r="I3901" s="25">
        <v>-124.6</v>
      </c>
      <c r="J3901" s="3">
        <v>10000</v>
      </c>
      <c r="K3901" s="7">
        <f t="shared" si="855"/>
        <v>-3</v>
      </c>
      <c r="L3901" s="6">
        <f t="shared" si="856"/>
        <v>-224.6</v>
      </c>
      <c r="M3901">
        <v>1</v>
      </c>
      <c r="N3901" s="9">
        <f t="shared" si="857"/>
        <v>0</v>
      </c>
      <c r="O3901" s="9">
        <f t="shared" si="858"/>
        <v>-1</v>
      </c>
      <c r="P3901" s="9">
        <f t="shared" si="859"/>
        <v>0</v>
      </c>
      <c r="Q3901" s="8">
        <f t="shared" si="860"/>
        <v>0</v>
      </c>
      <c r="R3901" s="8">
        <f t="shared" si="861"/>
        <v>-118</v>
      </c>
      <c r="S3901" t="str">
        <f t="shared" si="862"/>
        <v>16.45.00</v>
      </c>
      <c r="T3901" t="str">
        <f t="shared" si="863"/>
        <v>17.25.00</v>
      </c>
      <c r="U3901" t="str">
        <f t="shared" si="864"/>
        <v xml:space="preserve">5-ago-2019 </v>
      </c>
      <c r="V3901">
        <f t="shared" si="865"/>
        <v>8</v>
      </c>
      <c r="W3901">
        <f t="shared" si="866"/>
        <v>2019</v>
      </c>
      <c r="X3901">
        <f t="shared" si="867"/>
        <v>5</v>
      </c>
      <c r="Y3901" s="25">
        <f t="shared" si="868"/>
        <v>31076.400000000303</v>
      </c>
    </row>
    <row r="3902" spans="1:25">
      <c r="A3902" t="s">
        <v>6967</v>
      </c>
      <c r="B3902" t="s">
        <v>6968</v>
      </c>
      <c r="C3902" t="s">
        <v>25</v>
      </c>
      <c r="D3902">
        <v>7</v>
      </c>
      <c r="E3902" s="36">
        <v>-40.700000000000003</v>
      </c>
      <c r="F3902" s="4">
        <v>-3.5000000000000001E-3</v>
      </c>
      <c r="G3902">
        <v>0</v>
      </c>
      <c r="H3902" s="25">
        <v>23.5</v>
      </c>
      <c r="I3902" s="25">
        <v>-40.700000000000003</v>
      </c>
      <c r="J3902" s="3">
        <v>10000</v>
      </c>
      <c r="K3902" s="7">
        <f t="shared" si="855"/>
        <v>-4</v>
      </c>
      <c r="L3902" s="6">
        <f t="shared" si="856"/>
        <v>-265.3</v>
      </c>
      <c r="M3902">
        <v>1</v>
      </c>
      <c r="N3902" s="9">
        <f t="shared" si="857"/>
        <v>0</v>
      </c>
      <c r="O3902" s="9">
        <f t="shared" si="858"/>
        <v>-1</v>
      </c>
      <c r="P3902" s="9">
        <f t="shared" si="859"/>
        <v>0</v>
      </c>
      <c r="Q3902" s="8">
        <f t="shared" si="860"/>
        <v>0</v>
      </c>
      <c r="R3902" s="8">
        <f t="shared" si="861"/>
        <v>-40.700000000000003</v>
      </c>
      <c r="S3902" t="str">
        <f t="shared" si="862"/>
        <v>16.50.00</v>
      </c>
      <c r="T3902" t="str">
        <f t="shared" si="863"/>
        <v>17.25.00</v>
      </c>
      <c r="U3902" t="str">
        <f t="shared" si="864"/>
        <v xml:space="preserve">7-ago-2019 </v>
      </c>
      <c r="V3902">
        <f t="shared" si="865"/>
        <v>8</v>
      </c>
      <c r="W3902">
        <f t="shared" si="866"/>
        <v>2019</v>
      </c>
      <c r="X3902">
        <f t="shared" si="867"/>
        <v>7</v>
      </c>
      <c r="Y3902" s="25">
        <f t="shared" si="868"/>
        <v>31035.700000000303</v>
      </c>
    </row>
    <row r="3903" spans="1:25">
      <c r="A3903" t="s">
        <v>5028</v>
      </c>
      <c r="B3903" t="s">
        <v>5029</v>
      </c>
      <c r="C3903" t="s">
        <v>25</v>
      </c>
      <c r="D3903">
        <v>5</v>
      </c>
      <c r="E3903" s="36">
        <v>-58.8</v>
      </c>
      <c r="F3903" s="4">
        <v>-5.0000000000000001E-3</v>
      </c>
      <c r="G3903">
        <v>0</v>
      </c>
      <c r="H3903" s="25">
        <v>5.4</v>
      </c>
      <c r="I3903" s="25">
        <v>-58.8</v>
      </c>
      <c r="J3903" s="3">
        <v>10000</v>
      </c>
      <c r="K3903" s="7">
        <f t="shared" si="855"/>
        <v>-5</v>
      </c>
      <c r="L3903" s="6">
        <f t="shared" si="856"/>
        <v>-324.10000000000002</v>
      </c>
      <c r="M3903">
        <v>1</v>
      </c>
      <c r="N3903" s="9">
        <f t="shared" si="857"/>
        <v>0</v>
      </c>
      <c r="O3903" s="9">
        <f t="shared" si="858"/>
        <v>-1</v>
      </c>
      <c r="P3903" s="9">
        <f t="shared" si="859"/>
        <v>0</v>
      </c>
      <c r="Q3903" s="8">
        <f t="shared" si="860"/>
        <v>0</v>
      </c>
      <c r="R3903" s="8">
        <f t="shared" si="861"/>
        <v>-58.8</v>
      </c>
      <c r="S3903" t="str">
        <f t="shared" si="862"/>
        <v>21.00.00</v>
      </c>
      <c r="T3903" t="str">
        <f t="shared" si="863"/>
        <v>2.00.00</v>
      </c>
      <c r="U3903" t="str">
        <f t="shared" si="864"/>
        <v xml:space="preserve">7-ago-2019 </v>
      </c>
      <c r="V3903">
        <f t="shared" si="865"/>
        <v>8</v>
      </c>
      <c r="W3903">
        <f t="shared" si="866"/>
        <v>2019</v>
      </c>
      <c r="X3903">
        <f t="shared" si="867"/>
        <v>7</v>
      </c>
      <c r="Y3903" s="25">
        <f t="shared" si="868"/>
        <v>30976.900000000303</v>
      </c>
    </row>
    <row r="3904" spans="1:25">
      <c r="A3904" t="s">
        <v>6969</v>
      </c>
      <c r="B3904" t="s">
        <v>6970</v>
      </c>
      <c r="C3904" t="s">
        <v>25</v>
      </c>
      <c r="D3904">
        <v>62</v>
      </c>
      <c r="E3904" s="36">
        <v>48.9</v>
      </c>
      <c r="F3904" s="4">
        <v>4.1999999999999997E-3</v>
      </c>
      <c r="G3904">
        <v>0</v>
      </c>
      <c r="H3904" s="25">
        <v>51.9</v>
      </c>
      <c r="I3904" s="25">
        <v>-39</v>
      </c>
      <c r="J3904" s="3">
        <v>10000</v>
      </c>
      <c r="K3904" s="7">
        <f t="shared" si="855"/>
        <v>1</v>
      </c>
      <c r="L3904" s="6">
        <f t="shared" si="856"/>
        <v>48.9</v>
      </c>
      <c r="M3904">
        <v>1</v>
      </c>
      <c r="N3904" s="9">
        <f t="shared" si="857"/>
        <v>1</v>
      </c>
      <c r="O3904" s="9">
        <f t="shared" si="858"/>
        <v>0</v>
      </c>
      <c r="P3904" s="9">
        <f t="shared" si="859"/>
        <v>0</v>
      </c>
      <c r="Q3904" s="8">
        <f t="shared" si="860"/>
        <v>48.9</v>
      </c>
      <c r="R3904" s="8">
        <f t="shared" si="861"/>
        <v>0</v>
      </c>
      <c r="S3904" t="str">
        <f t="shared" si="862"/>
        <v>12.15.00</v>
      </c>
      <c r="T3904" t="str">
        <f t="shared" si="863"/>
        <v>17.25.00</v>
      </c>
      <c r="U3904" t="str">
        <f t="shared" si="864"/>
        <v xml:space="preserve">8-ago-2019 </v>
      </c>
      <c r="V3904">
        <f t="shared" si="865"/>
        <v>8</v>
      </c>
      <c r="W3904">
        <f t="shared" si="866"/>
        <v>2019</v>
      </c>
      <c r="X3904">
        <f t="shared" si="867"/>
        <v>8</v>
      </c>
      <c r="Y3904" s="25">
        <f t="shared" si="868"/>
        <v>31025.800000000305</v>
      </c>
    </row>
    <row r="3905" spans="1:25">
      <c r="A3905" t="s">
        <v>5030</v>
      </c>
      <c r="B3905" t="s">
        <v>5031</v>
      </c>
      <c r="C3905" t="s">
        <v>25</v>
      </c>
      <c r="D3905">
        <v>8</v>
      </c>
      <c r="E3905" s="36">
        <v>-2.8</v>
      </c>
      <c r="F3905" s="4">
        <v>-2.0000000000000001E-4</v>
      </c>
      <c r="G3905">
        <v>0</v>
      </c>
      <c r="H3905" s="25">
        <v>60.3</v>
      </c>
      <c r="I3905" s="25">
        <v>-2.8</v>
      </c>
      <c r="J3905" s="3">
        <v>10000</v>
      </c>
      <c r="K3905" s="7">
        <f t="shared" si="855"/>
        <v>-1</v>
      </c>
      <c r="L3905" s="6">
        <f t="shared" si="856"/>
        <v>-2.8</v>
      </c>
      <c r="M3905">
        <v>1</v>
      </c>
      <c r="N3905" s="9">
        <f t="shared" si="857"/>
        <v>0</v>
      </c>
      <c r="O3905" s="9">
        <f t="shared" si="858"/>
        <v>-1</v>
      </c>
      <c r="P3905" s="9">
        <f t="shared" si="859"/>
        <v>0</v>
      </c>
      <c r="Q3905" s="8">
        <f t="shared" si="860"/>
        <v>0</v>
      </c>
      <c r="R3905" s="8">
        <f t="shared" si="861"/>
        <v>-2.8</v>
      </c>
      <c r="S3905" t="str">
        <f t="shared" si="862"/>
        <v>16.00.00</v>
      </c>
      <c r="T3905" t="str">
        <f t="shared" si="863"/>
        <v>0.00.00</v>
      </c>
      <c r="U3905" t="str">
        <f t="shared" si="864"/>
        <v xml:space="preserve">8-ago-2019 </v>
      </c>
      <c r="V3905">
        <f t="shared" si="865"/>
        <v>8</v>
      </c>
      <c r="W3905">
        <f t="shared" si="866"/>
        <v>2019</v>
      </c>
      <c r="X3905">
        <f t="shared" si="867"/>
        <v>8</v>
      </c>
      <c r="Y3905" s="25">
        <f t="shared" si="868"/>
        <v>31023.000000000306</v>
      </c>
    </row>
    <row r="3906" spans="1:25">
      <c r="A3906" t="s">
        <v>5033</v>
      </c>
      <c r="B3906" t="s">
        <v>5034</v>
      </c>
      <c r="C3906" t="s">
        <v>55</v>
      </c>
      <c r="D3906">
        <v>8</v>
      </c>
      <c r="E3906" s="36">
        <v>30.2</v>
      </c>
      <c r="F3906" s="4">
        <v>2.5999999999999999E-3</v>
      </c>
      <c r="G3906">
        <v>0</v>
      </c>
      <c r="H3906" s="25">
        <v>89.4</v>
      </c>
      <c r="I3906" s="25">
        <v>0</v>
      </c>
      <c r="J3906" s="3">
        <v>10000</v>
      </c>
      <c r="K3906" s="7">
        <f t="shared" si="855"/>
        <v>1</v>
      </c>
      <c r="L3906" s="6">
        <f t="shared" si="856"/>
        <v>30.2</v>
      </c>
      <c r="M3906">
        <v>1</v>
      </c>
      <c r="N3906" s="9">
        <f t="shared" si="857"/>
        <v>1</v>
      </c>
      <c r="O3906" s="9">
        <f t="shared" si="858"/>
        <v>0</v>
      </c>
      <c r="P3906" s="9">
        <f t="shared" si="859"/>
        <v>0</v>
      </c>
      <c r="Q3906" s="8">
        <f t="shared" si="860"/>
        <v>30.2</v>
      </c>
      <c r="R3906" s="8">
        <f t="shared" si="861"/>
        <v>0</v>
      </c>
      <c r="S3906" t="str">
        <f t="shared" si="862"/>
        <v>11.00.00</v>
      </c>
      <c r="T3906" t="str">
        <f t="shared" si="863"/>
        <v>19.00.00</v>
      </c>
      <c r="U3906" t="str">
        <f t="shared" si="864"/>
        <v xml:space="preserve">9-ago-2019 </v>
      </c>
      <c r="V3906">
        <f t="shared" si="865"/>
        <v>8</v>
      </c>
      <c r="W3906">
        <f t="shared" si="866"/>
        <v>2019</v>
      </c>
      <c r="X3906">
        <f t="shared" si="867"/>
        <v>9</v>
      </c>
      <c r="Y3906" s="25">
        <f t="shared" si="868"/>
        <v>31053.200000000306</v>
      </c>
    </row>
    <row r="3907" spans="1:25">
      <c r="A3907" t="s">
        <v>6971</v>
      </c>
      <c r="B3907" t="s">
        <v>6972</v>
      </c>
      <c r="C3907" t="s">
        <v>25</v>
      </c>
      <c r="D3907">
        <v>21</v>
      </c>
      <c r="E3907" s="36">
        <v>-53.7</v>
      </c>
      <c r="F3907" s="4">
        <v>-4.5999999999999999E-3</v>
      </c>
      <c r="G3907">
        <v>0</v>
      </c>
      <c r="H3907" s="25">
        <v>0</v>
      </c>
      <c r="I3907" s="25">
        <v>-69.7</v>
      </c>
      <c r="J3907" s="3">
        <v>10000</v>
      </c>
      <c r="K3907" s="7">
        <f t="shared" si="855"/>
        <v>-1</v>
      </c>
      <c r="L3907" s="6">
        <f t="shared" si="856"/>
        <v>-53.7</v>
      </c>
      <c r="M3907">
        <v>1</v>
      </c>
      <c r="N3907" s="9">
        <f t="shared" si="857"/>
        <v>0</v>
      </c>
      <c r="O3907" s="9">
        <f t="shared" si="858"/>
        <v>-1</v>
      </c>
      <c r="P3907" s="9">
        <f t="shared" si="859"/>
        <v>0</v>
      </c>
      <c r="Q3907" s="8">
        <f t="shared" si="860"/>
        <v>0</v>
      </c>
      <c r="R3907" s="8">
        <f t="shared" si="861"/>
        <v>-53.7</v>
      </c>
      <c r="S3907" t="str">
        <f t="shared" si="862"/>
        <v>15.40.00</v>
      </c>
      <c r="T3907" t="str">
        <f t="shared" si="863"/>
        <v>17.25.00</v>
      </c>
      <c r="U3907" t="str">
        <f t="shared" si="864"/>
        <v xml:space="preserve">9-ago-2019 </v>
      </c>
      <c r="V3907">
        <f t="shared" si="865"/>
        <v>8</v>
      </c>
      <c r="W3907">
        <f t="shared" si="866"/>
        <v>2019</v>
      </c>
      <c r="X3907">
        <f t="shared" si="867"/>
        <v>9</v>
      </c>
      <c r="Y3907" s="25">
        <f t="shared" si="868"/>
        <v>30999.500000000306</v>
      </c>
    </row>
    <row r="3908" spans="1:25">
      <c r="A3908" t="s">
        <v>5032</v>
      </c>
      <c r="B3908" t="s">
        <v>5032</v>
      </c>
      <c r="C3908" t="s">
        <v>55</v>
      </c>
      <c r="D3908">
        <v>0</v>
      </c>
      <c r="E3908" s="36">
        <v>-35.799999999999997</v>
      </c>
      <c r="F3908" s="4">
        <v>-3.0000000000000001E-3</v>
      </c>
      <c r="G3908">
        <v>0</v>
      </c>
      <c r="H3908" s="25">
        <v>0</v>
      </c>
      <c r="I3908" s="25">
        <v>-35.799999999999997</v>
      </c>
      <c r="J3908" s="3">
        <v>10000</v>
      </c>
      <c r="K3908" s="7">
        <f t="shared" si="855"/>
        <v>-2</v>
      </c>
      <c r="L3908" s="6">
        <f t="shared" si="856"/>
        <v>-89.5</v>
      </c>
      <c r="M3908">
        <v>1</v>
      </c>
      <c r="N3908" s="9">
        <f t="shared" si="857"/>
        <v>0</v>
      </c>
      <c r="O3908" s="9">
        <f t="shared" si="858"/>
        <v>-1</v>
      </c>
      <c r="P3908" s="9">
        <f t="shared" si="859"/>
        <v>0</v>
      </c>
      <c r="Q3908" s="8">
        <f t="shared" si="860"/>
        <v>0</v>
      </c>
      <c r="R3908" s="8">
        <f t="shared" si="861"/>
        <v>-35.799999999999997</v>
      </c>
      <c r="S3908" t="str">
        <f t="shared" si="862"/>
        <v>9.00.00</v>
      </c>
      <c r="T3908" t="str">
        <f t="shared" si="863"/>
        <v>9.00.00</v>
      </c>
      <c r="U3908" t="str">
        <f t="shared" si="864"/>
        <v xml:space="preserve">9-ago-2019 </v>
      </c>
      <c r="V3908">
        <f t="shared" si="865"/>
        <v>8</v>
      </c>
      <c r="W3908">
        <f t="shared" si="866"/>
        <v>2019</v>
      </c>
      <c r="X3908">
        <f t="shared" si="867"/>
        <v>9</v>
      </c>
      <c r="Y3908" s="25">
        <f t="shared" si="868"/>
        <v>30963.700000000306</v>
      </c>
    </row>
    <row r="3909" spans="1:25">
      <c r="A3909" t="s">
        <v>6973</v>
      </c>
      <c r="B3909" t="s">
        <v>6974</v>
      </c>
      <c r="C3909" t="s">
        <v>55</v>
      </c>
      <c r="D3909">
        <v>53</v>
      </c>
      <c r="E3909" s="36">
        <v>76.400000000000006</v>
      </c>
      <c r="F3909" s="4">
        <v>3.3E-3</v>
      </c>
      <c r="G3909">
        <v>0</v>
      </c>
      <c r="H3909" s="25">
        <v>160.4</v>
      </c>
      <c r="I3909" s="25">
        <v>-1</v>
      </c>
      <c r="J3909" s="3">
        <v>10000</v>
      </c>
      <c r="K3909" s="7">
        <f t="shared" si="855"/>
        <v>1</v>
      </c>
      <c r="L3909" s="6">
        <f t="shared" si="856"/>
        <v>76.400000000000006</v>
      </c>
      <c r="M3909">
        <v>1</v>
      </c>
      <c r="N3909" s="9">
        <f t="shared" si="857"/>
        <v>1</v>
      </c>
      <c r="O3909" s="9">
        <f t="shared" si="858"/>
        <v>0</v>
      </c>
      <c r="P3909" s="9">
        <f t="shared" si="859"/>
        <v>0</v>
      </c>
      <c r="Q3909" s="8">
        <f t="shared" si="860"/>
        <v>76.400000000000006</v>
      </c>
      <c r="R3909" s="8">
        <f t="shared" si="861"/>
        <v>0</v>
      </c>
      <c r="S3909" t="str">
        <f t="shared" si="862"/>
        <v>10.25.00</v>
      </c>
      <c r="T3909" t="str">
        <f t="shared" si="863"/>
        <v>14.50.00</v>
      </c>
      <c r="U3909" t="str">
        <f t="shared" si="864"/>
        <v>12-ago-2019</v>
      </c>
      <c r="V3909">
        <f t="shared" si="865"/>
        <v>8</v>
      </c>
      <c r="W3909">
        <f t="shared" si="866"/>
        <v>2019</v>
      </c>
      <c r="X3909">
        <f t="shared" si="867"/>
        <v>12</v>
      </c>
      <c r="Y3909" s="25">
        <f t="shared" si="868"/>
        <v>31040.100000000308</v>
      </c>
    </row>
    <row r="3910" spans="1:25">
      <c r="A3910" t="s">
        <v>2738</v>
      </c>
      <c r="B3910" t="s">
        <v>2739</v>
      </c>
      <c r="C3910" t="s">
        <v>55</v>
      </c>
      <c r="D3910">
        <v>8</v>
      </c>
      <c r="E3910" s="38">
        <v>100.8</v>
      </c>
      <c r="F3910" s="4">
        <v>4.3E-3</v>
      </c>
      <c r="G3910">
        <v>0</v>
      </c>
      <c r="H3910" s="25">
        <v>101.4</v>
      </c>
      <c r="I3910" s="25">
        <v>-56.6</v>
      </c>
      <c r="J3910" s="3">
        <v>10000</v>
      </c>
      <c r="K3910" s="7">
        <f t="shared" si="855"/>
        <v>2</v>
      </c>
      <c r="L3910" s="6">
        <f t="shared" si="856"/>
        <v>177.2</v>
      </c>
      <c r="M3910">
        <v>1</v>
      </c>
      <c r="N3910" s="9">
        <f t="shared" si="857"/>
        <v>1</v>
      </c>
      <c r="O3910" s="9">
        <f t="shared" si="858"/>
        <v>0</v>
      </c>
      <c r="P3910" s="9">
        <f t="shared" si="859"/>
        <v>0</v>
      </c>
      <c r="Q3910" s="8">
        <f t="shared" si="860"/>
        <v>100.8</v>
      </c>
      <c r="R3910" s="8">
        <f t="shared" si="861"/>
        <v>0</v>
      </c>
      <c r="S3910" t="str">
        <f t="shared" si="862"/>
        <v>13.00.00</v>
      </c>
      <c r="T3910" t="str">
        <f t="shared" si="863"/>
        <v>21.00.00</v>
      </c>
      <c r="U3910" t="str">
        <f t="shared" si="864"/>
        <v>12-ago-2019</v>
      </c>
      <c r="V3910">
        <f t="shared" si="865"/>
        <v>8</v>
      </c>
      <c r="W3910">
        <f t="shared" si="866"/>
        <v>2019</v>
      </c>
      <c r="X3910">
        <f t="shared" si="867"/>
        <v>12</v>
      </c>
      <c r="Y3910" s="25">
        <f t="shared" si="868"/>
        <v>31140.900000000307</v>
      </c>
    </row>
    <row r="3911" spans="1:25">
      <c r="A3911" t="s">
        <v>6975</v>
      </c>
      <c r="B3911" t="s">
        <v>6976</v>
      </c>
      <c r="C3911" t="s">
        <v>25</v>
      </c>
      <c r="D3911">
        <v>26</v>
      </c>
      <c r="E3911" s="36">
        <v>11.4</v>
      </c>
      <c r="F3911" s="4">
        <v>1E-3</v>
      </c>
      <c r="G3911">
        <v>0</v>
      </c>
      <c r="H3911" s="25">
        <v>38.4</v>
      </c>
      <c r="I3911" s="25">
        <v>-9.8000000000000007</v>
      </c>
      <c r="J3911" s="3">
        <v>10000</v>
      </c>
      <c r="K3911" s="7">
        <f t="shared" ref="K3911:K3974" si="869">+IF(AND(E3911&gt;=0,E3910&gt;=0),K3910+1,IF(AND(E3911&lt;0,E3910&lt;0),K3910-1,IF(AND(E3911&gt;=0,E3910&lt;0),1,-1)))</f>
        <v>3</v>
      </c>
      <c r="L3911" s="6">
        <f t="shared" ref="L3911:L3974" si="870">+IF(AND(E3911&gt;=0,E3910&gt;=0),L3910+E3911,IF(AND(E3911&lt;0,E3910&lt;0),L3910+E3911,E3911))</f>
        <v>188.6</v>
      </c>
      <c r="M3911">
        <v>1</v>
      </c>
      <c r="N3911" s="9">
        <f t="shared" ref="N3911:N3974" si="871">+IF(E3911&gt;0,1,0)</f>
        <v>1</v>
      </c>
      <c r="O3911" s="9">
        <f t="shared" ref="O3911:O3974" si="872">+IF(E3911&lt;0,-1,0)</f>
        <v>0</v>
      </c>
      <c r="P3911" s="9">
        <f t="shared" ref="P3911:P3974" si="873">+IF(E3911=0,1,0)</f>
        <v>0</v>
      </c>
      <c r="Q3911" s="8">
        <f t="shared" ref="Q3911:Q3974" si="874">IF(E3911&gt;=0,E3911,0)</f>
        <v>11.4</v>
      </c>
      <c r="R3911" s="8">
        <f t="shared" ref="R3911:R3974" si="875">IF(E3911&lt;0,E3911,0)</f>
        <v>0</v>
      </c>
      <c r="S3911" t="str">
        <f t="shared" ref="S3911:S3974" si="876">REPLACE(A3911,1,SEARCH(" ",A3911),"")</f>
        <v>15.15.00</v>
      </c>
      <c r="T3911" t="str">
        <f t="shared" ref="T3911:T3974" si="877">REPLACE(B3911,1,SEARCH(" ",B3911),"")</f>
        <v>17.25.00</v>
      </c>
      <c r="U3911" t="str">
        <f t="shared" ref="U3911:U3974" si="878">LEFT(A3911,11)</f>
        <v>12-ago-2019</v>
      </c>
      <c r="V3911">
        <f t="shared" ref="V3911:V3974" si="879">MONTH(U3911)</f>
        <v>8</v>
      </c>
      <c r="W3911">
        <f t="shared" ref="W3911:W3974" si="880">YEAR(U3911)</f>
        <v>2019</v>
      </c>
      <c r="X3911">
        <f t="shared" ref="X3911:X3974" si="881">DAY(U3911)</f>
        <v>12</v>
      </c>
      <c r="Y3911" s="25">
        <f t="shared" ref="Y3911:Y3974" si="882">Y3910+E3911</f>
        <v>31152.300000000309</v>
      </c>
    </row>
    <row r="3912" spans="1:25">
      <c r="A3912" t="s">
        <v>6977</v>
      </c>
      <c r="B3912" t="s">
        <v>6978</v>
      </c>
      <c r="C3912" t="s">
        <v>25</v>
      </c>
      <c r="D3912">
        <v>21</v>
      </c>
      <c r="E3912" s="36">
        <v>119.5</v>
      </c>
      <c r="F3912" s="4">
        <v>1.03E-2</v>
      </c>
      <c r="G3912">
        <v>0</v>
      </c>
      <c r="H3912" s="25">
        <v>179.8</v>
      </c>
      <c r="I3912" s="25">
        <v>-0.7</v>
      </c>
      <c r="J3912" s="3">
        <v>10000</v>
      </c>
      <c r="K3912" s="7">
        <f t="shared" si="869"/>
        <v>4</v>
      </c>
      <c r="L3912" s="6">
        <f t="shared" si="870"/>
        <v>308.10000000000002</v>
      </c>
      <c r="M3912">
        <v>1</v>
      </c>
      <c r="N3912" s="9">
        <f t="shared" si="871"/>
        <v>1</v>
      </c>
      <c r="O3912" s="9">
        <f t="shared" si="872"/>
        <v>0</v>
      </c>
      <c r="P3912" s="9">
        <f t="shared" si="873"/>
        <v>0</v>
      </c>
      <c r="Q3912" s="8">
        <f t="shared" si="874"/>
        <v>119.5</v>
      </c>
      <c r="R3912" s="8">
        <f t="shared" si="875"/>
        <v>0</v>
      </c>
      <c r="S3912" t="str">
        <f t="shared" si="876"/>
        <v>15.40.00</v>
      </c>
      <c r="T3912" t="str">
        <f t="shared" si="877"/>
        <v>17.25.00</v>
      </c>
      <c r="U3912" t="str">
        <f t="shared" si="878"/>
        <v>13-ago-2019</v>
      </c>
      <c r="V3912">
        <f t="shared" si="879"/>
        <v>8</v>
      </c>
      <c r="W3912">
        <f t="shared" si="880"/>
        <v>2019</v>
      </c>
      <c r="X3912">
        <f t="shared" si="881"/>
        <v>13</v>
      </c>
      <c r="Y3912" s="25">
        <f t="shared" si="882"/>
        <v>31271.800000000309</v>
      </c>
    </row>
    <row r="3913" spans="1:25">
      <c r="A3913" t="s">
        <v>5035</v>
      </c>
      <c r="B3913" t="s">
        <v>5036</v>
      </c>
      <c r="C3913" t="s">
        <v>25</v>
      </c>
      <c r="D3913">
        <v>5</v>
      </c>
      <c r="E3913" s="36">
        <v>-29.8</v>
      </c>
      <c r="F3913" s="4">
        <v>-2.5999999999999999E-3</v>
      </c>
      <c r="G3913">
        <v>0</v>
      </c>
      <c r="H3913" s="25">
        <v>17.399999999999999</v>
      </c>
      <c r="I3913" s="25">
        <v>-29.8</v>
      </c>
      <c r="J3913" s="3">
        <v>10000</v>
      </c>
      <c r="K3913" s="7">
        <f t="shared" si="869"/>
        <v>-1</v>
      </c>
      <c r="L3913" s="6">
        <f t="shared" si="870"/>
        <v>-29.8</v>
      </c>
      <c r="M3913">
        <v>1</v>
      </c>
      <c r="N3913" s="9">
        <f t="shared" si="871"/>
        <v>0</v>
      </c>
      <c r="O3913" s="9">
        <f t="shared" si="872"/>
        <v>-1</v>
      </c>
      <c r="P3913" s="9">
        <f t="shared" si="873"/>
        <v>0</v>
      </c>
      <c r="Q3913" s="8">
        <f t="shared" si="874"/>
        <v>0</v>
      </c>
      <c r="R3913" s="8">
        <f t="shared" si="875"/>
        <v>-29.8</v>
      </c>
      <c r="S3913" t="str">
        <f t="shared" si="876"/>
        <v>3.00.00</v>
      </c>
      <c r="T3913" t="str">
        <f t="shared" si="877"/>
        <v>8.00.00</v>
      </c>
      <c r="U3913" t="str">
        <f t="shared" si="878"/>
        <v>13-ago-2019</v>
      </c>
      <c r="V3913">
        <f t="shared" si="879"/>
        <v>8</v>
      </c>
      <c r="W3913">
        <f t="shared" si="880"/>
        <v>2019</v>
      </c>
      <c r="X3913">
        <f t="shared" si="881"/>
        <v>13</v>
      </c>
      <c r="Y3913" s="25">
        <f t="shared" si="882"/>
        <v>31242.000000000309</v>
      </c>
    </row>
    <row r="3914" spans="1:25">
      <c r="A3914" t="s">
        <v>7833</v>
      </c>
      <c r="B3914" t="s">
        <v>7834</v>
      </c>
      <c r="C3914" t="s">
        <v>55</v>
      </c>
      <c r="D3914">
        <v>16</v>
      </c>
      <c r="E3914" s="36">
        <v>174.8</v>
      </c>
      <c r="F3914" s="4">
        <v>1.49E-2</v>
      </c>
      <c r="G3914">
        <v>0</v>
      </c>
      <c r="H3914" s="25">
        <v>195.8</v>
      </c>
      <c r="I3914" s="25">
        <v>0</v>
      </c>
      <c r="J3914" s="3">
        <v>10000</v>
      </c>
      <c r="K3914" s="7">
        <f t="shared" si="869"/>
        <v>1</v>
      </c>
      <c r="L3914" s="6">
        <f t="shared" si="870"/>
        <v>174.8</v>
      </c>
      <c r="M3914">
        <v>1</v>
      </c>
      <c r="N3914" s="9">
        <f t="shared" si="871"/>
        <v>1</v>
      </c>
      <c r="O3914" s="9">
        <f t="shared" si="872"/>
        <v>0</v>
      </c>
      <c r="P3914" s="9">
        <f t="shared" si="873"/>
        <v>0</v>
      </c>
      <c r="Q3914" s="8">
        <f t="shared" si="874"/>
        <v>174.8</v>
      </c>
      <c r="R3914" s="8">
        <f t="shared" si="875"/>
        <v>0</v>
      </c>
      <c r="S3914" t="str">
        <f t="shared" si="876"/>
        <v>10.30.00</v>
      </c>
      <c r="T3914" t="str">
        <f t="shared" si="877"/>
        <v>14.30.00</v>
      </c>
      <c r="U3914" t="str">
        <f t="shared" si="878"/>
        <v>14-ago-2019</v>
      </c>
      <c r="V3914">
        <f t="shared" si="879"/>
        <v>8</v>
      </c>
      <c r="W3914">
        <f t="shared" si="880"/>
        <v>2019</v>
      </c>
      <c r="X3914">
        <f t="shared" si="881"/>
        <v>14</v>
      </c>
      <c r="Y3914" s="25">
        <f t="shared" si="882"/>
        <v>31416.800000000309</v>
      </c>
    </row>
    <row r="3915" spans="1:25">
      <c r="A3915" t="s">
        <v>5037</v>
      </c>
      <c r="B3915" t="s">
        <v>5038</v>
      </c>
      <c r="C3915" t="s">
        <v>55</v>
      </c>
      <c r="D3915">
        <v>15</v>
      </c>
      <c r="E3915" s="36">
        <v>199.2</v>
      </c>
      <c r="F3915" s="4">
        <v>1.7000000000000001E-2</v>
      </c>
      <c r="G3915">
        <v>0</v>
      </c>
      <c r="H3915" s="25">
        <v>272</v>
      </c>
      <c r="I3915" s="25">
        <v>0</v>
      </c>
      <c r="J3915" s="3">
        <v>10000</v>
      </c>
      <c r="K3915" s="7">
        <f t="shared" si="869"/>
        <v>2</v>
      </c>
      <c r="L3915" s="6">
        <f t="shared" si="870"/>
        <v>374</v>
      </c>
      <c r="M3915">
        <v>1</v>
      </c>
      <c r="N3915" s="9">
        <f t="shared" si="871"/>
        <v>1</v>
      </c>
      <c r="O3915" s="9">
        <f t="shared" si="872"/>
        <v>0</v>
      </c>
      <c r="P3915" s="9">
        <f t="shared" si="873"/>
        <v>0</v>
      </c>
      <c r="Q3915" s="8">
        <f t="shared" si="874"/>
        <v>199.2</v>
      </c>
      <c r="R3915" s="8">
        <f t="shared" si="875"/>
        <v>0</v>
      </c>
      <c r="S3915" t="str">
        <f t="shared" si="876"/>
        <v>11.00.00</v>
      </c>
      <c r="T3915" t="str">
        <f t="shared" si="877"/>
        <v>2.00.00</v>
      </c>
      <c r="U3915" t="str">
        <f t="shared" si="878"/>
        <v>14-ago-2019</v>
      </c>
      <c r="V3915">
        <f t="shared" si="879"/>
        <v>8</v>
      </c>
      <c r="W3915">
        <f t="shared" si="880"/>
        <v>2019</v>
      </c>
      <c r="X3915">
        <f t="shared" si="881"/>
        <v>14</v>
      </c>
      <c r="Y3915" s="25">
        <f t="shared" si="882"/>
        <v>31616.000000000309</v>
      </c>
    </row>
    <row r="3916" spans="1:25">
      <c r="A3916" t="s">
        <v>2740</v>
      </c>
      <c r="B3916" t="s">
        <v>2741</v>
      </c>
      <c r="C3916" t="s">
        <v>55</v>
      </c>
      <c r="D3916">
        <v>8</v>
      </c>
      <c r="E3916" s="38">
        <v>211.4</v>
      </c>
      <c r="F3916" s="4">
        <v>9.1000000000000004E-3</v>
      </c>
      <c r="G3916">
        <v>0</v>
      </c>
      <c r="H3916" s="25">
        <v>246.4</v>
      </c>
      <c r="I3916" s="25">
        <v>0</v>
      </c>
      <c r="J3916" s="3">
        <v>10000</v>
      </c>
      <c r="K3916" s="7">
        <f t="shared" si="869"/>
        <v>3</v>
      </c>
      <c r="L3916" s="6">
        <f t="shared" si="870"/>
        <v>585.4</v>
      </c>
      <c r="M3916">
        <v>1</v>
      </c>
      <c r="N3916" s="9">
        <f t="shared" si="871"/>
        <v>1</v>
      </c>
      <c r="O3916" s="9">
        <f t="shared" si="872"/>
        <v>0</v>
      </c>
      <c r="P3916" s="9">
        <f t="shared" si="873"/>
        <v>0</v>
      </c>
      <c r="Q3916" s="8">
        <f t="shared" si="874"/>
        <v>211.4</v>
      </c>
      <c r="R3916" s="8">
        <f t="shared" si="875"/>
        <v>0</v>
      </c>
      <c r="S3916" t="str">
        <f t="shared" si="876"/>
        <v>13.00.00</v>
      </c>
      <c r="T3916" t="str">
        <f t="shared" si="877"/>
        <v>21.00.00</v>
      </c>
      <c r="U3916" t="str">
        <f t="shared" si="878"/>
        <v>14-ago-2019</v>
      </c>
      <c r="V3916">
        <f t="shared" si="879"/>
        <v>8</v>
      </c>
      <c r="W3916">
        <f t="shared" si="880"/>
        <v>2019</v>
      </c>
      <c r="X3916">
        <f t="shared" si="881"/>
        <v>14</v>
      </c>
      <c r="Y3916" s="25">
        <f t="shared" si="882"/>
        <v>31827.400000000311</v>
      </c>
    </row>
    <row r="3917" spans="1:25">
      <c r="A3917" t="s">
        <v>6979</v>
      </c>
      <c r="B3917" t="s">
        <v>6980</v>
      </c>
      <c r="C3917" t="s">
        <v>55</v>
      </c>
      <c r="D3917">
        <v>36</v>
      </c>
      <c r="E3917" s="36">
        <v>293.60000000000002</v>
      </c>
      <c r="F3917" s="4">
        <v>1.2500000000000001E-2</v>
      </c>
      <c r="G3917">
        <v>0</v>
      </c>
      <c r="H3917" s="25">
        <v>293.60000000000002</v>
      </c>
      <c r="I3917" s="25">
        <v>0</v>
      </c>
      <c r="J3917" s="3">
        <v>10000</v>
      </c>
      <c r="K3917" s="7">
        <f t="shared" si="869"/>
        <v>4</v>
      </c>
      <c r="L3917" s="6">
        <f t="shared" si="870"/>
        <v>879</v>
      </c>
      <c r="M3917">
        <v>1</v>
      </c>
      <c r="N3917" s="9">
        <f t="shared" si="871"/>
        <v>1</v>
      </c>
      <c r="O3917" s="9">
        <f t="shared" si="872"/>
        <v>0</v>
      </c>
      <c r="P3917" s="9">
        <f t="shared" si="873"/>
        <v>0</v>
      </c>
      <c r="Q3917" s="8">
        <f t="shared" si="874"/>
        <v>293.60000000000002</v>
      </c>
      <c r="R3917" s="8">
        <f t="shared" si="875"/>
        <v>0</v>
      </c>
      <c r="S3917" t="str">
        <f t="shared" si="876"/>
        <v>9.05.00</v>
      </c>
      <c r="T3917" t="str">
        <f t="shared" si="877"/>
        <v>12.05.00</v>
      </c>
      <c r="U3917" t="str">
        <f t="shared" si="878"/>
        <v>14-ago-2019</v>
      </c>
      <c r="V3917">
        <f t="shared" si="879"/>
        <v>8</v>
      </c>
      <c r="W3917">
        <f t="shared" si="880"/>
        <v>2019</v>
      </c>
      <c r="X3917">
        <f t="shared" si="881"/>
        <v>14</v>
      </c>
      <c r="Y3917" s="25">
        <f t="shared" si="882"/>
        <v>32121.000000000309</v>
      </c>
    </row>
    <row r="3918" spans="1:25">
      <c r="A3918" t="s">
        <v>6981</v>
      </c>
      <c r="B3918" t="s">
        <v>6982</v>
      </c>
      <c r="C3918" t="s">
        <v>55</v>
      </c>
      <c r="D3918">
        <v>23</v>
      </c>
      <c r="E3918" s="36">
        <v>287.39999999999998</v>
      </c>
      <c r="F3918" s="4">
        <v>1.2500000000000001E-2</v>
      </c>
      <c r="G3918">
        <v>0</v>
      </c>
      <c r="H3918" s="25">
        <v>287.39999999999998</v>
      </c>
      <c r="I3918" s="25">
        <v>-55.4</v>
      </c>
      <c r="J3918" s="3">
        <v>10000</v>
      </c>
      <c r="K3918" s="7">
        <f t="shared" si="869"/>
        <v>5</v>
      </c>
      <c r="L3918" s="6">
        <f t="shared" si="870"/>
        <v>1166.4000000000001</v>
      </c>
      <c r="M3918">
        <v>1</v>
      </c>
      <c r="N3918" s="9">
        <f t="shared" si="871"/>
        <v>1</v>
      </c>
      <c r="O3918" s="9">
        <f t="shared" si="872"/>
        <v>0</v>
      </c>
      <c r="P3918" s="9">
        <f t="shared" si="873"/>
        <v>0</v>
      </c>
      <c r="Q3918" s="8">
        <f t="shared" si="874"/>
        <v>287.39999999999998</v>
      </c>
      <c r="R3918" s="8">
        <f t="shared" si="875"/>
        <v>0</v>
      </c>
      <c r="S3918" t="str">
        <f t="shared" si="876"/>
        <v>10.15.00</v>
      </c>
      <c r="T3918" t="str">
        <f t="shared" si="877"/>
        <v>12.10.00</v>
      </c>
      <c r="U3918" t="str">
        <f t="shared" si="878"/>
        <v>15-ago-2019</v>
      </c>
      <c r="V3918">
        <f t="shared" si="879"/>
        <v>8</v>
      </c>
      <c r="W3918">
        <f t="shared" si="880"/>
        <v>2019</v>
      </c>
      <c r="X3918">
        <f t="shared" si="881"/>
        <v>15</v>
      </c>
      <c r="Y3918" s="25">
        <f t="shared" si="882"/>
        <v>32408.400000000311</v>
      </c>
    </row>
    <row r="3919" spans="1:25">
      <c r="A3919" t="s">
        <v>2742</v>
      </c>
      <c r="B3919" t="s">
        <v>2742</v>
      </c>
      <c r="C3919" t="s">
        <v>55</v>
      </c>
      <c r="D3919">
        <v>0</v>
      </c>
      <c r="E3919" s="38">
        <v>-200</v>
      </c>
      <c r="F3919" s="4">
        <v>-8.8000000000000005E-3</v>
      </c>
      <c r="G3919">
        <v>0</v>
      </c>
      <c r="H3919" s="25">
        <v>0</v>
      </c>
      <c r="I3919" s="25">
        <v>-200</v>
      </c>
      <c r="J3919" s="3">
        <v>10000</v>
      </c>
      <c r="K3919" s="7">
        <f t="shared" si="869"/>
        <v>-1</v>
      </c>
      <c r="L3919" s="6">
        <f t="shared" si="870"/>
        <v>-200</v>
      </c>
      <c r="M3919">
        <v>1</v>
      </c>
      <c r="N3919" s="9">
        <f t="shared" si="871"/>
        <v>0</v>
      </c>
      <c r="O3919" s="9">
        <f t="shared" si="872"/>
        <v>-1</v>
      </c>
      <c r="P3919" s="9">
        <f t="shared" si="873"/>
        <v>0</v>
      </c>
      <c r="Q3919" s="8">
        <f t="shared" si="874"/>
        <v>0</v>
      </c>
      <c r="R3919" s="8">
        <f t="shared" si="875"/>
        <v>-200</v>
      </c>
      <c r="S3919" t="str">
        <f t="shared" si="876"/>
        <v>13.00.00</v>
      </c>
      <c r="T3919" t="str">
        <f t="shared" si="877"/>
        <v>13.00.00</v>
      </c>
      <c r="U3919" t="str">
        <f t="shared" si="878"/>
        <v>15-ago-2019</v>
      </c>
      <c r="V3919">
        <f t="shared" si="879"/>
        <v>8</v>
      </c>
      <c r="W3919">
        <f t="shared" si="880"/>
        <v>2019</v>
      </c>
      <c r="X3919">
        <f t="shared" si="881"/>
        <v>15</v>
      </c>
      <c r="Y3919" s="25">
        <f t="shared" si="882"/>
        <v>32208.400000000311</v>
      </c>
    </row>
    <row r="3920" spans="1:25">
      <c r="A3920" t="s">
        <v>6983</v>
      </c>
      <c r="B3920" t="s">
        <v>6984</v>
      </c>
      <c r="C3920" t="s">
        <v>25</v>
      </c>
      <c r="D3920">
        <v>42</v>
      </c>
      <c r="E3920" s="36">
        <v>-36.5</v>
      </c>
      <c r="F3920" s="4">
        <v>-3.2000000000000002E-3</v>
      </c>
      <c r="G3920">
        <v>0</v>
      </c>
      <c r="H3920" s="25">
        <v>43.2</v>
      </c>
      <c r="I3920" s="25">
        <v>-86.8</v>
      </c>
      <c r="J3920" s="3">
        <v>10000</v>
      </c>
      <c r="K3920" s="7">
        <f t="shared" si="869"/>
        <v>-2</v>
      </c>
      <c r="L3920" s="6">
        <f t="shared" si="870"/>
        <v>-236.5</v>
      </c>
      <c r="M3920">
        <v>1</v>
      </c>
      <c r="N3920" s="9">
        <f t="shared" si="871"/>
        <v>0</v>
      </c>
      <c r="O3920" s="9">
        <f t="shared" si="872"/>
        <v>-1</v>
      </c>
      <c r="P3920" s="9">
        <f t="shared" si="873"/>
        <v>0</v>
      </c>
      <c r="Q3920" s="8">
        <f t="shared" si="874"/>
        <v>0</v>
      </c>
      <c r="R3920" s="8">
        <f t="shared" si="875"/>
        <v>-36.5</v>
      </c>
      <c r="S3920" t="str">
        <f t="shared" si="876"/>
        <v>13.55.00</v>
      </c>
      <c r="T3920" t="str">
        <f t="shared" si="877"/>
        <v>17.25.00</v>
      </c>
      <c r="U3920" t="str">
        <f t="shared" si="878"/>
        <v>15-ago-2019</v>
      </c>
      <c r="V3920">
        <f t="shared" si="879"/>
        <v>8</v>
      </c>
      <c r="W3920">
        <f t="shared" si="880"/>
        <v>2019</v>
      </c>
      <c r="X3920">
        <f t="shared" si="881"/>
        <v>15</v>
      </c>
      <c r="Y3920" s="25">
        <f t="shared" si="882"/>
        <v>32171.900000000311</v>
      </c>
    </row>
    <row r="3921" spans="1:25">
      <c r="A3921" t="s">
        <v>7835</v>
      </c>
      <c r="B3921" t="s">
        <v>7836</v>
      </c>
      <c r="C3921" t="s">
        <v>25</v>
      </c>
      <c r="D3921">
        <v>28</v>
      </c>
      <c r="E3921" s="36">
        <v>25.8</v>
      </c>
      <c r="F3921" s="4">
        <v>2.2000000000000001E-3</v>
      </c>
      <c r="G3921">
        <v>0</v>
      </c>
      <c r="H3921" s="25">
        <v>47.8</v>
      </c>
      <c r="I3921" s="25">
        <v>-49.5</v>
      </c>
      <c r="J3921" s="3">
        <v>10000</v>
      </c>
      <c r="K3921" s="7">
        <f t="shared" si="869"/>
        <v>1</v>
      </c>
      <c r="L3921" s="6">
        <f t="shared" si="870"/>
        <v>25.8</v>
      </c>
      <c r="M3921">
        <v>1</v>
      </c>
      <c r="N3921" s="9">
        <f t="shared" si="871"/>
        <v>1</v>
      </c>
      <c r="O3921" s="9">
        <f t="shared" si="872"/>
        <v>0</v>
      </c>
      <c r="P3921" s="9">
        <f t="shared" si="873"/>
        <v>0</v>
      </c>
      <c r="Q3921" s="8">
        <f t="shared" si="874"/>
        <v>25.8</v>
      </c>
      <c r="R3921" s="8">
        <f t="shared" si="875"/>
        <v>0</v>
      </c>
      <c r="S3921" t="str">
        <f t="shared" si="876"/>
        <v>10.15.00</v>
      </c>
      <c r="T3921" t="str">
        <f t="shared" si="877"/>
        <v>17.15.00</v>
      </c>
      <c r="U3921" t="str">
        <f t="shared" si="878"/>
        <v>16-ago-2019</v>
      </c>
      <c r="V3921">
        <f t="shared" si="879"/>
        <v>8</v>
      </c>
      <c r="W3921">
        <f t="shared" si="880"/>
        <v>2019</v>
      </c>
      <c r="X3921">
        <f t="shared" si="881"/>
        <v>16</v>
      </c>
      <c r="Y3921" s="25">
        <f t="shared" si="882"/>
        <v>32197.70000000031</v>
      </c>
    </row>
    <row r="3922" spans="1:25">
      <c r="A3922" t="s">
        <v>6985</v>
      </c>
      <c r="B3922" t="s">
        <v>6986</v>
      </c>
      <c r="C3922" t="s">
        <v>25</v>
      </c>
      <c r="D3922">
        <v>7</v>
      </c>
      <c r="E3922" s="36">
        <v>0.3</v>
      </c>
      <c r="F3922" s="4">
        <v>0</v>
      </c>
      <c r="G3922">
        <v>0</v>
      </c>
      <c r="H3922" s="25">
        <v>15.5</v>
      </c>
      <c r="I3922" s="25">
        <v>-5</v>
      </c>
      <c r="J3922" s="3">
        <v>10000</v>
      </c>
      <c r="K3922" s="7">
        <f t="shared" si="869"/>
        <v>2</v>
      </c>
      <c r="L3922" s="6">
        <f t="shared" si="870"/>
        <v>26.1</v>
      </c>
      <c r="M3922">
        <v>1</v>
      </c>
      <c r="N3922" s="9">
        <f t="shared" si="871"/>
        <v>1</v>
      </c>
      <c r="O3922" s="9">
        <f t="shared" si="872"/>
        <v>0</v>
      </c>
      <c r="P3922" s="9">
        <f t="shared" si="873"/>
        <v>0</v>
      </c>
      <c r="Q3922" s="8">
        <f t="shared" si="874"/>
        <v>0.3</v>
      </c>
      <c r="R3922" s="8">
        <f t="shared" si="875"/>
        <v>0</v>
      </c>
      <c r="S3922" t="str">
        <f t="shared" si="876"/>
        <v>16.50.00</v>
      </c>
      <c r="T3922" t="str">
        <f t="shared" si="877"/>
        <v>17.25.00</v>
      </c>
      <c r="U3922" t="str">
        <f t="shared" si="878"/>
        <v>16-ago-2019</v>
      </c>
      <c r="V3922">
        <f t="shared" si="879"/>
        <v>8</v>
      </c>
      <c r="W3922">
        <f t="shared" si="880"/>
        <v>2019</v>
      </c>
      <c r="X3922">
        <f t="shared" si="881"/>
        <v>16</v>
      </c>
      <c r="Y3922" s="25">
        <f t="shared" si="882"/>
        <v>32198.000000000309</v>
      </c>
    </row>
    <row r="3923" spans="1:25">
      <c r="A3923" t="s">
        <v>6987</v>
      </c>
      <c r="B3923" t="s">
        <v>6988</v>
      </c>
      <c r="C3923" t="s">
        <v>55</v>
      </c>
      <c r="D3923">
        <v>80</v>
      </c>
      <c r="E3923" s="36">
        <v>-149.4</v>
      </c>
      <c r="F3923" s="4">
        <v>-6.4000000000000003E-3</v>
      </c>
      <c r="G3923">
        <v>0</v>
      </c>
      <c r="H3923" s="25">
        <v>21.6</v>
      </c>
      <c r="I3923" s="25">
        <v>-230.4</v>
      </c>
      <c r="J3923" s="3">
        <v>10000</v>
      </c>
      <c r="K3923" s="7">
        <f t="shared" si="869"/>
        <v>-1</v>
      </c>
      <c r="L3923" s="6">
        <f t="shared" si="870"/>
        <v>-149.4</v>
      </c>
      <c r="M3923">
        <v>1</v>
      </c>
      <c r="N3923" s="9">
        <f t="shared" si="871"/>
        <v>0</v>
      </c>
      <c r="O3923" s="9">
        <f t="shared" si="872"/>
        <v>-1</v>
      </c>
      <c r="P3923" s="9">
        <f t="shared" si="873"/>
        <v>0</v>
      </c>
      <c r="Q3923" s="8">
        <f t="shared" si="874"/>
        <v>0</v>
      </c>
      <c r="R3923" s="8">
        <f t="shared" si="875"/>
        <v>-149.4</v>
      </c>
      <c r="S3923" t="str">
        <f t="shared" si="876"/>
        <v>10.45.00</v>
      </c>
      <c r="T3923" t="str">
        <f t="shared" si="877"/>
        <v>17.25.00</v>
      </c>
      <c r="U3923" t="str">
        <f t="shared" si="878"/>
        <v>19-ago-2019</v>
      </c>
      <c r="V3923">
        <f t="shared" si="879"/>
        <v>8</v>
      </c>
      <c r="W3923">
        <f t="shared" si="880"/>
        <v>2019</v>
      </c>
      <c r="X3923">
        <f t="shared" si="881"/>
        <v>19</v>
      </c>
      <c r="Y3923" s="25">
        <f t="shared" si="882"/>
        <v>32048.600000000308</v>
      </c>
    </row>
    <row r="3924" spans="1:25">
      <c r="A3924" t="s">
        <v>5039</v>
      </c>
      <c r="B3924" t="s">
        <v>5040</v>
      </c>
      <c r="C3924" t="s">
        <v>55</v>
      </c>
      <c r="D3924">
        <v>17</v>
      </c>
      <c r="E3924" s="36">
        <v>17</v>
      </c>
      <c r="F3924" s="4">
        <v>1.5E-3</v>
      </c>
      <c r="G3924">
        <v>0</v>
      </c>
      <c r="H3924" s="25">
        <v>79.400000000000006</v>
      </c>
      <c r="I3924" s="25">
        <v>0</v>
      </c>
      <c r="J3924" s="3">
        <v>10000</v>
      </c>
      <c r="K3924" s="7">
        <f t="shared" si="869"/>
        <v>1</v>
      </c>
      <c r="L3924" s="6">
        <f t="shared" si="870"/>
        <v>17</v>
      </c>
      <c r="M3924">
        <v>1</v>
      </c>
      <c r="N3924" s="9">
        <f t="shared" si="871"/>
        <v>1</v>
      </c>
      <c r="O3924" s="9">
        <f t="shared" si="872"/>
        <v>0</v>
      </c>
      <c r="P3924" s="9">
        <f t="shared" si="873"/>
        <v>0</v>
      </c>
      <c r="Q3924" s="8">
        <f t="shared" si="874"/>
        <v>17</v>
      </c>
      <c r="R3924" s="8">
        <f t="shared" si="875"/>
        <v>0</v>
      </c>
      <c r="S3924" t="str">
        <f t="shared" si="876"/>
        <v>15.00.00</v>
      </c>
      <c r="T3924" t="str">
        <f t="shared" si="877"/>
        <v>8.00.00</v>
      </c>
      <c r="U3924" t="str">
        <f t="shared" si="878"/>
        <v>20-ago-2019</v>
      </c>
      <c r="V3924">
        <f t="shared" si="879"/>
        <v>8</v>
      </c>
      <c r="W3924">
        <f t="shared" si="880"/>
        <v>2019</v>
      </c>
      <c r="X3924">
        <f t="shared" si="881"/>
        <v>20</v>
      </c>
      <c r="Y3924" s="25">
        <f t="shared" si="882"/>
        <v>32065.600000000308</v>
      </c>
    </row>
    <row r="3925" spans="1:25">
      <c r="A3925" t="s">
        <v>5040</v>
      </c>
      <c r="B3925" t="s">
        <v>5041</v>
      </c>
      <c r="C3925" t="s">
        <v>25</v>
      </c>
      <c r="D3925">
        <v>19</v>
      </c>
      <c r="E3925" s="36">
        <v>129</v>
      </c>
      <c r="F3925" s="4">
        <v>1.11E-2</v>
      </c>
      <c r="G3925">
        <v>0</v>
      </c>
      <c r="H3925" s="25">
        <v>157.6</v>
      </c>
      <c r="I3925" s="25">
        <v>0</v>
      </c>
      <c r="J3925" s="3">
        <v>10000</v>
      </c>
      <c r="K3925" s="7">
        <f t="shared" si="869"/>
        <v>2</v>
      </c>
      <c r="L3925" s="6">
        <f t="shared" si="870"/>
        <v>146</v>
      </c>
      <c r="M3925">
        <v>1</v>
      </c>
      <c r="N3925" s="9">
        <f t="shared" si="871"/>
        <v>1</v>
      </c>
      <c r="O3925" s="9">
        <f t="shared" si="872"/>
        <v>0</v>
      </c>
      <c r="P3925" s="9">
        <f t="shared" si="873"/>
        <v>0</v>
      </c>
      <c r="Q3925" s="8">
        <f t="shared" si="874"/>
        <v>129</v>
      </c>
      <c r="R3925" s="8">
        <f t="shared" si="875"/>
        <v>0</v>
      </c>
      <c r="S3925" t="str">
        <f t="shared" si="876"/>
        <v>8.00.00</v>
      </c>
      <c r="T3925" t="str">
        <f t="shared" si="877"/>
        <v>3.00.00</v>
      </c>
      <c r="U3925" t="str">
        <f t="shared" si="878"/>
        <v>21-ago-2019</v>
      </c>
      <c r="V3925">
        <f t="shared" si="879"/>
        <v>8</v>
      </c>
      <c r="W3925">
        <f t="shared" si="880"/>
        <v>2019</v>
      </c>
      <c r="X3925">
        <f t="shared" si="881"/>
        <v>21</v>
      </c>
      <c r="Y3925" s="25">
        <f t="shared" si="882"/>
        <v>32194.600000000308</v>
      </c>
    </row>
    <row r="3926" spans="1:25">
      <c r="A3926" t="s">
        <v>7839</v>
      </c>
      <c r="B3926" t="s">
        <v>7840</v>
      </c>
      <c r="C3926" t="s">
        <v>55</v>
      </c>
      <c r="D3926">
        <v>3</v>
      </c>
      <c r="E3926" s="36">
        <v>1.4</v>
      </c>
      <c r="F3926" s="4">
        <v>1E-4</v>
      </c>
      <c r="G3926">
        <v>0</v>
      </c>
      <c r="H3926" s="25">
        <v>22.4</v>
      </c>
      <c r="I3926" s="25">
        <v>-10.6</v>
      </c>
      <c r="J3926" s="3">
        <v>10000</v>
      </c>
      <c r="K3926" s="7">
        <f t="shared" si="869"/>
        <v>3</v>
      </c>
      <c r="L3926" s="6">
        <f t="shared" si="870"/>
        <v>147.4</v>
      </c>
      <c r="M3926">
        <v>1</v>
      </c>
      <c r="N3926" s="9">
        <f t="shared" si="871"/>
        <v>1</v>
      </c>
      <c r="O3926" s="9">
        <f t="shared" si="872"/>
        <v>0</v>
      </c>
      <c r="P3926" s="9">
        <f t="shared" si="873"/>
        <v>0</v>
      </c>
      <c r="Q3926" s="8">
        <f t="shared" si="874"/>
        <v>1.4</v>
      </c>
      <c r="R3926" s="8">
        <f t="shared" si="875"/>
        <v>0</v>
      </c>
      <c r="S3926" t="str">
        <f t="shared" si="876"/>
        <v>16.15.00</v>
      </c>
      <c r="T3926" t="str">
        <f t="shared" si="877"/>
        <v>17.00.00</v>
      </c>
      <c r="U3926" t="str">
        <f t="shared" si="878"/>
        <v>22-ago-2019</v>
      </c>
      <c r="V3926">
        <f t="shared" si="879"/>
        <v>8</v>
      </c>
      <c r="W3926">
        <f t="shared" si="880"/>
        <v>2019</v>
      </c>
      <c r="X3926">
        <f t="shared" si="881"/>
        <v>22</v>
      </c>
      <c r="Y3926" s="25">
        <f t="shared" si="882"/>
        <v>32196.000000000309</v>
      </c>
    </row>
    <row r="3927" spans="1:25">
      <c r="A3927" t="s">
        <v>6989</v>
      </c>
      <c r="B3927" t="s">
        <v>6990</v>
      </c>
      <c r="C3927" t="s">
        <v>55</v>
      </c>
      <c r="D3927">
        <v>98</v>
      </c>
      <c r="E3927" s="36">
        <v>8.4</v>
      </c>
      <c r="F3927" s="4">
        <v>4.0000000000000002E-4</v>
      </c>
      <c r="G3927">
        <v>0</v>
      </c>
      <c r="H3927" s="25">
        <v>53.8</v>
      </c>
      <c r="I3927" s="25">
        <v>-196.6</v>
      </c>
      <c r="J3927" s="3">
        <v>10000</v>
      </c>
      <c r="K3927" s="7">
        <f t="shared" si="869"/>
        <v>4</v>
      </c>
      <c r="L3927" s="6">
        <f t="shared" si="870"/>
        <v>155.80000000000001</v>
      </c>
      <c r="M3927">
        <v>1</v>
      </c>
      <c r="N3927" s="9">
        <f t="shared" si="871"/>
        <v>1</v>
      </c>
      <c r="O3927" s="9">
        <f t="shared" si="872"/>
        <v>0</v>
      </c>
      <c r="P3927" s="9">
        <f t="shared" si="873"/>
        <v>0</v>
      </c>
      <c r="Q3927" s="8">
        <f t="shared" si="874"/>
        <v>8.4</v>
      </c>
      <c r="R3927" s="8">
        <f t="shared" si="875"/>
        <v>0</v>
      </c>
      <c r="S3927" t="str">
        <f t="shared" si="876"/>
        <v>9.15.00</v>
      </c>
      <c r="T3927" t="str">
        <f t="shared" si="877"/>
        <v>17.25.00</v>
      </c>
      <c r="U3927" t="str">
        <f t="shared" si="878"/>
        <v>22-ago-2019</v>
      </c>
      <c r="V3927">
        <f t="shared" si="879"/>
        <v>8</v>
      </c>
      <c r="W3927">
        <f t="shared" si="880"/>
        <v>2019</v>
      </c>
      <c r="X3927">
        <f t="shared" si="881"/>
        <v>22</v>
      </c>
      <c r="Y3927" s="25">
        <f t="shared" si="882"/>
        <v>32204.400000000311</v>
      </c>
    </row>
    <row r="3928" spans="1:25">
      <c r="A3928" t="s">
        <v>7837</v>
      </c>
      <c r="B3928" t="s">
        <v>7838</v>
      </c>
      <c r="C3928" t="s">
        <v>25</v>
      </c>
      <c r="D3928">
        <v>23</v>
      </c>
      <c r="E3928" s="36">
        <v>7.8</v>
      </c>
      <c r="F3928" s="4">
        <v>6.9999999999999999E-4</v>
      </c>
      <c r="G3928">
        <v>0</v>
      </c>
      <c r="H3928" s="25">
        <v>29.8</v>
      </c>
      <c r="I3928" s="25">
        <v>-48.6</v>
      </c>
      <c r="J3928" s="3">
        <v>10000</v>
      </c>
      <c r="K3928" s="7">
        <f t="shared" si="869"/>
        <v>5</v>
      </c>
      <c r="L3928" s="6">
        <f t="shared" si="870"/>
        <v>163.60000000000002</v>
      </c>
      <c r="M3928">
        <v>1</v>
      </c>
      <c r="N3928" s="9">
        <f t="shared" si="871"/>
        <v>1</v>
      </c>
      <c r="O3928" s="9">
        <f t="shared" si="872"/>
        <v>0</v>
      </c>
      <c r="P3928" s="9">
        <f t="shared" si="873"/>
        <v>0</v>
      </c>
      <c r="Q3928" s="8">
        <f t="shared" si="874"/>
        <v>7.8</v>
      </c>
      <c r="R3928" s="8">
        <f t="shared" si="875"/>
        <v>0</v>
      </c>
      <c r="S3928" t="str">
        <f t="shared" si="876"/>
        <v>9.30.00</v>
      </c>
      <c r="T3928" t="str">
        <f t="shared" si="877"/>
        <v>15.15.00</v>
      </c>
      <c r="U3928" t="str">
        <f t="shared" si="878"/>
        <v>22-ago-2019</v>
      </c>
      <c r="V3928">
        <f t="shared" si="879"/>
        <v>8</v>
      </c>
      <c r="W3928">
        <f t="shared" si="880"/>
        <v>2019</v>
      </c>
      <c r="X3928">
        <f t="shared" si="881"/>
        <v>22</v>
      </c>
      <c r="Y3928" s="25">
        <f t="shared" si="882"/>
        <v>32212.20000000031</v>
      </c>
    </row>
    <row r="3929" spans="1:25">
      <c r="A3929" t="s">
        <v>5044</v>
      </c>
      <c r="B3929" t="s">
        <v>5045</v>
      </c>
      <c r="C3929" t="s">
        <v>55</v>
      </c>
      <c r="D3929">
        <v>1</v>
      </c>
      <c r="E3929" s="36">
        <v>-59.8</v>
      </c>
      <c r="F3929" s="4">
        <v>-5.1000000000000004E-3</v>
      </c>
      <c r="G3929">
        <v>0</v>
      </c>
      <c r="H3929" s="25">
        <v>0</v>
      </c>
      <c r="I3929" s="25">
        <v>-59.8</v>
      </c>
      <c r="J3929" s="3">
        <v>10000</v>
      </c>
      <c r="K3929" s="7">
        <f t="shared" si="869"/>
        <v>-1</v>
      </c>
      <c r="L3929" s="6">
        <f t="shared" si="870"/>
        <v>-59.8</v>
      </c>
      <c r="M3929">
        <v>1</v>
      </c>
      <c r="N3929" s="9">
        <f t="shared" si="871"/>
        <v>0</v>
      </c>
      <c r="O3929" s="9">
        <f t="shared" si="872"/>
        <v>-1</v>
      </c>
      <c r="P3929" s="9">
        <f t="shared" si="873"/>
        <v>0</v>
      </c>
      <c r="Q3929" s="8">
        <f t="shared" si="874"/>
        <v>0</v>
      </c>
      <c r="R3929" s="8">
        <f t="shared" si="875"/>
        <v>-59.8</v>
      </c>
      <c r="S3929" t="str">
        <f t="shared" si="876"/>
        <v>15.00.00</v>
      </c>
      <c r="T3929" t="str">
        <f t="shared" si="877"/>
        <v>16.00.00</v>
      </c>
      <c r="U3929" t="str">
        <f t="shared" si="878"/>
        <v>23-ago-2019</v>
      </c>
      <c r="V3929">
        <f t="shared" si="879"/>
        <v>8</v>
      </c>
      <c r="W3929">
        <f t="shared" si="880"/>
        <v>2019</v>
      </c>
      <c r="X3929">
        <f t="shared" si="881"/>
        <v>23</v>
      </c>
      <c r="Y3929" s="25">
        <f t="shared" si="882"/>
        <v>32152.400000000311</v>
      </c>
    </row>
    <row r="3930" spans="1:25">
      <c r="A3930" t="s">
        <v>5045</v>
      </c>
      <c r="B3930" t="s">
        <v>6991</v>
      </c>
      <c r="C3930" t="s">
        <v>25</v>
      </c>
      <c r="D3930">
        <v>17</v>
      </c>
      <c r="E3930" s="36">
        <v>-109.2</v>
      </c>
      <c r="F3930" s="4">
        <v>-9.2999999999999992E-3</v>
      </c>
      <c r="G3930">
        <v>0</v>
      </c>
      <c r="H3930" s="25">
        <v>32.299999999999997</v>
      </c>
      <c r="I3930" s="25">
        <v>-116.7</v>
      </c>
      <c r="J3930" s="3">
        <v>10000</v>
      </c>
      <c r="K3930" s="7">
        <f t="shared" si="869"/>
        <v>-2</v>
      </c>
      <c r="L3930" s="6">
        <f t="shared" si="870"/>
        <v>-169</v>
      </c>
      <c r="M3930">
        <v>1</v>
      </c>
      <c r="N3930" s="9">
        <f t="shared" si="871"/>
        <v>0</v>
      </c>
      <c r="O3930" s="9">
        <f t="shared" si="872"/>
        <v>-1</v>
      </c>
      <c r="P3930" s="9">
        <f t="shared" si="873"/>
        <v>0</v>
      </c>
      <c r="Q3930" s="8">
        <f t="shared" si="874"/>
        <v>0</v>
      </c>
      <c r="R3930" s="8">
        <f t="shared" si="875"/>
        <v>-109.2</v>
      </c>
      <c r="S3930" t="str">
        <f t="shared" si="876"/>
        <v>16.00.00</v>
      </c>
      <c r="T3930" t="str">
        <f t="shared" si="877"/>
        <v>17.25.00</v>
      </c>
      <c r="U3930" t="str">
        <f t="shared" si="878"/>
        <v>23-ago-2019</v>
      </c>
      <c r="V3930">
        <f t="shared" si="879"/>
        <v>8</v>
      </c>
      <c r="W3930">
        <f t="shared" si="880"/>
        <v>2019</v>
      </c>
      <c r="X3930">
        <f t="shared" si="881"/>
        <v>23</v>
      </c>
      <c r="Y3930" s="25">
        <f t="shared" si="882"/>
        <v>32043.20000000031</v>
      </c>
    </row>
    <row r="3931" spans="1:25">
      <c r="A3931" t="s">
        <v>5042</v>
      </c>
      <c r="B3931" t="s">
        <v>5043</v>
      </c>
      <c r="C3931" t="s">
        <v>25</v>
      </c>
      <c r="D3931">
        <v>6</v>
      </c>
      <c r="E3931" s="36">
        <v>-66.8</v>
      </c>
      <c r="F3931" s="4">
        <v>-5.7000000000000002E-3</v>
      </c>
      <c r="G3931">
        <v>0</v>
      </c>
      <c r="H3931" s="25">
        <v>0</v>
      </c>
      <c r="I3931" s="25">
        <v>-66.8</v>
      </c>
      <c r="J3931" s="3">
        <v>10000</v>
      </c>
      <c r="K3931" s="7">
        <f t="shared" si="869"/>
        <v>-3</v>
      </c>
      <c r="L3931" s="6">
        <f t="shared" si="870"/>
        <v>-235.8</v>
      </c>
      <c r="M3931">
        <v>1</v>
      </c>
      <c r="N3931" s="9">
        <f t="shared" si="871"/>
        <v>0</v>
      </c>
      <c r="O3931" s="9">
        <f t="shared" si="872"/>
        <v>-1</v>
      </c>
      <c r="P3931" s="9">
        <f t="shared" si="873"/>
        <v>0</v>
      </c>
      <c r="Q3931" s="8">
        <f t="shared" si="874"/>
        <v>0</v>
      </c>
      <c r="R3931" s="8">
        <f t="shared" si="875"/>
        <v>-66.8</v>
      </c>
      <c r="S3931" t="str">
        <f t="shared" si="876"/>
        <v>8.00.00</v>
      </c>
      <c r="T3931" t="str">
        <f t="shared" si="877"/>
        <v>14.00.00</v>
      </c>
      <c r="U3931" t="str">
        <f t="shared" si="878"/>
        <v>23-ago-2019</v>
      </c>
      <c r="V3931">
        <f t="shared" si="879"/>
        <v>8</v>
      </c>
      <c r="W3931">
        <f t="shared" si="880"/>
        <v>2019</v>
      </c>
      <c r="X3931">
        <f t="shared" si="881"/>
        <v>23</v>
      </c>
      <c r="Y3931" s="25">
        <f t="shared" si="882"/>
        <v>31976.400000000311</v>
      </c>
    </row>
    <row r="3932" spans="1:25">
      <c r="A3932" t="s">
        <v>5046</v>
      </c>
      <c r="B3932" t="s">
        <v>5047</v>
      </c>
      <c r="C3932" t="s">
        <v>25</v>
      </c>
      <c r="D3932">
        <v>7</v>
      </c>
      <c r="E3932" s="36">
        <v>51.2</v>
      </c>
      <c r="F3932" s="4">
        <v>4.4000000000000003E-3</v>
      </c>
      <c r="G3932">
        <v>0</v>
      </c>
      <c r="H3932" s="25">
        <v>91.9</v>
      </c>
      <c r="I3932" s="25">
        <v>0</v>
      </c>
      <c r="J3932" s="3">
        <v>10000</v>
      </c>
      <c r="K3932" s="7">
        <f t="shared" si="869"/>
        <v>1</v>
      </c>
      <c r="L3932" s="6">
        <f t="shared" si="870"/>
        <v>51.2</v>
      </c>
      <c r="M3932">
        <v>1</v>
      </c>
      <c r="N3932" s="9">
        <f t="shared" si="871"/>
        <v>1</v>
      </c>
      <c r="O3932" s="9">
        <f t="shared" si="872"/>
        <v>0</v>
      </c>
      <c r="P3932" s="9">
        <f t="shared" si="873"/>
        <v>0</v>
      </c>
      <c r="Q3932" s="8">
        <f t="shared" si="874"/>
        <v>51.2</v>
      </c>
      <c r="R3932" s="8">
        <f t="shared" si="875"/>
        <v>0</v>
      </c>
      <c r="S3932" t="str">
        <f t="shared" si="876"/>
        <v>9.00.00</v>
      </c>
      <c r="T3932" t="str">
        <f t="shared" si="877"/>
        <v>16.00.00</v>
      </c>
      <c r="U3932" t="str">
        <f t="shared" si="878"/>
        <v>26-ago-2019</v>
      </c>
      <c r="V3932">
        <f t="shared" si="879"/>
        <v>8</v>
      </c>
      <c r="W3932">
        <f t="shared" si="880"/>
        <v>2019</v>
      </c>
      <c r="X3932">
        <f t="shared" si="881"/>
        <v>26</v>
      </c>
      <c r="Y3932" s="25">
        <f t="shared" si="882"/>
        <v>32027.600000000311</v>
      </c>
    </row>
    <row r="3933" spans="1:25">
      <c r="A3933" t="s">
        <v>6992</v>
      </c>
      <c r="B3933" t="s">
        <v>6993</v>
      </c>
      <c r="C3933" t="s">
        <v>25</v>
      </c>
      <c r="D3933">
        <v>86</v>
      </c>
      <c r="E3933" s="36">
        <v>13.3</v>
      </c>
      <c r="F3933" s="4">
        <v>1.1000000000000001E-3</v>
      </c>
      <c r="G3933">
        <v>0</v>
      </c>
      <c r="H3933" s="25">
        <v>92.3</v>
      </c>
      <c r="I3933" s="25">
        <v>-35.5</v>
      </c>
      <c r="J3933" s="3">
        <v>10000</v>
      </c>
      <c r="K3933" s="7">
        <f t="shared" si="869"/>
        <v>2</v>
      </c>
      <c r="L3933" s="6">
        <f t="shared" si="870"/>
        <v>64.5</v>
      </c>
      <c r="M3933">
        <v>1</v>
      </c>
      <c r="N3933" s="9">
        <f t="shared" si="871"/>
        <v>1</v>
      </c>
      <c r="O3933" s="9">
        <f t="shared" si="872"/>
        <v>0</v>
      </c>
      <c r="P3933" s="9">
        <f t="shared" si="873"/>
        <v>0</v>
      </c>
      <c r="Q3933" s="8">
        <f t="shared" si="874"/>
        <v>13.3</v>
      </c>
      <c r="R3933" s="8">
        <f t="shared" si="875"/>
        <v>0</v>
      </c>
      <c r="S3933" t="str">
        <f t="shared" si="876"/>
        <v>9.05.00</v>
      </c>
      <c r="T3933" t="str">
        <f t="shared" si="877"/>
        <v>16.15.00</v>
      </c>
      <c r="U3933" t="str">
        <f t="shared" si="878"/>
        <v>26-ago-2019</v>
      </c>
      <c r="V3933">
        <f t="shared" si="879"/>
        <v>8</v>
      </c>
      <c r="W3933">
        <f t="shared" si="880"/>
        <v>2019</v>
      </c>
      <c r="X3933">
        <f t="shared" si="881"/>
        <v>26</v>
      </c>
      <c r="Y3933" s="25">
        <f t="shared" si="882"/>
        <v>32040.900000000311</v>
      </c>
    </row>
    <row r="3934" spans="1:25">
      <c r="A3934" t="s">
        <v>6994</v>
      </c>
      <c r="B3934" t="s">
        <v>6995</v>
      </c>
      <c r="C3934" t="s">
        <v>25</v>
      </c>
      <c r="D3934">
        <v>73</v>
      </c>
      <c r="E3934" s="36">
        <v>23.1</v>
      </c>
      <c r="F3934" s="4">
        <v>2E-3</v>
      </c>
      <c r="G3934">
        <v>0</v>
      </c>
      <c r="H3934" s="25">
        <v>102.1</v>
      </c>
      <c r="I3934" s="25">
        <v>-14.5</v>
      </c>
      <c r="J3934" s="3">
        <v>10000</v>
      </c>
      <c r="K3934" s="7">
        <f t="shared" si="869"/>
        <v>3</v>
      </c>
      <c r="L3934" s="6">
        <f t="shared" si="870"/>
        <v>87.6</v>
      </c>
      <c r="M3934">
        <v>1</v>
      </c>
      <c r="N3934" s="9">
        <f t="shared" si="871"/>
        <v>1</v>
      </c>
      <c r="O3934" s="9">
        <f t="shared" si="872"/>
        <v>0</v>
      </c>
      <c r="P3934" s="9">
        <f t="shared" si="873"/>
        <v>0</v>
      </c>
      <c r="Q3934" s="8">
        <f t="shared" si="874"/>
        <v>23.1</v>
      </c>
      <c r="R3934" s="8">
        <f t="shared" si="875"/>
        <v>0</v>
      </c>
      <c r="S3934" t="str">
        <f t="shared" si="876"/>
        <v>11.10.00</v>
      </c>
      <c r="T3934" t="str">
        <f t="shared" si="877"/>
        <v>17.15.00</v>
      </c>
      <c r="U3934" t="str">
        <f t="shared" si="878"/>
        <v>27-ago-2019</v>
      </c>
      <c r="V3934">
        <f t="shared" si="879"/>
        <v>8</v>
      </c>
      <c r="W3934">
        <f t="shared" si="880"/>
        <v>2019</v>
      </c>
      <c r="X3934">
        <f t="shared" si="881"/>
        <v>27</v>
      </c>
      <c r="Y3934" s="25">
        <f t="shared" si="882"/>
        <v>32064.000000000309</v>
      </c>
    </row>
    <row r="3935" spans="1:25">
      <c r="A3935" t="s">
        <v>5048</v>
      </c>
      <c r="B3935" t="s">
        <v>5049</v>
      </c>
      <c r="C3935" t="s">
        <v>55</v>
      </c>
      <c r="D3935">
        <v>16</v>
      </c>
      <c r="E3935" s="36">
        <v>57.2</v>
      </c>
      <c r="F3935" s="4">
        <v>4.8999999999999998E-3</v>
      </c>
      <c r="G3935">
        <v>0</v>
      </c>
      <c r="H3935" s="25">
        <v>108.7</v>
      </c>
      <c r="I3935" s="25">
        <v>-22.4</v>
      </c>
      <c r="J3935" s="3">
        <v>10000</v>
      </c>
      <c r="K3935" s="7">
        <f t="shared" si="869"/>
        <v>4</v>
      </c>
      <c r="L3935" s="6">
        <f t="shared" si="870"/>
        <v>144.80000000000001</v>
      </c>
      <c r="M3935">
        <v>1</v>
      </c>
      <c r="N3935" s="9">
        <f t="shared" si="871"/>
        <v>1</v>
      </c>
      <c r="O3935" s="9">
        <f t="shared" si="872"/>
        <v>0</v>
      </c>
      <c r="P3935" s="9">
        <f t="shared" si="873"/>
        <v>0</v>
      </c>
      <c r="Q3935" s="8">
        <f t="shared" si="874"/>
        <v>57.2</v>
      </c>
      <c r="R3935" s="8">
        <f t="shared" si="875"/>
        <v>0</v>
      </c>
      <c r="S3935" t="str">
        <f t="shared" si="876"/>
        <v>23.00.00</v>
      </c>
      <c r="T3935" t="str">
        <f t="shared" si="877"/>
        <v>15.00.00</v>
      </c>
      <c r="U3935" t="str">
        <f t="shared" si="878"/>
        <v>27-ago-2019</v>
      </c>
      <c r="V3935">
        <f t="shared" si="879"/>
        <v>8</v>
      </c>
      <c r="W3935">
        <f t="shared" si="880"/>
        <v>2019</v>
      </c>
      <c r="X3935">
        <f t="shared" si="881"/>
        <v>27</v>
      </c>
      <c r="Y3935" s="25">
        <f t="shared" si="882"/>
        <v>32121.20000000031</v>
      </c>
    </row>
    <row r="3936" spans="1:25">
      <c r="A3936" t="s">
        <v>6996</v>
      </c>
      <c r="B3936" t="s">
        <v>6997</v>
      </c>
      <c r="C3936" t="s">
        <v>55</v>
      </c>
      <c r="D3936">
        <v>24</v>
      </c>
      <c r="E3936" s="36">
        <v>24.4</v>
      </c>
      <c r="F3936" s="4">
        <v>1E-3</v>
      </c>
      <c r="G3936">
        <v>0</v>
      </c>
      <c r="H3936" s="25">
        <v>108.4</v>
      </c>
      <c r="I3936" s="25">
        <v>-3</v>
      </c>
      <c r="J3936" s="3">
        <v>10000</v>
      </c>
      <c r="K3936" s="7">
        <f t="shared" si="869"/>
        <v>5</v>
      </c>
      <c r="L3936" s="6">
        <f t="shared" si="870"/>
        <v>169.20000000000002</v>
      </c>
      <c r="M3936">
        <v>1</v>
      </c>
      <c r="N3936" s="9">
        <f t="shared" si="871"/>
        <v>1</v>
      </c>
      <c r="O3936" s="9">
        <f t="shared" si="872"/>
        <v>0</v>
      </c>
      <c r="P3936" s="9">
        <f t="shared" si="873"/>
        <v>0</v>
      </c>
      <c r="Q3936" s="8">
        <f t="shared" si="874"/>
        <v>24.4</v>
      </c>
      <c r="R3936" s="8">
        <f t="shared" si="875"/>
        <v>0</v>
      </c>
      <c r="S3936" t="str">
        <f t="shared" si="876"/>
        <v>12.55.00</v>
      </c>
      <c r="T3936" t="str">
        <f t="shared" si="877"/>
        <v>14.55.00</v>
      </c>
      <c r="U3936" t="str">
        <f t="shared" si="878"/>
        <v>28-ago-2019</v>
      </c>
      <c r="V3936">
        <f t="shared" si="879"/>
        <v>8</v>
      </c>
      <c r="W3936">
        <f t="shared" si="880"/>
        <v>2019</v>
      </c>
      <c r="X3936">
        <f t="shared" si="881"/>
        <v>28</v>
      </c>
      <c r="Y3936" s="25">
        <f t="shared" si="882"/>
        <v>32145.600000000311</v>
      </c>
    </row>
    <row r="3937" spans="1:25">
      <c r="A3937" t="s">
        <v>6998</v>
      </c>
      <c r="B3937" t="s">
        <v>6999</v>
      </c>
      <c r="C3937" t="s">
        <v>25</v>
      </c>
      <c r="D3937">
        <v>26</v>
      </c>
      <c r="E3937" s="36">
        <v>61.8</v>
      </c>
      <c r="F3937" s="4">
        <v>5.3E-3</v>
      </c>
      <c r="G3937">
        <v>0</v>
      </c>
      <c r="H3937" s="25">
        <v>62.3</v>
      </c>
      <c r="I3937" s="25">
        <v>-35.299999999999997</v>
      </c>
      <c r="J3937" s="3">
        <v>10000</v>
      </c>
      <c r="K3937" s="7">
        <f t="shared" si="869"/>
        <v>6</v>
      </c>
      <c r="L3937" s="6">
        <f t="shared" si="870"/>
        <v>231</v>
      </c>
      <c r="M3937">
        <v>1</v>
      </c>
      <c r="N3937" s="9">
        <f t="shared" si="871"/>
        <v>1</v>
      </c>
      <c r="O3937" s="9">
        <f t="shared" si="872"/>
        <v>0</v>
      </c>
      <c r="P3937" s="9">
        <f t="shared" si="873"/>
        <v>0</v>
      </c>
      <c r="Q3937" s="8">
        <f t="shared" si="874"/>
        <v>61.8</v>
      </c>
      <c r="R3937" s="8">
        <f t="shared" si="875"/>
        <v>0</v>
      </c>
      <c r="S3937" t="str">
        <f t="shared" si="876"/>
        <v>15.15.00</v>
      </c>
      <c r="T3937" t="str">
        <f t="shared" si="877"/>
        <v>17.25.00</v>
      </c>
      <c r="U3937" t="str">
        <f t="shared" si="878"/>
        <v>28-ago-2019</v>
      </c>
      <c r="V3937">
        <f t="shared" si="879"/>
        <v>8</v>
      </c>
      <c r="W3937">
        <f t="shared" si="880"/>
        <v>2019</v>
      </c>
      <c r="X3937">
        <f t="shared" si="881"/>
        <v>28</v>
      </c>
      <c r="Y3937" s="25">
        <f t="shared" si="882"/>
        <v>32207.400000000311</v>
      </c>
    </row>
    <row r="3938" spans="1:25">
      <c r="A3938" t="s">
        <v>2743</v>
      </c>
      <c r="B3938" t="s">
        <v>2744</v>
      </c>
      <c r="C3938" t="s">
        <v>25</v>
      </c>
      <c r="D3938">
        <v>9</v>
      </c>
      <c r="E3938" s="38">
        <v>50.2</v>
      </c>
      <c r="F3938" s="4">
        <v>2.0999999999999999E-3</v>
      </c>
      <c r="G3938">
        <v>0</v>
      </c>
      <c r="H3938" s="25">
        <v>53.8</v>
      </c>
      <c r="I3938" s="25">
        <v>-47.8</v>
      </c>
      <c r="J3938" s="3">
        <v>10000</v>
      </c>
      <c r="K3938" s="7">
        <f t="shared" si="869"/>
        <v>7</v>
      </c>
      <c r="L3938" s="6">
        <f t="shared" si="870"/>
        <v>281.2</v>
      </c>
      <c r="M3938">
        <v>1</v>
      </c>
      <c r="N3938" s="9">
        <f t="shared" si="871"/>
        <v>1</v>
      </c>
      <c r="O3938" s="9">
        <f t="shared" si="872"/>
        <v>0</v>
      </c>
      <c r="P3938" s="9">
        <f t="shared" si="873"/>
        <v>0</v>
      </c>
      <c r="Q3938" s="8">
        <f t="shared" si="874"/>
        <v>50.2</v>
      </c>
      <c r="R3938" s="8">
        <f t="shared" si="875"/>
        <v>0</v>
      </c>
      <c r="S3938" t="str">
        <f t="shared" si="876"/>
        <v>12.00.00</v>
      </c>
      <c r="T3938" t="str">
        <f t="shared" si="877"/>
        <v>21.00.00</v>
      </c>
      <c r="U3938" t="str">
        <f t="shared" si="878"/>
        <v>29-ago-2019</v>
      </c>
      <c r="V3938">
        <f t="shared" si="879"/>
        <v>8</v>
      </c>
      <c r="W3938">
        <f t="shared" si="880"/>
        <v>2019</v>
      </c>
      <c r="X3938">
        <f t="shared" si="881"/>
        <v>29</v>
      </c>
      <c r="Y3938" s="25">
        <f t="shared" si="882"/>
        <v>32257.600000000311</v>
      </c>
    </row>
    <row r="3939" spans="1:25">
      <c r="A3939" t="s">
        <v>2745</v>
      </c>
      <c r="B3939" t="s">
        <v>2746</v>
      </c>
      <c r="C3939" t="s">
        <v>25</v>
      </c>
      <c r="D3939">
        <v>9</v>
      </c>
      <c r="E3939" s="38">
        <v>-51</v>
      </c>
      <c r="F3939" s="4">
        <v>-2.0999999999999999E-3</v>
      </c>
      <c r="G3939">
        <v>0</v>
      </c>
      <c r="H3939" s="25">
        <v>36.6</v>
      </c>
      <c r="I3939" s="25">
        <v>-51</v>
      </c>
      <c r="J3939" s="3">
        <v>10000</v>
      </c>
      <c r="K3939" s="7">
        <f t="shared" si="869"/>
        <v>-1</v>
      </c>
      <c r="L3939" s="6">
        <f t="shared" si="870"/>
        <v>-51</v>
      </c>
      <c r="M3939">
        <v>1</v>
      </c>
      <c r="N3939" s="9">
        <f t="shared" si="871"/>
        <v>0</v>
      </c>
      <c r="O3939" s="9">
        <f t="shared" si="872"/>
        <v>-1</v>
      </c>
      <c r="P3939" s="9">
        <f t="shared" si="873"/>
        <v>0</v>
      </c>
      <c r="Q3939" s="8">
        <f t="shared" si="874"/>
        <v>0</v>
      </c>
      <c r="R3939" s="8">
        <f t="shared" si="875"/>
        <v>-51</v>
      </c>
      <c r="S3939" t="str">
        <f t="shared" si="876"/>
        <v>12.00.00</v>
      </c>
      <c r="T3939" t="str">
        <f t="shared" si="877"/>
        <v>21.00.00</v>
      </c>
      <c r="U3939" t="str">
        <f t="shared" si="878"/>
        <v>30-ago-2019</v>
      </c>
      <c r="V3939">
        <f t="shared" si="879"/>
        <v>8</v>
      </c>
      <c r="W3939">
        <f t="shared" si="880"/>
        <v>2019</v>
      </c>
      <c r="X3939">
        <f t="shared" si="881"/>
        <v>30</v>
      </c>
      <c r="Y3939" s="25">
        <f t="shared" si="882"/>
        <v>32206.600000000311</v>
      </c>
    </row>
    <row r="3940" spans="1:25">
      <c r="A3940" t="s">
        <v>5050</v>
      </c>
      <c r="B3940" t="s">
        <v>5051</v>
      </c>
      <c r="C3940" t="s">
        <v>55</v>
      </c>
      <c r="D3940">
        <v>14</v>
      </c>
      <c r="E3940" s="36">
        <v>-17.8</v>
      </c>
      <c r="F3940" s="4">
        <v>-1.5E-3</v>
      </c>
      <c r="G3940">
        <v>0</v>
      </c>
      <c r="H3940" s="25">
        <v>40.200000000000003</v>
      </c>
      <c r="I3940" s="25">
        <v>-23.8</v>
      </c>
      <c r="J3940" s="3">
        <v>10000</v>
      </c>
      <c r="K3940" s="7">
        <f t="shared" si="869"/>
        <v>-2</v>
      </c>
      <c r="L3940" s="6">
        <f t="shared" si="870"/>
        <v>-68.8</v>
      </c>
      <c r="M3940">
        <v>1</v>
      </c>
      <c r="N3940" s="9">
        <f t="shared" si="871"/>
        <v>0</v>
      </c>
      <c r="O3940" s="9">
        <f t="shared" si="872"/>
        <v>-1</v>
      </c>
      <c r="P3940" s="9">
        <f t="shared" si="873"/>
        <v>0</v>
      </c>
      <c r="Q3940" s="8">
        <f t="shared" si="874"/>
        <v>0</v>
      </c>
      <c r="R3940" s="8">
        <f t="shared" si="875"/>
        <v>-17.8</v>
      </c>
      <c r="S3940" t="str">
        <f t="shared" si="876"/>
        <v>18.00.00</v>
      </c>
      <c r="T3940" t="str">
        <f t="shared" si="877"/>
        <v>9.00.00</v>
      </c>
      <c r="U3940" t="str">
        <f t="shared" si="878"/>
        <v>30-ago-2019</v>
      </c>
      <c r="V3940">
        <f t="shared" si="879"/>
        <v>8</v>
      </c>
      <c r="W3940">
        <f t="shared" si="880"/>
        <v>2019</v>
      </c>
      <c r="X3940">
        <f t="shared" si="881"/>
        <v>30</v>
      </c>
      <c r="Y3940" s="25">
        <f t="shared" si="882"/>
        <v>32188.800000000312</v>
      </c>
    </row>
    <row r="3941" spans="1:25">
      <c r="A3941" t="s">
        <v>7000</v>
      </c>
      <c r="B3941" t="s">
        <v>7001</v>
      </c>
      <c r="C3941" t="s">
        <v>25</v>
      </c>
      <c r="D3941">
        <v>93</v>
      </c>
      <c r="E3941" s="36">
        <v>9.3000000000000007</v>
      </c>
      <c r="F3941" s="4">
        <v>8.0000000000000004E-4</v>
      </c>
      <c r="G3941">
        <v>0</v>
      </c>
      <c r="H3941" s="25">
        <v>83.1</v>
      </c>
      <c r="I3941" s="25">
        <v>0</v>
      </c>
      <c r="J3941" s="3">
        <v>10000</v>
      </c>
      <c r="K3941" s="7">
        <f t="shared" si="869"/>
        <v>1</v>
      </c>
      <c r="L3941" s="6">
        <f t="shared" si="870"/>
        <v>9.3000000000000007</v>
      </c>
      <c r="M3941">
        <v>1</v>
      </c>
      <c r="N3941" s="9">
        <f t="shared" si="871"/>
        <v>1</v>
      </c>
      <c r="O3941" s="9">
        <f t="shared" si="872"/>
        <v>0</v>
      </c>
      <c r="P3941" s="9">
        <f t="shared" si="873"/>
        <v>0</v>
      </c>
      <c r="Q3941" s="8">
        <f t="shared" si="874"/>
        <v>9.3000000000000007</v>
      </c>
      <c r="R3941" s="8">
        <f t="shared" si="875"/>
        <v>0</v>
      </c>
      <c r="S3941" t="str">
        <f t="shared" si="876"/>
        <v>9.40.00</v>
      </c>
      <c r="T3941" t="str">
        <f t="shared" si="877"/>
        <v>17.25.00</v>
      </c>
      <c r="U3941" t="str">
        <f t="shared" si="878"/>
        <v>30-ago-2019</v>
      </c>
      <c r="V3941">
        <f t="shared" si="879"/>
        <v>8</v>
      </c>
      <c r="W3941">
        <f t="shared" si="880"/>
        <v>2019</v>
      </c>
      <c r="X3941">
        <f t="shared" si="881"/>
        <v>30</v>
      </c>
      <c r="Y3941" s="25">
        <f t="shared" si="882"/>
        <v>32198.100000000311</v>
      </c>
    </row>
    <row r="3942" spans="1:25">
      <c r="A3942" t="s">
        <v>5052</v>
      </c>
      <c r="B3942" t="s">
        <v>5053</v>
      </c>
      <c r="C3942" t="s">
        <v>55</v>
      </c>
      <c r="D3942">
        <v>10</v>
      </c>
      <c r="E3942" s="36">
        <v>-46.1</v>
      </c>
      <c r="F3942" s="4">
        <v>-3.8999999999999998E-3</v>
      </c>
      <c r="G3942">
        <v>0</v>
      </c>
      <c r="H3942" s="25">
        <v>4.9000000000000004</v>
      </c>
      <c r="I3942" s="25">
        <v>-59.4</v>
      </c>
      <c r="J3942" s="3">
        <v>10000</v>
      </c>
      <c r="K3942" s="7">
        <f t="shared" si="869"/>
        <v>-1</v>
      </c>
      <c r="L3942" s="6">
        <f t="shared" si="870"/>
        <v>-46.1</v>
      </c>
      <c r="M3942">
        <v>1</v>
      </c>
      <c r="N3942" s="9">
        <f t="shared" si="871"/>
        <v>0</v>
      </c>
      <c r="O3942" s="9">
        <f t="shared" si="872"/>
        <v>-1</v>
      </c>
      <c r="P3942" s="9">
        <f t="shared" si="873"/>
        <v>0</v>
      </c>
      <c r="Q3942" s="8">
        <f t="shared" si="874"/>
        <v>0</v>
      </c>
      <c r="R3942" s="8">
        <f t="shared" si="875"/>
        <v>-46.1</v>
      </c>
      <c r="S3942" t="str">
        <f t="shared" si="876"/>
        <v>18.00.00</v>
      </c>
      <c r="T3942" t="str">
        <f t="shared" si="877"/>
        <v>4.00.00</v>
      </c>
      <c r="U3942" t="str">
        <f t="shared" si="878"/>
        <v xml:space="preserve">2-set-2019 </v>
      </c>
      <c r="V3942">
        <f t="shared" si="879"/>
        <v>9</v>
      </c>
      <c r="W3942">
        <f t="shared" si="880"/>
        <v>2019</v>
      </c>
      <c r="X3942">
        <f t="shared" si="881"/>
        <v>2</v>
      </c>
      <c r="Y3942" s="25">
        <f t="shared" si="882"/>
        <v>32152.000000000313</v>
      </c>
    </row>
    <row r="3943" spans="1:25">
      <c r="A3943" t="s">
        <v>5055</v>
      </c>
      <c r="B3943" t="s">
        <v>5056</v>
      </c>
      <c r="C3943" t="s">
        <v>55</v>
      </c>
      <c r="D3943">
        <v>5</v>
      </c>
      <c r="E3943" s="36">
        <v>-72.8</v>
      </c>
      <c r="F3943" s="4">
        <v>-6.1000000000000004E-3</v>
      </c>
      <c r="G3943">
        <v>0</v>
      </c>
      <c r="H3943" s="25">
        <v>0</v>
      </c>
      <c r="I3943" s="25">
        <v>-72.8</v>
      </c>
      <c r="J3943" s="3">
        <v>10000</v>
      </c>
      <c r="K3943" s="7">
        <f t="shared" si="869"/>
        <v>-2</v>
      </c>
      <c r="L3943" s="6">
        <f t="shared" si="870"/>
        <v>-118.9</v>
      </c>
      <c r="M3943">
        <v>1</v>
      </c>
      <c r="N3943" s="9">
        <f t="shared" si="871"/>
        <v>0</v>
      </c>
      <c r="O3943" s="9">
        <f t="shared" si="872"/>
        <v>-1</v>
      </c>
      <c r="P3943" s="9">
        <f t="shared" si="873"/>
        <v>0</v>
      </c>
      <c r="Q3943" s="8">
        <f t="shared" si="874"/>
        <v>0</v>
      </c>
      <c r="R3943" s="8">
        <f t="shared" si="875"/>
        <v>-72.8</v>
      </c>
      <c r="S3943" t="str">
        <f t="shared" si="876"/>
        <v>10.00.00</v>
      </c>
      <c r="T3943" t="str">
        <f t="shared" si="877"/>
        <v>15.00.00</v>
      </c>
      <c r="U3943" t="str">
        <f t="shared" si="878"/>
        <v xml:space="preserve">3-set-2019 </v>
      </c>
      <c r="V3943">
        <f t="shared" si="879"/>
        <v>9</v>
      </c>
      <c r="W3943">
        <f t="shared" si="880"/>
        <v>2019</v>
      </c>
      <c r="X3943">
        <f t="shared" si="881"/>
        <v>3</v>
      </c>
      <c r="Y3943" s="25">
        <f t="shared" si="882"/>
        <v>32079.200000000314</v>
      </c>
    </row>
    <row r="3944" spans="1:25">
      <c r="A3944" t="s">
        <v>7842</v>
      </c>
      <c r="B3944" t="s">
        <v>7843</v>
      </c>
      <c r="C3944" t="s">
        <v>25</v>
      </c>
      <c r="D3944">
        <v>22</v>
      </c>
      <c r="E3944" s="36">
        <v>-35.200000000000003</v>
      </c>
      <c r="F3944" s="4">
        <v>-2.8999999999999998E-3</v>
      </c>
      <c r="G3944">
        <v>0</v>
      </c>
      <c r="H3944" s="25">
        <v>0</v>
      </c>
      <c r="I3944" s="25">
        <v>-85</v>
      </c>
      <c r="J3944" s="3">
        <v>10000</v>
      </c>
      <c r="K3944" s="7">
        <f t="shared" si="869"/>
        <v>-3</v>
      </c>
      <c r="L3944" s="6">
        <f t="shared" si="870"/>
        <v>-154.10000000000002</v>
      </c>
      <c r="M3944">
        <v>1</v>
      </c>
      <c r="N3944" s="9">
        <f t="shared" si="871"/>
        <v>0</v>
      </c>
      <c r="O3944" s="9">
        <f t="shared" si="872"/>
        <v>-1</v>
      </c>
      <c r="P3944" s="9">
        <f t="shared" si="873"/>
        <v>0</v>
      </c>
      <c r="Q3944" s="8">
        <f t="shared" si="874"/>
        <v>0</v>
      </c>
      <c r="R3944" s="8">
        <f t="shared" si="875"/>
        <v>-35.200000000000003</v>
      </c>
      <c r="S3944" t="str">
        <f t="shared" si="876"/>
        <v>15.30.00</v>
      </c>
      <c r="T3944" t="str">
        <f t="shared" si="877"/>
        <v>21.00.00</v>
      </c>
      <c r="U3944" t="str">
        <f t="shared" si="878"/>
        <v xml:space="preserve">3-set-2019 </v>
      </c>
      <c r="V3944">
        <f t="shared" si="879"/>
        <v>9</v>
      </c>
      <c r="W3944">
        <f t="shared" si="880"/>
        <v>2019</v>
      </c>
      <c r="X3944">
        <f t="shared" si="881"/>
        <v>3</v>
      </c>
      <c r="Y3944" s="25">
        <f t="shared" si="882"/>
        <v>32044.000000000313</v>
      </c>
    </row>
    <row r="3945" spans="1:25">
      <c r="A3945" t="s">
        <v>5053</v>
      </c>
      <c r="B3945" t="s">
        <v>5054</v>
      </c>
      <c r="C3945" t="s">
        <v>25</v>
      </c>
      <c r="D3945">
        <v>5</v>
      </c>
      <c r="E3945" s="36">
        <v>-71.8</v>
      </c>
      <c r="F3945" s="4">
        <v>-6.0000000000000001E-3</v>
      </c>
      <c r="G3945">
        <v>0</v>
      </c>
      <c r="H3945" s="25">
        <v>0</v>
      </c>
      <c r="I3945" s="25">
        <v>-72.3</v>
      </c>
      <c r="J3945" s="3">
        <v>10000</v>
      </c>
      <c r="K3945" s="7">
        <f t="shared" si="869"/>
        <v>-4</v>
      </c>
      <c r="L3945" s="6">
        <f t="shared" si="870"/>
        <v>-225.90000000000003</v>
      </c>
      <c r="M3945">
        <v>1</v>
      </c>
      <c r="N3945" s="9">
        <f t="shared" si="871"/>
        <v>0</v>
      </c>
      <c r="O3945" s="9">
        <f t="shared" si="872"/>
        <v>-1</v>
      </c>
      <c r="P3945" s="9">
        <f t="shared" si="873"/>
        <v>0</v>
      </c>
      <c r="Q3945" s="8">
        <f t="shared" si="874"/>
        <v>0</v>
      </c>
      <c r="R3945" s="8">
        <f t="shared" si="875"/>
        <v>-71.8</v>
      </c>
      <c r="S3945" t="str">
        <f t="shared" si="876"/>
        <v>4.00.00</v>
      </c>
      <c r="T3945" t="str">
        <f t="shared" si="877"/>
        <v>9.00.00</v>
      </c>
      <c r="U3945" t="str">
        <f t="shared" si="878"/>
        <v xml:space="preserve">3-set-2019 </v>
      </c>
      <c r="V3945">
        <f t="shared" si="879"/>
        <v>9</v>
      </c>
      <c r="W3945">
        <f t="shared" si="880"/>
        <v>2019</v>
      </c>
      <c r="X3945">
        <f t="shared" si="881"/>
        <v>3</v>
      </c>
      <c r="Y3945" s="25">
        <f t="shared" si="882"/>
        <v>31972.200000000314</v>
      </c>
    </row>
    <row r="3946" spans="1:25">
      <c r="A3946" t="s">
        <v>7841</v>
      </c>
      <c r="B3946" t="s">
        <v>7842</v>
      </c>
      <c r="C3946" t="s">
        <v>55</v>
      </c>
      <c r="D3946">
        <v>23</v>
      </c>
      <c r="E3946" s="36">
        <v>-69</v>
      </c>
      <c r="F3946" s="4">
        <v>-5.7999999999999996E-3</v>
      </c>
      <c r="G3946">
        <v>0</v>
      </c>
      <c r="H3946" s="25">
        <v>0</v>
      </c>
      <c r="I3946" s="25">
        <v>-84</v>
      </c>
      <c r="J3946" s="3">
        <v>10000</v>
      </c>
      <c r="K3946" s="7">
        <f t="shared" si="869"/>
        <v>-5</v>
      </c>
      <c r="L3946" s="6">
        <f t="shared" si="870"/>
        <v>-294.90000000000003</v>
      </c>
      <c r="M3946">
        <v>1</v>
      </c>
      <c r="N3946" s="9">
        <f t="shared" si="871"/>
        <v>0</v>
      </c>
      <c r="O3946" s="9">
        <f t="shared" si="872"/>
        <v>-1</v>
      </c>
      <c r="P3946" s="9">
        <f t="shared" si="873"/>
        <v>0</v>
      </c>
      <c r="Q3946" s="8">
        <f t="shared" si="874"/>
        <v>0</v>
      </c>
      <c r="R3946" s="8">
        <f t="shared" si="875"/>
        <v>-69</v>
      </c>
      <c r="S3946" t="str">
        <f t="shared" si="876"/>
        <v>9.45.00</v>
      </c>
      <c r="T3946" t="str">
        <f t="shared" si="877"/>
        <v>15.30.00</v>
      </c>
      <c r="U3946" t="str">
        <f t="shared" si="878"/>
        <v xml:space="preserve">3-set-2019 </v>
      </c>
      <c r="V3946">
        <f t="shared" si="879"/>
        <v>9</v>
      </c>
      <c r="W3946">
        <f t="shared" si="880"/>
        <v>2019</v>
      </c>
      <c r="X3946">
        <f t="shared" si="881"/>
        <v>3</v>
      </c>
      <c r="Y3946" s="25">
        <f t="shared" si="882"/>
        <v>31903.200000000314</v>
      </c>
    </row>
    <row r="3947" spans="1:25">
      <c r="A3947" t="s">
        <v>2747</v>
      </c>
      <c r="B3947" t="s">
        <v>2748</v>
      </c>
      <c r="C3947" t="s">
        <v>55</v>
      </c>
      <c r="D3947">
        <v>8</v>
      </c>
      <c r="E3947" s="38">
        <v>-3.2</v>
      </c>
      <c r="F3947" s="4">
        <v>-1E-4</v>
      </c>
      <c r="G3947">
        <v>0</v>
      </c>
      <c r="H3947" s="25">
        <v>25.4</v>
      </c>
      <c r="I3947" s="25">
        <v>-36.6</v>
      </c>
      <c r="J3947" s="3">
        <v>10000</v>
      </c>
      <c r="K3947" s="7">
        <f t="shared" si="869"/>
        <v>-6</v>
      </c>
      <c r="L3947" s="6">
        <f t="shared" si="870"/>
        <v>-298.10000000000002</v>
      </c>
      <c r="M3947">
        <v>1</v>
      </c>
      <c r="N3947" s="9">
        <f t="shared" si="871"/>
        <v>0</v>
      </c>
      <c r="O3947" s="9">
        <f t="shared" si="872"/>
        <v>-1</v>
      </c>
      <c r="P3947" s="9">
        <f t="shared" si="873"/>
        <v>0</v>
      </c>
      <c r="Q3947" s="8">
        <f t="shared" si="874"/>
        <v>0</v>
      </c>
      <c r="R3947" s="8">
        <f t="shared" si="875"/>
        <v>-3.2</v>
      </c>
      <c r="S3947" t="str">
        <f t="shared" si="876"/>
        <v>13.00.00</v>
      </c>
      <c r="T3947" t="str">
        <f t="shared" si="877"/>
        <v>21.00.00</v>
      </c>
      <c r="U3947" t="str">
        <f t="shared" si="878"/>
        <v xml:space="preserve">4-set-2019 </v>
      </c>
      <c r="V3947">
        <f t="shared" si="879"/>
        <v>9</v>
      </c>
      <c r="W3947">
        <f t="shared" si="880"/>
        <v>2019</v>
      </c>
      <c r="X3947">
        <f t="shared" si="881"/>
        <v>4</v>
      </c>
      <c r="Y3947" s="25">
        <f t="shared" si="882"/>
        <v>31900.000000000313</v>
      </c>
    </row>
    <row r="3948" spans="1:25">
      <c r="A3948" t="s">
        <v>7002</v>
      </c>
      <c r="B3948" t="s">
        <v>7003</v>
      </c>
      <c r="C3948" t="s">
        <v>55</v>
      </c>
      <c r="D3948">
        <v>12</v>
      </c>
      <c r="E3948" s="36">
        <v>-26</v>
      </c>
      <c r="F3948" s="4">
        <v>-1.1000000000000001E-3</v>
      </c>
      <c r="G3948">
        <v>0</v>
      </c>
      <c r="H3948" s="25">
        <v>0</v>
      </c>
      <c r="I3948" s="25">
        <v>-34</v>
      </c>
      <c r="J3948" s="3">
        <v>10000</v>
      </c>
      <c r="K3948" s="7">
        <f t="shared" si="869"/>
        <v>-7</v>
      </c>
      <c r="L3948" s="6">
        <f t="shared" si="870"/>
        <v>-324.10000000000002</v>
      </c>
      <c r="M3948">
        <v>1</v>
      </c>
      <c r="N3948" s="9">
        <f t="shared" si="871"/>
        <v>0</v>
      </c>
      <c r="O3948" s="9">
        <f t="shared" si="872"/>
        <v>-1</v>
      </c>
      <c r="P3948" s="9">
        <f t="shared" si="873"/>
        <v>0</v>
      </c>
      <c r="Q3948" s="8">
        <f t="shared" si="874"/>
        <v>0</v>
      </c>
      <c r="R3948" s="8">
        <f t="shared" si="875"/>
        <v>-26</v>
      </c>
      <c r="S3948" t="str">
        <f t="shared" si="876"/>
        <v>16.25.00</v>
      </c>
      <c r="T3948" t="str">
        <f t="shared" si="877"/>
        <v>17.25.00</v>
      </c>
      <c r="U3948" t="str">
        <f t="shared" si="878"/>
        <v xml:space="preserve">4-set-2019 </v>
      </c>
      <c r="V3948">
        <f t="shared" si="879"/>
        <v>9</v>
      </c>
      <c r="W3948">
        <f t="shared" si="880"/>
        <v>2019</v>
      </c>
      <c r="X3948">
        <f t="shared" si="881"/>
        <v>4</v>
      </c>
      <c r="Y3948" s="25">
        <f t="shared" si="882"/>
        <v>31874.000000000313</v>
      </c>
    </row>
    <row r="3949" spans="1:25">
      <c r="A3949" t="s">
        <v>7004</v>
      </c>
      <c r="B3949" t="s">
        <v>7005</v>
      </c>
      <c r="C3949" t="s">
        <v>25</v>
      </c>
      <c r="D3949">
        <v>71</v>
      </c>
      <c r="E3949" s="36">
        <v>5.4</v>
      </c>
      <c r="F3949" s="4">
        <v>4.0000000000000002E-4</v>
      </c>
      <c r="G3949">
        <v>0</v>
      </c>
      <c r="H3949" s="25">
        <v>23.6</v>
      </c>
      <c r="I3949" s="25">
        <v>-23</v>
      </c>
      <c r="J3949" s="3">
        <v>10000</v>
      </c>
      <c r="K3949" s="7">
        <f t="shared" si="869"/>
        <v>1</v>
      </c>
      <c r="L3949" s="6">
        <f t="shared" si="870"/>
        <v>5.4</v>
      </c>
      <c r="M3949">
        <v>1</v>
      </c>
      <c r="N3949" s="9">
        <f t="shared" si="871"/>
        <v>1</v>
      </c>
      <c r="O3949" s="9">
        <f t="shared" si="872"/>
        <v>0</v>
      </c>
      <c r="P3949" s="9">
        <f t="shared" si="873"/>
        <v>0</v>
      </c>
      <c r="Q3949" s="8">
        <f t="shared" si="874"/>
        <v>5.4</v>
      </c>
      <c r="R3949" s="8">
        <f t="shared" si="875"/>
        <v>0</v>
      </c>
      <c r="S3949" t="str">
        <f t="shared" si="876"/>
        <v>10.55.00</v>
      </c>
      <c r="T3949" t="str">
        <f t="shared" si="877"/>
        <v>17.25.00</v>
      </c>
      <c r="U3949" t="str">
        <f t="shared" si="878"/>
        <v xml:space="preserve">5-set-2019 </v>
      </c>
      <c r="V3949">
        <f t="shared" si="879"/>
        <v>9</v>
      </c>
      <c r="W3949">
        <f t="shared" si="880"/>
        <v>2019</v>
      </c>
      <c r="X3949">
        <f t="shared" si="881"/>
        <v>5</v>
      </c>
      <c r="Y3949" s="25">
        <f t="shared" si="882"/>
        <v>31879.400000000314</v>
      </c>
    </row>
    <row r="3950" spans="1:25">
      <c r="A3950" t="s">
        <v>5057</v>
      </c>
      <c r="B3950" t="s">
        <v>5058</v>
      </c>
      <c r="C3950" t="s">
        <v>55</v>
      </c>
      <c r="D3950">
        <v>11</v>
      </c>
      <c r="E3950" s="36">
        <v>-30.1</v>
      </c>
      <c r="F3950" s="4">
        <v>-2.5000000000000001E-3</v>
      </c>
      <c r="G3950">
        <v>0</v>
      </c>
      <c r="H3950" s="25">
        <v>0</v>
      </c>
      <c r="I3950" s="25">
        <v>-38.6</v>
      </c>
      <c r="J3950" s="3">
        <v>10000</v>
      </c>
      <c r="K3950" s="7">
        <f t="shared" si="869"/>
        <v>-1</v>
      </c>
      <c r="L3950" s="6">
        <f t="shared" si="870"/>
        <v>-30.1</v>
      </c>
      <c r="M3950">
        <v>1</v>
      </c>
      <c r="N3950" s="9">
        <f t="shared" si="871"/>
        <v>0</v>
      </c>
      <c r="O3950" s="9">
        <f t="shared" si="872"/>
        <v>-1</v>
      </c>
      <c r="P3950" s="9">
        <f t="shared" si="873"/>
        <v>0</v>
      </c>
      <c r="Q3950" s="8">
        <f t="shared" si="874"/>
        <v>0</v>
      </c>
      <c r="R3950" s="8">
        <f t="shared" si="875"/>
        <v>-30.1</v>
      </c>
      <c r="S3950" t="str">
        <f t="shared" si="876"/>
        <v>23.00.00</v>
      </c>
      <c r="T3950" t="str">
        <f t="shared" si="877"/>
        <v>10.00.00</v>
      </c>
      <c r="U3950" t="str">
        <f t="shared" si="878"/>
        <v xml:space="preserve">5-set-2019 </v>
      </c>
      <c r="V3950">
        <f t="shared" si="879"/>
        <v>9</v>
      </c>
      <c r="W3950">
        <f t="shared" si="880"/>
        <v>2019</v>
      </c>
      <c r="X3950">
        <f t="shared" si="881"/>
        <v>5</v>
      </c>
      <c r="Y3950" s="25">
        <f t="shared" si="882"/>
        <v>31849.300000000316</v>
      </c>
    </row>
    <row r="3951" spans="1:25">
      <c r="A3951" t="s">
        <v>7006</v>
      </c>
      <c r="B3951" t="s">
        <v>7007</v>
      </c>
      <c r="C3951" t="s">
        <v>25</v>
      </c>
      <c r="D3951">
        <v>98</v>
      </c>
      <c r="E3951" s="36">
        <v>20.2</v>
      </c>
      <c r="F3951" s="4">
        <v>1.6999999999999999E-3</v>
      </c>
      <c r="G3951">
        <v>0</v>
      </c>
      <c r="H3951" s="25">
        <v>39.299999999999997</v>
      </c>
      <c r="I3951" s="25">
        <v>-28.8</v>
      </c>
      <c r="J3951" s="3">
        <v>10000</v>
      </c>
      <c r="K3951" s="7">
        <f t="shared" si="869"/>
        <v>1</v>
      </c>
      <c r="L3951" s="6">
        <f t="shared" si="870"/>
        <v>20.2</v>
      </c>
      <c r="M3951">
        <v>1</v>
      </c>
      <c r="N3951" s="9">
        <f t="shared" si="871"/>
        <v>1</v>
      </c>
      <c r="O3951" s="9">
        <f t="shared" si="872"/>
        <v>0</v>
      </c>
      <c r="P3951" s="9">
        <f t="shared" si="873"/>
        <v>0</v>
      </c>
      <c r="Q3951" s="8">
        <f t="shared" si="874"/>
        <v>20.2</v>
      </c>
      <c r="R3951" s="8">
        <f t="shared" si="875"/>
        <v>0</v>
      </c>
      <c r="S3951" t="str">
        <f t="shared" si="876"/>
        <v>9.15.00</v>
      </c>
      <c r="T3951" t="str">
        <f t="shared" si="877"/>
        <v>17.25.00</v>
      </c>
      <c r="U3951" t="str">
        <f t="shared" si="878"/>
        <v xml:space="preserve">6-set-2019 </v>
      </c>
      <c r="V3951">
        <f t="shared" si="879"/>
        <v>9</v>
      </c>
      <c r="W3951">
        <f t="shared" si="880"/>
        <v>2019</v>
      </c>
      <c r="X3951">
        <f t="shared" si="881"/>
        <v>6</v>
      </c>
      <c r="Y3951" s="25">
        <f t="shared" si="882"/>
        <v>31869.500000000317</v>
      </c>
    </row>
    <row r="3952" spans="1:25">
      <c r="A3952" t="s">
        <v>5059</v>
      </c>
      <c r="B3952" t="s">
        <v>5060</v>
      </c>
      <c r="C3952" t="s">
        <v>55</v>
      </c>
      <c r="D3952">
        <v>2</v>
      </c>
      <c r="E3952" s="36">
        <v>-39.1</v>
      </c>
      <c r="F3952" s="4">
        <v>-3.2000000000000002E-3</v>
      </c>
      <c r="G3952">
        <v>0</v>
      </c>
      <c r="H3952" s="25">
        <v>0</v>
      </c>
      <c r="I3952" s="25">
        <v>-39.1</v>
      </c>
      <c r="J3952" s="3">
        <v>10000</v>
      </c>
      <c r="K3952" s="7">
        <f t="shared" si="869"/>
        <v>-1</v>
      </c>
      <c r="L3952" s="6">
        <f t="shared" si="870"/>
        <v>-39.1</v>
      </c>
      <c r="M3952">
        <v>1</v>
      </c>
      <c r="N3952" s="9">
        <f t="shared" si="871"/>
        <v>0</v>
      </c>
      <c r="O3952" s="9">
        <f t="shared" si="872"/>
        <v>-1</v>
      </c>
      <c r="P3952" s="9">
        <f t="shared" si="873"/>
        <v>0</v>
      </c>
      <c r="Q3952" s="8">
        <f t="shared" si="874"/>
        <v>0</v>
      </c>
      <c r="R3952" s="8">
        <f t="shared" si="875"/>
        <v>-39.1</v>
      </c>
      <c r="S3952" t="str">
        <f t="shared" si="876"/>
        <v>10.00.00</v>
      </c>
      <c r="T3952" t="str">
        <f t="shared" si="877"/>
        <v>12.00.00</v>
      </c>
      <c r="U3952" t="str">
        <f t="shared" si="878"/>
        <v xml:space="preserve">9-set-2019 </v>
      </c>
      <c r="V3952">
        <f t="shared" si="879"/>
        <v>9</v>
      </c>
      <c r="W3952">
        <f t="shared" si="880"/>
        <v>2019</v>
      </c>
      <c r="X3952">
        <f t="shared" si="881"/>
        <v>9</v>
      </c>
      <c r="Y3952" s="25">
        <f t="shared" si="882"/>
        <v>31830.400000000318</v>
      </c>
    </row>
    <row r="3953" spans="1:25">
      <c r="A3953" t="s">
        <v>5061</v>
      </c>
      <c r="B3953" t="s">
        <v>5062</v>
      </c>
      <c r="C3953" t="s">
        <v>55</v>
      </c>
      <c r="D3953">
        <v>8</v>
      </c>
      <c r="E3953" s="36">
        <v>-34.9</v>
      </c>
      <c r="F3953" s="4">
        <v>-2.8999999999999998E-3</v>
      </c>
      <c r="G3953">
        <v>0</v>
      </c>
      <c r="H3953" s="25">
        <v>0</v>
      </c>
      <c r="I3953" s="25">
        <v>-34.9</v>
      </c>
      <c r="J3953" s="3">
        <v>10000</v>
      </c>
      <c r="K3953" s="7">
        <f t="shared" si="869"/>
        <v>-2</v>
      </c>
      <c r="L3953" s="6">
        <f t="shared" si="870"/>
        <v>-74</v>
      </c>
      <c r="M3953">
        <v>1</v>
      </c>
      <c r="N3953" s="9">
        <f t="shared" si="871"/>
        <v>0</v>
      </c>
      <c r="O3953" s="9">
        <f t="shared" si="872"/>
        <v>-1</v>
      </c>
      <c r="P3953" s="9">
        <f t="shared" si="873"/>
        <v>0</v>
      </c>
      <c r="Q3953" s="8">
        <f t="shared" si="874"/>
        <v>0</v>
      </c>
      <c r="R3953" s="8">
        <f t="shared" si="875"/>
        <v>-34.9</v>
      </c>
      <c r="S3953" t="str">
        <f t="shared" si="876"/>
        <v>19.00.00</v>
      </c>
      <c r="T3953" t="str">
        <f t="shared" si="877"/>
        <v>3.00.00</v>
      </c>
      <c r="U3953" t="str">
        <f t="shared" si="878"/>
        <v xml:space="preserve">9-set-2019 </v>
      </c>
      <c r="V3953">
        <f t="shared" si="879"/>
        <v>9</v>
      </c>
      <c r="W3953">
        <f t="shared" si="880"/>
        <v>2019</v>
      </c>
      <c r="X3953">
        <f t="shared" si="881"/>
        <v>9</v>
      </c>
      <c r="Y3953" s="25">
        <f t="shared" si="882"/>
        <v>31795.500000000317</v>
      </c>
    </row>
    <row r="3954" spans="1:25">
      <c r="A3954" t="s">
        <v>5063</v>
      </c>
      <c r="B3954" t="s">
        <v>5064</v>
      </c>
      <c r="C3954" t="s">
        <v>55</v>
      </c>
      <c r="D3954">
        <v>3</v>
      </c>
      <c r="E3954" s="36">
        <v>-59.8</v>
      </c>
      <c r="F3954" s="4">
        <v>-4.8999999999999998E-3</v>
      </c>
      <c r="G3954">
        <v>0</v>
      </c>
      <c r="H3954" s="25">
        <v>4.2</v>
      </c>
      <c r="I3954" s="25">
        <v>-59.8</v>
      </c>
      <c r="J3954" s="3">
        <v>10000</v>
      </c>
      <c r="K3954" s="7">
        <f t="shared" si="869"/>
        <v>-3</v>
      </c>
      <c r="L3954" s="6">
        <f t="shared" si="870"/>
        <v>-133.80000000000001</v>
      </c>
      <c r="M3954">
        <v>1</v>
      </c>
      <c r="N3954" s="9">
        <f t="shared" si="871"/>
        <v>0</v>
      </c>
      <c r="O3954" s="9">
        <f t="shared" si="872"/>
        <v>-1</v>
      </c>
      <c r="P3954" s="9">
        <f t="shared" si="873"/>
        <v>0</v>
      </c>
      <c r="Q3954" s="8">
        <f t="shared" si="874"/>
        <v>0</v>
      </c>
      <c r="R3954" s="8">
        <f t="shared" si="875"/>
        <v>-59.8</v>
      </c>
      <c r="S3954" t="str">
        <f t="shared" si="876"/>
        <v>10.00.00</v>
      </c>
      <c r="T3954" t="str">
        <f t="shared" si="877"/>
        <v>13.00.00</v>
      </c>
      <c r="U3954" t="str">
        <f t="shared" si="878"/>
        <v>10-set-2019</v>
      </c>
      <c r="V3954">
        <f t="shared" si="879"/>
        <v>9</v>
      </c>
      <c r="W3954">
        <f t="shared" si="880"/>
        <v>2019</v>
      </c>
      <c r="X3954">
        <f t="shared" si="881"/>
        <v>10</v>
      </c>
      <c r="Y3954" s="25">
        <f t="shared" si="882"/>
        <v>31735.700000000317</v>
      </c>
    </row>
    <row r="3955" spans="1:25">
      <c r="A3955" t="s">
        <v>7008</v>
      </c>
      <c r="B3955" t="s">
        <v>7009</v>
      </c>
      <c r="C3955" t="s">
        <v>25</v>
      </c>
      <c r="D3955">
        <v>70</v>
      </c>
      <c r="E3955" s="36">
        <v>68.8</v>
      </c>
      <c r="F3955" s="4">
        <v>5.5999999999999999E-3</v>
      </c>
      <c r="G3955">
        <v>0</v>
      </c>
      <c r="H3955" s="25">
        <v>84.5</v>
      </c>
      <c r="I3955" s="25">
        <v>-7.5</v>
      </c>
      <c r="J3955" s="3">
        <v>10000</v>
      </c>
      <c r="K3955" s="7">
        <f t="shared" si="869"/>
        <v>1</v>
      </c>
      <c r="L3955" s="6">
        <f t="shared" si="870"/>
        <v>68.8</v>
      </c>
      <c r="M3955">
        <v>1</v>
      </c>
      <c r="N3955" s="9">
        <f t="shared" si="871"/>
        <v>1</v>
      </c>
      <c r="O3955" s="9">
        <f t="shared" si="872"/>
        <v>0</v>
      </c>
      <c r="P3955" s="9">
        <f t="shared" si="873"/>
        <v>0</v>
      </c>
      <c r="Q3955" s="8">
        <f t="shared" si="874"/>
        <v>68.8</v>
      </c>
      <c r="R3955" s="8">
        <f t="shared" si="875"/>
        <v>0</v>
      </c>
      <c r="S3955" t="str">
        <f t="shared" si="876"/>
        <v>11.35.00</v>
      </c>
      <c r="T3955" t="str">
        <f t="shared" si="877"/>
        <v>17.25.00</v>
      </c>
      <c r="U3955" t="str">
        <f t="shared" si="878"/>
        <v>10-set-2019</v>
      </c>
      <c r="V3955">
        <f t="shared" si="879"/>
        <v>9</v>
      </c>
      <c r="W3955">
        <f t="shared" si="880"/>
        <v>2019</v>
      </c>
      <c r="X3955">
        <f t="shared" si="881"/>
        <v>10</v>
      </c>
      <c r="Y3955" s="25">
        <f t="shared" si="882"/>
        <v>31804.500000000317</v>
      </c>
    </row>
    <row r="3956" spans="1:25">
      <c r="A3956" t="s">
        <v>5065</v>
      </c>
      <c r="B3956" t="s">
        <v>5066</v>
      </c>
      <c r="C3956" t="s">
        <v>25</v>
      </c>
      <c r="D3956">
        <v>26</v>
      </c>
      <c r="E3956" s="36">
        <v>104.9</v>
      </c>
      <c r="F3956" s="4">
        <v>8.6E-3</v>
      </c>
      <c r="G3956">
        <v>0</v>
      </c>
      <c r="H3956" s="25">
        <v>129.80000000000001</v>
      </c>
      <c r="I3956" s="25">
        <v>-2.1</v>
      </c>
      <c r="J3956" s="3">
        <v>10000</v>
      </c>
      <c r="K3956" s="7">
        <f t="shared" si="869"/>
        <v>2</v>
      </c>
      <c r="L3956" s="6">
        <f t="shared" si="870"/>
        <v>173.7</v>
      </c>
      <c r="M3956">
        <v>1</v>
      </c>
      <c r="N3956" s="9">
        <f t="shared" si="871"/>
        <v>1</v>
      </c>
      <c r="O3956" s="9">
        <f t="shared" si="872"/>
        <v>0</v>
      </c>
      <c r="P3956" s="9">
        <f t="shared" si="873"/>
        <v>0</v>
      </c>
      <c r="Q3956" s="8">
        <f t="shared" si="874"/>
        <v>104.9</v>
      </c>
      <c r="R3956" s="8">
        <f t="shared" si="875"/>
        <v>0</v>
      </c>
      <c r="S3956" t="str">
        <f t="shared" si="876"/>
        <v>14.00.00</v>
      </c>
      <c r="T3956" t="str">
        <f t="shared" si="877"/>
        <v>16.00.00</v>
      </c>
      <c r="U3956" t="str">
        <f t="shared" si="878"/>
        <v>10-set-2019</v>
      </c>
      <c r="V3956">
        <f t="shared" si="879"/>
        <v>9</v>
      </c>
      <c r="W3956">
        <f t="shared" si="880"/>
        <v>2019</v>
      </c>
      <c r="X3956">
        <f t="shared" si="881"/>
        <v>10</v>
      </c>
      <c r="Y3956" s="25">
        <f t="shared" si="882"/>
        <v>31909.400000000318</v>
      </c>
    </row>
    <row r="3957" spans="1:25">
      <c r="A3957" t="s">
        <v>5067</v>
      </c>
      <c r="B3957" t="s">
        <v>3826</v>
      </c>
      <c r="C3957" t="s">
        <v>55</v>
      </c>
      <c r="D3957">
        <v>3</v>
      </c>
      <c r="E3957" s="36">
        <v>10.199999999999999</v>
      </c>
      <c r="F3957" s="4">
        <v>8.0000000000000004E-4</v>
      </c>
      <c r="G3957">
        <v>0</v>
      </c>
      <c r="H3957" s="25">
        <v>22.7</v>
      </c>
      <c r="I3957" s="25">
        <v>0</v>
      </c>
      <c r="J3957" s="3">
        <v>10000</v>
      </c>
      <c r="K3957" s="7">
        <f t="shared" si="869"/>
        <v>3</v>
      </c>
      <c r="L3957" s="6">
        <f t="shared" si="870"/>
        <v>183.89999999999998</v>
      </c>
      <c r="M3957">
        <v>1</v>
      </c>
      <c r="N3957" s="9">
        <f t="shared" si="871"/>
        <v>1</v>
      </c>
      <c r="O3957" s="9">
        <f t="shared" si="872"/>
        <v>0</v>
      </c>
      <c r="P3957" s="9">
        <f t="shared" si="873"/>
        <v>0</v>
      </c>
      <c r="Q3957" s="8">
        <f t="shared" si="874"/>
        <v>10.199999999999999</v>
      </c>
      <c r="R3957" s="8">
        <f t="shared" si="875"/>
        <v>0</v>
      </c>
      <c r="S3957" t="str">
        <f t="shared" si="876"/>
        <v>10.00.00</v>
      </c>
      <c r="T3957" t="str">
        <f t="shared" si="877"/>
        <v>13.00.00</v>
      </c>
      <c r="U3957" t="str">
        <f t="shared" si="878"/>
        <v>12-set-2019</v>
      </c>
      <c r="V3957">
        <f t="shared" si="879"/>
        <v>9</v>
      </c>
      <c r="W3957">
        <f t="shared" si="880"/>
        <v>2019</v>
      </c>
      <c r="X3957">
        <f t="shared" si="881"/>
        <v>12</v>
      </c>
      <c r="Y3957" s="25">
        <f t="shared" si="882"/>
        <v>31919.600000000319</v>
      </c>
    </row>
    <row r="3958" spans="1:25">
      <c r="A3958" t="s">
        <v>3826</v>
      </c>
      <c r="B3958" t="s">
        <v>3826</v>
      </c>
      <c r="C3958" t="s">
        <v>25</v>
      </c>
      <c r="D3958">
        <v>0</v>
      </c>
      <c r="E3958" s="36">
        <v>-23.8</v>
      </c>
      <c r="F3958" s="4">
        <v>-1.9E-3</v>
      </c>
      <c r="G3958">
        <v>0</v>
      </c>
      <c r="H3958" s="25">
        <v>0</v>
      </c>
      <c r="I3958" s="25">
        <v>-23.8</v>
      </c>
      <c r="J3958" s="3">
        <v>10000</v>
      </c>
      <c r="K3958" s="7">
        <f t="shared" si="869"/>
        <v>-1</v>
      </c>
      <c r="L3958" s="6">
        <f t="shared" si="870"/>
        <v>-23.8</v>
      </c>
      <c r="M3958">
        <v>1</v>
      </c>
      <c r="N3958" s="9">
        <f t="shared" si="871"/>
        <v>0</v>
      </c>
      <c r="O3958" s="9">
        <f t="shared" si="872"/>
        <v>-1</v>
      </c>
      <c r="P3958" s="9">
        <f t="shared" si="873"/>
        <v>0</v>
      </c>
      <c r="Q3958" s="8">
        <f t="shared" si="874"/>
        <v>0</v>
      </c>
      <c r="R3958" s="8">
        <f t="shared" si="875"/>
        <v>-23.8</v>
      </c>
      <c r="S3958" t="str">
        <f t="shared" si="876"/>
        <v>13.00.00</v>
      </c>
      <c r="T3958" t="str">
        <f t="shared" si="877"/>
        <v>13.00.00</v>
      </c>
      <c r="U3958" t="str">
        <f t="shared" si="878"/>
        <v>12-set-2019</v>
      </c>
      <c r="V3958">
        <f t="shared" si="879"/>
        <v>9</v>
      </c>
      <c r="W3958">
        <f t="shared" si="880"/>
        <v>2019</v>
      </c>
      <c r="X3958">
        <f t="shared" si="881"/>
        <v>12</v>
      </c>
      <c r="Y3958" s="25">
        <f t="shared" si="882"/>
        <v>31895.800000000319</v>
      </c>
    </row>
    <row r="3959" spans="1:25">
      <c r="A3959" t="s">
        <v>7010</v>
      </c>
      <c r="B3959" t="s">
        <v>7011</v>
      </c>
      <c r="C3959" t="s">
        <v>55</v>
      </c>
      <c r="D3959">
        <v>19</v>
      </c>
      <c r="E3959" s="36">
        <v>-157</v>
      </c>
      <c r="F3959" s="4">
        <v>-6.4000000000000003E-3</v>
      </c>
      <c r="G3959">
        <v>0</v>
      </c>
      <c r="H3959" s="25">
        <v>0</v>
      </c>
      <c r="I3959" s="25">
        <v>-164.4</v>
      </c>
      <c r="J3959" s="3">
        <v>10000</v>
      </c>
      <c r="K3959" s="7">
        <f t="shared" si="869"/>
        <v>-2</v>
      </c>
      <c r="L3959" s="6">
        <f t="shared" si="870"/>
        <v>-180.8</v>
      </c>
      <c r="M3959">
        <v>1</v>
      </c>
      <c r="N3959" s="9">
        <f t="shared" si="871"/>
        <v>0</v>
      </c>
      <c r="O3959" s="9">
        <f t="shared" si="872"/>
        <v>-1</v>
      </c>
      <c r="P3959" s="9">
        <f t="shared" si="873"/>
        <v>0</v>
      </c>
      <c r="Q3959" s="8">
        <f t="shared" si="874"/>
        <v>0</v>
      </c>
      <c r="R3959" s="8">
        <f t="shared" si="875"/>
        <v>-157</v>
      </c>
      <c r="S3959" t="str">
        <f t="shared" si="876"/>
        <v>15.50.00</v>
      </c>
      <c r="T3959" t="str">
        <f t="shared" si="877"/>
        <v>17.25.00</v>
      </c>
      <c r="U3959" t="str">
        <f t="shared" si="878"/>
        <v>12-set-2019</v>
      </c>
      <c r="V3959">
        <f t="shared" si="879"/>
        <v>9</v>
      </c>
      <c r="W3959">
        <f t="shared" si="880"/>
        <v>2019</v>
      </c>
      <c r="X3959">
        <f t="shared" si="881"/>
        <v>12</v>
      </c>
      <c r="Y3959" s="25">
        <f t="shared" si="882"/>
        <v>31738.800000000319</v>
      </c>
    </row>
    <row r="3960" spans="1:25">
      <c r="A3960" t="s">
        <v>5068</v>
      </c>
      <c r="B3960" t="s">
        <v>5069</v>
      </c>
      <c r="C3960" t="s">
        <v>55</v>
      </c>
      <c r="D3960">
        <v>8</v>
      </c>
      <c r="E3960" s="36">
        <v>5.2</v>
      </c>
      <c r="F3960" s="4">
        <v>4.0000000000000002E-4</v>
      </c>
      <c r="G3960">
        <v>0</v>
      </c>
      <c r="H3960" s="25">
        <v>71.599999999999994</v>
      </c>
      <c r="I3960" s="25">
        <v>0</v>
      </c>
      <c r="J3960" s="3">
        <v>10000</v>
      </c>
      <c r="K3960" s="7">
        <f t="shared" si="869"/>
        <v>1</v>
      </c>
      <c r="L3960" s="6">
        <f t="shared" si="870"/>
        <v>5.2</v>
      </c>
      <c r="M3960">
        <v>1</v>
      </c>
      <c r="N3960" s="9">
        <f t="shared" si="871"/>
        <v>1</v>
      </c>
      <c r="O3960" s="9">
        <f t="shared" si="872"/>
        <v>0</v>
      </c>
      <c r="P3960" s="9">
        <f t="shared" si="873"/>
        <v>0</v>
      </c>
      <c r="Q3960" s="8">
        <f t="shared" si="874"/>
        <v>5.2</v>
      </c>
      <c r="R3960" s="8">
        <f t="shared" si="875"/>
        <v>0</v>
      </c>
      <c r="S3960" t="str">
        <f t="shared" si="876"/>
        <v>1.00.00</v>
      </c>
      <c r="T3960" t="str">
        <f t="shared" si="877"/>
        <v>9.00.00</v>
      </c>
      <c r="U3960" t="str">
        <f t="shared" si="878"/>
        <v>16-set-2019</v>
      </c>
      <c r="V3960">
        <f t="shared" si="879"/>
        <v>9</v>
      </c>
      <c r="W3960">
        <f t="shared" si="880"/>
        <v>2019</v>
      </c>
      <c r="X3960">
        <f t="shared" si="881"/>
        <v>16</v>
      </c>
      <c r="Y3960" s="25">
        <f t="shared" si="882"/>
        <v>31744.00000000032</v>
      </c>
    </row>
    <row r="3961" spans="1:25">
      <c r="A3961" t="s">
        <v>5070</v>
      </c>
      <c r="B3961" t="s">
        <v>5071</v>
      </c>
      <c r="C3961" t="s">
        <v>25</v>
      </c>
      <c r="D3961">
        <v>18</v>
      </c>
      <c r="E3961" s="36">
        <v>-38</v>
      </c>
      <c r="F3961" s="4">
        <v>-3.0999999999999999E-3</v>
      </c>
      <c r="G3961">
        <v>0</v>
      </c>
      <c r="H3961" s="25">
        <v>1</v>
      </c>
      <c r="I3961" s="25">
        <v>-42.8</v>
      </c>
      <c r="J3961" s="3">
        <v>10000</v>
      </c>
      <c r="K3961" s="7">
        <f t="shared" si="869"/>
        <v>-1</v>
      </c>
      <c r="L3961" s="6">
        <f t="shared" si="870"/>
        <v>-38</v>
      </c>
      <c r="M3961">
        <v>1</v>
      </c>
      <c r="N3961" s="9">
        <f t="shared" si="871"/>
        <v>0</v>
      </c>
      <c r="O3961" s="9">
        <f t="shared" si="872"/>
        <v>-1</v>
      </c>
      <c r="P3961" s="9">
        <f t="shared" si="873"/>
        <v>0</v>
      </c>
      <c r="Q3961" s="8">
        <f t="shared" si="874"/>
        <v>0</v>
      </c>
      <c r="R3961" s="8">
        <f t="shared" si="875"/>
        <v>-38</v>
      </c>
      <c r="S3961" t="str">
        <f t="shared" si="876"/>
        <v>14.00.00</v>
      </c>
      <c r="T3961" t="str">
        <f t="shared" si="877"/>
        <v>8.00.00</v>
      </c>
      <c r="U3961" t="str">
        <f t="shared" si="878"/>
        <v>16-set-2019</v>
      </c>
      <c r="V3961">
        <f t="shared" si="879"/>
        <v>9</v>
      </c>
      <c r="W3961">
        <f t="shared" si="880"/>
        <v>2019</v>
      </c>
      <c r="X3961">
        <f t="shared" si="881"/>
        <v>16</v>
      </c>
      <c r="Y3961" s="25">
        <f t="shared" si="882"/>
        <v>31706.00000000032</v>
      </c>
    </row>
    <row r="3962" spans="1:25">
      <c r="A3962" t="s">
        <v>7012</v>
      </c>
      <c r="B3962" t="s">
        <v>7013</v>
      </c>
      <c r="C3962" t="s">
        <v>55</v>
      </c>
      <c r="D3962">
        <v>46</v>
      </c>
      <c r="E3962" s="36">
        <v>3.2</v>
      </c>
      <c r="F3962" s="4">
        <v>1E-4</v>
      </c>
      <c r="G3962">
        <v>0</v>
      </c>
      <c r="H3962" s="25">
        <v>91.2</v>
      </c>
      <c r="I3962" s="25">
        <v>-25.4</v>
      </c>
      <c r="J3962" s="3">
        <v>10000</v>
      </c>
      <c r="K3962" s="7">
        <f t="shared" si="869"/>
        <v>1</v>
      </c>
      <c r="L3962" s="6">
        <f t="shared" si="870"/>
        <v>3.2</v>
      </c>
      <c r="M3962">
        <v>1</v>
      </c>
      <c r="N3962" s="9">
        <f t="shared" si="871"/>
        <v>1</v>
      </c>
      <c r="O3962" s="9">
        <f t="shared" si="872"/>
        <v>0</v>
      </c>
      <c r="P3962" s="9">
        <f t="shared" si="873"/>
        <v>0</v>
      </c>
      <c r="Q3962" s="8">
        <f t="shared" si="874"/>
        <v>3.2</v>
      </c>
      <c r="R3962" s="8">
        <f t="shared" si="875"/>
        <v>0</v>
      </c>
      <c r="S3962" t="str">
        <f t="shared" si="876"/>
        <v>11.50.00</v>
      </c>
      <c r="T3962" t="str">
        <f t="shared" si="877"/>
        <v>15.40.00</v>
      </c>
      <c r="U3962" t="str">
        <f t="shared" si="878"/>
        <v>17-set-2019</v>
      </c>
      <c r="V3962">
        <f t="shared" si="879"/>
        <v>9</v>
      </c>
      <c r="W3962">
        <f t="shared" si="880"/>
        <v>2019</v>
      </c>
      <c r="X3962">
        <f t="shared" si="881"/>
        <v>17</v>
      </c>
      <c r="Y3962" s="25">
        <f t="shared" si="882"/>
        <v>31709.200000000321</v>
      </c>
    </row>
    <row r="3963" spans="1:25">
      <c r="A3963" t="s">
        <v>7014</v>
      </c>
      <c r="B3963" t="s">
        <v>7015</v>
      </c>
      <c r="C3963" t="s">
        <v>25</v>
      </c>
      <c r="D3963">
        <v>17</v>
      </c>
      <c r="E3963" s="36">
        <v>14</v>
      </c>
      <c r="F3963" s="4">
        <v>1.1000000000000001E-3</v>
      </c>
      <c r="G3963">
        <v>0</v>
      </c>
      <c r="H3963" s="25">
        <v>14.2</v>
      </c>
      <c r="I3963" s="25">
        <v>-1.5</v>
      </c>
      <c r="J3963" s="3">
        <v>10000</v>
      </c>
      <c r="K3963" s="7">
        <f t="shared" si="869"/>
        <v>2</v>
      </c>
      <c r="L3963" s="6">
        <f t="shared" si="870"/>
        <v>17.2</v>
      </c>
      <c r="M3963">
        <v>1</v>
      </c>
      <c r="N3963" s="9">
        <f t="shared" si="871"/>
        <v>1</v>
      </c>
      <c r="O3963" s="9">
        <f t="shared" si="872"/>
        <v>0</v>
      </c>
      <c r="P3963" s="9">
        <f t="shared" si="873"/>
        <v>0</v>
      </c>
      <c r="Q3963" s="8">
        <f t="shared" si="874"/>
        <v>14</v>
      </c>
      <c r="R3963" s="8">
        <f t="shared" si="875"/>
        <v>0</v>
      </c>
      <c r="S3963" t="str">
        <f t="shared" si="876"/>
        <v>16.00.00</v>
      </c>
      <c r="T3963" t="str">
        <f t="shared" si="877"/>
        <v>17.25.00</v>
      </c>
      <c r="U3963" t="str">
        <f t="shared" si="878"/>
        <v>17-set-2019</v>
      </c>
      <c r="V3963">
        <f t="shared" si="879"/>
        <v>9</v>
      </c>
      <c r="W3963">
        <f t="shared" si="880"/>
        <v>2019</v>
      </c>
      <c r="X3963">
        <f t="shared" si="881"/>
        <v>17</v>
      </c>
      <c r="Y3963" s="25">
        <f t="shared" si="882"/>
        <v>31723.200000000321</v>
      </c>
    </row>
    <row r="3964" spans="1:25">
      <c r="A3964" t="s">
        <v>5073</v>
      </c>
      <c r="B3964" t="s">
        <v>5074</v>
      </c>
      <c r="C3964" t="s">
        <v>25</v>
      </c>
      <c r="D3964">
        <v>16</v>
      </c>
      <c r="E3964" s="36">
        <v>-12.9</v>
      </c>
      <c r="F3964" s="4">
        <v>-1E-3</v>
      </c>
      <c r="G3964">
        <v>0</v>
      </c>
      <c r="H3964" s="25">
        <v>2.2000000000000002</v>
      </c>
      <c r="I3964" s="25">
        <v>-19.8</v>
      </c>
      <c r="J3964" s="3">
        <v>10000</v>
      </c>
      <c r="K3964" s="7">
        <f t="shared" si="869"/>
        <v>-1</v>
      </c>
      <c r="L3964" s="6">
        <f t="shared" si="870"/>
        <v>-12.9</v>
      </c>
      <c r="M3964">
        <v>1</v>
      </c>
      <c r="N3964" s="9">
        <f t="shared" si="871"/>
        <v>0</v>
      </c>
      <c r="O3964" s="9">
        <f t="shared" si="872"/>
        <v>-1</v>
      </c>
      <c r="P3964" s="9">
        <f t="shared" si="873"/>
        <v>0</v>
      </c>
      <c r="Q3964" s="8">
        <f t="shared" si="874"/>
        <v>0</v>
      </c>
      <c r="R3964" s="8">
        <f t="shared" si="875"/>
        <v>-12.9</v>
      </c>
      <c r="S3964" t="str">
        <f t="shared" si="876"/>
        <v>18.00.00</v>
      </c>
      <c r="T3964" t="str">
        <f t="shared" si="877"/>
        <v>10.00.00</v>
      </c>
      <c r="U3964" t="str">
        <f t="shared" si="878"/>
        <v>17-set-2019</v>
      </c>
      <c r="V3964">
        <f t="shared" si="879"/>
        <v>9</v>
      </c>
      <c r="W3964">
        <f t="shared" si="880"/>
        <v>2019</v>
      </c>
      <c r="X3964">
        <f t="shared" si="881"/>
        <v>17</v>
      </c>
      <c r="Y3964" s="25">
        <f t="shared" si="882"/>
        <v>31710.300000000319</v>
      </c>
    </row>
    <row r="3965" spans="1:25">
      <c r="A3965" t="s">
        <v>5071</v>
      </c>
      <c r="B3965" t="s">
        <v>5072</v>
      </c>
      <c r="C3965" t="s">
        <v>55</v>
      </c>
      <c r="D3965">
        <v>9</v>
      </c>
      <c r="E3965" s="36">
        <v>-6.8</v>
      </c>
      <c r="F3965" s="4">
        <v>-5.0000000000000001E-4</v>
      </c>
      <c r="G3965">
        <v>0</v>
      </c>
      <c r="H3965" s="25">
        <v>47.9</v>
      </c>
      <c r="I3965" s="25">
        <v>-7.6</v>
      </c>
      <c r="J3965" s="3">
        <v>10000</v>
      </c>
      <c r="K3965" s="7">
        <f t="shared" si="869"/>
        <v>-2</v>
      </c>
      <c r="L3965" s="6">
        <f t="shared" si="870"/>
        <v>-19.7</v>
      </c>
      <c r="M3965">
        <v>1</v>
      </c>
      <c r="N3965" s="9">
        <f t="shared" si="871"/>
        <v>0</v>
      </c>
      <c r="O3965" s="9">
        <f t="shared" si="872"/>
        <v>-1</v>
      </c>
      <c r="P3965" s="9">
        <f t="shared" si="873"/>
        <v>0</v>
      </c>
      <c r="Q3965" s="8">
        <f t="shared" si="874"/>
        <v>0</v>
      </c>
      <c r="R3965" s="8">
        <f t="shared" si="875"/>
        <v>-6.8</v>
      </c>
      <c r="S3965" t="str">
        <f t="shared" si="876"/>
        <v>8.00.00</v>
      </c>
      <c r="T3965" t="str">
        <f t="shared" si="877"/>
        <v>17.00.00</v>
      </c>
      <c r="U3965" t="str">
        <f t="shared" si="878"/>
        <v>17-set-2019</v>
      </c>
      <c r="V3965">
        <f t="shared" si="879"/>
        <v>9</v>
      </c>
      <c r="W3965">
        <f t="shared" si="880"/>
        <v>2019</v>
      </c>
      <c r="X3965">
        <f t="shared" si="881"/>
        <v>17</v>
      </c>
      <c r="Y3965" s="25">
        <f t="shared" si="882"/>
        <v>31703.50000000032</v>
      </c>
    </row>
    <row r="3966" spans="1:25">
      <c r="A3966" t="s">
        <v>3827</v>
      </c>
      <c r="B3966" t="s">
        <v>3828</v>
      </c>
      <c r="C3966" t="s">
        <v>25</v>
      </c>
      <c r="D3966">
        <v>12</v>
      </c>
      <c r="E3966" s="36">
        <v>39.200000000000003</v>
      </c>
      <c r="F3966" s="4">
        <v>3.2000000000000002E-3</v>
      </c>
      <c r="G3966">
        <v>0</v>
      </c>
      <c r="H3966" s="25">
        <v>39.5</v>
      </c>
      <c r="I3966" s="25">
        <v>0</v>
      </c>
      <c r="J3966" s="3">
        <v>10000</v>
      </c>
      <c r="K3966" s="7">
        <f t="shared" si="869"/>
        <v>1</v>
      </c>
      <c r="L3966" s="6">
        <f t="shared" si="870"/>
        <v>39.200000000000003</v>
      </c>
      <c r="M3966">
        <v>1</v>
      </c>
      <c r="N3966" s="9">
        <f t="shared" si="871"/>
        <v>1</v>
      </c>
      <c r="O3966" s="9">
        <f t="shared" si="872"/>
        <v>0</v>
      </c>
      <c r="P3966" s="9">
        <f t="shared" si="873"/>
        <v>0</v>
      </c>
      <c r="Q3966" s="8">
        <f t="shared" si="874"/>
        <v>39.200000000000003</v>
      </c>
      <c r="R3966" s="8">
        <f t="shared" si="875"/>
        <v>0</v>
      </c>
      <c r="S3966" t="str">
        <f t="shared" si="876"/>
        <v>11.00.00</v>
      </c>
      <c r="T3966" t="str">
        <f t="shared" si="877"/>
        <v>23.00.00</v>
      </c>
      <c r="U3966" t="str">
        <f t="shared" si="878"/>
        <v>18-set-2019</v>
      </c>
      <c r="V3966">
        <f t="shared" si="879"/>
        <v>9</v>
      </c>
      <c r="W3966">
        <f t="shared" si="880"/>
        <v>2019</v>
      </c>
      <c r="X3966">
        <f t="shared" si="881"/>
        <v>18</v>
      </c>
      <c r="Y3966" s="25">
        <f t="shared" si="882"/>
        <v>31742.700000000321</v>
      </c>
    </row>
    <row r="3967" spans="1:25">
      <c r="A3967" t="s">
        <v>3827</v>
      </c>
      <c r="B3967" t="s">
        <v>5075</v>
      </c>
      <c r="C3967" t="s">
        <v>25</v>
      </c>
      <c r="D3967">
        <v>10</v>
      </c>
      <c r="E3967" s="36">
        <v>-0.6</v>
      </c>
      <c r="F3967" s="4">
        <v>0</v>
      </c>
      <c r="G3967">
        <v>0</v>
      </c>
      <c r="H3967" s="25">
        <v>20.7</v>
      </c>
      <c r="I3967" s="25">
        <v>-0.6</v>
      </c>
      <c r="J3967" s="3">
        <v>10000</v>
      </c>
      <c r="K3967" s="7">
        <f t="shared" si="869"/>
        <v>-1</v>
      </c>
      <c r="L3967" s="6">
        <f t="shared" si="870"/>
        <v>-0.6</v>
      </c>
      <c r="M3967">
        <v>1</v>
      </c>
      <c r="N3967" s="9">
        <f t="shared" si="871"/>
        <v>0</v>
      </c>
      <c r="O3967" s="9">
        <f t="shared" si="872"/>
        <v>-1</v>
      </c>
      <c r="P3967" s="9">
        <f t="shared" si="873"/>
        <v>0</v>
      </c>
      <c r="Q3967" s="8">
        <f t="shared" si="874"/>
        <v>0</v>
      </c>
      <c r="R3967" s="8">
        <f t="shared" si="875"/>
        <v>-0.6</v>
      </c>
      <c r="S3967" t="str">
        <f t="shared" si="876"/>
        <v>11.00.00</v>
      </c>
      <c r="T3967" t="str">
        <f t="shared" si="877"/>
        <v>21.00.00</v>
      </c>
      <c r="U3967" t="str">
        <f t="shared" si="878"/>
        <v>18-set-2019</v>
      </c>
      <c r="V3967">
        <f t="shared" si="879"/>
        <v>9</v>
      </c>
      <c r="W3967">
        <f t="shared" si="880"/>
        <v>2019</v>
      </c>
      <c r="X3967">
        <f t="shared" si="881"/>
        <v>18</v>
      </c>
      <c r="Y3967" s="25">
        <f t="shared" si="882"/>
        <v>31742.100000000322</v>
      </c>
    </row>
    <row r="3968" spans="1:25">
      <c r="A3968" t="s">
        <v>7016</v>
      </c>
      <c r="B3968" t="s">
        <v>7017</v>
      </c>
      <c r="C3968" t="s">
        <v>55</v>
      </c>
      <c r="D3968">
        <v>61</v>
      </c>
      <c r="E3968" s="36">
        <v>-103.6</v>
      </c>
      <c r="F3968" s="4">
        <v>-4.1999999999999997E-3</v>
      </c>
      <c r="G3968">
        <v>0</v>
      </c>
      <c r="H3968" s="25">
        <v>32.4</v>
      </c>
      <c r="I3968" s="25">
        <v>-106.2</v>
      </c>
      <c r="J3968" s="3">
        <v>10000</v>
      </c>
      <c r="K3968" s="7">
        <f t="shared" si="869"/>
        <v>-2</v>
      </c>
      <c r="L3968" s="6">
        <f t="shared" si="870"/>
        <v>-104.19999999999999</v>
      </c>
      <c r="M3968">
        <v>1</v>
      </c>
      <c r="N3968" s="9">
        <f t="shared" si="871"/>
        <v>0</v>
      </c>
      <c r="O3968" s="9">
        <f t="shared" si="872"/>
        <v>-1</v>
      </c>
      <c r="P3968" s="9">
        <f t="shared" si="873"/>
        <v>0</v>
      </c>
      <c r="Q3968" s="8">
        <f t="shared" si="874"/>
        <v>0</v>
      </c>
      <c r="R3968" s="8">
        <f t="shared" si="875"/>
        <v>-103.6</v>
      </c>
      <c r="S3968" t="str">
        <f t="shared" si="876"/>
        <v>12.20.00</v>
      </c>
      <c r="T3968" t="str">
        <f t="shared" si="877"/>
        <v>17.25.00</v>
      </c>
      <c r="U3968" t="str">
        <f t="shared" si="878"/>
        <v>19-set-2019</v>
      </c>
      <c r="V3968">
        <f t="shared" si="879"/>
        <v>9</v>
      </c>
      <c r="W3968">
        <f t="shared" si="880"/>
        <v>2019</v>
      </c>
      <c r="X3968">
        <f t="shared" si="881"/>
        <v>19</v>
      </c>
      <c r="Y3968" s="25">
        <f t="shared" si="882"/>
        <v>31638.500000000324</v>
      </c>
    </row>
    <row r="3969" spans="1:25">
      <c r="A3969" t="s">
        <v>5078</v>
      </c>
      <c r="B3969" t="s">
        <v>5079</v>
      </c>
      <c r="C3969" t="s">
        <v>55</v>
      </c>
      <c r="D3969">
        <v>10</v>
      </c>
      <c r="E3969" s="36">
        <v>-37.4</v>
      </c>
      <c r="F3969" s="4">
        <v>-3.0000000000000001E-3</v>
      </c>
      <c r="G3969">
        <v>0</v>
      </c>
      <c r="H3969" s="25">
        <v>2.7</v>
      </c>
      <c r="I3969" s="25">
        <v>-37.4</v>
      </c>
      <c r="J3969" s="3">
        <v>10000</v>
      </c>
      <c r="K3969" s="7">
        <f t="shared" si="869"/>
        <v>-3</v>
      </c>
      <c r="L3969" s="6">
        <f t="shared" si="870"/>
        <v>-141.6</v>
      </c>
      <c r="M3969">
        <v>1</v>
      </c>
      <c r="N3969" s="9">
        <f t="shared" si="871"/>
        <v>0</v>
      </c>
      <c r="O3969" s="9">
        <f t="shared" si="872"/>
        <v>-1</v>
      </c>
      <c r="P3969" s="9">
        <f t="shared" si="873"/>
        <v>0</v>
      </c>
      <c r="Q3969" s="8">
        <f t="shared" si="874"/>
        <v>0</v>
      </c>
      <c r="R3969" s="8">
        <f t="shared" si="875"/>
        <v>-37.4</v>
      </c>
      <c r="S3969" t="str">
        <f t="shared" si="876"/>
        <v>23.00.00</v>
      </c>
      <c r="T3969" t="str">
        <f t="shared" si="877"/>
        <v>9.00.00</v>
      </c>
      <c r="U3969" t="str">
        <f t="shared" si="878"/>
        <v>19-set-2019</v>
      </c>
      <c r="V3969">
        <f t="shared" si="879"/>
        <v>9</v>
      </c>
      <c r="W3969">
        <f t="shared" si="880"/>
        <v>2019</v>
      </c>
      <c r="X3969">
        <f t="shared" si="881"/>
        <v>19</v>
      </c>
      <c r="Y3969" s="25">
        <f t="shared" si="882"/>
        <v>31601.100000000322</v>
      </c>
    </row>
    <row r="3970" spans="1:25">
      <c r="A3970" t="s">
        <v>5076</v>
      </c>
      <c r="B3970" t="s">
        <v>5077</v>
      </c>
      <c r="C3970" t="s">
        <v>55</v>
      </c>
      <c r="D3970">
        <v>3</v>
      </c>
      <c r="E3970" s="36">
        <v>-38.799999999999997</v>
      </c>
      <c r="F3970" s="4">
        <v>-3.0999999999999999E-3</v>
      </c>
      <c r="G3970">
        <v>0</v>
      </c>
      <c r="H3970" s="25">
        <v>1.5</v>
      </c>
      <c r="I3970" s="25">
        <v>-38.799999999999997</v>
      </c>
      <c r="J3970" s="3">
        <v>10000</v>
      </c>
      <c r="K3970" s="7">
        <f t="shared" si="869"/>
        <v>-4</v>
      </c>
      <c r="L3970" s="6">
        <f t="shared" si="870"/>
        <v>-180.39999999999998</v>
      </c>
      <c r="M3970">
        <v>1</v>
      </c>
      <c r="N3970" s="9">
        <f t="shared" si="871"/>
        <v>0</v>
      </c>
      <c r="O3970" s="9">
        <f t="shared" si="872"/>
        <v>-1</v>
      </c>
      <c r="P3970" s="9">
        <f t="shared" si="873"/>
        <v>0</v>
      </c>
      <c r="Q3970" s="8">
        <f t="shared" si="874"/>
        <v>0</v>
      </c>
      <c r="R3970" s="8">
        <f t="shared" si="875"/>
        <v>-38.799999999999997</v>
      </c>
      <c r="S3970" t="str">
        <f t="shared" si="876"/>
        <v>6.00.00</v>
      </c>
      <c r="T3970" t="str">
        <f t="shared" si="877"/>
        <v>9.00.00</v>
      </c>
      <c r="U3970" t="str">
        <f t="shared" si="878"/>
        <v>19-set-2019</v>
      </c>
      <c r="V3970">
        <f t="shared" si="879"/>
        <v>9</v>
      </c>
      <c r="W3970">
        <f t="shared" si="880"/>
        <v>2019</v>
      </c>
      <c r="X3970">
        <f t="shared" si="881"/>
        <v>19</v>
      </c>
      <c r="Y3970" s="25">
        <f t="shared" si="882"/>
        <v>31562.300000000323</v>
      </c>
    </row>
    <row r="3971" spans="1:25">
      <c r="A3971" t="s">
        <v>5080</v>
      </c>
      <c r="B3971" t="s">
        <v>5081</v>
      </c>
      <c r="C3971" t="s">
        <v>25</v>
      </c>
      <c r="D3971">
        <v>6</v>
      </c>
      <c r="E3971" s="36">
        <v>-62.8</v>
      </c>
      <c r="F3971" s="4">
        <v>-5.0000000000000001E-3</v>
      </c>
      <c r="G3971">
        <v>0</v>
      </c>
      <c r="H3971" s="25">
        <v>0.1</v>
      </c>
      <c r="I3971" s="25">
        <v>-62.8</v>
      </c>
      <c r="J3971" s="3">
        <v>10000</v>
      </c>
      <c r="K3971" s="7">
        <f t="shared" si="869"/>
        <v>-5</v>
      </c>
      <c r="L3971" s="6">
        <f t="shared" si="870"/>
        <v>-243.2</v>
      </c>
      <c r="M3971">
        <v>1</v>
      </c>
      <c r="N3971" s="9">
        <f t="shared" si="871"/>
        <v>0</v>
      </c>
      <c r="O3971" s="9">
        <f t="shared" si="872"/>
        <v>-1</v>
      </c>
      <c r="P3971" s="9">
        <f t="shared" si="873"/>
        <v>0</v>
      </c>
      <c r="Q3971" s="8">
        <f t="shared" si="874"/>
        <v>0</v>
      </c>
      <c r="R3971" s="8">
        <f t="shared" si="875"/>
        <v>-62.8</v>
      </c>
      <c r="S3971" t="str">
        <f t="shared" si="876"/>
        <v>13.00.00</v>
      </c>
      <c r="T3971" t="str">
        <f t="shared" si="877"/>
        <v>19.00.00</v>
      </c>
      <c r="U3971" t="str">
        <f t="shared" si="878"/>
        <v>20-set-2019</v>
      </c>
      <c r="V3971">
        <f t="shared" si="879"/>
        <v>9</v>
      </c>
      <c r="W3971">
        <f t="shared" si="880"/>
        <v>2019</v>
      </c>
      <c r="X3971">
        <f t="shared" si="881"/>
        <v>20</v>
      </c>
      <c r="Y3971" s="25">
        <f t="shared" si="882"/>
        <v>31499.500000000324</v>
      </c>
    </row>
    <row r="3972" spans="1:25">
      <c r="A3972" t="s">
        <v>7018</v>
      </c>
      <c r="B3972" t="s">
        <v>7019</v>
      </c>
      <c r="C3972" t="s">
        <v>25</v>
      </c>
      <c r="D3972">
        <v>61</v>
      </c>
      <c r="E3972" s="36">
        <v>12.8</v>
      </c>
      <c r="F3972" s="4">
        <v>1E-3</v>
      </c>
      <c r="G3972">
        <v>0</v>
      </c>
      <c r="H3972" s="25">
        <v>13.5</v>
      </c>
      <c r="I3972" s="25">
        <v>-23.5</v>
      </c>
      <c r="J3972" s="3">
        <v>10000</v>
      </c>
      <c r="K3972" s="7">
        <f t="shared" si="869"/>
        <v>1</v>
      </c>
      <c r="L3972" s="6">
        <f t="shared" si="870"/>
        <v>12.8</v>
      </c>
      <c r="M3972">
        <v>1</v>
      </c>
      <c r="N3972" s="9">
        <f t="shared" si="871"/>
        <v>1</v>
      </c>
      <c r="O3972" s="9">
        <f t="shared" si="872"/>
        <v>0</v>
      </c>
      <c r="P3972" s="9">
        <f t="shared" si="873"/>
        <v>0</v>
      </c>
      <c r="Q3972" s="8">
        <f t="shared" si="874"/>
        <v>12.8</v>
      </c>
      <c r="R3972" s="8">
        <f t="shared" si="875"/>
        <v>0</v>
      </c>
      <c r="S3972" t="str">
        <f t="shared" si="876"/>
        <v>12.20.00</v>
      </c>
      <c r="T3972" t="str">
        <f t="shared" si="877"/>
        <v>17.25.00</v>
      </c>
      <c r="U3972" t="str">
        <f t="shared" si="878"/>
        <v>23-set-2019</v>
      </c>
      <c r="V3972">
        <f t="shared" si="879"/>
        <v>9</v>
      </c>
      <c r="W3972">
        <f t="shared" si="880"/>
        <v>2019</v>
      </c>
      <c r="X3972">
        <f t="shared" si="881"/>
        <v>23</v>
      </c>
      <c r="Y3972" s="25">
        <f t="shared" si="882"/>
        <v>31512.300000000323</v>
      </c>
    </row>
    <row r="3973" spans="1:25">
      <c r="A3973" t="s">
        <v>5082</v>
      </c>
      <c r="B3973" t="s">
        <v>5083</v>
      </c>
      <c r="C3973" t="s">
        <v>25</v>
      </c>
      <c r="D3973">
        <v>11</v>
      </c>
      <c r="E3973" s="36">
        <v>-11.8</v>
      </c>
      <c r="F3973" s="4">
        <v>-1E-3</v>
      </c>
      <c r="G3973">
        <v>0</v>
      </c>
      <c r="H3973" s="25">
        <v>43.8</v>
      </c>
      <c r="I3973" s="25">
        <v>-11.8</v>
      </c>
      <c r="J3973" s="3">
        <v>10000</v>
      </c>
      <c r="K3973" s="7">
        <f t="shared" si="869"/>
        <v>-1</v>
      </c>
      <c r="L3973" s="6">
        <f t="shared" si="870"/>
        <v>-11.8</v>
      </c>
      <c r="M3973">
        <v>1</v>
      </c>
      <c r="N3973" s="9">
        <f t="shared" si="871"/>
        <v>0</v>
      </c>
      <c r="O3973" s="9">
        <f t="shared" si="872"/>
        <v>-1</v>
      </c>
      <c r="P3973" s="9">
        <f t="shared" si="873"/>
        <v>0</v>
      </c>
      <c r="Q3973" s="8">
        <f t="shared" si="874"/>
        <v>0</v>
      </c>
      <c r="R3973" s="8">
        <f t="shared" si="875"/>
        <v>-11.8</v>
      </c>
      <c r="S3973" t="str">
        <f t="shared" si="876"/>
        <v>22.00.00</v>
      </c>
      <c r="T3973" t="str">
        <f t="shared" si="877"/>
        <v>9.00.00</v>
      </c>
      <c r="U3973" t="str">
        <f t="shared" si="878"/>
        <v>23-set-2019</v>
      </c>
      <c r="V3973">
        <f t="shared" si="879"/>
        <v>9</v>
      </c>
      <c r="W3973">
        <f t="shared" si="880"/>
        <v>2019</v>
      </c>
      <c r="X3973">
        <f t="shared" si="881"/>
        <v>23</v>
      </c>
      <c r="Y3973" s="25">
        <f t="shared" si="882"/>
        <v>31500.500000000324</v>
      </c>
    </row>
    <row r="3974" spans="1:25">
      <c r="A3974" t="s">
        <v>3829</v>
      </c>
      <c r="B3974" t="s">
        <v>3830</v>
      </c>
      <c r="C3974" t="s">
        <v>25</v>
      </c>
      <c r="D3974">
        <v>4</v>
      </c>
      <c r="E3974" s="36">
        <v>-41.8</v>
      </c>
      <c r="F3974" s="4">
        <v>-3.3999999999999998E-3</v>
      </c>
      <c r="G3974">
        <v>0</v>
      </c>
      <c r="H3974" s="25">
        <v>0</v>
      </c>
      <c r="I3974" s="25">
        <v>-41.8</v>
      </c>
      <c r="J3974" s="3">
        <v>10000</v>
      </c>
      <c r="K3974" s="7">
        <f t="shared" si="869"/>
        <v>-2</v>
      </c>
      <c r="L3974" s="6">
        <f t="shared" si="870"/>
        <v>-53.599999999999994</v>
      </c>
      <c r="M3974">
        <v>1</v>
      </c>
      <c r="N3974" s="9">
        <f t="shared" si="871"/>
        <v>0</v>
      </c>
      <c r="O3974" s="9">
        <f t="shared" si="872"/>
        <v>-1</v>
      </c>
      <c r="P3974" s="9">
        <f t="shared" si="873"/>
        <v>0</v>
      </c>
      <c r="Q3974" s="8">
        <f t="shared" si="874"/>
        <v>0</v>
      </c>
      <c r="R3974" s="8">
        <f t="shared" si="875"/>
        <v>-41.8</v>
      </c>
      <c r="S3974" t="str">
        <f t="shared" si="876"/>
        <v>12.00.00</v>
      </c>
      <c r="T3974" t="str">
        <f t="shared" si="877"/>
        <v>16.00.00</v>
      </c>
      <c r="U3974" t="str">
        <f t="shared" si="878"/>
        <v>24-set-2019</v>
      </c>
      <c r="V3974">
        <f t="shared" si="879"/>
        <v>9</v>
      </c>
      <c r="W3974">
        <f t="shared" si="880"/>
        <v>2019</v>
      </c>
      <c r="X3974">
        <f t="shared" si="881"/>
        <v>24</v>
      </c>
      <c r="Y3974" s="25">
        <f t="shared" si="882"/>
        <v>31458.700000000325</v>
      </c>
    </row>
    <row r="3975" spans="1:25">
      <c r="A3975" t="s">
        <v>5084</v>
      </c>
      <c r="B3975" t="s">
        <v>5085</v>
      </c>
      <c r="C3975" t="s">
        <v>25</v>
      </c>
      <c r="D3975">
        <v>14</v>
      </c>
      <c r="E3975" s="36">
        <v>-8.3000000000000007</v>
      </c>
      <c r="F3975" s="4">
        <v>-6.9999999999999999E-4</v>
      </c>
      <c r="G3975">
        <v>0</v>
      </c>
      <c r="H3975" s="25">
        <v>22.7</v>
      </c>
      <c r="I3975" s="25">
        <v>-11.3</v>
      </c>
      <c r="J3975" s="3">
        <v>10000</v>
      </c>
      <c r="K3975" s="7">
        <f t="shared" ref="K3975:K4038" si="883">+IF(AND(E3975&gt;=0,E3974&gt;=0),K3974+1,IF(AND(E3975&lt;0,E3974&lt;0),K3974-1,IF(AND(E3975&gt;=0,E3974&lt;0),1,-1)))</f>
        <v>-3</v>
      </c>
      <c r="L3975" s="6">
        <f t="shared" ref="L3975:L4038" si="884">+IF(AND(E3975&gt;=0,E3974&gt;=0),L3974+E3975,IF(AND(E3975&lt;0,E3974&lt;0),L3974+E3975,E3975))</f>
        <v>-61.899999999999991</v>
      </c>
      <c r="M3975">
        <v>1</v>
      </c>
      <c r="N3975" s="9">
        <f t="shared" ref="N3975:N4038" si="885">+IF(E3975&gt;0,1,0)</f>
        <v>0</v>
      </c>
      <c r="O3975" s="9">
        <f t="shared" ref="O3975:O4038" si="886">+IF(E3975&lt;0,-1,0)</f>
        <v>-1</v>
      </c>
      <c r="P3975" s="9">
        <f t="shared" ref="P3975:P4038" si="887">+IF(E3975=0,1,0)</f>
        <v>0</v>
      </c>
      <c r="Q3975" s="8">
        <f t="shared" ref="Q3975:Q4038" si="888">IF(E3975&gt;=0,E3975,0)</f>
        <v>0</v>
      </c>
      <c r="R3975" s="8">
        <f t="shared" ref="R3975:R4038" si="889">IF(E3975&lt;0,E3975,0)</f>
        <v>-8.3000000000000007</v>
      </c>
      <c r="S3975" t="str">
        <f t="shared" ref="S3975:S4038" si="890">REPLACE(A3975,1,SEARCH(" ",A3975),"")</f>
        <v>18.00.00</v>
      </c>
      <c r="T3975" t="str">
        <f t="shared" ref="T3975:T4038" si="891">REPLACE(B3975,1,SEARCH(" ",B3975),"")</f>
        <v>8.00.00</v>
      </c>
      <c r="U3975" t="str">
        <f t="shared" ref="U3975:U4038" si="892">LEFT(A3975,11)</f>
        <v>25-set-2019</v>
      </c>
      <c r="V3975">
        <f t="shared" ref="V3975:V4038" si="893">MONTH(U3975)</f>
        <v>9</v>
      </c>
      <c r="W3975">
        <f t="shared" ref="W3975:W4038" si="894">YEAR(U3975)</f>
        <v>2019</v>
      </c>
      <c r="X3975">
        <f t="shared" ref="X3975:X4038" si="895">DAY(U3975)</f>
        <v>25</v>
      </c>
      <c r="Y3975" s="25">
        <f t="shared" ref="Y3975:Y4038" si="896">Y3974+E3975</f>
        <v>31450.400000000325</v>
      </c>
    </row>
    <row r="3976" spans="1:25">
      <c r="A3976" t="s">
        <v>2749</v>
      </c>
      <c r="B3976" t="s">
        <v>2750</v>
      </c>
      <c r="C3976" t="s">
        <v>25</v>
      </c>
      <c r="D3976">
        <v>9</v>
      </c>
      <c r="E3976" s="38">
        <v>-147</v>
      </c>
      <c r="F3976" s="4">
        <v>-5.8999999999999999E-3</v>
      </c>
      <c r="G3976">
        <v>0</v>
      </c>
      <c r="H3976" s="25">
        <v>46.4</v>
      </c>
      <c r="I3976" s="25">
        <v>-147</v>
      </c>
      <c r="J3976" s="3">
        <v>10000</v>
      </c>
      <c r="K3976" s="7">
        <f t="shared" si="883"/>
        <v>-4</v>
      </c>
      <c r="L3976" s="6">
        <f t="shared" si="884"/>
        <v>-208.89999999999998</v>
      </c>
      <c r="M3976">
        <v>1</v>
      </c>
      <c r="N3976" s="9">
        <f t="shared" si="885"/>
        <v>0</v>
      </c>
      <c r="O3976" s="9">
        <f t="shared" si="886"/>
        <v>-1</v>
      </c>
      <c r="P3976" s="9">
        <f t="shared" si="887"/>
        <v>0</v>
      </c>
      <c r="Q3976" s="8">
        <f t="shared" si="888"/>
        <v>0</v>
      </c>
      <c r="R3976" s="8">
        <f t="shared" si="889"/>
        <v>-147</v>
      </c>
      <c r="S3976" t="str">
        <f t="shared" si="890"/>
        <v>12.00.00</v>
      </c>
      <c r="T3976" t="str">
        <f t="shared" si="891"/>
        <v>21.00.00</v>
      </c>
      <c r="U3976" t="str">
        <f t="shared" si="892"/>
        <v>27-set-2019</v>
      </c>
      <c r="V3976">
        <f t="shared" si="893"/>
        <v>9</v>
      </c>
      <c r="W3976">
        <f t="shared" si="894"/>
        <v>2019</v>
      </c>
      <c r="X3976">
        <f t="shared" si="895"/>
        <v>27</v>
      </c>
      <c r="Y3976" s="25">
        <f t="shared" si="896"/>
        <v>31303.400000000325</v>
      </c>
    </row>
    <row r="3977" spans="1:25">
      <c r="A3977" t="s">
        <v>5086</v>
      </c>
      <c r="B3977" t="s">
        <v>5087</v>
      </c>
      <c r="C3977" t="s">
        <v>55</v>
      </c>
      <c r="D3977">
        <v>5</v>
      </c>
      <c r="E3977" s="36">
        <v>-22.1</v>
      </c>
      <c r="F3977" s="4">
        <v>-1.8E-3</v>
      </c>
      <c r="G3977">
        <v>0</v>
      </c>
      <c r="H3977" s="25">
        <v>17.2</v>
      </c>
      <c r="I3977" s="25">
        <v>-22.1</v>
      </c>
      <c r="J3977" s="3">
        <v>10000</v>
      </c>
      <c r="K3977" s="7">
        <f t="shared" si="883"/>
        <v>-5</v>
      </c>
      <c r="L3977" s="6">
        <f t="shared" si="884"/>
        <v>-230.99999999999997</v>
      </c>
      <c r="M3977">
        <v>1</v>
      </c>
      <c r="N3977" s="9">
        <f t="shared" si="885"/>
        <v>0</v>
      </c>
      <c r="O3977" s="9">
        <f t="shared" si="886"/>
        <v>-1</v>
      </c>
      <c r="P3977" s="9">
        <f t="shared" si="887"/>
        <v>0</v>
      </c>
      <c r="Q3977" s="8">
        <f t="shared" si="888"/>
        <v>0</v>
      </c>
      <c r="R3977" s="8">
        <f t="shared" si="889"/>
        <v>-22.1</v>
      </c>
      <c r="S3977" t="str">
        <f t="shared" si="890"/>
        <v>3.00.00</v>
      </c>
      <c r="T3977" t="str">
        <f t="shared" si="891"/>
        <v>8.00.00</v>
      </c>
      <c r="U3977" t="str">
        <f t="shared" si="892"/>
        <v>27-set-2019</v>
      </c>
      <c r="V3977">
        <f t="shared" si="893"/>
        <v>9</v>
      </c>
      <c r="W3977">
        <f t="shared" si="894"/>
        <v>2019</v>
      </c>
      <c r="X3977">
        <f t="shared" si="895"/>
        <v>27</v>
      </c>
      <c r="Y3977" s="25">
        <f t="shared" si="896"/>
        <v>31281.300000000327</v>
      </c>
    </row>
    <row r="3978" spans="1:25">
      <c r="A3978" t="s">
        <v>5090</v>
      </c>
      <c r="B3978" t="s">
        <v>5091</v>
      </c>
      <c r="C3978" t="s">
        <v>55</v>
      </c>
      <c r="D3978">
        <v>21</v>
      </c>
      <c r="E3978" s="36">
        <v>179</v>
      </c>
      <c r="F3978" s="4">
        <v>1.44E-2</v>
      </c>
      <c r="G3978">
        <v>0</v>
      </c>
      <c r="H3978" s="25">
        <v>194.3</v>
      </c>
      <c r="I3978" s="25">
        <v>0</v>
      </c>
      <c r="J3978" s="3">
        <v>10000</v>
      </c>
      <c r="K3978" s="7">
        <f t="shared" si="883"/>
        <v>1</v>
      </c>
      <c r="L3978" s="6">
        <f t="shared" si="884"/>
        <v>179</v>
      </c>
      <c r="M3978">
        <v>1</v>
      </c>
      <c r="N3978" s="9">
        <f t="shared" si="885"/>
        <v>1</v>
      </c>
      <c r="O3978" s="9">
        <f t="shared" si="886"/>
        <v>0</v>
      </c>
      <c r="P3978" s="9">
        <f t="shared" si="887"/>
        <v>0</v>
      </c>
      <c r="Q3978" s="8">
        <f t="shared" si="888"/>
        <v>179</v>
      </c>
      <c r="R3978" s="8">
        <f t="shared" si="889"/>
        <v>0</v>
      </c>
      <c r="S3978" t="str">
        <f t="shared" si="890"/>
        <v>11.00.00</v>
      </c>
      <c r="T3978" t="str">
        <f t="shared" si="891"/>
        <v>8.00.00</v>
      </c>
      <c r="U3978" t="str">
        <f t="shared" si="892"/>
        <v xml:space="preserve">1-ott-2019 </v>
      </c>
      <c r="V3978">
        <f t="shared" si="893"/>
        <v>10</v>
      </c>
      <c r="W3978">
        <f t="shared" si="894"/>
        <v>2019</v>
      </c>
      <c r="X3978">
        <f t="shared" si="895"/>
        <v>1</v>
      </c>
      <c r="Y3978" s="25">
        <f t="shared" si="896"/>
        <v>31460.300000000327</v>
      </c>
    </row>
    <row r="3979" spans="1:25">
      <c r="A3979" t="s">
        <v>2751</v>
      </c>
      <c r="B3979" t="s">
        <v>2752</v>
      </c>
      <c r="C3979" t="s">
        <v>55</v>
      </c>
      <c r="D3979">
        <v>8</v>
      </c>
      <c r="E3979" s="38">
        <v>303.60000000000002</v>
      </c>
      <c r="F3979" s="4">
        <v>1.2200000000000001E-2</v>
      </c>
      <c r="G3979">
        <v>0</v>
      </c>
      <c r="H3979" s="25">
        <v>337.2</v>
      </c>
      <c r="I3979" s="25">
        <v>-20</v>
      </c>
      <c r="J3979" s="3">
        <v>10000</v>
      </c>
      <c r="K3979" s="7">
        <f t="shared" si="883"/>
        <v>2</v>
      </c>
      <c r="L3979" s="6">
        <f t="shared" si="884"/>
        <v>482.6</v>
      </c>
      <c r="M3979">
        <v>1</v>
      </c>
      <c r="N3979" s="9">
        <f t="shared" si="885"/>
        <v>1</v>
      </c>
      <c r="O3979" s="9">
        <f t="shared" si="886"/>
        <v>0</v>
      </c>
      <c r="P3979" s="9">
        <f t="shared" si="887"/>
        <v>0</v>
      </c>
      <c r="Q3979" s="8">
        <f t="shared" si="888"/>
        <v>303.60000000000002</v>
      </c>
      <c r="R3979" s="8">
        <f t="shared" si="889"/>
        <v>0</v>
      </c>
      <c r="S3979" t="str">
        <f t="shared" si="890"/>
        <v>13.00.00</v>
      </c>
      <c r="T3979" t="str">
        <f t="shared" si="891"/>
        <v>21.00.00</v>
      </c>
      <c r="U3979" t="str">
        <f t="shared" si="892"/>
        <v xml:space="preserve">1-ott-2019 </v>
      </c>
      <c r="V3979">
        <f t="shared" si="893"/>
        <v>10</v>
      </c>
      <c r="W3979">
        <f t="shared" si="894"/>
        <v>2019</v>
      </c>
      <c r="X3979">
        <f t="shared" si="895"/>
        <v>1</v>
      </c>
      <c r="Y3979" s="25">
        <f t="shared" si="896"/>
        <v>31763.900000000325</v>
      </c>
    </row>
    <row r="3980" spans="1:25">
      <c r="A3980" t="s">
        <v>7020</v>
      </c>
      <c r="B3980" t="s">
        <v>7021</v>
      </c>
      <c r="C3980" t="s">
        <v>55</v>
      </c>
      <c r="D3980">
        <v>15</v>
      </c>
      <c r="E3980" s="36">
        <v>55.2</v>
      </c>
      <c r="F3980" s="4">
        <v>2.2000000000000001E-3</v>
      </c>
      <c r="G3980">
        <v>0</v>
      </c>
      <c r="H3980" s="25">
        <v>94.8</v>
      </c>
      <c r="I3980" s="25">
        <v>-24.8</v>
      </c>
      <c r="J3980" s="3">
        <v>10000</v>
      </c>
      <c r="K3980" s="7">
        <f t="shared" si="883"/>
        <v>3</v>
      </c>
      <c r="L3980" s="6">
        <f t="shared" si="884"/>
        <v>537.80000000000007</v>
      </c>
      <c r="M3980">
        <v>1</v>
      </c>
      <c r="N3980" s="9">
        <f t="shared" si="885"/>
        <v>1</v>
      </c>
      <c r="O3980" s="9">
        <f t="shared" si="886"/>
        <v>0</v>
      </c>
      <c r="P3980" s="9">
        <f t="shared" si="887"/>
        <v>0</v>
      </c>
      <c r="Q3980" s="8">
        <f t="shared" si="888"/>
        <v>55.2</v>
      </c>
      <c r="R3980" s="8">
        <f t="shared" si="889"/>
        <v>0</v>
      </c>
      <c r="S3980" t="str">
        <f t="shared" si="890"/>
        <v>16.10.00</v>
      </c>
      <c r="T3980" t="str">
        <f t="shared" si="891"/>
        <v>17.25.00</v>
      </c>
      <c r="U3980" t="str">
        <f t="shared" si="892"/>
        <v xml:space="preserve">1-ott-2019 </v>
      </c>
      <c r="V3980">
        <f t="shared" si="893"/>
        <v>10</v>
      </c>
      <c r="W3980">
        <f t="shared" si="894"/>
        <v>2019</v>
      </c>
      <c r="X3980">
        <f t="shared" si="895"/>
        <v>1</v>
      </c>
      <c r="Y3980" s="25">
        <f t="shared" si="896"/>
        <v>31819.100000000326</v>
      </c>
    </row>
    <row r="3981" spans="1:25">
      <c r="A3981" t="s">
        <v>5088</v>
      </c>
      <c r="B3981" t="s">
        <v>5089</v>
      </c>
      <c r="C3981" t="s">
        <v>25</v>
      </c>
      <c r="D3981">
        <v>6</v>
      </c>
      <c r="E3981" s="36">
        <v>-55.8</v>
      </c>
      <c r="F3981" s="4">
        <v>-4.4999999999999997E-3</v>
      </c>
      <c r="G3981">
        <v>0</v>
      </c>
      <c r="H3981" s="25">
        <v>5.4</v>
      </c>
      <c r="I3981" s="25">
        <v>-55.8</v>
      </c>
      <c r="J3981" s="3">
        <v>10000</v>
      </c>
      <c r="K3981" s="7">
        <f t="shared" si="883"/>
        <v>-1</v>
      </c>
      <c r="L3981" s="6">
        <f t="shared" si="884"/>
        <v>-55.8</v>
      </c>
      <c r="M3981">
        <v>1</v>
      </c>
      <c r="N3981" s="9">
        <f t="shared" si="885"/>
        <v>0</v>
      </c>
      <c r="O3981" s="9">
        <f t="shared" si="886"/>
        <v>-1</v>
      </c>
      <c r="P3981" s="9">
        <f t="shared" si="887"/>
        <v>0</v>
      </c>
      <c r="Q3981" s="8">
        <f t="shared" si="888"/>
        <v>0</v>
      </c>
      <c r="R3981" s="8">
        <f t="shared" si="889"/>
        <v>-55.8</v>
      </c>
      <c r="S3981" t="str">
        <f t="shared" si="890"/>
        <v>4.00.00</v>
      </c>
      <c r="T3981" t="str">
        <f t="shared" si="891"/>
        <v>10.00.00</v>
      </c>
      <c r="U3981" t="str">
        <f t="shared" si="892"/>
        <v xml:space="preserve">1-ott-2019 </v>
      </c>
      <c r="V3981">
        <f t="shared" si="893"/>
        <v>10</v>
      </c>
      <c r="W3981">
        <f t="shared" si="894"/>
        <v>2019</v>
      </c>
      <c r="X3981">
        <f t="shared" si="895"/>
        <v>1</v>
      </c>
      <c r="Y3981" s="25">
        <f t="shared" si="896"/>
        <v>31763.300000000327</v>
      </c>
    </row>
    <row r="3982" spans="1:25">
      <c r="A3982" t="s">
        <v>5093</v>
      </c>
      <c r="B3982" t="s">
        <v>5094</v>
      </c>
      <c r="C3982" t="s">
        <v>55</v>
      </c>
      <c r="D3982">
        <v>17</v>
      </c>
      <c r="E3982" s="36">
        <v>237.9</v>
      </c>
      <c r="F3982" s="4">
        <v>1.9599999999999999E-2</v>
      </c>
      <c r="G3982">
        <v>0</v>
      </c>
      <c r="H3982" s="25">
        <v>238.5</v>
      </c>
      <c r="I3982" s="25">
        <v>0</v>
      </c>
      <c r="J3982" s="3">
        <v>10000</v>
      </c>
      <c r="K3982" s="7">
        <f t="shared" si="883"/>
        <v>1</v>
      </c>
      <c r="L3982" s="6">
        <f t="shared" si="884"/>
        <v>237.9</v>
      </c>
      <c r="M3982">
        <v>1</v>
      </c>
      <c r="N3982" s="9">
        <f t="shared" si="885"/>
        <v>1</v>
      </c>
      <c r="O3982" s="9">
        <f t="shared" si="886"/>
        <v>0</v>
      </c>
      <c r="P3982" s="9">
        <f t="shared" si="887"/>
        <v>0</v>
      </c>
      <c r="Q3982" s="8">
        <f t="shared" si="888"/>
        <v>237.9</v>
      </c>
      <c r="R3982" s="8">
        <f t="shared" si="889"/>
        <v>0</v>
      </c>
      <c r="S3982" t="str">
        <f t="shared" si="890"/>
        <v>10.00.00</v>
      </c>
      <c r="T3982" t="str">
        <f t="shared" si="891"/>
        <v>3.00.00</v>
      </c>
      <c r="U3982" t="str">
        <f t="shared" si="892"/>
        <v xml:space="preserve">2-ott-2019 </v>
      </c>
      <c r="V3982">
        <f t="shared" si="893"/>
        <v>10</v>
      </c>
      <c r="W3982">
        <f t="shared" si="894"/>
        <v>2019</v>
      </c>
      <c r="X3982">
        <f t="shared" si="895"/>
        <v>2</v>
      </c>
      <c r="Y3982" s="25">
        <f t="shared" si="896"/>
        <v>32001.200000000328</v>
      </c>
    </row>
    <row r="3983" spans="1:25">
      <c r="A3983" t="s">
        <v>2753</v>
      </c>
      <c r="B3983" t="s">
        <v>2754</v>
      </c>
      <c r="C3983" t="s">
        <v>55</v>
      </c>
      <c r="D3983">
        <v>8</v>
      </c>
      <c r="E3983" s="38">
        <v>252</v>
      </c>
      <c r="F3983" s="4">
        <v>1.04E-2</v>
      </c>
      <c r="G3983">
        <v>0</v>
      </c>
      <c r="H3983" s="25">
        <v>339</v>
      </c>
      <c r="I3983" s="25">
        <v>-59.4</v>
      </c>
      <c r="J3983" s="3">
        <v>10000</v>
      </c>
      <c r="K3983" s="7">
        <f t="shared" si="883"/>
        <v>2</v>
      </c>
      <c r="L3983" s="6">
        <f t="shared" si="884"/>
        <v>489.9</v>
      </c>
      <c r="M3983">
        <v>1</v>
      </c>
      <c r="N3983" s="9">
        <f t="shared" si="885"/>
        <v>1</v>
      </c>
      <c r="O3983" s="9">
        <f t="shared" si="886"/>
        <v>0</v>
      </c>
      <c r="P3983" s="9">
        <f t="shared" si="887"/>
        <v>0</v>
      </c>
      <c r="Q3983" s="8">
        <f t="shared" si="888"/>
        <v>252</v>
      </c>
      <c r="R3983" s="8">
        <f t="shared" si="889"/>
        <v>0</v>
      </c>
      <c r="S3983" t="str">
        <f t="shared" si="890"/>
        <v>13.00.00</v>
      </c>
      <c r="T3983" t="str">
        <f t="shared" si="891"/>
        <v>21.00.00</v>
      </c>
      <c r="U3983" t="str">
        <f t="shared" si="892"/>
        <v xml:space="preserve">2-ott-2019 </v>
      </c>
      <c r="V3983">
        <f t="shared" si="893"/>
        <v>10</v>
      </c>
      <c r="W3983">
        <f t="shared" si="894"/>
        <v>2019</v>
      </c>
      <c r="X3983">
        <f t="shared" si="895"/>
        <v>2</v>
      </c>
      <c r="Y3983" s="25">
        <f t="shared" si="896"/>
        <v>32253.200000000328</v>
      </c>
    </row>
    <row r="3984" spans="1:25">
      <c r="A3984" t="s">
        <v>5091</v>
      </c>
      <c r="B3984" t="s">
        <v>5092</v>
      </c>
      <c r="C3984" t="s">
        <v>25</v>
      </c>
      <c r="D3984">
        <v>1</v>
      </c>
      <c r="E3984" s="36">
        <v>-72.8</v>
      </c>
      <c r="F3984" s="4">
        <v>-5.8999999999999999E-3</v>
      </c>
      <c r="G3984">
        <v>0</v>
      </c>
      <c r="H3984" s="25">
        <v>0</v>
      </c>
      <c r="I3984" s="25">
        <v>-73.599999999999994</v>
      </c>
      <c r="J3984" s="3">
        <v>10000</v>
      </c>
      <c r="K3984" s="7">
        <f t="shared" si="883"/>
        <v>-1</v>
      </c>
      <c r="L3984" s="6">
        <f t="shared" si="884"/>
        <v>-72.8</v>
      </c>
      <c r="M3984">
        <v>1</v>
      </c>
      <c r="N3984" s="9">
        <f t="shared" si="885"/>
        <v>0</v>
      </c>
      <c r="O3984" s="9">
        <f t="shared" si="886"/>
        <v>-1</v>
      </c>
      <c r="P3984" s="9">
        <f t="shared" si="887"/>
        <v>0</v>
      </c>
      <c r="Q3984" s="8">
        <f t="shared" si="888"/>
        <v>0</v>
      </c>
      <c r="R3984" s="8">
        <f t="shared" si="889"/>
        <v>-72.8</v>
      </c>
      <c r="S3984" t="str">
        <f t="shared" si="890"/>
        <v>8.00.00</v>
      </c>
      <c r="T3984" t="str">
        <f t="shared" si="891"/>
        <v>9.00.00</v>
      </c>
      <c r="U3984" t="str">
        <f t="shared" si="892"/>
        <v xml:space="preserve">2-ott-2019 </v>
      </c>
      <c r="V3984">
        <f t="shared" si="893"/>
        <v>10</v>
      </c>
      <c r="W3984">
        <f t="shared" si="894"/>
        <v>2019</v>
      </c>
      <c r="X3984">
        <f t="shared" si="895"/>
        <v>2</v>
      </c>
      <c r="Y3984" s="25">
        <f t="shared" si="896"/>
        <v>32180.400000000329</v>
      </c>
    </row>
    <row r="3985" spans="1:25">
      <c r="A3985" t="s">
        <v>7844</v>
      </c>
      <c r="B3985" t="s">
        <v>7845</v>
      </c>
      <c r="C3985" t="s">
        <v>55</v>
      </c>
      <c r="D3985">
        <v>15</v>
      </c>
      <c r="E3985" s="36">
        <v>35.200000000000003</v>
      </c>
      <c r="F3985" s="4">
        <v>2.8999999999999998E-3</v>
      </c>
      <c r="G3985">
        <v>0</v>
      </c>
      <c r="H3985" s="25">
        <v>56.2</v>
      </c>
      <c r="I3985" s="25">
        <v>-21.1</v>
      </c>
      <c r="J3985" s="3">
        <v>10000</v>
      </c>
      <c r="K3985" s="7">
        <f t="shared" si="883"/>
        <v>1</v>
      </c>
      <c r="L3985" s="6">
        <f t="shared" si="884"/>
        <v>35.200000000000003</v>
      </c>
      <c r="M3985">
        <v>1</v>
      </c>
      <c r="N3985" s="9">
        <f t="shared" si="885"/>
        <v>1</v>
      </c>
      <c r="O3985" s="9">
        <f t="shared" si="886"/>
        <v>0</v>
      </c>
      <c r="P3985" s="9">
        <f t="shared" si="887"/>
        <v>0</v>
      </c>
      <c r="Q3985" s="8">
        <f t="shared" si="888"/>
        <v>35.200000000000003</v>
      </c>
      <c r="R3985" s="8">
        <f t="shared" si="889"/>
        <v>0</v>
      </c>
      <c r="S3985" t="str">
        <f t="shared" si="890"/>
        <v>9.45.00</v>
      </c>
      <c r="T3985" t="str">
        <f t="shared" si="891"/>
        <v>13.30.00</v>
      </c>
      <c r="U3985" t="str">
        <f t="shared" si="892"/>
        <v xml:space="preserve">2-ott-2019 </v>
      </c>
      <c r="V3985">
        <f t="shared" si="893"/>
        <v>10</v>
      </c>
      <c r="W3985">
        <f t="shared" si="894"/>
        <v>2019</v>
      </c>
      <c r="X3985">
        <f t="shared" si="895"/>
        <v>2</v>
      </c>
      <c r="Y3985" s="25">
        <f t="shared" si="896"/>
        <v>32215.60000000033</v>
      </c>
    </row>
    <row r="3986" spans="1:25">
      <c r="A3986" t="s">
        <v>3831</v>
      </c>
      <c r="B3986" t="s">
        <v>3832</v>
      </c>
      <c r="C3986" t="s">
        <v>25</v>
      </c>
      <c r="D3986">
        <v>1</v>
      </c>
      <c r="E3986" s="36">
        <v>-59.8</v>
      </c>
      <c r="F3986" s="4">
        <v>-5.0000000000000001E-3</v>
      </c>
      <c r="G3986">
        <v>0</v>
      </c>
      <c r="H3986" s="25">
        <v>11.5</v>
      </c>
      <c r="I3986" s="25">
        <v>-59.8</v>
      </c>
      <c r="J3986" s="3">
        <v>10000</v>
      </c>
      <c r="K3986" s="7">
        <f t="shared" si="883"/>
        <v>-1</v>
      </c>
      <c r="L3986" s="6">
        <f t="shared" si="884"/>
        <v>-59.8</v>
      </c>
      <c r="M3986">
        <v>1</v>
      </c>
      <c r="N3986" s="9">
        <f t="shared" si="885"/>
        <v>0</v>
      </c>
      <c r="O3986" s="9">
        <f t="shared" si="886"/>
        <v>-1</v>
      </c>
      <c r="P3986" s="9">
        <f t="shared" si="887"/>
        <v>0</v>
      </c>
      <c r="Q3986" s="8">
        <f t="shared" si="888"/>
        <v>0</v>
      </c>
      <c r="R3986" s="8">
        <f t="shared" si="889"/>
        <v>-59.8</v>
      </c>
      <c r="S3986" t="str">
        <f t="shared" si="890"/>
        <v>15.00.00</v>
      </c>
      <c r="T3986" t="str">
        <f t="shared" si="891"/>
        <v>16.00.00</v>
      </c>
      <c r="U3986" t="str">
        <f t="shared" si="892"/>
        <v xml:space="preserve">3-ott-2019 </v>
      </c>
      <c r="V3986">
        <f t="shared" si="893"/>
        <v>10</v>
      </c>
      <c r="W3986">
        <f t="shared" si="894"/>
        <v>2019</v>
      </c>
      <c r="X3986">
        <f t="shared" si="895"/>
        <v>3</v>
      </c>
      <c r="Y3986" s="25">
        <f t="shared" si="896"/>
        <v>32155.80000000033</v>
      </c>
    </row>
    <row r="3987" spans="1:25">
      <c r="A3987" t="s">
        <v>7023</v>
      </c>
      <c r="B3987" t="s">
        <v>7024</v>
      </c>
      <c r="C3987" t="s">
        <v>55</v>
      </c>
      <c r="D3987">
        <v>15</v>
      </c>
      <c r="E3987" s="36">
        <v>-188.6</v>
      </c>
      <c r="F3987" s="4">
        <v>-8.0000000000000002E-3</v>
      </c>
      <c r="G3987">
        <v>0</v>
      </c>
      <c r="H3987" s="25">
        <v>25.7</v>
      </c>
      <c r="I3987" s="25">
        <v>-246.3</v>
      </c>
      <c r="J3987" s="3">
        <v>10000</v>
      </c>
      <c r="K3987" s="7">
        <f t="shared" si="883"/>
        <v>-2</v>
      </c>
      <c r="L3987" s="6">
        <f t="shared" si="884"/>
        <v>-248.39999999999998</v>
      </c>
      <c r="M3987">
        <v>1</v>
      </c>
      <c r="N3987" s="9">
        <f t="shared" si="885"/>
        <v>0</v>
      </c>
      <c r="O3987" s="9">
        <f t="shared" si="886"/>
        <v>-1</v>
      </c>
      <c r="P3987" s="9">
        <f t="shared" si="887"/>
        <v>0</v>
      </c>
      <c r="Q3987" s="8">
        <f t="shared" si="888"/>
        <v>0</v>
      </c>
      <c r="R3987" s="8">
        <f t="shared" si="889"/>
        <v>-188.6</v>
      </c>
      <c r="S3987" t="str">
        <f t="shared" si="890"/>
        <v>16.10.00</v>
      </c>
      <c r="T3987" t="str">
        <f t="shared" si="891"/>
        <v>17.25.00</v>
      </c>
      <c r="U3987" t="str">
        <f t="shared" si="892"/>
        <v xml:space="preserve">3-ott-2019 </v>
      </c>
      <c r="V3987">
        <f t="shared" si="893"/>
        <v>10</v>
      </c>
      <c r="W3987">
        <f t="shared" si="894"/>
        <v>2019</v>
      </c>
      <c r="X3987">
        <f t="shared" si="895"/>
        <v>3</v>
      </c>
      <c r="Y3987" s="25">
        <f t="shared" si="896"/>
        <v>31967.200000000332</v>
      </c>
    </row>
    <row r="3988" spans="1:25">
      <c r="A3988" t="s">
        <v>3833</v>
      </c>
      <c r="B3988" t="s">
        <v>3834</v>
      </c>
      <c r="C3988" t="s">
        <v>25</v>
      </c>
      <c r="D3988">
        <v>5</v>
      </c>
      <c r="E3988" s="36">
        <v>61</v>
      </c>
      <c r="F3988" s="4">
        <v>5.1000000000000004E-3</v>
      </c>
      <c r="G3988">
        <v>0</v>
      </c>
      <c r="H3988" s="25">
        <v>64.7</v>
      </c>
      <c r="I3988" s="25">
        <v>0</v>
      </c>
      <c r="J3988" s="3">
        <v>10000</v>
      </c>
      <c r="K3988" s="7">
        <f t="shared" si="883"/>
        <v>1</v>
      </c>
      <c r="L3988" s="6">
        <f t="shared" si="884"/>
        <v>61</v>
      </c>
      <c r="M3988">
        <v>1</v>
      </c>
      <c r="N3988" s="9">
        <f t="shared" si="885"/>
        <v>1</v>
      </c>
      <c r="O3988" s="9">
        <f t="shared" si="886"/>
        <v>0</v>
      </c>
      <c r="P3988" s="9">
        <f t="shared" si="887"/>
        <v>0</v>
      </c>
      <c r="Q3988" s="8">
        <f t="shared" si="888"/>
        <v>61</v>
      </c>
      <c r="R3988" s="8">
        <f t="shared" si="889"/>
        <v>0</v>
      </c>
      <c r="S3988" t="str">
        <f t="shared" si="890"/>
        <v>18.00.00</v>
      </c>
      <c r="T3988" t="str">
        <f t="shared" si="891"/>
        <v>23.00.00</v>
      </c>
      <c r="U3988" t="str">
        <f t="shared" si="892"/>
        <v xml:space="preserve">3-ott-2019 </v>
      </c>
      <c r="V3988">
        <f t="shared" si="893"/>
        <v>10</v>
      </c>
      <c r="W3988">
        <f t="shared" si="894"/>
        <v>2019</v>
      </c>
      <c r="X3988">
        <f t="shared" si="895"/>
        <v>3</v>
      </c>
      <c r="Y3988" s="25">
        <f t="shared" si="896"/>
        <v>32028.200000000332</v>
      </c>
    </row>
    <row r="3989" spans="1:25">
      <c r="A3989" t="s">
        <v>3833</v>
      </c>
      <c r="B3989" t="s">
        <v>5095</v>
      </c>
      <c r="C3989" t="s">
        <v>25</v>
      </c>
      <c r="D3989">
        <v>15</v>
      </c>
      <c r="E3989" s="36">
        <v>10.199999999999999</v>
      </c>
      <c r="F3989" s="4">
        <v>8.9999999999999998E-4</v>
      </c>
      <c r="G3989">
        <v>0</v>
      </c>
      <c r="H3989" s="25">
        <v>73.2</v>
      </c>
      <c r="I3989" s="25">
        <v>0</v>
      </c>
      <c r="J3989" s="3">
        <v>10000</v>
      </c>
      <c r="K3989" s="7">
        <f t="shared" si="883"/>
        <v>2</v>
      </c>
      <c r="L3989" s="6">
        <f t="shared" si="884"/>
        <v>71.2</v>
      </c>
      <c r="M3989">
        <v>1</v>
      </c>
      <c r="N3989" s="9">
        <f t="shared" si="885"/>
        <v>1</v>
      </c>
      <c r="O3989" s="9">
        <f t="shared" si="886"/>
        <v>0</v>
      </c>
      <c r="P3989" s="9">
        <f t="shared" si="887"/>
        <v>0</v>
      </c>
      <c r="Q3989" s="8">
        <f t="shared" si="888"/>
        <v>10.199999999999999</v>
      </c>
      <c r="R3989" s="8">
        <f t="shared" si="889"/>
        <v>0</v>
      </c>
      <c r="S3989" t="str">
        <f t="shared" si="890"/>
        <v>18.00.00</v>
      </c>
      <c r="T3989" t="str">
        <f t="shared" si="891"/>
        <v>9.00.00</v>
      </c>
      <c r="U3989" t="str">
        <f t="shared" si="892"/>
        <v xml:space="preserve">3-ott-2019 </v>
      </c>
      <c r="V3989">
        <f t="shared" si="893"/>
        <v>10</v>
      </c>
      <c r="W3989">
        <f t="shared" si="894"/>
        <v>2019</v>
      </c>
      <c r="X3989">
        <f t="shared" si="895"/>
        <v>3</v>
      </c>
      <c r="Y3989" s="25">
        <f t="shared" si="896"/>
        <v>32038.400000000333</v>
      </c>
    </row>
    <row r="3990" spans="1:25">
      <c r="A3990" t="s">
        <v>7022</v>
      </c>
      <c r="B3990" t="s">
        <v>7023</v>
      </c>
      <c r="C3990" t="s">
        <v>25</v>
      </c>
      <c r="D3990">
        <v>86</v>
      </c>
      <c r="E3990" s="36">
        <v>-115.8</v>
      </c>
      <c r="F3990" s="4">
        <v>-9.7000000000000003E-3</v>
      </c>
      <c r="G3990">
        <v>0</v>
      </c>
      <c r="H3990" s="25">
        <v>3.2</v>
      </c>
      <c r="I3990" s="25">
        <v>-115.5</v>
      </c>
      <c r="J3990" s="3">
        <v>10000</v>
      </c>
      <c r="K3990" s="7">
        <f t="shared" si="883"/>
        <v>-1</v>
      </c>
      <c r="L3990" s="6">
        <f t="shared" si="884"/>
        <v>-115.8</v>
      </c>
      <c r="M3990">
        <v>1</v>
      </c>
      <c r="N3990" s="9">
        <f t="shared" si="885"/>
        <v>0</v>
      </c>
      <c r="O3990" s="9">
        <f t="shared" si="886"/>
        <v>-1</v>
      </c>
      <c r="P3990" s="9">
        <f t="shared" si="887"/>
        <v>0</v>
      </c>
      <c r="Q3990" s="8">
        <f t="shared" si="888"/>
        <v>0</v>
      </c>
      <c r="R3990" s="8">
        <f t="shared" si="889"/>
        <v>-115.8</v>
      </c>
      <c r="S3990" t="str">
        <f t="shared" si="890"/>
        <v>9.00.00</v>
      </c>
      <c r="T3990" t="str">
        <f t="shared" si="891"/>
        <v>16.10.00</v>
      </c>
      <c r="U3990" t="str">
        <f t="shared" si="892"/>
        <v xml:space="preserve">3-ott-2019 </v>
      </c>
      <c r="V3990">
        <f t="shared" si="893"/>
        <v>10</v>
      </c>
      <c r="W3990">
        <f t="shared" si="894"/>
        <v>2019</v>
      </c>
      <c r="X3990">
        <f t="shared" si="895"/>
        <v>3</v>
      </c>
      <c r="Y3990" s="25">
        <f t="shared" si="896"/>
        <v>31922.600000000333</v>
      </c>
    </row>
    <row r="3991" spans="1:25">
      <c r="A3991" t="s">
        <v>7025</v>
      </c>
      <c r="B3991" t="s">
        <v>7026</v>
      </c>
      <c r="C3991" t="s">
        <v>25</v>
      </c>
      <c r="D3991">
        <v>47</v>
      </c>
      <c r="E3991" s="36">
        <v>62</v>
      </c>
      <c r="F3991" s="4">
        <v>5.1999999999999998E-3</v>
      </c>
      <c r="G3991">
        <v>0</v>
      </c>
      <c r="H3991" s="25">
        <v>72.599999999999994</v>
      </c>
      <c r="I3991" s="25">
        <v>-5.7</v>
      </c>
      <c r="J3991" s="3">
        <v>10000</v>
      </c>
      <c r="K3991" s="7">
        <f t="shared" si="883"/>
        <v>1</v>
      </c>
      <c r="L3991" s="6">
        <f t="shared" si="884"/>
        <v>62</v>
      </c>
      <c r="M3991">
        <v>1</v>
      </c>
      <c r="N3991" s="9">
        <f t="shared" si="885"/>
        <v>1</v>
      </c>
      <c r="O3991" s="9">
        <f t="shared" si="886"/>
        <v>0</v>
      </c>
      <c r="P3991" s="9">
        <f t="shared" si="887"/>
        <v>0</v>
      </c>
      <c r="Q3991" s="8">
        <f t="shared" si="888"/>
        <v>62</v>
      </c>
      <c r="R3991" s="8">
        <f t="shared" si="889"/>
        <v>0</v>
      </c>
      <c r="S3991" t="str">
        <f t="shared" si="890"/>
        <v>13.30.00</v>
      </c>
      <c r="T3991" t="str">
        <f t="shared" si="891"/>
        <v>17.25.00</v>
      </c>
      <c r="U3991" t="str">
        <f t="shared" si="892"/>
        <v xml:space="preserve">4-ott-2019 </v>
      </c>
      <c r="V3991">
        <f t="shared" si="893"/>
        <v>10</v>
      </c>
      <c r="W3991">
        <f t="shared" si="894"/>
        <v>2019</v>
      </c>
      <c r="X3991">
        <f t="shared" si="895"/>
        <v>4</v>
      </c>
      <c r="Y3991" s="25">
        <f t="shared" si="896"/>
        <v>31984.600000000333</v>
      </c>
    </row>
    <row r="3992" spans="1:25">
      <c r="A3992" t="s">
        <v>7027</v>
      </c>
      <c r="B3992" t="s">
        <v>7028</v>
      </c>
      <c r="C3992" t="s">
        <v>25</v>
      </c>
      <c r="D3992">
        <v>30</v>
      </c>
      <c r="E3992" s="36">
        <v>-16.899999999999999</v>
      </c>
      <c r="F3992" s="4">
        <v>-1.4E-3</v>
      </c>
      <c r="G3992">
        <v>0</v>
      </c>
      <c r="H3992" s="25">
        <v>41</v>
      </c>
      <c r="I3992" s="25">
        <v>-27.9</v>
      </c>
      <c r="J3992" s="3">
        <v>10000</v>
      </c>
      <c r="K3992" s="7">
        <f t="shared" si="883"/>
        <v>-1</v>
      </c>
      <c r="L3992" s="6">
        <f t="shared" si="884"/>
        <v>-16.899999999999999</v>
      </c>
      <c r="M3992">
        <v>1</v>
      </c>
      <c r="N3992" s="9">
        <f t="shared" si="885"/>
        <v>0</v>
      </c>
      <c r="O3992" s="9">
        <f t="shared" si="886"/>
        <v>-1</v>
      </c>
      <c r="P3992" s="9">
        <f t="shared" si="887"/>
        <v>0</v>
      </c>
      <c r="Q3992" s="8">
        <f t="shared" si="888"/>
        <v>0</v>
      </c>
      <c r="R3992" s="8">
        <f t="shared" si="889"/>
        <v>-16.899999999999999</v>
      </c>
      <c r="S3992" t="str">
        <f t="shared" si="890"/>
        <v>12.15.00</v>
      </c>
      <c r="T3992" t="str">
        <f t="shared" si="891"/>
        <v>14.45.00</v>
      </c>
      <c r="U3992" t="str">
        <f t="shared" si="892"/>
        <v xml:space="preserve">7-ott-2019 </v>
      </c>
      <c r="V3992">
        <f t="shared" si="893"/>
        <v>10</v>
      </c>
      <c r="W3992">
        <f t="shared" si="894"/>
        <v>2019</v>
      </c>
      <c r="X3992">
        <f t="shared" si="895"/>
        <v>7</v>
      </c>
      <c r="Y3992" s="25">
        <f t="shared" si="896"/>
        <v>31967.700000000332</v>
      </c>
    </row>
    <row r="3993" spans="1:25">
      <c r="A3993" t="s">
        <v>7028</v>
      </c>
      <c r="B3993" t="s">
        <v>7029</v>
      </c>
      <c r="C3993" t="s">
        <v>55</v>
      </c>
      <c r="D3993">
        <v>32</v>
      </c>
      <c r="E3993" s="36">
        <v>-121.8</v>
      </c>
      <c r="F3993" s="4">
        <v>-5.1000000000000004E-3</v>
      </c>
      <c r="G3993">
        <v>0</v>
      </c>
      <c r="H3993" s="25">
        <v>2.2000000000000002</v>
      </c>
      <c r="I3993" s="25">
        <v>-163.6</v>
      </c>
      <c r="J3993" s="3">
        <v>10000</v>
      </c>
      <c r="K3993" s="7">
        <f t="shared" si="883"/>
        <v>-2</v>
      </c>
      <c r="L3993" s="6">
        <f t="shared" si="884"/>
        <v>-138.69999999999999</v>
      </c>
      <c r="M3993">
        <v>1</v>
      </c>
      <c r="N3993" s="9">
        <f t="shared" si="885"/>
        <v>0</v>
      </c>
      <c r="O3993" s="9">
        <f t="shared" si="886"/>
        <v>-1</v>
      </c>
      <c r="P3993" s="9">
        <f t="shared" si="887"/>
        <v>0</v>
      </c>
      <c r="Q3993" s="8">
        <f t="shared" si="888"/>
        <v>0</v>
      </c>
      <c r="R3993" s="8">
        <f t="shared" si="889"/>
        <v>-121.8</v>
      </c>
      <c r="S3993" t="str">
        <f t="shared" si="890"/>
        <v>14.45.00</v>
      </c>
      <c r="T3993" t="str">
        <f t="shared" si="891"/>
        <v>17.25.00</v>
      </c>
      <c r="U3993" t="str">
        <f t="shared" si="892"/>
        <v xml:space="preserve">7-ott-2019 </v>
      </c>
      <c r="V3993">
        <f t="shared" si="893"/>
        <v>10</v>
      </c>
      <c r="W3993">
        <f t="shared" si="894"/>
        <v>2019</v>
      </c>
      <c r="X3993">
        <f t="shared" si="895"/>
        <v>7</v>
      </c>
      <c r="Y3993" s="25">
        <f t="shared" si="896"/>
        <v>31845.900000000333</v>
      </c>
    </row>
    <row r="3994" spans="1:25">
      <c r="A3994" t="s">
        <v>7846</v>
      </c>
      <c r="B3994" t="s">
        <v>7847</v>
      </c>
      <c r="C3994" t="s">
        <v>55</v>
      </c>
      <c r="D3994">
        <v>9</v>
      </c>
      <c r="E3994" s="36">
        <v>55.8</v>
      </c>
      <c r="F3994" s="4">
        <v>4.5999999999999999E-3</v>
      </c>
      <c r="G3994">
        <v>0</v>
      </c>
      <c r="H3994" s="25">
        <v>76.8</v>
      </c>
      <c r="I3994" s="25">
        <v>0</v>
      </c>
      <c r="J3994" s="3">
        <v>10000</v>
      </c>
      <c r="K3994" s="7">
        <f t="shared" si="883"/>
        <v>1</v>
      </c>
      <c r="L3994" s="6">
        <f t="shared" si="884"/>
        <v>55.8</v>
      </c>
      <c r="M3994">
        <v>1</v>
      </c>
      <c r="N3994" s="9">
        <f t="shared" si="885"/>
        <v>1</v>
      </c>
      <c r="O3994" s="9">
        <f t="shared" si="886"/>
        <v>0</v>
      </c>
      <c r="P3994" s="9">
        <f t="shared" si="887"/>
        <v>0</v>
      </c>
      <c r="Q3994" s="8">
        <f t="shared" si="888"/>
        <v>55.8</v>
      </c>
      <c r="R3994" s="8">
        <f t="shared" si="889"/>
        <v>0</v>
      </c>
      <c r="S3994" t="str">
        <f t="shared" si="890"/>
        <v>11.15.00</v>
      </c>
      <c r="T3994" t="str">
        <f t="shared" si="891"/>
        <v>13.30.00</v>
      </c>
      <c r="U3994" t="str">
        <f t="shared" si="892"/>
        <v xml:space="preserve">8-ott-2019 </v>
      </c>
      <c r="V3994">
        <f t="shared" si="893"/>
        <v>10</v>
      </c>
      <c r="W3994">
        <f t="shared" si="894"/>
        <v>2019</v>
      </c>
      <c r="X3994">
        <f t="shared" si="895"/>
        <v>8</v>
      </c>
      <c r="Y3994" s="25">
        <f t="shared" si="896"/>
        <v>31901.700000000332</v>
      </c>
    </row>
    <row r="3995" spans="1:25">
      <c r="A3995" t="s">
        <v>7030</v>
      </c>
      <c r="B3995" t="s">
        <v>7031</v>
      </c>
      <c r="C3995" t="s">
        <v>25</v>
      </c>
      <c r="D3995">
        <v>26</v>
      </c>
      <c r="E3995" s="36">
        <v>2.5</v>
      </c>
      <c r="F3995" s="4">
        <v>2.0000000000000001E-4</v>
      </c>
      <c r="G3995">
        <v>0</v>
      </c>
      <c r="H3995" s="25">
        <v>15.7</v>
      </c>
      <c r="I3995" s="25">
        <v>-34.799999999999997</v>
      </c>
      <c r="J3995" s="3">
        <v>10000</v>
      </c>
      <c r="K3995" s="7">
        <f t="shared" si="883"/>
        <v>2</v>
      </c>
      <c r="L3995" s="6">
        <f t="shared" si="884"/>
        <v>58.3</v>
      </c>
      <c r="M3995">
        <v>1</v>
      </c>
      <c r="N3995" s="9">
        <f t="shared" si="885"/>
        <v>1</v>
      </c>
      <c r="O3995" s="9">
        <f t="shared" si="886"/>
        <v>0</v>
      </c>
      <c r="P3995" s="9">
        <f t="shared" si="887"/>
        <v>0</v>
      </c>
      <c r="Q3995" s="8">
        <f t="shared" si="888"/>
        <v>2.5</v>
      </c>
      <c r="R3995" s="8">
        <f t="shared" si="889"/>
        <v>0</v>
      </c>
      <c r="S3995" t="str">
        <f t="shared" si="890"/>
        <v>15.15.00</v>
      </c>
      <c r="T3995" t="str">
        <f t="shared" si="891"/>
        <v>17.25.00</v>
      </c>
      <c r="U3995" t="str">
        <f t="shared" si="892"/>
        <v xml:space="preserve">8-ott-2019 </v>
      </c>
      <c r="V3995">
        <f t="shared" si="893"/>
        <v>10</v>
      </c>
      <c r="W3995">
        <f t="shared" si="894"/>
        <v>2019</v>
      </c>
      <c r="X3995">
        <f t="shared" si="895"/>
        <v>8</v>
      </c>
      <c r="Y3995" s="25">
        <f t="shared" si="896"/>
        <v>31904.200000000332</v>
      </c>
    </row>
    <row r="3996" spans="1:25">
      <c r="A3996" t="s">
        <v>5096</v>
      </c>
      <c r="B3996" t="s">
        <v>5097</v>
      </c>
      <c r="C3996" t="s">
        <v>55</v>
      </c>
      <c r="D3996">
        <v>6</v>
      </c>
      <c r="E3996" s="36">
        <v>-73.8</v>
      </c>
      <c r="F3996" s="4">
        <v>-6.1000000000000004E-3</v>
      </c>
      <c r="G3996">
        <v>0</v>
      </c>
      <c r="H3996" s="25">
        <v>0</v>
      </c>
      <c r="I3996" s="25">
        <v>-73.8</v>
      </c>
      <c r="J3996" s="3">
        <v>10000</v>
      </c>
      <c r="K3996" s="7">
        <f t="shared" si="883"/>
        <v>-1</v>
      </c>
      <c r="L3996" s="6">
        <f t="shared" si="884"/>
        <v>-73.8</v>
      </c>
      <c r="M3996">
        <v>1</v>
      </c>
      <c r="N3996" s="9">
        <f t="shared" si="885"/>
        <v>0</v>
      </c>
      <c r="O3996" s="9">
        <f t="shared" si="886"/>
        <v>-1</v>
      </c>
      <c r="P3996" s="9">
        <f t="shared" si="887"/>
        <v>0</v>
      </c>
      <c r="Q3996" s="8">
        <f t="shared" si="888"/>
        <v>0</v>
      </c>
      <c r="R3996" s="8">
        <f t="shared" si="889"/>
        <v>-73.8</v>
      </c>
      <c r="S3996" t="str">
        <f t="shared" si="890"/>
        <v>2.00.00</v>
      </c>
      <c r="T3996" t="str">
        <f t="shared" si="891"/>
        <v>8.00.00</v>
      </c>
      <c r="U3996" t="str">
        <f t="shared" si="892"/>
        <v xml:space="preserve">8-ott-2019 </v>
      </c>
      <c r="V3996">
        <f t="shared" si="893"/>
        <v>10</v>
      </c>
      <c r="W3996">
        <f t="shared" si="894"/>
        <v>2019</v>
      </c>
      <c r="X3996">
        <f t="shared" si="895"/>
        <v>8</v>
      </c>
      <c r="Y3996" s="25">
        <f t="shared" si="896"/>
        <v>31830.400000000333</v>
      </c>
    </row>
    <row r="3997" spans="1:25">
      <c r="A3997" t="s">
        <v>5098</v>
      </c>
      <c r="B3997" t="s">
        <v>5098</v>
      </c>
      <c r="C3997" t="s">
        <v>25</v>
      </c>
      <c r="D3997">
        <v>0</v>
      </c>
      <c r="E3997" s="36">
        <v>-75.8</v>
      </c>
      <c r="F3997" s="4">
        <v>-6.3E-3</v>
      </c>
      <c r="G3997">
        <v>0</v>
      </c>
      <c r="H3997" s="25">
        <v>0</v>
      </c>
      <c r="I3997" s="25">
        <v>-75.8</v>
      </c>
      <c r="J3997" s="3">
        <v>10000</v>
      </c>
      <c r="K3997" s="7">
        <f t="shared" si="883"/>
        <v>-2</v>
      </c>
      <c r="L3997" s="6">
        <f t="shared" si="884"/>
        <v>-149.6</v>
      </c>
      <c r="M3997">
        <v>1</v>
      </c>
      <c r="N3997" s="9">
        <f t="shared" si="885"/>
        <v>0</v>
      </c>
      <c r="O3997" s="9">
        <f t="shared" si="886"/>
        <v>-1</v>
      </c>
      <c r="P3997" s="9">
        <f t="shared" si="887"/>
        <v>0</v>
      </c>
      <c r="Q3997" s="8">
        <f t="shared" si="888"/>
        <v>0</v>
      </c>
      <c r="R3997" s="8">
        <f t="shared" si="889"/>
        <v>-75.8</v>
      </c>
      <c r="S3997" t="str">
        <f t="shared" si="890"/>
        <v>9.00.00</v>
      </c>
      <c r="T3997" t="str">
        <f t="shared" si="891"/>
        <v>9.00.00</v>
      </c>
      <c r="U3997" t="str">
        <f t="shared" si="892"/>
        <v xml:space="preserve">8-ott-2019 </v>
      </c>
      <c r="V3997">
        <f t="shared" si="893"/>
        <v>10</v>
      </c>
      <c r="W3997">
        <f t="shared" si="894"/>
        <v>2019</v>
      </c>
      <c r="X3997">
        <f t="shared" si="895"/>
        <v>8</v>
      </c>
      <c r="Y3997" s="25">
        <f t="shared" si="896"/>
        <v>31754.600000000333</v>
      </c>
    </row>
    <row r="3998" spans="1:25">
      <c r="A3998" t="s">
        <v>7848</v>
      </c>
      <c r="B3998" t="s">
        <v>7849</v>
      </c>
      <c r="C3998" t="s">
        <v>25</v>
      </c>
      <c r="D3998">
        <v>6</v>
      </c>
      <c r="E3998" s="36">
        <v>63</v>
      </c>
      <c r="F3998" s="4">
        <v>5.1999999999999998E-3</v>
      </c>
      <c r="G3998">
        <v>0</v>
      </c>
      <c r="H3998" s="25">
        <v>85</v>
      </c>
      <c r="I3998" s="25">
        <v>-8.3000000000000007</v>
      </c>
      <c r="J3998" s="3">
        <v>10000</v>
      </c>
      <c r="K3998" s="7">
        <f t="shared" si="883"/>
        <v>1</v>
      </c>
      <c r="L3998" s="6">
        <f t="shared" si="884"/>
        <v>63</v>
      </c>
      <c r="M3998">
        <v>1</v>
      </c>
      <c r="N3998" s="9">
        <f t="shared" si="885"/>
        <v>1</v>
      </c>
      <c r="O3998" s="9">
        <f t="shared" si="886"/>
        <v>0</v>
      </c>
      <c r="P3998" s="9">
        <f t="shared" si="887"/>
        <v>0</v>
      </c>
      <c r="Q3998" s="8">
        <f t="shared" si="888"/>
        <v>63</v>
      </c>
      <c r="R3998" s="8">
        <f t="shared" si="889"/>
        <v>0</v>
      </c>
      <c r="S3998" t="str">
        <f t="shared" si="890"/>
        <v>10.00.00</v>
      </c>
      <c r="T3998" t="str">
        <f t="shared" si="891"/>
        <v>11.30.00</v>
      </c>
      <c r="U3998" t="str">
        <f t="shared" si="892"/>
        <v xml:space="preserve">9-ott-2019 </v>
      </c>
      <c r="V3998">
        <f t="shared" si="893"/>
        <v>10</v>
      </c>
      <c r="W3998">
        <f t="shared" si="894"/>
        <v>2019</v>
      </c>
      <c r="X3998">
        <f t="shared" si="895"/>
        <v>9</v>
      </c>
      <c r="Y3998" s="25">
        <f t="shared" si="896"/>
        <v>31817.600000000333</v>
      </c>
    </row>
    <row r="3999" spans="1:25">
      <c r="A3999" t="s">
        <v>2755</v>
      </c>
      <c r="B3999" t="s">
        <v>2756</v>
      </c>
      <c r="C3999" t="s">
        <v>25</v>
      </c>
      <c r="D3999">
        <v>9</v>
      </c>
      <c r="E3999" s="38">
        <v>52.4</v>
      </c>
      <c r="F3999" s="4">
        <v>2.2000000000000001E-3</v>
      </c>
      <c r="G3999">
        <v>0</v>
      </c>
      <c r="H3999" s="25">
        <v>58.8</v>
      </c>
      <c r="I3999" s="25">
        <v>-30.6</v>
      </c>
      <c r="J3999" s="3">
        <v>10000</v>
      </c>
      <c r="K3999" s="7">
        <f t="shared" si="883"/>
        <v>2</v>
      </c>
      <c r="L3999" s="6">
        <f t="shared" si="884"/>
        <v>115.4</v>
      </c>
      <c r="M3999">
        <v>1</v>
      </c>
      <c r="N3999" s="9">
        <f t="shared" si="885"/>
        <v>1</v>
      </c>
      <c r="O3999" s="9">
        <f t="shared" si="886"/>
        <v>0</v>
      </c>
      <c r="P3999" s="9">
        <f t="shared" si="887"/>
        <v>0</v>
      </c>
      <c r="Q3999" s="8">
        <f t="shared" si="888"/>
        <v>52.4</v>
      </c>
      <c r="R3999" s="8">
        <f t="shared" si="889"/>
        <v>0</v>
      </c>
      <c r="S3999" t="str">
        <f t="shared" si="890"/>
        <v>12.00.00</v>
      </c>
      <c r="T3999" t="str">
        <f t="shared" si="891"/>
        <v>21.00.00</v>
      </c>
      <c r="U3999" t="str">
        <f t="shared" si="892"/>
        <v xml:space="preserve">9-ott-2019 </v>
      </c>
      <c r="V3999">
        <f t="shared" si="893"/>
        <v>10</v>
      </c>
      <c r="W3999">
        <f t="shared" si="894"/>
        <v>2019</v>
      </c>
      <c r="X3999">
        <f t="shared" si="895"/>
        <v>9</v>
      </c>
      <c r="Y3999" s="25">
        <f t="shared" si="896"/>
        <v>31870.000000000335</v>
      </c>
    </row>
    <row r="4000" spans="1:25">
      <c r="A4000" t="s">
        <v>7032</v>
      </c>
      <c r="B4000" t="s">
        <v>7033</v>
      </c>
      <c r="C4000" t="s">
        <v>55</v>
      </c>
      <c r="D4000">
        <v>52</v>
      </c>
      <c r="E4000" s="36">
        <v>-18</v>
      </c>
      <c r="F4000" s="4">
        <v>-6.9999999999999999E-4</v>
      </c>
      <c r="G4000">
        <v>0</v>
      </c>
      <c r="H4000" s="25">
        <v>17.399999999999999</v>
      </c>
      <c r="I4000" s="25">
        <v>-93.8</v>
      </c>
      <c r="J4000" s="3">
        <v>10000</v>
      </c>
      <c r="K4000" s="7">
        <f t="shared" si="883"/>
        <v>-1</v>
      </c>
      <c r="L4000" s="6">
        <f t="shared" si="884"/>
        <v>-18</v>
      </c>
      <c r="M4000">
        <v>1</v>
      </c>
      <c r="N4000" s="9">
        <f t="shared" si="885"/>
        <v>0</v>
      </c>
      <c r="O4000" s="9">
        <f t="shared" si="886"/>
        <v>-1</v>
      </c>
      <c r="P4000" s="9">
        <f t="shared" si="887"/>
        <v>0</v>
      </c>
      <c r="Q4000" s="8">
        <f t="shared" si="888"/>
        <v>0</v>
      </c>
      <c r="R4000" s="8">
        <f t="shared" si="889"/>
        <v>-18</v>
      </c>
      <c r="S4000" t="str">
        <f t="shared" si="890"/>
        <v>13.05.00</v>
      </c>
      <c r="T4000" t="str">
        <f t="shared" si="891"/>
        <v>17.25.00</v>
      </c>
      <c r="U4000" t="str">
        <f t="shared" si="892"/>
        <v xml:space="preserve">9-ott-2019 </v>
      </c>
      <c r="V4000">
        <f t="shared" si="893"/>
        <v>10</v>
      </c>
      <c r="W4000">
        <f t="shared" si="894"/>
        <v>2019</v>
      </c>
      <c r="X4000">
        <f t="shared" si="895"/>
        <v>9</v>
      </c>
      <c r="Y4000" s="25">
        <f t="shared" si="896"/>
        <v>31852.000000000335</v>
      </c>
    </row>
    <row r="4001" spans="1:25">
      <c r="A4001" t="s">
        <v>7850</v>
      </c>
      <c r="B4001" t="s">
        <v>7851</v>
      </c>
      <c r="C4001" t="s">
        <v>25</v>
      </c>
      <c r="D4001">
        <v>1</v>
      </c>
      <c r="E4001" s="36">
        <v>8.8000000000000007</v>
      </c>
      <c r="F4001" s="4">
        <v>6.9999999999999999E-4</v>
      </c>
      <c r="G4001">
        <v>0</v>
      </c>
      <c r="H4001" s="25">
        <v>30.8</v>
      </c>
      <c r="I4001" s="25">
        <v>0</v>
      </c>
      <c r="J4001" s="3">
        <v>10000</v>
      </c>
      <c r="K4001" s="7">
        <f t="shared" si="883"/>
        <v>1</v>
      </c>
      <c r="L4001" s="6">
        <f t="shared" si="884"/>
        <v>8.8000000000000007</v>
      </c>
      <c r="M4001">
        <v>1</v>
      </c>
      <c r="N4001" s="9">
        <f t="shared" si="885"/>
        <v>1</v>
      </c>
      <c r="O4001" s="9">
        <f t="shared" si="886"/>
        <v>0</v>
      </c>
      <c r="P4001" s="9">
        <f t="shared" si="887"/>
        <v>0</v>
      </c>
      <c r="Q4001" s="8">
        <f t="shared" si="888"/>
        <v>8.8000000000000007</v>
      </c>
      <c r="R4001" s="8">
        <f t="shared" si="889"/>
        <v>0</v>
      </c>
      <c r="S4001" t="str">
        <f t="shared" si="890"/>
        <v>10.15.00</v>
      </c>
      <c r="T4001" t="str">
        <f t="shared" si="891"/>
        <v>10.30.00</v>
      </c>
      <c r="U4001" t="str">
        <f t="shared" si="892"/>
        <v>10-ott-2019</v>
      </c>
      <c r="V4001">
        <f t="shared" si="893"/>
        <v>10</v>
      </c>
      <c r="W4001">
        <f t="shared" si="894"/>
        <v>2019</v>
      </c>
      <c r="X4001">
        <f t="shared" si="895"/>
        <v>10</v>
      </c>
      <c r="Y4001" s="25">
        <f t="shared" si="896"/>
        <v>31860.800000000334</v>
      </c>
    </row>
    <row r="4002" spans="1:25">
      <c r="A4002" t="s">
        <v>7034</v>
      </c>
      <c r="B4002" t="s">
        <v>7035</v>
      </c>
      <c r="C4002" t="s">
        <v>25</v>
      </c>
      <c r="D4002">
        <v>31</v>
      </c>
      <c r="E4002" s="36">
        <v>-36.200000000000003</v>
      </c>
      <c r="F4002" s="4">
        <v>-3.0000000000000001E-3</v>
      </c>
      <c r="G4002">
        <v>0</v>
      </c>
      <c r="H4002" s="25">
        <v>2.8</v>
      </c>
      <c r="I4002" s="25">
        <v>-39.6</v>
      </c>
      <c r="J4002" s="3">
        <v>10000</v>
      </c>
      <c r="K4002" s="7">
        <f t="shared" si="883"/>
        <v>-1</v>
      </c>
      <c r="L4002" s="6">
        <f t="shared" si="884"/>
        <v>-36.200000000000003</v>
      </c>
      <c r="M4002">
        <v>1</v>
      </c>
      <c r="N4002" s="9">
        <f t="shared" si="885"/>
        <v>0</v>
      </c>
      <c r="O4002" s="9">
        <f t="shared" si="886"/>
        <v>-1</v>
      </c>
      <c r="P4002" s="9">
        <f t="shared" si="887"/>
        <v>0</v>
      </c>
      <c r="Q4002" s="8">
        <f t="shared" si="888"/>
        <v>0</v>
      </c>
      <c r="R4002" s="8">
        <f t="shared" si="889"/>
        <v>-36.200000000000003</v>
      </c>
      <c r="S4002" t="str">
        <f t="shared" si="890"/>
        <v>10.50.00</v>
      </c>
      <c r="T4002" t="str">
        <f t="shared" si="891"/>
        <v>13.25.00</v>
      </c>
      <c r="U4002" t="str">
        <f t="shared" si="892"/>
        <v>10-ott-2019</v>
      </c>
      <c r="V4002">
        <f t="shared" si="893"/>
        <v>10</v>
      </c>
      <c r="W4002">
        <f t="shared" si="894"/>
        <v>2019</v>
      </c>
      <c r="X4002">
        <f t="shared" si="895"/>
        <v>10</v>
      </c>
      <c r="Y4002" s="25">
        <f t="shared" si="896"/>
        <v>31824.600000000333</v>
      </c>
    </row>
    <row r="4003" spans="1:25">
      <c r="A4003" t="s">
        <v>7035</v>
      </c>
      <c r="B4003" t="s">
        <v>7036</v>
      </c>
      <c r="C4003" t="s">
        <v>55</v>
      </c>
      <c r="D4003">
        <v>31</v>
      </c>
      <c r="E4003" s="36">
        <v>-110.6</v>
      </c>
      <c r="F4003" s="4">
        <v>-4.5999999999999999E-3</v>
      </c>
      <c r="G4003">
        <v>0</v>
      </c>
      <c r="H4003" s="25">
        <v>21.8</v>
      </c>
      <c r="I4003" s="25">
        <v>-119.6</v>
      </c>
      <c r="J4003" s="3">
        <v>10000</v>
      </c>
      <c r="K4003" s="7">
        <f t="shared" si="883"/>
        <v>-2</v>
      </c>
      <c r="L4003" s="6">
        <f t="shared" si="884"/>
        <v>-146.80000000000001</v>
      </c>
      <c r="M4003">
        <v>1</v>
      </c>
      <c r="N4003" s="9">
        <f t="shared" si="885"/>
        <v>0</v>
      </c>
      <c r="O4003" s="9">
        <f t="shared" si="886"/>
        <v>-1</v>
      </c>
      <c r="P4003" s="9">
        <f t="shared" si="887"/>
        <v>0</v>
      </c>
      <c r="Q4003" s="8">
        <f t="shared" si="888"/>
        <v>0</v>
      </c>
      <c r="R4003" s="8">
        <f t="shared" si="889"/>
        <v>-110.6</v>
      </c>
      <c r="S4003" t="str">
        <f t="shared" si="890"/>
        <v>13.25.00</v>
      </c>
      <c r="T4003" t="str">
        <f t="shared" si="891"/>
        <v>16.00.00</v>
      </c>
      <c r="U4003" t="str">
        <f t="shared" si="892"/>
        <v>10-ott-2019</v>
      </c>
      <c r="V4003">
        <f t="shared" si="893"/>
        <v>10</v>
      </c>
      <c r="W4003">
        <f t="shared" si="894"/>
        <v>2019</v>
      </c>
      <c r="X4003">
        <f t="shared" si="895"/>
        <v>10</v>
      </c>
      <c r="Y4003" s="25">
        <f t="shared" si="896"/>
        <v>31714.000000000335</v>
      </c>
    </row>
    <row r="4004" spans="1:25">
      <c r="A4004" t="s">
        <v>7036</v>
      </c>
      <c r="B4004" t="s">
        <v>7037</v>
      </c>
      <c r="C4004" t="s">
        <v>25</v>
      </c>
      <c r="D4004">
        <v>17</v>
      </c>
      <c r="E4004" s="36">
        <v>51</v>
      </c>
      <c r="F4004" s="4">
        <v>4.1999999999999997E-3</v>
      </c>
      <c r="G4004">
        <v>0</v>
      </c>
      <c r="H4004" s="25">
        <v>55.6</v>
      </c>
      <c r="I4004" s="25">
        <v>-13.4</v>
      </c>
      <c r="J4004" s="3">
        <v>10000</v>
      </c>
      <c r="K4004" s="7">
        <f t="shared" si="883"/>
        <v>1</v>
      </c>
      <c r="L4004" s="6">
        <f t="shared" si="884"/>
        <v>51</v>
      </c>
      <c r="M4004">
        <v>1</v>
      </c>
      <c r="N4004" s="9">
        <f t="shared" si="885"/>
        <v>1</v>
      </c>
      <c r="O4004" s="9">
        <f t="shared" si="886"/>
        <v>0</v>
      </c>
      <c r="P4004" s="9">
        <f t="shared" si="887"/>
        <v>0</v>
      </c>
      <c r="Q4004" s="8">
        <f t="shared" si="888"/>
        <v>51</v>
      </c>
      <c r="R4004" s="8">
        <f t="shared" si="889"/>
        <v>0</v>
      </c>
      <c r="S4004" t="str">
        <f t="shared" si="890"/>
        <v>16.00.00</v>
      </c>
      <c r="T4004" t="str">
        <f t="shared" si="891"/>
        <v>17.25.00</v>
      </c>
      <c r="U4004" t="str">
        <f t="shared" si="892"/>
        <v>10-ott-2019</v>
      </c>
      <c r="V4004">
        <f t="shared" si="893"/>
        <v>10</v>
      </c>
      <c r="W4004">
        <f t="shared" si="894"/>
        <v>2019</v>
      </c>
      <c r="X4004">
        <f t="shared" si="895"/>
        <v>10</v>
      </c>
      <c r="Y4004" s="25">
        <f t="shared" si="896"/>
        <v>31765.000000000335</v>
      </c>
    </row>
    <row r="4005" spans="1:25">
      <c r="A4005" t="s">
        <v>2757</v>
      </c>
      <c r="B4005" t="s">
        <v>2758</v>
      </c>
      <c r="C4005" t="s">
        <v>25</v>
      </c>
      <c r="D4005">
        <v>9</v>
      </c>
      <c r="E4005" s="38">
        <v>252.2</v>
      </c>
      <c r="F4005" s="4">
        <v>1.0200000000000001E-2</v>
      </c>
      <c r="G4005">
        <v>0</v>
      </c>
      <c r="H4005" s="25">
        <v>252.2</v>
      </c>
      <c r="I4005" s="25">
        <v>-13</v>
      </c>
      <c r="J4005" s="3">
        <v>10000</v>
      </c>
      <c r="K4005" s="7">
        <f t="shared" si="883"/>
        <v>2</v>
      </c>
      <c r="L4005" s="6">
        <f t="shared" si="884"/>
        <v>303.2</v>
      </c>
      <c r="M4005">
        <v>1</v>
      </c>
      <c r="N4005" s="9">
        <f t="shared" si="885"/>
        <v>1</v>
      </c>
      <c r="O4005" s="9">
        <f t="shared" si="886"/>
        <v>0</v>
      </c>
      <c r="P4005" s="9">
        <f t="shared" si="887"/>
        <v>0</v>
      </c>
      <c r="Q4005" s="8">
        <f t="shared" si="888"/>
        <v>252.2</v>
      </c>
      <c r="R4005" s="8">
        <f t="shared" si="889"/>
        <v>0</v>
      </c>
      <c r="S4005" t="str">
        <f t="shared" si="890"/>
        <v>12.00.00</v>
      </c>
      <c r="T4005" t="str">
        <f t="shared" si="891"/>
        <v>21.00.00</v>
      </c>
      <c r="U4005" t="str">
        <f t="shared" si="892"/>
        <v>11-ott-2019</v>
      </c>
      <c r="V4005">
        <f t="shared" si="893"/>
        <v>10</v>
      </c>
      <c r="W4005">
        <f t="shared" si="894"/>
        <v>2019</v>
      </c>
      <c r="X4005">
        <f t="shared" si="895"/>
        <v>11</v>
      </c>
      <c r="Y4005" s="25">
        <f t="shared" si="896"/>
        <v>32017.200000000335</v>
      </c>
    </row>
    <row r="4006" spans="1:25">
      <c r="A4006" t="s">
        <v>7038</v>
      </c>
      <c r="B4006" t="s">
        <v>7039</v>
      </c>
      <c r="C4006" t="s">
        <v>25</v>
      </c>
      <c r="D4006">
        <v>50</v>
      </c>
      <c r="E4006" s="36">
        <v>49.4</v>
      </c>
      <c r="F4006" s="4">
        <v>4.0000000000000001E-3</v>
      </c>
      <c r="G4006">
        <v>0</v>
      </c>
      <c r="H4006" s="25">
        <v>52.6</v>
      </c>
      <c r="I4006" s="25">
        <v>-7.7</v>
      </c>
      <c r="J4006" s="3">
        <v>10000</v>
      </c>
      <c r="K4006" s="7">
        <f t="shared" si="883"/>
        <v>3</v>
      </c>
      <c r="L4006" s="6">
        <f t="shared" si="884"/>
        <v>352.59999999999997</v>
      </c>
      <c r="M4006">
        <v>1</v>
      </c>
      <c r="N4006" s="9">
        <f t="shared" si="885"/>
        <v>1</v>
      </c>
      <c r="O4006" s="9">
        <f t="shared" si="886"/>
        <v>0</v>
      </c>
      <c r="P4006" s="9">
        <f t="shared" si="887"/>
        <v>0</v>
      </c>
      <c r="Q4006" s="8">
        <f t="shared" si="888"/>
        <v>49.4</v>
      </c>
      <c r="R4006" s="8">
        <f t="shared" si="889"/>
        <v>0</v>
      </c>
      <c r="S4006" t="str">
        <f t="shared" si="890"/>
        <v>13.15.00</v>
      </c>
      <c r="T4006" t="str">
        <f t="shared" si="891"/>
        <v>17.25.00</v>
      </c>
      <c r="U4006" t="str">
        <f t="shared" si="892"/>
        <v>14-ott-2019</v>
      </c>
      <c r="V4006">
        <f t="shared" si="893"/>
        <v>10</v>
      </c>
      <c r="W4006">
        <f t="shared" si="894"/>
        <v>2019</v>
      </c>
      <c r="X4006">
        <f t="shared" si="895"/>
        <v>14</v>
      </c>
      <c r="Y4006" s="25">
        <f t="shared" si="896"/>
        <v>32066.600000000337</v>
      </c>
    </row>
    <row r="4007" spans="1:25">
      <c r="A4007" t="s">
        <v>7040</v>
      </c>
      <c r="B4007" t="s">
        <v>7041</v>
      </c>
      <c r="C4007" t="s">
        <v>55</v>
      </c>
      <c r="D4007">
        <v>58</v>
      </c>
      <c r="E4007" s="36">
        <v>-63.2</v>
      </c>
      <c r="F4007" s="4">
        <v>-2.5000000000000001E-3</v>
      </c>
      <c r="G4007">
        <v>0</v>
      </c>
      <c r="H4007" s="25">
        <v>24</v>
      </c>
      <c r="I4007" s="25">
        <v>-80</v>
      </c>
      <c r="J4007" s="3">
        <v>10000</v>
      </c>
      <c r="K4007" s="7">
        <f t="shared" si="883"/>
        <v>-1</v>
      </c>
      <c r="L4007" s="6">
        <f t="shared" si="884"/>
        <v>-63.2</v>
      </c>
      <c r="M4007">
        <v>1</v>
      </c>
      <c r="N4007" s="9">
        <f t="shared" si="885"/>
        <v>0</v>
      </c>
      <c r="O4007" s="9">
        <f t="shared" si="886"/>
        <v>-1</v>
      </c>
      <c r="P4007" s="9">
        <f t="shared" si="887"/>
        <v>0</v>
      </c>
      <c r="Q4007" s="8">
        <f t="shared" si="888"/>
        <v>0</v>
      </c>
      <c r="R4007" s="8">
        <f t="shared" si="889"/>
        <v>-63.2</v>
      </c>
      <c r="S4007" t="str">
        <f t="shared" si="890"/>
        <v>10.40.00</v>
      </c>
      <c r="T4007" t="str">
        <f t="shared" si="891"/>
        <v>15.30.00</v>
      </c>
      <c r="U4007" t="str">
        <f t="shared" si="892"/>
        <v>15-ott-2019</v>
      </c>
      <c r="V4007">
        <f t="shared" si="893"/>
        <v>10</v>
      </c>
      <c r="W4007">
        <f t="shared" si="894"/>
        <v>2019</v>
      </c>
      <c r="X4007">
        <f t="shared" si="895"/>
        <v>15</v>
      </c>
      <c r="Y4007" s="25">
        <f t="shared" si="896"/>
        <v>32003.400000000336</v>
      </c>
    </row>
    <row r="4008" spans="1:25">
      <c r="A4008" t="s">
        <v>7041</v>
      </c>
      <c r="B4008" t="s">
        <v>7042</v>
      </c>
      <c r="C4008" t="s">
        <v>25</v>
      </c>
      <c r="D4008">
        <v>23</v>
      </c>
      <c r="E4008" s="36">
        <v>88.8</v>
      </c>
      <c r="F4008" s="4">
        <v>7.1000000000000004E-3</v>
      </c>
      <c r="G4008">
        <v>0</v>
      </c>
      <c r="H4008" s="25">
        <v>115</v>
      </c>
      <c r="I4008" s="25">
        <v>-5.6</v>
      </c>
      <c r="J4008" s="3">
        <v>10000</v>
      </c>
      <c r="K4008" s="7">
        <f t="shared" si="883"/>
        <v>1</v>
      </c>
      <c r="L4008" s="6">
        <f t="shared" si="884"/>
        <v>88.8</v>
      </c>
      <c r="M4008">
        <v>1</v>
      </c>
      <c r="N4008" s="9">
        <f t="shared" si="885"/>
        <v>1</v>
      </c>
      <c r="O4008" s="9">
        <f t="shared" si="886"/>
        <v>0</v>
      </c>
      <c r="P4008" s="9">
        <f t="shared" si="887"/>
        <v>0</v>
      </c>
      <c r="Q4008" s="8">
        <f t="shared" si="888"/>
        <v>88.8</v>
      </c>
      <c r="R4008" s="8">
        <f t="shared" si="889"/>
        <v>0</v>
      </c>
      <c r="S4008" t="str">
        <f t="shared" si="890"/>
        <v>15.30.00</v>
      </c>
      <c r="T4008" t="str">
        <f t="shared" si="891"/>
        <v>17.25.00</v>
      </c>
      <c r="U4008" t="str">
        <f t="shared" si="892"/>
        <v>15-ott-2019</v>
      </c>
      <c r="V4008">
        <f t="shared" si="893"/>
        <v>10</v>
      </c>
      <c r="W4008">
        <f t="shared" si="894"/>
        <v>2019</v>
      </c>
      <c r="X4008">
        <f t="shared" si="895"/>
        <v>15</v>
      </c>
      <c r="Y4008" s="25">
        <f t="shared" si="896"/>
        <v>32092.200000000335</v>
      </c>
    </row>
    <row r="4009" spans="1:25">
      <c r="A4009" t="s">
        <v>2759</v>
      </c>
      <c r="B4009" t="s">
        <v>2760</v>
      </c>
      <c r="C4009" t="s">
        <v>25</v>
      </c>
      <c r="D4009">
        <v>2</v>
      </c>
      <c r="E4009" s="38">
        <v>-200</v>
      </c>
      <c r="F4009" s="4">
        <v>-7.7999999999999996E-3</v>
      </c>
      <c r="G4009">
        <v>0</v>
      </c>
      <c r="H4009" s="25">
        <v>0</v>
      </c>
      <c r="I4009" s="25">
        <v>-200</v>
      </c>
      <c r="J4009" s="3">
        <v>10000</v>
      </c>
      <c r="K4009" s="7">
        <f t="shared" si="883"/>
        <v>-1</v>
      </c>
      <c r="L4009" s="6">
        <f t="shared" si="884"/>
        <v>-200</v>
      </c>
      <c r="M4009">
        <v>1</v>
      </c>
      <c r="N4009" s="9">
        <f t="shared" si="885"/>
        <v>0</v>
      </c>
      <c r="O4009" s="9">
        <f t="shared" si="886"/>
        <v>-1</v>
      </c>
      <c r="P4009" s="9">
        <f t="shared" si="887"/>
        <v>0</v>
      </c>
      <c r="Q4009" s="8">
        <f t="shared" si="888"/>
        <v>0</v>
      </c>
      <c r="R4009" s="8">
        <f t="shared" si="889"/>
        <v>-200</v>
      </c>
      <c r="S4009" t="str">
        <f t="shared" si="890"/>
        <v>12.00.00</v>
      </c>
      <c r="T4009" t="str">
        <f t="shared" si="891"/>
        <v>14.00.00</v>
      </c>
      <c r="U4009" t="str">
        <f t="shared" si="892"/>
        <v>17-ott-2019</v>
      </c>
      <c r="V4009">
        <f t="shared" si="893"/>
        <v>10</v>
      </c>
      <c r="W4009">
        <f t="shared" si="894"/>
        <v>2019</v>
      </c>
      <c r="X4009">
        <f t="shared" si="895"/>
        <v>17</v>
      </c>
      <c r="Y4009" s="25">
        <f t="shared" si="896"/>
        <v>31892.200000000335</v>
      </c>
    </row>
    <row r="4010" spans="1:25">
      <c r="A4010" t="s">
        <v>7045</v>
      </c>
      <c r="B4010" t="s">
        <v>7046</v>
      </c>
      <c r="C4010" t="s">
        <v>55</v>
      </c>
      <c r="D4010">
        <v>51</v>
      </c>
      <c r="E4010" s="36">
        <v>9</v>
      </c>
      <c r="F4010" s="4">
        <v>4.0000000000000002E-4</v>
      </c>
      <c r="G4010">
        <v>0</v>
      </c>
      <c r="H4010" s="25">
        <v>54.4</v>
      </c>
      <c r="I4010" s="25">
        <v>-39.6</v>
      </c>
      <c r="J4010" s="3">
        <v>10000</v>
      </c>
      <c r="K4010" s="7">
        <f t="shared" si="883"/>
        <v>1</v>
      </c>
      <c r="L4010" s="6">
        <f t="shared" si="884"/>
        <v>9</v>
      </c>
      <c r="M4010">
        <v>1</v>
      </c>
      <c r="N4010" s="9">
        <f t="shared" si="885"/>
        <v>1</v>
      </c>
      <c r="O4010" s="9">
        <f t="shared" si="886"/>
        <v>0</v>
      </c>
      <c r="P4010" s="9">
        <f t="shared" si="887"/>
        <v>0</v>
      </c>
      <c r="Q4010" s="8">
        <f t="shared" si="888"/>
        <v>9</v>
      </c>
      <c r="R4010" s="8">
        <f t="shared" si="889"/>
        <v>0</v>
      </c>
      <c r="S4010" t="str">
        <f t="shared" si="890"/>
        <v>13.10.00</v>
      </c>
      <c r="T4010" t="str">
        <f t="shared" si="891"/>
        <v>17.25.00</v>
      </c>
      <c r="U4010" t="str">
        <f t="shared" si="892"/>
        <v>17-ott-2019</v>
      </c>
      <c r="V4010">
        <f t="shared" si="893"/>
        <v>10</v>
      </c>
      <c r="W4010">
        <f t="shared" si="894"/>
        <v>2019</v>
      </c>
      <c r="X4010">
        <f t="shared" si="895"/>
        <v>17</v>
      </c>
      <c r="Y4010" s="25">
        <f t="shared" si="896"/>
        <v>31901.200000000335</v>
      </c>
    </row>
    <row r="4011" spans="1:25">
      <c r="A4011" t="s">
        <v>5099</v>
      </c>
      <c r="B4011" t="s">
        <v>5100</v>
      </c>
      <c r="C4011" t="s">
        <v>55</v>
      </c>
      <c r="D4011">
        <v>7</v>
      </c>
      <c r="E4011" s="36">
        <v>-25.2</v>
      </c>
      <c r="F4011" s="4">
        <v>-2E-3</v>
      </c>
      <c r="G4011">
        <v>0</v>
      </c>
      <c r="H4011" s="25">
        <v>14</v>
      </c>
      <c r="I4011" s="25">
        <v>-25.2</v>
      </c>
      <c r="J4011" s="3">
        <v>10000</v>
      </c>
      <c r="K4011" s="7">
        <f t="shared" si="883"/>
        <v>-1</v>
      </c>
      <c r="L4011" s="6">
        <f t="shared" si="884"/>
        <v>-25.2</v>
      </c>
      <c r="M4011">
        <v>1</v>
      </c>
      <c r="N4011" s="9">
        <f t="shared" si="885"/>
        <v>0</v>
      </c>
      <c r="O4011" s="9">
        <f t="shared" si="886"/>
        <v>-1</v>
      </c>
      <c r="P4011" s="9">
        <f t="shared" si="887"/>
        <v>0</v>
      </c>
      <c r="Q4011" s="8">
        <f t="shared" si="888"/>
        <v>0</v>
      </c>
      <c r="R4011" s="8">
        <f t="shared" si="889"/>
        <v>-25.2</v>
      </c>
      <c r="S4011" t="str">
        <f t="shared" si="890"/>
        <v>3.00.00</v>
      </c>
      <c r="T4011" t="str">
        <f t="shared" si="891"/>
        <v>10.00.00</v>
      </c>
      <c r="U4011" t="str">
        <f t="shared" si="892"/>
        <v>17-ott-2019</v>
      </c>
      <c r="V4011">
        <f t="shared" si="893"/>
        <v>10</v>
      </c>
      <c r="W4011">
        <f t="shared" si="894"/>
        <v>2019</v>
      </c>
      <c r="X4011">
        <f t="shared" si="895"/>
        <v>17</v>
      </c>
      <c r="Y4011" s="25">
        <f t="shared" si="896"/>
        <v>31876.000000000335</v>
      </c>
    </row>
    <row r="4012" spans="1:25">
      <c r="A4012" t="s">
        <v>7043</v>
      </c>
      <c r="B4012" t="s">
        <v>7044</v>
      </c>
      <c r="C4012" t="s">
        <v>25</v>
      </c>
      <c r="D4012">
        <v>41</v>
      </c>
      <c r="E4012" s="36">
        <v>30.6</v>
      </c>
      <c r="F4012" s="4">
        <v>2.3999999999999998E-3</v>
      </c>
      <c r="G4012">
        <v>0</v>
      </c>
      <c r="H4012" s="25">
        <v>116.6</v>
      </c>
      <c r="I4012" s="25">
        <v>-7.7</v>
      </c>
      <c r="J4012" s="3">
        <v>10000</v>
      </c>
      <c r="K4012" s="7">
        <f t="shared" si="883"/>
        <v>1</v>
      </c>
      <c r="L4012" s="6">
        <f t="shared" si="884"/>
        <v>30.6</v>
      </c>
      <c r="M4012">
        <v>1</v>
      </c>
      <c r="N4012" s="9">
        <f t="shared" si="885"/>
        <v>1</v>
      </c>
      <c r="O4012" s="9">
        <f t="shared" si="886"/>
        <v>0</v>
      </c>
      <c r="P4012" s="9">
        <f t="shared" si="887"/>
        <v>0</v>
      </c>
      <c r="Q4012" s="8">
        <f t="shared" si="888"/>
        <v>30.6</v>
      </c>
      <c r="R4012" s="8">
        <f t="shared" si="889"/>
        <v>0</v>
      </c>
      <c r="S4012" t="str">
        <f t="shared" si="890"/>
        <v>9.35.00</v>
      </c>
      <c r="T4012" t="str">
        <f t="shared" si="891"/>
        <v>13.00.00</v>
      </c>
      <c r="U4012" t="str">
        <f t="shared" si="892"/>
        <v>17-ott-2019</v>
      </c>
      <c r="V4012">
        <f t="shared" si="893"/>
        <v>10</v>
      </c>
      <c r="W4012">
        <f t="shared" si="894"/>
        <v>2019</v>
      </c>
      <c r="X4012">
        <f t="shared" si="895"/>
        <v>17</v>
      </c>
      <c r="Y4012" s="25">
        <f t="shared" si="896"/>
        <v>31906.600000000333</v>
      </c>
    </row>
    <row r="4013" spans="1:25">
      <c r="A4013" t="s">
        <v>5101</v>
      </c>
      <c r="B4013" t="s">
        <v>5102</v>
      </c>
      <c r="C4013" t="s">
        <v>25</v>
      </c>
      <c r="D4013">
        <v>4</v>
      </c>
      <c r="E4013" s="36">
        <v>-53.8</v>
      </c>
      <c r="F4013" s="4">
        <v>-4.1999999999999997E-3</v>
      </c>
      <c r="G4013">
        <v>0</v>
      </c>
      <c r="H4013" s="25">
        <v>0</v>
      </c>
      <c r="I4013" s="25">
        <v>-53.8</v>
      </c>
      <c r="J4013" s="3">
        <v>10000</v>
      </c>
      <c r="K4013" s="7">
        <f t="shared" si="883"/>
        <v>-1</v>
      </c>
      <c r="L4013" s="6">
        <f t="shared" si="884"/>
        <v>-53.8</v>
      </c>
      <c r="M4013">
        <v>1</v>
      </c>
      <c r="N4013" s="9">
        <f t="shared" si="885"/>
        <v>0</v>
      </c>
      <c r="O4013" s="9">
        <f t="shared" si="886"/>
        <v>-1</v>
      </c>
      <c r="P4013" s="9">
        <f t="shared" si="887"/>
        <v>0</v>
      </c>
      <c r="Q4013" s="8">
        <f t="shared" si="888"/>
        <v>0</v>
      </c>
      <c r="R4013" s="8">
        <f t="shared" si="889"/>
        <v>-53.8</v>
      </c>
      <c r="S4013" t="str">
        <f t="shared" si="890"/>
        <v>12.00.00</v>
      </c>
      <c r="T4013" t="str">
        <f t="shared" si="891"/>
        <v>16.00.00</v>
      </c>
      <c r="U4013" t="str">
        <f t="shared" si="892"/>
        <v>18-ott-2019</v>
      </c>
      <c r="V4013">
        <f t="shared" si="893"/>
        <v>10</v>
      </c>
      <c r="W4013">
        <f t="shared" si="894"/>
        <v>2019</v>
      </c>
      <c r="X4013">
        <f t="shared" si="895"/>
        <v>18</v>
      </c>
      <c r="Y4013" s="25">
        <f t="shared" si="896"/>
        <v>31852.800000000334</v>
      </c>
    </row>
    <row r="4014" spans="1:25">
      <c r="A4014" t="s">
        <v>5103</v>
      </c>
      <c r="B4014" t="s">
        <v>3836</v>
      </c>
      <c r="C4014" t="s">
        <v>55</v>
      </c>
      <c r="D4014">
        <v>6</v>
      </c>
      <c r="E4014" s="36">
        <v>-54.8</v>
      </c>
      <c r="F4014" s="4">
        <v>-4.3E-3</v>
      </c>
      <c r="G4014">
        <v>0</v>
      </c>
      <c r="H4014" s="25">
        <v>0</v>
      </c>
      <c r="I4014" s="25">
        <v>-54.8</v>
      </c>
      <c r="J4014" s="3">
        <v>10000</v>
      </c>
      <c r="K4014" s="7">
        <f t="shared" si="883"/>
        <v>-2</v>
      </c>
      <c r="L4014" s="6">
        <f t="shared" si="884"/>
        <v>-108.6</v>
      </c>
      <c r="M4014">
        <v>1</v>
      </c>
      <c r="N4014" s="9">
        <f t="shared" si="885"/>
        <v>0</v>
      </c>
      <c r="O4014" s="9">
        <f t="shared" si="886"/>
        <v>-1</v>
      </c>
      <c r="P4014" s="9">
        <f t="shared" si="887"/>
        <v>0</v>
      </c>
      <c r="Q4014" s="8">
        <f t="shared" si="888"/>
        <v>0</v>
      </c>
      <c r="R4014" s="8">
        <f t="shared" si="889"/>
        <v>-54.8</v>
      </c>
      <c r="S4014" t="str">
        <f t="shared" si="890"/>
        <v>17.00.00</v>
      </c>
      <c r="T4014" t="str">
        <f t="shared" si="891"/>
        <v>0.00.00</v>
      </c>
      <c r="U4014" t="str">
        <f t="shared" si="892"/>
        <v>18-ott-2019</v>
      </c>
      <c r="V4014">
        <f t="shared" si="893"/>
        <v>10</v>
      </c>
      <c r="W4014">
        <f t="shared" si="894"/>
        <v>2019</v>
      </c>
      <c r="X4014">
        <f t="shared" si="895"/>
        <v>18</v>
      </c>
      <c r="Y4014" s="25">
        <f t="shared" si="896"/>
        <v>31798.000000000335</v>
      </c>
    </row>
    <row r="4015" spans="1:25">
      <c r="A4015" t="s">
        <v>3835</v>
      </c>
      <c r="B4015" t="s">
        <v>3836</v>
      </c>
      <c r="C4015" t="s">
        <v>25</v>
      </c>
      <c r="D4015">
        <v>3</v>
      </c>
      <c r="E4015" s="36">
        <v>-7.1</v>
      </c>
      <c r="F4015" s="4">
        <v>-5.9999999999999995E-4</v>
      </c>
      <c r="G4015">
        <v>0</v>
      </c>
      <c r="H4015" s="25">
        <v>1.7</v>
      </c>
      <c r="I4015" s="25">
        <v>-7.1</v>
      </c>
      <c r="J4015" s="3">
        <v>10000</v>
      </c>
      <c r="K4015" s="7">
        <f t="shared" si="883"/>
        <v>-3</v>
      </c>
      <c r="L4015" s="6">
        <f t="shared" si="884"/>
        <v>-115.69999999999999</v>
      </c>
      <c r="M4015">
        <v>1</v>
      </c>
      <c r="N4015" s="9">
        <f t="shared" si="885"/>
        <v>0</v>
      </c>
      <c r="O4015" s="9">
        <f t="shared" si="886"/>
        <v>-1</v>
      </c>
      <c r="P4015" s="9">
        <f t="shared" si="887"/>
        <v>0</v>
      </c>
      <c r="Q4015" s="8">
        <f t="shared" si="888"/>
        <v>0</v>
      </c>
      <c r="R4015" s="8">
        <f t="shared" si="889"/>
        <v>-7.1</v>
      </c>
      <c r="S4015" t="str">
        <f t="shared" si="890"/>
        <v>20.00.00</v>
      </c>
      <c r="T4015" t="str">
        <f t="shared" si="891"/>
        <v>0.00.00</v>
      </c>
      <c r="U4015" t="str">
        <f t="shared" si="892"/>
        <v>18-ott-2019</v>
      </c>
      <c r="V4015">
        <f t="shared" si="893"/>
        <v>10</v>
      </c>
      <c r="W4015">
        <f t="shared" si="894"/>
        <v>2019</v>
      </c>
      <c r="X4015">
        <f t="shared" si="895"/>
        <v>18</v>
      </c>
      <c r="Y4015" s="25">
        <f t="shared" si="896"/>
        <v>31790.900000000336</v>
      </c>
    </row>
    <row r="4016" spans="1:25">
      <c r="A4016" t="s">
        <v>5104</v>
      </c>
      <c r="B4016" t="s">
        <v>5105</v>
      </c>
      <c r="C4016" t="s">
        <v>25</v>
      </c>
      <c r="D4016">
        <v>23</v>
      </c>
      <c r="E4016" s="36">
        <v>73</v>
      </c>
      <c r="F4016" s="4">
        <v>5.7999999999999996E-3</v>
      </c>
      <c r="G4016">
        <v>0</v>
      </c>
      <c r="H4016" s="25">
        <v>86.6</v>
      </c>
      <c r="I4016" s="25">
        <v>-18</v>
      </c>
      <c r="J4016" s="3">
        <v>10000</v>
      </c>
      <c r="K4016" s="7">
        <f t="shared" si="883"/>
        <v>1</v>
      </c>
      <c r="L4016" s="6">
        <f t="shared" si="884"/>
        <v>73</v>
      </c>
      <c r="M4016">
        <v>1</v>
      </c>
      <c r="N4016" s="9">
        <f t="shared" si="885"/>
        <v>1</v>
      </c>
      <c r="O4016" s="9">
        <f t="shared" si="886"/>
        <v>0</v>
      </c>
      <c r="P4016" s="9">
        <f t="shared" si="887"/>
        <v>0</v>
      </c>
      <c r="Q4016" s="8">
        <f t="shared" si="888"/>
        <v>73</v>
      </c>
      <c r="R4016" s="8">
        <f t="shared" si="889"/>
        <v>0</v>
      </c>
      <c r="S4016" t="str">
        <f t="shared" si="890"/>
        <v>3.00.00</v>
      </c>
      <c r="T4016" t="str">
        <f t="shared" si="891"/>
        <v>2.00.00</v>
      </c>
      <c r="U4016" t="str">
        <f t="shared" si="892"/>
        <v>21-ott-2019</v>
      </c>
      <c r="V4016">
        <f t="shared" si="893"/>
        <v>10</v>
      </c>
      <c r="W4016">
        <f t="shared" si="894"/>
        <v>2019</v>
      </c>
      <c r="X4016">
        <f t="shared" si="895"/>
        <v>21</v>
      </c>
      <c r="Y4016" s="25">
        <f t="shared" si="896"/>
        <v>31863.900000000336</v>
      </c>
    </row>
    <row r="4017" spans="1:25">
      <c r="A4017" t="s">
        <v>7047</v>
      </c>
      <c r="B4017" t="s">
        <v>7048</v>
      </c>
      <c r="C4017" t="s">
        <v>25</v>
      </c>
      <c r="D4017">
        <v>93</v>
      </c>
      <c r="E4017" s="36">
        <v>45.8</v>
      </c>
      <c r="F4017" s="4">
        <v>3.5999999999999999E-3</v>
      </c>
      <c r="G4017">
        <v>0</v>
      </c>
      <c r="H4017" s="25">
        <v>67.8</v>
      </c>
      <c r="I4017" s="25">
        <v>-23</v>
      </c>
      <c r="J4017" s="3">
        <v>10000</v>
      </c>
      <c r="K4017" s="7">
        <f t="shared" si="883"/>
        <v>2</v>
      </c>
      <c r="L4017" s="6">
        <f t="shared" si="884"/>
        <v>118.8</v>
      </c>
      <c r="M4017">
        <v>1</v>
      </c>
      <c r="N4017" s="9">
        <f t="shared" si="885"/>
        <v>1</v>
      </c>
      <c r="O4017" s="9">
        <f t="shared" si="886"/>
        <v>0</v>
      </c>
      <c r="P4017" s="9">
        <f t="shared" si="887"/>
        <v>0</v>
      </c>
      <c r="Q4017" s="8">
        <f t="shared" si="888"/>
        <v>45.8</v>
      </c>
      <c r="R4017" s="8">
        <f t="shared" si="889"/>
        <v>0</v>
      </c>
      <c r="S4017" t="str">
        <f t="shared" si="890"/>
        <v>9.40.00</v>
      </c>
      <c r="T4017" t="str">
        <f t="shared" si="891"/>
        <v>17.25.00</v>
      </c>
      <c r="U4017" t="str">
        <f t="shared" si="892"/>
        <v>21-ott-2019</v>
      </c>
      <c r="V4017">
        <f t="shared" si="893"/>
        <v>10</v>
      </c>
      <c r="W4017">
        <f t="shared" si="894"/>
        <v>2019</v>
      </c>
      <c r="X4017">
        <f t="shared" si="895"/>
        <v>21</v>
      </c>
      <c r="Y4017" s="25">
        <f t="shared" si="896"/>
        <v>31909.700000000335</v>
      </c>
    </row>
    <row r="4018" spans="1:25">
      <c r="A4018" t="s">
        <v>5107</v>
      </c>
      <c r="B4018" t="s">
        <v>5108</v>
      </c>
      <c r="C4018" t="s">
        <v>55</v>
      </c>
      <c r="D4018">
        <v>23</v>
      </c>
      <c r="E4018" s="36">
        <v>20.2</v>
      </c>
      <c r="F4018" s="4">
        <v>1.6000000000000001E-3</v>
      </c>
      <c r="G4018">
        <v>0</v>
      </c>
      <c r="H4018" s="25">
        <v>88.5</v>
      </c>
      <c r="I4018" s="25">
        <v>-42.1</v>
      </c>
      <c r="J4018" s="3">
        <v>10000</v>
      </c>
      <c r="K4018" s="7">
        <f t="shared" si="883"/>
        <v>3</v>
      </c>
      <c r="L4018" s="6">
        <f t="shared" si="884"/>
        <v>139</v>
      </c>
      <c r="M4018">
        <v>1</v>
      </c>
      <c r="N4018" s="9">
        <f t="shared" si="885"/>
        <v>1</v>
      </c>
      <c r="O4018" s="9">
        <f t="shared" si="886"/>
        <v>0</v>
      </c>
      <c r="P4018" s="9">
        <f t="shared" si="887"/>
        <v>0</v>
      </c>
      <c r="Q4018" s="8">
        <f t="shared" si="888"/>
        <v>20.2</v>
      </c>
      <c r="R4018" s="8">
        <f t="shared" si="889"/>
        <v>0</v>
      </c>
      <c r="S4018" t="str">
        <f t="shared" si="890"/>
        <v>10.00.00</v>
      </c>
      <c r="T4018" t="str">
        <f t="shared" si="891"/>
        <v>9.00.00</v>
      </c>
      <c r="U4018" t="str">
        <f t="shared" si="892"/>
        <v>22-ott-2019</v>
      </c>
      <c r="V4018">
        <f t="shared" si="893"/>
        <v>10</v>
      </c>
      <c r="W4018">
        <f t="shared" si="894"/>
        <v>2019</v>
      </c>
      <c r="X4018">
        <f t="shared" si="895"/>
        <v>22</v>
      </c>
      <c r="Y4018" s="25">
        <f t="shared" si="896"/>
        <v>31929.900000000336</v>
      </c>
    </row>
    <row r="4019" spans="1:25">
      <c r="A4019" t="s">
        <v>7049</v>
      </c>
      <c r="B4019" t="s">
        <v>7050</v>
      </c>
      <c r="C4019" t="s">
        <v>25</v>
      </c>
      <c r="D4019">
        <v>32</v>
      </c>
      <c r="E4019" s="36">
        <v>-25.1</v>
      </c>
      <c r="F4019" s="4">
        <v>-2E-3</v>
      </c>
      <c r="G4019">
        <v>0</v>
      </c>
      <c r="H4019" s="25">
        <v>8.1999999999999993</v>
      </c>
      <c r="I4019" s="25">
        <v>-28.1</v>
      </c>
      <c r="J4019" s="3">
        <v>10000</v>
      </c>
      <c r="K4019" s="7">
        <f t="shared" si="883"/>
        <v>-1</v>
      </c>
      <c r="L4019" s="6">
        <f t="shared" si="884"/>
        <v>-25.1</v>
      </c>
      <c r="M4019">
        <v>1</v>
      </c>
      <c r="N4019" s="9">
        <f t="shared" si="885"/>
        <v>0</v>
      </c>
      <c r="O4019" s="9">
        <f t="shared" si="886"/>
        <v>-1</v>
      </c>
      <c r="P4019" s="9">
        <f t="shared" si="887"/>
        <v>0</v>
      </c>
      <c r="Q4019" s="8">
        <f t="shared" si="888"/>
        <v>0</v>
      </c>
      <c r="R4019" s="8">
        <f t="shared" si="889"/>
        <v>-25.1</v>
      </c>
      <c r="S4019" t="str">
        <f t="shared" si="890"/>
        <v>11.45.00</v>
      </c>
      <c r="T4019" t="str">
        <f t="shared" si="891"/>
        <v>14.25.00</v>
      </c>
      <c r="U4019" t="str">
        <f t="shared" si="892"/>
        <v>22-ott-2019</v>
      </c>
      <c r="V4019">
        <f t="shared" si="893"/>
        <v>10</v>
      </c>
      <c r="W4019">
        <f t="shared" si="894"/>
        <v>2019</v>
      </c>
      <c r="X4019">
        <f t="shared" si="895"/>
        <v>22</v>
      </c>
      <c r="Y4019" s="25">
        <f t="shared" si="896"/>
        <v>31904.800000000338</v>
      </c>
    </row>
    <row r="4020" spans="1:25">
      <c r="A4020" t="s">
        <v>7050</v>
      </c>
      <c r="B4020" t="s">
        <v>7051</v>
      </c>
      <c r="C4020" t="s">
        <v>55</v>
      </c>
      <c r="D4020">
        <v>36</v>
      </c>
      <c r="E4020" s="36">
        <v>-3.4</v>
      </c>
      <c r="F4020" s="4">
        <v>-1E-4</v>
      </c>
      <c r="G4020">
        <v>0</v>
      </c>
      <c r="H4020" s="25">
        <v>25.6</v>
      </c>
      <c r="I4020" s="25">
        <v>-14.4</v>
      </c>
      <c r="J4020" s="3">
        <v>10000</v>
      </c>
      <c r="K4020" s="7">
        <f t="shared" si="883"/>
        <v>-2</v>
      </c>
      <c r="L4020" s="6">
        <f t="shared" si="884"/>
        <v>-28.5</v>
      </c>
      <c r="M4020">
        <v>1</v>
      </c>
      <c r="N4020" s="9">
        <f t="shared" si="885"/>
        <v>0</v>
      </c>
      <c r="O4020" s="9">
        <f t="shared" si="886"/>
        <v>-1</v>
      </c>
      <c r="P4020" s="9">
        <f t="shared" si="887"/>
        <v>0</v>
      </c>
      <c r="Q4020" s="8">
        <f t="shared" si="888"/>
        <v>0</v>
      </c>
      <c r="R4020" s="8">
        <f t="shared" si="889"/>
        <v>-3.4</v>
      </c>
      <c r="S4020" t="str">
        <f t="shared" si="890"/>
        <v>14.25.00</v>
      </c>
      <c r="T4020" t="str">
        <f t="shared" si="891"/>
        <v>17.25.00</v>
      </c>
      <c r="U4020" t="str">
        <f t="shared" si="892"/>
        <v>22-ott-2019</v>
      </c>
      <c r="V4020">
        <f t="shared" si="893"/>
        <v>10</v>
      </c>
      <c r="W4020">
        <f t="shared" si="894"/>
        <v>2019</v>
      </c>
      <c r="X4020">
        <f t="shared" si="895"/>
        <v>22</v>
      </c>
      <c r="Y4020" s="25">
        <f t="shared" si="896"/>
        <v>31901.400000000336</v>
      </c>
    </row>
    <row r="4021" spans="1:25">
      <c r="A4021" t="s">
        <v>5106</v>
      </c>
      <c r="B4021" t="s">
        <v>5107</v>
      </c>
      <c r="C4021" t="s">
        <v>25</v>
      </c>
      <c r="D4021">
        <v>7</v>
      </c>
      <c r="E4021" s="36">
        <v>-39</v>
      </c>
      <c r="F4021" s="4">
        <v>-3.0999999999999999E-3</v>
      </c>
      <c r="G4021">
        <v>0</v>
      </c>
      <c r="H4021" s="25">
        <v>6.2</v>
      </c>
      <c r="I4021" s="25">
        <v>-50.6</v>
      </c>
      <c r="J4021" s="3">
        <v>10000</v>
      </c>
      <c r="K4021" s="7">
        <f t="shared" si="883"/>
        <v>-3</v>
      </c>
      <c r="L4021" s="6">
        <f t="shared" si="884"/>
        <v>-67.5</v>
      </c>
      <c r="M4021">
        <v>1</v>
      </c>
      <c r="N4021" s="9">
        <f t="shared" si="885"/>
        <v>0</v>
      </c>
      <c r="O4021" s="9">
        <f t="shared" si="886"/>
        <v>-1</v>
      </c>
      <c r="P4021" s="9">
        <f t="shared" si="887"/>
        <v>0</v>
      </c>
      <c r="Q4021" s="8">
        <f t="shared" si="888"/>
        <v>0</v>
      </c>
      <c r="R4021" s="8">
        <f t="shared" si="889"/>
        <v>-39</v>
      </c>
      <c r="S4021" t="str">
        <f t="shared" si="890"/>
        <v>3.00.00</v>
      </c>
      <c r="T4021" t="str">
        <f t="shared" si="891"/>
        <v>10.00.00</v>
      </c>
      <c r="U4021" t="str">
        <f t="shared" si="892"/>
        <v>22-ott-2019</v>
      </c>
      <c r="V4021">
        <f t="shared" si="893"/>
        <v>10</v>
      </c>
      <c r="W4021">
        <f t="shared" si="894"/>
        <v>2019</v>
      </c>
      <c r="X4021">
        <f t="shared" si="895"/>
        <v>22</v>
      </c>
      <c r="Y4021" s="25">
        <f t="shared" si="896"/>
        <v>31862.400000000336</v>
      </c>
    </row>
    <row r="4022" spans="1:25">
      <c r="A4022" t="s">
        <v>5109</v>
      </c>
      <c r="B4022" t="s">
        <v>5110</v>
      </c>
      <c r="C4022" t="s">
        <v>25</v>
      </c>
      <c r="D4022">
        <v>3</v>
      </c>
      <c r="E4022" s="36">
        <v>17.2</v>
      </c>
      <c r="F4022" s="4">
        <v>1.4E-3</v>
      </c>
      <c r="G4022">
        <v>0</v>
      </c>
      <c r="H4022" s="25">
        <v>38.200000000000003</v>
      </c>
      <c r="I4022" s="25">
        <v>0</v>
      </c>
      <c r="J4022" s="3">
        <v>10000</v>
      </c>
      <c r="K4022" s="7">
        <f t="shared" si="883"/>
        <v>1</v>
      </c>
      <c r="L4022" s="6">
        <f t="shared" si="884"/>
        <v>17.2</v>
      </c>
      <c r="M4022">
        <v>1</v>
      </c>
      <c r="N4022" s="9">
        <f t="shared" si="885"/>
        <v>1</v>
      </c>
      <c r="O4022" s="9">
        <f t="shared" si="886"/>
        <v>0</v>
      </c>
      <c r="P4022" s="9">
        <f t="shared" si="887"/>
        <v>0</v>
      </c>
      <c r="Q4022" s="8">
        <f t="shared" si="888"/>
        <v>17.2</v>
      </c>
      <c r="R4022" s="8">
        <f t="shared" si="889"/>
        <v>0</v>
      </c>
      <c r="S4022" t="str">
        <f t="shared" si="890"/>
        <v>10.00.00</v>
      </c>
      <c r="T4022" t="str">
        <f t="shared" si="891"/>
        <v>13.00.00</v>
      </c>
      <c r="U4022" t="str">
        <f t="shared" si="892"/>
        <v>23-ott-2019</v>
      </c>
      <c r="V4022">
        <f t="shared" si="893"/>
        <v>10</v>
      </c>
      <c r="W4022">
        <f t="shared" si="894"/>
        <v>2019</v>
      </c>
      <c r="X4022">
        <f t="shared" si="895"/>
        <v>23</v>
      </c>
      <c r="Y4022" s="25">
        <f t="shared" si="896"/>
        <v>31879.600000000337</v>
      </c>
    </row>
    <row r="4023" spans="1:25">
      <c r="A4023" t="s">
        <v>2761</v>
      </c>
      <c r="B4023" t="s">
        <v>2762</v>
      </c>
      <c r="C4023" t="s">
        <v>25</v>
      </c>
      <c r="D4023">
        <v>9</v>
      </c>
      <c r="E4023" s="38">
        <v>60</v>
      </c>
      <c r="F4023" s="4">
        <v>2.3E-3</v>
      </c>
      <c r="G4023">
        <v>0</v>
      </c>
      <c r="H4023" s="25">
        <v>75.599999999999994</v>
      </c>
      <c r="I4023" s="25">
        <v>-38</v>
      </c>
      <c r="J4023" s="3">
        <v>10000</v>
      </c>
      <c r="K4023" s="7">
        <f t="shared" si="883"/>
        <v>2</v>
      </c>
      <c r="L4023" s="6">
        <f t="shared" si="884"/>
        <v>77.2</v>
      </c>
      <c r="M4023">
        <v>1</v>
      </c>
      <c r="N4023" s="9">
        <f t="shared" si="885"/>
        <v>1</v>
      </c>
      <c r="O4023" s="9">
        <f t="shared" si="886"/>
        <v>0</v>
      </c>
      <c r="P4023" s="9">
        <f t="shared" si="887"/>
        <v>0</v>
      </c>
      <c r="Q4023" s="8">
        <f t="shared" si="888"/>
        <v>60</v>
      </c>
      <c r="R4023" s="8">
        <f t="shared" si="889"/>
        <v>0</v>
      </c>
      <c r="S4023" t="str">
        <f t="shared" si="890"/>
        <v>12.00.00</v>
      </c>
      <c r="T4023" t="str">
        <f t="shared" si="891"/>
        <v>21.00.00</v>
      </c>
      <c r="U4023" t="str">
        <f t="shared" si="892"/>
        <v>23-ott-2019</v>
      </c>
      <c r="V4023">
        <f t="shared" si="893"/>
        <v>10</v>
      </c>
      <c r="W4023">
        <f t="shared" si="894"/>
        <v>2019</v>
      </c>
      <c r="X4023">
        <f t="shared" si="895"/>
        <v>23</v>
      </c>
      <c r="Y4023" s="25">
        <f t="shared" si="896"/>
        <v>31939.600000000337</v>
      </c>
    </row>
    <row r="4024" spans="1:25">
      <c r="A4024" t="s">
        <v>7052</v>
      </c>
      <c r="B4024" t="s">
        <v>7053</v>
      </c>
      <c r="C4024" t="s">
        <v>25</v>
      </c>
      <c r="D4024">
        <v>16</v>
      </c>
      <c r="E4024" s="36">
        <v>22.4</v>
      </c>
      <c r="F4024" s="4">
        <v>1.8E-3</v>
      </c>
      <c r="G4024">
        <v>0</v>
      </c>
      <c r="H4024" s="25">
        <v>22.9</v>
      </c>
      <c r="I4024" s="25">
        <v>-10.1</v>
      </c>
      <c r="J4024" s="3">
        <v>10000</v>
      </c>
      <c r="K4024" s="7">
        <f t="shared" si="883"/>
        <v>3</v>
      </c>
      <c r="L4024" s="6">
        <f t="shared" si="884"/>
        <v>99.6</v>
      </c>
      <c r="M4024">
        <v>1</v>
      </c>
      <c r="N4024" s="9">
        <f t="shared" si="885"/>
        <v>1</v>
      </c>
      <c r="O4024" s="9">
        <f t="shared" si="886"/>
        <v>0</v>
      </c>
      <c r="P4024" s="9">
        <f t="shared" si="887"/>
        <v>0</v>
      </c>
      <c r="Q4024" s="8">
        <f t="shared" si="888"/>
        <v>22.4</v>
      </c>
      <c r="R4024" s="8">
        <f t="shared" si="889"/>
        <v>0</v>
      </c>
      <c r="S4024" t="str">
        <f t="shared" si="890"/>
        <v>16.05.00</v>
      </c>
      <c r="T4024" t="str">
        <f t="shared" si="891"/>
        <v>17.25.00</v>
      </c>
      <c r="U4024" t="str">
        <f t="shared" si="892"/>
        <v>23-ott-2019</v>
      </c>
      <c r="V4024">
        <f t="shared" si="893"/>
        <v>10</v>
      </c>
      <c r="W4024">
        <f t="shared" si="894"/>
        <v>2019</v>
      </c>
      <c r="X4024">
        <f t="shared" si="895"/>
        <v>23</v>
      </c>
      <c r="Y4024" s="25">
        <f t="shared" si="896"/>
        <v>31962.000000000338</v>
      </c>
    </row>
    <row r="4025" spans="1:25">
      <c r="A4025" t="s">
        <v>7054</v>
      </c>
      <c r="B4025" t="s">
        <v>7055</v>
      </c>
      <c r="C4025" t="s">
        <v>55</v>
      </c>
      <c r="D4025">
        <v>81</v>
      </c>
      <c r="E4025" s="36">
        <v>-51.4</v>
      </c>
      <c r="F4025" s="4">
        <v>-2E-3</v>
      </c>
      <c r="G4025">
        <v>0</v>
      </c>
      <c r="H4025" s="25">
        <v>0.2</v>
      </c>
      <c r="I4025" s="25">
        <v>-72.400000000000006</v>
      </c>
      <c r="J4025" s="3">
        <v>10000</v>
      </c>
      <c r="K4025" s="7">
        <f t="shared" si="883"/>
        <v>-1</v>
      </c>
      <c r="L4025" s="6">
        <f t="shared" si="884"/>
        <v>-51.4</v>
      </c>
      <c r="M4025">
        <v>1</v>
      </c>
      <c r="N4025" s="9">
        <f t="shared" si="885"/>
        <v>0</v>
      </c>
      <c r="O4025" s="9">
        <f t="shared" si="886"/>
        <v>-1</v>
      </c>
      <c r="P4025" s="9">
        <f t="shared" si="887"/>
        <v>0</v>
      </c>
      <c r="Q4025" s="8">
        <f t="shared" si="888"/>
        <v>0</v>
      </c>
      <c r="R4025" s="8">
        <f t="shared" si="889"/>
        <v>-51.4</v>
      </c>
      <c r="S4025" t="str">
        <f t="shared" si="890"/>
        <v>10.40.00</v>
      </c>
      <c r="T4025" t="str">
        <f t="shared" si="891"/>
        <v>17.25.00</v>
      </c>
      <c r="U4025" t="str">
        <f t="shared" si="892"/>
        <v>24-ott-2019</v>
      </c>
      <c r="V4025">
        <f t="shared" si="893"/>
        <v>10</v>
      </c>
      <c r="W4025">
        <f t="shared" si="894"/>
        <v>2019</v>
      </c>
      <c r="X4025">
        <f t="shared" si="895"/>
        <v>24</v>
      </c>
      <c r="Y4025" s="25">
        <f t="shared" si="896"/>
        <v>31910.600000000337</v>
      </c>
    </row>
    <row r="4026" spans="1:25">
      <c r="A4026" t="s">
        <v>2763</v>
      </c>
      <c r="B4026" t="s">
        <v>2764</v>
      </c>
      <c r="C4026" t="s">
        <v>25</v>
      </c>
      <c r="D4026">
        <v>9</v>
      </c>
      <c r="E4026" s="38">
        <v>23.4</v>
      </c>
      <c r="F4026" s="4">
        <v>8.9999999999999998E-4</v>
      </c>
      <c r="G4026">
        <v>0</v>
      </c>
      <c r="H4026" s="25">
        <v>82</v>
      </c>
      <c r="I4026" s="25">
        <v>0</v>
      </c>
      <c r="J4026" s="3">
        <v>10000</v>
      </c>
      <c r="K4026" s="7">
        <f t="shared" si="883"/>
        <v>1</v>
      </c>
      <c r="L4026" s="6">
        <f t="shared" si="884"/>
        <v>23.4</v>
      </c>
      <c r="M4026">
        <v>1</v>
      </c>
      <c r="N4026" s="9">
        <f t="shared" si="885"/>
        <v>1</v>
      </c>
      <c r="O4026" s="9">
        <f t="shared" si="886"/>
        <v>0</v>
      </c>
      <c r="P4026" s="9">
        <f t="shared" si="887"/>
        <v>0</v>
      </c>
      <c r="Q4026" s="8">
        <f t="shared" si="888"/>
        <v>23.4</v>
      </c>
      <c r="R4026" s="8">
        <f t="shared" si="889"/>
        <v>0</v>
      </c>
      <c r="S4026" t="str">
        <f t="shared" si="890"/>
        <v>12.00.00</v>
      </c>
      <c r="T4026" t="str">
        <f t="shared" si="891"/>
        <v>21.00.00</v>
      </c>
      <c r="U4026" t="str">
        <f t="shared" si="892"/>
        <v>28-ott-2019</v>
      </c>
      <c r="V4026">
        <f t="shared" si="893"/>
        <v>10</v>
      </c>
      <c r="W4026">
        <f t="shared" si="894"/>
        <v>2019</v>
      </c>
      <c r="X4026">
        <f t="shared" si="895"/>
        <v>28</v>
      </c>
      <c r="Y4026" s="25">
        <f t="shared" si="896"/>
        <v>31934.000000000338</v>
      </c>
    </row>
    <row r="4027" spans="1:25">
      <c r="A4027" t="s">
        <v>7056</v>
      </c>
      <c r="B4027" t="s">
        <v>7057</v>
      </c>
      <c r="C4027" t="s">
        <v>55</v>
      </c>
      <c r="D4027">
        <v>71</v>
      </c>
      <c r="E4027" s="36">
        <v>17.2</v>
      </c>
      <c r="F4027" s="4">
        <v>6.9999999999999999E-4</v>
      </c>
      <c r="G4027">
        <v>0</v>
      </c>
      <c r="H4027" s="25">
        <v>82.2</v>
      </c>
      <c r="I4027" s="25">
        <v>-44.4</v>
      </c>
      <c r="J4027" s="3">
        <v>10000</v>
      </c>
      <c r="K4027" s="7">
        <f t="shared" si="883"/>
        <v>2</v>
      </c>
      <c r="L4027" s="6">
        <f t="shared" si="884"/>
        <v>40.599999999999994</v>
      </c>
      <c r="M4027">
        <v>1</v>
      </c>
      <c r="N4027" s="9">
        <f t="shared" si="885"/>
        <v>1</v>
      </c>
      <c r="O4027" s="9">
        <f t="shared" si="886"/>
        <v>0</v>
      </c>
      <c r="P4027" s="9">
        <f t="shared" si="887"/>
        <v>0</v>
      </c>
      <c r="Q4027" s="8">
        <f t="shared" si="888"/>
        <v>17.2</v>
      </c>
      <c r="R4027" s="8">
        <f t="shared" si="889"/>
        <v>0</v>
      </c>
      <c r="S4027" t="str">
        <f t="shared" si="890"/>
        <v>10.55.00</v>
      </c>
      <c r="T4027" t="str">
        <f t="shared" si="891"/>
        <v>16.50.00</v>
      </c>
      <c r="U4027" t="str">
        <f t="shared" si="892"/>
        <v>30-ott-2019</v>
      </c>
      <c r="V4027">
        <f t="shared" si="893"/>
        <v>10</v>
      </c>
      <c r="W4027">
        <f t="shared" si="894"/>
        <v>2019</v>
      </c>
      <c r="X4027">
        <f t="shared" si="895"/>
        <v>30</v>
      </c>
      <c r="Y4027" s="25">
        <f t="shared" si="896"/>
        <v>31951.200000000339</v>
      </c>
    </row>
    <row r="4028" spans="1:25">
      <c r="A4028" t="s">
        <v>7057</v>
      </c>
      <c r="B4028" t="s">
        <v>7058</v>
      </c>
      <c r="C4028" t="s">
        <v>25</v>
      </c>
      <c r="D4028">
        <v>7</v>
      </c>
      <c r="E4028" s="36">
        <v>12</v>
      </c>
      <c r="F4028" s="4">
        <v>8.9999999999999998E-4</v>
      </c>
      <c r="G4028">
        <v>0</v>
      </c>
      <c r="H4028" s="25">
        <v>10.6</v>
      </c>
      <c r="I4028" s="25">
        <v>-3.4</v>
      </c>
      <c r="J4028" s="3">
        <v>10000</v>
      </c>
      <c r="K4028" s="7">
        <f t="shared" si="883"/>
        <v>3</v>
      </c>
      <c r="L4028" s="6">
        <f t="shared" si="884"/>
        <v>52.599999999999994</v>
      </c>
      <c r="M4028">
        <v>1</v>
      </c>
      <c r="N4028" s="9">
        <f t="shared" si="885"/>
        <v>1</v>
      </c>
      <c r="O4028" s="9">
        <f t="shared" si="886"/>
        <v>0</v>
      </c>
      <c r="P4028" s="9">
        <f t="shared" si="887"/>
        <v>0</v>
      </c>
      <c r="Q4028" s="8">
        <f t="shared" si="888"/>
        <v>12</v>
      </c>
      <c r="R4028" s="8">
        <f t="shared" si="889"/>
        <v>0</v>
      </c>
      <c r="S4028" t="str">
        <f t="shared" si="890"/>
        <v>16.50.00</v>
      </c>
      <c r="T4028" t="str">
        <f t="shared" si="891"/>
        <v>17.25.00</v>
      </c>
      <c r="U4028" t="str">
        <f t="shared" si="892"/>
        <v>30-ott-2019</v>
      </c>
      <c r="V4028">
        <f t="shared" si="893"/>
        <v>10</v>
      </c>
      <c r="W4028">
        <f t="shared" si="894"/>
        <v>2019</v>
      </c>
      <c r="X4028">
        <f t="shared" si="895"/>
        <v>30</v>
      </c>
      <c r="Y4028" s="25">
        <f t="shared" si="896"/>
        <v>31963.200000000339</v>
      </c>
    </row>
    <row r="4029" spans="1:25">
      <c r="A4029" t="s">
        <v>3839</v>
      </c>
      <c r="B4029" t="s">
        <v>3840</v>
      </c>
      <c r="C4029" t="s">
        <v>25</v>
      </c>
      <c r="D4029">
        <v>6</v>
      </c>
      <c r="E4029" s="36">
        <v>48.7</v>
      </c>
      <c r="F4029" s="4">
        <v>3.8E-3</v>
      </c>
      <c r="G4029">
        <v>0</v>
      </c>
      <c r="H4029" s="25">
        <v>49</v>
      </c>
      <c r="I4029" s="25">
        <v>-4.8</v>
      </c>
      <c r="J4029" s="3">
        <v>10000</v>
      </c>
      <c r="K4029" s="7">
        <f t="shared" si="883"/>
        <v>4</v>
      </c>
      <c r="L4029" s="6">
        <f t="shared" si="884"/>
        <v>101.3</v>
      </c>
      <c r="M4029">
        <v>1</v>
      </c>
      <c r="N4029" s="9">
        <f t="shared" si="885"/>
        <v>1</v>
      </c>
      <c r="O4029" s="9">
        <f t="shared" si="886"/>
        <v>0</v>
      </c>
      <c r="P4029" s="9">
        <f t="shared" si="887"/>
        <v>0</v>
      </c>
      <c r="Q4029" s="8">
        <f t="shared" si="888"/>
        <v>48.7</v>
      </c>
      <c r="R4029" s="8">
        <f t="shared" si="889"/>
        <v>0</v>
      </c>
      <c r="S4029" t="str">
        <f t="shared" si="890"/>
        <v>17.00.00</v>
      </c>
      <c r="T4029" t="str">
        <f t="shared" si="891"/>
        <v>23.00.00</v>
      </c>
      <c r="U4029" t="str">
        <f t="shared" si="892"/>
        <v>30-ott-2019</v>
      </c>
      <c r="V4029">
        <f t="shared" si="893"/>
        <v>10</v>
      </c>
      <c r="W4029">
        <f t="shared" si="894"/>
        <v>2019</v>
      </c>
      <c r="X4029">
        <f t="shared" si="895"/>
        <v>30</v>
      </c>
      <c r="Y4029" s="25">
        <f t="shared" si="896"/>
        <v>32011.90000000034</v>
      </c>
    </row>
    <row r="4030" spans="1:25">
      <c r="A4030" t="s">
        <v>5111</v>
      </c>
      <c r="B4030" t="s">
        <v>5112</v>
      </c>
      <c r="C4030" t="s">
        <v>55</v>
      </c>
      <c r="D4030">
        <v>8</v>
      </c>
      <c r="E4030" s="36">
        <v>9.9</v>
      </c>
      <c r="F4030" s="4">
        <v>8.0000000000000004E-4</v>
      </c>
      <c r="G4030">
        <v>0</v>
      </c>
      <c r="H4030" s="25">
        <v>10.5</v>
      </c>
      <c r="I4030" s="25">
        <v>-14.8</v>
      </c>
      <c r="J4030" s="3">
        <v>10000</v>
      </c>
      <c r="K4030" s="7">
        <f t="shared" si="883"/>
        <v>5</v>
      </c>
      <c r="L4030" s="6">
        <f t="shared" si="884"/>
        <v>111.2</v>
      </c>
      <c r="M4030">
        <v>1</v>
      </c>
      <c r="N4030" s="9">
        <f t="shared" si="885"/>
        <v>1</v>
      </c>
      <c r="O4030" s="9">
        <f t="shared" si="886"/>
        <v>0</v>
      </c>
      <c r="P4030" s="9">
        <f t="shared" si="887"/>
        <v>0</v>
      </c>
      <c r="Q4030" s="8">
        <f t="shared" si="888"/>
        <v>9.9</v>
      </c>
      <c r="R4030" s="8">
        <f t="shared" si="889"/>
        <v>0</v>
      </c>
      <c r="S4030" t="str">
        <f t="shared" si="890"/>
        <v>2.00.00</v>
      </c>
      <c r="T4030" t="str">
        <f t="shared" si="891"/>
        <v>10.00.00</v>
      </c>
      <c r="U4030" t="str">
        <f t="shared" si="892"/>
        <v>30-ott-2019</v>
      </c>
      <c r="V4030">
        <f t="shared" si="893"/>
        <v>10</v>
      </c>
      <c r="W4030">
        <f t="shared" si="894"/>
        <v>2019</v>
      </c>
      <c r="X4030">
        <f t="shared" si="895"/>
        <v>30</v>
      </c>
      <c r="Y4030" s="25">
        <f t="shared" si="896"/>
        <v>32021.800000000341</v>
      </c>
    </row>
    <row r="4031" spans="1:25">
      <c r="A4031" t="s">
        <v>5113</v>
      </c>
      <c r="B4031" t="s">
        <v>5114</v>
      </c>
      <c r="C4031" t="s">
        <v>25</v>
      </c>
      <c r="D4031">
        <v>14</v>
      </c>
      <c r="E4031" s="36">
        <v>-55.8</v>
      </c>
      <c r="F4031" s="4">
        <v>-4.3E-3</v>
      </c>
      <c r="G4031">
        <v>0</v>
      </c>
      <c r="H4031" s="25">
        <v>10.7</v>
      </c>
      <c r="I4031" s="25">
        <v>-55.8</v>
      </c>
      <c r="J4031" s="3">
        <v>10000</v>
      </c>
      <c r="K4031" s="7">
        <f t="shared" si="883"/>
        <v>-1</v>
      </c>
      <c r="L4031" s="6">
        <f t="shared" si="884"/>
        <v>-55.8</v>
      </c>
      <c r="M4031">
        <v>1</v>
      </c>
      <c r="N4031" s="9">
        <f t="shared" si="885"/>
        <v>0</v>
      </c>
      <c r="O4031" s="9">
        <f t="shared" si="886"/>
        <v>-1</v>
      </c>
      <c r="P4031" s="9">
        <f t="shared" si="887"/>
        <v>0</v>
      </c>
      <c r="Q4031" s="8">
        <f t="shared" si="888"/>
        <v>0</v>
      </c>
      <c r="R4031" s="8">
        <f t="shared" si="889"/>
        <v>-55.8</v>
      </c>
      <c r="S4031" t="str">
        <f t="shared" si="890"/>
        <v>20.00.00</v>
      </c>
      <c r="T4031" t="str">
        <f t="shared" si="891"/>
        <v>10.00.00</v>
      </c>
      <c r="U4031" t="str">
        <f t="shared" si="892"/>
        <v>30-ott-2019</v>
      </c>
      <c r="V4031">
        <f t="shared" si="893"/>
        <v>10</v>
      </c>
      <c r="W4031">
        <f t="shared" si="894"/>
        <v>2019</v>
      </c>
      <c r="X4031">
        <f t="shared" si="895"/>
        <v>30</v>
      </c>
      <c r="Y4031" s="25">
        <f t="shared" si="896"/>
        <v>31966.000000000342</v>
      </c>
    </row>
    <row r="4032" spans="1:25">
      <c r="A4032" t="s">
        <v>3837</v>
      </c>
      <c r="B4032" t="s">
        <v>3838</v>
      </c>
      <c r="C4032" t="s">
        <v>25</v>
      </c>
      <c r="D4032">
        <v>5</v>
      </c>
      <c r="E4032" s="36">
        <v>-46.3</v>
      </c>
      <c r="F4032" s="4">
        <v>-3.5999999999999999E-3</v>
      </c>
      <c r="G4032">
        <v>0</v>
      </c>
      <c r="H4032" s="25">
        <v>0</v>
      </c>
      <c r="I4032" s="25">
        <v>-46.3</v>
      </c>
      <c r="J4032" s="3">
        <v>10000</v>
      </c>
      <c r="K4032" s="7">
        <f t="shared" si="883"/>
        <v>-2</v>
      </c>
      <c r="L4032" s="6">
        <f t="shared" si="884"/>
        <v>-102.1</v>
      </c>
      <c r="M4032">
        <v>1</v>
      </c>
      <c r="N4032" s="9">
        <f t="shared" si="885"/>
        <v>0</v>
      </c>
      <c r="O4032" s="9">
        <f t="shared" si="886"/>
        <v>-1</v>
      </c>
      <c r="P4032" s="9">
        <f t="shared" si="887"/>
        <v>0</v>
      </c>
      <c r="Q4032" s="8">
        <f t="shared" si="888"/>
        <v>0</v>
      </c>
      <c r="R4032" s="8">
        <f t="shared" si="889"/>
        <v>-46.3</v>
      </c>
      <c r="S4032" t="str">
        <f t="shared" si="890"/>
        <v>9.00.00</v>
      </c>
      <c r="T4032" t="str">
        <f t="shared" si="891"/>
        <v>14.00.00</v>
      </c>
      <c r="U4032" t="str">
        <f t="shared" si="892"/>
        <v>30-ott-2019</v>
      </c>
      <c r="V4032">
        <f t="shared" si="893"/>
        <v>10</v>
      </c>
      <c r="W4032">
        <f t="shared" si="894"/>
        <v>2019</v>
      </c>
      <c r="X4032">
        <f t="shared" si="895"/>
        <v>30</v>
      </c>
      <c r="Y4032" s="25">
        <f t="shared" si="896"/>
        <v>31919.700000000343</v>
      </c>
    </row>
    <row r="4033" spans="1:25">
      <c r="A4033" t="s">
        <v>7059</v>
      </c>
      <c r="B4033" t="s">
        <v>7060</v>
      </c>
      <c r="C4033" t="s">
        <v>25</v>
      </c>
      <c r="D4033">
        <v>35</v>
      </c>
      <c r="E4033" s="36">
        <v>-13.9</v>
      </c>
      <c r="F4033" s="4">
        <v>-1.1000000000000001E-3</v>
      </c>
      <c r="G4033">
        <v>0</v>
      </c>
      <c r="H4033" s="25">
        <v>35.6</v>
      </c>
      <c r="I4033" s="25">
        <v>-31.3</v>
      </c>
      <c r="J4033" s="3">
        <v>10000</v>
      </c>
      <c r="K4033" s="7">
        <f t="shared" si="883"/>
        <v>-3</v>
      </c>
      <c r="L4033" s="6">
        <f t="shared" si="884"/>
        <v>-116</v>
      </c>
      <c r="M4033">
        <v>1</v>
      </c>
      <c r="N4033" s="9">
        <f t="shared" si="885"/>
        <v>0</v>
      </c>
      <c r="O4033" s="9">
        <f t="shared" si="886"/>
        <v>-1</v>
      </c>
      <c r="P4033" s="9">
        <f t="shared" si="887"/>
        <v>0</v>
      </c>
      <c r="Q4033" s="8">
        <f t="shared" si="888"/>
        <v>0</v>
      </c>
      <c r="R4033" s="8">
        <f t="shared" si="889"/>
        <v>-13.9</v>
      </c>
      <c r="S4033" t="str">
        <f t="shared" si="890"/>
        <v>12.40.00</v>
      </c>
      <c r="T4033" t="str">
        <f t="shared" si="891"/>
        <v>15.35.00</v>
      </c>
      <c r="U4033" t="str">
        <f t="shared" si="892"/>
        <v>31-ott-2019</v>
      </c>
      <c r="V4033">
        <f t="shared" si="893"/>
        <v>10</v>
      </c>
      <c r="W4033">
        <f t="shared" si="894"/>
        <v>2019</v>
      </c>
      <c r="X4033">
        <f t="shared" si="895"/>
        <v>31</v>
      </c>
      <c r="Y4033" s="25">
        <f t="shared" si="896"/>
        <v>31905.800000000341</v>
      </c>
    </row>
    <row r="4034" spans="1:25">
      <c r="A4034" t="s">
        <v>7060</v>
      </c>
      <c r="B4034" t="s">
        <v>7061</v>
      </c>
      <c r="C4034" t="s">
        <v>55</v>
      </c>
      <c r="D4034">
        <v>22</v>
      </c>
      <c r="E4034" s="36">
        <v>-23.6</v>
      </c>
      <c r="F4034" s="4">
        <v>-8.9999999999999998E-4</v>
      </c>
      <c r="G4034">
        <v>0</v>
      </c>
      <c r="H4034" s="25">
        <v>0</v>
      </c>
      <c r="I4034" s="25">
        <v>-84.9</v>
      </c>
      <c r="J4034" s="3">
        <v>10000</v>
      </c>
      <c r="K4034" s="7">
        <f t="shared" si="883"/>
        <v>-4</v>
      </c>
      <c r="L4034" s="6">
        <f t="shared" si="884"/>
        <v>-139.6</v>
      </c>
      <c r="M4034">
        <v>1</v>
      </c>
      <c r="N4034" s="9">
        <f t="shared" si="885"/>
        <v>0</v>
      </c>
      <c r="O4034" s="9">
        <f t="shared" si="886"/>
        <v>-1</v>
      </c>
      <c r="P4034" s="9">
        <f t="shared" si="887"/>
        <v>0</v>
      </c>
      <c r="Q4034" s="8">
        <f t="shared" si="888"/>
        <v>0</v>
      </c>
      <c r="R4034" s="8">
        <f t="shared" si="889"/>
        <v>-23.6</v>
      </c>
      <c r="S4034" t="str">
        <f t="shared" si="890"/>
        <v>15.35.00</v>
      </c>
      <c r="T4034" t="str">
        <f t="shared" si="891"/>
        <v>17.25.00</v>
      </c>
      <c r="U4034" t="str">
        <f t="shared" si="892"/>
        <v>31-ott-2019</v>
      </c>
      <c r="V4034">
        <f t="shared" si="893"/>
        <v>10</v>
      </c>
      <c r="W4034">
        <f t="shared" si="894"/>
        <v>2019</v>
      </c>
      <c r="X4034">
        <f t="shared" si="895"/>
        <v>31</v>
      </c>
      <c r="Y4034" s="25">
        <f t="shared" si="896"/>
        <v>31882.200000000343</v>
      </c>
    </row>
    <row r="4035" spans="1:25">
      <c r="A4035" t="s">
        <v>5115</v>
      </c>
      <c r="B4035" t="s">
        <v>5116</v>
      </c>
      <c r="C4035" t="s">
        <v>25</v>
      </c>
      <c r="D4035">
        <v>40</v>
      </c>
      <c r="E4035" s="36">
        <v>208.5</v>
      </c>
      <c r="F4035" s="4">
        <v>1.61E-2</v>
      </c>
      <c r="G4035">
        <v>0</v>
      </c>
      <c r="H4035" s="25">
        <v>236.7</v>
      </c>
      <c r="I4035" s="25">
        <v>-11</v>
      </c>
      <c r="J4035" s="3">
        <v>10000</v>
      </c>
      <c r="K4035" s="7">
        <f t="shared" si="883"/>
        <v>1</v>
      </c>
      <c r="L4035" s="6">
        <f t="shared" si="884"/>
        <v>208.5</v>
      </c>
      <c r="M4035">
        <v>1</v>
      </c>
      <c r="N4035" s="9">
        <f t="shared" si="885"/>
        <v>1</v>
      </c>
      <c r="O4035" s="9">
        <f t="shared" si="886"/>
        <v>0</v>
      </c>
      <c r="P4035" s="9">
        <f t="shared" si="887"/>
        <v>0</v>
      </c>
      <c r="Q4035" s="8">
        <f t="shared" si="888"/>
        <v>208.5</v>
      </c>
      <c r="R4035" s="8">
        <f t="shared" si="889"/>
        <v>0</v>
      </c>
      <c r="S4035" t="str">
        <f t="shared" si="890"/>
        <v>2.00.00</v>
      </c>
      <c r="T4035" t="str">
        <f t="shared" si="891"/>
        <v>19.00.00</v>
      </c>
      <c r="U4035" t="str">
        <f t="shared" si="892"/>
        <v xml:space="preserve">1-nov-2019 </v>
      </c>
      <c r="V4035">
        <f t="shared" si="893"/>
        <v>11</v>
      </c>
      <c r="W4035">
        <f t="shared" si="894"/>
        <v>2019</v>
      </c>
      <c r="X4035">
        <f t="shared" si="895"/>
        <v>1</v>
      </c>
      <c r="Y4035" s="25">
        <f t="shared" si="896"/>
        <v>32090.700000000343</v>
      </c>
    </row>
    <row r="4036" spans="1:25">
      <c r="A4036" t="s">
        <v>2765</v>
      </c>
      <c r="B4036" t="s">
        <v>2766</v>
      </c>
      <c r="C4036" t="s">
        <v>25</v>
      </c>
      <c r="D4036">
        <v>9</v>
      </c>
      <c r="E4036" s="38">
        <v>32.799999999999997</v>
      </c>
      <c r="F4036" s="4">
        <v>1.2999999999999999E-3</v>
      </c>
      <c r="G4036">
        <v>0</v>
      </c>
      <c r="H4036" s="25">
        <v>92</v>
      </c>
      <c r="I4036" s="25">
        <v>0</v>
      </c>
      <c r="J4036" s="3">
        <v>10000</v>
      </c>
      <c r="K4036" s="7">
        <f t="shared" si="883"/>
        <v>2</v>
      </c>
      <c r="L4036" s="6">
        <f t="shared" si="884"/>
        <v>241.3</v>
      </c>
      <c r="M4036">
        <v>1</v>
      </c>
      <c r="N4036" s="9">
        <f t="shared" si="885"/>
        <v>1</v>
      </c>
      <c r="O4036" s="9">
        <f t="shared" si="886"/>
        <v>0</v>
      </c>
      <c r="P4036" s="9">
        <f t="shared" si="887"/>
        <v>0</v>
      </c>
      <c r="Q4036" s="8">
        <f t="shared" si="888"/>
        <v>32.799999999999997</v>
      </c>
      <c r="R4036" s="8">
        <f t="shared" si="889"/>
        <v>0</v>
      </c>
      <c r="S4036" t="str">
        <f t="shared" si="890"/>
        <v>12.00.00</v>
      </c>
      <c r="T4036" t="str">
        <f t="shared" si="891"/>
        <v>21.00.00</v>
      </c>
      <c r="U4036" t="str">
        <f t="shared" si="892"/>
        <v xml:space="preserve">4-nov-2019 </v>
      </c>
      <c r="V4036">
        <f t="shared" si="893"/>
        <v>11</v>
      </c>
      <c r="W4036">
        <f t="shared" si="894"/>
        <v>2019</v>
      </c>
      <c r="X4036">
        <f t="shared" si="895"/>
        <v>4</v>
      </c>
      <c r="Y4036" s="25">
        <f t="shared" si="896"/>
        <v>32123.500000000342</v>
      </c>
    </row>
    <row r="4037" spans="1:25">
      <c r="A4037" t="s">
        <v>7062</v>
      </c>
      <c r="B4037" t="s">
        <v>7063</v>
      </c>
      <c r="C4037" t="s">
        <v>25</v>
      </c>
      <c r="D4037">
        <v>25</v>
      </c>
      <c r="E4037" s="36">
        <v>-20.5</v>
      </c>
      <c r="F4037" s="4">
        <v>-1.6000000000000001E-3</v>
      </c>
      <c r="G4037">
        <v>0</v>
      </c>
      <c r="H4037" s="25">
        <v>6.2</v>
      </c>
      <c r="I4037" s="25">
        <v>-29.5</v>
      </c>
      <c r="J4037" s="3">
        <v>10000</v>
      </c>
      <c r="K4037" s="7">
        <f t="shared" si="883"/>
        <v>-1</v>
      </c>
      <c r="L4037" s="6">
        <f t="shared" si="884"/>
        <v>-20.5</v>
      </c>
      <c r="M4037">
        <v>1</v>
      </c>
      <c r="N4037" s="9">
        <f t="shared" si="885"/>
        <v>0</v>
      </c>
      <c r="O4037" s="9">
        <f t="shared" si="886"/>
        <v>-1</v>
      </c>
      <c r="P4037" s="9">
        <f t="shared" si="887"/>
        <v>0</v>
      </c>
      <c r="Q4037" s="8">
        <f t="shared" si="888"/>
        <v>0</v>
      </c>
      <c r="R4037" s="8">
        <f t="shared" si="889"/>
        <v>-20.5</v>
      </c>
      <c r="S4037" t="str">
        <f t="shared" si="890"/>
        <v>10.55.00</v>
      </c>
      <c r="T4037" t="str">
        <f t="shared" si="891"/>
        <v>13.00.00</v>
      </c>
      <c r="U4037" t="str">
        <f t="shared" si="892"/>
        <v xml:space="preserve">5-nov-2019 </v>
      </c>
      <c r="V4037">
        <f t="shared" si="893"/>
        <v>11</v>
      </c>
      <c r="W4037">
        <f t="shared" si="894"/>
        <v>2019</v>
      </c>
      <c r="X4037">
        <f t="shared" si="895"/>
        <v>5</v>
      </c>
      <c r="Y4037" s="25">
        <f t="shared" si="896"/>
        <v>32103.000000000342</v>
      </c>
    </row>
    <row r="4038" spans="1:25">
      <c r="A4038" t="s">
        <v>7063</v>
      </c>
      <c r="B4038" t="s">
        <v>7064</v>
      </c>
      <c r="C4038" t="s">
        <v>55</v>
      </c>
      <c r="D4038">
        <v>53</v>
      </c>
      <c r="E4038" s="36">
        <v>-25.2</v>
      </c>
      <c r="F4038" s="4">
        <v>-1E-3</v>
      </c>
      <c r="G4038">
        <v>0</v>
      </c>
      <c r="H4038" s="25">
        <v>31.7</v>
      </c>
      <c r="I4038" s="25">
        <v>-36.299999999999997</v>
      </c>
      <c r="J4038" s="3">
        <v>10000</v>
      </c>
      <c r="K4038" s="7">
        <f t="shared" si="883"/>
        <v>-2</v>
      </c>
      <c r="L4038" s="6">
        <f t="shared" si="884"/>
        <v>-45.7</v>
      </c>
      <c r="M4038">
        <v>1</v>
      </c>
      <c r="N4038" s="9">
        <f t="shared" si="885"/>
        <v>0</v>
      </c>
      <c r="O4038" s="9">
        <f t="shared" si="886"/>
        <v>-1</v>
      </c>
      <c r="P4038" s="9">
        <f t="shared" si="887"/>
        <v>0</v>
      </c>
      <c r="Q4038" s="8">
        <f t="shared" si="888"/>
        <v>0</v>
      </c>
      <c r="R4038" s="8">
        <f t="shared" si="889"/>
        <v>-25.2</v>
      </c>
      <c r="S4038" t="str">
        <f t="shared" si="890"/>
        <v>13.00.00</v>
      </c>
      <c r="T4038" t="str">
        <f t="shared" si="891"/>
        <v>17.25.00</v>
      </c>
      <c r="U4038" t="str">
        <f t="shared" si="892"/>
        <v xml:space="preserve">5-nov-2019 </v>
      </c>
      <c r="V4038">
        <f t="shared" si="893"/>
        <v>11</v>
      </c>
      <c r="W4038">
        <f t="shared" si="894"/>
        <v>2019</v>
      </c>
      <c r="X4038">
        <f t="shared" si="895"/>
        <v>5</v>
      </c>
      <c r="Y4038" s="25">
        <f t="shared" si="896"/>
        <v>32077.800000000341</v>
      </c>
    </row>
    <row r="4039" spans="1:25">
      <c r="A4039" t="s">
        <v>5118</v>
      </c>
      <c r="B4039" t="s">
        <v>5119</v>
      </c>
      <c r="C4039" t="s">
        <v>25</v>
      </c>
      <c r="D4039">
        <v>1</v>
      </c>
      <c r="E4039" s="36">
        <v>-54.8</v>
      </c>
      <c r="F4039" s="4">
        <v>-4.1999999999999997E-3</v>
      </c>
      <c r="G4039">
        <v>0</v>
      </c>
      <c r="H4039" s="25">
        <v>0</v>
      </c>
      <c r="I4039" s="25">
        <v>-55.3</v>
      </c>
      <c r="J4039" s="3">
        <v>10000</v>
      </c>
      <c r="K4039" s="7">
        <f t="shared" ref="K4039:K4102" si="897">+IF(AND(E4039&gt;=0,E4038&gt;=0),K4038+1,IF(AND(E4039&lt;0,E4038&lt;0),K4038-1,IF(AND(E4039&gt;=0,E4038&lt;0),1,-1)))</f>
        <v>-3</v>
      </c>
      <c r="L4039" s="6">
        <f t="shared" ref="L4039:L4102" si="898">+IF(AND(E4039&gt;=0,E4038&gt;=0),L4038+E4039,IF(AND(E4039&lt;0,E4038&lt;0),L4038+E4039,E4039))</f>
        <v>-100.5</v>
      </c>
      <c r="M4039">
        <v>1</v>
      </c>
      <c r="N4039" s="9">
        <f t="shared" ref="N4039:N4102" si="899">+IF(E4039&gt;0,1,0)</f>
        <v>0</v>
      </c>
      <c r="O4039" s="9">
        <f t="shared" ref="O4039:O4102" si="900">+IF(E4039&lt;0,-1,0)</f>
        <v>-1</v>
      </c>
      <c r="P4039" s="9">
        <f t="shared" ref="P4039:P4102" si="901">+IF(E4039=0,1,0)</f>
        <v>0</v>
      </c>
      <c r="Q4039" s="8">
        <f t="shared" ref="Q4039:Q4102" si="902">IF(E4039&gt;=0,E4039,0)</f>
        <v>0</v>
      </c>
      <c r="R4039" s="8">
        <f t="shared" ref="R4039:R4102" si="903">IF(E4039&lt;0,E4039,0)</f>
        <v>-54.8</v>
      </c>
      <c r="S4039" t="str">
        <f t="shared" ref="S4039:S4102" si="904">REPLACE(A4039,1,SEARCH(" ",A4039),"")</f>
        <v>10.00.00</v>
      </c>
      <c r="T4039" t="str">
        <f t="shared" ref="T4039:T4102" si="905">REPLACE(B4039,1,SEARCH(" ",B4039),"")</f>
        <v>11.00.00</v>
      </c>
      <c r="U4039" t="str">
        <f t="shared" ref="U4039:U4102" si="906">LEFT(A4039,11)</f>
        <v xml:space="preserve">6-nov-2019 </v>
      </c>
      <c r="V4039">
        <f t="shared" ref="V4039:V4102" si="907">MONTH(U4039)</f>
        <v>11</v>
      </c>
      <c r="W4039">
        <f t="shared" ref="W4039:W4102" si="908">YEAR(U4039)</f>
        <v>2019</v>
      </c>
      <c r="X4039">
        <f t="shared" ref="X4039:X4102" si="909">DAY(U4039)</f>
        <v>6</v>
      </c>
      <c r="Y4039" s="25">
        <f t="shared" ref="Y4039:Y4102" si="910">Y4038+E4039</f>
        <v>32023.000000000342</v>
      </c>
    </row>
    <row r="4040" spans="1:25">
      <c r="A4040" t="s">
        <v>5120</v>
      </c>
      <c r="B4040" t="s">
        <v>5121</v>
      </c>
      <c r="C4040" t="s">
        <v>25</v>
      </c>
      <c r="D4040">
        <v>30</v>
      </c>
      <c r="E4040" s="36">
        <v>95</v>
      </c>
      <c r="F4040" s="4">
        <v>7.1999999999999998E-3</v>
      </c>
      <c r="G4040">
        <v>0</v>
      </c>
      <c r="H4040" s="25">
        <v>119.8</v>
      </c>
      <c r="I4040" s="25">
        <v>-27</v>
      </c>
      <c r="J4040" s="3">
        <v>10000</v>
      </c>
      <c r="K4040" s="7">
        <f t="shared" si="897"/>
        <v>1</v>
      </c>
      <c r="L4040" s="6">
        <f t="shared" si="898"/>
        <v>95</v>
      </c>
      <c r="M4040">
        <v>1</v>
      </c>
      <c r="N4040" s="9">
        <f t="shared" si="899"/>
        <v>1</v>
      </c>
      <c r="O4040" s="9">
        <f t="shared" si="900"/>
        <v>0</v>
      </c>
      <c r="P4040" s="9">
        <f t="shared" si="901"/>
        <v>0</v>
      </c>
      <c r="Q4040" s="8">
        <f t="shared" si="902"/>
        <v>95</v>
      </c>
      <c r="R4040" s="8">
        <f t="shared" si="903"/>
        <v>0</v>
      </c>
      <c r="S4040" t="str">
        <f t="shared" si="904"/>
        <v>15.00.00</v>
      </c>
      <c r="T4040" t="str">
        <f t="shared" si="905"/>
        <v>21.00.00</v>
      </c>
      <c r="U4040" t="str">
        <f t="shared" si="906"/>
        <v xml:space="preserve">6-nov-2019 </v>
      </c>
      <c r="V4040">
        <f t="shared" si="907"/>
        <v>11</v>
      </c>
      <c r="W4040">
        <f t="shared" si="908"/>
        <v>2019</v>
      </c>
      <c r="X4040">
        <f t="shared" si="909"/>
        <v>6</v>
      </c>
      <c r="Y4040" s="25">
        <f t="shared" si="910"/>
        <v>32118.000000000342</v>
      </c>
    </row>
    <row r="4041" spans="1:25">
      <c r="A4041" t="s">
        <v>5117</v>
      </c>
      <c r="B4041" t="s">
        <v>5118</v>
      </c>
      <c r="C4041" t="s">
        <v>55</v>
      </c>
      <c r="D4041">
        <v>7</v>
      </c>
      <c r="E4041" s="36">
        <v>-54.9</v>
      </c>
      <c r="F4041" s="4">
        <v>-4.1999999999999997E-3</v>
      </c>
      <c r="G4041">
        <v>0</v>
      </c>
      <c r="H4041" s="25">
        <v>0</v>
      </c>
      <c r="I4041" s="25">
        <v>-108.7</v>
      </c>
      <c r="J4041" s="3">
        <v>10000</v>
      </c>
      <c r="K4041" s="7">
        <f t="shared" si="897"/>
        <v>-1</v>
      </c>
      <c r="L4041" s="6">
        <f t="shared" si="898"/>
        <v>-54.9</v>
      </c>
      <c r="M4041">
        <v>1</v>
      </c>
      <c r="N4041" s="9">
        <f t="shared" si="899"/>
        <v>0</v>
      </c>
      <c r="O4041" s="9">
        <f t="shared" si="900"/>
        <v>-1</v>
      </c>
      <c r="P4041" s="9">
        <f t="shared" si="901"/>
        <v>0</v>
      </c>
      <c r="Q4041" s="8">
        <f t="shared" si="902"/>
        <v>0</v>
      </c>
      <c r="R4041" s="8">
        <f t="shared" si="903"/>
        <v>-54.9</v>
      </c>
      <c r="S4041" t="str">
        <f t="shared" si="904"/>
        <v>3.00.00</v>
      </c>
      <c r="T4041" t="str">
        <f t="shared" si="905"/>
        <v>10.00.00</v>
      </c>
      <c r="U4041" t="str">
        <f t="shared" si="906"/>
        <v xml:space="preserve">6-nov-2019 </v>
      </c>
      <c r="V4041">
        <f t="shared" si="907"/>
        <v>11</v>
      </c>
      <c r="W4041">
        <f t="shared" si="908"/>
        <v>2019</v>
      </c>
      <c r="X4041">
        <f t="shared" si="909"/>
        <v>6</v>
      </c>
      <c r="Y4041" s="25">
        <f t="shared" si="910"/>
        <v>32063.100000000341</v>
      </c>
    </row>
    <row r="4042" spans="1:25">
      <c r="A4042" t="s">
        <v>7066</v>
      </c>
      <c r="B4042" t="s">
        <v>7067</v>
      </c>
      <c r="C4042" t="s">
        <v>55</v>
      </c>
      <c r="D4042">
        <v>64</v>
      </c>
      <c r="E4042" s="36">
        <v>-59.8</v>
      </c>
      <c r="F4042" s="4">
        <v>-2.3E-3</v>
      </c>
      <c r="G4042">
        <v>0</v>
      </c>
      <c r="H4042" s="25">
        <v>44.8</v>
      </c>
      <c r="I4042" s="25">
        <v>-84</v>
      </c>
      <c r="J4042" s="3">
        <v>10000</v>
      </c>
      <c r="K4042" s="7">
        <f t="shared" si="897"/>
        <v>-2</v>
      </c>
      <c r="L4042" s="6">
        <f t="shared" si="898"/>
        <v>-114.69999999999999</v>
      </c>
      <c r="M4042">
        <v>1</v>
      </c>
      <c r="N4042" s="9">
        <f t="shared" si="899"/>
        <v>0</v>
      </c>
      <c r="O4042" s="9">
        <f t="shared" si="900"/>
        <v>-1</v>
      </c>
      <c r="P4042" s="9">
        <f t="shared" si="901"/>
        <v>0</v>
      </c>
      <c r="Q4042" s="8">
        <f t="shared" si="902"/>
        <v>0</v>
      </c>
      <c r="R4042" s="8">
        <f t="shared" si="903"/>
        <v>-59.8</v>
      </c>
      <c r="S4042" t="str">
        <f t="shared" si="904"/>
        <v>12.05.00</v>
      </c>
      <c r="T4042" t="str">
        <f t="shared" si="905"/>
        <v>17.25.00</v>
      </c>
      <c r="U4042" t="str">
        <f t="shared" si="906"/>
        <v>11-nov-2019</v>
      </c>
      <c r="V4042">
        <f t="shared" si="907"/>
        <v>11</v>
      </c>
      <c r="W4042">
        <f t="shared" si="908"/>
        <v>2019</v>
      </c>
      <c r="X4042">
        <f t="shared" si="909"/>
        <v>11</v>
      </c>
      <c r="Y4042" s="25">
        <f t="shared" si="910"/>
        <v>32003.300000000341</v>
      </c>
    </row>
    <row r="4043" spans="1:25">
      <c r="A4043" t="s">
        <v>2767</v>
      </c>
      <c r="B4043" t="s">
        <v>2768</v>
      </c>
      <c r="C4043" t="s">
        <v>55</v>
      </c>
      <c r="D4043">
        <v>8</v>
      </c>
      <c r="E4043" s="38">
        <v>-107.8</v>
      </c>
      <c r="F4043" s="4">
        <v>-4.1000000000000003E-3</v>
      </c>
      <c r="G4043">
        <v>0</v>
      </c>
      <c r="H4043" s="25">
        <v>0</v>
      </c>
      <c r="I4043" s="25">
        <v>-117.4</v>
      </c>
      <c r="J4043" s="3">
        <v>10000</v>
      </c>
      <c r="K4043" s="7">
        <f t="shared" si="897"/>
        <v>-3</v>
      </c>
      <c r="L4043" s="6">
        <f t="shared" si="898"/>
        <v>-222.5</v>
      </c>
      <c r="M4043">
        <v>1</v>
      </c>
      <c r="N4043" s="9">
        <f t="shared" si="899"/>
        <v>0</v>
      </c>
      <c r="O4043" s="9">
        <f t="shared" si="900"/>
        <v>-1</v>
      </c>
      <c r="P4043" s="9">
        <f t="shared" si="901"/>
        <v>0</v>
      </c>
      <c r="Q4043" s="8">
        <f t="shared" si="902"/>
        <v>0</v>
      </c>
      <c r="R4043" s="8">
        <f t="shared" si="903"/>
        <v>-107.8</v>
      </c>
      <c r="S4043" t="str">
        <f t="shared" si="904"/>
        <v>13.00.00</v>
      </c>
      <c r="T4043" t="str">
        <f t="shared" si="905"/>
        <v>21.00.00</v>
      </c>
      <c r="U4043" t="str">
        <f t="shared" si="906"/>
        <v>11-nov-2019</v>
      </c>
      <c r="V4043">
        <f t="shared" si="907"/>
        <v>11</v>
      </c>
      <c r="W4043">
        <f t="shared" si="908"/>
        <v>2019</v>
      </c>
      <c r="X4043">
        <f t="shared" si="909"/>
        <v>11</v>
      </c>
      <c r="Y4043" s="25">
        <f t="shared" si="910"/>
        <v>31895.500000000342</v>
      </c>
    </row>
    <row r="4044" spans="1:25">
      <c r="A4044" t="s">
        <v>5122</v>
      </c>
      <c r="B4044" t="s">
        <v>5123</v>
      </c>
      <c r="C4044" t="s">
        <v>55</v>
      </c>
      <c r="D4044">
        <v>12</v>
      </c>
      <c r="E4044" s="36">
        <v>-1.3</v>
      </c>
      <c r="F4044" s="4">
        <v>-1E-4</v>
      </c>
      <c r="G4044">
        <v>0</v>
      </c>
      <c r="H4044" s="25">
        <v>42.7</v>
      </c>
      <c r="I4044" s="25">
        <v>-8.6</v>
      </c>
      <c r="J4044" s="3">
        <v>10000</v>
      </c>
      <c r="K4044" s="7">
        <f t="shared" si="897"/>
        <v>-4</v>
      </c>
      <c r="L4044" s="6">
        <f t="shared" si="898"/>
        <v>-223.8</v>
      </c>
      <c r="M4044">
        <v>1</v>
      </c>
      <c r="N4044" s="9">
        <f t="shared" si="899"/>
        <v>0</v>
      </c>
      <c r="O4044" s="9">
        <f t="shared" si="900"/>
        <v>-1</v>
      </c>
      <c r="P4044" s="9">
        <f t="shared" si="901"/>
        <v>0</v>
      </c>
      <c r="Q4044" s="8">
        <f t="shared" si="902"/>
        <v>0</v>
      </c>
      <c r="R4044" s="8">
        <f t="shared" si="903"/>
        <v>-1.3</v>
      </c>
      <c r="S4044" t="str">
        <f t="shared" si="904"/>
        <v>4.00.00</v>
      </c>
      <c r="T4044" t="str">
        <f t="shared" si="905"/>
        <v>16.00.00</v>
      </c>
      <c r="U4044" t="str">
        <f t="shared" si="906"/>
        <v>11-nov-2019</v>
      </c>
      <c r="V4044">
        <f t="shared" si="907"/>
        <v>11</v>
      </c>
      <c r="W4044">
        <f t="shared" si="908"/>
        <v>2019</v>
      </c>
      <c r="X4044">
        <f t="shared" si="909"/>
        <v>11</v>
      </c>
      <c r="Y4044" s="25">
        <f t="shared" si="910"/>
        <v>31894.200000000343</v>
      </c>
    </row>
    <row r="4045" spans="1:25">
      <c r="A4045" t="s">
        <v>7065</v>
      </c>
      <c r="B4045" t="s">
        <v>7066</v>
      </c>
      <c r="C4045" t="s">
        <v>25</v>
      </c>
      <c r="D4045">
        <v>30</v>
      </c>
      <c r="E4045" s="36">
        <v>-44.4</v>
      </c>
      <c r="F4045" s="4">
        <v>-3.3999999999999998E-3</v>
      </c>
      <c r="G4045">
        <v>0</v>
      </c>
      <c r="H4045" s="25">
        <v>3.3</v>
      </c>
      <c r="I4045" s="25">
        <v>-47.9</v>
      </c>
      <c r="J4045" s="3">
        <v>10000</v>
      </c>
      <c r="K4045" s="7">
        <f t="shared" si="897"/>
        <v>-5</v>
      </c>
      <c r="L4045" s="6">
        <f t="shared" si="898"/>
        <v>-268.2</v>
      </c>
      <c r="M4045">
        <v>1</v>
      </c>
      <c r="N4045" s="9">
        <f t="shared" si="899"/>
        <v>0</v>
      </c>
      <c r="O4045" s="9">
        <f t="shared" si="900"/>
        <v>-1</v>
      </c>
      <c r="P4045" s="9">
        <f t="shared" si="901"/>
        <v>0</v>
      </c>
      <c r="Q4045" s="8">
        <f t="shared" si="902"/>
        <v>0</v>
      </c>
      <c r="R4045" s="8">
        <f t="shared" si="903"/>
        <v>-44.4</v>
      </c>
      <c r="S4045" t="str">
        <f t="shared" si="904"/>
        <v>9.35.00</v>
      </c>
      <c r="T4045" t="str">
        <f t="shared" si="905"/>
        <v>12.05.00</v>
      </c>
      <c r="U4045" t="str">
        <f t="shared" si="906"/>
        <v>11-nov-2019</v>
      </c>
      <c r="V4045">
        <f t="shared" si="907"/>
        <v>11</v>
      </c>
      <c r="W4045">
        <f t="shared" si="908"/>
        <v>2019</v>
      </c>
      <c r="X4045">
        <f t="shared" si="909"/>
        <v>11</v>
      </c>
      <c r="Y4045" s="25">
        <f t="shared" si="910"/>
        <v>31849.800000000341</v>
      </c>
    </row>
    <row r="4046" spans="1:25">
      <c r="A4046" t="s">
        <v>7068</v>
      </c>
      <c r="B4046" t="s">
        <v>7069</v>
      </c>
      <c r="C4046" t="s">
        <v>55</v>
      </c>
      <c r="D4046">
        <v>101</v>
      </c>
      <c r="E4046" s="36">
        <v>-136.80000000000001</v>
      </c>
      <c r="F4046" s="4">
        <v>-5.1999999999999998E-3</v>
      </c>
      <c r="G4046">
        <v>0</v>
      </c>
      <c r="H4046" s="25">
        <v>29.4</v>
      </c>
      <c r="I4046" s="25">
        <v>-136.80000000000001</v>
      </c>
      <c r="J4046" s="3">
        <v>10000</v>
      </c>
      <c r="K4046" s="7">
        <f t="shared" si="897"/>
        <v>-6</v>
      </c>
      <c r="L4046" s="6">
        <f t="shared" si="898"/>
        <v>-405</v>
      </c>
      <c r="M4046">
        <v>1</v>
      </c>
      <c r="N4046" s="9">
        <f t="shared" si="899"/>
        <v>0</v>
      </c>
      <c r="O4046" s="9">
        <f t="shared" si="900"/>
        <v>-1</v>
      </c>
      <c r="P4046" s="9">
        <f t="shared" si="901"/>
        <v>0</v>
      </c>
      <c r="Q4046" s="8">
        <f t="shared" si="902"/>
        <v>0</v>
      </c>
      <c r="R4046" s="8">
        <f t="shared" si="903"/>
        <v>-136.80000000000001</v>
      </c>
      <c r="S4046" t="str">
        <f t="shared" si="904"/>
        <v>9.00.00</v>
      </c>
      <c r="T4046" t="str">
        <f t="shared" si="905"/>
        <v>17.25.00</v>
      </c>
      <c r="U4046" t="str">
        <f t="shared" si="906"/>
        <v>12-nov-2019</v>
      </c>
      <c r="V4046">
        <f t="shared" si="907"/>
        <v>11</v>
      </c>
      <c r="W4046">
        <f t="shared" si="908"/>
        <v>2019</v>
      </c>
      <c r="X4046">
        <f t="shared" si="909"/>
        <v>12</v>
      </c>
      <c r="Y4046" s="25">
        <f t="shared" si="910"/>
        <v>31713.000000000342</v>
      </c>
    </row>
    <row r="4047" spans="1:25">
      <c r="A4047" t="s">
        <v>7070</v>
      </c>
      <c r="B4047" t="s">
        <v>7071</v>
      </c>
      <c r="C4047" t="s">
        <v>55</v>
      </c>
      <c r="D4047">
        <v>87</v>
      </c>
      <c r="E4047" s="36">
        <v>-90.4</v>
      </c>
      <c r="F4047" s="4">
        <v>-3.3999999999999998E-3</v>
      </c>
      <c r="G4047">
        <v>0</v>
      </c>
      <c r="H4047" s="25">
        <v>77</v>
      </c>
      <c r="I4047" s="25">
        <v>-104</v>
      </c>
      <c r="J4047" s="3">
        <v>10000</v>
      </c>
      <c r="K4047" s="7">
        <f t="shared" si="897"/>
        <v>-7</v>
      </c>
      <c r="L4047" s="6">
        <f t="shared" si="898"/>
        <v>-495.4</v>
      </c>
      <c r="M4047">
        <v>1</v>
      </c>
      <c r="N4047" s="9">
        <f t="shared" si="899"/>
        <v>0</v>
      </c>
      <c r="O4047" s="9">
        <f t="shared" si="900"/>
        <v>-1</v>
      </c>
      <c r="P4047" s="9">
        <f t="shared" si="901"/>
        <v>0</v>
      </c>
      <c r="Q4047" s="8">
        <f t="shared" si="902"/>
        <v>0</v>
      </c>
      <c r="R4047" s="8">
        <f t="shared" si="903"/>
        <v>-90.4</v>
      </c>
      <c r="S4047" t="str">
        <f t="shared" si="904"/>
        <v>10.10.00</v>
      </c>
      <c r="T4047" t="str">
        <f t="shared" si="905"/>
        <v>17.25.00</v>
      </c>
      <c r="U4047" t="str">
        <f t="shared" si="906"/>
        <v>13-nov-2019</v>
      </c>
      <c r="V4047">
        <f t="shared" si="907"/>
        <v>11</v>
      </c>
      <c r="W4047">
        <f t="shared" si="908"/>
        <v>2019</v>
      </c>
      <c r="X4047">
        <f t="shared" si="909"/>
        <v>13</v>
      </c>
      <c r="Y4047" s="25">
        <f t="shared" si="910"/>
        <v>31622.600000000341</v>
      </c>
    </row>
    <row r="4048" spans="1:25">
      <c r="A4048" t="s">
        <v>5124</v>
      </c>
      <c r="B4048" t="s">
        <v>5125</v>
      </c>
      <c r="C4048" t="s">
        <v>55</v>
      </c>
      <c r="D4048">
        <v>4</v>
      </c>
      <c r="E4048" s="36">
        <v>-75.8</v>
      </c>
      <c r="F4048" s="4">
        <v>-5.7999999999999996E-3</v>
      </c>
      <c r="G4048">
        <v>0</v>
      </c>
      <c r="H4048" s="25">
        <v>0</v>
      </c>
      <c r="I4048" s="25">
        <v>-75.8</v>
      </c>
      <c r="J4048" s="3">
        <v>10000</v>
      </c>
      <c r="K4048" s="7">
        <f t="shared" si="897"/>
        <v>-8</v>
      </c>
      <c r="L4048" s="6">
        <f t="shared" si="898"/>
        <v>-571.19999999999993</v>
      </c>
      <c r="M4048">
        <v>1</v>
      </c>
      <c r="N4048" s="9">
        <f t="shared" si="899"/>
        <v>0</v>
      </c>
      <c r="O4048" s="9">
        <f t="shared" si="900"/>
        <v>-1</v>
      </c>
      <c r="P4048" s="9">
        <f t="shared" si="901"/>
        <v>0</v>
      </c>
      <c r="Q4048" s="8">
        <f t="shared" si="902"/>
        <v>0</v>
      </c>
      <c r="R4048" s="8">
        <f t="shared" si="903"/>
        <v>-75.8</v>
      </c>
      <c r="S4048" t="str">
        <f t="shared" si="904"/>
        <v>11.00.00</v>
      </c>
      <c r="T4048" t="str">
        <f t="shared" si="905"/>
        <v>15.00.00</v>
      </c>
      <c r="U4048" t="str">
        <f t="shared" si="906"/>
        <v>13-nov-2019</v>
      </c>
      <c r="V4048">
        <f t="shared" si="907"/>
        <v>11</v>
      </c>
      <c r="W4048">
        <f t="shared" si="908"/>
        <v>2019</v>
      </c>
      <c r="X4048">
        <f t="shared" si="909"/>
        <v>13</v>
      </c>
      <c r="Y4048" s="25">
        <f t="shared" si="910"/>
        <v>31546.800000000341</v>
      </c>
    </row>
    <row r="4049" spans="1:25">
      <c r="A4049" t="s">
        <v>5126</v>
      </c>
      <c r="B4049" t="s">
        <v>5127</v>
      </c>
      <c r="C4049" t="s">
        <v>25</v>
      </c>
      <c r="D4049">
        <v>10</v>
      </c>
      <c r="E4049" s="36">
        <v>-42.8</v>
      </c>
      <c r="F4049" s="4">
        <v>-3.2000000000000002E-3</v>
      </c>
      <c r="G4049">
        <v>0</v>
      </c>
      <c r="H4049" s="25">
        <v>19.5</v>
      </c>
      <c r="I4049" s="25">
        <v>-42.8</v>
      </c>
      <c r="J4049" s="3">
        <v>10000</v>
      </c>
      <c r="K4049" s="7">
        <f t="shared" si="897"/>
        <v>-9</v>
      </c>
      <c r="L4049" s="6">
        <f t="shared" si="898"/>
        <v>-613.99999999999989</v>
      </c>
      <c r="M4049">
        <v>1</v>
      </c>
      <c r="N4049" s="9">
        <f t="shared" si="899"/>
        <v>0</v>
      </c>
      <c r="O4049" s="9">
        <f t="shared" si="900"/>
        <v>-1</v>
      </c>
      <c r="P4049" s="9">
        <f t="shared" si="901"/>
        <v>0</v>
      </c>
      <c r="Q4049" s="8">
        <f t="shared" si="902"/>
        <v>0</v>
      </c>
      <c r="R4049" s="8">
        <f t="shared" si="903"/>
        <v>-42.8</v>
      </c>
      <c r="S4049" t="str">
        <f t="shared" si="904"/>
        <v>22.00.00</v>
      </c>
      <c r="T4049" t="str">
        <f t="shared" si="905"/>
        <v>8.00.00</v>
      </c>
      <c r="U4049" t="str">
        <f t="shared" si="906"/>
        <v>13-nov-2019</v>
      </c>
      <c r="V4049">
        <f t="shared" si="907"/>
        <v>11</v>
      </c>
      <c r="W4049">
        <f t="shared" si="908"/>
        <v>2019</v>
      </c>
      <c r="X4049">
        <f t="shared" si="909"/>
        <v>13</v>
      </c>
      <c r="Y4049" s="25">
        <f t="shared" si="910"/>
        <v>31504.000000000342</v>
      </c>
    </row>
    <row r="4050" spans="1:25">
      <c r="A4050" t="s">
        <v>5128</v>
      </c>
      <c r="B4050" t="s">
        <v>5129</v>
      </c>
      <c r="C4050" t="s">
        <v>55</v>
      </c>
      <c r="D4050">
        <v>15</v>
      </c>
      <c r="E4050" s="36">
        <v>-54.8</v>
      </c>
      <c r="F4050" s="4">
        <v>-4.1999999999999997E-3</v>
      </c>
      <c r="G4050">
        <v>0</v>
      </c>
      <c r="H4050" s="25">
        <v>10.4</v>
      </c>
      <c r="I4050" s="25">
        <v>-54.8</v>
      </c>
      <c r="J4050" s="3">
        <v>10000</v>
      </c>
      <c r="K4050" s="7">
        <f t="shared" si="897"/>
        <v>-10</v>
      </c>
      <c r="L4050" s="6">
        <f t="shared" si="898"/>
        <v>-668.79999999999984</v>
      </c>
      <c r="M4050">
        <v>1</v>
      </c>
      <c r="N4050" s="9">
        <f t="shared" si="899"/>
        <v>0</v>
      </c>
      <c r="O4050" s="9">
        <f t="shared" si="900"/>
        <v>-1</v>
      </c>
      <c r="P4050" s="9">
        <f t="shared" si="901"/>
        <v>0</v>
      </c>
      <c r="Q4050" s="8">
        <f t="shared" si="902"/>
        <v>0</v>
      </c>
      <c r="R4050" s="8">
        <f t="shared" si="903"/>
        <v>-54.8</v>
      </c>
      <c r="S4050" t="str">
        <f t="shared" si="904"/>
        <v>10.00.00</v>
      </c>
      <c r="T4050" t="str">
        <f t="shared" si="905"/>
        <v>1.00.00</v>
      </c>
      <c r="U4050" t="str">
        <f t="shared" si="906"/>
        <v>14-nov-2019</v>
      </c>
      <c r="V4050">
        <f t="shared" si="907"/>
        <v>11</v>
      </c>
      <c r="W4050">
        <f t="shared" si="908"/>
        <v>2019</v>
      </c>
      <c r="X4050">
        <f t="shared" si="909"/>
        <v>14</v>
      </c>
      <c r="Y4050" s="25">
        <f t="shared" si="910"/>
        <v>31449.200000000343</v>
      </c>
    </row>
    <row r="4051" spans="1:25">
      <c r="A4051" t="s">
        <v>7072</v>
      </c>
      <c r="B4051" t="s">
        <v>7073</v>
      </c>
      <c r="C4051" t="s">
        <v>25</v>
      </c>
      <c r="D4051">
        <v>73</v>
      </c>
      <c r="E4051" s="36">
        <v>-16.2</v>
      </c>
      <c r="F4051" s="4">
        <v>-1.1999999999999999E-3</v>
      </c>
      <c r="G4051">
        <v>0</v>
      </c>
      <c r="H4051" s="25">
        <v>0</v>
      </c>
      <c r="I4051" s="25">
        <v>-49.1</v>
      </c>
      <c r="J4051" s="3">
        <v>10000</v>
      </c>
      <c r="K4051" s="7">
        <f t="shared" si="897"/>
        <v>-11</v>
      </c>
      <c r="L4051" s="6">
        <f t="shared" si="898"/>
        <v>-684.99999999999989</v>
      </c>
      <c r="M4051">
        <v>1</v>
      </c>
      <c r="N4051" s="9">
        <f t="shared" si="899"/>
        <v>0</v>
      </c>
      <c r="O4051" s="9">
        <f t="shared" si="900"/>
        <v>-1</v>
      </c>
      <c r="P4051" s="9">
        <f t="shared" si="901"/>
        <v>0</v>
      </c>
      <c r="Q4051" s="8">
        <f t="shared" si="902"/>
        <v>0</v>
      </c>
      <c r="R4051" s="8">
        <f t="shared" si="903"/>
        <v>-16.2</v>
      </c>
      <c r="S4051" t="str">
        <f t="shared" si="904"/>
        <v>11.20.00</v>
      </c>
      <c r="T4051" t="str">
        <f t="shared" si="905"/>
        <v>17.25.00</v>
      </c>
      <c r="U4051" t="str">
        <f t="shared" si="906"/>
        <v>14-nov-2019</v>
      </c>
      <c r="V4051">
        <f t="shared" si="907"/>
        <v>11</v>
      </c>
      <c r="W4051">
        <f t="shared" si="908"/>
        <v>2019</v>
      </c>
      <c r="X4051">
        <f t="shared" si="909"/>
        <v>14</v>
      </c>
      <c r="Y4051" s="25">
        <f t="shared" si="910"/>
        <v>31433.000000000342</v>
      </c>
    </row>
    <row r="4052" spans="1:25">
      <c r="A4052" t="s">
        <v>3841</v>
      </c>
      <c r="B4052" t="s">
        <v>3842</v>
      </c>
      <c r="C4052" t="s">
        <v>25</v>
      </c>
      <c r="D4052">
        <v>4</v>
      </c>
      <c r="E4052" s="36">
        <v>16.8</v>
      </c>
      <c r="F4052" s="4">
        <v>1.2999999999999999E-3</v>
      </c>
      <c r="G4052">
        <v>0</v>
      </c>
      <c r="H4052" s="25">
        <v>18.100000000000001</v>
      </c>
      <c r="I4052" s="25">
        <v>-10.199999999999999</v>
      </c>
      <c r="J4052" s="3">
        <v>10000</v>
      </c>
      <c r="K4052" s="7">
        <f t="shared" si="897"/>
        <v>1</v>
      </c>
      <c r="L4052" s="6">
        <f t="shared" si="898"/>
        <v>16.8</v>
      </c>
      <c r="M4052">
        <v>1</v>
      </c>
      <c r="N4052" s="9">
        <f t="shared" si="899"/>
        <v>1</v>
      </c>
      <c r="O4052" s="9">
        <f t="shared" si="900"/>
        <v>0</v>
      </c>
      <c r="P4052" s="9">
        <f t="shared" si="901"/>
        <v>0</v>
      </c>
      <c r="Q4052" s="8">
        <f t="shared" si="902"/>
        <v>16.8</v>
      </c>
      <c r="R4052" s="8">
        <f t="shared" si="903"/>
        <v>0</v>
      </c>
      <c r="S4052" t="str">
        <f t="shared" si="904"/>
        <v>19.00.00</v>
      </c>
      <c r="T4052" t="str">
        <f t="shared" si="905"/>
        <v>23.00.00</v>
      </c>
      <c r="U4052" t="str">
        <f t="shared" si="906"/>
        <v>14-nov-2019</v>
      </c>
      <c r="V4052">
        <f t="shared" si="907"/>
        <v>11</v>
      </c>
      <c r="W4052">
        <f t="shared" si="908"/>
        <v>2019</v>
      </c>
      <c r="X4052">
        <f t="shared" si="909"/>
        <v>14</v>
      </c>
      <c r="Y4052" s="25">
        <f t="shared" si="910"/>
        <v>31449.800000000341</v>
      </c>
    </row>
    <row r="4053" spans="1:25">
      <c r="A4053" t="s">
        <v>7074</v>
      </c>
      <c r="B4053" t="s">
        <v>7075</v>
      </c>
      <c r="C4053" t="s">
        <v>25</v>
      </c>
      <c r="D4053">
        <v>43</v>
      </c>
      <c r="E4053" s="36">
        <v>17.3</v>
      </c>
      <c r="F4053" s="4">
        <v>1.2999999999999999E-3</v>
      </c>
      <c r="G4053">
        <v>0</v>
      </c>
      <c r="H4053" s="25">
        <v>20.6</v>
      </c>
      <c r="I4053" s="25">
        <v>-12.3</v>
      </c>
      <c r="J4053" s="3">
        <v>10000</v>
      </c>
      <c r="K4053" s="7">
        <f t="shared" si="897"/>
        <v>2</v>
      </c>
      <c r="L4053" s="6">
        <f t="shared" si="898"/>
        <v>34.1</v>
      </c>
      <c r="M4053">
        <v>1</v>
      </c>
      <c r="N4053" s="9">
        <f t="shared" si="899"/>
        <v>1</v>
      </c>
      <c r="O4053" s="9">
        <f t="shared" si="900"/>
        <v>0</v>
      </c>
      <c r="P4053" s="9">
        <f t="shared" si="901"/>
        <v>0</v>
      </c>
      <c r="Q4053" s="8">
        <f t="shared" si="902"/>
        <v>17.3</v>
      </c>
      <c r="R4053" s="8">
        <f t="shared" si="903"/>
        <v>0</v>
      </c>
      <c r="S4053" t="str">
        <f t="shared" si="904"/>
        <v>13.50.00</v>
      </c>
      <c r="T4053" t="str">
        <f t="shared" si="905"/>
        <v>17.25.00</v>
      </c>
      <c r="U4053" t="str">
        <f t="shared" si="906"/>
        <v>15-nov-2019</v>
      </c>
      <c r="V4053">
        <f t="shared" si="907"/>
        <v>11</v>
      </c>
      <c r="W4053">
        <f t="shared" si="908"/>
        <v>2019</v>
      </c>
      <c r="X4053">
        <f t="shared" si="909"/>
        <v>15</v>
      </c>
      <c r="Y4053" s="25">
        <f t="shared" si="910"/>
        <v>31467.100000000341</v>
      </c>
    </row>
    <row r="4054" spans="1:25">
      <c r="A4054" t="s">
        <v>5130</v>
      </c>
      <c r="B4054" t="s">
        <v>5131</v>
      </c>
      <c r="C4054" t="s">
        <v>25</v>
      </c>
      <c r="D4054">
        <v>7</v>
      </c>
      <c r="E4054" s="36">
        <v>-49.8</v>
      </c>
      <c r="F4054" s="4">
        <v>-3.8E-3</v>
      </c>
      <c r="G4054">
        <v>0</v>
      </c>
      <c r="H4054" s="25">
        <v>12</v>
      </c>
      <c r="I4054" s="25">
        <v>-49.8</v>
      </c>
      <c r="J4054" s="3">
        <v>10000</v>
      </c>
      <c r="K4054" s="7">
        <f t="shared" si="897"/>
        <v>-1</v>
      </c>
      <c r="L4054" s="6">
        <f t="shared" si="898"/>
        <v>-49.8</v>
      </c>
      <c r="M4054">
        <v>1</v>
      </c>
      <c r="N4054" s="9">
        <f t="shared" si="899"/>
        <v>0</v>
      </c>
      <c r="O4054" s="9">
        <f t="shared" si="900"/>
        <v>-1</v>
      </c>
      <c r="P4054" s="9">
        <f t="shared" si="901"/>
        <v>0</v>
      </c>
      <c r="Q4054" s="8">
        <f t="shared" si="902"/>
        <v>0</v>
      </c>
      <c r="R4054" s="8">
        <f t="shared" si="903"/>
        <v>-49.8</v>
      </c>
      <c r="S4054" t="str">
        <f t="shared" si="904"/>
        <v>2.00.00</v>
      </c>
      <c r="T4054" t="str">
        <f t="shared" si="905"/>
        <v>9.00.00</v>
      </c>
      <c r="U4054" t="str">
        <f t="shared" si="906"/>
        <v>15-nov-2019</v>
      </c>
      <c r="V4054">
        <f t="shared" si="907"/>
        <v>11</v>
      </c>
      <c r="W4054">
        <f t="shared" si="908"/>
        <v>2019</v>
      </c>
      <c r="X4054">
        <f t="shared" si="909"/>
        <v>15</v>
      </c>
      <c r="Y4054" s="25">
        <f t="shared" si="910"/>
        <v>31417.300000000341</v>
      </c>
    </row>
    <row r="4055" spans="1:25">
      <c r="A4055" t="s">
        <v>5132</v>
      </c>
      <c r="B4055" t="s">
        <v>5133</v>
      </c>
      <c r="C4055" t="s">
        <v>25</v>
      </c>
      <c r="D4055">
        <v>11</v>
      </c>
      <c r="E4055" s="36">
        <v>-32.799999999999997</v>
      </c>
      <c r="F4055" s="4">
        <v>-2.5000000000000001E-3</v>
      </c>
      <c r="G4055">
        <v>0</v>
      </c>
      <c r="H4055" s="25">
        <v>10.199999999999999</v>
      </c>
      <c r="I4055" s="25">
        <v>-32.799999999999997</v>
      </c>
      <c r="J4055" s="3">
        <v>10000</v>
      </c>
      <c r="K4055" s="7">
        <f t="shared" si="897"/>
        <v>-2</v>
      </c>
      <c r="L4055" s="6">
        <f t="shared" si="898"/>
        <v>-82.6</v>
      </c>
      <c r="M4055">
        <v>1</v>
      </c>
      <c r="N4055" s="9">
        <f t="shared" si="899"/>
        <v>0</v>
      </c>
      <c r="O4055" s="9">
        <f t="shared" si="900"/>
        <v>-1</v>
      </c>
      <c r="P4055" s="9">
        <f t="shared" si="901"/>
        <v>0</v>
      </c>
      <c r="Q4055" s="8">
        <f t="shared" si="902"/>
        <v>0</v>
      </c>
      <c r="R4055" s="8">
        <f t="shared" si="903"/>
        <v>-32.799999999999997</v>
      </c>
      <c r="S4055" t="str">
        <f t="shared" si="904"/>
        <v>22.00.00</v>
      </c>
      <c r="T4055" t="str">
        <f t="shared" si="905"/>
        <v>10.00.00</v>
      </c>
      <c r="U4055" t="str">
        <f t="shared" si="906"/>
        <v>15-nov-2019</v>
      </c>
      <c r="V4055">
        <f t="shared" si="907"/>
        <v>11</v>
      </c>
      <c r="W4055">
        <f t="shared" si="908"/>
        <v>2019</v>
      </c>
      <c r="X4055">
        <f t="shared" si="909"/>
        <v>15</v>
      </c>
      <c r="Y4055" s="25">
        <f t="shared" si="910"/>
        <v>31384.500000000342</v>
      </c>
    </row>
    <row r="4056" spans="1:25">
      <c r="A4056" t="s">
        <v>7076</v>
      </c>
      <c r="B4056" t="s">
        <v>7077</v>
      </c>
      <c r="C4056" t="s">
        <v>55</v>
      </c>
      <c r="D4056">
        <v>40</v>
      </c>
      <c r="E4056" s="36">
        <v>-42.6</v>
      </c>
      <c r="F4056" s="4">
        <v>-1.6000000000000001E-3</v>
      </c>
      <c r="G4056">
        <v>0</v>
      </c>
      <c r="H4056" s="25">
        <v>17</v>
      </c>
      <c r="I4056" s="25">
        <v>-44.4</v>
      </c>
      <c r="J4056" s="3">
        <v>10000</v>
      </c>
      <c r="K4056" s="7">
        <f t="shared" si="897"/>
        <v>-3</v>
      </c>
      <c r="L4056" s="6">
        <f t="shared" si="898"/>
        <v>-125.19999999999999</v>
      </c>
      <c r="M4056">
        <v>1</v>
      </c>
      <c r="N4056" s="9">
        <f t="shared" si="899"/>
        <v>0</v>
      </c>
      <c r="O4056" s="9">
        <f t="shared" si="900"/>
        <v>-1</v>
      </c>
      <c r="P4056" s="9">
        <f t="shared" si="901"/>
        <v>0</v>
      </c>
      <c r="Q4056" s="8">
        <f t="shared" si="902"/>
        <v>0</v>
      </c>
      <c r="R4056" s="8">
        <f t="shared" si="903"/>
        <v>-42.6</v>
      </c>
      <c r="S4056" t="str">
        <f t="shared" si="904"/>
        <v>10.20.00</v>
      </c>
      <c r="T4056" t="str">
        <f t="shared" si="905"/>
        <v>13.40.00</v>
      </c>
      <c r="U4056" t="str">
        <f t="shared" si="906"/>
        <v>18-nov-2019</v>
      </c>
      <c r="V4056">
        <f t="shared" si="907"/>
        <v>11</v>
      </c>
      <c r="W4056">
        <f t="shared" si="908"/>
        <v>2019</v>
      </c>
      <c r="X4056">
        <f t="shared" si="909"/>
        <v>18</v>
      </c>
      <c r="Y4056" s="25">
        <f t="shared" si="910"/>
        <v>31341.900000000343</v>
      </c>
    </row>
    <row r="4057" spans="1:25">
      <c r="A4057" t="s">
        <v>5134</v>
      </c>
      <c r="B4057" t="s">
        <v>5135</v>
      </c>
      <c r="C4057" t="s">
        <v>55</v>
      </c>
      <c r="D4057">
        <v>7</v>
      </c>
      <c r="E4057" s="36">
        <v>10.199999999999999</v>
      </c>
      <c r="F4057" s="4">
        <v>8.0000000000000004E-4</v>
      </c>
      <c r="G4057">
        <v>0</v>
      </c>
      <c r="H4057" s="25">
        <v>69.7</v>
      </c>
      <c r="I4057" s="25">
        <v>-8.8000000000000007</v>
      </c>
      <c r="J4057" s="3">
        <v>10000</v>
      </c>
      <c r="K4057" s="7">
        <f t="shared" si="897"/>
        <v>1</v>
      </c>
      <c r="L4057" s="6">
        <f t="shared" si="898"/>
        <v>10.199999999999999</v>
      </c>
      <c r="M4057">
        <v>1</v>
      </c>
      <c r="N4057" s="9">
        <f t="shared" si="899"/>
        <v>1</v>
      </c>
      <c r="O4057" s="9">
        <f t="shared" si="900"/>
        <v>0</v>
      </c>
      <c r="P4057" s="9">
        <f t="shared" si="901"/>
        <v>0</v>
      </c>
      <c r="Q4057" s="8">
        <f t="shared" si="902"/>
        <v>10.199999999999999</v>
      </c>
      <c r="R4057" s="8">
        <f t="shared" si="903"/>
        <v>0</v>
      </c>
      <c r="S4057" t="str">
        <f t="shared" si="904"/>
        <v>11.00.00</v>
      </c>
      <c r="T4057" t="str">
        <f t="shared" si="905"/>
        <v>18.00.00</v>
      </c>
      <c r="U4057" t="str">
        <f t="shared" si="906"/>
        <v>18-nov-2019</v>
      </c>
      <c r="V4057">
        <f t="shared" si="907"/>
        <v>11</v>
      </c>
      <c r="W4057">
        <f t="shared" si="908"/>
        <v>2019</v>
      </c>
      <c r="X4057">
        <f t="shared" si="909"/>
        <v>18</v>
      </c>
      <c r="Y4057" s="25">
        <f t="shared" si="910"/>
        <v>31352.100000000344</v>
      </c>
    </row>
    <row r="4058" spans="1:25">
      <c r="A4058" t="s">
        <v>7077</v>
      </c>
      <c r="B4058" t="s">
        <v>7078</v>
      </c>
      <c r="C4058" t="s">
        <v>25</v>
      </c>
      <c r="D4058">
        <v>10</v>
      </c>
      <c r="E4058" s="36">
        <v>-67.8</v>
      </c>
      <c r="F4058" s="4">
        <v>-5.1000000000000004E-3</v>
      </c>
      <c r="G4058">
        <v>0</v>
      </c>
      <c r="H4058" s="25">
        <v>0</v>
      </c>
      <c r="I4058" s="25">
        <v>-69.5</v>
      </c>
      <c r="J4058" s="3">
        <v>10000</v>
      </c>
      <c r="K4058" s="7">
        <f t="shared" si="897"/>
        <v>-1</v>
      </c>
      <c r="L4058" s="6">
        <f t="shared" si="898"/>
        <v>-67.8</v>
      </c>
      <c r="M4058">
        <v>1</v>
      </c>
      <c r="N4058" s="9">
        <f t="shared" si="899"/>
        <v>0</v>
      </c>
      <c r="O4058" s="9">
        <f t="shared" si="900"/>
        <v>-1</v>
      </c>
      <c r="P4058" s="9">
        <f t="shared" si="901"/>
        <v>0</v>
      </c>
      <c r="Q4058" s="8">
        <f t="shared" si="902"/>
        <v>0</v>
      </c>
      <c r="R4058" s="8">
        <f t="shared" si="903"/>
        <v>-67.8</v>
      </c>
      <c r="S4058" t="str">
        <f t="shared" si="904"/>
        <v>13.40.00</v>
      </c>
      <c r="T4058" t="str">
        <f t="shared" si="905"/>
        <v>14.30.00</v>
      </c>
      <c r="U4058" t="str">
        <f t="shared" si="906"/>
        <v>18-nov-2019</v>
      </c>
      <c r="V4058">
        <f t="shared" si="907"/>
        <v>11</v>
      </c>
      <c r="W4058">
        <f t="shared" si="908"/>
        <v>2019</v>
      </c>
      <c r="X4058">
        <f t="shared" si="909"/>
        <v>18</v>
      </c>
      <c r="Y4058" s="25">
        <f t="shared" si="910"/>
        <v>31284.300000000345</v>
      </c>
    </row>
    <row r="4059" spans="1:25">
      <c r="A4059" t="s">
        <v>7078</v>
      </c>
      <c r="B4059" t="s">
        <v>7079</v>
      </c>
      <c r="C4059" t="s">
        <v>55</v>
      </c>
      <c r="D4059">
        <v>35</v>
      </c>
      <c r="E4059" s="36">
        <v>-42.6</v>
      </c>
      <c r="F4059" s="4">
        <v>-1.6000000000000001E-3</v>
      </c>
      <c r="G4059">
        <v>0</v>
      </c>
      <c r="H4059" s="25">
        <v>60.7</v>
      </c>
      <c r="I4059" s="25">
        <v>-42.9</v>
      </c>
      <c r="J4059" s="3">
        <v>10000</v>
      </c>
      <c r="K4059" s="7">
        <f t="shared" si="897"/>
        <v>-2</v>
      </c>
      <c r="L4059" s="6">
        <f t="shared" si="898"/>
        <v>-110.4</v>
      </c>
      <c r="M4059">
        <v>1</v>
      </c>
      <c r="N4059" s="9">
        <f t="shared" si="899"/>
        <v>0</v>
      </c>
      <c r="O4059" s="9">
        <f t="shared" si="900"/>
        <v>-1</v>
      </c>
      <c r="P4059" s="9">
        <f t="shared" si="901"/>
        <v>0</v>
      </c>
      <c r="Q4059" s="8">
        <f t="shared" si="902"/>
        <v>0</v>
      </c>
      <c r="R4059" s="8">
        <f t="shared" si="903"/>
        <v>-42.6</v>
      </c>
      <c r="S4059" t="str">
        <f t="shared" si="904"/>
        <v>14.30.00</v>
      </c>
      <c r="T4059" t="str">
        <f t="shared" si="905"/>
        <v>17.25.00</v>
      </c>
      <c r="U4059" t="str">
        <f t="shared" si="906"/>
        <v>18-nov-2019</v>
      </c>
      <c r="V4059">
        <f t="shared" si="907"/>
        <v>11</v>
      </c>
      <c r="W4059">
        <f t="shared" si="908"/>
        <v>2019</v>
      </c>
      <c r="X4059">
        <f t="shared" si="909"/>
        <v>18</v>
      </c>
      <c r="Y4059" s="25">
        <f t="shared" si="910"/>
        <v>31241.700000000346</v>
      </c>
    </row>
    <row r="4060" spans="1:25">
      <c r="A4060" t="s">
        <v>7080</v>
      </c>
      <c r="B4060" t="s">
        <v>7081</v>
      </c>
      <c r="C4060" t="s">
        <v>55</v>
      </c>
      <c r="D4060">
        <v>55</v>
      </c>
      <c r="E4060" s="36">
        <v>250.2</v>
      </c>
      <c r="F4060" s="4">
        <v>9.4000000000000004E-3</v>
      </c>
      <c r="G4060">
        <v>0</v>
      </c>
      <c r="H4060" s="25">
        <v>289.2</v>
      </c>
      <c r="I4060" s="25">
        <v>-1.4</v>
      </c>
      <c r="J4060" s="3">
        <v>10000</v>
      </c>
      <c r="K4060" s="7">
        <f t="shared" si="897"/>
        <v>1</v>
      </c>
      <c r="L4060" s="6">
        <f t="shared" si="898"/>
        <v>250.2</v>
      </c>
      <c r="M4060">
        <v>1</v>
      </c>
      <c r="N4060" s="9">
        <f t="shared" si="899"/>
        <v>1</v>
      </c>
      <c r="O4060" s="9">
        <f t="shared" si="900"/>
        <v>0</v>
      </c>
      <c r="P4060" s="9">
        <f t="shared" si="901"/>
        <v>0</v>
      </c>
      <c r="Q4060" s="8">
        <f t="shared" si="902"/>
        <v>250.2</v>
      </c>
      <c r="R4060" s="8">
        <f t="shared" si="903"/>
        <v>0</v>
      </c>
      <c r="S4060" t="str">
        <f t="shared" si="904"/>
        <v>12.50.00</v>
      </c>
      <c r="T4060" t="str">
        <f t="shared" si="905"/>
        <v>17.25.00</v>
      </c>
      <c r="U4060" t="str">
        <f t="shared" si="906"/>
        <v>19-nov-2019</v>
      </c>
      <c r="V4060">
        <f t="shared" si="907"/>
        <v>11</v>
      </c>
      <c r="W4060">
        <f t="shared" si="908"/>
        <v>2019</v>
      </c>
      <c r="X4060">
        <f t="shared" si="909"/>
        <v>19</v>
      </c>
      <c r="Y4060" s="25">
        <f t="shared" si="910"/>
        <v>31491.900000000347</v>
      </c>
    </row>
    <row r="4061" spans="1:25">
      <c r="A4061" t="s">
        <v>7082</v>
      </c>
      <c r="B4061" t="s">
        <v>7083</v>
      </c>
      <c r="C4061" t="s">
        <v>25</v>
      </c>
      <c r="D4061">
        <v>53</v>
      </c>
      <c r="E4061" s="36">
        <v>55.4</v>
      </c>
      <c r="F4061" s="4">
        <v>4.1999999999999997E-3</v>
      </c>
      <c r="G4061">
        <v>0</v>
      </c>
      <c r="H4061" s="25">
        <v>55.7</v>
      </c>
      <c r="I4061" s="25">
        <v>0</v>
      </c>
      <c r="J4061" s="3">
        <v>10000</v>
      </c>
      <c r="K4061" s="7">
        <f t="shared" si="897"/>
        <v>2</v>
      </c>
      <c r="L4061" s="6">
        <f t="shared" si="898"/>
        <v>305.59999999999997</v>
      </c>
      <c r="M4061">
        <v>1</v>
      </c>
      <c r="N4061" s="9">
        <f t="shared" si="899"/>
        <v>1</v>
      </c>
      <c r="O4061" s="9">
        <f t="shared" si="900"/>
        <v>0</v>
      </c>
      <c r="P4061" s="9">
        <f t="shared" si="901"/>
        <v>0</v>
      </c>
      <c r="Q4061" s="8">
        <f t="shared" si="902"/>
        <v>55.4</v>
      </c>
      <c r="R4061" s="8">
        <f t="shared" si="903"/>
        <v>0</v>
      </c>
      <c r="S4061" t="str">
        <f t="shared" si="904"/>
        <v>13.00.00</v>
      </c>
      <c r="T4061" t="str">
        <f t="shared" si="905"/>
        <v>17.25.00</v>
      </c>
      <c r="U4061" t="str">
        <f t="shared" si="906"/>
        <v>20-nov-2019</v>
      </c>
      <c r="V4061">
        <f t="shared" si="907"/>
        <v>11</v>
      </c>
      <c r="W4061">
        <f t="shared" si="908"/>
        <v>2019</v>
      </c>
      <c r="X4061">
        <f t="shared" si="909"/>
        <v>20</v>
      </c>
      <c r="Y4061" s="25">
        <f t="shared" si="910"/>
        <v>31547.300000000349</v>
      </c>
    </row>
    <row r="4062" spans="1:25">
      <c r="A4062" t="s">
        <v>7084</v>
      </c>
      <c r="B4062" t="s">
        <v>7085</v>
      </c>
      <c r="C4062" t="s">
        <v>25</v>
      </c>
      <c r="D4062">
        <v>78</v>
      </c>
      <c r="E4062" s="36">
        <v>59.8</v>
      </c>
      <c r="F4062" s="4">
        <v>4.5999999999999999E-3</v>
      </c>
      <c r="G4062">
        <v>0</v>
      </c>
      <c r="H4062" s="25">
        <v>64.2</v>
      </c>
      <c r="I4062" s="25">
        <v>0</v>
      </c>
      <c r="J4062" s="3">
        <v>10000</v>
      </c>
      <c r="K4062" s="7">
        <f t="shared" si="897"/>
        <v>3</v>
      </c>
      <c r="L4062" s="6">
        <f t="shared" si="898"/>
        <v>365.4</v>
      </c>
      <c r="M4062">
        <v>1</v>
      </c>
      <c r="N4062" s="9">
        <f t="shared" si="899"/>
        <v>1</v>
      </c>
      <c r="O4062" s="9">
        <f t="shared" si="900"/>
        <v>0</v>
      </c>
      <c r="P4062" s="9">
        <f t="shared" si="901"/>
        <v>0</v>
      </c>
      <c r="Q4062" s="8">
        <f t="shared" si="902"/>
        <v>59.8</v>
      </c>
      <c r="R4062" s="8">
        <f t="shared" si="903"/>
        <v>0</v>
      </c>
      <c r="S4062" t="str">
        <f t="shared" si="904"/>
        <v>10.55.00</v>
      </c>
      <c r="T4062" t="str">
        <f t="shared" si="905"/>
        <v>17.25.00</v>
      </c>
      <c r="U4062" t="str">
        <f t="shared" si="906"/>
        <v>21-nov-2019</v>
      </c>
      <c r="V4062">
        <f t="shared" si="907"/>
        <v>11</v>
      </c>
      <c r="W4062">
        <f t="shared" si="908"/>
        <v>2019</v>
      </c>
      <c r="X4062">
        <f t="shared" si="909"/>
        <v>21</v>
      </c>
      <c r="Y4062" s="25">
        <f t="shared" si="910"/>
        <v>31607.100000000348</v>
      </c>
    </row>
    <row r="4063" spans="1:25">
      <c r="A4063" t="s">
        <v>5136</v>
      </c>
      <c r="B4063" t="s">
        <v>5137</v>
      </c>
      <c r="C4063" t="s">
        <v>25</v>
      </c>
      <c r="D4063">
        <v>22</v>
      </c>
      <c r="E4063" s="36">
        <v>66.900000000000006</v>
      </c>
      <c r="F4063" s="4">
        <v>5.1000000000000004E-3</v>
      </c>
      <c r="G4063">
        <v>0</v>
      </c>
      <c r="H4063" s="25">
        <v>95.2</v>
      </c>
      <c r="I4063" s="25">
        <v>-1.4</v>
      </c>
      <c r="J4063" s="3">
        <v>10000</v>
      </c>
      <c r="K4063" s="7">
        <f t="shared" si="897"/>
        <v>4</v>
      </c>
      <c r="L4063" s="6">
        <f t="shared" si="898"/>
        <v>432.29999999999995</v>
      </c>
      <c r="M4063">
        <v>1</v>
      </c>
      <c r="N4063" s="9">
        <f t="shared" si="899"/>
        <v>1</v>
      </c>
      <c r="O4063" s="9">
        <f t="shared" si="900"/>
        <v>0</v>
      </c>
      <c r="P4063" s="9">
        <f t="shared" si="901"/>
        <v>0</v>
      </c>
      <c r="Q4063" s="8">
        <f t="shared" si="902"/>
        <v>66.900000000000006</v>
      </c>
      <c r="R4063" s="8">
        <f t="shared" si="903"/>
        <v>0</v>
      </c>
      <c r="S4063" t="str">
        <f t="shared" si="904"/>
        <v>9.00.00</v>
      </c>
      <c r="T4063" t="str">
        <f t="shared" si="905"/>
        <v>7.00.00</v>
      </c>
      <c r="U4063" t="str">
        <f t="shared" si="906"/>
        <v>21-nov-2019</v>
      </c>
      <c r="V4063">
        <f t="shared" si="907"/>
        <v>11</v>
      </c>
      <c r="W4063">
        <f t="shared" si="908"/>
        <v>2019</v>
      </c>
      <c r="X4063">
        <f t="shared" si="909"/>
        <v>21</v>
      </c>
      <c r="Y4063" s="25">
        <f t="shared" si="910"/>
        <v>31674.000000000349</v>
      </c>
    </row>
    <row r="4064" spans="1:25">
      <c r="A4064" t="s">
        <v>3843</v>
      </c>
      <c r="B4064" t="s">
        <v>3844</v>
      </c>
      <c r="C4064" t="s">
        <v>25</v>
      </c>
      <c r="D4064">
        <v>13</v>
      </c>
      <c r="E4064" s="36">
        <v>-24.5</v>
      </c>
      <c r="F4064" s="4">
        <v>-1.9E-3</v>
      </c>
      <c r="G4064">
        <v>0</v>
      </c>
      <c r="H4064" s="25">
        <v>0</v>
      </c>
      <c r="I4064" s="25">
        <v>-85.3</v>
      </c>
      <c r="J4064" s="3">
        <v>10000</v>
      </c>
      <c r="K4064" s="7">
        <f t="shared" si="897"/>
        <v>-1</v>
      </c>
      <c r="L4064" s="6">
        <f t="shared" si="898"/>
        <v>-24.5</v>
      </c>
      <c r="M4064">
        <v>1</v>
      </c>
      <c r="N4064" s="9">
        <f t="shared" si="899"/>
        <v>0</v>
      </c>
      <c r="O4064" s="9">
        <f t="shared" si="900"/>
        <v>-1</v>
      </c>
      <c r="P4064" s="9">
        <f t="shared" si="901"/>
        <v>0</v>
      </c>
      <c r="Q4064" s="8">
        <f t="shared" si="902"/>
        <v>0</v>
      </c>
      <c r="R4064" s="8">
        <f t="shared" si="903"/>
        <v>-24.5</v>
      </c>
      <c r="S4064" t="str">
        <f t="shared" si="904"/>
        <v>10.00.00</v>
      </c>
      <c r="T4064" t="str">
        <f t="shared" si="905"/>
        <v>0.00.00</v>
      </c>
      <c r="U4064" t="str">
        <f t="shared" si="906"/>
        <v>22-nov-2019</v>
      </c>
      <c r="V4064">
        <f t="shared" si="907"/>
        <v>11</v>
      </c>
      <c r="W4064">
        <f t="shared" si="908"/>
        <v>2019</v>
      </c>
      <c r="X4064">
        <f t="shared" si="909"/>
        <v>22</v>
      </c>
      <c r="Y4064" s="25">
        <f t="shared" si="910"/>
        <v>31649.500000000349</v>
      </c>
    </row>
    <row r="4065" spans="1:25">
      <c r="A4065" t="s">
        <v>7852</v>
      </c>
      <c r="B4065" t="s">
        <v>7853</v>
      </c>
      <c r="C4065" t="s">
        <v>55</v>
      </c>
      <c r="D4065">
        <v>9</v>
      </c>
      <c r="E4065" s="36">
        <v>10.1</v>
      </c>
      <c r="F4065" s="4">
        <v>8.0000000000000004E-4</v>
      </c>
      <c r="G4065">
        <v>0</v>
      </c>
      <c r="H4065" s="25">
        <v>31.1</v>
      </c>
      <c r="I4065" s="25">
        <v>-17.600000000000001</v>
      </c>
      <c r="J4065" s="3">
        <v>10000</v>
      </c>
      <c r="K4065" s="7">
        <f t="shared" si="897"/>
        <v>1</v>
      </c>
      <c r="L4065" s="6">
        <f t="shared" si="898"/>
        <v>10.1</v>
      </c>
      <c r="M4065">
        <v>1</v>
      </c>
      <c r="N4065" s="9">
        <f t="shared" si="899"/>
        <v>1</v>
      </c>
      <c r="O4065" s="9">
        <f t="shared" si="900"/>
        <v>0</v>
      </c>
      <c r="P4065" s="9">
        <f t="shared" si="901"/>
        <v>0</v>
      </c>
      <c r="Q4065" s="8">
        <f t="shared" si="902"/>
        <v>10.1</v>
      </c>
      <c r="R4065" s="8">
        <f t="shared" si="903"/>
        <v>0</v>
      </c>
      <c r="S4065" t="str">
        <f t="shared" si="904"/>
        <v>10.15.00</v>
      </c>
      <c r="T4065" t="str">
        <f t="shared" si="905"/>
        <v>12.30.00</v>
      </c>
      <c r="U4065" t="str">
        <f t="shared" si="906"/>
        <v>22-nov-2019</v>
      </c>
      <c r="V4065">
        <f t="shared" si="907"/>
        <v>11</v>
      </c>
      <c r="W4065">
        <f t="shared" si="908"/>
        <v>2019</v>
      </c>
      <c r="X4065">
        <f t="shared" si="909"/>
        <v>22</v>
      </c>
      <c r="Y4065" s="25">
        <f t="shared" si="910"/>
        <v>31659.600000000348</v>
      </c>
    </row>
    <row r="4066" spans="1:25">
      <c r="A4066" t="s">
        <v>7087</v>
      </c>
      <c r="B4066" t="s">
        <v>7088</v>
      </c>
      <c r="C4066" t="s">
        <v>55</v>
      </c>
      <c r="D4066">
        <v>29</v>
      </c>
      <c r="E4066" s="36">
        <v>-0.4</v>
      </c>
      <c r="F4066" s="4">
        <v>0</v>
      </c>
      <c r="G4066">
        <v>0</v>
      </c>
      <c r="H4066" s="25">
        <v>74.8</v>
      </c>
      <c r="I4066" s="25">
        <v>-17.2</v>
      </c>
      <c r="J4066" s="3">
        <v>10000</v>
      </c>
      <c r="K4066" s="7">
        <f t="shared" si="897"/>
        <v>-1</v>
      </c>
      <c r="L4066" s="6">
        <f t="shared" si="898"/>
        <v>-0.4</v>
      </c>
      <c r="M4066">
        <v>1</v>
      </c>
      <c r="N4066" s="9">
        <f t="shared" si="899"/>
        <v>0</v>
      </c>
      <c r="O4066" s="9">
        <f t="shared" si="900"/>
        <v>-1</v>
      </c>
      <c r="P4066" s="9">
        <f t="shared" si="901"/>
        <v>0</v>
      </c>
      <c r="Q4066" s="8">
        <f t="shared" si="902"/>
        <v>0</v>
      </c>
      <c r="R4066" s="8">
        <f t="shared" si="903"/>
        <v>-0.4</v>
      </c>
      <c r="S4066" t="str">
        <f t="shared" si="904"/>
        <v>11.10.00</v>
      </c>
      <c r="T4066" t="str">
        <f t="shared" si="905"/>
        <v>13.35.00</v>
      </c>
      <c r="U4066" t="str">
        <f t="shared" si="906"/>
        <v>22-nov-2019</v>
      </c>
      <c r="V4066">
        <f t="shared" si="907"/>
        <v>11</v>
      </c>
      <c r="W4066">
        <f t="shared" si="908"/>
        <v>2019</v>
      </c>
      <c r="X4066">
        <f t="shared" si="909"/>
        <v>22</v>
      </c>
      <c r="Y4066" s="25">
        <f t="shared" si="910"/>
        <v>31659.200000000346</v>
      </c>
    </row>
    <row r="4067" spans="1:25">
      <c r="A4067" t="s">
        <v>2769</v>
      </c>
      <c r="B4067" t="s">
        <v>2770</v>
      </c>
      <c r="C4067" t="s">
        <v>55</v>
      </c>
      <c r="D4067">
        <v>8</v>
      </c>
      <c r="E4067" s="38">
        <v>-81.599999999999994</v>
      </c>
      <c r="F4067" s="4">
        <v>-3.0999999999999999E-3</v>
      </c>
      <c r="G4067">
        <v>0</v>
      </c>
      <c r="H4067" s="25">
        <v>0</v>
      </c>
      <c r="I4067" s="25">
        <v>-91.2</v>
      </c>
      <c r="J4067" s="3">
        <v>10000</v>
      </c>
      <c r="K4067" s="7">
        <f t="shared" si="897"/>
        <v>-2</v>
      </c>
      <c r="L4067" s="6">
        <f t="shared" si="898"/>
        <v>-82</v>
      </c>
      <c r="M4067">
        <v>1</v>
      </c>
      <c r="N4067" s="9">
        <f t="shared" si="899"/>
        <v>0</v>
      </c>
      <c r="O4067" s="9">
        <f t="shared" si="900"/>
        <v>-1</v>
      </c>
      <c r="P4067" s="9">
        <f t="shared" si="901"/>
        <v>0</v>
      </c>
      <c r="Q4067" s="8">
        <f t="shared" si="902"/>
        <v>0</v>
      </c>
      <c r="R4067" s="8">
        <f t="shared" si="903"/>
        <v>-81.599999999999994</v>
      </c>
      <c r="S4067" t="str">
        <f t="shared" si="904"/>
        <v>13.00.00</v>
      </c>
      <c r="T4067" t="str">
        <f t="shared" si="905"/>
        <v>21.00.00</v>
      </c>
      <c r="U4067" t="str">
        <f t="shared" si="906"/>
        <v>22-nov-2019</v>
      </c>
      <c r="V4067">
        <f t="shared" si="907"/>
        <v>11</v>
      </c>
      <c r="W4067">
        <f t="shared" si="908"/>
        <v>2019</v>
      </c>
      <c r="X4067">
        <f t="shared" si="909"/>
        <v>22</v>
      </c>
      <c r="Y4067" s="25">
        <f t="shared" si="910"/>
        <v>31577.600000000348</v>
      </c>
    </row>
    <row r="4068" spans="1:25">
      <c r="A4068" t="s">
        <v>7088</v>
      </c>
      <c r="B4068" t="s">
        <v>7089</v>
      </c>
      <c r="C4068" t="s">
        <v>25</v>
      </c>
      <c r="D4068">
        <v>46</v>
      </c>
      <c r="E4068" s="36">
        <v>0.9</v>
      </c>
      <c r="F4068" s="4">
        <v>1E-4</v>
      </c>
      <c r="G4068">
        <v>0</v>
      </c>
      <c r="H4068" s="25">
        <v>31.5</v>
      </c>
      <c r="I4068" s="25">
        <v>-1.3</v>
      </c>
      <c r="J4068" s="3">
        <v>10000</v>
      </c>
      <c r="K4068" s="7">
        <f t="shared" si="897"/>
        <v>1</v>
      </c>
      <c r="L4068" s="6">
        <f t="shared" si="898"/>
        <v>0.9</v>
      </c>
      <c r="M4068">
        <v>1</v>
      </c>
      <c r="N4068" s="9">
        <f t="shared" si="899"/>
        <v>1</v>
      </c>
      <c r="O4068" s="9">
        <f t="shared" si="900"/>
        <v>0</v>
      </c>
      <c r="P4068" s="9">
        <f t="shared" si="901"/>
        <v>0</v>
      </c>
      <c r="Q4068" s="8">
        <f t="shared" si="902"/>
        <v>0.9</v>
      </c>
      <c r="R4068" s="8">
        <f t="shared" si="903"/>
        <v>0</v>
      </c>
      <c r="S4068" t="str">
        <f t="shared" si="904"/>
        <v>13.35.00</v>
      </c>
      <c r="T4068" t="str">
        <f t="shared" si="905"/>
        <v>17.25.00</v>
      </c>
      <c r="U4068" t="str">
        <f t="shared" si="906"/>
        <v>22-nov-2019</v>
      </c>
      <c r="V4068">
        <f t="shared" si="907"/>
        <v>11</v>
      </c>
      <c r="W4068">
        <f t="shared" si="908"/>
        <v>2019</v>
      </c>
      <c r="X4068">
        <f t="shared" si="909"/>
        <v>22</v>
      </c>
      <c r="Y4068" s="25">
        <f t="shared" si="910"/>
        <v>31578.500000000349</v>
      </c>
    </row>
    <row r="4069" spans="1:25">
      <c r="A4069" t="s">
        <v>5138</v>
      </c>
      <c r="B4069" t="s">
        <v>5139</v>
      </c>
      <c r="C4069" t="s">
        <v>25</v>
      </c>
      <c r="D4069">
        <v>13</v>
      </c>
      <c r="E4069" s="36">
        <v>20.2</v>
      </c>
      <c r="F4069" s="4">
        <v>1.5E-3</v>
      </c>
      <c r="G4069">
        <v>0</v>
      </c>
      <c r="H4069" s="25">
        <v>56</v>
      </c>
      <c r="I4069" s="25">
        <v>-3.3</v>
      </c>
      <c r="J4069" s="3">
        <v>10000</v>
      </c>
      <c r="K4069" s="7">
        <f t="shared" si="897"/>
        <v>2</v>
      </c>
      <c r="L4069" s="6">
        <f t="shared" si="898"/>
        <v>21.099999999999998</v>
      </c>
      <c r="M4069">
        <v>1</v>
      </c>
      <c r="N4069" s="9">
        <f t="shared" si="899"/>
        <v>1</v>
      </c>
      <c r="O4069" s="9">
        <f t="shared" si="900"/>
        <v>0</v>
      </c>
      <c r="P4069" s="9">
        <f t="shared" si="901"/>
        <v>0</v>
      </c>
      <c r="Q4069" s="8">
        <f t="shared" si="902"/>
        <v>20.2</v>
      </c>
      <c r="R4069" s="8">
        <f t="shared" si="903"/>
        <v>0</v>
      </c>
      <c r="S4069" t="str">
        <f t="shared" si="904"/>
        <v>22.00.00</v>
      </c>
      <c r="T4069" t="str">
        <f t="shared" si="905"/>
        <v>12.00.00</v>
      </c>
      <c r="U4069" t="str">
        <f t="shared" si="906"/>
        <v>22-nov-2019</v>
      </c>
      <c r="V4069">
        <f t="shared" si="907"/>
        <v>11</v>
      </c>
      <c r="W4069">
        <f t="shared" si="908"/>
        <v>2019</v>
      </c>
      <c r="X4069">
        <f t="shared" si="909"/>
        <v>22</v>
      </c>
      <c r="Y4069" s="25">
        <f t="shared" si="910"/>
        <v>31598.70000000035</v>
      </c>
    </row>
    <row r="4070" spans="1:25">
      <c r="A4070" t="s">
        <v>7086</v>
      </c>
      <c r="B4070" t="s">
        <v>7087</v>
      </c>
      <c r="C4070" t="s">
        <v>25</v>
      </c>
      <c r="D4070">
        <v>22</v>
      </c>
      <c r="E4070" s="36">
        <v>-62.6</v>
      </c>
      <c r="F4070" s="4">
        <v>-4.7000000000000002E-3</v>
      </c>
      <c r="G4070">
        <v>0</v>
      </c>
      <c r="H4070" s="25">
        <v>14.6</v>
      </c>
      <c r="I4070" s="25">
        <v>-73.599999999999994</v>
      </c>
      <c r="J4070" s="3">
        <v>10000</v>
      </c>
      <c r="K4070" s="7">
        <f t="shared" si="897"/>
        <v>-1</v>
      </c>
      <c r="L4070" s="6">
        <f t="shared" si="898"/>
        <v>-62.6</v>
      </c>
      <c r="M4070">
        <v>1</v>
      </c>
      <c r="N4070" s="9">
        <f t="shared" si="899"/>
        <v>0</v>
      </c>
      <c r="O4070" s="9">
        <f t="shared" si="900"/>
        <v>-1</v>
      </c>
      <c r="P4070" s="9">
        <f t="shared" si="901"/>
        <v>0</v>
      </c>
      <c r="Q4070" s="8">
        <f t="shared" si="902"/>
        <v>0</v>
      </c>
      <c r="R4070" s="8">
        <f t="shared" si="903"/>
        <v>-62.6</v>
      </c>
      <c r="S4070" t="str">
        <f t="shared" si="904"/>
        <v>9.20.00</v>
      </c>
      <c r="T4070" t="str">
        <f t="shared" si="905"/>
        <v>11.10.00</v>
      </c>
      <c r="U4070" t="str">
        <f t="shared" si="906"/>
        <v>22-nov-2019</v>
      </c>
      <c r="V4070">
        <f t="shared" si="907"/>
        <v>11</v>
      </c>
      <c r="W4070">
        <f t="shared" si="908"/>
        <v>2019</v>
      </c>
      <c r="X4070">
        <f t="shared" si="909"/>
        <v>22</v>
      </c>
      <c r="Y4070" s="25">
        <f t="shared" si="910"/>
        <v>31536.100000000351</v>
      </c>
    </row>
    <row r="4071" spans="1:25">
      <c r="A4071" t="s">
        <v>5139</v>
      </c>
      <c r="B4071" t="s">
        <v>5140</v>
      </c>
      <c r="C4071" t="s">
        <v>55</v>
      </c>
      <c r="D4071">
        <v>9</v>
      </c>
      <c r="E4071" s="36">
        <v>-39.799999999999997</v>
      </c>
      <c r="F4071" s="4">
        <v>-3.0000000000000001E-3</v>
      </c>
      <c r="G4071">
        <v>0</v>
      </c>
      <c r="H4071" s="25">
        <v>0</v>
      </c>
      <c r="I4071" s="25">
        <v>-40.799999999999997</v>
      </c>
      <c r="J4071" s="3">
        <v>10000</v>
      </c>
      <c r="K4071" s="7">
        <f t="shared" si="897"/>
        <v>-2</v>
      </c>
      <c r="L4071" s="6">
        <f t="shared" si="898"/>
        <v>-102.4</v>
      </c>
      <c r="M4071">
        <v>1</v>
      </c>
      <c r="N4071" s="9">
        <f t="shared" si="899"/>
        <v>0</v>
      </c>
      <c r="O4071" s="9">
        <f t="shared" si="900"/>
        <v>-1</v>
      </c>
      <c r="P4071" s="9">
        <f t="shared" si="901"/>
        <v>0</v>
      </c>
      <c r="Q4071" s="8">
        <f t="shared" si="902"/>
        <v>0</v>
      </c>
      <c r="R4071" s="8">
        <f t="shared" si="903"/>
        <v>-39.799999999999997</v>
      </c>
      <c r="S4071" t="str">
        <f t="shared" si="904"/>
        <v>12.00.00</v>
      </c>
      <c r="T4071" t="str">
        <f t="shared" si="905"/>
        <v>21.00.00</v>
      </c>
      <c r="U4071" t="str">
        <f t="shared" si="906"/>
        <v>25-nov-2019</v>
      </c>
      <c r="V4071">
        <f t="shared" si="907"/>
        <v>11</v>
      </c>
      <c r="W4071">
        <f t="shared" si="908"/>
        <v>2019</v>
      </c>
      <c r="X4071">
        <f t="shared" si="909"/>
        <v>25</v>
      </c>
      <c r="Y4071" s="25">
        <f t="shared" si="910"/>
        <v>31496.300000000352</v>
      </c>
    </row>
    <row r="4072" spans="1:25">
      <c r="A4072" t="s">
        <v>5141</v>
      </c>
      <c r="B4072" t="s">
        <v>5142</v>
      </c>
      <c r="C4072" t="s">
        <v>55</v>
      </c>
      <c r="D4072">
        <v>10</v>
      </c>
      <c r="E4072" s="36">
        <v>3.9</v>
      </c>
      <c r="F4072" s="4">
        <v>2.9999999999999997E-4</v>
      </c>
      <c r="G4072">
        <v>0</v>
      </c>
      <c r="H4072" s="25">
        <v>47</v>
      </c>
      <c r="I4072" s="25">
        <v>-1.6</v>
      </c>
      <c r="J4072" s="3">
        <v>10000</v>
      </c>
      <c r="K4072" s="7">
        <f t="shared" si="897"/>
        <v>1</v>
      </c>
      <c r="L4072" s="6">
        <f t="shared" si="898"/>
        <v>3.9</v>
      </c>
      <c r="M4072">
        <v>1</v>
      </c>
      <c r="N4072" s="9">
        <f t="shared" si="899"/>
        <v>1</v>
      </c>
      <c r="O4072" s="9">
        <f t="shared" si="900"/>
        <v>0</v>
      </c>
      <c r="P4072" s="9">
        <f t="shared" si="901"/>
        <v>0</v>
      </c>
      <c r="Q4072" s="8">
        <f t="shared" si="902"/>
        <v>3.9</v>
      </c>
      <c r="R4072" s="8">
        <f t="shared" si="903"/>
        <v>0</v>
      </c>
      <c r="S4072" t="str">
        <f t="shared" si="904"/>
        <v>7.00.00</v>
      </c>
      <c r="T4072" t="str">
        <f t="shared" si="905"/>
        <v>17.00.00</v>
      </c>
      <c r="U4072" t="str">
        <f t="shared" si="906"/>
        <v>26-nov-2019</v>
      </c>
      <c r="V4072">
        <f t="shared" si="907"/>
        <v>11</v>
      </c>
      <c r="W4072">
        <f t="shared" si="908"/>
        <v>2019</v>
      </c>
      <c r="X4072">
        <f t="shared" si="909"/>
        <v>26</v>
      </c>
      <c r="Y4072" s="25">
        <f t="shared" si="910"/>
        <v>31500.200000000354</v>
      </c>
    </row>
    <row r="4073" spans="1:25">
      <c r="A4073" t="s">
        <v>7854</v>
      </c>
      <c r="B4073" t="s">
        <v>7855</v>
      </c>
      <c r="C4073" t="s">
        <v>25</v>
      </c>
      <c r="D4073">
        <v>43</v>
      </c>
      <c r="E4073" s="36">
        <v>2.2000000000000002</v>
      </c>
      <c r="F4073" s="4">
        <v>2.0000000000000001E-4</v>
      </c>
      <c r="G4073">
        <v>0</v>
      </c>
      <c r="H4073" s="25">
        <v>14.2</v>
      </c>
      <c r="I4073" s="25">
        <v>-28</v>
      </c>
      <c r="J4073" s="3">
        <v>10000</v>
      </c>
      <c r="K4073" s="7">
        <f t="shared" si="897"/>
        <v>2</v>
      </c>
      <c r="L4073" s="6">
        <f t="shared" si="898"/>
        <v>6.1</v>
      </c>
      <c r="M4073">
        <v>1</v>
      </c>
      <c r="N4073" s="9">
        <f t="shared" si="899"/>
        <v>1</v>
      </c>
      <c r="O4073" s="9">
        <f t="shared" si="900"/>
        <v>0</v>
      </c>
      <c r="P4073" s="9">
        <f t="shared" si="901"/>
        <v>0</v>
      </c>
      <c r="Q4073" s="8">
        <f t="shared" si="902"/>
        <v>2.2000000000000002</v>
      </c>
      <c r="R4073" s="8">
        <f t="shared" si="903"/>
        <v>0</v>
      </c>
      <c r="S4073" t="str">
        <f t="shared" si="904"/>
        <v>10.15.00</v>
      </c>
      <c r="T4073" t="str">
        <f t="shared" si="905"/>
        <v>21.00.00</v>
      </c>
      <c r="U4073" t="str">
        <f t="shared" si="906"/>
        <v>27-nov-2019</v>
      </c>
      <c r="V4073">
        <f t="shared" si="907"/>
        <v>11</v>
      </c>
      <c r="W4073">
        <f t="shared" si="908"/>
        <v>2019</v>
      </c>
      <c r="X4073">
        <f t="shared" si="909"/>
        <v>27</v>
      </c>
      <c r="Y4073" s="25">
        <f t="shared" si="910"/>
        <v>31502.400000000354</v>
      </c>
    </row>
    <row r="4074" spans="1:25">
      <c r="A4074" t="s">
        <v>5143</v>
      </c>
      <c r="B4074" t="s">
        <v>5144</v>
      </c>
      <c r="C4074" t="s">
        <v>25</v>
      </c>
      <c r="D4074">
        <v>16</v>
      </c>
      <c r="E4074" s="36">
        <v>-37.1</v>
      </c>
      <c r="F4074" s="4">
        <v>-2.8E-3</v>
      </c>
      <c r="G4074">
        <v>0</v>
      </c>
      <c r="H4074" s="25">
        <v>4.3</v>
      </c>
      <c r="I4074" s="25">
        <v>-48.3</v>
      </c>
      <c r="J4074" s="3">
        <v>10000</v>
      </c>
      <c r="K4074" s="7">
        <f t="shared" si="897"/>
        <v>-1</v>
      </c>
      <c r="L4074" s="6">
        <f t="shared" si="898"/>
        <v>-37.1</v>
      </c>
      <c r="M4074">
        <v>1</v>
      </c>
      <c r="N4074" s="9">
        <f t="shared" si="899"/>
        <v>0</v>
      </c>
      <c r="O4074" s="9">
        <f t="shared" si="900"/>
        <v>-1</v>
      </c>
      <c r="P4074" s="9">
        <f t="shared" si="901"/>
        <v>0</v>
      </c>
      <c r="Q4074" s="8">
        <f t="shared" si="902"/>
        <v>0</v>
      </c>
      <c r="R4074" s="8">
        <f t="shared" si="903"/>
        <v>-37.1</v>
      </c>
      <c r="S4074" t="str">
        <f t="shared" si="904"/>
        <v>11.00.00</v>
      </c>
      <c r="T4074" t="str">
        <f t="shared" si="905"/>
        <v>3.00.00</v>
      </c>
      <c r="U4074" t="str">
        <f t="shared" si="906"/>
        <v>27-nov-2019</v>
      </c>
      <c r="V4074">
        <f t="shared" si="907"/>
        <v>11</v>
      </c>
      <c r="W4074">
        <f t="shared" si="908"/>
        <v>2019</v>
      </c>
      <c r="X4074">
        <f t="shared" si="909"/>
        <v>27</v>
      </c>
      <c r="Y4074" s="25">
        <f t="shared" si="910"/>
        <v>31465.300000000356</v>
      </c>
    </row>
    <row r="4075" spans="1:25">
      <c r="A4075" t="s">
        <v>7090</v>
      </c>
      <c r="B4075" t="s">
        <v>7091</v>
      </c>
      <c r="C4075" t="s">
        <v>55</v>
      </c>
      <c r="D4075">
        <v>50</v>
      </c>
      <c r="E4075" s="36">
        <v>-10.6</v>
      </c>
      <c r="F4075" s="4">
        <v>-4.0000000000000002E-4</v>
      </c>
      <c r="G4075">
        <v>0</v>
      </c>
      <c r="H4075" s="25">
        <v>12.8</v>
      </c>
      <c r="I4075" s="25">
        <v>-31.2</v>
      </c>
      <c r="J4075" s="3">
        <v>10000</v>
      </c>
      <c r="K4075" s="7">
        <f t="shared" si="897"/>
        <v>-2</v>
      </c>
      <c r="L4075" s="6">
        <f t="shared" si="898"/>
        <v>-47.7</v>
      </c>
      <c r="M4075">
        <v>1</v>
      </c>
      <c r="N4075" s="9">
        <f t="shared" si="899"/>
        <v>0</v>
      </c>
      <c r="O4075" s="9">
        <f t="shared" si="900"/>
        <v>-1</v>
      </c>
      <c r="P4075" s="9">
        <f t="shared" si="901"/>
        <v>0</v>
      </c>
      <c r="Q4075" s="8">
        <f t="shared" si="902"/>
        <v>0</v>
      </c>
      <c r="R4075" s="8">
        <f t="shared" si="903"/>
        <v>-10.6</v>
      </c>
      <c r="S4075" t="str">
        <f t="shared" si="904"/>
        <v>13.15.00</v>
      </c>
      <c r="T4075" t="str">
        <f t="shared" si="905"/>
        <v>17.25.00</v>
      </c>
      <c r="U4075" t="str">
        <f t="shared" si="906"/>
        <v>27-nov-2019</v>
      </c>
      <c r="V4075">
        <f t="shared" si="907"/>
        <v>11</v>
      </c>
      <c r="W4075">
        <f t="shared" si="908"/>
        <v>2019</v>
      </c>
      <c r="X4075">
        <f t="shared" si="909"/>
        <v>27</v>
      </c>
      <c r="Y4075" s="25">
        <f t="shared" si="910"/>
        <v>31454.700000000357</v>
      </c>
    </row>
    <row r="4076" spans="1:25">
      <c r="A4076" t="s">
        <v>5144</v>
      </c>
      <c r="B4076" t="s">
        <v>3845</v>
      </c>
      <c r="C4076" t="s">
        <v>55</v>
      </c>
      <c r="D4076">
        <v>32</v>
      </c>
      <c r="E4076" s="36">
        <v>40</v>
      </c>
      <c r="F4076" s="4">
        <v>3.0000000000000001E-3</v>
      </c>
      <c r="G4076">
        <v>0</v>
      </c>
      <c r="H4076" s="25">
        <v>81.7</v>
      </c>
      <c r="I4076" s="25">
        <v>0</v>
      </c>
      <c r="J4076" s="3">
        <v>10000</v>
      </c>
      <c r="K4076" s="7">
        <f t="shared" si="897"/>
        <v>1</v>
      </c>
      <c r="L4076" s="6">
        <f t="shared" si="898"/>
        <v>40</v>
      </c>
      <c r="M4076">
        <v>1</v>
      </c>
      <c r="N4076" s="9">
        <f t="shared" si="899"/>
        <v>1</v>
      </c>
      <c r="O4076" s="9">
        <f t="shared" si="900"/>
        <v>0</v>
      </c>
      <c r="P4076" s="9">
        <f t="shared" si="901"/>
        <v>0</v>
      </c>
      <c r="Q4076" s="8">
        <f t="shared" si="902"/>
        <v>40</v>
      </c>
      <c r="R4076" s="8">
        <f t="shared" si="903"/>
        <v>0</v>
      </c>
      <c r="S4076" t="str">
        <f t="shared" si="904"/>
        <v>3.00.00</v>
      </c>
      <c r="T4076" t="str">
        <f t="shared" si="905"/>
        <v>11.00.00</v>
      </c>
      <c r="U4076" t="str">
        <f t="shared" si="906"/>
        <v>28-nov-2019</v>
      </c>
      <c r="V4076">
        <f t="shared" si="907"/>
        <v>11</v>
      </c>
      <c r="W4076">
        <f t="shared" si="908"/>
        <v>2019</v>
      </c>
      <c r="X4076">
        <f t="shared" si="909"/>
        <v>28</v>
      </c>
      <c r="Y4076" s="25">
        <f t="shared" si="910"/>
        <v>31494.700000000357</v>
      </c>
    </row>
    <row r="4077" spans="1:25">
      <c r="A4077" t="s">
        <v>7092</v>
      </c>
      <c r="B4077" t="s">
        <v>7093</v>
      </c>
      <c r="C4077" t="s">
        <v>25</v>
      </c>
      <c r="D4077">
        <v>85</v>
      </c>
      <c r="E4077" s="36">
        <v>8.6</v>
      </c>
      <c r="F4077" s="4">
        <v>5.9999999999999995E-4</v>
      </c>
      <c r="G4077">
        <v>0</v>
      </c>
      <c r="H4077" s="25">
        <v>55</v>
      </c>
      <c r="I4077" s="25">
        <v>-17.8</v>
      </c>
      <c r="J4077" s="3">
        <v>10000</v>
      </c>
      <c r="K4077" s="7">
        <f t="shared" si="897"/>
        <v>2</v>
      </c>
      <c r="L4077" s="6">
        <f t="shared" si="898"/>
        <v>48.6</v>
      </c>
      <c r="M4077">
        <v>1</v>
      </c>
      <c r="N4077" s="9">
        <f t="shared" si="899"/>
        <v>1</v>
      </c>
      <c r="O4077" s="9">
        <f t="shared" si="900"/>
        <v>0</v>
      </c>
      <c r="P4077" s="9">
        <f t="shared" si="901"/>
        <v>0</v>
      </c>
      <c r="Q4077" s="8">
        <f t="shared" si="902"/>
        <v>8.6</v>
      </c>
      <c r="R4077" s="8">
        <f t="shared" si="903"/>
        <v>0</v>
      </c>
      <c r="S4077" t="str">
        <f t="shared" si="904"/>
        <v>10.20.00</v>
      </c>
      <c r="T4077" t="str">
        <f t="shared" si="905"/>
        <v>17.25.00</v>
      </c>
      <c r="U4077" t="str">
        <f t="shared" si="906"/>
        <v>29-nov-2019</v>
      </c>
      <c r="V4077">
        <f t="shared" si="907"/>
        <v>11</v>
      </c>
      <c r="W4077">
        <f t="shared" si="908"/>
        <v>2019</v>
      </c>
      <c r="X4077">
        <f t="shared" si="909"/>
        <v>29</v>
      </c>
      <c r="Y4077" s="25">
        <f t="shared" si="910"/>
        <v>31503.300000000356</v>
      </c>
    </row>
    <row r="4078" spans="1:25">
      <c r="A4078" t="s">
        <v>3845</v>
      </c>
      <c r="B4078" t="s">
        <v>3846</v>
      </c>
      <c r="C4078" t="s">
        <v>25</v>
      </c>
      <c r="D4078">
        <v>12</v>
      </c>
      <c r="E4078" s="36">
        <v>15.8</v>
      </c>
      <c r="F4078" s="4">
        <v>1.1999999999999999E-3</v>
      </c>
      <c r="G4078">
        <v>0</v>
      </c>
      <c r="H4078" s="25">
        <v>44.1</v>
      </c>
      <c r="I4078" s="25">
        <v>-3.4</v>
      </c>
      <c r="J4078" s="3">
        <v>10000</v>
      </c>
      <c r="K4078" s="7">
        <f t="shared" si="897"/>
        <v>3</v>
      </c>
      <c r="L4078" s="6">
        <f t="shared" si="898"/>
        <v>64.400000000000006</v>
      </c>
      <c r="M4078">
        <v>1</v>
      </c>
      <c r="N4078" s="9">
        <f t="shared" si="899"/>
        <v>1</v>
      </c>
      <c r="O4078" s="9">
        <f t="shared" si="900"/>
        <v>0</v>
      </c>
      <c r="P4078" s="9">
        <f t="shared" si="901"/>
        <v>0</v>
      </c>
      <c r="Q4078" s="8">
        <f t="shared" si="902"/>
        <v>15.8</v>
      </c>
      <c r="R4078" s="8">
        <f t="shared" si="903"/>
        <v>0</v>
      </c>
      <c r="S4078" t="str">
        <f t="shared" si="904"/>
        <v>11.00.00</v>
      </c>
      <c r="T4078" t="str">
        <f t="shared" si="905"/>
        <v>0.00.00</v>
      </c>
      <c r="U4078" t="str">
        <f t="shared" si="906"/>
        <v>29-nov-2019</v>
      </c>
      <c r="V4078">
        <f t="shared" si="907"/>
        <v>11</v>
      </c>
      <c r="W4078">
        <f t="shared" si="908"/>
        <v>2019</v>
      </c>
      <c r="X4078">
        <f t="shared" si="909"/>
        <v>29</v>
      </c>
      <c r="Y4078" s="25">
        <f t="shared" si="910"/>
        <v>31519.100000000355</v>
      </c>
    </row>
    <row r="4079" spans="1:25">
      <c r="A4079" t="s">
        <v>2771</v>
      </c>
      <c r="B4079" t="s">
        <v>2772</v>
      </c>
      <c r="C4079" t="s">
        <v>25</v>
      </c>
      <c r="D4079">
        <v>9</v>
      </c>
      <c r="E4079" s="38">
        <v>7.6</v>
      </c>
      <c r="F4079" s="4">
        <v>2.9999999999999997E-4</v>
      </c>
      <c r="G4079">
        <v>0</v>
      </c>
      <c r="H4079" s="25">
        <v>75.599999999999994</v>
      </c>
      <c r="I4079" s="25">
        <v>-19.399999999999999</v>
      </c>
      <c r="J4079" s="3">
        <v>10000</v>
      </c>
      <c r="K4079" s="7">
        <f t="shared" si="897"/>
        <v>4</v>
      </c>
      <c r="L4079" s="6">
        <f t="shared" si="898"/>
        <v>72</v>
      </c>
      <c r="M4079">
        <v>1</v>
      </c>
      <c r="N4079" s="9">
        <f t="shared" si="899"/>
        <v>1</v>
      </c>
      <c r="O4079" s="9">
        <f t="shared" si="900"/>
        <v>0</v>
      </c>
      <c r="P4079" s="9">
        <f t="shared" si="901"/>
        <v>0</v>
      </c>
      <c r="Q4079" s="8">
        <f t="shared" si="902"/>
        <v>7.6</v>
      </c>
      <c r="R4079" s="8">
        <f t="shared" si="903"/>
        <v>0</v>
      </c>
      <c r="S4079" t="str">
        <f t="shared" si="904"/>
        <v>12.00.00</v>
      </c>
      <c r="T4079" t="str">
        <f t="shared" si="905"/>
        <v>21.00.00</v>
      </c>
      <c r="U4079" t="str">
        <f t="shared" si="906"/>
        <v>29-nov-2019</v>
      </c>
      <c r="V4079">
        <f t="shared" si="907"/>
        <v>11</v>
      </c>
      <c r="W4079">
        <f t="shared" si="908"/>
        <v>2019</v>
      </c>
      <c r="X4079">
        <f t="shared" si="909"/>
        <v>29</v>
      </c>
      <c r="Y4079" s="25">
        <f t="shared" si="910"/>
        <v>31526.700000000354</v>
      </c>
    </row>
    <row r="4080" spans="1:25">
      <c r="A4080" t="s">
        <v>5145</v>
      </c>
      <c r="B4080" t="s">
        <v>5146</v>
      </c>
      <c r="C4080" t="s">
        <v>25</v>
      </c>
      <c r="D4080">
        <v>10</v>
      </c>
      <c r="E4080" s="36">
        <v>-26.8</v>
      </c>
      <c r="F4080" s="4">
        <v>-2E-3</v>
      </c>
      <c r="G4080">
        <v>0</v>
      </c>
      <c r="H4080" s="25">
        <v>40.5</v>
      </c>
      <c r="I4080" s="25">
        <v>-31.8</v>
      </c>
      <c r="J4080" s="3">
        <v>10000</v>
      </c>
      <c r="K4080" s="7">
        <f t="shared" si="897"/>
        <v>-1</v>
      </c>
      <c r="L4080" s="6">
        <f t="shared" si="898"/>
        <v>-26.8</v>
      </c>
      <c r="M4080">
        <v>1</v>
      </c>
      <c r="N4080" s="9">
        <f t="shared" si="899"/>
        <v>0</v>
      </c>
      <c r="O4080" s="9">
        <f t="shared" si="900"/>
        <v>-1</v>
      </c>
      <c r="P4080" s="9">
        <f t="shared" si="901"/>
        <v>0</v>
      </c>
      <c r="Q4080" s="8">
        <f t="shared" si="902"/>
        <v>0</v>
      </c>
      <c r="R4080" s="8">
        <f t="shared" si="903"/>
        <v>-26.8</v>
      </c>
      <c r="S4080" t="str">
        <f t="shared" si="904"/>
        <v>2.00.00</v>
      </c>
      <c r="T4080" t="str">
        <f t="shared" si="905"/>
        <v>12.00.00</v>
      </c>
      <c r="U4080" t="str">
        <f t="shared" si="906"/>
        <v xml:space="preserve">2-dic-2019 </v>
      </c>
      <c r="V4080">
        <f t="shared" si="907"/>
        <v>12</v>
      </c>
      <c r="W4080">
        <f t="shared" si="908"/>
        <v>2019</v>
      </c>
      <c r="X4080">
        <f t="shared" si="909"/>
        <v>2</v>
      </c>
      <c r="Y4080" s="25">
        <f t="shared" si="910"/>
        <v>31499.900000000354</v>
      </c>
    </row>
    <row r="4081" spans="1:25">
      <c r="A4081" t="s">
        <v>7094</v>
      </c>
      <c r="B4081" t="s">
        <v>7095</v>
      </c>
      <c r="C4081" t="s">
        <v>25</v>
      </c>
      <c r="D4081">
        <v>95</v>
      </c>
      <c r="E4081" s="36">
        <v>-315.89999999999998</v>
      </c>
      <c r="F4081" s="4">
        <v>-2.3699999999999999E-2</v>
      </c>
      <c r="G4081">
        <v>0</v>
      </c>
      <c r="H4081" s="25">
        <v>33.9</v>
      </c>
      <c r="I4081" s="25">
        <v>-333.9</v>
      </c>
      <c r="J4081" s="3">
        <v>10000</v>
      </c>
      <c r="K4081" s="7">
        <f t="shared" si="897"/>
        <v>-2</v>
      </c>
      <c r="L4081" s="6">
        <f t="shared" si="898"/>
        <v>-342.7</v>
      </c>
      <c r="M4081">
        <v>1</v>
      </c>
      <c r="N4081" s="9">
        <f t="shared" si="899"/>
        <v>0</v>
      </c>
      <c r="O4081" s="9">
        <f t="shared" si="900"/>
        <v>-1</v>
      </c>
      <c r="P4081" s="9">
        <f t="shared" si="901"/>
        <v>0</v>
      </c>
      <c r="Q4081" s="8">
        <f t="shared" si="902"/>
        <v>0</v>
      </c>
      <c r="R4081" s="8">
        <f t="shared" si="903"/>
        <v>-315.89999999999998</v>
      </c>
      <c r="S4081" t="str">
        <f t="shared" si="904"/>
        <v>9.30.00</v>
      </c>
      <c r="T4081" t="str">
        <f t="shared" si="905"/>
        <v>17.25.00</v>
      </c>
      <c r="U4081" t="str">
        <f t="shared" si="906"/>
        <v xml:space="preserve">2-dic-2019 </v>
      </c>
      <c r="V4081">
        <f t="shared" si="907"/>
        <v>12</v>
      </c>
      <c r="W4081">
        <f t="shared" si="908"/>
        <v>2019</v>
      </c>
      <c r="X4081">
        <f t="shared" si="909"/>
        <v>2</v>
      </c>
      <c r="Y4081" s="25">
        <f t="shared" si="910"/>
        <v>31184.000000000353</v>
      </c>
    </row>
    <row r="4082" spans="1:25">
      <c r="A4082" t="s">
        <v>7096</v>
      </c>
      <c r="B4082" t="s">
        <v>7097</v>
      </c>
      <c r="C4082" t="s">
        <v>55</v>
      </c>
      <c r="D4082">
        <v>49</v>
      </c>
      <c r="E4082" s="36">
        <v>18.600000000000001</v>
      </c>
      <c r="F4082" s="4">
        <v>6.9999999999999999E-4</v>
      </c>
      <c r="G4082">
        <v>0</v>
      </c>
      <c r="H4082" s="25">
        <v>112.6</v>
      </c>
      <c r="I4082" s="25">
        <v>-86</v>
      </c>
      <c r="J4082" s="3">
        <v>10000</v>
      </c>
      <c r="K4082" s="7">
        <f t="shared" si="897"/>
        <v>1</v>
      </c>
      <c r="L4082" s="6">
        <f t="shared" si="898"/>
        <v>18.600000000000001</v>
      </c>
      <c r="M4082">
        <v>1</v>
      </c>
      <c r="N4082" s="9">
        <f t="shared" si="899"/>
        <v>1</v>
      </c>
      <c r="O4082" s="9">
        <f t="shared" si="900"/>
        <v>0</v>
      </c>
      <c r="P4082" s="9">
        <f t="shared" si="901"/>
        <v>0</v>
      </c>
      <c r="Q4082" s="8">
        <f t="shared" si="902"/>
        <v>18.600000000000001</v>
      </c>
      <c r="R4082" s="8">
        <f t="shared" si="903"/>
        <v>0</v>
      </c>
      <c r="S4082" t="str">
        <f t="shared" si="904"/>
        <v>11.30.00</v>
      </c>
      <c r="T4082" t="str">
        <f t="shared" si="905"/>
        <v>15.35.00</v>
      </c>
      <c r="U4082" t="str">
        <f t="shared" si="906"/>
        <v xml:space="preserve">3-dic-2019 </v>
      </c>
      <c r="V4082">
        <f t="shared" si="907"/>
        <v>12</v>
      </c>
      <c r="W4082">
        <f t="shared" si="908"/>
        <v>2019</v>
      </c>
      <c r="X4082">
        <f t="shared" si="909"/>
        <v>3</v>
      </c>
      <c r="Y4082" s="25">
        <f t="shared" si="910"/>
        <v>31202.600000000351</v>
      </c>
    </row>
    <row r="4083" spans="1:25">
      <c r="A4083" t="s">
        <v>7098</v>
      </c>
      <c r="B4083" t="s">
        <v>7099</v>
      </c>
      <c r="C4083" t="s">
        <v>25</v>
      </c>
      <c r="D4083">
        <v>8</v>
      </c>
      <c r="E4083" s="36">
        <v>-12</v>
      </c>
      <c r="F4083" s="4">
        <v>-8.9999999999999998E-4</v>
      </c>
      <c r="G4083">
        <v>0</v>
      </c>
      <c r="H4083" s="25">
        <v>0</v>
      </c>
      <c r="I4083" s="25">
        <v>-25.3</v>
      </c>
      <c r="J4083" s="3">
        <v>10000</v>
      </c>
      <c r="K4083" s="7">
        <f t="shared" si="897"/>
        <v>-1</v>
      </c>
      <c r="L4083" s="6">
        <f t="shared" si="898"/>
        <v>-12</v>
      </c>
      <c r="M4083">
        <v>1</v>
      </c>
      <c r="N4083" s="9">
        <f t="shared" si="899"/>
        <v>0</v>
      </c>
      <c r="O4083" s="9">
        <f t="shared" si="900"/>
        <v>-1</v>
      </c>
      <c r="P4083" s="9">
        <f t="shared" si="901"/>
        <v>0</v>
      </c>
      <c r="Q4083" s="8">
        <f t="shared" si="902"/>
        <v>0</v>
      </c>
      <c r="R4083" s="8">
        <f t="shared" si="903"/>
        <v>-12</v>
      </c>
      <c r="S4083" t="str">
        <f t="shared" si="904"/>
        <v>16.45.00</v>
      </c>
      <c r="T4083" t="str">
        <f t="shared" si="905"/>
        <v>17.25.00</v>
      </c>
      <c r="U4083" t="str">
        <f t="shared" si="906"/>
        <v xml:space="preserve">3-dic-2019 </v>
      </c>
      <c r="V4083">
        <f t="shared" si="907"/>
        <v>12</v>
      </c>
      <c r="W4083">
        <f t="shared" si="908"/>
        <v>2019</v>
      </c>
      <c r="X4083">
        <f t="shared" si="909"/>
        <v>3</v>
      </c>
      <c r="Y4083" s="25">
        <f t="shared" si="910"/>
        <v>31190.600000000351</v>
      </c>
    </row>
    <row r="4084" spans="1:25">
      <c r="A4084" t="s">
        <v>5149</v>
      </c>
      <c r="B4084" t="s">
        <v>5150</v>
      </c>
      <c r="C4084" t="s">
        <v>25</v>
      </c>
      <c r="D4084">
        <v>36</v>
      </c>
      <c r="E4084" s="36">
        <v>90.4</v>
      </c>
      <c r="F4084" s="4">
        <v>6.8999999999999999E-3</v>
      </c>
      <c r="G4084">
        <v>0</v>
      </c>
      <c r="H4084" s="25">
        <v>112.6</v>
      </c>
      <c r="I4084" s="25">
        <v>-47.8</v>
      </c>
      <c r="J4084" s="3">
        <v>10000</v>
      </c>
      <c r="K4084" s="7">
        <f t="shared" si="897"/>
        <v>1</v>
      </c>
      <c r="L4084" s="6">
        <f t="shared" si="898"/>
        <v>90.4</v>
      </c>
      <c r="M4084">
        <v>1</v>
      </c>
      <c r="N4084" s="9">
        <f t="shared" si="899"/>
        <v>1</v>
      </c>
      <c r="O4084" s="9">
        <f t="shared" si="900"/>
        <v>0</v>
      </c>
      <c r="P4084" s="9">
        <f t="shared" si="901"/>
        <v>0</v>
      </c>
      <c r="Q4084" s="8">
        <f t="shared" si="902"/>
        <v>90.4</v>
      </c>
      <c r="R4084" s="8">
        <f t="shared" si="903"/>
        <v>0</v>
      </c>
      <c r="S4084" t="str">
        <f t="shared" si="904"/>
        <v>22.00.00</v>
      </c>
      <c r="T4084" t="str">
        <f t="shared" si="905"/>
        <v>10.00.00</v>
      </c>
      <c r="U4084" t="str">
        <f t="shared" si="906"/>
        <v xml:space="preserve">3-dic-2019 </v>
      </c>
      <c r="V4084">
        <f t="shared" si="907"/>
        <v>12</v>
      </c>
      <c r="W4084">
        <f t="shared" si="908"/>
        <v>2019</v>
      </c>
      <c r="X4084">
        <f t="shared" si="909"/>
        <v>3</v>
      </c>
      <c r="Y4084" s="25">
        <f t="shared" si="910"/>
        <v>31281.000000000353</v>
      </c>
    </row>
    <row r="4085" spans="1:25">
      <c r="A4085" t="s">
        <v>5147</v>
      </c>
      <c r="B4085" t="s">
        <v>5148</v>
      </c>
      <c r="C4085" t="s">
        <v>25</v>
      </c>
      <c r="D4085">
        <v>6</v>
      </c>
      <c r="E4085" s="36">
        <v>-20.8</v>
      </c>
      <c r="F4085" s="4">
        <v>-1.6000000000000001E-3</v>
      </c>
      <c r="G4085">
        <v>0</v>
      </c>
      <c r="H4085" s="25">
        <v>36</v>
      </c>
      <c r="I4085" s="25">
        <v>-20.8</v>
      </c>
      <c r="J4085" s="3">
        <v>10000</v>
      </c>
      <c r="K4085" s="7">
        <f t="shared" si="897"/>
        <v>-1</v>
      </c>
      <c r="L4085" s="6">
        <f t="shared" si="898"/>
        <v>-20.8</v>
      </c>
      <c r="M4085">
        <v>1</v>
      </c>
      <c r="N4085" s="9">
        <f t="shared" si="899"/>
        <v>0</v>
      </c>
      <c r="O4085" s="9">
        <f t="shared" si="900"/>
        <v>-1</v>
      </c>
      <c r="P4085" s="9">
        <f t="shared" si="901"/>
        <v>0</v>
      </c>
      <c r="Q4085" s="8">
        <f t="shared" si="902"/>
        <v>0</v>
      </c>
      <c r="R4085" s="8">
        <f t="shared" si="903"/>
        <v>-20.8</v>
      </c>
      <c r="S4085" t="str">
        <f t="shared" si="904"/>
        <v>5.00.00</v>
      </c>
      <c r="T4085" t="str">
        <f t="shared" si="905"/>
        <v>11.00.00</v>
      </c>
      <c r="U4085" t="str">
        <f t="shared" si="906"/>
        <v xml:space="preserve">3-dic-2019 </v>
      </c>
      <c r="V4085">
        <f t="shared" si="907"/>
        <v>12</v>
      </c>
      <c r="W4085">
        <f t="shared" si="908"/>
        <v>2019</v>
      </c>
      <c r="X4085">
        <f t="shared" si="909"/>
        <v>3</v>
      </c>
      <c r="Y4085" s="25">
        <f t="shared" si="910"/>
        <v>31260.200000000354</v>
      </c>
    </row>
    <row r="4086" spans="1:25">
      <c r="A4086" t="s">
        <v>7100</v>
      </c>
      <c r="B4086" t="s">
        <v>7101</v>
      </c>
      <c r="C4086" t="s">
        <v>25</v>
      </c>
      <c r="D4086">
        <v>87</v>
      </c>
      <c r="E4086" s="36">
        <v>12</v>
      </c>
      <c r="F4086" s="4">
        <v>8.9999999999999998E-4</v>
      </c>
      <c r="G4086">
        <v>0</v>
      </c>
      <c r="H4086" s="25">
        <v>32.200000000000003</v>
      </c>
      <c r="I4086" s="25">
        <v>-16.3</v>
      </c>
      <c r="J4086" s="3">
        <v>10000</v>
      </c>
      <c r="K4086" s="7">
        <f t="shared" si="897"/>
        <v>1</v>
      </c>
      <c r="L4086" s="6">
        <f t="shared" si="898"/>
        <v>12</v>
      </c>
      <c r="M4086">
        <v>1</v>
      </c>
      <c r="N4086" s="9">
        <f t="shared" si="899"/>
        <v>1</v>
      </c>
      <c r="O4086" s="9">
        <f t="shared" si="900"/>
        <v>0</v>
      </c>
      <c r="P4086" s="9">
        <f t="shared" si="901"/>
        <v>0</v>
      </c>
      <c r="Q4086" s="8">
        <f t="shared" si="902"/>
        <v>12</v>
      </c>
      <c r="R4086" s="8">
        <f t="shared" si="903"/>
        <v>0</v>
      </c>
      <c r="S4086" t="str">
        <f t="shared" si="904"/>
        <v>10.10.00</v>
      </c>
      <c r="T4086" t="str">
        <f t="shared" si="905"/>
        <v>17.25.00</v>
      </c>
      <c r="U4086" t="str">
        <f t="shared" si="906"/>
        <v xml:space="preserve">4-dic-2019 </v>
      </c>
      <c r="V4086">
        <f t="shared" si="907"/>
        <v>12</v>
      </c>
      <c r="W4086">
        <f t="shared" si="908"/>
        <v>2019</v>
      </c>
      <c r="X4086">
        <f t="shared" si="909"/>
        <v>4</v>
      </c>
      <c r="Y4086" s="25">
        <f t="shared" si="910"/>
        <v>31272.200000000354</v>
      </c>
    </row>
    <row r="4087" spans="1:25">
      <c r="A4087" t="s">
        <v>7102</v>
      </c>
      <c r="B4087" t="s">
        <v>7103</v>
      </c>
      <c r="C4087" t="s">
        <v>25</v>
      </c>
      <c r="D4087">
        <v>29</v>
      </c>
      <c r="E4087" s="36">
        <v>-56.5</v>
      </c>
      <c r="F4087" s="4">
        <v>-4.3E-3</v>
      </c>
      <c r="G4087">
        <v>0</v>
      </c>
      <c r="H4087" s="25">
        <v>0</v>
      </c>
      <c r="I4087" s="25">
        <v>-56</v>
      </c>
      <c r="J4087" s="3">
        <v>10000</v>
      </c>
      <c r="K4087" s="7">
        <f t="shared" si="897"/>
        <v>-1</v>
      </c>
      <c r="L4087" s="6">
        <f t="shared" si="898"/>
        <v>-56.5</v>
      </c>
      <c r="M4087">
        <v>1</v>
      </c>
      <c r="N4087" s="9">
        <f t="shared" si="899"/>
        <v>0</v>
      </c>
      <c r="O4087" s="9">
        <f t="shared" si="900"/>
        <v>-1</v>
      </c>
      <c r="P4087" s="9">
        <f t="shared" si="901"/>
        <v>0</v>
      </c>
      <c r="Q4087" s="8">
        <f t="shared" si="902"/>
        <v>0</v>
      </c>
      <c r="R4087" s="8">
        <f t="shared" si="903"/>
        <v>-56.5</v>
      </c>
      <c r="S4087" t="str">
        <f t="shared" si="904"/>
        <v>11.40.00</v>
      </c>
      <c r="T4087" t="str">
        <f t="shared" si="905"/>
        <v>14.05.00</v>
      </c>
      <c r="U4087" t="str">
        <f t="shared" si="906"/>
        <v xml:space="preserve">5-dic-2019 </v>
      </c>
      <c r="V4087">
        <f t="shared" si="907"/>
        <v>12</v>
      </c>
      <c r="W4087">
        <f t="shared" si="908"/>
        <v>2019</v>
      </c>
      <c r="X4087">
        <f t="shared" si="909"/>
        <v>5</v>
      </c>
      <c r="Y4087" s="25">
        <f t="shared" si="910"/>
        <v>31215.700000000354</v>
      </c>
    </row>
    <row r="4088" spans="1:25">
      <c r="A4088" t="s">
        <v>7103</v>
      </c>
      <c r="B4088" t="s">
        <v>7104</v>
      </c>
      <c r="C4088" t="s">
        <v>55</v>
      </c>
      <c r="D4088">
        <v>40</v>
      </c>
      <c r="E4088" s="36">
        <v>97.6</v>
      </c>
      <c r="F4088" s="4">
        <v>3.7000000000000002E-3</v>
      </c>
      <c r="G4088">
        <v>0</v>
      </c>
      <c r="H4088" s="25">
        <v>108.5</v>
      </c>
      <c r="I4088" s="25">
        <v>-30.1</v>
      </c>
      <c r="J4088" s="3">
        <v>10000</v>
      </c>
      <c r="K4088" s="7">
        <f t="shared" si="897"/>
        <v>1</v>
      </c>
      <c r="L4088" s="6">
        <f t="shared" si="898"/>
        <v>97.6</v>
      </c>
      <c r="M4088">
        <v>1</v>
      </c>
      <c r="N4088" s="9">
        <f t="shared" si="899"/>
        <v>1</v>
      </c>
      <c r="O4088" s="9">
        <f t="shared" si="900"/>
        <v>0</v>
      </c>
      <c r="P4088" s="9">
        <f t="shared" si="901"/>
        <v>0</v>
      </c>
      <c r="Q4088" s="8">
        <f t="shared" si="902"/>
        <v>97.6</v>
      </c>
      <c r="R4088" s="8">
        <f t="shared" si="903"/>
        <v>0</v>
      </c>
      <c r="S4088" t="str">
        <f t="shared" si="904"/>
        <v>14.05.00</v>
      </c>
      <c r="T4088" t="str">
        <f t="shared" si="905"/>
        <v>17.25.00</v>
      </c>
      <c r="U4088" t="str">
        <f t="shared" si="906"/>
        <v xml:space="preserve">5-dic-2019 </v>
      </c>
      <c r="V4088">
        <f t="shared" si="907"/>
        <v>12</v>
      </c>
      <c r="W4088">
        <f t="shared" si="908"/>
        <v>2019</v>
      </c>
      <c r="X4088">
        <f t="shared" si="909"/>
        <v>5</v>
      </c>
      <c r="Y4088" s="25">
        <f t="shared" si="910"/>
        <v>31313.300000000352</v>
      </c>
    </row>
    <row r="4089" spans="1:25">
      <c r="A4089" t="s">
        <v>5151</v>
      </c>
      <c r="B4089" t="s">
        <v>5152</v>
      </c>
      <c r="C4089" t="s">
        <v>55</v>
      </c>
      <c r="D4089">
        <v>11</v>
      </c>
      <c r="E4089" s="36">
        <v>-31.2</v>
      </c>
      <c r="F4089" s="4">
        <v>-2.3999999999999998E-3</v>
      </c>
      <c r="G4089">
        <v>0</v>
      </c>
      <c r="H4089" s="25">
        <v>20.3</v>
      </c>
      <c r="I4089" s="25">
        <v>-47.2</v>
      </c>
      <c r="J4089" s="3">
        <v>10000</v>
      </c>
      <c r="K4089" s="7">
        <f t="shared" si="897"/>
        <v>-1</v>
      </c>
      <c r="L4089" s="6">
        <f t="shared" si="898"/>
        <v>-31.2</v>
      </c>
      <c r="M4089">
        <v>1</v>
      </c>
      <c r="N4089" s="9">
        <f t="shared" si="899"/>
        <v>0</v>
      </c>
      <c r="O4089" s="9">
        <f t="shared" si="900"/>
        <v>-1</v>
      </c>
      <c r="P4089" s="9">
        <f t="shared" si="901"/>
        <v>0</v>
      </c>
      <c r="Q4089" s="8">
        <f t="shared" si="902"/>
        <v>0</v>
      </c>
      <c r="R4089" s="8">
        <f t="shared" si="903"/>
        <v>-31.2</v>
      </c>
      <c r="S4089" t="str">
        <f t="shared" si="904"/>
        <v>16.00.00</v>
      </c>
      <c r="T4089" t="str">
        <f t="shared" si="905"/>
        <v>3.00.00</v>
      </c>
      <c r="U4089" t="str">
        <f t="shared" si="906"/>
        <v xml:space="preserve">5-dic-2019 </v>
      </c>
      <c r="V4089">
        <f t="shared" si="907"/>
        <v>12</v>
      </c>
      <c r="W4089">
        <f t="shared" si="908"/>
        <v>2019</v>
      </c>
      <c r="X4089">
        <f t="shared" si="909"/>
        <v>5</v>
      </c>
      <c r="Y4089" s="25">
        <f t="shared" si="910"/>
        <v>31282.100000000351</v>
      </c>
    </row>
    <row r="4090" spans="1:25">
      <c r="A4090" t="s">
        <v>3847</v>
      </c>
      <c r="B4090" t="s">
        <v>3848</v>
      </c>
      <c r="C4090" t="s">
        <v>25</v>
      </c>
      <c r="D4090">
        <v>6</v>
      </c>
      <c r="E4090" s="36">
        <v>78.3</v>
      </c>
      <c r="F4090" s="4">
        <v>6.0000000000000001E-3</v>
      </c>
      <c r="G4090">
        <v>0</v>
      </c>
      <c r="H4090" s="25">
        <v>78.3</v>
      </c>
      <c r="I4090" s="25">
        <v>-22.2</v>
      </c>
      <c r="J4090" s="3">
        <v>10000</v>
      </c>
      <c r="K4090" s="7">
        <f t="shared" si="897"/>
        <v>1</v>
      </c>
      <c r="L4090" s="6">
        <f t="shared" si="898"/>
        <v>78.3</v>
      </c>
      <c r="M4090">
        <v>1</v>
      </c>
      <c r="N4090" s="9">
        <f t="shared" si="899"/>
        <v>1</v>
      </c>
      <c r="O4090" s="9">
        <f t="shared" si="900"/>
        <v>0</v>
      </c>
      <c r="P4090" s="9">
        <f t="shared" si="901"/>
        <v>0</v>
      </c>
      <c r="Q4090" s="8">
        <f t="shared" si="902"/>
        <v>78.3</v>
      </c>
      <c r="R4090" s="8">
        <f t="shared" si="903"/>
        <v>0</v>
      </c>
      <c r="S4090" t="str">
        <f t="shared" si="904"/>
        <v>11.00.00</v>
      </c>
      <c r="T4090" t="str">
        <f t="shared" si="905"/>
        <v>17.00.00</v>
      </c>
      <c r="U4090" t="str">
        <f t="shared" si="906"/>
        <v xml:space="preserve">6-dic-2019 </v>
      </c>
      <c r="V4090">
        <f t="shared" si="907"/>
        <v>12</v>
      </c>
      <c r="W4090">
        <f t="shared" si="908"/>
        <v>2019</v>
      </c>
      <c r="X4090">
        <f t="shared" si="909"/>
        <v>6</v>
      </c>
      <c r="Y4090" s="25">
        <f t="shared" si="910"/>
        <v>31360.400000000351</v>
      </c>
    </row>
    <row r="4091" spans="1:25">
      <c r="A4091" t="s">
        <v>5152</v>
      </c>
      <c r="B4091" t="s">
        <v>5153</v>
      </c>
      <c r="C4091" t="s">
        <v>25</v>
      </c>
      <c r="D4091">
        <v>6</v>
      </c>
      <c r="E4091" s="36">
        <v>-53.8</v>
      </c>
      <c r="F4091" s="4">
        <v>-4.1000000000000003E-3</v>
      </c>
      <c r="G4091">
        <v>0</v>
      </c>
      <c r="H4091" s="25">
        <v>10</v>
      </c>
      <c r="I4091" s="25">
        <v>-54.3</v>
      </c>
      <c r="J4091" s="3">
        <v>10000</v>
      </c>
      <c r="K4091" s="7">
        <f t="shared" si="897"/>
        <v>-1</v>
      </c>
      <c r="L4091" s="6">
        <f t="shared" si="898"/>
        <v>-53.8</v>
      </c>
      <c r="M4091">
        <v>1</v>
      </c>
      <c r="N4091" s="9">
        <f t="shared" si="899"/>
        <v>0</v>
      </c>
      <c r="O4091" s="9">
        <f t="shared" si="900"/>
        <v>-1</v>
      </c>
      <c r="P4091" s="9">
        <f t="shared" si="901"/>
        <v>0</v>
      </c>
      <c r="Q4091" s="8">
        <f t="shared" si="902"/>
        <v>0</v>
      </c>
      <c r="R4091" s="8">
        <f t="shared" si="903"/>
        <v>-53.8</v>
      </c>
      <c r="S4091" t="str">
        <f t="shared" si="904"/>
        <v>3.00.00</v>
      </c>
      <c r="T4091" t="str">
        <f t="shared" si="905"/>
        <v>9.00.00</v>
      </c>
      <c r="U4091" t="str">
        <f t="shared" si="906"/>
        <v xml:space="preserve">6-dic-2019 </v>
      </c>
      <c r="V4091">
        <f t="shared" si="907"/>
        <v>12</v>
      </c>
      <c r="W4091">
        <f t="shared" si="908"/>
        <v>2019</v>
      </c>
      <c r="X4091">
        <f t="shared" si="909"/>
        <v>6</v>
      </c>
      <c r="Y4091" s="25">
        <f t="shared" si="910"/>
        <v>31306.600000000351</v>
      </c>
    </row>
    <row r="4092" spans="1:25">
      <c r="A4092" t="s">
        <v>3849</v>
      </c>
      <c r="B4092" t="s">
        <v>3850</v>
      </c>
      <c r="C4092" t="s">
        <v>25</v>
      </c>
      <c r="D4092">
        <v>5</v>
      </c>
      <c r="E4092" s="36">
        <v>-46.8</v>
      </c>
      <c r="F4092" s="4">
        <v>-3.5999999999999999E-3</v>
      </c>
      <c r="G4092">
        <v>0</v>
      </c>
      <c r="H4092" s="25">
        <v>0</v>
      </c>
      <c r="I4092" s="25">
        <v>-46.8</v>
      </c>
      <c r="J4092" s="3">
        <v>10000</v>
      </c>
      <c r="K4092" s="7">
        <f t="shared" si="897"/>
        <v>-2</v>
      </c>
      <c r="L4092" s="6">
        <f t="shared" si="898"/>
        <v>-100.6</v>
      </c>
      <c r="M4092">
        <v>1</v>
      </c>
      <c r="N4092" s="9">
        <f t="shared" si="899"/>
        <v>0</v>
      </c>
      <c r="O4092" s="9">
        <f t="shared" si="900"/>
        <v>-1</v>
      </c>
      <c r="P4092" s="9">
        <f t="shared" si="901"/>
        <v>0</v>
      </c>
      <c r="Q4092" s="8">
        <f t="shared" si="902"/>
        <v>0</v>
      </c>
      <c r="R4092" s="8">
        <f t="shared" si="903"/>
        <v>-46.8</v>
      </c>
      <c r="S4092" t="str">
        <f t="shared" si="904"/>
        <v>12.00.00</v>
      </c>
      <c r="T4092" t="str">
        <f t="shared" si="905"/>
        <v>17.00.00</v>
      </c>
      <c r="U4092" t="str">
        <f t="shared" si="906"/>
        <v xml:space="preserve">9-dic-2019 </v>
      </c>
      <c r="V4092">
        <f t="shared" si="907"/>
        <v>12</v>
      </c>
      <c r="W4092">
        <f t="shared" si="908"/>
        <v>2019</v>
      </c>
      <c r="X4092">
        <f t="shared" si="909"/>
        <v>9</v>
      </c>
      <c r="Y4092" s="25">
        <f t="shared" si="910"/>
        <v>31259.800000000352</v>
      </c>
    </row>
    <row r="4093" spans="1:25">
      <c r="A4093" t="s">
        <v>7105</v>
      </c>
      <c r="B4093" t="s">
        <v>7106</v>
      </c>
      <c r="C4093" t="s">
        <v>25</v>
      </c>
      <c r="D4093">
        <v>37</v>
      </c>
      <c r="E4093" s="36">
        <v>97.5</v>
      </c>
      <c r="F4093" s="4">
        <v>7.4999999999999997E-3</v>
      </c>
      <c r="G4093">
        <v>0</v>
      </c>
      <c r="H4093" s="25">
        <v>111.7</v>
      </c>
      <c r="I4093" s="25">
        <v>0</v>
      </c>
      <c r="J4093" s="3">
        <v>10000</v>
      </c>
      <c r="K4093" s="7">
        <f t="shared" si="897"/>
        <v>1</v>
      </c>
      <c r="L4093" s="6">
        <f t="shared" si="898"/>
        <v>97.5</v>
      </c>
      <c r="M4093">
        <v>1</v>
      </c>
      <c r="N4093" s="9">
        <f t="shared" si="899"/>
        <v>1</v>
      </c>
      <c r="O4093" s="9">
        <f t="shared" si="900"/>
        <v>0</v>
      </c>
      <c r="P4093" s="9">
        <f t="shared" si="901"/>
        <v>0</v>
      </c>
      <c r="Q4093" s="8">
        <f t="shared" si="902"/>
        <v>97.5</v>
      </c>
      <c r="R4093" s="8">
        <f t="shared" si="903"/>
        <v>0</v>
      </c>
      <c r="S4093" t="str">
        <f t="shared" si="904"/>
        <v>14.20.00</v>
      </c>
      <c r="T4093" t="str">
        <f t="shared" si="905"/>
        <v>17.25.00</v>
      </c>
      <c r="U4093" t="str">
        <f t="shared" si="906"/>
        <v>10-dic-2019</v>
      </c>
      <c r="V4093">
        <f t="shared" si="907"/>
        <v>12</v>
      </c>
      <c r="W4093">
        <f t="shared" si="908"/>
        <v>2019</v>
      </c>
      <c r="X4093">
        <f t="shared" si="909"/>
        <v>10</v>
      </c>
      <c r="Y4093" s="25">
        <f t="shared" si="910"/>
        <v>31357.300000000352</v>
      </c>
    </row>
    <row r="4094" spans="1:25">
      <c r="A4094" t="s">
        <v>5154</v>
      </c>
      <c r="B4094" t="s">
        <v>5155</v>
      </c>
      <c r="C4094" t="s">
        <v>55</v>
      </c>
      <c r="D4094">
        <v>5</v>
      </c>
      <c r="E4094" s="36">
        <v>101.2</v>
      </c>
      <c r="F4094" s="4">
        <v>7.7000000000000002E-3</v>
      </c>
      <c r="G4094">
        <v>0</v>
      </c>
      <c r="H4094" s="25">
        <v>149.69999999999999</v>
      </c>
      <c r="I4094" s="25">
        <v>0</v>
      </c>
      <c r="J4094" s="3">
        <v>10000</v>
      </c>
      <c r="K4094" s="7">
        <f t="shared" si="897"/>
        <v>2</v>
      </c>
      <c r="L4094" s="6">
        <f t="shared" si="898"/>
        <v>198.7</v>
      </c>
      <c r="M4094">
        <v>1</v>
      </c>
      <c r="N4094" s="9">
        <f t="shared" si="899"/>
        <v>1</v>
      </c>
      <c r="O4094" s="9">
        <f t="shared" si="900"/>
        <v>0</v>
      </c>
      <c r="P4094" s="9">
        <f t="shared" si="901"/>
        <v>0</v>
      </c>
      <c r="Q4094" s="8">
        <f t="shared" si="902"/>
        <v>101.2</v>
      </c>
      <c r="R4094" s="8">
        <f t="shared" si="903"/>
        <v>0</v>
      </c>
      <c r="S4094" t="str">
        <f t="shared" si="904"/>
        <v>9.00.00</v>
      </c>
      <c r="T4094" t="str">
        <f t="shared" si="905"/>
        <v>14.00.00</v>
      </c>
      <c r="U4094" t="str">
        <f t="shared" si="906"/>
        <v>10-dic-2019</v>
      </c>
      <c r="V4094">
        <f t="shared" si="907"/>
        <v>12</v>
      </c>
      <c r="W4094">
        <f t="shared" si="908"/>
        <v>2019</v>
      </c>
      <c r="X4094">
        <f t="shared" si="909"/>
        <v>10</v>
      </c>
      <c r="Y4094" s="25">
        <f t="shared" si="910"/>
        <v>31458.500000000353</v>
      </c>
    </row>
    <row r="4095" spans="1:25">
      <c r="A4095" t="s">
        <v>7857</v>
      </c>
      <c r="B4095" t="s">
        <v>7858</v>
      </c>
      <c r="C4095" t="s">
        <v>25</v>
      </c>
      <c r="D4095">
        <v>21</v>
      </c>
      <c r="E4095" s="36">
        <v>-9.1999999999999993</v>
      </c>
      <c r="F4095" s="4">
        <v>-6.9999999999999999E-4</v>
      </c>
      <c r="G4095">
        <v>0</v>
      </c>
      <c r="H4095" s="25">
        <v>4</v>
      </c>
      <c r="I4095" s="25">
        <v>-27.5</v>
      </c>
      <c r="J4095" s="3">
        <v>10000</v>
      </c>
      <c r="K4095" s="7">
        <f t="shared" si="897"/>
        <v>-1</v>
      </c>
      <c r="L4095" s="6">
        <f t="shared" si="898"/>
        <v>-9.1999999999999993</v>
      </c>
      <c r="M4095">
        <v>1</v>
      </c>
      <c r="N4095" s="9">
        <f t="shared" si="899"/>
        <v>0</v>
      </c>
      <c r="O4095" s="9">
        <f t="shared" si="900"/>
        <v>-1</v>
      </c>
      <c r="P4095" s="9">
        <f t="shared" si="901"/>
        <v>0</v>
      </c>
      <c r="Q4095" s="8">
        <f t="shared" si="902"/>
        <v>0</v>
      </c>
      <c r="R4095" s="8">
        <f t="shared" si="903"/>
        <v>-9.1999999999999993</v>
      </c>
      <c r="S4095" t="str">
        <f t="shared" si="904"/>
        <v>15.45.00</v>
      </c>
      <c r="T4095" t="str">
        <f t="shared" si="905"/>
        <v>21.00.00</v>
      </c>
      <c r="U4095" t="str">
        <f t="shared" si="906"/>
        <v>11-dic-2019</v>
      </c>
      <c r="V4095">
        <f t="shared" si="907"/>
        <v>12</v>
      </c>
      <c r="W4095">
        <f t="shared" si="908"/>
        <v>2019</v>
      </c>
      <c r="X4095">
        <f t="shared" si="909"/>
        <v>11</v>
      </c>
      <c r="Y4095" s="25">
        <f t="shared" si="910"/>
        <v>31449.300000000352</v>
      </c>
    </row>
    <row r="4096" spans="1:25">
      <c r="A4096" t="s">
        <v>7856</v>
      </c>
      <c r="B4096" t="s">
        <v>7857</v>
      </c>
      <c r="C4096" t="s">
        <v>55</v>
      </c>
      <c r="D4096">
        <v>24</v>
      </c>
      <c r="E4096" s="36">
        <v>-80</v>
      </c>
      <c r="F4096" s="4">
        <v>-6.1000000000000004E-3</v>
      </c>
      <c r="G4096">
        <v>0</v>
      </c>
      <c r="H4096" s="25">
        <v>18.3</v>
      </c>
      <c r="I4096" s="25">
        <v>-72.400000000000006</v>
      </c>
      <c r="J4096" s="3">
        <v>10000</v>
      </c>
      <c r="K4096" s="7">
        <f t="shared" si="897"/>
        <v>-2</v>
      </c>
      <c r="L4096" s="6">
        <f t="shared" si="898"/>
        <v>-89.2</v>
      </c>
      <c r="M4096">
        <v>1</v>
      </c>
      <c r="N4096" s="9">
        <f t="shared" si="899"/>
        <v>0</v>
      </c>
      <c r="O4096" s="9">
        <f t="shared" si="900"/>
        <v>-1</v>
      </c>
      <c r="P4096" s="9">
        <f t="shared" si="901"/>
        <v>0</v>
      </c>
      <c r="Q4096" s="8">
        <f t="shared" si="902"/>
        <v>0</v>
      </c>
      <c r="R4096" s="8">
        <f t="shared" si="903"/>
        <v>-80</v>
      </c>
      <c r="S4096" t="str">
        <f t="shared" si="904"/>
        <v>9.45.00</v>
      </c>
      <c r="T4096" t="str">
        <f t="shared" si="905"/>
        <v>15.45.00</v>
      </c>
      <c r="U4096" t="str">
        <f t="shared" si="906"/>
        <v>11-dic-2019</v>
      </c>
      <c r="V4096">
        <f t="shared" si="907"/>
        <v>12</v>
      </c>
      <c r="W4096">
        <f t="shared" si="908"/>
        <v>2019</v>
      </c>
      <c r="X4096">
        <f t="shared" si="909"/>
        <v>11</v>
      </c>
      <c r="Y4096" s="25">
        <f t="shared" si="910"/>
        <v>31369.300000000352</v>
      </c>
    </row>
    <row r="4097" spans="1:25">
      <c r="A4097" t="s">
        <v>5156</v>
      </c>
      <c r="B4097" t="s">
        <v>5157</v>
      </c>
      <c r="C4097" t="s">
        <v>25</v>
      </c>
      <c r="D4097">
        <v>1</v>
      </c>
      <c r="E4097" s="36">
        <v>-36.799999999999997</v>
      </c>
      <c r="F4097" s="4">
        <v>-2.8E-3</v>
      </c>
      <c r="G4097">
        <v>0</v>
      </c>
      <c r="H4097" s="25">
        <v>20</v>
      </c>
      <c r="I4097" s="25">
        <v>-36.799999999999997</v>
      </c>
      <c r="J4097" s="3">
        <v>10000</v>
      </c>
      <c r="K4097" s="7">
        <f t="shared" si="897"/>
        <v>-3</v>
      </c>
      <c r="L4097" s="6">
        <f t="shared" si="898"/>
        <v>-126</v>
      </c>
      <c r="M4097">
        <v>1</v>
      </c>
      <c r="N4097" s="9">
        <f t="shared" si="899"/>
        <v>0</v>
      </c>
      <c r="O4097" s="9">
        <f t="shared" si="900"/>
        <v>-1</v>
      </c>
      <c r="P4097" s="9">
        <f t="shared" si="901"/>
        <v>0</v>
      </c>
      <c r="Q4097" s="8">
        <f t="shared" si="902"/>
        <v>0</v>
      </c>
      <c r="R4097" s="8">
        <f t="shared" si="903"/>
        <v>-36.799999999999997</v>
      </c>
      <c r="S4097" t="str">
        <f t="shared" si="904"/>
        <v>10.00.00</v>
      </c>
      <c r="T4097" t="str">
        <f t="shared" si="905"/>
        <v>11.00.00</v>
      </c>
      <c r="U4097" t="str">
        <f t="shared" si="906"/>
        <v>12-dic-2019</v>
      </c>
      <c r="V4097">
        <f t="shared" si="907"/>
        <v>12</v>
      </c>
      <c r="W4097">
        <f t="shared" si="908"/>
        <v>2019</v>
      </c>
      <c r="X4097">
        <f t="shared" si="909"/>
        <v>12</v>
      </c>
      <c r="Y4097" s="25">
        <f t="shared" si="910"/>
        <v>31332.500000000353</v>
      </c>
    </row>
    <row r="4098" spans="1:25">
      <c r="A4098" t="s">
        <v>7107</v>
      </c>
      <c r="B4098" t="s">
        <v>7108</v>
      </c>
      <c r="C4098" t="s">
        <v>55</v>
      </c>
      <c r="D4098">
        <v>49</v>
      </c>
      <c r="E4098" s="36">
        <v>-121.6</v>
      </c>
      <c r="F4098" s="4">
        <v>-4.5999999999999999E-3</v>
      </c>
      <c r="G4098">
        <v>0</v>
      </c>
      <c r="H4098" s="25">
        <v>75</v>
      </c>
      <c r="I4098" s="25">
        <v>-121</v>
      </c>
      <c r="J4098" s="3">
        <v>10000</v>
      </c>
      <c r="K4098" s="7">
        <f t="shared" si="897"/>
        <v>-4</v>
      </c>
      <c r="L4098" s="6">
        <f t="shared" si="898"/>
        <v>-247.6</v>
      </c>
      <c r="M4098">
        <v>1</v>
      </c>
      <c r="N4098" s="9">
        <f t="shared" si="899"/>
        <v>0</v>
      </c>
      <c r="O4098" s="9">
        <f t="shared" si="900"/>
        <v>-1</v>
      </c>
      <c r="P4098" s="9">
        <f t="shared" si="901"/>
        <v>0</v>
      </c>
      <c r="Q4098" s="8">
        <f t="shared" si="902"/>
        <v>0</v>
      </c>
      <c r="R4098" s="8">
        <f t="shared" si="903"/>
        <v>-121.6</v>
      </c>
      <c r="S4098" t="str">
        <f t="shared" si="904"/>
        <v>11.45.00</v>
      </c>
      <c r="T4098" t="str">
        <f t="shared" si="905"/>
        <v>15.50.00</v>
      </c>
      <c r="U4098" t="str">
        <f t="shared" si="906"/>
        <v>12-dic-2019</v>
      </c>
      <c r="V4098">
        <f t="shared" si="907"/>
        <v>12</v>
      </c>
      <c r="W4098">
        <f t="shared" si="908"/>
        <v>2019</v>
      </c>
      <c r="X4098">
        <f t="shared" si="909"/>
        <v>12</v>
      </c>
      <c r="Y4098" s="25">
        <f t="shared" si="910"/>
        <v>31210.900000000354</v>
      </c>
    </row>
    <row r="4099" spans="1:25">
      <c r="A4099" t="s">
        <v>7108</v>
      </c>
      <c r="B4099" t="s">
        <v>7109</v>
      </c>
      <c r="C4099" t="s">
        <v>25</v>
      </c>
      <c r="D4099">
        <v>19</v>
      </c>
      <c r="E4099" s="36">
        <v>31.2</v>
      </c>
      <c r="F4099" s="4">
        <v>2.3999999999999998E-3</v>
      </c>
      <c r="G4099">
        <v>0</v>
      </c>
      <c r="H4099" s="25">
        <v>70.599999999999994</v>
      </c>
      <c r="I4099" s="25">
        <v>0</v>
      </c>
      <c r="J4099" s="3">
        <v>10000</v>
      </c>
      <c r="K4099" s="7">
        <f t="shared" si="897"/>
        <v>1</v>
      </c>
      <c r="L4099" s="6">
        <f t="shared" si="898"/>
        <v>31.2</v>
      </c>
      <c r="M4099">
        <v>1</v>
      </c>
      <c r="N4099" s="9">
        <f t="shared" si="899"/>
        <v>1</v>
      </c>
      <c r="O4099" s="9">
        <f t="shared" si="900"/>
        <v>0</v>
      </c>
      <c r="P4099" s="9">
        <f t="shared" si="901"/>
        <v>0</v>
      </c>
      <c r="Q4099" s="8">
        <f t="shared" si="902"/>
        <v>31.2</v>
      </c>
      <c r="R4099" s="8">
        <f t="shared" si="903"/>
        <v>0</v>
      </c>
      <c r="S4099" t="str">
        <f t="shared" si="904"/>
        <v>15.50.00</v>
      </c>
      <c r="T4099" t="str">
        <f t="shared" si="905"/>
        <v>17.25.00</v>
      </c>
      <c r="U4099" t="str">
        <f t="shared" si="906"/>
        <v>12-dic-2019</v>
      </c>
      <c r="V4099">
        <f t="shared" si="907"/>
        <v>12</v>
      </c>
      <c r="W4099">
        <f t="shared" si="908"/>
        <v>2019</v>
      </c>
      <c r="X4099">
        <f t="shared" si="909"/>
        <v>12</v>
      </c>
      <c r="Y4099" s="25">
        <f t="shared" si="910"/>
        <v>31242.100000000355</v>
      </c>
    </row>
    <row r="4100" spans="1:25">
      <c r="A4100" t="s">
        <v>7110</v>
      </c>
      <c r="B4100" t="s">
        <v>7111</v>
      </c>
      <c r="C4100" t="s">
        <v>55</v>
      </c>
      <c r="D4100">
        <v>34</v>
      </c>
      <c r="E4100" s="36">
        <v>158</v>
      </c>
      <c r="F4100" s="4">
        <v>5.8999999999999999E-3</v>
      </c>
      <c r="G4100">
        <v>0</v>
      </c>
      <c r="H4100" s="25">
        <v>254</v>
      </c>
      <c r="I4100" s="25">
        <v>-3</v>
      </c>
      <c r="J4100" s="3">
        <v>10000</v>
      </c>
      <c r="K4100" s="7">
        <f t="shared" si="897"/>
        <v>2</v>
      </c>
      <c r="L4100" s="6">
        <f t="shared" si="898"/>
        <v>189.2</v>
      </c>
      <c r="M4100">
        <v>1</v>
      </c>
      <c r="N4100" s="9">
        <f t="shared" si="899"/>
        <v>1</v>
      </c>
      <c r="O4100" s="9">
        <f t="shared" si="900"/>
        <v>0</v>
      </c>
      <c r="P4100" s="9">
        <f t="shared" si="901"/>
        <v>0</v>
      </c>
      <c r="Q4100" s="8">
        <f t="shared" si="902"/>
        <v>158</v>
      </c>
      <c r="R4100" s="8">
        <f t="shared" si="903"/>
        <v>0</v>
      </c>
      <c r="S4100" t="str">
        <f t="shared" si="904"/>
        <v>12.50.00</v>
      </c>
      <c r="T4100" t="str">
        <f t="shared" si="905"/>
        <v>15.40.00</v>
      </c>
      <c r="U4100" t="str">
        <f t="shared" si="906"/>
        <v>13-dic-2019</v>
      </c>
      <c r="V4100">
        <f t="shared" si="907"/>
        <v>12</v>
      </c>
      <c r="W4100">
        <f t="shared" si="908"/>
        <v>2019</v>
      </c>
      <c r="X4100">
        <f t="shared" si="909"/>
        <v>13</v>
      </c>
      <c r="Y4100" s="25">
        <f t="shared" si="910"/>
        <v>31400.100000000355</v>
      </c>
    </row>
    <row r="4101" spans="1:25">
      <c r="A4101" t="s">
        <v>5158</v>
      </c>
      <c r="B4101" t="s">
        <v>5159</v>
      </c>
      <c r="C4101" t="s">
        <v>55</v>
      </c>
      <c r="D4101">
        <v>2</v>
      </c>
      <c r="E4101" s="36">
        <v>-2.8</v>
      </c>
      <c r="F4101" s="4">
        <v>-2.0000000000000001E-4</v>
      </c>
      <c r="G4101">
        <v>0</v>
      </c>
      <c r="H4101" s="25">
        <v>19.7</v>
      </c>
      <c r="I4101" s="25">
        <v>-12.1</v>
      </c>
      <c r="J4101" s="3">
        <v>10000</v>
      </c>
      <c r="K4101" s="7">
        <f t="shared" si="897"/>
        <v>-1</v>
      </c>
      <c r="L4101" s="6">
        <f t="shared" si="898"/>
        <v>-2.8</v>
      </c>
      <c r="M4101">
        <v>1</v>
      </c>
      <c r="N4101" s="9">
        <f t="shared" si="899"/>
        <v>0</v>
      </c>
      <c r="O4101" s="9">
        <f t="shared" si="900"/>
        <v>-1</v>
      </c>
      <c r="P4101" s="9">
        <f t="shared" si="901"/>
        <v>0</v>
      </c>
      <c r="Q4101" s="8">
        <f t="shared" si="902"/>
        <v>0</v>
      </c>
      <c r="R4101" s="8">
        <f t="shared" si="903"/>
        <v>-2.8</v>
      </c>
      <c r="S4101" t="str">
        <f t="shared" si="904"/>
        <v>14.00.00</v>
      </c>
      <c r="T4101" t="str">
        <f t="shared" si="905"/>
        <v>16.00.00</v>
      </c>
      <c r="U4101" t="str">
        <f t="shared" si="906"/>
        <v>13-dic-2019</v>
      </c>
      <c r="V4101">
        <f t="shared" si="907"/>
        <v>12</v>
      </c>
      <c r="W4101">
        <f t="shared" si="908"/>
        <v>2019</v>
      </c>
      <c r="X4101">
        <f t="shared" si="909"/>
        <v>13</v>
      </c>
      <c r="Y4101" s="25">
        <f t="shared" si="910"/>
        <v>31397.300000000356</v>
      </c>
    </row>
    <row r="4102" spans="1:25">
      <c r="A4102" t="s">
        <v>7112</v>
      </c>
      <c r="B4102" t="s">
        <v>7113</v>
      </c>
      <c r="C4102" t="s">
        <v>25</v>
      </c>
      <c r="D4102">
        <v>37</v>
      </c>
      <c r="E4102" s="36">
        <v>-11.6</v>
      </c>
      <c r="F4102" s="4">
        <v>-8.9999999999999998E-4</v>
      </c>
      <c r="G4102">
        <v>0</v>
      </c>
      <c r="H4102" s="25">
        <v>23.2</v>
      </c>
      <c r="I4102" s="25">
        <v>-11.3</v>
      </c>
      <c r="J4102" s="3">
        <v>10000</v>
      </c>
      <c r="K4102" s="7">
        <f t="shared" si="897"/>
        <v>-2</v>
      </c>
      <c r="L4102" s="6">
        <f t="shared" si="898"/>
        <v>-14.399999999999999</v>
      </c>
      <c r="M4102">
        <v>1</v>
      </c>
      <c r="N4102" s="9">
        <f t="shared" si="899"/>
        <v>0</v>
      </c>
      <c r="O4102" s="9">
        <f t="shared" si="900"/>
        <v>-1</v>
      </c>
      <c r="P4102" s="9">
        <f t="shared" si="901"/>
        <v>0</v>
      </c>
      <c r="Q4102" s="8">
        <f t="shared" si="902"/>
        <v>0</v>
      </c>
      <c r="R4102" s="8">
        <f t="shared" si="903"/>
        <v>-11.6</v>
      </c>
      <c r="S4102" t="str">
        <f t="shared" si="904"/>
        <v>13.35.00</v>
      </c>
      <c r="T4102" t="str">
        <f t="shared" si="905"/>
        <v>16.40.00</v>
      </c>
      <c r="U4102" t="str">
        <f t="shared" si="906"/>
        <v>17-dic-2019</v>
      </c>
      <c r="V4102">
        <f t="shared" si="907"/>
        <v>12</v>
      </c>
      <c r="W4102">
        <f t="shared" si="908"/>
        <v>2019</v>
      </c>
      <c r="X4102">
        <f t="shared" si="909"/>
        <v>17</v>
      </c>
      <c r="Y4102" s="25">
        <f t="shared" si="910"/>
        <v>31385.700000000357</v>
      </c>
    </row>
    <row r="4103" spans="1:25">
      <c r="A4103" t="s">
        <v>7113</v>
      </c>
      <c r="B4103" t="s">
        <v>7114</v>
      </c>
      <c r="C4103" t="s">
        <v>55</v>
      </c>
      <c r="D4103">
        <v>9</v>
      </c>
      <c r="E4103" s="36">
        <v>33.4</v>
      </c>
      <c r="F4103" s="4">
        <v>1.2999999999999999E-3</v>
      </c>
      <c r="G4103">
        <v>0</v>
      </c>
      <c r="H4103" s="25">
        <v>41.6</v>
      </c>
      <c r="I4103" s="25">
        <v>-2.4</v>
      </c>
      <c r="J4103" s="3">
        <v>10000</v>
      </c>
      <c r="K4103" s="7">
        <f t="shared" ref="K4103:K4166" si="911">+IF(AND(E4103&gt;=0,E4102&gt;=0),K4102+1,IF(AND(E4103&lt;0,E4102&lt;0),K4102-1,IF(AND(E4103&gt;=0,E4102&lt;0),1,-1)))</f>
        <v>1</v>
      </c>
      <c r="L4103" s="6">
        <f t="shared" ref="L4103:L4166" si="912">+IF(AND(E4103&gt;=0,E4102&gt;=0),L4102+E4103,IF(AND(E4103&lt;0,E4102&lt;0),L4102+E4103,E4103))</f>
        <v>33.4</v>
      </c>
      <c r="M4103">
        <v>1</v>
      </c>
      <c r="N4103" s="9">
        <f t="shared" ref="N4103:N4166" si="913">+IF(E4103&gt;0,1,0)</f>
        <v>1</v>
      </c>
      <c r="O4103" s="9">
        <f t="shared" ref="O4103:O4166" si="914">+IF(E4103&lt;0,-1,0)</f>
        <v>0</v>
      </c>
      <c r="P4103" s="9">
        <f t="shared" ref="P4103:P4166" si="915">+IF(E4103=0,1,0)</f>
        <v>0</v>
      </c>
      <c r="Q4103" s="8">
        <f t="shared" ref="Q4103:Q4166" si="916">IF(E4103&gt;=0,E4103,0)</f>
        <v>33.4</v>
      </c>
      <c r="R4103" s="8">
        <f t="shared" ref="R4103:R4166" si="917">IF(E4103&lt;0,E4103,0)</f>
        <v>0</v>
      </c>
      <c r="S4103" t="str">
        <f t="shared" ref="S4103:S4166" si="918">REPLACE(A4103,1,SEARCH(" ",A4103),"")</f>
        <v>16.40.00</v>
      </c>
      <c r="T4103" t="str">
        <f t="shared" ref="T4103:T4166" si="919">REPLACE(B4103,1,SEARCH(" ",B4103),"")</f>
        <v>17.25.00</v>
      </c>
      <c r="U4103" t="str">
        <f t="shared" ref="U4103:U4166" si="920">LEFT(A4103,11)</f>
        <v>17-dic-2019</v>
      </c>
      <c r="V4103">
        <f t="shared" ref="V4103:V4166" si="921">MONTH(U4103)</f>
        <v>12</v>
      </c>
      <c r="W4103">
        <f t="shared" ref="W4103:W4166" si="922">YEAR(U4103)</f>
        <v>2019</v>
      </c>
      <c r="X4103">
        <f t="shared" ref="X4103:X4166" si="923">DAY(U4103)</f>
        <v>17</v>
      </c>
      <c r="Y4103" s="25">
        <f t="shared" ref="Y4103:Y4166" si="924">Y4102+E4103</f>
        <v>31419.100000000359</v>
      </c>
    </row>
    <row r="4104" spans="1:25">
      <c r="A4104" t="s">
        <v>5160</v>
      </c>
      <c r="B4104" t="s">
        <v>5161</v>
      </c>
      <c r="C4104" t="s">
        <v>55</v>
      </c>
      <c r="D4104">
        <v>12</v>
      </c>
      <c r="E4104" s="36">
        <v>28.2</v>
      </c>
      <c r="F4104" s="4">
        <v>2.0999999999999999E-3</v>
      </c>
      <c r="G4104">
        <v>0</v>
      </c>
      <c r="H4104" s="25">
        <v>75.099999999999994</v>
      </c>
      <c r="I4104" s="25">
        <v>-31.5</v>
      </c>
      <c r="J4104" s="3">
        <v>10000</v>
      </c>
      <c r="K4104" s="7">
        <f t="shared" si="911"/>
        <v>2</v>
      </c>
      <c r="L4104" s="6">
        <f t="shared" si="912"/>
        <v>61.599999999999994</v>
      </c>
      <c r="M4104">
        <v>1</v>
      </c>
      <c r="N4104" s="9">
        <f t="shared" si="913"/>
        <v>1</v>
      </c>
      <c r="O4104" s="9">
        <f t="shared" si="914"/>
        <v>0</v>
      </c>
      <c r="P4104" s="9">
        <f t="shared" si="915"/>
        <v>0</v>
      </c>
      <c r="Q4104" s="8">
        <f t="shared" si="916"/>
        <v>28.2</v>
      </c>
      <c r="R4104" s="8">
        <f t="shared" si="917"/>
        <v>0</v>
      </c>
      <c r="S4104" t="str">
        <f t="shared" si="918"/>
        <v>2.00.00</v>
      </c>
      <c r="T4104" t="str">
        <f t="shared" si="919"/>
        <v>14.00.00</v>
      </c>
      <c r="U4104" t="str">
        <f t="shared" si="920"/>
        <v>17-dic-2019</v>
      </c>
      <c r="V4104">
        <f t="shared" si="921"/>
        <v>12</v>
      </c>
      <c r="W4104">
        <f t="shared" si="922"/>
        <v>2019</v>
      </c>
      <c r="X4104">
        <f t="shared" si="923"/>
        <v>17</v>
      </c>
      <c r="Y4104" s="25">
        <f t="shared" si="924"/>
        <v>31447.300000000359</v>
      </c>
    </row>
    <row r="4105" spans="1:25">
      <c r="A4105" t="s">
        <v>7115</v>
      </c>
      <c r="B4105" t="s">
        <v>7116</v>
      </c>
      <c r="C4105" t="s">
        <v>55</v>
      </c>
      <c r="D4105">
        <v>62</v>
      </c>
      <c r="E4105" s="36">
        <v>48.2</v>
      </c>
      <c r="F4105" s="4">
        <v>1.8E-3</v>
      </c>
      <c r="G4105">
        <v>0</v>
      </c>
      <c r="H4105" s="25">
        <v>76.2</v>
      </c>
      <c r="I4105" s="25">
        <v>-27</v>
      </c>
      <c r="J4105" s="3">
        <v>10000</v>
      </c>
      <c r="K4105" s="7">
        <f t="shared" si="911"/>
        <v>3</v>
      </c>
      <c r="L4105" s="6">
        <f t="shared" si="912"/>
        <v>109.8</v>
      </c>
      <c r="M4105">
        <v>1</v>
      </c>
      <c r="N4105" s="9">
        <f t="shared" si="913"/>
        <v>1</v>
      </c>
      <c r="O4105" s="9">
        <f t="shared" si="914"/>
        <v>0</v>
      </c>
      <c r="P4105" s="9">
        <f t="shared" si="915"/>
        <v>0</v>
      </c>
      <c r="Q4105" s="8">
        <f t="shared" si="916"/>
        <v>48.2</v>
      </c>
      <c r="R4105" s="8">
        <f t="shared" si="917"/>
        <v>0</v>
      </c>
      <c r="S4105" t="str">
        <f t="shared" si="918"/>
        <v>12.15.00</v>
      </c>
      <c r="T4105" t="str">
        <f t="shared" si="919"/>
        <v>17.25.00</v>
      </c>
      <c r="U4105" t="str">
        <f t="shared" si="920"/>
        <v>18-dic-2019</v>
      </c>
      <c r="V4105">
        <f t="shared" si="921"/>
        <v>12</v>
      </c>
      <c r="W4105">
        <f t="shared" si="922"/>
        <v>2019</v>
      </c>
      <c r="X4105">
        <f t="shared" si="923"/>
        <v>18</v>
      </c>
      <c r="Y4105" s="25">
        <f t="shared" si="924"/>
        <v>31495.50000000036</v>
      </c>
    </row>
    <row r="4106" spans="1:25">
      <c r="A4106" t="s">
        <v>5164</v>
      </c>
      <c r="B4106" t="s">
        <v>5165</v>
      </c>
      <c r="C4106" t="s">
        <v>25</v>
      </c>
      <c r="D4106">
        <v>3</v>
      </c>
      <c r="E4106" s="36">
        <v>-55.5</v>
      </c>
      <c r="F4106" s="4">
        <v>-4.1999999999999997E-3</v>
      </c>
      <c r="G4106">
        <v>0</v>
      </c>
      <c r="H4106" s="25">
        <v>0</v>
      </c>
      <c r="I4106" s="25">
        <v>-73.5</v>
      </c>
      <c r="J4106" s="3">
        <v>10000</v>
      </c>
      <c r="K4106" s="7">
        <f t="shared" si="911"/>
        <v>-1</v>
      </c>
      <c r="L4106" s="6">
        <f t="shared" si="912"/>
        <v>-55.5</v>
      </c>
      <c r="M4106">
        <v>1</v>
      </c>
      <c r="N4106" s="9">
        <f t="shared" si="913"/>
        <v>0</v>
      </c>
      <c r="O4106" s="9">
        <f t="shared" si="914"/>
        <v>-1</v>
      </c>
      <c r="P4106" s="9">
        <f t="shared" si="915"/>
        <v>0</v>
      </c>
      <c r="Q4106" s="8">
        <f t="shared" si="916"/>
        <v>0</v>
      </c>
      <c r="R4106" s="8">
        <f t="shared" si="917"/>
        <v>-55.5</v>
      </c>
      <c r="S4106" t="str">
        <f t="shared" si="918"/>
        <v>11.00.00</v>
      </c>
      <c r="T4106" t="str">
        <f t="shared" si="919"/>
        <v>14.00.00</v>
      </c>
      <c r="U4106" t="str">
        <f t="shared" si="920"/>
        <v>19-dic-2019</v>
      </c>
      <c r="V4106">
        <f t="shared" si="921"/>
        <v>12</v>
      </c>
      <c r="W4106">
        <f t="shared" si="922"/>
        <v>2019</v>
      </c>
      <c r="X4106">
        <f t="shared" si="923"/>
        <v>19</v>
      </c>
      <c r="Y4106" s="25">
        <f t="shared" si="924"/>
        <v>31440.00000000036</v>
      </c>
    </row>
    <row r="4107" spans="1:25">
      <c r="A4107" t="s">
        <v>5164</v>
      </c>
      <c r="B4107" t="s">
        <v>7859</v>
      </c>
      <c r="C4107" t="s">
        <v>55</v>
      </c>
      <c r="D4107">
        <v>15</v>
      </c>
      <c r="E4107" s="36">
        <v>0.9</v>
      </c>
      <c r="F4107" s="4">
        <v>1E-4</v>
      </c>
      <c r="G4107">
        <v>0</v>
      </c>
      <c r="H4107" s="25">
        <v>21.9</v>
      </c>
      <c r="I4107" s="25">
        <v>-18.7</v>
      </c>
      <c r="J4107" s="3">
        <v>10000</v>
      </c>
      <c r="K4107" s="7">
        <f t="shared" si="911"/>
        <v>1</v>
      </c>
      <c r="L4107" s="6">
        <f t="shared" si="912"/>
        <v>0.9</v>
      </c>
      <c r="M4107">
        <v>1</v>
      </c>
      <c r="N4107" s="9">
        <f t="shared" si="913"/>
        <v>1</v>
      </c>
      <c r="O4107" s="9">
        <f t="shared" si="914"/>
        <v>0</v>
      </c>
      <c r="P4107" s="9">
        <f t="shared" si="915"/>
        <v>0</v>
      </c>
      <c r="Q4107" s="8">
        <f t="shared" si="916"/>
        <v>0.9</v>
      </c>
      <c r="R4107" s="8">
        <f t="shared" si="917"/>
        <v>0</v>
      </c>
      <c r="S4107" t="str">
        <f t="shared" si="918"/>
        <v>11.00.00</v>
      </c>
      <c r="T4107" t="str">
        <f t="shared" si="919"/>
        <v>14.45.00</v>
      </c>
      <c r="U4107" t="str">
        <f t="shared" si="920"/>
        <v>19-dic-2019</v>
      </c>
      <c r="V4107">
        <f t="shared" si="921"/>
        <v>12</v>
      </c>
      <c r="W4107">
        <f t="shared" si="922"/>
        <v>2019</v>
      </c>
      <c r="X4107">
        <f t="shared" si="923"/>
        <v>19</v>
      </c>
      <c r="Y4107" s="25">
        <f t="shared" si="924"/>
        <v>31440.900000000362</v>
      </c>
    </row>
    <row r="4108" spans="1:25">
      <c r="A4108" t="s">
        <v>5165</v>
      </c>
      <c r="B4108" t="s">
        <v>5166</v>
      </c>
      <c r="C4108" t="s">
        <v>55</v>
      </c>
      <c r="D4108">
        <v>3</v>
      </c>
      <c r="E4108" s="36">
        <v>-66.8</v>
      </c>
      <c r="F4108" s="4">
        <v>-5.1000000000000004E-3</v>
      </c>
      <c r="G4108">
        <v>0</v>
      </c>
      <c r="H4108" s="25">
        <v>0</v>
      </c>
      <c r="I4108" s="25">
        <v>-67.599999999999994</v>
      </c>
      <c r="J4108" s="3">
        <v>10000</v>
      </c>
      <c r="K4108" s="7">
        <f t="shared" si="911"/>
        <v>-1</v>
      </c>
      <c r="L4108" s="6">
        <f t="shared" si="912"/>
        <v>-66.8</v>
      </c>
      <c r="M4108">
        <v>1</v>
      </c>
      <c r="N4108" s="9">
        <f t="shared" si="913"/>
        <v>0</v>
      </c>
      <c r="O4108" s="9">
        <f t="shared" si="914"/>
        <v>-1</v>
      </c>
      <c r="P4108" s="9">
        <f t="shared" si="915"/>
        <v>0</v>
      </c>
      <c r="Q4108" s="8">
        <f t="shared" si="916"/>
        <v>0</v>
      </c>
      <c r="R4108" s="8">
        <f t="shared" si="917"/>
        <v>-66.8</v>
      </c>
      <c r="S4108" t="str">
        <f t="shared" si="918"/>
        <v>14.00.00</v>
      </c>
      <c r="T4108" t="str">
        <f t="shared" si="919"/>
        <v>17.00.00</v>
      </c>
      <c r="U4108" t="str">
        <f t="shared" si="920"/>
        <v>19-dic-2019</v>
      </c>
      <c r="V4108">
        <f t="shared" si="921"/>
        <v>12</v>
      </c>
      <c r="W4108">
        <f t="shared" si="922"/>
        <v>2019</v>
      </c>
      <c r="X4108">
        <f t="shared" si="923"/>
        <v>19</v>
      </c>
      <c r="Y4108" s="25">
        <f t="shared" si="924"/>
        <v>31374.100000000362</v>
      </c>
    </row>
    <row r="4109" spans="1:25">
      <c r="A4109" t="s">
        <v>7118</v>
      </c>
      <c r="B4109" t="s">
        <v>7119</v>
      </c>
      <c r="C4109" t="s">
        <v>25</v>
      </c>
      <c r="D4109">
        <v>18</v>
      </c>
      <c r="E4109" s="36">
        <v>35.700000000000003</v>
      </c>
      <c r="F4109" s="4">
        <v>2.7000000000000001E-3</v>
      </c>
      <c r="G4109">
        <v>0</v>
      </c>
      <c r="H4109" s="25">
        <v>35.4</v>
      </c>
      <c r="I4109" s="25">
        <v>-6.4</v>
      </c>
      <c r="J4109" s="3">
        <v>10000</v>
      </c>
      <c r="K4109" s="7">
        <f t="shared" si="911"/>
        <v>1</v>
      </c>
      <c r="L4109" s="6">
        <f t="shared" si="912"/>
        <v>35.700000000000003</v>
      </c>
      <c r="M4109">
        <v>1</v>
      </c>
      <c r="N4109" s="9">
        <f t="shared" si="913"/>
        <v>1</v>
      </c>
      <c r="O4109" s="9">
        <f t="shared" si="914"/>
        <v>0</v>
      </c>
      <c r="P4109" s="9">
        <f t="shared" si="915"/>
        <v>0</v>
      </c>
      <c r="Q4109" s="8">
        <f t="shared" si="916"/>
        <v>35.700000000000003</v>
      </c>
      <c r="R4109" s="8">
        <f t="shared" si="917"/>
        <v>0</v>
      </c>
      <c r="S4109" t="str">
        <f t="shared" si="918"/>
        <v>15.55.00</v>
      </c>
      <c r="T4109" t="str">
        <f t="shared" si="919"/>
        <v>17.25.00</v>
      </c>
      <c r="U4109" t="str">
        <f t="shared" si="920"/>
        <v>19-dic-2019</v>
      </c>
      <c r="V4109">
        <f t="shared" si="921"/>
        <v>12</v>
      </c>
      <c r="W4109">
        <f t="shared" si="922"/>
        <v>2019</v>
      </c>
      <c r="X4109">
        <f t="shared" si="923"/>
        <v>19</v>
      </c>
      <c r="Y4109" s="25">
        <f t="shared" si="924"/>
        <v>31409.800000000363</v>
      </c>
    </row>
    <row r="4110" spans="1:25">
      <c r="A4110" t="s">
        <v>5167</v>
      </c>
      <c r="B4110" t="s">
        <v>5168</v>
      </c>
      <c r="C4110" t="s">
        <v>25</v>
      </c>
      <c r="D4110">
        <v>31</v>
      </c>
      <c r="E4110" s="36">
        <v>72.3</v>
      </c>
      <c r="F4110" s="4">
        <v>5.4999999999999997E-3</v>
      </c>
      <c r="G4110">
        <v>0</v>
      </c>
      <c r="H4110" s="25">
        <v>86.6</v>
      </c>
      <c r="I4110" s="25">
        <v>-25.2</v>
      </c>
      <c r="J4110" s="3">
        <v>10000</v>
      </c>
      <c r="K4110" s="7">
        <f t="shared" si="911"/>
        <v>2</v>
      </c>
      <c r="L4110" s="6">
        <f t="shared" si="912"/>
        <v>108</v>
      </c>
      <c r="M4110">
        <v>1</v>
      </c>
      <c r="N4110" s="9">
        <f t="shared" si="913"/>
        <v>1</v>
      </c>
      <c r="O4110" s="9">
        <f t="shared" si="914"/>
        <v>0</v>
      </c>
      <c r="P4110" s="9">
        <f t="shared" si="915"/>
        <v>0</v>
      </c>
      <c r="Q4110" s="8">
        <f t="shared" si="916"/>
        <v>72.3</v>
      </c>
      <c r="R4110" s="8">
        <f t="shared" si="917"/>
        <v>0</v>
      </c>
      <c r="S4110" t="str">
        <f t="shared" si="918"/>
        <v>23.00.00</v>
      </c>
      <c r="T4110" t="str">
        <f t="shared" si="919"/>
        <v>7.00.00</v>
      </c>
      <c r="U4110" t="str">
        <f t="shared" si="920"/>
        <v>19-dic-2019</v>
      </c>
      <c r="V4110">
        <f t="shared" si="921"/>
        <v>12</v>
      </c>
      <c r="W4110">
        <f t="shared" si="922"/>
        <v>2019</v>
      </c>
      <c r="X4110">
        <f t="shared" si="923"/>
        <v>19</v>
      </c>
      <c r="Y4110" s="25">
        <f t="shared" si="924"/>
        <v>31482.100000000362</v>
      </c>
    </row>
    <row r="4111" spans="1:25">
      <c r="A4111" t="s">
        <v>5162</v>
      </c>
      <c r="B4111" t="s">
        <v>5163</v>
      </c>
      <c r="C4111" t="s">
        <v>25</v>
      </c>
      <c r="D4111">
        <v>1</v>
      </c>
      <c r="E4111" s="36">
        <v>-3.4</v>
      </c>
      <c r="F4111" s="4">
        <v>-2.9999999999999997E-4</v>
      </c>
      <c r="G4111">
        <v>0</v>
      </c>
      <c r="H4111" s="25">
        <v>0</v>
      </c>
      <c r="I4111" s="25">
        <v>-3.4</v>
      </c>
      <c r="J4111" s="3">
        <v>10000</v>
      </c>
      <c r="K4111" s="7">
        <f t="shared" si="911"/>
        <v>-1</v>
      </c>
      <c r="L4111" s="6">
        <f t="shared" si="912"/>
        <v>-3.4</v>
      </c>
      <c r="M4111">
        <v>1</v>
      </c>
      <c r="N4111" s="9">
        <f t="shared" si="913"/>
        <v>0</v>
      </c>
      <c r="O4111" s="9">
        <f t="shared" si="914"/>
        <v>-1</v>
      </c>
      <c r="P4111" s="9">
        <f t="shared" si="915"/>
        <v>0</v>
      </c>
      <c r="Q4111" s="8">
        <f t="shared" si="916"/>
        <v>0</v>
      </c>
      <c r="R4111" s="8">
        <f t="shared" si="917"/>
        <v>-3.4</v>
      </c>
      <c r="S4111" t="str">
        <f t="shared" si="918"/>
        <v>3.00.00</v>
      </c>
      <c r="T4111" t="str">
        <f t="shared" si="919"/>
        <v>4.00.00</v>
      </c>
      <c r="U4111" t="str">
        <f t="shared" si="920"/>
        <v>19-dic-2019</v>
      </c>
      <c r="V4111">
        <f t="shared" si="921"/>
        <v>12</v>
      </c>
      <c r="W4111">
        <f t="shared" si="922"/>
        <v>2019</v>
      </c>
      <c r="X4111">
        <f t="shared" si="923"/>
        <v>19</v>
      </c>
      <c r="Y4111" s="25">
        <f t="shared" si="924"/>
        <v>31478.700000000361</v>
      </c>
    </row>
    <row r="4112" spans="1:25">
      <c r="A4112" t="s">
        <v>7117</v>
      </c>
      <c r="B4112" t="s">
        <v>7118</v>
      </c>
      <c r="C4112" t="s">
        <v>55</v>
      </c>
      <c r="D4112">
        <v>74</v>
      </c>
      <c r="E4112" s="36">
        <v>20.8</v>
      </c>
      <c r="F4112" s="4">
        <v>8.0000000000000004E-4</v>
      </c>
      <c r="G4112">
        <v>0</v>
      </c>
      <c r="H4112" s="25">
        <v>65.400000000000006</v>
      </c>
      <c r="I4112" s="25">
        <v>-79.400000000000006</v>
      </c>
      <c r="J4112" s="3">
        <v>10000</v>
      </c>
      <c r="K4112" s="7">
        <f t="shared" si="911"/>
        <v>1</v>
      </c>
      <c r="L4112" s="6">
        <f t="shared" si="912"/>
        <v>20.8</v>
      </c>
      <c r="M4112">
        <v>1</v>
      </c>
      <c r="N4112" s="9">
        <f t="shared" si="913"/>
        <v>1</v>
      </c>
      <c r="O4112" s="9">
        <f t="shared" si="914"/>
        <v>0</v>
      </c>
      <c r="P4112" s="9">
        <f t="shared" si="915"/>
        <v>0</v>
      </c>
      <c r="Q4112" s="8">
        <f t="shared" si="916"/>
        <v>20.8</v>
      </c>
      <c r="R4112" s="8">
        <f t="shared" si="917"/>
        <v>0</v>
      </c>
      <c r="S4112" t="str">
        <f t="shared" si="918"/>
        <v>9.45.00</v>
      </c>
      <c r="T4112" t="str">
        <f t="shared" si="919"/>
        <v>15.55.00</v>
      </c>
      <c r="U4112" t="str">
        <f t="shared" si="920"/>
        <v>19-dic-2019</v>
      </c>
      <c r="V4112">
        <f t="shared" si="921"/>
        <v>12</v>
      </c>
      <c r="W4112">
        <f t="shared" si="922"/>
        <v>2019</v>
      </c>
      <c r="X4112">
        <f t="shared" si="923"/>
        <v>19</v>
      </c>
      <c r="Y4112" s="25">
        <f t="shared" si="924"/>
        <v>31499.50000000036</v>
      </c>
    </row>
    <row r="4113" spans="1:25">
      <c r="A4113" t="s">
        <v>7120</v>
      </c>
      <c r="B4113" t="s">
        <v>7121</v>
      </c>
      <c r="C4113" t="s">
        <v>25</v>
      </c>
      <c r="D4113">
        <v>93</v>
      </c>
      <c r="E4113" s="36">
        <v>37</v>
      </c>
      <c r="F4113" s="4">
        <v>2.8E-3</v>
      </c>
      <c r="G4113">
        <v>0</v>
      </c>
      <c r="H4113" s="25">
        <v>44.3</v>
      </c>
      <c r="I4113" s="25">
        <v>-44.7</v>
      </c>
      <c r="J4113" s="3">
        <v>10000</v>
      </c>
      <c r="K4113" s="7">
        <f t="shared" si="911"/>
        <v>2</v>
      </c>
      <c r="L4113" s="6">
        <f t="shared" si="912"/>
        <v>57.8</v>
      </c>
      <c r="M4113">
        <v>1</v>
      </c>
      <c r="N4113" s="9">
        <f t="shared" si="913"/>
        <v>1</v>
      </c>
      <c r="O4113" s="9">
        <f t="shared" si="914"/>
        <v>0</v>
      </c>
      <c r="P4113" s="9">
        <f t="shared" si="915"/>
        <v>0</v>
      </c>
      <c r="Q4113" s="8">
        <f t="shared" si="916"/>
        <v>37</v>
      </c>
      <c r="R4113" s="8">
        <f t="shared" si="917"/>
        <v>0</v>
      </c>
      <c r="S4113" t="str">
        <f t="shared" si="918"/>
        <v>9.40.00</v>
      </c>
      <c r="T4113" t="str">
        <f t="shared" si="919"/>
        <v>17.25.00</v>
      </c>
      <c r="U4113" t="str">
        <f t="shared" si="920"/>
        <v>20-dic-2019</v>
      </c>
      <c r="V4113">
        <f t="shared" si="921"/>
        <v>12</v>
      </c>
      <c r="W4113">
        <f t="shared" si="922"/>
        <v>2019</v>
      </c>
      <c r="X4113">
        <f t="shared" si="923"/>
        <v>20</v>
      </c>
      <c r="Y4113" s="25">
        <f t="shared" si="924"/>
        <v>31536.50000000036</v>
      </c>
    </row>
    <row r="4114" spans="1:25">
      <c r="A4114" t="s">
        <v>5169</v>
      </c>
      <c r="B4114" t="s">
        <v>5170</v>
      </c>
      <c r="C4114" t="s">
        <v>55</v>
      </c>
      <c r="D4114">
        <v>34</v>
      </c>
      <c r="E4114" s="36">
        <v>-14.9</v>
      </c>
      <c r="F4114" s="4">
        <v>-1.1000000000000001E-3</v>
      </c>
      <c r="G4114">
        <v>0</v>
      </c>
      <c r="H4114" s="25">
        <v>7.3</v>
      </c>
      <c r="I4114" s="25">
        <v>-16.8</v>
      </c>
      <c r="J4114" s="3">
        <v>10000</v>
      </c>
      <c r="K4114" s="7">
        <f t="shared" si="911"/>
        <v>-1</v>
      </c>
      <c r="L4114" s="6">
        <f t="shared" si="912"/>
        <v>-14.9</v>
      </c>
      <c r="M4114">
        <v>1</v>
      </c>
      <c r="N4114" s="9">
        <f t="shared" si="913"/>
        <v>0</v>
      </c>
      <c r="O4114" s="9">
        <f t="shared" si="914"/>
        <v>-1</v>
      </c>
      <c r="P4114" s="9">
        <f t="shared" si="915"/>
        <v>0</v>
      </c>
      <c r="Q4114" s="8">
        <f t="shared" si="916"/>
        <v>0</v>
      </c>
      <c r="R4114" s="8">
        <f t="shared" si="917"/>
        <v>-14.9</v>
      </c>
      <c r="S4114" t="str">
        <f t="shared" si="918"/>
        <v>12.00.00</v>
      </c>
      <c r="T4114" t="str">
        <f t="shared" si="919"/>
        <v>2.00.00</v>
      </c>
      <c r="U4114" t="str">
        <f t="shared" si="920"/>
        <v>23-dic-2019</v>
      </c>
      <c r="V4114">
        <f t="shared" si="921"/>
        <v>12</v>
      </c>
      <c r="W4114">
        <f t="shared" si="922"/>
        <v>2019</v>
      </c>
      <c r="X4114">
        <f t="shared" si="923"/>
        <v>23</v>
      </c>
      <c r="Y4114" s="25">
        <f t="shared" si="924"/>
        <v>31521.600000000359</v>
      </c>
    </row>
    <row r="4115" spans="1:25">
      <c r="A4115" t="s">
        <v>5169</v>
      </c>
      <c r="B4115" t="s">
        <v>7123</v>
      </c>
      <c r="C4115" t="s">
        <v>55</v>
      </c>
      <c r="D4115">
        <v>65</v>
      </c>
      <c r="E4115" s="36">
        <v>-27</v>
      </c>
      <c r="F4115" s="4">
        <v>-1E-3</v>
      </c>
      <c r="G4115">
        <v>0</v>
      </c>
      <c r="H4115" s="25">
        <v>1.2</v>
      </c>
      <c r="I4115" s="25">
        <v>-44.4</v>
      </c>
      <c r="J4115" s="3">
        <v>10000</v>
      </c>
      <c r="K4115" s="7">
        <f t="shared" si="911"/>
        <v>-2</v>
      </c>
      <c r="L4115" s="6">
        <f t="shared" si="912"/>
        <v>-41.9</v>
      </c>
      <c r="M4115">
        <v>1</v>
      </c>
      <c r="N4115" s="9">
        <f t="shared" si="913"/>
        <v>0</v>
      </c>
      <c r="O4115" s="9">
        <f t="shared" si="914"/>
        <v>-1</v>
      </c>
      <c r="P4115" s="9">
        <f t="shared" si="915"/>
        <v>0</v>
      </c>
      <c r="Q4115" s="8">
        <f t="shared" si="916"/>
        <v>0</v>
      </c>
      <c r="R4115" s="8">
        <f t="shared" si="917"/>
        <v>-27</v>
      </c>
      <c r="S4115" t="str">
        <f t="shared" si="918"/>
        <v>12.00.00</v>
      </c>
      <c r="T4115" t="str">
        <f t="shared" si="919"/>
        <v>17.25.00</v>
      </c>
      <c r="U4115" t="str">
        <f t="shared" si="920"/>
        <v>23-dic-2019</v>
      </c>
      <c r="V4115">
        <f t="shared" si="921"/>
        <v>12</v>
      </c>
      <c r="W4115">
        <f t="shared" si="922"/>
        <v>2019</v>
      </c>
      <c r="X4115">
        <f t="shared" si="923"/>
        <v>23</v>
      </c>
      <c r="Y4115" s="25">
        <f t="shared" si="924"/>
        <v>31494.600000000359</v>
      </c>
    </row>
    <row r="4116" spans="1:25">
      <c r="A4116" t="s">
        <v>7122</v>
      </c>
      <c r="B4116" t="s">
        <v>5169</v>
      </c>
      <c r="C4116" t="s">
        <v>25</v>
      </c>
      <c r="D4116">
        <v>28</v>
      </c>
      <c r="E4116" s="36">
        <v>-31.2</v>
      </c>
      <c r="F4116" s="4">
        <v>-2.3E-3</v>
      </c>
      <c r="G4116">
        <v>0</v>
      </c>
      <c r="H4116" s="25">
        <v>5.2</v>
      </c>
      <c r="I4116" s="25">
        <v>-38.6</v>
      </c>
      <c r="J4116" s="3">
        <v>10000</v>
      </c>
      <c r="K4116" s="7">
        <f t="shared" si="911"/>
        <v>-3</v>
      </c>
      <c r="L4116" s="6">
        <f t="shared" si="912"/>
        <v>-73.099999999999994</v>
      </c>
      <c r="M4116">
        <v>1</v>
      </c>
      <c r="N4116" s="9">
        <f t="shared" si="913"/>
        <v>0</v>
      </c>
      <c r="O4116" s="9">
        <f t="shared" si="914"/>
        <v>-1</v>
      </c>
      <c r="P4116" s="9">
        <f t="shared" si="915"/>
        <v>0</v>
      </c>
      <c r="Q4116" s="8">
        <f t="shared" si="916"/>
        <v>0</v>
      </c>
      <c r="R4116" s="8">
        <f t="shared" si="917"/>
        <v>-31.2</v>
      </c>
      <c r="S4116" t="str">
        <f t="shared" si="918"/>
        <v>9.40.00</v>
      </c>
      <c r="T4116" t="str">
        <f t="shared" si="919"/>
        <v>12.00.00</v>
      </c>
      <c r="U4116" t="str">
        <f t="shared" si="920"/>
        <v>23-dic-2019</v>
      </c>
      <c r="V4116">
        <f t="shared" si="921"/>
        <v>12</v>
      </c>
      <c r="W4116">
        <f t="shared" si="922"/>
        <v>2019</v>
      </c>
      <c r="X4116">
        <f t="shared" si="923"/>
        <v>23</v>
      </c>
      <c r="Y4116" s="25">
        <f t="shared" si="924"/>
        <v>31463.400000000358</v>
      </c>
    </row>
    <row r="4117" spans="1:25">
      <c r="A4117" t="s">
        <v>5170</v>
      </c>
      <c r="B4117" t="s">
        <v>5171</v>
      </c>
      <c r="C4117" t="s">
        <v>25</v>
      </c>
      <c r="D4117">
        <v>32</v>
      </c>
      <c r="E4117" s="36">
        <v>48.7</v>
      </c>
      <c r="F4117" s="4">
        <v>3.7000000000000002E-3</v>
      </c>
      <c r="G4117">
        <v>0</v>
      </c>
      <c r="H4117" s="25">
        <v>78.2</v>
      </c>
      <c r="I4117" s="25">
        <v>-1.8</v>
      </c>
      <c r="J4117" s="3">
        <v>10000</v>
      </c>
      <c r="K4117" s="7">
        <f t="shared" si="911"/>
        <v>1</v>
      </c>
      <c r="L4117" s="6">
        <f t="shared" si="912"/>
        <v>48.7</v>
      </c>
      <c r="M4117">
        <v>1</v>
      </c>
      <c r="N4117" s="9">
        <f t="shared" si="913"/>
        <v>1</v>
      </c>
      <c r="O4117" s="9">
        <f t="shared" si="914"/>
        <v>0</v>
      </c>
      <c r="P4117" s="9">
        <f t="shared" si="915"/>
        <v>0</v>
      </c>
      <c r="Q4117" s="8">
        <f t="shared" si="916"/>
        <v>48.7</v>
      </c>
      <c r="R4117" s="8">
        <f t="shared" si="917"/>
        <v>0</v>
      </c>
      <c r="S4117" t="str">
        <f t="shared" si="918"/>
        <v>2.00.00</v>
      </c>
      <c r="T4117" t="str">
        <f t="shared" si="919"/>
        <v>10.00.00</v>
      </c>
      <c r="U4117" t="str">
        <f t="shared" si="920"/>
        <v>26-dic-2019</v>
      </c>
      <c r="V4117">
        <f t="shared" si="921"/>
        <v>12</v>
      </c>
      <c r="W4117">
        <f t="shared" si="922"/>
        <v>2019</v>
      </c>
      <c r="X4117">
        <f t="shared" si="923"/>
        <v>26</v>
      </c>
      <c r="Y4117" s="25">
        <f t="shared" si="924"/>
        <v>31512.100000000359</v>
      </c>
    </row>
    <row r="4118" spans="1:25">
      <c r="A4118" t="s">
        <v>5171</v>
      </c>
      <c r="B4118" t="s">
        <v>5172</v>
      </c>
      <c r="C4118" t="s">
        <v>55</v>
      </c>
      <c r="D4118">
        <v>23</v>
      </c>
      <c r="E4118" s="36">
        <v>63.4</v>
      </c>
      <c r="F4118" s="4">
        <v>4.7000000000000002E-3</v>
      </c>
      <c r="G4118">
        <v>0</v>
      </c>
      <c r="H4118" s="25">
        <v>65.7</v>
      </c>
      <c r="I4118" s="25">
        <v>-27.8</v>
      </c>
      <c r="J4118" s="3">
        <v>10000</v>
      </c>
      <c r="K4118" s="7">
        <f t="shared" si="911"/>
        <v>2</v>
      </c>
      <c r="L4118" s="6">
        <f t="shared" si="912"/>
        <v>112.1</v>
      </c>
      <c r="M4118">
        <v>1</v>
      </c>
      <c r="N4118" s="9">
        <f t="shared" si="913"/>
        <v>1</v>
      </c>
      <c r="O4118" s="9">
        <f t="shared" si="914"/>
        <v>0</v>
      </c>
      <c r="P4118" s="9">
        <f t="shared" si="915"/>
        <v>0</v>
      </c>
      <c r="Q4118" s="8">
        <f t="shared" si="916"/>
        <v>63.4</v>
      </c>
      <c r="R4118" s="8">
        <f t="shared" si="917"/>
        <v>0</v>
      </c>
      <c r="S4118" t="str">
        <f t="shared" si="918"/>
        <v>10.00.00</v>
      </c>
      <c r="T4118" t="str">
        <f t="shared" si="919"/>
        <v>10.00.00</v>
      </c>
      <c r="U4118" t="str">
        <f t="shared" si="920"/>
        <v>27-dic-2019</v>
      </c>
      <c r="V4118">
        <f t="shared" si="921"/>
        <v>12</v>
      </c>
      <c r="W4118">
        <f t="shared" si="922"/>
        <v>2019</v>
      </c>
      <c r="X4118">
        <f t="shared" si="923"/>
        <v>27</v>
      </c>
      <c r="Y4118" s="25">
        <f t="shared" si="924"/>
        <v>31575.50000000036</v>
      </c>
    </row>
    <row r="4119" spans="1:25">
      <c r="A4119" t="s">
        <v>7124</v>
      </c>
      <c r="B4119" t="s">
        <v>7125</v>
      </c>
      <c r="C4119" t="s">
        <v>25</v>
      </c>
      <c r="D4119">
        <v>62</v>
      </c>
      <c r="E4119" s="36">
        <v>-28</v>
      </c>
      <c r="F4119" s="4">
        <v>-2.0999999999999999E-3</v>
      </c>
      <c r="G4119">
        <v>0</v>
      </c>
      <c r="H4119" s="25">
        <v>22</v>
      </c>
      <c r="I4119" s="25">
        <v>-43.4</v>
      </c>
      <c r="J4119" s="3">
        <v>10000</v>
      </c>
      <c r="K4119" s="7">
        <f t="shared" si="911"/>
        <v>-1</v>
      </c>
      <c r="L4119" s="6">
        <f t="shared" si="912"/>
        <v>-28</v>
      </c>
      <c r="M4119">
        <v>1</v>
      </c>
      <c r="N4119" s="9">
        <f t="shared" si="913"/>
        <v>0</v>
      </c>
      <c r="O4119" s="9">
        <f t="shared" si="914"/>
        <v>-1</v>
      </c>
      <c r="P4119" s="9">
        <f t="shared" si="915"/>
        <v>0</v>
      </c>
      <c r="Q4119" s="8">
        <f t="shared" si="916"/>
        <v>0</v>
      </c>
      <c r="R4119" s="8">
        <f t="shared" si="917"/>
        <v>-28</v>
      </c>
      <c r="S4119" t="str">
        <f t="shared" si="918"/>
        <v>12.15.00</v>
      </c>
      <c r="T4119" t="str">
        <f t="shared" si="919"/>
        <v>17.25.00</v>
      </c>
      <c r="U4119" t="str">
        <f t="shared" si="920"/>
        <v>27-dic-2019</v>
      </c>
      <c r="V4119">
        <f t="shared" si="921"/>
        <v>12</v>
      </c>
      <c r="W4119">
        <f t="shared" si="922"/>
        <v>2019</v>
      </c>
      <c r="X4119">
        <f t="shared" si="923"/>
        <v>27</v>
      </c>
      <c r="Y4119" s="25">
        <f t="shared" si="924"/>
        <v>31547.50000000036</v>
      </c>
    </row>
    <row r="4120" spans="1:25">
      <c r="A4120" t="s">
        <v>5173</v>
      </c>
      <c r="B4120" t="s">
        <v>5174</v>
      </c>
      <c r="C4120" t="s">
        <v>55</v>
      </c>
      <c r="D4120">
        <v>25</v>
      </c>
      <c r="E4120" s="36">
        <v>128.5</v>
      </c>
      <c r="F4120" s="4">
        <v>9.7000000000000003E-3</v>
      </c>
      <c r="G4120">
        <v>0</v>
      </c>
      <c r="H4120" s="25">
        <v>142.5</v>
      </c>
      <c r="I4120" s="25">
        <v>0</v>
      </c>
      <c r="J4120" s="3">
        <v>10000</v>
      </c>
      <c r="K4120" s="7">
        <f t="shared" si="911"/>
        <v>1</v>
      </c>
      <c r="L4120" s="6">
        <f t="shared" si="912"/>
        <v>128.5</v>
      </c>
      <c r="M4120">
        <v>1</v>
      </c>
      <c r="N4120" s="9">
        <f t="shared" si="913"/>
        <v>1</v>
      </c>
      <c r="O4120" s="9">
        <f t="shared" si="914"/>
        <v>0</v>
      </c>
      <c r="P4120" s="9">
        <f t="shared" si="915"/>
        <v>0</v>
      </c>
      <c r="Q4120" s="8">
        <f t="shared" si="916"/>
        <v>128.5</v>
      </c>
      <c r="R4120" s="8">
        <f t="shared" si="917"/>
        <v>0</v>
      </c>
      <c r="S4120" t="str">
        <f t="shared" si="918"/>
        <v>11.00.00</v>
      </c>
      <c r="T4120" t="str">
        <f t="shared" si="919"/>
        <v>12.00.00</v>
      </c>
      <c r="U4120" t="str">
        <f t="shared" si="920"/>
        <v>30-dic-2019</v>
      </c>
      <c r="V4120">
        <f t="shared" si="921"/>
        <v>12</v>
      </c>
      <c r="W4120">
        <f t="shared" si="922"/>
        <v>2019</v>
      </c>
      <c r="X4120">
        <f t="shared" si="923"/>
        <v>30</v>
      </c>
      <c r="Y4120" s="25">
        <f t="shared" si="924"/>
        <v>31676.00000000036</v>
      </c>
    </row>
    <row r="4121" spans="1:25">
      <c r="A4121" t="s">
        <v>3851</v>
      </c>
      <c r="B4121" t="s">
        <v>3852</v>
      </c>
      <c r="C4121" t="s">
        <v>25</v>
      </c>
      <c r="D4121">
        <v>3</v>
      </c>
      <c r="E4121" s="36">
        <v>-37.799999999999997</v>
      </c>
      <c r="F4121" s="4">
        <v>-2.8999999999999998E-3</v>
      </c>
      <c r="G4121">
        <v>0</v>
      </c>
      <c r="H4121" s="25">
        <v>3.2</v>
      </c>
      <c r="I4121" s="25">
        <v>-37.799999999999997</v>
      </c>
      <c r="J4121" s="3">
        <v>10000</v>
      </c>
      <c r="K4121" s="7">
        <f t="shared" si="911"/>
        <v>-1</v>
      </c>
      <c r="L4121" s="6">
        <f t="shared" si="912"/>
        <v>-37.799999999999997</v>
      </c>
      <c r="M4121">
        <v>1</v>
      </c>
      <c r="N4121" s="9">
        <f t="shared" si="913"/>
        <v>0</v>
      </c>
      <c r="O4121" s="9">
        <f t="shared" si="914"/>
        <v>-1</v>
      </c>
      <c r="P4121" s="9">
        <f t="shared" si="915"/>
        <v>0</v>
      </c>
      <c r="Q4121" s="8">
        <f t="shared" si="916"/>
        <v>0</v>
      </c>
      <c r="R4121" s="8">
        <f t="shared" si="917"/>
        <v>-37.799999999999997</v>
      </c>
      <c r="S4121" t="str">
        <f t="shared" si="918"/>
        <v>11.00.00</v>
      </c>
      <c r="T4121" t="str">
        <f t="shared" si="919"/>
        <v>14.00.00</v>
      </c>
      <c r="U4121" t="str">
        <f t="shared" si="920"/>
        <v>31-dic-2019</v>
      </c>
      <c r="V4121">
        <f t="shared" si="921"/>
        <v>12</v>
      </c>
      <c r="W4121">
        <f t="shared" si="922"/>
        <v>2019</v>
      </c>
      <c r="X4121">
        <f t="shared" si="923"/>
        <v>31</v>
      </c>
      <c r="Y4121" s="25">
        <f t="shared" si="924"/>
        <v>31638.200000000361</v>
      </c>
    </row>
    <row r="4122" spans="1:25">
      <c r="A4122" t="s">
        <v>5174</v>
      </c>
      <c r="B4122" t="s">
        <v>3852</v>
      </c>
      <c r="C4122" t="s">
        <v>25</v>
      </c>
      <c r="D4122">
        <v>2</v>
      </c>
      <c r="E4122" s="36">
        <v>-32.5</v>
      </c>
      <c r="F4122" s="4">
        <v>-2.5000000000000001E-3</v>
      </c>
      <c r="G4122">
        <v>0</v>
      </c>
      <c r="H4122" s="25">
        <v>0</v>
      </c>
      <c r="I4122" s="25">
        <v>-33.200000000000003</v>
      </c>
      <c r="J4122" s="3">
        <v>10000</v>
      </c>
      <c r="K4122" s="7">
        <f t="shared" si="911"/>
        <v>-2</v>
      </c>
      <c r="L4122" s="6">
        <f t="shared" si="912"/>
        <v>-70.3</v>
      </c>
      <c r="M4122">
        <v>1</v>
      </c>
      <c r="N4122" s="9">
        <f t="shared" si="913"/>
        <v>0</v>
      </c>
      <c r="O4122" s="9">
        <f t="shared" si="914"/>
        <v>-1</v>
      </c>
      <c r="P4122" s="9">
        <f t="shared" si="915"/>
        <v>0</v>
      </c>
      <c r="Q4122" s="8">
        <f t="shared" si="916"/>
        <v>0</v>
      </c>
      <c r="R4122" s="8">
        <f t="shared" si="917"/>
        <v>-32.5</v>
      </c>
      <c r="S4122" t="str">
        <f t="shared" si="918"/>
        <v>12.00.00</v>
      </c>
      <c r="T4122" t="str">
        <f t="shared" si="919"/>
        <v>14.00.00</v>
      </c>
      <c r="U4122" t="str">
        <f t="shared" si="920"/>
        <v>31-dic-2019</v>
      </c>
      <c r="V4122">
        <f t="shared" si="921"/>
        <v>12</v>
      </c>
      <c r="W4122">
        <f t="shared" si="922"/>
        <v>2019</v>
      </c>
      <c r="X4122">
        <f t="shared" si="923"/>
        <v>31</v>
      </c>
      <c r="Y4122" s="25">
        <f t="shared" si="924"/>
        <v>31605.700000000361</v>
      </c>
    </row>
    <row r="4123" spans="1:25">
      <c r="A4123" t="s">
        <v>5175</v>
      </c>
      <c r="B4123" t="s">
        <v>5176</v>
      </c>
      <c r="C4123" t="s">
        <v>25</v>
      </c>
      <c r="D4123">
        <v>28</v>
      </c>
      <c r="E4123" s="36">
        <v>244.2</v>
      </c>
      <c r="F4123" s="4">
        <v>1.8599999999999998E-2</v>
      </c>
      <c r="G4123">
        <v>0</v>
      </c>
      <c r="H4123" s="25">
        <v>301.60000000000002</v>
      </c>
      <c r="I4123" s="25">
        <v>0</v>
      </c>
      <c r="J4123" s="3">
        <v>10000</v>
      </c>
      <c r="K4123" s="7">
        <f t="shared" si="911"/>
        <v>1</v>
      </c>
      <c r="L4123" s="6">
        <f t="shared" si="912"/>
        <v>244.2</v>
      </c>
      <c r="M4123">
        <v>1</v>
      </c>
      <c r="N4123" s="9">
        <f t="shared" si="913"/>
        <v>1</v>
      </c>
      <c r="O4123" s="9">
        <f t="shared" si="914"/>
        <v>0</v>
      </c>
      <c r="P4123" s="9">
        <f t="shared" si="915"/>
        <v>0</v>
      </c>
      <c r="Q4123" s="8">
        <f t="shared" si="916"/>
        <v>244.2</v>
      </c>
      <c r="R4123" s="8">
        <f t="shared" si="917"/>
        <v>0</v>
      </c>
      <c r="S4123" t="str">
        <f t="shared" si="918"/>
        <v>22.00.00</v>
      </c>
      <c r="T4123" t="str">
        <f t="shared" si="919"/>
        <v>2.00.00</v>
      </c>
      <c r="U4123" t="str">
        <f t="shared" si="920"/>
        <v>31-dic-2019</v>
      </c>
      <c r="V4123">
        <f t="shared" si="921"/>
        <v>12</v>
      </c>
      <c r="W4123">
        <f t="shared" si="922"/>
        <v>2019</v>
      </c>
      <c r="X4123">
        <f t="shared" si="923"/>
        <v>31</v>
      </c>
      <c r="Y4123" s="25">
        <f t="shared" si="924"/>
        <v>31849.900000000362</v>
      </c>
    </row>
    <row r="4124" spans="1:25">
      <c r="A4124" t="s">
        <v>7860</v>
      </c>
      <c r="B4124" t="s">
        <v>7861</v>
      </c>
      <c r="C4124" t="s">
        <v>25</v>
      </c>
      <c r="D4124">
        <v>10</v>
      </c>
      <c r="E4124" s="36">
        <v>51.1</v>
      </c>
      <c r="F4124" s="4">
        <v>3.8E-3</v>
      </c>
      <c r="G4124">
        <v>0</v>
      </c>
      <c r="H4124" s="25">
        <v>73.099999999999994</v>
      </c>
      <c r="I4124" s="25">
        <v>0</v>
      </c>
      <c r="J4124" s="3">
        <v>10000</v>
      </c>
      <c r="K4124" s="7">
        <f t="shared" si="911"/>
        <v>2</v>
      </c>
      <c r="L4124" s="6">
        <f t="shared" si="912"/>
        <v>295.3</v>
      </c>
      <c r="M4124">
        <v>1</v>
      </c>
      <c r="N4124" s="9">
        <f t="shared" si="913"/>
        <v>1</v>
      </c>
      <c r="O4124" s="9">
        <f t="shared" si="914"/>
        <v>0</v>
      </c>
      <c r="P4124" s="9">
        <f t="shared" si="915"/>
        <v>0</v>
      </c>
      <c r="Q4124" s="8">
        <f t="shared" si="916"/>
        <v>51.1</v>
      </c>
      <c r="R4124" s="8">
        <f t="shared" si="917"/>
        <v>0</v>
      </c>
      <c r="S4124" t="str">
        <f t="shared" si="918"/>
        <v>9.30.00</v>
      </c>
      <c r="T4124" t="str">
        <f t="shared" si="919"/>
        <v>12.00.00</v>
      </c>
      <c r="U4124" t="str">
        <f t="shared" si="920"/>
        <v xml:space="preserve">2-gen-2020 </v>
      </c>
      <c r="V4124">
        <f t="shared" si="921"/>
        <v>1</v>
      </c>
      <c r="W4124">
        <f t="shared" si="922"/>
        <v>2020</v>
      </c>
      <c r="X4124">
        <f t="shared" si="923"/>
        <v>2</v>
      </c>
      <c r="Y4124" s="25">
        <f t="shared" si="924"/>
        <v>31901.00000000036</v>
      </c>
    </row>
    <row r="4125" spans="1:25">
      <c r="A4125" t="s">
        <v>2773</v>
      </c>
      <c r="B4125" t="s">
        <v>2774</v>
      </c>
      <c r="C4125" t="s">
        <v>55</v>
      </c>
      <c r="D4125">
        <v>2</v>
      </c>
      <c r="E4125" s="38">
        <v>-200</v>
      </c>
      <c r="F4125" s="4">
        <v>-7.6E-3</v>
      </c>
      <c r="G4125">
        <v>0</v>
      </c>
      <c r="H4125" s="25">
        <v>0</v>
      </c>
      <c r="I4125" s="25">
        <v>-200</v>
      </c>
      <c r="J4125" s="3">
        <v>10000</v>
      </c>
      <c r="K4125" s="7">
        <f t="shared" si="911"/>
        <v>-1</v>
      </c>
      <c r="L4125" s="6">
        <f t="shared" si="912"/>
        <v>-200</v>
      </c>
      <c r="M4125">
        <v>1</v>
      </c>
      <c r="N4125" s="9">
        <f t="shared" si="913"/>
        <v>0</v>
      </c>
      <c r="O4125" s="9">
        <f t="shared" si="914"/>
        <v>-1</v>
      </c>
      <c r="P4125" s="9">
        <f t="shared" si="915"/>
        <v>0</v>
      </c>
      <c r="Q4125" s="8">
        <f t="shared" si="916"/>
        <v>0</v>
      </c>
      <c r="R4125" s="8">
        <f t="shared" si="917"/>
        <v>-200</v>
      </c>
      <c r="S4125" t="str">
        <f t="shared" si="918"/>
        <v>13.00.00</v>
      </c>
      <c r="T4125" t="str">
        <f t="shared" si="919"/>
        <v>15.00.00</v>
      </c>
      <c r="U4125" t="str">
        <f t="shared" si="920"/>
        <v xml:space="preserve">3-gen-2020 </v>
      </c>
      <c r="V4125">
        <f t="shared" si="921"/>
        <v>1</v>
      </c>
      <c r="W4125">
        <f t="shared" si="922"/>
        <v>2020</v>
      </c>
      <c r="X4125">
        <f t="shared" si="923"/>
        <v>3</v>
      </c>
      <c r="Y4125" s="25">
        <f t="shared" si="924"/>
        <v>31701.00000000036</v>
      </c>
    </row>
    <row r="4126" spans="1:25">
      <c r="A4126" t="s">
        <v>7126</v>
      </c>
      <c r="B4126" t="s">
        <v>7127</v>
      </c>
      <c r="C4126" t="s">
        <v>25</v>
      </c>
      <c r="D4126">
        <v>38</v>
      </c>
      <c r="E4126" s="36">
        <v>-3</v>
      </c>
      <c r="F4126" s="4">
        <v>-2.0000000000000001E-4</v>
      </c>
      <c r="G4126">
        <v>0</v>
      </c>
      <c r="H4126" s="25">
        <v>39.200000000000003</v>
      </c>
      <c r="I4126" s="25">
        <v>-21.5</v>
      </c>
      <c r="J4126" s="3">
        <v>10000</v>
      </c>
      <c r="K4126" s="7">
        <f t="shared" si="911"/>
        <v>-2</v>
      </c>
      <c r="L4126" s="6">
        <f t="shared" si="912"/>
        <v>-203</v>
      </c>
      <c r="M4126">
        <v>1</v>
      </c>
      <c r="N4126" s="9">
        <f t="shared" si="913"/>
        <v>0</v>
      </c>
      <c r="O4126" s="9">
        <f t="shared" si="914"/>
        <v>-1</v>
      </c>
      <c r="P4126" s="9">
        <f t="shared" si="915"/>
        <v>0</v>
      </c>
      <c r="Q4126" s="8">
        <f t="shared" si="916"/>
        <v>0</v>
      </c>
      <c r="R4126" s="8">
        <f t="shared" si="917"/>
        <v>-3</v>
      </c>
      <c r="S4126" t="str">
        <f t="shared" si="918"/>
        <v>14.10.00</v>
      </c>
      <c r="T4126" t="str">
        <f t="shared" si="919"/>
        <v>17.20.00</v>
      </c>
      <c r="U4126" t="str">
        <f t="shared" si="920"/>
        <v xml:space="preserve">3-gen-2020 </v>
      </c>
      <c r="V4126">
        <f t="shared" si="921"/>
        <v>1</v>
      </c>
      <c r="W4126">
        <f t="shared" si="922"/>
        <v>2020</v>
      </c>
      <c r="X4126">
        <f t="shared" si="923"/>
        <v>3</v>
      </c>
      <c r="Y4126" s="25">
        <f t="shared" si="924"/>
        <v>31698.00000000036</v>
      </c>
    </row>
    <row r="4127" spans="1:25">
      <c r="A4127" t="s">
        <v>7127</v>
      </c>
      <c r="B4127" t="s">
        <v>7128</v>
      </c>
      <c r="C4127" t="s">
        <v>55</v>
      </c>
      <c r="D4127">
        <v>1</v>
      </c>
      <c r="E4127" s="36">
        <v>-5</v>
      </c>
      <c r="F4127" s="4">
        <v>-2.0000000000000001E-4</v>
      </c>
      <c r="G4127">
        <v>0</v>
      </c>
      <c r="H4127" s="25">
        <v>0</v>
      </c>
      <c r="I4127" s="25">
        <v>-5.2</v>
      </c>
      <c r="J4127" s="3">
        <v>10000</v>
      </c>
      <c r="K4127" s="7">
        <f t="shared" si="911"/>
        <v>-3</v>
      </c>
      <c r="L4127" s="6">
        <f t="shared" si="912"/>
        <v>-208</v>
      </c>
      <c r="M4127">
        <v>1</v>
      </c>
      <c r="N4127" s="9">
        <f t="shared" si="913"/>
        <v>0</v>
      </c>
      <c r="O4127" s="9">
        <f t="shared" si="914"/>
        <v>-1</v>
      </c>
      <c r="P4127" s="9">
        <f t="shared" si="915"/>
        <v>0</v>
      </c>
      <c r="Q4127" s="8">
        <f t="shared" si="916"/>
        <v>0</v>
      </c>
      <c r="R4127" s="8">
        <f t="shared" si="917"/>
        <v>-5</v>
      </c>
      <c r="S4127" t="str">
        <f t="shared" si="918"/>
        <v>17.20.00</v>
      </c>
      <c r="T4127" t="str">
        <f t="shared" si="919"/>
        <v>17.25.00</v>
      </c>
      <c r="U4127" t="str">
        <f t="shared" si="920"/>
        <v xml:space="preserve">3-gen-2020 </v>
      </c>
      <c r="V4127">
        <f t="shared" si="921"/>
        <v>1</v>
      </c>
      <c r="W4127">
        <f t="shared" si="922"/>
        <v>2020</v>
      </c>
      <c r="X4127">
        <f t="shared" si="923"/>
        <v>3</v>
      </c>
      <c r="Y4127" s="25">
        <f t="shared" si="924"/>
        <v>31693.00000000036</v>
      </c>
    </row>
    <row r="4128" spans="1:25">
      <c r="A4128" t="s">
        <v>5177</v>
      </c>
      <c r="B4128" t="s">
        <v>5178</v>
      </c>
      <c r="C4128" t="s">
        <v>55</v>
      </c>
      <c r="D4128">
        <v>12</v>
      </c>
      <c r="E4128" s="36">
        <v>105.2</v>
      </c>
      <c r="F4128" s="4">
        <v>8.0000000000000002E-3</v>
      </c>
      <c r="G4128">
        <v>0</v>
      </c>
      <c r="H4128" s="25">
        <v>167.1</v>
      </c>
      <c r="I4128" s="25">
        <v>0</v>
      </c>
      <c r="J4128" s="3">
        <v>10000</v>
      </c>
      <c r="K4128" s="7">
        <f t="shared" si="911"/>
        <v>1</v>
      </c>
      <c r="L4128" s="6">
        <f t="shared" si="912"/>
        <v>105.2</v>
      </c>
      <c r="M4128">
        <v>1</v>
      </c>
      <c r="N4128" s="9">
        <f t="shared" si="913"/>
        <v>1</v>
      </c>
      <c r="O4128" s="9">
        <f t="shared" si="914"/>
        <v>0</v>
      </c>
      <c r="P4128" s="9">
        <f t="shared" si="915"/>
        <v>0</v>
      </c>
      <c r="Q4128" s="8">
        <f t="shared" si="916"/>
        <v>105.2</v>
      </c>
      <c r="R4128" s="8">
        <f t="shared" si="917"/>
        <v>0</v>
      </c>
      <c r="S4128" t="str">
        <f t="shared" si="918"/>
        <v>1.00.00</v>
      </c>
      <c r="T4128" t="str">
        <f t="shared" si="919"/>
        <v>13.00.00</v>
      </c>
      <c r="U4128" t="str">
        <f t="shared" si="920"/>
        <v xml:space="preserve">6-gen-2020 </v>
      </c>
      <c r="V4128">
        <f t="shared" si="921"/>
        <v>1</v>
      </c>
      <c r="W4128">
        <f t="shared" si="922"/>
        <v>2020</v>
      </c>
      <c r="X4128">
        <f t="shared" si="923"/>
        <v>6</v>
      </c>
      <c r="Y4128" s="25">
        <f t="shared" si="924"/>
        <v>31798.200000000361</v>
      </c>
    </row>
    <row r="4129" spans="1:25">
      <c r="A4129" t="s">
        <v>7129</v>
      </c>
      <c r="B4129" t="s">
        <v>7130</v>
      </c>
      <c r="C4129" t="s">
        <v>25</v>
      </c>
      <c r="D4129">
        <v>60</v>
      </c>
      <c r="E4129" s="36">
        <v>115.3</v>
      </c>
      <c r="F4129" s="4">
        <v>8.8999999999999999E-3</v>
      </c>
      <c r="G4129">
        <v>0</v>
      </c>
      <c r="H4129" s="25">
        <v>132.30000000000001</v>
      </c>
      <c r="I4129" s="25">
        <v>-7</v>
      </c>
      <c r="J4129" s="3">
        <v>10000</v>
      </c>
      <c r="K4129" s="7">
        <f t="shared" si="911"/>
        <v>2</v>
      </c>
      <c r="L4129" s="6">
        <f t="shared" si="912"/>
        <v>220.5</v>
      </c>
      <c r="M4129">
        <v>1</v>
      </c>
      <c r="N4129" s="9">
        <f t="shared" si="913"/>
        <v>1</v>
      </c>
      <c r="O4129" s="9">
        <f t="shared" si="914"/>
        <v>0</v>
      </c>
      <c r="P4129" s="9">
        <f t="shared" si="915"/>
        <v>0</v>
      </c>
      <c r="Q4129" s="8">
        <f t="shared" si="916"/>
        <v>115.3</v>
      </c>
      <c r="R4129" s="8">
        <f t="shared" si="917"/>
        <v>0</v>
      </c>
      <c r="S4129" t="str">
        <f t="shared" si="918"/>
        <v>12.25.00</v>
      </c>
      <c r="T4129" t="str">
        <f t="shared" si="919"/>
        <v>17.25.00</v>
      </c>
      <c r="U4129" t="str">
        <f t="shared" si="920"/>
        <v xml:space="preserve">6-gen-2020 </v>
      </c>
      <c r="V4129">
        <f t="shared" si="921"/>
        <v>1</v>
      </c>
      <c r="W4129">
        <f t="shared" si="922"/>
        <v>2020</v>
      </c>
      <c r="X4129">
        <f t="shared" si="923"/>
        <v>6</v>
      </c>
      <c r="Y4129" s="25">
        <f t="shared" si="924"/>
        <v>31913.50000000036</v>
      </c>
    </row>
    <row r="4130" spans="1:25">
      <c r="A4130" t="s">
        <v>5179</v>
      </c>
      <c r="B4130" t="s">
        <v>5180</v>
      </c>
      <c r="C4130" t="s">
        <v>25</v>
      </c>
      <c r="D4130">
        <v>16</v>
      </c>
      <c r="E4130" s="36">
        <v>67.2</v>
      </c>
      <c r="F4130" s="4">
        <v>5.1000000000000004E-3</v>
      </c>
      <c r="G4130">
        <v>0</v>
      </c>
      <c r="H4130" s="25">
        <v>116</v>
      </c>
      <c r="I4130" s="25">
        <v>0</v>
      </c>
      <c r="J4130" s="3">
        <v>10000</v>
      </c>
      <c r="K4130" s="7">
        <f t="shared" si="911"/>
        <v>3</v>
      </c>
      <c r="L4130" s="6">
        <f t="shared" si="912"/>
        <v>287.7</v>
      </c>
      <c r="M4130">
        <v>1</v>
      </c>
      <c r="N4130" s="9">
        <f t="shared" si="913"/>
        <v>1</v>
      </c>
      <c r="O4130" s="9">
        <f t="shared" si="914"/>
        <v>0</v>
      </c>
      <c r="P4130" s="9">
        <f t="shared" si="915"/>
        <v>0</v>
      </c>
      <c r="Q4130" s="8">
        <f t="shared" si="916"/>
        <v>67.2</v>
      </c>
      <c r="R4130" s="8">
        <f t="shared" si="917"/>
        <v>0</v>
      </c>
      <c r="S4130" t="str">
        <f t="shared" si="918"/>
        <v>16.00.00</v>
      </c>
      <c r="T4130" t="str">
        <f t="shared" si="919"/>
        <v>8.00.00</v>
      </c>
      <c r="U4130" t="str">
        <f t="shared" si="920"/>
        <v xml:space="preserve">6-gen-2020 </v>
      </c>
      <c r="V4130">
        <f t="shared" si="921"/>
        <v>1</v>
      </c>
      <c r="W4130">
        <f t="shared" si="922"/>
        <v>2020</v>
      </c>
      <c r="X4130">
        <f t="shared" si="923"/>
        <v>6</v>
      </c>
      <c r="Y4130" s="25">
        <f t="shared" si="924"/>
        <v>31980.700000000361</v>
      </c>
    </row>
    <row r="4131" spans="1:25">
      <c r="A4131" t="s">
        <v>5181</v>
      </c>
      <c r="B4131" t="s">
        <v>5182</v>
      </c>
      <c r="C4131" t="s">
        <v>25</v>
      </c>
      <c r="D4131">
        <v>5</v>
      </c>
      <c r="E4131" s="36">
        <v>-45.8</v>
      </c>
      <c r="F4131" s="4">
        <v>-3.5000000000000001E-3</v>
      </c>
      <c r="G4131">
        <v>0</v>
      </c>
      <c r="H4131" s="25">
        <v>21.8</v>
      </c>
      <c r="I4131" s="25">
        <v>-45.8</v>
      </c>
      <c r="J4131" s="3">
        <v>10000</v>
      </c>
      <c r="K4131" s="7">
        <f t="shared" si="911"/>
        <v>-1</v>
      </c>
      <c r="L4131" s="6">
        <f t="shared" si="912"/>
        <v>-45.8</v>
      </c>
      <c r="M4131">
        <v>1</v>
      </c>
      <c r="N4131" s="9">
        <f t="shared" si="913"/>
        <v>0</v>
      </c>
      <c r="O4131" s="9">
        <f t="shared" si="914"/>
        <v>-1</v>
      </c>
      <c r="P4131" s="9">
        <f t="shared" si="915"/>
        <v>0</v>
      </c>
      <c r="Q4131" s="8">
        <f t="shared" si="916"/>
        <v>0</v>
      </c>
      <c r="R4131" s="8">
        <f t="shared" si="917"/>
        <v>-45.8</v>
      </c>
      <c r="S4131" t="str">
        <f t="shared" si="918"/>
        <v>10.00.00</v>
      </c>
      <c r="T4131" t="str">
        <f t="shared" si="919"/>
        <v>15.00.00</v>
      </c>
      <c r="U4131" t="str">
        <f t="shared" si="920"/>
        <v xml:space="preserve">7-gen-2020 </v>
      </c>
      <c r="V4131">
        <f t="shared" si="921"/>
        <v>1</v>
      </c>
      <c r="W4131">
        <f t="shared" si="922"/>
        <v>2020</v>
      </c>
      <c r="X4131">
        <f t="shared" si="923"/>
        <v>7</v>
      </c>
      <c r="Y4131" s="25">
        <f t="shared" si="924"/>
        <v>31934.900000000362</v>
      </c>
    </row>
    <row r="4132" spans="1:25">
      <c r="A4132" t="s">
        <v>7863</v>
      </c>
      <c r="B4132" t="s">
        <v>7864</v>
      </c>
      <c r="C4132" t="s">
        <v>55</v>
      </c>
      <c r="D4132">
        <v>22</v>
      </c>
      <c r="E4132" s="36">
        <v>-19.8</v>
      </c>
      <c r="F4132" s="4">
        <v>-1.5E-3</v>
      </c>
      <c r="G4132">
        <v>0</v>
      </c>
      <c r="H4132" s="25">
        <v>0</v>
      </c>
      <c r="I4132" s="25">
        <v>-76.900000000000006</v>
      </c>
      <c r="J4132" s="3">
        <v>10000</v>
      </c>
      <c r="K4132" s="7">
        <f t="shared" si="911"/>
        <v>-2</v>
      </c>
      <c r="L4132" s="6">
        <f t="shared" si="912"/>
        <v>-65.599999999999994</v>
      </c>
      <c r="M4132">
        <v>1</v>
      </c>
      <c r="N4132" s="9">
        <f t="shared" si="913"/>
        <v>0</v>
      </c>
      <c r="O4132" s="9">
        <f t="shared" si="914"/>
        <v>-1</v>
      </c>
      <c r="P4132" s="9">
        <f t="shared" si="915"/>
        <v>0</v>
      </c>
      <c r="Q4132" s="8">
        <f t="shared" si="916"/>
        <v>0</v>
      </c>
      <c r="R4132" s="8">
        <f t="shared" si="917"/>
        <v>-19.8</v>
      </c>
      <c r="S4132" t="str">
        <f t="shared" si="918"/>
        <v>15.30.00</v>
      </c>
      <c r="T4132" t="str">
        <f t="shared" si="919"/>
        <v>21.00.00</v>
      </c>
      <c r="U4132" t="str">
        <f t="shared" si="920"/>
        <v xml:space="preserve">7-gen-2020 </v>
      </c>
      <c r="V4132">
        <f t="shared" si="921"/>
        <v>1</v>
      </c>
      <c r="W4132">
        <f t="shared" si="922"/>
        <v>2020</v>
      </c>
      <c r="X4132">
        <f t="shared" si="923"/>
        <v>7</v>
      </c>
      <c r="Y4132" s="25">
        <f t="shared" si="924"/>
        <v>31915.100000000362</v>
      </c>
    </row>
    <row r="4133" spans="1:25">
      <c r="A4133" t="s">
        <v>7131</v>
      </c>
      <c r="B4133" t="s">
        <v>7132</v>
      </c>
      <c r="C4133" t="s">
        <v>25</v>
      </c>
      <c r="D4133">
        <v>97</v>
      </c>
      <c r="E4133" s="36">
        <v>-10</v>
      </c>
      <c r="F4133" s="4">
        <v>-8.0000000000000004E-4</v>
      </c>
      <c r="G4133">
        <v>0</v>
      </c>
      <c r="H4133" s="25">
        <v>41.1</v>
      </c>
      <c r="I4133" s="25">
        <v>-69.400000000000006</v>
      </c>
      <c r="J4133" s="3">
        <v>10000</v>
      </c>
      <c r="K4133" s="7">
        <f t="shared" si="911"/>
        <v>-3</v>
      </c>
      <c r="L4133" s="6">
        <f t="shared" si="912"/>
        <v>-75.599999999999994</v>
      </c>
      <c r="M4133">
        <v>1</v>
      </c>
      <c r="N4133" s="9">
        <f t="shared" si="913"/>
        <v>0</v>
      </c>
      <c r="O4133" s="9">
        <f t="shared" si="914"/>
        <v>-1</v>
      </c>
      <c r="P4133" s="9">
        <f t="shared" si="915"/>
        <v>0</v>
      </c>
      <c r="Q4133" s="8">
        <f t="shared" si="916"/>
        <v>0</v>
      </c>
      <c r="R4133" s="8">
        <f t="shared" si="917"/>
        <v>-10</v>
      </c>
      <c r="S4133" t="str">
        <f t="shared" si="918"/>
        <v>9.20.00</v>
      </c>
      <c r="T4133" t="str">
        <f t="shared" si="919"/>
        <v>17.25.00</v>
      </c>
      <c r="U4133" t="str">
        <f t="shared" si="920"/>
        <v xml:space="preserve">7-gen-2020 </v>
      </c>
      <c r="V4133">
        <f t="shared" si="921"/>
        <v>1</v>
      </c>
      <c r="W4133">
        <f t="shared" si="922"/>
        <v>2020</v>
      </c>
      <c r="X4133">
        <f t="shared" si="923"/>
        <v>7</v>
      </c>
      <c r="Y4133" s="25">
        <f t="shared" si="924"/>
        <v>31905.100000000362</v>
      </c>
    </row>
    <row r="4134" spans="1:25">
      <c r="A4134" t="s">
        <v>7862</v>
      </c>
      <c r="B4134" t="s">
        <v>7863</v>
      </c>
      <c r="C4134" t="s">
        <v>25</v>
      </c>
      <c r="D4134">
        <v>23</v>
      </c>
      <c r="E4134" s="36">
        <v>-80</v>
      </c>
      <c r="F4134" s="4">
        <v>-6.0000000000000001E-3</v>
      </c>
      <c r="G4134">
        <v>0</v>
      </c>
      <c r="H4134" s="25">
        <v>14.6</v>
      </c>
      <c r="I4134" s="25">
        <v>-69.099999999999994</v>
      </c>
      <c r="J4134" s="3">
        <v>10000</v>
      </c>
      <c r="K4134" s="7">
        <f t="shared" si="911"/>
        <v>-4</v>
      </c>
      <c r="L4134" s="6">
        <f t="shared" si="912"/>
        <v>-155.6</v>
      </c>
      <c r="M4134">
        <v>1</v>
      </c>
      <c r="N4134" s="9">
        <f t="shared" si="913"/>
        <v>0</v>
      </c>
      <c r="O4134" s="9">
        <f t="shared" si="914"/>
        <v>-1</v>
      </c>
      <c r="P4134" s="9">
        <f t="shared" si="915"/>
        <v>0</v>
      </c>
      <c r="Q4134" s="8">
        <f t="shared" si="916"/>
        <v>0</v>
      </c>
      <c r="R4134" s="8">
        <f t="shared" si="917"/>
        <v>-80</v>
      </c>
      <c r="S4134" t="str">
        <f t="shared" si="918"/>
        <v>9.45.00</v>
      </c>
      <c r="T4134" t="str">
        <f t="shared" si="919"/>
        <v>15.30.00</v>
      </c>
      <c r="U4134" t="str">
        <f t="shared" si="920"/>
        <v xml:space="preserve">7-gen-2020 </v>
      </c>
      <c r="V4134">
        <f t="shared" si="921"/>
        <v>1</v>
      </c>
      <c r="W4134">
        <f t="shared" si="922"/>
        <v>2020</v>
      </c>
      <c r="X4134">
        <f t="shared" si="923"/>
        <v>7</v>
      </c>
      <c r="Y4134" s="25">
        <f t="shared" si="924"/>
        <v>31825.100000000362</v>
      </c>
    </row>
    <row r="4135" spans="1:25">
      <c r="A4135" t="s">
        <v>7133</v>
      </c>
      <c r="B4135" t="s">
        <v>7134</v>
      </c>
      <c r="C4135" t="s">
        <v>55</v>
      </c>
      <c r="D4135">
        <v>71</v>
      </c>
      <c r="E4135" s="36">
        <v>-16.399999999999999</v>
      </c>
      <c r="F4135" s="4">
        <v>-5.9999999999999995E-4</v>
      </c>
      <c r="G4135">
        <v>0</v>
      </c>
      <c r="H4135" s="25">
        <v>23.4</v>
      </c>
      <c r="I4135" s="25">
        <v>-87</v>
      </c>
      <c r="J4135" s="3">
        <v>10000</v>
      </c>
      <c r="K4135" s="7">
        <f t="shared" si="911"/>
        <v>-5</v>
      </c>
      <c r="L4135" s="6">
        <f t="shared" si="912"/>
        <v>-172</v>
      </c>
      <c r="M4135">
        <v>1</v>
      </c>
      <c r="N4135" s="9">
        <f t="shared" si="913"/>
        <v>0</v>
      </c>
      <c r="O4135" s="9">
        <f t="shared" si="914"/>
        <v>-1</v>
      </c>
      <c r="P4135" s="9">
        <f t="shared" si="915"/>
        <v>0</v>
      </c>
      <c r="Q4135" s="8">
        <f t="shared" si="916"/>
        <v>0</v>
      </c>
      <c r="R4135" s="8">
        <f t="shared" si="917"/>
        <v>-16.399999999999999</v>
      </c>
      <c r="S4135" t="str">
        <f t="shared" si="918"/>
        <v>11.30.00</v>
      </c>
      <c r="T4135" t="str">
        <f t="shared" si="919"/>
        <v>17.25.00</v>
      </c>
      <c r="U4135" t="str">
        <f t="shared" si="920"/>
        <v xml:space="preserve">9-gen-2020 </v>
      </c>
      <c r="V4135">
        <f t="shared" si="921"/>
        <v>1</v>
      </c>
      <c r="W4135">
        <f t="shared" si="922"/>
        <v>2020</v>
      </c>
      <c r="X4135">
        <f t="shared" si="923"/>
        <v>9</v>
      </c>
      <c r="Y4135" s="25">
        <f t="shared" si="924"/>
        <v>31808.700000000361</v>
      </c>
    </row>
    <row r="4136" spans="1:25">
      <c r="A4136" t="s">
        <v>7135</v>
      </c>
      <c r="B4136" t="s">
        <v>7136</v>
      </c>
      <c r="C4136" t="s">
        <v>25</v>
      </c>
      <c r="D4136">
        <v>75</v>
      </c>
      <c r="E4136" s="36">
        <v>-36</v>
      </c>
      <c r="F4136" s="4">
        <v>-2.7000000000000001E-3</v>
      </c>
      <c r="G4136">
        <v>0</v>
      </c>
      <c r="H4136" s="25">
        <v>19</v>
      </c>
      <c r="I4136" s="25">
        <v>-36</v>
      </c>
      <c r="J4136" s="3">
        <v>10000</v>
      </c>
      <c r="K4136" s="7">
        <f t="shared" si="911"/>
        <v>-6</v>
      </c>
      <c r="L4136" s="6">
        <f t="shared" si="912"/>
        <v>-208</v>
      </c>
      <c r="M4136">
        <v>1</v>
      </c>
      <c r="N4136" s="9">
        <f t="shared" si="913"/>
        <v>0</v>
      </c>
      <c r="O4136" s="9">
        <f t="shared" si="914"/>
        <v>-1</v>
      </c>
      <c r="P4136" s="9">
        <f t="shared" si="915"/>
        <v>0</v>
      </c>
      <c r="Q4136" s="8">
        <f t="shared" si="916"/>
        <v>0</v>
      </c>
      <c r="R4136" s="8">
        <f t="shared" si="917"/>
        <v>-36</v>
      </c>
      <c r="S4136" t="str">
        <f t="shared" si="918"/>
        <v>11.10.00</v>
      </c>
      <c r="T4136" t="str">
        <f t="shared" si="919"/>
        <v>17.25.00</v>
      </c>
      <c r="U4136" t="str">
        <f t="shared" si="920"/>
        <v>10-gen-2020</v>
      </c>
      <c r="V4136">
        <f t="shared" si="921"/>
        <v>1</v>
      </c>
      <c r="W4136">
        <f t="shared" si="922"/>
        <v>2020</v>
      </c>
      <c r="X4136">
        <f t="shared" si="923"/>
        <v>10</v>
      </c>
      <c r="Y4136" s="25">
        <f t="shared" si="924"/>
        <v>31772.700000000361</v>
      </c>
    </row>
    <row r="4137" spans="1:25">
      <c r="A4137" t="s">
        <v>5183</v>
      </c>
      <c r="B4137" t="s">
        <v>5184</v>
      </c>
      <c r="C4137" t="s">
        <v>55</v>
      </c>
      <c r="D4137">
        <v>7</v>
      </c>
      <c r="E4137" s="36">
        <v>-19.8</v>
      </c>
      <c r="F4137" s="4">
        <v>-1.5E-3</v>
      </c>
      <c r="G4137">
        <v>0</v>
      </c>
      <c r="H4137" s="25">
        <v>35</v>
      </c>
      <c r="I4137" s="25">
        <v>-19.8</v>
      </c>
      <c r="J4137" s="3">
        <v>10000</v>
      </c>
      <c r="K4137" s="7">
        <f t="shared" si="911"/>
        <v>-7</v>
      </c>
      <c r="L4137" s="6">
        <f t="shared" si="912"/>
        <v>-227.8</v>
      </c>
      <c r="M4137">
        <v>1</v>
      </c>
      <c r="N4137" s="9">
        <f t="shared" si="913"/>
        <v>0</v>
      </c>
      <c r="O4137" s="9">
        <f t="shared" si="914"/>
        <v>-1</v>
      </c>
      <c r="P4137" s="9">
        <f t="shared" si="915"/>
        <v>0</v>
      </c>
      <c r="Q4137" s="8">
        <f t="shared" si="916"/>
        <v>0</v>
      </c>
      <c r="R4137" s="8">
        <f t="shared" si="917"/>
        <v>-19.8</v>
      </c>
      <c r="S4137" t="str">
        <f t="shared" si="918"/>
        <v>18.00.00</v>
      </c>
      <c r="T4137" t="str">
        <f t="shared" si="919"/>
        <v>2.00.00</v>
      </c>
      <c r="U4137" t="str">
        <f t="shared" si="920"/>
        <v>10-gen-2020</v>
      </c>
      <c r="V4137">
        <f t="shared" si="921"/>
        <v>1</v>
      </c>
      <c r="W4137">
        <f t="shared" si="922"/>
        <v>2020</v>
      </c>
      <c r="X4137">
        <f t="shared" si="923"/>
        <v>10</v>
      </c>
      <c r="Y4137" s="25">
        <f t="shared" si="924"/>
        <v>31752.900000000362</v>
      </c>
    </row>
    <row r="4138" spans="1:25">
      <c r="A4138" t="s">
        <v>5185</v>
      </c>
      <c r="B4138" t="s">
        <v>5186</v>
      </c>
      <c r="C4138" t="s">
        <v>55</v>
      </c>
      <c r="D4138">
        <v>9</v>
      </c>
      <c r="E4138" s="36">
        <v>-51.8</v>
      </c>
      <c r="F4138" s="4">
        <v>-3.8999999999999998E-3</v>
      </c>
      <c r="G4138">
        <v>0</v>
      </c>
      <c r="H4138" s="25">
        <v>0</v>
      </c>
      <c r="I4138" s="25">
        <v>-51.8</v>
      </c>
      <c r="J4138" s="3">
        <v>10000</v>
      </c>
      <c r="K4138" s="7">
        <f t="shared" si="911"/>
        <v>-8</v>
      </c>
      <c r="L4138" s="6">
        <f t="shared" si="912"/>
        <v>-279.60000000000002</v>
      </c>
      <c r="M4138">
        <v>1</v>
      </c>
      <c r="N4138" s="9">
        <f t="shared" si="913"/>
        <v>0</v>
      </c>
      <c r="O4138" s="9">
        <f t="shared" si="914"/>
        <v>-1</v>
      </c>
      <c r="P4138" s="9">
        <f t="shared" si="915"/>
        <v>0</v>
      </c>
      <c r="Q4138" s="8">
        <f t="shared" si="916"/>
        <v>0</v>
      </c>
      <c r="R4138" s="8">
        <f t="shared" si="917"/>
        <v>-51.8</v>
      </c>
      <c r="S4138" t="str">
        <f t="shared" si="918"/>
        <v>13.00.00</v>
      </c>
      <c r="T4138" t="str">
        <f t="shared" si="919"/>
        <v>22.00.00</v>
      </c>
      <c r="U4138" t="str">
        <f t="shared" si="920"/>
        <v>13-gen-2020</v>
      </c>
      <c r="V4138">
        <f t="shared" si="921"/>
        <v>1</v>
      </c>
      <c r="W4138">
        <f t="shared" si="922"/>
        <v>2020</v>
      </c>
      <c r="X4138">
        <f t="shared" si="923"/>
        <v>13</v>
      </c>
      <c r="Y4138" s="25">
        <f t="shared" si="924"/>
        <v>31701.100000000362</v>
      </c>
    </row>
    <row r="4139" spans="1:25">
      <c r="A4139" t="s">
        <v>7137</v>
      </c>
      <c r="B4139" t="s">
        <v>7138</v>
      </c>
      <c r="C4139" t="s">
        <v>25</v>
      </c>
      <c r="D4139">
        <v>28</v>
      </c>
      <c r="E4139" s="36">
        <v>-45.6</v>
      </c>
      <c r="F4139" s="4">
        <v>-3.3999999999999998E-3</v>
      </c>
      <c r="G4139">
        <v>0</v>
      </c>
      <c r="H4139" s="25">
        <v>0.5</v>
      </c>
      <c r="I4139" s="25">
        <v>-68.599999999999994</v>
      </c>
      <c r="J4139" s="3">
        <v>10000</v>
      </c>
      <c r="K4139" s="7">
        <f t="shared" si="911"/>
        <v>-9</v>
      </c>
      <c r="L4139" s="6">
        <f t="shared" si="912"/>
        <v>-325.20000000000005</v>
      </c>
      <c r="M4139">
        <v>1</v>
      </c>
      <c r="N4139" s="9">
        <f t="shared" si="913"/>
        <v>0</v>
      </c>
      <c r="O4139" s="9">
        <f t="shared" si="914"/>
        <v>-1</v>
      </c>
      <c r="P4139" s="9">
        <f t="shared" si="915"/>
        <v>0</v>
      </c>
      <c r="Q4139" s="8">
        <f t="shared" si="916"/>
        <v>0</v>
      </c>
      <c r="R4139" s="8">
        <f t="shared" si="917"/>
        <v>-45.6</v>
      </c>
      <c r="S4139" t="str">
        <f t="shared" si="918"/>
        <v>14.25.00</v>
      </c>
      <c r="T4139" t="str">
        <f t="shared" si="919"/>
        <v>16.45.00</v>
      </c>
      <c r="U4139" t="str">
        <f t="shared" si="920"/>
        <v>13-gen-2020</v>
      </c>
      <c r="V4139">
        <f t="shared" si="921"/>
        <v>1</v>
      </c>
      <c r="W4139">
        <f t="shared" si="922"/>
        <v>2020</v>
      </c>
      <c r="X4139">
        <f t="shared" si="923"/>
        <v>13</v>
      </c>
      <c r="Y4139" s="25">
        <f t="shared" si="924"/>
        <v>31655.500000000364</v>
      </c>
    </row>
    <row r="4140" spans="1:25">
      <c r="A4140" t="s">
        <v>7138</v>
      </c>
      <c r="B4140" t="s">
        <v>7139</v>
      </c>
      <c r="C4140" t="s">
        <v>55</v>
      </c>
      <c r="D4140">
        <v>8</v>
      </c>
      <c r="E4140" s="36">
        <v>-12.4</v>
      </c>
      <c r="F4140" s="4">
        <v>-5.0000000000000001E-4</v>
      </c>
      <c r="G4140">
        <v>0</v>
      </c>
      <c r="H4140" s="25">
        <v>0</v>
      </c>
      <c r="I4140" s="25">
        <v>-35.6</v>
      </c>
      <c r="J4140" s="3">
        <v>10000</v>
      </c>
      <c r="K4140" s="7">
        <f t="shared" si="911"/>
        <v>-10</v>
      </c>
      <c r="L4140" s="6">
        <f t="shared" si="912"/>
        <v>-337.6</v>
      </c>
      <c r="M4140">
        <v>1</v>
      </c>
      <c r="N4140" s="9">
        <f t="shared" si="913"/>
        <v>0</v>
      </c>
      <c r="O4140" s="9">
        <f t="shared" si="914"/>
        <v>-1</v>
      </c>
      <c r="P4140" s="9">
        <f t="shared" si="915"/>
        <v>0</v>
      </c>
      <c r="Q4140" s="8">
        <f t="shared" si="916"/>
        <v>0</v>
      </c>
      <c r="R4140" s="8">
        <f t="shared" si="917"/>
        <v>-12.4</v>
      </c>
      <c r="S4140" t="str">
        <f t="shared" si="918"/>
        <v>16.45.00</v>
      </c>
      <c r="T4140" t="str">
        <f t="shared" si="919"/>
        <v>17.25.00</v>
      </c>
      <c r="U4140" t="str">
        <f t="shared" si="920"/>
        <v>13-gen-2020</v>
      </c>
      <c r="V4140">
        <f t="shared" si="921"/>
        <v>1</v>
      </c>
      <c r="W4140">
        <f t="shared" si="922"/>
        <v>2020</v>
      </c>
      <c r="X4140">
        <f t="shared" si="923"/>
        <v>13</v>
      </c>
      <c r="Y4140" s="25">
        <f t="shared" si="924"/>
        <v>31643.100000000362</v>
      </c>
    </row>
    <row r="4141" spans="1:25">
      <c r="A4141" t="s">
        <v>3853</v>
      </c>
      <c r="B4141" t="s">
        <v>3854</v>
      </c>
      <c r="C4141" t="s">
        <v>25</v>
      </c>
      <c r="D4141">
        <v>6</v>
      </c>
      <c r="E4141" s="36">
        <v>28.7</v>
      </c>
      <c r="F4141" s="4">
        <v>2.0999999999999999E-3</v>
      </c>
      <c r="G4141">
        <v>0</v>
      </c>
      <c r="H4141" s="25">
        <v>29.3</v>
      </c>
      <c r="I4141" s="25">
        <v>0</v>
      </c>
      <c r="J4141" s="3">
        <v>10000</v>
      </c>
      <c r="K4141" s="7">
        <f t="shared" si="911"/>
        <v>1</v>
      </c>
      <c r="L4141" s="6">
        <f t="shared" si="912"/>
        <v>28.7</v>
      </c>
      <c r="M4141">
        <v>1</v>
      </c>
      <c r="N4141" s="9">
        <f t="shared" si="913"/>
        <v>1</v>
      </c>
      <c r="O4141" s="9">
        <f t="shared" si="914"/>
        <v>0</v>
      </c>
      <c r="P4141" s="9">
        <f t="shared" si="915"/>
        <v>0</v>
      </c>
      <c r="Q4141" s="8">
        <f t="shared" si="916"/>
        <v>28.7</v>
      </c>
      <c r="R4141" s="8">
        <f t="shared" si="917"/>
        <v>0</v>
      </c>
      <c r="S4141" t="str">
        <f t="shared" si="918"/>
        <v>17.00.00</v>
      </c>
      <c r="T4141" t="str">
        <f t="shared" si="919"/>
        <v>23.00.00</v>
      </c>
      <c r="U4141" t="str">
        <f t="shared" si="920"/>
        <v>13-gen-2020</v>
      </c>
      <c r="V4141">
        <f t="shared" si="921"/>
        <v>1</v>
      </c>
      <c r="W4141">
        <f t="shared" si="922"/>
        <v>2020</v>
      </c>
      <c r="X4141">
        <f t="shared" si="923"/>
        <v>13</v>
      </c>
      <c r="Y4141" s="25">
        <f t="shared" si="924"/>
        <v>31671.800000000363</v>
      </c>
    </row>
    <row r="4142" spans="1:25">
      <c r="A4142" t="s">
        <v>5187</v>
      </c>
      <c r="B4142" t="s">
        <v>5188</v>
      </c>
      <c r="C4142" t="s">
        <v>25</v>
      </c>
      <c r="D4142">
        <v>8</v>
      </c>
      <c r="E4142" s="36">
        <v>-67.8</v>
      </c>
      <c r="F4142" s="4">
        <v>-5.0000000000000001E-3</v>
      </c>
      <c r="G4142">
        <v>0</v>
      </c>
      <c r="H4142" s="25">
        <v>0</v>
      </c>
      <c r="I4142" s="25">
        <v>-67.8</v>
      </c>
      <c r="J4142" s="3">
        <v>10000</v>
      </c>
      <c r="K4142" s="7">
        <f t="shared" si="911"/>
        <v>-1</v>
      </c>
      <c r="L4142" s="6">
        <f t="shared" si="912"/>
        <v>-67.8</v>
      </c>
      <c r="M4142">
        <v>1</v>
      </c>
      <c r="N4142" s="9">
        <f t="shared" si="913"/>
        <v>0</v>
      </c>
      <c r="O4142" s="9">
        <f t="shared" si="914"/>
        <v>-1</v>
      </c>
      <c r="P4142" s="9">
        <f t="shared" si="915"/>
        <v>0</v>
      </c>
      <c r="Q4142" s="8">
        <f t="shared" si="916"/>
        <v>0</v>
      </c>
      <c r="R4142" s="8">
        <f t="shared" si="917"/>
        <v>-67.8</v>
      </c>
      <c r="S4142" t="str">
        <f t="shared" si="918"/>
        <v>1.00.00</v>
      </c>
      <c r="T4142" t="str">
        <f t="shared" si="919"/>
        <v>9.00.00</v>
      </c>
      <c r="U4142" t="str">
        <f t="shared" si="920"/>
        <v>14-gen-2020</v>
      </c>
      <c r="V4142">
        <f t="shared" si="921"/>
        <v>1</v>
      </c>
      <c r="W4142">
        <f t="shared" si="922"/>
        <v>2020</v>
      </c>
      <c r="X4142">
        <f t="shared" si="923"/>
        <v>14</v>
      </c>
      <c r="Y4142" s="25">
        <f t="shared" si="924"/>
        <v>31604.000000000364</v>
      </c>
    </row>
    <row r="4143" spans="1:25">
      <c r="A4143" t="s">
        <v>5189</v>
      </c>
      <c r="B4143" t="s">
        <v>5190</v>
      </c>
      <c r="C4143" t="s">
        <v>55</v>
      </c>
      <c r="D4143">
        <v>24</v>
      </c>
      <c r="E4143" s="36">
        <v>7.2</v>
      </c>
      <c r="F4143" s="4">
        <v>5.0000000000000001E-4</v>
      </c>
      <c r="G4143">
        <v>0</v>
      </c>
      <c r="H4143" s="25">
        <v>34.9</v>
      </c>
      <c r="I4143" s="25">
        <v>-31.8</v>
      </c>
      <c r="J4143" s="3">
        <v>10000</v>
      </c>
      <c r="K4143" s="7">
        <f t="shared" si="911"/>
        <v>1</v>
      </c>
      <c r="L4143" s="6">
        <f t="shared" si="912"/>
        <v>7.2</v>
      </c>
      <c r="M4143">
        <v>1</v>
      </c>
      <c r="N4143" s="9">
        <f t="shared" si="913"/>
        <v>1</v>
      </c>
      <c r="O4143" s="9">
        <f t="shared" si="914"/>
        <v>0</v>
      </c>
      <c r="P4143" s="9">
        <f t="shared" si="915"/>
        <v>0</v>
      </c>
      <c r="Q4143" s="8">
        <f t="shared" si="916"/>
        <v>7.2</v>
      </c>
      <c r="R4143" s="8">
        <f t="shared" si="917"/>
        <v>0</v>
      </c>
      <c r="S4143" t="str">
        <f t="shared" si="918"/>
        <v>10.00.00</v>
      </c>
      <c r="T4143" t="str">
        <f t="shared" si="919"/>
        <v>10.00.00</v>
      </c>
      <c r="U4143" t="str">
        <f t="shared" si="920"/>
        <v>14-gen-2020</v>
      </c>
      <c r="V4143">
        <f t="shared" si="921"/>
        <v>1</v>
      </c>
      <c r="W4143">
        <f t="shared" si="922"/>
        <v>2020</v>
      </c>
      <c r="X4143">
        <f t="shared" si="923"/>
        <v>14</v>
      </c>
      <c r="Y4143" s="25">
        <f t="shared" si="924"/>
        <v>31611.200000000365</v>
      </c>
    </row>
    <row r="4144" spans="1:25">
      <c r="A4144" t="s">
        <v>7140</v>
      </c>
      <c r="B4144" t="s">
        <v>7141</v>
      </c>
      <c r="C4144" t="s">
        <v>25</v>
      </c>
      <c r="D4144">
        <v>82</v>
      </c>
      <c r="E4144" s="36">
        <v>-14.7</v>
      </c>
      <c r="F4144" s="4">
        <v>-1.1000000000000001E-3</v>
      </c>
      <c r="G4144">
        <v>0</v>
      </c>
      <c r="H4144" s="25">
        <v>14</v>
      </c>
      <c r="I4144" s="25">
        <v>-43.5</v>
      </c>
      <c r="J4144" s="3">
        <v>10000</v>
      </c>
      <c r="K4144" s="7">
        <f t="shared" si="911"/>
        <v>-1</v>
      </c>
      <c r="L4144" s="6">
        <f t="shared" si="912"/>
        <v>-14.7</v>
      </c>
      <c r="M4144">
        <v>1</v>
      </c>
      <c r="N4144" s="9">
        <f t="shared" si="913"/>
        <v>0</v>
      </c>
      <c r="O4144" s="9">
        <f t="shared" si="914"/>
        <v>-1</v>
      </c>
      <c r="P4144" s="9">
        <f t="shared" si="915"/>
        <v>0</v>
      </c>
      <c r="Q4144" s="8">
        <f t="shared" si="916"/>
        <v>0</v>
      </c>
      <c r="R4144" s="8">
        <f t="shared" si="917"/>
        <v>-14.7</v>
      </c>
      <c r="S4144" t="str">
        <f t="shared" si="918"/>
        <v>10.35.00</v>
      </c>
      <c r="T4144" t="str">
        <f t="shared" si="919"/>
        <v>17.25.00</v>
      </c>
      <c r="U4144" t="str">
        <f t="shared" si="920"/>
        <v>14-gen-2020</v>
      </c>
      <c r="V4144">
        <f t="shared" si="921"/>
        <v>1</v>
      </c>
      <c r="W4144">
        <f t="shared" si="922"/>
        <v>2020</v>
      </c>
      <c r="X4144">
        <f t="shared" si="923"/>
        <v>14</v>
      </c>
      <c r="Y4144" s="25">
        <f t="shared" si="924"/>
        <v>31596.500000000364</v>
      </c>
    </row>
    <row r="4145" spans="1:25">
      <c r="A4145" t="s">
        <v>7865</v>
      </c>
      <c r="B4145" t="s">
        <v>7866</v>
      </c>
      <c r="C4145" t="s">
        <v>25</v>
      </c>
      <c r="D4145">
        <v>8</v>
      </c>
      <c r="E4145" s="36">
        <v>12.9</v>
      </c>
      <c r="F4145" s="4">
        <v>1E-3</v>
      </c>
      <c r="G4145">
        <v>0</v>
      </c>
      <c r="H4145" s="25">
        <v>34.9</v>
      </c>
      <c r="I4145" s="25">
        <v>0</v>
      </c>
      <c r="J4145" s="3">
        <v>10000</v>
      </c>
      <c r="K4145" s="7">
        <f t="shared" si="911"/>
        <v>1</v>
      </c>
      <c r="L4145" s="6">
        <f t="shared" si="912"/>
        <v>12.9</v>
      </c>
      <c r="M4145">
        <v>1</v>
      </c>
      <c r="N4145" s="9">
        <f t="shared" si="913"/>
        <v>1</v>
      </c>
      <c r="O4145" s="9">
        <f t="shared" si="914"/>
        <v>0</v>
      </c>
      <c r="P4145" s="9">
        <f t="shared" si="915"/>
        <v>0</v>
      </c>
      <c r="Q4145" s="8">
        <f t="shared" si="916"/>
        <v>12.9</v>
      </c>
      <c r="R4145" s="8">
        <f t="shared" si="917"/>
        <v>0</v>
      </c>
      <c r="S4145" t="str">
        <f t="shared" si="918"/>
        <v>9.45.00</v>
      </c>
      <c r="T4145" t="str">
        <f t="shared" si="919"/>
        <v>11.45.00</v>
      </c>
      <c r="U4145" t="str">
        <f t="shared" si="920"/>
        <v>14-gen-2020</v>
      </c>
      <c r="V4145">
        <f t="shared" si="921"/>
        <v>1</v>
      </c>
      <c r="W4145">
        <f t="shared" si="922"/>
        <v>2020</v>
      </c>
      <c r="X4145">
        <f t="shared" si="923"/>
        <v>14</v>
      </c>
      <c r="Y4145" s="25">
        <f t="shared" si="924"/>
        <v>31609.400000000365</v>
      </c>
    </row>
    <row r="4146" spans="1:25">
      <c r="A4146" t="s">
        <v>5190</v>
      </c>
      <c r="B4146" t="s">
        <v>5191</v>
      </c>
      <c r="C4146" t="s">
        <v>25</v>
      </c>
      <c r="D4146">
        <v>25</v>
      </c>
      <c r="E4146" s="36">
        <v>-21.8</v>
      </c>
      <c r="F4146" s="4">
        <v>-1.6000000000000001E-3</v>
      </c>
      <c r="G4146">
        <v>0</v>
      </c>
      <c r="H4146" s="25">
        <v>40.700000000000003</v>
      </c>
      <c r="I4146" s="25">
        <v>-45.6</v>
      </c>
      <c r="J4146" s="3">
        <v>10000</v>
      </c>
      <c r="K4146" s="7">
        <f t="shared" si="911"/>
        <v>-1</v>
      </c>
      <c r="L4146" s="6">
        <f t="shared" si="912"/>
        <v>-21.8</v>
      </c>
      <c r="M4146">
        <v>1</v>
      </c>
      <c r="N4146" s="9">
        <f t="shared" si="913"/>
        <v>0</v>
      </c>
      <c r="O4146" s="9">
        <f t="shared" si="914"/>
        <v>-1</v>
      </c>
      <c r="P4146" s="9">
        <f t="shared" si="915"/>
        <v>0</v>
      </c>
      <c r="Q4146" s="8">
        <f t="shared" si="916"/>
        <v>0</v>
      </c>
      <c r="R4146" s="8">
        <f t="shared" si="917"/>
        <v>-21.8</v>
      </c>
      <c r="S4146" t="str">
        <f t="shared" si="918"/>
        <v>10.00.00</v>
      </c>
      <c r="T4146" t="str">
        <f t="shared" si="919"/>
        <v>11.00.00</v>
      </c>
      <c r="U4146" t="str">
        <f t="shared" si="920"/>
        <v>15-gen-2020</v>
      </c>
      <c r="V4146">
        <f t="shared" si="921"/>
        <v>1</v>
      </c>
      <c r="W4146">
        <f t="shared" si="922"/>
        <v>2020</v>
      </c>
      <c r="X4146">
        <f t="shared" si="923"/>
        <v>15</v>
      </c>
      <c r="Y4146" s="25">
        <f t="shared" si="924"/>
        <v>31587.600000000366</v>
      </c>
    </row>
    <row r="4147" spans="1:25">
      <c r="A4147" t="s">
        <v>2775</v>
      </c>
      <c r="B4147" t="s">
        <v>2776</v>
      </c>
      <c r="C4147" t="s">
        <v>55</v>
      </c>
      <c r="D4147">
        <v>8</v>
      </c>
      <c r="E4147" s="38">
        <v>-73.400000000000006</v>
      </c>
      <c r="F4147" s="4">
        <v>-2.7000000000000001E-3</v>
      </c>
      <c r="G4147">
        <v>0</v>
      </c>
      <c r="H4147" s="25">
        <v>11.4</v>
      </c>
      <c r="I4147" s="25">
        <v>-73.400000000000006</v>
      </c>
      <c r="J4147" s="3">
        <v>10000</v>
      </c>
      <c r="K4147" s="7">
        <f t="shared" si="911"/>
        <v>-2</v>
      </c>
      <c r="L4147" s="6">
        <f t="shared" si="912"/>
        <v>-95.2</v>
      </c>
      <c r="M4147">
        <v>1</v>
      </c>
      <c r="N4147" s="9">
        <f t="shared" si="913"/>
        <v>0</v>
      </c>
      <c r="O4147" s="9">
        <f t="shared" si="914"/>
        <v>-1</v>
      </c>
      <c r="P4147" s="9">
        <f t="shared" si="915"/>
        <v>0</v>
      </c>
      <c r="Q4147" s="8">
        <f t="shared" si="916"/>
        <v>0</v>
      </c>
      <c r="R4147" s="8">
        <f t="shared" si="917"/>
        <v>-73.400000000000006</v>
      </c>
      <c r="S4147" t="str">
        <f t="shared" si="918"/>
        <v>13.00.00</v>
      </c>
      <c r="T4147" t="str">
        <f t="shared" si="919"/>
        <v>21.00.00</v>
      </c>
      <c r="U4147" t="str">
        <f t="shared" si="920"/>
        <v>16-gen-2020</v>
      </c>
      <c r="V4147">
        <f t="shared" si="921"/>
        <v>1</v>
      </c>
      <c r="W4147">
        <f t="shared" si="922"/>
        <v>2020</v>
      </c>
      <c r="X4147">
        <f t="shared" si="923"/>
        <v>16</v>
      </c>
      <c r="Y4147" s="25">
        <f t="shared" si="924"/>
        <v>31514.200000000365</v>
      </c>
    </row>
    <row r="4148" spans="1:25">
      <c r="A4148" t="s">
        <v>5192</v>
      </c>
      <c r="B4148" t="s">
        <v>5193</v>
      </c>
      <c r="C4148" t="s">
        <v>25</v>
      </c>
      <c r="D4148">
        <v>16</v>
      </c>
      <c r="E4148" s="36">
        <v>34.5</v>
      </c>
      <c r="F4148" s="4">
        <v>2.5999999999999999E-3</v>
      </c>
      <c r="G4148">
        <v>0</v>
      </c>
      <c r="H4148" s="25">
        <v>67.5</v>
      </c>
      <c r="I4148" s="25">
        <v>0</v>
      </c>
      <c r="J4148" s="3">
        <v>10000</v>
      </c>
      <c r="K4148" s="7">
        <f t="shared" si="911"/>
        <v>1</v>
      </c>
      <c r="L4148" s="6">
        <f t="shared" si="912"/>
        <v>34.5</v>
      </c>
      <c r="M4148">
        <v>1</v>
      </c>
      <c r="N4148" s="9">
        <f t="shared" si="913"/>
        <v>1</v>
      </c>
      <c r="O4148" s="9">
        <f t="shared" si="914"/>
        <v>0</v>
      </c>
      <c r="P4148" s="9">
        <f t="shared" si="915"/>
        <v>0</v>
      </c>
      <c r="Q4148" s="8">
        <f t="shared" si="916"/>
        <v>34.5</v>
      </c>
      <c r="R4148" s="8">
        <f t="shared" si="917"/>
        <v>0</v>
      </c>
      <c r="S4148" t="str">
        <f t="shared" si="918"/>
        <v>22.00.00</v>
      </c>
      <c r="T4148" t="str">
        <f t="shared" si="919"/>
        <v>14.00.00</v>
      </c>
      <c r="U4148" t="str">
        <f t="shared" si="920"/>
        <v>16-gen-2020</v>
      </c>
      <c r="V4148">
        <f t="shared" si="921"/>
        <v>1</v>
      </c>
      <c r="W4148">
        <f t="shared" si="922"/>
        <v>2020</v>
      </c>
      <c r="X4148">
        <f t="shared" si="923"/>
        <v>16</v>
      </c>
      <c r="Y4148" s="25">
        <f t="shared" si="924"/>
        <v>31548.700000000365</v>
      </c>
    </row>
    <row r="4149" spans="1:25">
      <c r="A4149" t="s">
        <v>7142</v>
      </c>
      <c r="B4149" t="s">
        <v>7143</v>
      </c>
      <c r="C4149" t="s">
        <v>25</v>
      </c>
      <c r="D4149">
        <v>25</v>
      </c>
      <c r="E4149" s="36">
        <v>-12.8</v>
      </c>
      <c r="F4149" s="4">
        <v>-8.9999999999999998E-4</v>
      </c>
      <c r="G4149">
        <v>0</v>
      </c>
      <c r="H4149" s="25">
        <v>6.8</v>
      </c>
      <c r="I4149" s="25">
        <v>-15.5</v>
      </c>
      <c r="J4149" s="3">
        <v>10000</v>
      </c>
      <c r="K4149" s="7">
        <f t="shared" si="911"/>
        <v>-1</v>
      </c>
      <c r="L4149" s="6">
        <f t="shared" si="912"/>
        <v>-12.8</v>
      </c>
      <c r="M4149">
        <v>1</v>
      </c>
      <c r="N4149" s="9">
        <f t="shared" si="913"/>
        <v>0</v>
      </c>
      <c r="O4149" s="9">
        <f t="shared" si="914"/>
        <v>-1</v>
      </c>
      <c r="P4149" s="9">
        <f t="shared" si="915"/>
        <v>0</v>
      </c>
      <c r="Q4149" s="8">
        <f t="shared" si="916"/>
        <v>0</v>
      </c>
      <c r="R4149" s="8">
        <f t="shared" si="917"/>
        <v>-12.8</v>
      </c>
      <c r="S4149" t="str">
        <f t="shared" si="918"/>
        <v>15.20.00</v>
      </c>
      <c r="T4149" t="str">
        <f t="shared" si="919"/>
        <v>17.25.00</v>
      </c>
      <c r="U4149" t="str">
        <f t="shared" si="920"/>
        <v>17-gen-2020</v>
      </c>
      <c r="V4149">
        <f t="shared" si="921"/>
        <v>1</v>
      </c>
      <c r="W4149">
        <f t="shared" si="922"/>
        <v>2020</v>
      </c>
      <c r="X4149">
        <f t="shared" si="923"/>
        <v>17</v>
      </c>
      <c r="Y4149" s="25">
        <f t="shared" si="924"/>
        <v>31535.900000000365</v>
      </c>
    </row>
    <row r="4150" spans="1:25">
      <c r="A4150" t="s">
        <v>5194</v>
      </c>
      <c r="B4150" t="s">
        <v>5195</v>
      </c>
      <c r="C4150" t="s">
        <v>55</v>
      </c>
      <c r="D4150">
        <v>3</v>
      </c>
      <c r="E4150" s="36">
        <v>-44.6</v>
      </c>
      <c r="F4150" s="4">
        <v>-3.3E-3</v>
      </c>
      <c r="G4150">
        <v>0</v>
      </c>
      <c r="H4150" s="25">
        <v>0</v>
      </c>
      <c r="I4150" s="25">
        <v>-44.6</v>
      </c>
      <c r="J4150" s="3">
        <v>10000</v>
      </c>
      <c r="K4150" s="7">
        <f t="shared" si="911"/>
        <v>-2</v>
      </c>
      <c r="L4150" s="6">
        <f t="shared" si="912"/>
        <v>-57.400000000000006</v>
      </c>
      <c r="M4150">
        <v>1</v>
      </c>
      <c r="N4150" s="9">
        <f t="shared" si="913"/>
        <v>0</v>
      </c>
      <c r="O4150" s="9">
        <f t="shared" si="914"/>
        <v>-1</v>
      </c>
      <c r="P4150" s="9">
        <f t="shared" si="915"/>
        <v>0</v>
      </c>
      <c r="Q4150" s="8">
        <f t="shared" si="916"/>
        <v>0</v>
      </c>
      <c r="R4150" s="8">
        <f t="shared" si="917"/>
        <v>-44.6</v>
      </c>
      <c r="S4150" t="str">
        <f t="shared" si="918"/>
        <v>10.00.00</v>
      </c>
      <c r="T4150" t="str">
        <f t="shared" si="919"/>
        <v>13.00.00</v>
      </c>
      <c r="U4150" t="str">
        <f t="shared" si="920"/>
        <v>20-gen-2020</v>
      </c>
      <c r="V4150">
        <f t="shared" si="921"/>
        <v>1</v>
      </c>
      <c r="W4150">
        <f t="shared" si="922"/>
        <v>2020</v>
      </c>
      <c r="X4150">
        <f t="shared" si="923"/>
        <v>20</v>
      </c>
      <c r="Y4150" s="25">
        <f t="shared" si="924"/>
        <v>31491.300000000367</v>
      </c>
    </row>
    <row r="4151" spans="1:25">
      <c r="A4151" t="s">
        <v>7144</v>
      </c>
      <c r="B4151" t="s">
        <v>7145</v>
      </c>
      <c r="C4151" t="s">
        <v>25</v>
      </c>
      <c r="D4151">
        <v>71</v>
      </c>
      <c r="E4151" s="36">
        <v>11.9</v>
      </c>
      <c r="F4151" s="4">
        <v>8.9999999999999998E-4</v>
      </c>
      <c r="G4151">
        <v>0</v>
      </c>
      <c r="H4151" s="25">
        <v>18.3</v>
      </c>
      <c r="I4151" s="25">
        <v>-7.8</v>
      </c>
      <c r="J4151" s="3">
        <v>10000</v>
      </c>
      <c r="K4151" s="7">
        <f t="shared" si="911"/>
        <v>1</v>
      </c>
      <c r="L4151" s="6">
        <f t="shared" si="912"/>
        <v>11.9</v>
      </c>
      <c r="M4151">
        <v>1</v>
      </c>
      <c r="N4151" s="9">
        <f t="shared" si="913"/>
        <v>1</v>
      </c>
      <c r="O4151" s="9">
        <f t="shared" si="914"/>
        <v>0</v>
      </c>
      <c r="P4151" s="9">
        <f t="shared" si="915"/>
        <v>0</v>
      </c>
      <c r="Q4151" s="8">
        <f t="shared" si="916"/>
        <v>11.9</v>
      </c>
      <c r="R4151" s="8">
        <f t="shared" si="917"/>
        <v>0</v>
      </c>
      <c r="S4151" t="str">
        <f t="shared" si="918"/>
        <v>11.30.00</v>
      </c>
      <c r="T4151" t="str">
        <f t="shared" si="919"/>
        <v>17.25.00</v>
      </c>
      <c r="U4151" t="str">
        <f t="shared" si="920"/>
        <v>20-gen-2020</v>
      </c>
      <c r="V4151">
        <f t="shared" si="921"/>
        <v>1</v>
      </c>
      <c r="W4151">
        <f t="shared" si="922"/>
        <v>2020</v>
      </c>
      <c r="X4151">
        <f t="shared" si="923"/>
        <v>20</v>
      </c>
      <c r="Y4151" s="25">
        <f t="shared" si="924"/>
        <v>31503.200000000368</v>
      </c>
    </row>
    <row r="4152" spans="1:25">
      <c r="A4152" t="s">
        <v>7146</v>
      </c>
      <c r="B4152" t="s">
        <v>7147</v>
      </c>
      <c r="C4152" t="s">
        <v>25</v>
      </c>
      <c r="D4152">
        <v>75</v>
      </c>
      <c r="E4152" s="36">
        <v>61.7</v>
      </c>
      <c r="F4152" s="4">
        <v>4.5999999999999999E-3</v>
      </c>
      <c r="G4152">
        <v>0</v>
      </c>
      <c r="H4152" s="25">
        <v>70.400000000000006</v>
      </c>
      <c r="I4152" s="25">
        <v>-5.3</v>
      </c>
      <c r="J4152" s="3">
        <v>10000</v>
      </c>
      <c r="K4152" s="7">
        <f t="shared" si="911"/>
        <v>2</v>
      </c>
      <c r="L4152" s="6">
        <f t="shared" si="912"/>
        <v>73.600000000000009</v>
      </c>
      <c r="M4152">
        <v>1</v>
      </c>
      <c r="N4152" s="9">
        <f t="shared" si="913"/>
        <v>1</v>
      </c>
      <c r="O4152" s="9">
        <f t="shared" si="914"/>
        <v>0</v>
      </c>
      <c r="P4152" s="9">
        <f t="shared" si="915"/>
        <v>0</v>
      </c>
      <c r="Q4152" s="8">
        <f t="shared" si="916"/>
        <v>61.7</v>
      </c>
      <c r="R4152" s="8">
        <f t="shared" si="917"/>
        <v>0</v>
      </c>
      <c r="S4152" t="str">
        <f t="shared" si="918"/>
        <v>11.10.00</v>
      </c>
      <c r="T4152" t="str">
        <f t="shared" si="919"/>
        <v>17.25.00</v>
      </c>
      <c r="U4152" t="str">
        <f t="shared" si="920"/>
        <v>21-gen-2020</v>
      </c>
      <c r="V4152">
        <f t="shared" si="921"/>
        <v>1</v>
      </c>
      <c r="W4152">
        <f t="shared" si="922"/>
        <v>2020</v>
      </c>
      <c r="X4152">
        <f t="shared" si="923"/>
        <v>21</v>
      </c>
      <c r="Y4152" s="25">
        <f t="shared" si="924"/>
        <v>31564.900000000369</v>
      </c>
    </row>
    <row r="4153" spans="1:25">
      <c r="A4153" t="s">
        <v>5196</v>
      </c>
      <c r="B4153" t="s">
        <v>5197</v>
      </c>
      <c r="C4153" t="s">
        <v>55</v>
      </c>
      <c r="D4153">
        <v>9</v>
      </c>
      <c r="E4153" s="36">
        <v>11.2</v>
      </c>
      <c r="F4153" s="4">
        <v>8.0000000000000004E-4</v>
      </c>
      <c r="G4153">
        <v>0</v>
      </c>
      <c r="H4153" s="25">
        <v>52</v>
      </c>
      <c r="I4153" s="25">
        <v>0</v>
      </c>
      <c r="J4153" s="3">
        <v>10000</v>
      </c>
      <c r="K4153" s="7">
        <f t="shared" si="911"/>
        <v>3</v>
      </c>
      <c r="L4153" s="6">
        <f t="shared" si="912"/>
        <v>84.800000000000011</v>
      </c>
      <c r="M4153">
        <v>1</v>
      </c>
      <c r="N4153" s="9">
        <f t="shared" si="913"/>
        <v>1</v>
      </c>
      <c r="O4153" s="9">
        <f t="shared" si="914"/>
        <v>0</v>
      </c>
      <c r="P4153" s="9">
        <f t="shared" si="915"/>
        <v>0</v>
      </c>
      <c r="Q4153" s="8">
        <f t="shared" si="916"/>
        <v>11.2</v>
      </c>
      <c r="R4153" s="8">
        <f t="shared" si="917"/>
        <v>0</v>
      </c>
      <c r="S4153" t="str">
        <f t="shared" si="918"/>
        <v>3.00.00</v>
      </c>
      <c r="T4153" t="str">
        <f t="shared" si="919"/>
        <v>12.00.00</v>
      </c>
      <c r="U4153" t="str">
        <f t="shared" si="920"/>
        <v>21-gen-2020</v>
      </c>
      <c r="V4153">
        <f t="shared" si="921"/>
        <v>1</v>
      </c>
      <c r="W4153">
        <f t="shared" si="922"/>
        <v>2020</v>
      </c>
      <c r="X4153">
        <f t="shared" si="923"/>
        <v>21</v>
      </c>
      <c r="Y4153" s="25">
        <f t="shared" si="924"/>
        <v>31576.10000000037</v>
      </c>
    </row>
    <row r="4154" spans="1:25">
      <c r="A4154" t="s">
        <v>7148</v>
      </c>
      <c r="B4154" t="s">
        <v>7149</v>
      </c>
      <c r="C4154" t="s">
        <v>25</v>
      </c>
      <c r="D4154">
        <v>28</v>
      </c>
      <c r="E4154" s="36">
        <v>-27.9</v>
      </c>
      <c r="F4154" s="4">
        <v>-2.0999999999999999E-3</v>
      </c>
      <c r="G4154">
        <v>0</v>
      </c>
      <c r="H4154" s="25">
        <v>1.7</v>
      </c>
      <c r="I4154" s="25">
        <v>-35.1</v>
      </c>
      <c r="J4154" s="3">
        <v>10000</v>
      </c>
      <c r="K4154" s="7">
        <f t="shared" si="911"/>
        <v>-1</v>
      </c>
      <c r="L4154" s="6">
        <f t="shared" si="912"/>
        <v>-27.9</v>
      </c>
      <c r="M4154">
        <v>1</v>
      </c>
      <c r="N4154" s="9">
        <f t="shared" si="913"/>
        <v>0</v>
      </c>
      <c r="O4154" s="9">
        <f t="shared" si="914"/>
        <v>-1</v>
      </c>
      <c r="P4154" s="9">
        <f t="shared" si="915"/>
        <v>0</v>
      </c>
      <c r="Q4154" s="8">
        <f t="shared" si="916"/>
        <v>0</v>
      </c>
      <c r="R4154" s="8">
        <f t="shared" si="917"/>
        <v>-27.9</v>
      </c>
      <c r="S4154" t="str">
        <f t="shared" si="918"/>
        <v>13.30.00</v>
      </c>
      <c r="T4154" t="str">
        <f t="shared" si="919"/>
        <v>15.50.00</v>
      </c>
      <c r="U4154" t="str">
        <f t="shared" si="920"/>
        <v>22-gen-2020</v>
      </c>
      <c r="V4154">
        <f t="shared" si="921"/>
        <v>1</v>
      </c>
      <c r="W4154">
        <f t="shared" si="922"/>
        <v>2020</v>
      </c>
      <c r="X4154">
        <f t="shared" si="923"/>
        <v>22</v>
      </c>
      <c r="Y4154" s="25">
        <f t="shared" si="924"/>
        <v>31548.200000000368</v>
      </c>
    </row>
    <row r="4155" spans="1:25">
      <c r="A4155" t="s">
        <v>7149</v>
      </c>
      <c r="B4155" t="s">
        <v>7150</v>
      </c>
      <c r="C4155" t="s">
        <v>55</v>
      </c>
      <c r="D4155">
        <v>19</v>
      </c>
      <c r="E4155" s="36">
        <v>96.8</v>
      </c>
      <c r="F4155" s="4">
        <v>3.5999999999999999E-3</v>
      </c>
      <c r="G4155">
        <v>0</v>
      </c>
      <c r="H4155" s="25">
        <v>108.5</v>
      </c>
      <c r="I4155" s="25">
        <v>-15.3</v>
      </c>
      <c r="J4155" s="3">
        <v>10000</v>
      </c>
      <c r="K4155" s="7">
        <f t="shared" si="911"/>
        <v>1</v>
      </c>
      <c r="L4155" s="6">
        <f t="shared" si="912"/>
        <v>96.8</v>
      </c>
      <c r="M4155">
        <v>1</v>
      </c>
      <c r="N4155" s="9">
        <f t="shared" si="913"/>
        <v>1</v>
      </c>
      <c r="O4155" s="9">
        <f t="shared" si="914"/>
        <v>0</v>
      </c>
      <c r="P4155" s="9">
        <f t="shared" si="915"/>
        <v>0</v>
      </c>
      <c r="Q4155" s="8">
        <f t="shared" si="916"/>
        <v>96.8</v>
      </c>
      <c r="R4155" s="8">
        <f t="shared" si="917"/>
        <v>0</v>
      </c>
      <c r="S4155" t="str">
        <f t="shared" si="918"/>
        <v>15.50.00</v>
      </c>
      <c r="T4155" t="str">
        <f t="shared" si="919"/>
        <v>17.25.00</v>
      </c>
      <c r="U4155" t="str">
        <f t="shared" si="920"/>
        <v>22-gen-2020</v>
      </c>
      <c r="V4155">
        <f t="shared" si="921"/>
        <v>1</v>
      </c>
      <c r="W4155">
        <f t="shared" si="922"/>
        <v>2020</v>
      </c>
      <c r="X4155">
        <f t="shared" si="923"/>
        <v>22</v>
      </c>
      <c r="Y4155" s="25">
        <f t="shared" si="924"/>
        <v>31645.000000000367</v>
      </c>
    </row>
    <row r="4156" spans="1:25">
      <c r="A4156" t="s">
        <v>5200</v>
      </c>
      <c r="B4156" t="s">
        <v>5201</v>
      </c>
      <c r="C4156" t="s">
        <v>25</v>
      </c>
      <c r="D4156">
        <v>20</v>
      </c>
      <c r="E4156" s="36">
        <v>74</v>
      </c>
      <c r="F4156" s="4">
        <v>5.4999999999999997E-3</v>
      </c>
      <c r="G4156">
        <v>0</v>
      </c>
      <c r="H4156" s="25">
        <v>115.6</v>
      </c>
      <c r="I4156" s="25">
        <v>-3.2</v>
      </c>
      <c r="J4156" s="3">
        <v>10000</v>
      </c>
      <c r="K4156" s="7">
        <f t="shared" si="911"/>
        <v>2</v>
      </c>
      <c r="L4156" s="6">
        <f t="shared" si="912"/>
        <v>170.8</v>
      </c>
      <c r="M4156">
        <v>1</v>
      </c>
      <c r="N4156" s="9">
        <f t="shared" si="913"/>
        <v>1</v>
      </c>
      <c r="O4156" s="9">
        <f t="shared" si="914"/>
        <v>0</v>
      </c>
      <c r="P4156" s="9">
        <f t="shared" si="915"/>
        <v>0</v>
      </c>
      <c r="Q4156" s="8">
        <f t="shared" si="916"/>
        <v>74</v>
      </c>
      <c r="R4156" s="8">
        <f t="shared" si="917"/>
        <v>0</v>
      </c>
      <c r="S4156" t="str">
        <f t="shared" si="918"/>
        <v>22.00.00</v>
      </c>
      <c r="T4156" t="str">
        <f t="shared" si="919"/>
        <v>18.00.00</v>
      </c>
      <c r="U4156" t="str">
        <f t="shared" si="920"/>
        <v>23-gen-2020</v>
      </c>
      <c r="V4156">
        <f t="shared" si="921"/>
        <v>1</v>
      </c>
      <c r="W4156">
        <f t="shared" si="922"/>
        <v>2020</v>
      </c>
      <c r="X4156">
        <f t="shared" si="923"/>
        <v>23</v>
      </c>
      <c r="Y4156" s="25">
        <f t="shared" si="924"/>
        <v>31719.000000000367</v>
      </c>
    </row>
    <row r="4157" spans="1:25">
      <c r="A4157" t="s">
        <v>5198</v>
      </c>
      <c r="B4157" t="s">
        <v>5199</v>
      </c>
      <c r="C4157" t="s">
        <v>55</v>
      </c>
      <c r="D4157">
        <v>4</v>
      </c>
      <c r="E4157" s="36">
        <v>-40.799999999999997</v>
      </c>
      <c r="F4157" s="4">
        <v>-3.0000000000000001E-3</v>
      </c>
      <c r="G4157">
        <v>0</v>
      </c>
      <c r="H4157" s="25">
        <v>17.7</v>
      </c>
      <c r="I4157" s="25">
        <v>-40.799999999999997</v>
      </c>
      <c r="J4157" s="3">
        <v>10000</v>
      </c>
      <c r="K4157" s="7">
        <f t="shared" si="911"/>
        <v>-1</v>
      </c>
      <c r="L4157" s="6">
        <f t="shared" si="912"/>
        <v>-40.799999999999997</v>
      </c>
      <c r="M4157">
        <v>1</v>
      </c>
      <c r="N4157" s="9">
        <f t="shared" si="913"/>
        <v>0</v>
      </c>
      <c r="O4157" s="9">
        <f t="shared" si="914"/>
        <v>-1</v>
      </c>
      <c r="P4157" s="9">
        <f t="shared" si="915"/>
        <v>0</v>
      </c>
      <c r="Q4157" s="8">
        <f t="shared" si="916"/>
        <v>0</v>
      </c>
      <c r="R4157" s="8">
        <f t="shared" si="917"/>
        <v>-40.799999999999997</v>
      </c>
      <c r="S4157" t="str">
        <f t="shared" si="918"/>
        <v>7.00.00</v>
      </c>
      <c r="T4157" t="str">
        <f t="shared" si="919"/>
        <v>11.00.00</v>
      </c>
      <c r="U4157" t="str">
        <f t="shared" si="920"/>
        <v>23-gen-2020</v>
      </c>
      <c r="V4157">
        <f t="shared" si="921"/>
        <v>1</v>
      </c>
      <c r="W4157">
        <f t="shared" si="922"/>
        <v>2020</v>
      </c>
      <c r="X4157">
        <f t="shared" si="923"/>
        <v>23</v>
      </c>
      <c r="Y4157" s="25">
        <f t="shared" si="924"/>
        <v>31678.200000000368</v>
      </c>
    </row>
    <row r="4158" spans="1:25">
      <c r="A4158" t="s">
        <v>7151</v>
      </c>
      <c r="B4158" t="s">
        <v>7152</v>
      </c>
      <c r="C4158" t="s">
        <v>25</v>
      </c>
      <c r="D4158">
        <v>101</v>
      </c>
      <c r="E4158" s="36">
        <v>-67.8</v>
      </c>
      <c r="F4158" s="4">
        <v>-5.0000000000000001E-3</v>
      </c>
      <c r="G4158">
        <v>0</v>
      </c>
      <c r="H4158" s="25">
        <v>18.8</v>
      </c>
      <c r="I4158" s="25">
        <v>-74.2</v>
      </c>
      <c r="J4158" s="3">
        <v>10000</v>
      </c>
      <c r="K4158" s="7">
        <f t="shared" si="911"/>
        <v>-2</v>
      </c>
      <c r="L4158" s="6">
        <f t="shared" si="912"/>
        <v>-108.6</v>
      </c>
      <c r="M4158">
        <v>1</v>
      </c>
      <c r="N4158" s="9">
        <f t="shared" si="913"/>
        <v>0</v>
      </c>
      <c r="O4158" s="9">
        <f t="shared" si="914"/>
        <v>-1</v>
      </c>
      <c r="P4158" s="9">
        <f t="shared" si="915"/>
        <v>0</v>
      </c>
      <c r="Q4158" s="8">
        <f t="shared" si="916"/>
        <v>0</v>
      </c>
      <c r="R4158" s="8">
        <f t="shared" si="917"/>
        <v>-67.8</v>
      </c>
      <c r="S4158" t="str">
        <f t="shared" si="918"/>
        <v>9.00.00</v>
      </c>
      <c r="T4158" t="str">
        <f t="shared" si="919"/>
        <v>17.25.00</v>
      </c>
      <c r="U4158" t="str">
        <f t="shared" si="920"/>
        <v>23-gen-2020</v>
      </c>
      <c r="V4158">
        <f t="shared" si="921"/>
        <v>1</v>
      </c>
      <c r="W4158">
        <f t="shared" si="922"/>
        <v>2020</v>
      </c>
      <c r="X4158">
        <f t="shared" si="923"/>
        <v>23</v>
      </c>
      <c r="Y4158" s="25">
        <f t="shared" si="924"/>
        <v>31610.400000000369</v>
      </c>
    </row>
    <row r="4159" spans="1:25">
      <c r="A4159" t="s">
        <v>7867</v>
      </c>
      <c r="B4159" t="s">
        <v>7868</v>
      </c>
      <c r="C4159" t="s">
        <v>25</v>
      </c>
      <c r="D4159">
        <v>18</v>
      </c>
      <c r="E4159" s="36">
        <v>9.1</v>
      </c>
      <c r="F4159" s="4">
        <v>6.9999999999999999E-4</v>
      </c>
      <c r="G4159">
        <v>0</v>
      </c>
      <c r="H4159" s="25">
        <v>31.1</v>
      </c>
      <c r="I4159" s="25">
        <v>-25.2</v>
      </c>
      <c r="J4159" s="3">
        <v>10000</v>
      </c>
      <c r="K4159" s="7">
        <f t="shared" si="911"/>
        <v>1</v>
      </c>
      <c r="L4159" s="6">
        <f t="shared" si="912"/>
        <v>9.1</v>
      </c>
      <c r="M4159">
        <v>1</v>
      </c>
      <c r="N4159" s="9">
        <f t="shared" si="913"/>
        <v>1</v>
      </c>
      <c r="O4159" s="9">
        <f t="shared" si="914"/>
        <v>0</v>
      </c>
      <c r="P4159" s="9">
        <f t="shared" si="915"/>
        <v>0</v>
      </c>
      <c r="Q4159" s="8">
        <f t="shared" si="916"/>
        <v>9.1</v>
      </c>
      <c r="R4159" s="8">
        <f t="shared" si="917"/>
        <v>0</v>
      </c>
      <c r="S4159" t="str">
        <f t="shared" si="918"/>
        <v>11.15.00</v>
      </c>
      <c r="T4159" t="str">
        <f t="shared" si="919"/>
        <v>15.45.00</v>
      </c>
      <c r="U4159" t="str">
        <f t="shared" si="920"/>
        <v>24-gen-2020</v>
      </c>
      <c r="V4159">
        <f t="shared" si="921"/>
        <v>1</v>
      </c>
      <c r="W4159">
        <f t="shared" si="922"/>
        <v>2020</v>
      </c>
      <c r="X4159">
        <f t="shared" si="923"/>
        <v>24</v>
      </c>
      <c r="Y4159" s="25">
        <f t="shared" si="924"/>
        <v>31619.500000000367</v>
      </c>
    </row>
    <row r="4160" spans="1:25">
      <c r="A4160" t="s">
        <v>7153</v>
      </c>
      <c r="B4160" t="s">
        <v>7154</v>
      </c>
      <c r="C4160" t="s">
        <v>55</v>
      </c>
      <c r="D4160">
        <v>62</v>
      </c>
      <c r="E4160" s="36">
        <v>176</v>
      </c>
      <c r="F4160" s="4">
        <v>6.6E-3</v>
      </c>
      <c r="G4160">
        <v>0</v>
      </c>
      <c r="H4160" s="25">
        <v>272</v>
      </c>
      <c r="I4160" s="25">
        <v>0</v>
      </c>
      <c r="J4160" s="3">
        <v>10000</v>
      </c>
      <c r="K4160" s="7">
        <f t="shared" si="911"/>
        <v>2</v>
      </c>
      <c r="L4160" s="6">
        <f t="shared" si="912"/>
        <v>185.1</v>
      </c>
      <c r="M4160">
        <v>1</v>
      </c>
      <c r="N4160" s="9">
        <f t="shared" si="913"/>
        <v>1</v>
      </c>
      <c r="O4160" s="9">
        <f t="shared" si="914"/>
        <v>0</v>
      </c>
      <c r="P4160" s="9">
        <f t="shared" si="915"/>
        <v>0</v>
      </c>
      <c r="Q4160" s="8">
        <f t="shared" si="916"/>
        <v>176</v>
      </c>
      <c r="R4160" s="8">
        <f t="shared" si="917"/>
        <v>0</v>
      </c>
      <c r="S4160" t="str">
        <f t="shared" si="918"/>
        <v>10.35.00</v>
      </c>
      <c r="T4160" t="str">
        <f t="shared" si="919"/>
        <v>15.45.00</v>
      </c>
      <c r="U4160" t="str">
        <f t="shared" si="920"/>
        <v>27-gen-2020</v>
      </c>
      <c r="V4160">
        <f t="shared" si="921"/>
        <v>1</v>
      </c>
      <c r="W4160">
        <f t="shared" si="922"/>
        <v>2020</v>
      </c>
      <c r="X4160">
        <f t="shared" si="923"/>
        <v>27</v>
      </c>
      <c r="Y4160" s="25">
        <f t="shared" si="924"/>
        <v>31795.500000000367</v>
      </c>
    </row>
    <row r="4161" spans="1:25">
      <c r="A4161" t="s">
        <v>3855</v>
      </c>
      <c r="B4161" t="s">
        <v>3856</v>
      </c>
      <c r="C4161" t="s">
        <v>25</v>
      </c>
      <c r="D4161">
        <v>1</v>
      </c>
      <c r="E4161" s="36">
        <v>-56.7</v>
      </c>
      <c r="F4161" s="4">
        <v>-4.3E-3</v>
      </c>
      <c r="G4161">
        <v>0</v>
      </c>
      <c r="H4161" s="25">
        <v>0</v>
      </c>
      <c r="I4161" s="25">
        <v>-56.7</v>
      </c>
      <c r="J4161" s="3">
        <v>10000</v>
      </c>
      <c r="K4161" s="7">
        <f t="shared" si="911"/>
        <v>-1</v>
      </c>
      <c r="L4161" s="6">
        <f t="shared" si="912"/>
        <v>-56.7</v>
      </c>
      <c r="M4161">
        <v>1</v>
      </c>
      <c r="N4161" s="9">
        <f t="shared" si="913"/>
        <v>0</v>
      </c>
      <c r="O4161" s="9">
        <f t="shared" si="914"/>
        <v>-1</v>
      </c>
      <c r="P4161" s="9">
        <f t="shared" si="915"/>
        <v>0</v>
      </c>
      <c r="Q4161" s="8">
        <f t="shared" si="916"/>
        <v>0</v>
      </c>
      <c r="R4161" s="8">
        <f t="shared" si="917"/>
        <v>-56.7</v>
      </c>
      <c r="S4161" t="str">
        <f t="shared" si="918"/>
        <v>14.00.00</v>
      </c>
      <c r="T4161" t="str">
        <f t="shared" si="919"/>
        <v>15.00.00</v>
      </c>
      <c r="U4161" t="str">
        <f t="shared" si="920"/>
        <v>27-gen-2020</v>
      </c>
      <c r="V4161">
        <f t="shared" si="921"/>
        <v>1</v>
      </c>
      <c r="W4161">
        <f t="shared" si="922"/>
        <v>2020</v>
      </c>
      <c r="X4161">
        <f t="shared" si="923"/>
        <v>27</v>
      </c>
      <c r="Y4161" s="25">
        <f t="shared" si="924"/>
        <v>31738.800000000367</v>
      </c>
    </row>
    <row r="4162" spans="1:25">
      <c r="A4162" t="s">
        <v>5202</v>
      </c>
      <c r="B4162" t="s">
        <v>5203</v>
      </c>
      <c r="C4162" t="s">
        <v>55</v>
      </c>
      <c r="D4162">
        <v>7</v>
      </c>
      <c r="E4162" s="36">
        <v>-50.8</v>
      </c>
      <c r="F4162" s="4">
        <v>-3.8E-3</v>
      </c>
      <c r="G4162">
        <v>0</v>
      </c>
      <c r="H4162" s="25">
        <v>5.5</v>
      </c>
      <c r="I4162" s="25">
        <v>-49.8</v>
      </c>
      <c r="J4162" s="3">
        <v>10000</v>
      </c>
      <c r="K4162" s="7">
        <f t="shared" si="911"/>
        <v>-2</v>
      </c>
      <c r="L4162" s="6">
        <f t="shared" si="912"/>
        <v>-107.5</v>
      </c>
      <c r="M4162">
        <v>1</v>
      </c>
      <c r="N4162" s="9">
        <f t="shared" si="913"/>
        <v>0</v>
      </c>
      <c r="O4162" s="9">
        <f t="shared" si="914"/>
        <v>-1</v>
      </c>
      <c r="P4162" s="9">
        <f t="shared" si="915"/>
        <v>0</v>
      </c>
      <c r="Q4162" s="8">
        <f t="shared" si="916"/>
        <v>0</v>
      </c>
      <c r="R4162" s="8">
        <f t="shared" si="917"/>
        <v>-50.8</v>
      </c>
      <c r="S4162" t="str">
        <f t="shared" si="918"/>
        <v>23.00.00</v>
      </c>
      <c r="T4162" t="str">
        <f t="shared" si="919"/>
        <v>6.00.00</v>
      </c>
      <c r="U4162" t="str">
        <f t="shared" si="920"/>
        <v>27-gen-2020</v>
      </c>
      <c r="V4162">
        <f t="shared" si="921"/>
        <v>1</v>
      </c>
      <c r="W4162">
        <f t="shared" si="922"/>
        <v>2020</v>
      </c>
      <c r="X4162">
        <f t="shared" si="923"/>
        <v>27</v>
      </c>
      <c r="Y4162" s="25">
        <f t="shared" si="924"/>
        <v>31688.000000000367</v>
      </c>
    </row>
    <row r="4163" spans="1:25">
      <c r="A4163" t="s">
        <v>7155</v>
      </c>
      <c r="B4163" t="s">
        <v>7156</v>
      </c>
      <c r="C4163" t="s">
        <v>25</v>
      </c>
      <c r="D4163">
        <v>50</v>
      </c>
      <c r="E4163" s="36">
        <v>85.8</v>
      </c>
      <c r="F4163" s="4">
        <v>6.4999999999999997E-3</v>
      </c>
      <c r="G4163">
        <v>0</v>
      </c>
      <c r="H4163" s="25">
        <v>90.5</v>
      </c>
      <c r="I4163" s="25">
        <v>-0.3</v>
      </c>
      <c r="J4163" s="3">
        <v>10000</v>
      </c>
      <c r="K4163" s="7">
        <f t="shared" si="911"/>
        <v>1</v>
      </c>
      <c r="L4163" s="6">
        <f t="shared" si="912"/>
        <v>85.8</v>
      </c>
      <c r="M4163">
        <v>1</v>
      </c>
      <c r="N4163" s="9">
        <f t="shared" si="913"/>
        <v>1</v>
      </c>
      <c r="O4163" s="9">
        <f t="shared" si="914"/>
        <v>0</v>
      </c>
      <c r="P4163" s="9">
        <f t="shared" si="915"/>
        <v>0</v>
      </c>
      <c r="Q4163" s="8">
        <f t="shared" si="916"/>
        <v>85.8</v>
      </c>
      <c r="R4163" s="8">
        <f t="shared" si="917"/>
        <v>0</v>
      </c>
      <c r="S4163" t="str">
        <f t="shared" si="918"/>
        <v>13.15.00</v>
      </c>
      <c r="T4163" t="str">
        <f t="shared" si="919"/>
        <v>17.25.00</v>
      </c>
      <c r="U4163" t="str">
        <f t="shared" si="920"/>
        <v>28-gen-2020</v>
      </c>
      <c r="V4163">
        <f t="shared" si="921"/>
        <v>1</v>
      </c>
      <c r="W4163">
        <f t="shared" si="922"/>
        <v>2020</v>
      </c>
      <c r="X4163">
        <f t="shared" si="923"/>
        <v>28</v>
      </c>
      <c r="Y4163" s="25">
        <f t="shared" si="924"/>
        <v>31773.800000000367</v>
      </c>
    </row>
    <row r="4164" spans="1:25">
      <c r="A4164" t="s">
        <v>5203</v>
      </c>
      <c r="B4164" t="s">
        <v>5204</v>
      </c>
      <c r="C4164" t="s">
        <v>25</v>
      </c>
      <c r="D4164">
        <v>3</v>
      </c>
      <c r="E4164" s="36">
        <v>-25.8</v>
      </c>
      <c r="F4164" s="4">
        <v>-1.9E-3</v>
      </c>
      <c r="G4164">
        <v>0</v>
      </c>
      <c r="H4164" s="25">
        <v>41.5</v>
      </c>
      <c r="I4164" s="25">
        <v>-26.8</v>
      </c>
      <c r="J4164" s="3">
        <v>10000</v>
      </c>
      <c r="K4164" s="7">
        <f t="shared" si="911"/>
        <v>-1</v>
      </c>
      <c r="L4164" s="6">
        <f t="shared" si="912"/>
        <v>-25.8</v>
      </c>
      <c r="M4164">
        <v>1</v>
      </c>
      <c r="N4164" s="9">
        <f t="shared" si="913"/>
        <v>0</v>
      </c>
      <c r="O4164" s="9">
        <f t="shared" si="914"/>
        <v>-1</v>
      </c>
      <c r="P4164" s="9">
        <f t="shared" si="915"/>
        <v>0</v>
      </c>
      <c r="Q4164" s="8">
        <f t="shared" si="916"/>
        <v>0</v>
      </c>
      <c r="R4164" s="8">
        <f t="shared" si="917"/>
        <v>-25.8</v>
      </c>
      <c r="S4164" t="str">
        <f t="shared" si="918"/>
        <v>6.00.00</v>
      </c>
      <c r="T4164" t="str">
        <f t="shared" si="919"/>
        <v>9.00.00</v>
      </c>
      <c r="U4164" t="str">
        <f t="shared" si="920"/>
        <v>28-gen-2020</v>
      </c>
      <c r="V4164">
        <f t="shared" si="921"/>
        <v>1</v>
      </c>
      <c r="W4164">
        <f t="shared" si="922"/>
        <v>2020</v>
      </c>
      <c r="X4164">
        <f t="shared" si="923"/>
        <v>28</v>
      </c>
      <c r="Y4164" s="25">
        <f t="shared" si="924"/>
        <v>31748.000000000367</v>
      </c>
    </row>
    <row r="4165" spans="1:25">
      <c r="A4165" t="s">
        <v>5205</v>
      </c>
      <c r="B4165" t="s">
        <v>5206</v>
      </c>
      <c r="C4165" t="s">
        <v>55</v>
      </c>
      <c r="D4165">
        <v>11</v>
      </c>
      <c r="E4165" s="36">
        <v>79.2</v>
      </c>
      <c r="F4165" s="4">
        <v>5.8999999999999999E-3</v>
      </c>
      <c r="G4165">
        <v>0</v>
      </c>
      <c r="H4165" s="25">
        <v>109.9</v>
      </c>
      <c r="I4165" s="25">
        <v>-10.5</v>
      </c>
      <c r="J4165" s="3">
        <v>10000</v>
      </c>
      <c r="K4165" s="7">
        <f t="shared" si="911"/>
        <v>1</v>
      </c>
      <c r="L4165" s="6">
        <f t="shared" si="912"/>
        <v>79.2</v>
      </c>
      <c r="M4165">
        <v>1</v>
      </c>
      <c r="N4165" s="9">
        <f t="shared" si="913"/>
        <v>1</v>
      </c>
      <c r="O4165" s="9">
        <f t="shared" si="914"/>
        <v>0</v>
      </c>
      <c r="P4165" s="9">
        <f t="shared" si="915"/>
        <v>0</v>
      </c>
      <c r="Q4165" s="8">
        <f t="shared" si="916"/>
        <v>79.2</v>
      </c>
      <c r="R4165" s="8">
        <f t="shared" si="917"/>
        <v>0</v>
      </c>
      <c r="S4165" t="str">
        <f t="shared" si="918"/>
        <v>23.00.00</v>
      </c>
      <c r="T4165" t="str">
        <f t="shared" si="919"/>
        <v>10.00.00</v>
      </c>
      <c r="U4165" t="str">
        <f t="shared" si="920"/>
        <v>29-gen-2020</v>
      </c>
      <c r="V4165">
        <f t="shared" si="921"/>
        <v>1</v>
      </c>
      <c r="W4165">
        <f t="shared" si="922"/>
        <v>2020</v>
      </c>
      <c r="X4165">
        <f t="shared" si="923"/>
        <v>29</v>
      </c>
      <c r="Y4165" s="25">
        <f t="shared" si="924"/>
        <v>31827.200000000368</v>
      </c>
    </row>
    <row r="4166" spans="1:25">
      <c r="A4166" t="s">
        <v>7157</v>
      </c>
      <c r="B4166" t="s">
        <v>7158</v>
      </c>
      <c r="C4166" t="s">
        <v>25</v>
      </c>
      <c r="D4166">
        <v>32</v>
      </c>
      <c r="E4166" s="36">
        <v>-48</v>
      </c>
      <c r="F4166" s="4">
        <v>-3.5999999999999999E-3</v>
      </c>
      <c r="G4166">
        <v>0</v>
      </c>
      <c r="H4166" s="25">
        <v>0</v>
      </c>
      <c r="I4166" s="25">
        <v>-53.5</v>
      </c>
      <c r="J4166" s="3">
        <v>10000</v>
      </c>
      <c r="K4166" s="7">
        <f t="shared" si="911"/>
        <v>-1</v>
      </c>
      <c r="L4166" s="6">
        <f t="shared" si="912"/>
        <v>-48</v>
      </c>
      <c r="M4166">
        <v>1</v>
      </c>
      <c r="N4166" s="9">
        <f t="shared" si="913"/>
        <v>0</v>
      </c>
      <c r="O4166" s="9">
        <f t="shared" si="914"/>
        <v>-1</v>
      </c>
      <c r="P4166" s="9">
        <f t="shared" si="915"/>
        <v>0</v>
      </c>
      <c r="Q4166" s="8">
        <f t="shared" si="916"/>
        <v>0</v>
      </c>
      <c r="R4166" s="8">
        <f t="shared" si="917"/>
        <v>-48</v>
      </c>
      <c r="S4166" t="str">
        <f t="shared" si="918"/>
        <v>10.30.00</v>
      </c>
      <c r="T4166" t="str">
        <f t="shared" si="919"/>
        <v>13.10.00</v>
      </c>
      <c r="U4166" t="str">
        <f t="shared" si="920"/>
        <v>30-gen-2020</v>
      </c>
      <c r="V4166">
        <f t="shared" si="921"/>
        <v>1</v>
      </c>
      <c r="W4166">
        <f t="shared" si="922"/>
        <v>2020</v>
      </c>
      <c r="X4166">
        <f t="shared" si="923"/>
        <v>30</v>
      </c>
      <c r="Y4166" s="25">
        <f t="shared" si="924"/>
        <v>31779.200000000368</v>
      </c>
    </row>
    <row r="4167" spans="1:25">
      <c r="A4167" t="s">
        <v>7158</v>
      </c>
      <c r="B4167" t="s">
        <v>7159</v>
      </c>
      <c r="C4167" t="s">
        <v>55</v>
      </c>
      <c r="D4167">
        <v>51</v>
      </c>
      <c r="E4167" s="36">
        <v>92.4</v>
      </c>
      <c r="F4167" s="4">
        <v>3.5000000000000001E-3</v>
      </c>
      <c r="G4167">
        <v>0</v>
      </c>
      <c r="H4167" s="25">
        <v>150.9</v>
      </c>
      <c r="I4167" s="25">
        <v>-36.9</v>
      </c>
      <c r="J4167" s="3">
        <v>10000</v>
      </c>
      <c r="K4167" s="7">
        <f t="shared" ref="K4167:K4230" si="925">+IF(AND(E4167&gt;=0,E4166&gt;=0),K4166+1,IF(AND(E4167&lt;0,E4166&lt;0),K4166-1,IF(AND(E4167&gt;=0,E4166&lt;0),1,-1)))</f>
        <v>1</v>
      </c>
      <c r="L4167" s="6">
        <f t="shared" ref="L4167:L4230" si="926">+IF(AND(E4167&gt;=0,E4166&gt;=0),L4166+E4167,IF(AND(E4167&lt;0,E4166&lt;0),L4166+E4167,E4167))</f>
        <v>92.4</v>
      </c>
      <c r="M4167">
        <v>1</v>
      </c>
      <c r="N4167" s="9">
        <f t="shared" ref="N4167:N4230" si="927">+IF(E4167&gt;0,1,0)</f>
        <v>1</v>
      </c>
      <c r="O4167" s="9">
        <f t="shared" ref="O4167:O4230" si="928">+IF(E4167&lt;0,-1,0)</f>
        <v>0</v>
      </c>
      <c r="P4167" s="9">
        <f t="shared" ref="P4167:P4230" si="929">+IF(E4167=0,1,0)</f>
        <v>0</v>
      </c>
      <c r="Q4167" s="8">
        <f t="shared" ref="Q4167:Q4230" si="930">IF(E4167&gt;=0,E4167,0)</f>
        <v>92.4</v>
      </c>
      <c r="R4167" s="8">
        <f t="shared" ref="R4167:R4230" si="931">IF(E4167&lt;0,E4167,0)</f>
        <v>0</v>
      </c>
      <c r="S4167" t="str">
        <f t="shared" ref="S4167:S4230" si="932">REPLACE(A4167,1,SEARCH(" ",A4167),"")</f>
        <v>13.10.00</v>
      </c>
      <c r="T4167" t="str">
        <f t="shared" ref="T4167:T4230" si="933">REPLACE(B4167,1,SEARCH(" ",B4167),"")</f>
        <v>17.25.00</v>
      </c>
      <c r="U4167" t="str">
        <f t="shared" ref="U4167:U4230" si="934">LEFT(A4167,11)</f>
        <v>30-gen-2020</v>
      </c>
      <c r="V4167">
        <f t="shared" ref="V4167:V4230" si="935">MONTH(U4167)</f>
        <v>1</v>
      </c>
      <c r="W4167">
        <f t="shared" ref="W4167:W4230" si="936">YEAR(U4167)</f>
        <v>2020</v>
      </c>
      <c r="X4167">
        <f t="shared" ref="X4167:X4230" si="937">DAY(U4167)</f>
        <v>30</v>
      </c>
      <c r="Y4167" s="25">
        <f t="shared" ref="Y4167:Y4230" si="938">Y4166+E4167</f>
        <v>31871.60000000037</v>
      </c>
    </row>
    <row r="4168" spans="1:25">
      <c r="A4168" t="s">
        <v>2777</v>
      </c>
      <c r="B4168" t="s">
        <v>2778</v>
      </c>
      <c r="C4168" t="s">
        <v>55</v>
      </c>
      <c r="D4168">
        <v>8</v>
      </c>
      <c r="E4168" s="38">
        <v>309.60000000000002</v>
      </c>
      <c r="F4168" s="4">
        <v>1.18E-2</v>
      </c>
      <c r="G4168">
        <v>0</v>
      </c>
      <c r="H4168" s="25">
        <v>312.60000000000002</v>
      </c>
      <c r="I4168" s="25">
        <v>-36.4</v>
      </c>
      <c r="J4168" s="3">
        <v>10000</v>
      </c>
      <c r="K4168" s="7">
        <f t="shared" si="925"/>
        <v>2</v>
      </c>
      <c r="L4168" s="6">
        <f t="shared" si="926"/>
        <v>402</v>
      </c>
      <c r="M4168">
        <v>1</v>
      </c>
      <c r="N4168" s="9">
        <f t="shared" si="927"/>
        <v>1</v>
      </c>
      <c r="O4168" s="9">
        <f t="shared" si="928"/>
        <v>0</v>
      </c>
      <c r="P4168" s="9">
        <f t="shared" si="929"/>
        <v>0</v>
      </c>
      <c r="Q4168" s="8">
        <f t="shared" si="930"/>
        <v>309.60000000000002</v>
      </c>
      <c r="R4168" s="8">
        <f t="shared" si="931"/>
        <v>0</v>
      </c>
      <c r="S4168" t="str">
        <f t="shared" si="932"/>
        <v>13.00.00</v>
      </c>
      <c r="T4168" t="str">
        <f t="shared" si="933"/>
        <v>21.00.00</v>
      </c>
      <c r="U4168" t="str">
        <f t="shared" si="934"/>
        <v>31-gen-2020</v>
      </c>
      <c r="V4168">
        <f t="shared" si="935"/>
        <v>1</v>
      </c>
      <c r="W4168">
        <f t="shared" si="936"/>
        <v>2020</v>
      </c>
      <c r="X4168">
        <f t="shared" si="937"/>
        <v>31</v>
      </c>
      <c r="Y4168" s="25">
        <f t="shared" si="938"/>
        <v>32181.200000000368</v>
      </c>
    </row>
    <row r="4169" spans="1:25">
      <c r="A4169" t="s">
        <v>7160</v>
      </c>
      <c r="B4169" t="s">
        <v>7161</v>
      </c>
      <c r="C4169" t="s">
        <v>55</v>
      </c>
      <c r="D4169">
        <v>15</v>
      </c>
      <c r="E4169" s="36">
        <v>92.4</v>
      </c>
      <c r="F4169" s="4">
        <v>3.5000000000000001E-3</v>
      </c>
      <c r="G4169">
        <v>0</v>
      </c>
      <c r="H4169" s="25">
        <v>115.4</v>
      </c>
      <c r="I4169" s="25">
        <v>0</v>
      </c>
      <c r="J4169" s="3">
        <v>10000</v>
      </c>
      <c r="K4169" s="7">
        <f t="shared" si="925"/>
        <v>3</v>
      </c>
      <c r="L4169" s="6">
        <f t="shared" si="926"/>
        <v>494.4</v>
      </c>
      <c r="M4169">
        <v>1</v>
      </c>
      <c r="N4169" s="9">
        <f t="shared" si="927"/>
        <v>1</v>
      </c>
      <c r="O4169" s="9">
        <f t="shared" si="928"/>
        <v>0</v>
      </c>
      <c r="P4169" s="9">
        <f t="shared" si="929"/>
        <v>0</v>
      </c>
      <c r="Q4169" s="8">
        <f t="shared" si="930"/>
        <v>92.4</v>
      </c>
      <c r="R4169" s="8">
        <f t="shared" si="931"/>
        <v>0</v>
      </c>
      <c r="S4169" t="str">
        <f t="shared" si="932"/>
        <v>16.10.00</v>
      </c>
      <c r="T4169" t="str">
        <f t="shared" si="933"/>
        <v>17.25.00</v>
      </c>
      <c r="U4169" t="str">
        <f t="shared" si="934"/>
        <v>31-gen-2020</v>
      </c>
      <c r="V4169">
        <f t="shared" si="935"/>
        <v>1</v>
      </c>
      <c r="W4169">
        <f t="shared" si="936"/>
        <v>2020</v>
      </c>
      <c r="X4169">
        <f t="shared" si="937"/>
        <v>31</v>
      </c>
      <c r="Y4169" s="25">
        <f t="shared" si="938"/>
        <v>32273.60000000037</v>
      </c>
    </row>
    <row r="4170" spans="1:25">
      <c r="A4170" t="s">
        <v>7162</v>
      </c>
      <c r="B4170" t="s">
        <v>7163</v>
      </c>
      <c r="C4170" t="s">
        <v>55</v>
      </c>
      <c r="D4170">
        <v>76</v>
      </c>
      <c r="E4170" s="36">
        <v>-116.2</v>
      </c>
      <c r="F4170" s="4">
        <v>-4.4999999999999997E-3</v>
      </c>
      <c r="G4170">
        <v>0</v>
      </c>
      <c r="H4170" s="25">
        <v>0</v>
      </c>
      <c r="I4170" s="25">
        <v>-162.19999999999999</v>
      </c>
      <c r="J4170" s="3">
        <v>10000</v>
      </c>
      <c r="K4170" s="7">
        <f t="shared" si="925"/>
        <v>-1</v>
      </c>
      <c r="L4170" s="6">
        <f t="shared" si="926"/>
        <v>-116.2</v>
      </c>
      <c r="M4170">
        <v>1</v>
      </c>
      <c r="N4170" s="9">
        <f t="shared" si="927"/>
        <v>0</v>
      </c>
      <c r="O4170" s="9">
        <f t="shared" si="928"/>
        <v>-1</v>
      </c>
      <c r="P4170" s="9">
        <f t="shared" si="929"/>
        <v>0</v>
      </c>
      <c r="Q4170" s="8">
        <f t="shared" si="930"/>
        <v>0</v>
      </c>
      <c r="R4170" s="8">
        <f t="shared" si="931"/>
        <v>-116.2</v>
      </c>
      <c r="S4170" t="str">
        <f t="shared" si="932"/>
        <v>11.05.00</v>
      </c>
      <c r="T4170" t="str">
        <f t="shared" si="933"/>
        <v>17.25.00</v>
      </c>
      <c r="U4170" t="str">
        <f t="shared" si="934"/>
        <v xml:space="preserve">3-feb-2020 </v>
      </c>
      <c r="V4170">
        <f t="shared" si="935"/>
        <v>2</v>
      </c>
      <c r="W4170">
        <f t="shared" si="936"/>
        <v>2020</v>
      </c>
      <c r="X4170">
        <f t="shared" si="937"/>
        <v>3</v>
      </c>
      <c r="Y4170" s="25">
        <f t="shared" si="938"/>
        <v>32157.400000000369</v>
      </c>
    </row>
    <row r="4171" spans="1:25">
      <c r="A4171" t="s">
        <v>7869</v>
      </c>
      <c r="B4171" t="s">
        <v>7870</v>
      </c>
      <c r="C4171" t="s">
        <v>25</v>
      </c>
      <c r="D4171">
        <v>45</v>
      </c>
      <c r="E4171" s="36">
        <v>95</v>
      </c>
      <c r="F4171" s="4">
        <v>7.1999999999999998E-3</v>
      </c>
      <c r="G4171">
        <v>0</v>
      </c>
      <c r="H4171" s="25">
        <v>100.7</v>
      </c>
      <c r="I4171" s="25">
        <v>-13</v>
      </c>
      <c r="J4171" s="3">
        <v>10000</v>
      </c>
      <c r="K4171" s="7">
        <f t="shared" si="925"/>
        <v>1</v>
      </c>
      <c r="L4171" s="6">
        <f t="shared" si="926"/>
        <v>95</v>
      </c>
      <c r="M4171">
        <v>1</v>
      </c>
      <c r="N4171" s="9">
        <f t="shared" si="927"/>
        <v>1</v>
      </c>
      <c r="O4171" s="9">
        <f t="shared" si="928"/>
        <v>0</v>
      </c>
      <c r="P4171" s="9">
        <f t="shared" si="929"/>
        <v>0</v>
      </c>
      <c r="Q4171" s="8">
        <f t="shared" si="930"/>
        <v>95</v>
      </c>
      <c r="R4171" s="8">
        <f t="shared" si="931"/>
        <v>0</v>
      </c>
      <c r="S4171" t="str">
        <f t="shared" si="932"/>
        <v>9.45.00</v>
      </c>
      <c r="T4171" t="str">
        <f t="shared" si="933"/>
        <v>21.00.00</v>
      </c>
      <c r="U4171" t="str">
        <f t="shared" si="934"/>
        <v xml:space="preserve">4-feb-2020 </v>
      </c>
      <c r="V4171">
        <f t="shared" si="935"/>
        <v>2</v>
      </c>
      <c r="W4171">
        <f t="shared" si="936"/>
        <v>2020</v>
      </c>
      <c r="X4171">
        <f t="shared" si="937"/>
        <v>4</v>
      </c>
      <c r="Y4171" s="25">
        <f t="shared" si="938"/>
        <v>32252.400000000369</v>
      </c>
    </row>
    <row r="4172" spans="1:25">
      <c r="A4172" t="s">
        <v>7164</v>
      </c>
      <c r="B4172" t="s">
        <v>7165</v>
      </c>
      <c r="C4172" t="s">
        <v>55</v>
      </c>
      <c r="D4172">
        <v>14</v>
      </c>
      <c r="E4172" s="36">
        <v>-80.599999999999994</v>
      </c>
      <c r="F4172" s="4">
        <v>-3.0000000000000001E-3</v>
      </c>
      <c r="G4172">
        <v>0</v>
      </c>
      <c r="H4172" s="25">
        <v>0</v>
      </c>
      <c r="I4172" s="25">
        <v>-80.599999999999994</v>
      </c>
      <c r="J4172" s="3">
        <v>10000</v>
      </c>
      <c r="K4172" s="7">
        <f t="shared" si="925"/>
        <v>-1</v>
      </c>
      <c r="L4172" s="6">
        <f t="shared" si="926"/>
        <v>-80.599999999999994</v>
      </c>
      <c r="M4172">
        <v>1</v>
      </c>
      <c r="N4172" s="9">
        <f t="shared" si="927"/>
        <v>0</v>
      </c>
      <c r="O4172" s="9">
        <f t="shared" si="928"/>
        <v>-1</v>
      </c>
      <c r="P4172" s="9">
        <f t="shared" si="929"/>
        <v>0</v>
      </c>
      <c r="Q4172" s="8">
        <f t="shared" si="930"/>
        <v>0</v>
      </c>
      <c r="R4172" s="8">
        <f t="shared" si="931"/>
        <v>-80.599999999999994</v>
      </c>
      <c r="S4172" t="str">
        <f t="shared" si="932"/>
        <v>16.15.00</v>
      </c>
      <c r="T4172" t="str">
        <f t="shared" si="933"/>
        <v>17.25.00</v>
      </c>
      <c r="U4172" t="str">
        <f t="shared" si="934"/>
        <v xml:space="preserve">7-feb-2020 </v>
      </c>
      <c r="V4172">
        <f t="shared" si="935"/>
        <v>2</v>
      </c>
      <c r="W4172">
        <f t="shared" si="936"/>
        <v>2020</v>
      </c>
      <c r="X4172">
        <f t="shared" si="937"/>
        <v>7</v>
      </c>
      <c r="Y4172" s="25">
        <f t="shared" si="938"/>
        <v>32171.80000000037</v>
      </c>
    </row>
    <row r="4173" spans="1:25">
      <c r="A4173" t="s">
        <v>5207</v>
      </c>
      <c r="B4173" t="s">
        <v>5208</v>
      </c>
      <c r="C4173" t="s">
        <v>55</v>
      </c>
      <c r="D4173">
        <v>4</v>
      </c>
      <c r="E4173" s="36">
        <v>-4.8</v>
      </c>
      <c r="F4173" s="4">
        <v>-4.0000000000000002E-4</v>
      </c>
      <c r="G4173">
        <v>0</v>
      </c>
      <c r="H4173" s="25">
        <v>26.9</v>
      </c>
      <c r="I4173" s="25">
        <v>-6.8</v>
      </c>
      <c r="J4173" s="3">
        <v>10000</v>
      </c>
      <c r="K4173" s="7">
        <f t="shared" si="925"/>
        <v>-2</v>
      </c>
      <c r="L4173" s="6">
        <f t="shared" si="926"/>
        <v>-85.399999999999991</v>
      </c>
      <c r="M4173">
        <v>1</v>
      </c>
      <c r="N4173" s="9">
        <f t="shared" si="927"/>
        <v>0</v>
      </c>
      <c r="O4173" s="9">
        <f t="shared" si="928"/>
        <v>-1</v>
      </c>
      <c r="P4173" s="9">
        <f t="shared" si="929"/>
        <v>0</v>
      </c>
      <c r="Q4173" s="8">
        <f t="shared" si="930"/>
        <v>0</v>
      </c>
      <c r="R4173" s="8">
        <f t="shared" si="931"/>
        <v>-4.8</v>
      </c>
      <c r="S4173" t="str">
        <f t="shared" si="932"/>
        <v>21.00.00</v>
      </c>
      <c r="T4173" t="str">
        <f t="shared" si="933"/>
        <v>2.00.00</v>
      </c>
      <c r="U4173" t="str">
        <f t="shared" si="934"/>
        <v xml:space="preserve">7-feb-2020 </v>
      </c>
      <c r="V4173">
        <f t="shared" si="935"/>
        <v>2</v>
      </c>
      <c r="W4173">
        <f t="shared" si="936"/>
        <v>2020</v>
      </c>
      <c r="X4173">
        <f t="shared" si="937"/>
        <v>7</v>
      </c>
      <c r="Y4173" s="25">
        <f t="shared" si="938"/>
        <v>32167.000000000371</v>
      </c>
    </row>
    <row r="4174" spans="1:25">
      <c r="A4174" t="s">
        <v>7167</v>
      </c>
      <c r="B4174" t="s">
        <v>7168</v>
      </c>
      <c r="C4174" t="s">
        <v>25</v>
      </c>
      <c r="D4174">
        <v>59</v>
      </c>
      <c r="E4174" s="36">
        <v>-9.1</v>
      </c>
      <c r="F4174" s="4">
        <v>-6.9999999999999999E-4</v>
      </c>
      <c r="G4174">
        <v>0</v>
      </c>
      <c r="H4174" s="25">
        <v>0.3</v>
      </c>
      <c r="I4174" s="25">
        <v>-46.2</v>
      </c>
      <c r="J4174" s="3">
        <v>10000</v>
      </c>
      <c r="K4174" s="7">
        <f t="shared" si="925"/>
        <v>-3</v>
      </c>
      <c r="L4174" s="6">
        <f t="shared" si="926"/>
        <v>-94.499999999999986</v>
      </c>
      <c r="M4174">
        <v>1</v>
      </c>
      <c r="N4174" s="9">
        <f t="shared" si="927"/>
        <v>0</v>
      </c>
      <c r="O4174" s="9">
        <f t="shared" si="928"/>
        <v>-1</v>
      </c>
      <c r="P4174" s="9">
        <f t="shared" si="929"/>
        <v>0</v>
      </c>
      <c r="Q4174" s="8">
        <f t="shared" si="930"/>
        <v>0</v>
      </c>
      <c r="R4174" s="8">
        <f t="shared" si="931"/>
        <v>-9.1</v>
      </c>
      <c r="S4174" t="str">
        <f t="shared" si="932"/>
        <v>12.30.00</v>
      </c>
      <c r="T4174" t="str">
        <f t="shared" si="933"/>
        <v>17.25.00</v>
      </c>
      <c r="U4174" t="str">
        <f t="shared" si="934"/>
        <v>10-feb-2020</v>
      </c>
      <c r="V4174">
        <f t="shared" si="935"/>
        <v>2</v>
      </c>
      <c r="W4174">
        <f t="shared" si="936"/>
        <v>2020</v>
      </c>
      <c r="X4174">
        <f t="shared" si="937"/>
        <v>10</v>
      </c>
      <c r="Y4174" s="25">
        <f t="shared" si="938"/>
        <v>32157.900000000373</v>
      </c>
    </row>
    <row r="4175" spans="1:25">
      <c r="A4175" t="s">
        <v>5209</v>
      </c>
      <c r="B4175" t="s">
        <v>5210</v>
      </c>
      <c r="C4175" t="s">
        <v>25</v>
      </c>
      <c r="D4175">
        <v>30</v>
      </c>
      <c r="E4175" s="36">
        <v>48.2</v>
      </c>
      <c r="F4175" s="4">
        <v>3.5999999999999999E-3</v>
      </c>
      <c r="G4175">
        <v>0</v>
      </c>
      <c r="H4175" s="25">
        <v>92.3</v>
      </c>
      <c r="I4175" s="25">
        <v>-53.6</v>
      </c>
      <c r="J4175" s="3">
        <v>10000</v>
      </c>
      <c r="K4175" s="7">
        <f t="shared" si="925"/>
        <v>1</v>
      </c>
      <c r="L4175" s="6">
        <f t="shared" si="926"/>
        <v>48.2</v>
      </c>
      <c r="M4175">
        <v>1</v>
      </c>
      <c r="N4175" s="9">
        <f t="shared" si="927"/>
        <v>1</v>
      </c>
      <c r="O4175" s="9">
        <f t="shared" si="928"/>
        <v>0</v>
      </c>
      <c r="P4175" s="9">
        <f t="shared" si="929"/>
        <v>0</v>
      </c>
      <c r="Q4175" s="8">
        <f t="shared" si="930"/>
        <v>48.2</v>
      </c>
      <c r="R4175" s="8">
        <f t="shared" si="931"/>
        <v>0</v>
      </c>
      <c r="S4175" t="str">
        <f t="shared" si="932"/>
        <v>4.00.00</v>
      </c>
      <c r="T4175" t="str">
        <f t="shared" si="933"/>
        <v>10.00.00</v>
      </c>
      <c r="U4175" t="str">
        <f t="shared" si="934"/>
        <v>10-feb-2020</v>
      </c>
      <c r="V4175">
        <f t="shared" si="935"/>
        <v>2</v>
      </c>
      <c r="W4175">
        <f t="shared" si="936"/>
        <v>2020</v>
      </c>
      <c r="X4175">
        <f t="shared" si="937"/>
        <v>10</v>
      </c>
      <c r="Y4175" s="25">
        <f t="shared" si="938"/>
        <v>32206.100000000373</v>
      </c>
    </row>
    <row r="4176" spans="1:25">
      <c r="A4176" t="s">
        <v>7166</v>
      </c>
      <c r="B4176" t="s">
        <v>7167</v>
      </c>
      <c r="C4176" t="s">
        <v>55</v>
      </c>
      <c r="D4176">
        <v>37</v>
      </c>
      <c r="E4176" s="36">
        <v>-30</v>
      </c>
      <c r="F4176" s="4">
        <v>-1.1000000000000001E-3</v>
      </c>
      <c r="G4176">
        <v>0</v>
      </c>
      <c r="H4176" s="25">
        <v>53.6</v>
      </c>
      <c r="I4176" s="25">
        <v>-36.5</v>
      </c>
      <c r="J4176" s="3">
        <v>10000</v>
      </c>
      <c r="K4176" s="7">
        <f t="shared" si="925"/>
        <v>-1</v>
      </c>
      <c r="L4176" s="6">
        <f t="shared" si="926"/>
        <v>-30</v>
      </c>
      <c r="M4176">
        <v>1</v>
      </c>
      <c r="N4176" s="9">
        <f t="shared" si="927"/>
        <v>0</v>
      </c>
      <c r="O4176" s="9">
        <f t="shared" si="928"/>
        <v>-1</v>
      </c>
      <c r="P4176" s="9">
        <f t="shared" si="929"/>
        <v>0</v>
      </c>
      <c r="Q4176" s="8">
        <f t="shared" si="930"/>
        <v>0</v>
      </c>
      <c r="R4176" s="8">
        <f t="shared" si="931"/>
        <v>-30</v>
      </c>
      <c r="S4176" t="str">
        <f t="shared" si="932"/>
        <v>9.25.00</v>
      </c>
      <c r="T4176" t="str">
        <f t="shared" si="933"/>
        <v>12.30.00</v>
      </c>
      <c r="U4176" t="str">
        <f t="shared" si="934"/>
        <v>10-feb-2020</v>
      </c>
      <c r="V4176">
        <f t="shared" si="935"/>
        <v>2</v>
      </c>
      <c r="W4176">
        <f t="shared" si="936"/>
        <v>2020</v>
      </c>
      <c r="X4176">
        <f t="shared" si="937"/>
        <v>10</v>
      </c>
      <c r="Y4176" s="25">
        <f t="shared" si="938"/>
        <v>32176.100000000373</v>
      </c>
    </row>
    <row r="4177" spans="1:25">
      <c r="A4177" t="s">
        <v>7169</v>
      </c>
      <c r="B4177" t="s">
        <v>7170</v>
      </c>
      <c r="C4177" t="s">
        <v>25</v>
      </c>
      <c r="D4177">
        <v>53</v>
      </c>
      <c r="E4177" s="36">
        <v>42.9</v>
      </c>
      <c r="F4177" s="4">
        <v>3.2000000000000002E-3</v>
      </c>
      <c r="G4177">
        <v>0</v>
      </c>
      <c r="H4177" s="25">
        <v>59.4</v>
      </c>
      <c r="I4177" s="25">
        <v>-5.5</v>
      </c>
      <c r="J4177" s="3">
        <v>10000</v>
      </c>
      <c r="K4177" s="7">
        <f t="shared" si="925"/>
        <v>1</v>
      </c>
      <c r="L4177" s="6">
        <f t="shared" si="926"/>
        <v>42.9</v>
      </c>
      <c r="M4177">
        <v>1</v>
      </c>
      <c r="N4177" s="9">
        <f t="shared" si="927"/>
        <v>1</v>
      </c>
      <c r="O4177" s="9">
        <f t="shared" si="928"/>
        <v>0</v>
      </c>
      <c r="P4177" s="9">
        <f t="shared" si="929"/>
        <v>0</v>
      </c>
      <c r="Q4177" s="8">
        <f t="shared" si="930"/>
        <v>42.9</v>
      </c>
      <c r="R4177" s="8">
        <f t="shared" si="931"/>
        <v>0</v>
      </c>
      <c r="S4177" t="str">
        <f t="shared" si="932"/>
        <v>13.00.00</v>
      </c>
      <c r="T4177" t="str">
        <f t="shared" si="933"/>
        <v>17.25.00</v>
      </c>
      <c r="U4177" t="str">
        <f t="shared" si="934"/>
        <v>11-feb-2020</v>
      </c>
      <c r="V4177">
        <f t="shared" si="935"/>
        <v>2</v>
      </c>
      <c r="W4177">
        <f t="shared" si="936"/>
        <v>2020</v>
      </c>
      <c r="X4177">
        <f t="shared" si="937"/>
        <v>11</v>
      </c>
      <c r="Y4177" s="25">
        <f t="shared" si="938"/>
        <v>32219.000000000375</v>
      </c>
    </row>
    <row r="4178" spans="1:25">
      <c r="A4178" t="s">
        <v>5211</v>
      </c>
      <c r="B4178" t="s">
        <v>5212</v>
      </c>
      <c r="C4178" t="s">
        <v>25</v>
      </c>
      <c r="D4178">
        <v>33</v>
      </c>
      <c r="E4178" s="36">
        <v>112.8</v>
      </c>
      <c r="F4178" s="4">
        <v>8.3000000000000001E-3</v>
      </c>
      <c r="G4178">
        <v>0</v>
      </c>
      <c r="H4178" s="25">
        <v>155.30000000000001</v>
      </c>
      <c r="I4178" s="25">
        <v>-11.8</v>
      </c>
      <c r="J4178" s="3">
        <v>10000</v>
      </c>
      <c r="K4178" s="7">
        <f t="shared" si="925"/>
        <v>2</v>
      </c>
      <c r="L4178" s="6">
        <f t="shared" si="926"/>
        <v>155.69999999999999</v>
      </c>
      <c r="M4178">
        <v>1</v>
      </c>
      <c r="N4178" s="9">
        <f t="shared" si="927"/>
        <v>1</v>
      </c>
      <c r="O4178" s="9">
        <f t="shared" si="928"/>
        <v>0</v>
      </c>
      <c r="P4178" s="9">
        <f t="shared" si="929"/>
        <v>0</v>
      </c>
      <c r="Q4178" s="8">
        <f t="shared" si="930"/>
        <v>112.8</v>
      </c>
      <c r="R4178" s="8">
        <f t="shared" si="931"/>
        <v>0</v>
      </c>
      <c r="S4178" t="str">
        <f t="shared" si="932"/>
        <v>16.00.00</v>
      </c>
      <c r="T4178" t="str">
        <f t="shared" si="933"/>
        <v>1.00.00</v>
      </c>
      <c r="U4178" t="str">
        <f t="shared" si="934"/>
        <v>11-feb-2020</v>
      </c>
      <c r="V4178">
        <f t="shared" si="935"/>
        <v>2</v>
      </c>
      <c r="W4178">
        <f t="shared" si="936"/>
        <v>2020</v>
      </c>
      <c r="X4178">
        <f t="shared" si="937"/>
        <v>11</v>
      </c>
      <c r="Y4178" s="25">
        <f t="shared" si="938"/>
        <v>32331.800000000374</v>
      </c>
    </row>
    <row r="4179" spans="1:25">
      <c r="A4179" t="s">
        <v>7171</v>
      </c>
      <c r="B4179" t="s">
        <v>7172</v>
      </c>
      <c r="C4179" t="s">
        <v>25</v>
      </c>
      <c r="D4179">
        <v>51</v>
      </c>
      <c r="E4179" s="36">
        <v>71.7</v>
      </c>
      <c r="F4179" s="4">
        <v>5.3E-3</v>
      </c>
      <c r="G4179">
        <v>0</v>
      </c>
      <c r="H4179" s="25">
        <v>75.3</v>
      </c>
      <c r="I4179" s="25">
        <v>-2.7</v>
      </c>
      <c r="J4179" s="3">
        <v>10000</v>
      </c>
      <c r="K4179" s="7">
        <f t="shared" si="925"/>
        <v>3</v>
      </c>
      <c r="L4179" s="6">
        <f t="shared" si="926"/>
        <v>227.39999999999998</v>
      </c>
      <c r="M4179">
        <v>1</v>
      </c>
      <c r="N4179" s="9">
        <f t="shared" si="927"/>
        <v>1</v>
      </c>
      <c r="O4179" s="9">
        <f t="shared" si="928"/>
        <v>0</v>
      </c>
      <c r="P4179" s="9">
        <f t="shared" si="929"/>
        <v>0</v>
      </c>
      <c r="Q4179" s="8">
        <f t="shared" si="930"/>
        <v>71.7</v>
      </c>
      <c r="R4179" s="8">
        <f t="shared" si="931"/>
        <v>0</v>
      </c>
      <c r="S4179" t="str">
        <f t="shared" si="932"/>
        <v>13.10.00</v>
      </c>
      <c r="T4179" t="str">
        <f t="shared" si="933"/>
        <v>17.25.00</v>
      </c>
      <c r="U4179" t="str">
        <f t="shared" si="934"/>
        <v>13-feb-2020</v>
      </c>
      <c r="V4179">
        <f t="shared" si="935"/>
        <v>2</v>
      </c>
      <c r="W4179">
        <f t="shared" si="936"/>
        <v>2020</v>
      </c>
      <c r="X4179">
        <f t="shared" si="937"/>
        <v>13</v>
      </c>
      <c r="Y4179" s="25">
        <f t="shared" si="938"/>
        <v>32403.500000000375</v>
      </c>
    </row>
    <row r="4180" spans="1:25">
      <c r="A4180" t="s">
        <v>5213</v>
      </c>
      <c r="B4180" t="s">
        <v>5214</v>
      </c>
      <c r="C4180" t="s">
        <v>55</v>
      </c>
      <c r="D4180">
        <v>13</v>
      </c>
      <c r="E4180" s="36">
        <v>-47.8</v>
      </c>
      <c r="F4180" s="4">
        <v>-3.5000000000000001E-3</v>
      </c>
      <c r="G4180">
        <v>0</v>
      </c>
      <c r="H4180" s="25">
        <v>19.8</v>
      </c>
      <c r="I4180" s="25">
        <v>-47.8</v>
      </c>
      <c r="J4180" s="3">
        <v>10000</v>
      </c>
      <c r="K4180" s="7">
        <f t="shared" si="925"/>
        <v>-1</v>
      </c>
      <c r="L4180" s="6">
        <f t="shared" si="926"/>
        <v>-47.8</v>
      </c>
      <c r="M4180">
        <v>1</v>
      </c>
      <c r="N4180" s="9">
        <f t="shared" si="927"/>
        <v>0</v>
      </c>
      <c r="O4180" s="9">
        <f t="shared" si="928"/>
        <v>-1</v>
      </c>
      <c r="P4180" s="9">
        <f t="shared" si="929"/>
        <v>0</v>
      </c>
      <c r="Q4180" s="8">
        <f t="shared" si="930"/>
        <v>0</v>
      </c>
      <c r="R4180" s="8">
        <f t="shared" si="931"/>
        <v>-47.8</v>
      </c>
      <c r="S4180" t="str">
        <f t="shared" si="932"/>
        <v>10.00.00</v>
      </c>
      <c r="T4180" t="str">
        <f t="shared" si="933"/>
        <v>0.00.00</v>
      </c>
      <c r="U4180" t="str">
        <f t="shared" si="934"/>
        <v>14-feb-2020</v>
      </c>
      <c r="V4180">
        <f t="shared" si="935"/>
        <v>2</v>
      </c>
      <c r="W4180">
        <f t="shared" si="936"/>
        <v>2020</v>
      </c>
      <c r="X4180">
        <f t="shared" si="937"/>
        <v>14</v>
      </c>
      <c r="Y4180" s="25">
        <f t="shared" si="938"/>
        <v>32355.700000000375</v>
      </c>
    </row>
    <row r="4181" spans="1:25">
      <c r="A4181" t="s">
        <v>7173</v>
      </c>
      <c r="B4181" t="s">
        <v>7174</v>
      </c>
      <c r="C4181" t="s">
        <v>25</v>
      </c>
      <c r="D4181">
        <v>75</v>
      </c>
      <c r="E4181" s="36">
        <v>-41.1</v>
      </c>
      <c r="F4181" s="4">
        <v>-3.0000000000000001E-3</v>
      </c>
      <c r="G4181">
        <v>0</v>
      </c>
      <c r="H4181" s="25">
        <v>2.7</v>
      </c>
      <c r="I4181" s="25">
        <v>-51</v>
      </c>
      <c r="J4181" s="3">
        <v>10000</v>
      </c>
      <c r="K4181" s="7">
        <f t="shared" si="925"/>
        <v>-2</v>
      </c>
      <c r="L4181" s="6">
        <f t="shared" si="926"/>
        <v>-88.9</v>
      </c>
      <c r="M4181">
        <v>1</v>
      </c>
      <c r="N4181" s="9">
        <f t="shared" si="927"/>
        <v>0</v>
      </c>
      <c r="O4181" s="9">
        <f t="shared" si="928"/>
        <v>-1</v>
      </c>
      <c r="P4181" s="9">
        <f t="shared" si="929"/>
        <v>0</v>
      </c>
      <c r="Q4181" s="8">
        <f t="shared" si="930"/>
        <v>0</v>
      </c>
      <c r="R4181" s="8">
        <f t="shared" si="931"/>
        <v>-41.1</v>
      </c>
      <c r="S4181" t="str">
        <f t="shared" si="932"/>
        <v>11.10.00</v>
      </c>
      <c r="T4181" t="str">
        <f t="shared" si="933"/>
        <v>17.25.00</v>
      </c>
      <c r="U4181" t="str">
        <f t="shared" si="934"/>
        <v>14-feb-2020</v>
      </c>
      <c r="V4181">
        <f t="shared" si="935"/>
        <v>2</v>
      </c>
      <c r="W4181">
        <f t="shared" si="936"/>
        <v>2020</v>
      </c>
      <c r="X4181">
        <f t="shared" si="937"/>
        <v>14</v>
      </c>
      <c r="Y4181" s="25">
        <f t="shared" si="938"/>
        <v>32314.600000000377</v>
      </c>
    </row>
    <row r="4182" spans="1:25">
      <c r="A4182" t="s">
        <v>5215</v>
      </c>
      <c r="B4182" t="s">
        <v>5216</v>
      </c>
      <c r="C4182" t="s">
        <v>25</v>
      </c>
      <c r="D4182">
        <v>22</v>
      </c>
      <c r="E4182" s="36">
        <v>-13.7</v>
      </c>
      <c r="F4182" s="4">
        <v>-1E-3</v>
      </c>
      <c r="G4182">
        <v>0</v>
      </c>
      <c r="H4182" s="25">
        <v>16</v>
      </c>
      <c r="I4182" s="25">
        <v>-18.3</v>
      </c>
      <c r="J4182" s="3">
        <v>10000</v>
      </c>
      <c r="K4182" s="7">
        <f t="shared" si="925"/>
        <v>-3</v>
      </c>
      <c r="L4182" s="6">
        <f t="shared" si="926"/>
        <v>-102.60000000000001</v>
      </c>
      <c r="M4182">
        <v>1</v>
      </c>
      <c r="N4182" s="9">
        <f t="shared" si="927"/>
        <v>0</v>
      </c>
      <c r="O4182" s="9">
        <f t="shared" si="928"/>
        <v>-1</v>
      </c>
      <c r="P4182" s="9">
        <f t="shared" si="929"/>
        <v>0</v>
      </c>
      <c r="Q4182" s="8">
        <f t="shared" si="930"/>
        <v>0</v>
      </c>
      <c r="R4182" s="8">
        <f t="shared" si="931"/>
        <v>-13.7</v>
      </c>
      <c r="S4182" t="str">
        <f t="shared" si="932"/>
        <v>1.00.00</v>
      </c>
      <c r="T4182" t="str">
        <f t="shared" si="933"/>
        <v>23.00.00</v>
      </c>
      <c r="U4182" t="str">
        <f t="shared" si="934"/>
        <v>17-feb-2020</v>
      </c>
      <c r="V4182">
        <f t="shared" si="935"/>
        <v>2</v>
      </c>
      <c r="W4182">
        <f t="shared" si="936"/>
        <v>2020</v>
      </c>
      <c r="X4182">
        <f t="shared" si="937"/>
        <v>17</v>
      </c>
      <c r="Y4182" s="25">
        <f t="shared" si="938"/>
        <v>32300.900000000376</v>
      </c>
    </row>
    <row r="4183" spans="1:25">
      <c r="A4183" t="s">
        <v>7175</v>
      </c>
      <c r="B4183" t="s">
        <v>7176</v>
      </c>
      <c r="C4183" t="s">
        <v>25</v>
      </c>
      <c r="D4183">
        <v>24</v>
      </c>
      <c r="E4183" s="36">
        <v>-21.6</v>
      </c>
      <c r="F4183" s="4">
        <v>-1.6000000000000001E-3</v>
      </c>
      <c r="G4183">
        <v>0</v>
      </c>
      <c r="H4183" s="25">
        <v>21</v>
      </c>
      <c r="I4183" s="25">
        <v>-22.6</v>
      </c>
      <c r="J4183" s="3">
        <v>10000</v>
      </c>
      <c r="K4183" s="7">
        <f t="shared" si="925"/>
        <v>-4</v>
      </c>
      <c r="L4183" s="6">
        <f t="shared" si="926"/>
        <v>-124.20000000000002</v>
      </c>
      <c r="M4183">
        <v>1</v>
      </c>
      <c r="N4183" s="9">
        <f t="shared" si="927"/>
        <v>0</v>
      </c>
      <c r="O4183" s="9">
        <f t="shared" si="928"/>
        <v>-1</v>
      </c>
      <c r="P4183" s="9">
        <f t="shared" si="929"/>
        <v>0</v>
      </c>
      <c r="Q4183" s="8">
        <f t="shared" si="930"/>
        <v>0</v>
      </c>
      <c r="R4183" s="8">
        <f t="shared" si="931"/>
        <v>-21.6</v>
      </c>
      <c r="S4183" t="str">
        <f t="shared" si="932"/>
        <v>15.20.00</v>
      </c>
      <c r="T4183" t="str">
        <f t="shared" si="933"/>
        <v>17.20.00</v>
      </c>
      <c r="U4183" t="str">
        <f t="shared" si="934"/>
        <v>18-feb-2020</v>
      </c>
      <c r="V4183">
        <f t="shared" si="935"/>
        <v>2</v>
      </c>
      <c r="W4183">
        <f t="shared" si="936"/>
        <v>2020</v>
      </c>
      <c r="X4183">
        <f t="shared" si="937"/>
        <v>18</v>
      </c>
      <c r="Y4183" s="25">
        <f t="shared" si="938"/>
        <v>32279.300000000378</v>
      </c>
    </row>
    <row r="4184" spans="1:25">
      <c r="A4184" t="s">
        <v>7176</v>
      </c>
      <c r="B4184" t="s">
        <v>7177</v>
      </c>
      <c r="C4184" t="s">
        <v>55</v>
      </c>
      <c r="D4184">
        <v>1</v>
      </c>
      <c r="E4184" s="36">
        <v>12.6</v>
      </c>
      <c r="F4184" s="4">
        <v>5.0000000000000001E-4</v>
      </c>
      <c r="G4184">
        <v>0</v>
      </c>
      <c r="H4184" s="25">
        <v>12.8</v>
      </c>
      <c r="I4184" s="25">
        <v>0</v>
      </c>
      <c r="J4184" s="3">
        <v>10000</v>
      </c>
      <c r="K4184" s="7">
        <f t="shared" si="925"/>
        <v>1</v>
      </c>
      <c r="L4184" s="6">
        <f t="shared" si="926"/>
        <v>12.6</v>
      </c>
      <c r="M4184">
        <v>1</v>
      </c>
      <c r="N4184" s="9">
        <f t="shared" si="927"/>
        <v>1</v>
      </c>
      <c r="O4184" s="9">
        <f t="shared" si="928"/>
        <v>0</v>
      </c>
      <c r="P4184" s="9">
        <f t="shared" si="929"/>
        <v>0</v>
      </c>
      <c r="Q4184" s="8">
        <f t="shared" si="930"/>
        <v>12.6</v>
      </c>
      <c r="R4184" s="8">
        <f t="shared" si="931"/>
        <v>0</v>
      </c>
      <c r="S4184" t="str">
        <f t="shared" si="932"/>
        <v>17.20.00</v>
      </c>
      <c r="T4184" t="str">
        <f t="shared" si="933"/>
        <v>17.25.00</v>
      </c>
      <c r="U4184" t="str">
        <f t="shared" si="934"/>
        <v>18-feb-2020</v>
      </c>
      <c r="V4184">
        <f t="shared" si="935"/>
        <v>2</v>
      </c>
      <c r="W4184">
        <f t="shared" si="936"/>
        <v>2020</v>
      </c>
      <c r="X4184">
        <f t="shared" si="937"/>
        <v>18</v>
      </c>
      <c r="Y4184" s="25">
        <f t="shared" si="938"/>
        <v>32291.900000000376</v>
      </c>
    </row>
    <row r="4185" spans="1:25">
      <c r="A4185" t="s">
        <v>5217</v>
      </c>
      <c r="B4185" t="s">
        <v>5218</v>
      </c>
      <c r="C4185" t="s">
        <v>55</v>
      </c>
      <c r="D4185">
        <v>6</v>
      </c>
      <c r="E4185" s="36">
        <v>-75.8</v>
      </c>
      <c r="F4185" s="4">
        <v>-5.4999999999999997E-3</v>
      </c>
      <c r="G4185">
        <v>0</v>
      </c>
      <c r="H4185" s="25">
        <v>0</v>
      </c>
      <c r="I4185" s="25">
        <v>-75.8</v>
      </c>
      <c r="J4185" s="3">
        <v>10000</v>
      </c>
      <c r="K4185" s="7">
        <f t="shared" si="925"/>
        <v>-1</v>
      </c>
      <c r="L4185" s="6">
        <f t="shared" si="926"/>
        <v>-75.8</v>
      </c>
      <c r="M4185">
        <v>1</v>
      </c>
      <c r="N4185" s="9">
        <f t="shared" si="927"/>
        <v>0</v>
      </c>
      <c r="O4185" s="9">
        <f t="shared" si="928"/>
        <v>-1</v>
      </c>
      <c r="P4185" s="9">
        <f t="shared" si="929"/>
        <v>0</v>
      </c>
      <c r="Q4185" s="8">
        <f t="shared" si="930"/>
        <v>0</v>
      </c>
      <c r="R4185" s="8">
        <f t="shared" si="931"/>
        <v>-75.8</v>
      </c>
      <c r="S4185" t="str">
        <f t="shared" si="932"/>
        <v>18.00.00</v>
      </c>
      <c r="T4185" t="str">
        <f t="shared" si="933"/>
        <v>0.00.00</v>
      </c>
      <c r="U4185" t="str">
        <f t="shared" si="934"/>
        <v>18-feb-2020</v>
      </c>
      <c r="V4185">
        <f t="shared" si="935"/>
        <v>2</v>
      </c>
      <c r="W4185">
        <f t="shared" si="936"/>
        <v>2020</v>
      </c>
      <c r="X4185">
        <f t="shared" si="937"/>
        <v>18</v>
      </c>
      <c r="Y4185" s="25">
        <f t="shared" si="938"/>
        <v>32216.100000000377</v>
      </c>
    </row>
    <row r="4186" spans="1:25">
      <c r="A4186" t="s">
        <v>5219</v>
      </c>
      <c r="B4186" t="s">
        <v>5220</v>
      </c>
      <c r="C4186" t="s">
        <v>25</v>
      </c>
      <c r="D4186">
        <v>21</v>
      </c>
      <c r="E4186" s="36">
        <v>35.4</v>
      </c>
      <c r="F4186" s="4">
        <v>2.5999999999999999E-3</v>
      </c>
      <c r="G4186">
        <v>0</v>
      </c>
      <c r="H4186" s="25">
        <v>42.3</v>
      </c>
      <c r="I4186" s="25">
        <v>-7.9</v>
      </c>
      <c r="J4186" s="3">
        <v>10000</v>
      </c>
      <c r="K4186" s="7">
        <f t="shared" si="925"/>
        <v>1</v>
      </c>
      <c r="L4186" s="6">
        <f t="shared" si="926"/>
        <v>35.4</v>
      </c>
      <c r="M4186">
        <v>1</v>
      </c>
      <c r="N4186" s="9">
        <f t="shared" si="927"/>
        <v>1</v>
      </c>
      <c r="O4186" s="9">
        <f t="shared" si="928"/>
        <v>0</v>
      </c>
      <c r="P4186" s="9">
        <f t="shared" si="929"/>
        <v>0</v>
      </c>
      <c r="Q4186" s="8">
        <f t="shared" si="930"/>
        <v>35.4</v>
      </c>
      <c r="R4186" s="8">
        <f t="shared" si="931"/>
        <v>0</v>
      </c>
      <c r="S4186" t="str">
        <f t="shared" si="932"/>
        <v>1.00.00</v>
      </c>
      <c r="T4186" t="str">
        <f t="shared" si="933"/>
        <v>22.00.00</v>
      </c>
      <c r="U4186" t="str">
        <f t="shared" si="934"/>
        <v>19-feb-2020</v>
      </c>
      <c r="V4186">
        <f t="shared" si="935"/>
        <v>2</v>
      </c>
      <c r="W4186">
        <f t="shared" si="936"/>
        <v>2020</v>
      </c>
      <c r="X4186">
        <f t="shared" si="937"/>
        <v>19</v>
      </c>
      <c r="Y4186" s="25">
        <f t="shared" si="938"/>
        <v>32251.500000000378</v>
      </c>
    </row>
    <row r="4187" spans="1:25">
      <c r="A4187" t="s">
        <v>5221</v>
      </c>
      <c r="B4187" t="s">
        <v>5222</v>
      </c>
      <c r="C4187" t="s">
        <v>25</v>
      </c>
      <c r="D4187">
        <v>2</v>
      </c>
      <c r="E4187" s="36">
        <v>-37.799999999999997</v>
      </c>
      <c r="F4187" s="4">
        <v>-2.7000000000000001E-3</v>
      </c>
      <c r="G4187">
        <v>0</v>
      </c>
      <c r="H4187" s="25">
        <v>30.3</v>
      </c>
      <c r="I4187" s="25">
        <v>-37.799999999999997</v>
      </c>
      <c r="J4187" s="3">
        <v>10000</v>
      </c>
      <c r="K4187" s="7">
        <f t="shared" si="925"/>
        <v>-1</v>
      </c>
      <c r="L4187" s="6">
        <f t="shared" si="926"/>
        <v>-37.799999999999997</v>
      </c>
      <c r="M4187">
        <v>1</v>
      </c>
      <c r="N4187" s="9">
        <f t="shared" si="927"/>
        <v>0</v>
      </c>
      <c r="O4187" s="9">
        <f t="shared" si="928"/>
        <v>-1</v>
      </c>
      <c r="P4187" s="9">
        <f t="shared" si="929"/>
        <v>0</v>
      </c>
      <c r="Q4187" s="8">
        <f t="shared" si="930"/>
        <v>0</v>
      </c>
      <c r="R4187" s="8">
        <f t="shared" si="931"/>
        <v>-37.799999999999997</v>
      </c>
      <c r="S4187" t="str">
        <f t="shared" si="932"/>
        <v>1.00.00</v>
      </c>
      <c r="T4187" t="str">
        <f t="shared" si="933"/>
        <v>3.00.00</v>
      </c>
      <c r="U4187" t="str">
        <f t="shared" si="934"/>
        <v>20-feb-2020</v>
      </c>
      <c r="V4187">
        <f t="shared" si="935"/>
        <v>2</v>
      </c>
      <c r="W4187">
        <f t="shared" si="936"/>
        <v>2020</v>
      </c>
      <c r="X4187">
        <f t="shared" si="937"/>
        <v>20</v>
      </c>
      <c r="Y4187" s="25">
        <f t="shared" si="938"/>
        <v>32213.700000000379</v>
      </c>
    </row>
    <row r="4188" spans="1:25">
      <c r="A4188" t="s">
        <v>7178</v>
      </c>
      <c r="B4188" t="s">
        <v>7179</v>
      </c>
      <c r="C4188" t="s">
        <v>55</v>
      </c>
      <c r="D4188">
        <v>78</v>
      </c>
      <c r="E4188" s="36">
        <v>-45</v>
      </c>
      <c r="F4188" s="4">
        <v>-1.6000000000000001E-3</v>
      </c>
      <c r="G4188">
        <v>0</v>
      </c>
      <c r="H4188" s="25">
        <v>15.6</v>
      </c>
      <c r="I4188" s="25">
        <v>-59.4</v>
      </c>
      <c r="J4188" s="3">
        <v>10000</v>
      </c>
      <c r="K4188" s="7">
        <f t="shared" si="925"/>
        <v>-2</v>
      </c>
      <c r="L4188" s="6">
        <f t="shared" si="926"/>
        <v>-82.8</v>
      </c>
      <c r="M4188">
        <v>1</v>
      </c>
      <c r="N4188" s="9">
        <f t="shared" si="927"/>
        <v>0</v>
      </c>
      <c r="O4188" s="9">
        <f t="shared" si="928"/>
        <v>-1</v>
      </c>
      <c r="P4188" s="9">
        <f t="shared" si="929"/>
        <v>0</v>
      </c>
      <c r="Q4188" s="8">
        <f t="shared" si="930"/>
        <v>0</v>
      </c>
      <c r="R4188" s="8">
        <f t="shared" si="931"/>
        <v>-45</v>
      </c>
      <c r="S4188" t="str">
        <f t="shared" si="932"/>
        <v>10.00.00</v>
      </c>
      <c r="T4188" t="str">
        <f t="shared" si="933"/>
        <v>16.30.00</v>
      </c>
      <c r="U4188" t="str">
        <f t="shared" si="934"/>
        <v>20-feb-2020</v>
      </c>
      <c r="V4188">
        <f t="shared" si="935"/>
        <v>2</v>
      </c>
      <c r="W4188">
        <f t="shared" si="936"/>
        <v>2020</v>
      </c>
      <c r="X4188">
        <f t="shared" si="937"/>
        <v>20</v>
      </c>
      <c r="Y4188" s="25">
        <f t="shared" si="938"/>
        <v>32168.700000000379</v>
      </c>
    </row>
    <row r="4189" spans="1:25">
      <c r="A4189" t="s">
        <v>7179</v>
      </c>
      <c r="B4189" t="s">
        <v>7180</v>
      </c>
      <c r="C4189" t="s">
        <v>25</v>
      </c>
      <c r="D4189">
        <v>11</v>
      </c>
      <c r="E4189" s="36">
        <v>-38.200000000000003</v>
      </c>
      <c r="F4189" s="4">
        <v>-2.8E-3</v>
      </c>
      <c r="G4189">
        <v>0</v>
      </c>
      <c r="H4189" s="25">
        <v>3.1</v>
      </c>
      <c r="I4189" s="25">
        <v>-45.1</v>
      </c>
      <c r="J4189" s="3">
        <v>10000</v>
      </c>
      <c r="K4189" s="7">
        <f t="shared" si="925"/>
        <v>-3</v>
      </c>
      <c r="L4189" s="6">
        <f t="shared" si="926"/>
        <v>-121</v>
      </c>
      <c r="M4189">
        <v>1</v>
      </c>
      <c r="N4189" s="9">
        <f t="shared" si="927"/>
        <v>0</v>
      </c>
      <c r="O4189" s="9">
        <f t="shared" si="928"/>
        <v>-1</v>
      </c>
      <c r="P4189" s="9">
        <f t="shared" si="929"/>
        <v>0</v>
      </c>
      <c r="Q4189" s="8">
        <f t="shared" si="930"/>
        <v>0</v>
      </c>
      <c r="R4189" s="8">
        <f t="shared" si="931"/>
        <v>-38.200000000000003</v>
      </c>
      <c r="S4189" t="str">
        <f t="shared" si="932"/>
        <v>16.30.00</v>
      </c>
      <c r="T4189" t="str">
        <f t="shared" si="933"/>
        <v>17.25.00</v>
      </c>
      <c r="U4189" t="str">
        <f t="shared" si="934"/>
        <v>20-feb-2020</v>
      </c>
      <c r="V4189">
        <f t="shared" si="935"/>
        <v>2</v>
      </c>
      <c r="W4189">
        <f t="shared" si="936"/>
        <v>2020</v>
      </c>
      <c r="X4189">
        <f t="shared" si="937"/>
        <v>20</v>
      </c>
      <c r="Y4189" s="25">
        <f t="shared" si="938"/>
        <v>32130.500000000378</v>
      </c>
    </row>
    <row r="4190" spans="1:25">
      <c r="A4190" t="s">
        <v>7181</v>
      </c>
      <c r="B4190" t="s">
        <v>7182</v>
      </c>
      <c r="C4190" t="s">
        <v>25</v>
      </c>
      <c r="D4190">
        <v>87</v>
      </c>
      <c r="E4190" s="36">
        <v>-84.4</v>
      </c>
      <c r="F4190" s="4">
        <v>-6.1999999999999998E-3</v>
      </c>
      <c r="G4190">
        <v>0</v>
      </c>
      <c r="H4190" s="25">
        <v>44.6</v>
      </c>
      <c r="I4190" s="25">
        <v>-126.4</v>
      </c>
      <c r="J4190" s="3">
        <v>10000</v>
      </c>
      <c r="K4190" s="7">
        <f t="shared" si="925"/>
        <v>-4</v>
      </c>
      <c r="L4190" s="6">
        <f t="shared" si="926"/>
        <v>-205.4</v>
      </c>
      <c r="M4190">
        <v>1</v>
      </c>
      <c r="N4190" s="9">
        <f t="shared" si="927"/>
        <v>0</v>
      </c>
      <c r="O4190" s="9">
        <f t="shared" si="928"/>
        <v>-1</v>
      </c>
      <c r="P4190" s="9">
        <f t="shared" si="929"/>
        <v>0</v>
      </c>
      <c r="Q4190" s="8">
        <f t="shared" si="930"/>
        <v>0</v>
      </c>
      <c r="R4190" s="8">
        <f t="shared" si="931"/>
        <v>-84.4</v>
      </c>
      <c r="S4190" t="str">
        <f t="shared" si="932"/>
        <v>10.10.00</v>
      </c>
      <c r="T4190" t="str">
        <f t="shared" si="933"/>
        <v>17.25.00</v>
      </c>
      <c r="U4190" t="str">
        <f t="shared" si="934"/>
        <v>21-feb-2020</v>
      </c>
      <c r="V4190">
        <f t="shared" si="935"/>
        <v>2</v>
      </c>
      <c r="W4190">
        <f t="shared" si="936"/>
        <v>2020</v>
      </c>
      <c r="X4190">
        <f t="shared" si="937"/>
        <v>21</v>
      </c>
      <c r="Y4190" s="25">
        <f t="shared" si="938"/>
        <v>32046.100000000377</v>
      </c>
    </row>
    <row r="4191" spans="1:25">
      <c r="A4191" t="s">
        <v>5223</v>
      </c>
      <c r="B4191" t="s">
        <v>5223</v>
      </c>
      <c r="C4191" t="s">
        <v>25</v>
      </c>
      <c r="D4191">
        <v>0</v>
      </c>
      <c r="E4191" s="36">
        <v>-61.8</v>
      </c>
      <c r="F4191" s="4">
        <v>-4.4999999999999997E-3</v>
      </c>
      <c r="G4191">
        <v>0</v>
      </c>
      <c r="H4191" s="25">
        <v>0</v>
      </c>
      <c r="I4191" s="25">
        <v>-61.8</v>
      </c>
      <c r="J4191" s="3">
        <v>10000</v>
      </c>
      <c r="K4191" s="7">
        <f t="shared" si="925"/>
        <v>-5</v>
      </c>
      <c r="L4191" s="6">
        <f t="shared" si="926"/>
        <v>-267.2</v>
      </c>
      <c r="M4191">
        <v>1</v>
      </c>
      <c r="N4191" s="9">
        <f t="shared" si="927"/>
        <v>0</v>
      </c>
      <c r="O4191" s="9">
        <f t="shared" si="928"/>
        <v>-1</v>
      </c>
      <c r="P4191" s="9">
        <f t="shared" si="929"/>
        <v>0</v>
      </c>
      <c r="Q4191" s="8">
        <f t="shared" si="930"/>
        <v>0</v>
      </c>
      <c r="R4191" s="8">
        <f t="shared" si="931"/>
        <v>-61.8</v>
      </c>
      <c r="S4191" t="str">
        <f t="shared" si="932"/>
        <v>15.00.00</v>
      </c>
      <c r="T4191" t="str">
        <f t="shared" si="933"/>
        <v>15.00.00</v>
      </c>
      <c r="U4191" t="str">
        <f t="shared" si="934"/>
        <v>21-feb-2020</v>
      </c>
      <c r="V4191">
        <f t="shared" si="935"/>
        <v>2</v>
      </c>
      <c r="W4191">
        <f t="shared" si="936"/>
        <v>2020</v>
      </c>
      <c r="X4191">
        <f t="shared" si="937"/>
        <v>21</v>
      </c>
      <c r="Y4191" s="25">
        <f t="shared" si="938"/>
        <v>31984.300000000378</v>
      </c>
    </row>
    <row r="4192" spans="1:25">
      <c r="A4192" t="s">
        <v>7185</v>
      </c>
      <c r="B4192" t="s">
        <v>7186</v>
      </c>
      <c r="C4192" t="s">
        <v>25</v>
      </c>
      <c r="D4192">
        <v>50</v>
      </c>
      <c r="E4192" s="36">
        <v>-74.099999999999994</v>
      </c>
      <c r="F4192" s="4">
        <v>-5.5999999999999999E-3</v>
      </c>
      <c r="G4192">
        <v>0</v>
      </c>
      <c r="H4192" s="25">
        <v>0</v>
      </c>
      <c r="I4192" s="25">
        <v>-129</v>
      </c>
      <c r="J4192" s="3">
        <v>10000</v>
      </c>
      <c r="K4192" s="7">
        <f t="shared" si="925"/>
        <v>-6</v>
      </c>
      <c r="L4192" s="6">
        <f t="shared" si="926"/>
        <v>-341.29999999999995</v>
      </c>
      <c r="M4192">
        <v>1</v>
      </c>
      <c r="N4192" s="9">
        <f t="shared" si="927"/>
        <v>0</v>
      </c>
      <c r="O4192" s="9">
        <f t="shared" si="928"/>
        <v>-1</v>
      </c>
      <c r="P4192" s="9">
        <f t="shared" si="929"/>
        <v>0</v>
      </c>
      <c r="Q4192" s="8">
        <f t="shared" si="930"/>
        <v>0</v>
      </c>
      <c r="R4192" s="8">
        <f t="shared" si="931"/>
        <v>-74.099999999999994</v>
      </c>
      <c r="S4192" t="str">
        <f t="shared" si="932"/>
        <v>13.15.00</v>
      </c>
      <c r="T4192" t="str">
        <f t="shared" si="933"/>
        <v>17.25.00</v>
      </c>
      <c r="U4192" t="str">
        <f t="shared" si="934"/>
        <v>24-feb-2020</v>
      </c>
      <c r="V4192">
        <f t="shared" si="935"/>
        <v>2</v>
      </c>
      <c r="W4192">
        <f t="shared" si="936"/>
        <v>2020</v>
      </c>
      <c r="X4192">
        <f t="shared" si="937"/>
        <v>24</v>
      </c>
      <c r="Y4192" s="25">
        <f t="shared" si="938"/>
        <v>31910.200000000379</v>
      </c>
    </row>
    <row r="4193" spans="1:25">
      <c r="A4193" t="s">
        <v>7183</v>
      </c>
      <c r="B4193" t="s">
        <v>7184</v>
      </c>
      <c r="C4193" t="s">
        <v>55</v>
      </c>
      <c r="D4193">
        <v>13</v>
      </c>
      <c r="E4193" s="36">
        <v>330.8</v>
      </c>
      <c r="F4193" s="4">
        <v>1.2500000000000001E-2</v>
      </c>
      <c r="G4193">
        <v>0</v>
      </c>
      <c r="H4193" s="25">
        <v>330.8</v>
      </c>
      <c r="I4193" s="25">
        <v>0</v>
      </c>
      <c r="J4193" s="3">
        <v>10000</v>
      </c>
      <c r="K4193" s="7">
        <f t="shared" si="925"/>
        <v>1</v>
      </c>
      <c r="L4193" s="6">
        <f t="shared" si="926"/>
        <v>330.8</v>
      </c>
      <c r="M4193">
        <v>1</v>
      </c>
      <c r="N4193" s="9">
        <f t="shared" si="927"/>
        <v>1</v>
      </c>
      <c r="O4193" s="9">
        <f t="shared" si="928"/>
        <v>0</v>
      </c>
      <c r="P4193" s="9">
        <f t="shared" si="929"/>
        <v>0</v>
      </c>
      <c r="Q4193" s="8">
        <f t="shared" si="930"/>
        <v>330.8</v>
      </c>
      <c r="R4193" s="8">
        <f t="shared" si="931"/>
        <v>0</v>
      </c>
      <c r="S4193" t="str">
        <f t="shared" si="932"/>
        <v>9.05.00</v>
      </c>
      <c r="T4193" t="str">
        <f t="shared" si="933"/>
        <v>10.10.00</v>
      </c>
      <c r="U4193" t="str">
        <f t="shared" si="934"/>
        <v>24-feb-2020</v>
      </c>
      <c r="V4193">
        <f t="shared" si="935"/>
        <v>2</v>
      </c>
      <c r="W4193">
        <f t="shared" si="936"/>
        <v>2020</v>
      </c>
      <c r="X4193">
        <f t="shared" si="937"/>
        <v>24</v>
      </c>
      <c r="Y4193" s="25">
        <f t="shared" si="938"/>
        <v>32241.000000000378</v>
      </c>
    </row>
    <row r="4194" spans="1:25">
      <c r="A4194" t="s">
        <v>7187</v>
      </c>
      <c r="B4194" t="s">
        <v>7188</v>
      </c>
      <c r="C4194" t="s">
        <v>25</v>
      </c>
      <c r="D4194">
        <v>37</v>
      </c>
      <c r="E4194" s="36">
        <v>-33.6</v>
      </c>
      <c r="F4194" s="4">
        <v>-2.5999999999999999E-3</v>
      </c>
      <c r="G4194">
        <v>0</v>
      </c>
      <c r="H4194" s="25">
        <v>39.4</v>
      </c>
      <c r="I4194" s="25">
        <v>-39.6</v>
      </c>
      <c r="J4194" s="3">
        <v>10000</v>
      </c>
      <c r="K4194" s="7">
        <f t="shared" si="925"/>
        <v>-1</v>
      </c>
      <c r="L4194" s="6">
        <f t="shared" si="926"/>
        <v>-33.6</v>
      </c>
      <c r="M4194">
        <v>1</v>
      </c>
      <c r="N4194" s="9">
        <f t="shared" si="927"/>
        <v>0</v>
      </c>
      <c r="O4194" s="9">
        <f t="shared" si="928"/>
        <v>-1</v>
      </c>
      <c r="P4194" s="9">
        <f t="shared" si="929"/>
        <v>0</v>
      </c>
      <c r="Q4194" s="8">
        <f t="shared" si="930"/>
        <v>0</v>
      </c>
      <c r="R4194" s="8">
        <f t="shared" si="931"/>
        <v>-33.6</v>
      </c>
      <c r="S4194" t="str">
        <f t="shared" si="932"/>
        <v>13.00.00</v>
      </c>
      <c r="T4194" t="str">
        <f t="shared" si="933"/>
        <v>16.05.00</v>
      </c>
      <c r="U4194" t="str">
        <f t="shared" si="934"/>
        <v>25-feb-2020</v>
      </c>
      <c r="V4194">
        <f t="shared" si="935"/>
        <v>2</v>
      </c>
      <c r="W4194">
        <f t="shared" si="936"/>
        <v>2020</v>
      </c>
      <c r="X4194">
        <f t="shared" si="937"/>
        <v>25</v>
      </c>
      <c r="Y4194" s="25">
        <f t="shared" si="938"/>
        <v>32207.40000000038</v>
      </c>
    </row>
    <row r="4195" spans="1:25">
      <c r="A4195" t="s">
        <v>7188</v>
      </c>
      <c r="B4195" t="s">
        <v>7189</v>
      </c>
      <c r="C4195" t="s">
        <v>55</v>
      </c>
      <c r="D4195">
        <v>7</v>
      </c>
      <c r="E4195" s="36">
        <v>142.6</v>
      </c>
      <c r="F4195" s="4">
        <v>5.4999999999999997E-3</v>
      </c>
      <c r="G4195">
        <v>0</v>
      </c>
      <c r="H4195" s="25">
        <v>236.4</v>
      </c>
      <c r="I4195" s="25">
        <v>-1.6</v>
      </c>
      <c r="J4195" s="3">
        <v>10000</v>
      </c>
      <c r="K4195" s="7">
        <f t="shared" si="925"/>
        <v>1</v>
      </c>
      <c r="L4195" s="6">
        <f t="shared" si="926"/>
        <v>142.6</v>
      </c>
      <c r="M4195">
        <v>1</v>
      </c>
      <c r="N4195" s="9">
        <f t="shared" si="927"/>
        <v>1</v>
      </c>
      <c r="O4195" s="9">
        <f t="shared" si="928"/>
        <v>0</v>
      </c>
      <c r="P4195" s="9">
        <f t="shared" si="929"/>
        <v>0</v>
      </c>
      <c r="Q4195" s="8">
        <f t="shared" si="930"/>
        <v>142.6</v>
      </c>
      <c r="R4195" s="8">
        <f t="shared" si="931"/>
        <v>0</v>
      </c>
      <c r="S4195" t="str">
        <f t="shared" si="932"/>
        <v>16.05.00</v>
      </c>
      <c r="T4195" t="str">
        <f t="shared" si="933"/>
        <v>16.40.00</v>
      </c>
      <c r="U4195" t="str">
        <f t="shared" si="934"/>
        <v>25-feb-2020</v>
      </c>
      <c r="V4195">
        <f t="shared" si="935"/>
        <v>2</v>
      </c>
      <c r="W4195">
        <f t="shared" si="936"/>
        <v>2020</v>
      </c>
      <c r="X4195">
        <f t="shared" si="937"/>
        <v>25</v>
      </c>
      <c r="Y4195" s="25">
        <f t="shared" si="938"/>
        <v>32350.000000000378</v>
      </c>
    </row>
    <row r="4196" spans="1:25">
      <c r="A4196" t="s">
        <v>7190</v>
      </c>
      <c r="B4196" t="s">
        <v>7191</v>
      </c>
      <c r="C4196" t="s">
        <v>25</v>
      </c>
      <c r="D4196">
        <v>54</v>
      </c>
      <c r="E4196" s="36">
        <v>152.80000000000001</v>
      </c>
      <c r="F4196" s="4">
        <v>1.21E-2</v>
      </c>
      <c r="G4196">
        <v>0</v>
      </c>
      <c r="H4196" s="25">
        <v>238.8</v>
      </c>
      <c r="I4196" s="25">
        <v>-88.7</v>
      </c>
      <c r="J4196" s="3">
        <v>10000</v>
      </c>
      <c r="K4196" s="7">
        <f t="shared" si="925"/>
        <v>2</v>
      </c>
      <c r="L4196" s="6">
        <f t="shared" si="926"/>
        <v>295.39999999999998</v>
      </c>
      <c r="M4196">
        <v>1</v>
      </c>
      <c r="N4196" s="9">
        <f t="shared" si="927"/>
        <v>1</v>
      </c>
      <c r="O4196" s="9">
        <f t="shared" si="928"/>
        <v>0</v>
      </c>
      <c r="P4196" s="9">
        <f t="shared" si="929"/>
        <v>0</v>
      </c>
      <c r="Q4196" s="8">
        <f t="shared" si="930"/>
        <v>152.80000000000001</v>
      </c>
      <c r="R4196" s="8">
        <f t="shared" si="931"/>
        <v>0</v>
      </c>
      <c r="S4196" t="str">
        <f t="shared" si="932"/>
        <v>11.30.00</v>
      </c>
      <c r="T4196" t="str">
        <f t="shared" si="933"/>
        <v>16.00.00</v>
      </c>
      <c r="U4196" t="str">
        <f t="shared" si="934"/>
        <v>26-feb-2020</v>
      </c>
      <c r="V4196">
        <f t="shared" si="935"/>
        <v>2</v>
      </c>
      <c r="W4196">
        <f t="shared" si="936"/>
        <v>2020</v>
      </c>
      <c r="X4196">
        <f t="shared" si="937"/>
        <v>26</v>
      </c>
      <c r="Y4196" s="25">
        <f t="shared" si="938"/>
        <v>32502.800000000378</v>
      </c>
    </row>
    <row r="4197" spans="1:25">
      <c r="A4197" t="s">
        <v>5226</v>
      </c>
      <c r="B4197" t="s">
        <v>5227</v>
      </c>
      <c r="C4197" t="s">
        <v>25</v>
      </c>
      <c r="D4197">
        <v>1</v>
      </c>
      <c r="E4197" s="36">
        <v>63.2</v>
      </c>
      <c r="F4197" s="4">
        <v>5.0000000000000001E-3</v>
      </c>
      <c r="G4197">
        <v>0</v>
      </c>
      <c r="H4197" s="25">
        <v>63.2</v>
      </c>
      <c r="I4197" s="25">
        <v>0</v>
      </c>
      <c r="J4197" s="3">
        <v>10000</v>
      </c>
      <c r="K4197" s="7">
        <f t="shared" si="925"/>
        <v>3</v>
      </c>
      <c r="L4197" s="6">
        <f t="shared" si="926"/>
        <v>358.59999999999997</v>
      </c>
      <c r="M4197">
        <v>1</v>
      </c>
      <c r="N4197" s="9">
        <f t="shared" si="927"/>
        <v>1</v>
      </c>
      <c r="O4197" s="9">
        <f t="shared" si="928"/>
        <v>0</v>
      </c>
      <c r="P4197" s="9">
        <f t="shared" si="929"/>
        <v>0</v>
      </c>
      <c r="Q4197" s="8">
        <f t="shared" si="930"/>
        <v>63.2</v>
      </c>
      <c r="R4197" s="8">
        <f t="shared" si="931"/>
        <v>0</v>
      </c>
      <c r="S4197" t="str">
        <f t="shared" si="932"/>
        <v>14.00.00</v>
      </c>
      <c r="T4197" t="str">
        <f t="shared" si="933"/>
        <v>15.00.00</v>
      </c>
      <c r="U4197" t="str">
        <f t="shared" si="934"/>
        <v>26-feb-2020</v>
      </c>
      <c r="V4197">
        <f t="shared" si="935"/>
        <v>2</v>
      </c>
      <c r="W4197">
        <f t="shared" si="936"/>
        <v>2020</v>
      </c>
      <c r="X4197">
        <f t="shared" si="937"/>
        <v>26</v>
      </c>
      <c r="Y4197" s="25">
        <f t="shared" si="938"/>
        <v>32566.000000000378</v>
      </c>
    </row>
    <row r="4198" spans="1:25">
      <c r="A4198" t="s">
        <v>5228</v>
      </c>
      <c r="B4198" t="s">
        <v>5229</v>
      </c>
      <c r="C4198" t="s">
        <v>55</v>
      </c>
      <c r="D4198">
        <v>1</v>
      </c>
      <c r="E4198" s="36">
        <v>-43.8</v>
      </c>
      <c r="F4198" s="4">
        <v>-3.5000000000000001E-3</v>
      </c>
      <c r="G4198">
        <v>0</v>
      </c>
      <c r="H4198" s="25">
        <v>0</v>
      </c>
      <c r="I4198" s="25">
        <v>-43.8</v>
      </c>
      <c r="J4198" s="3">
        <v>10000</v>
      </c>
      <c r="K4198" s="7">
        <f t="shared" si="925"/>
        <v>-1</v>
      </c>
      <c r="L4198" s="6">
        <f t="shared" si="926"/>
        <v>-43.8</v>
      </c>
      <c r="M4198">
        <v>1</v>
      </c>
      <c r="N4198" s="9">
        <f t="shared" si="927"/>
        <v>0</v>
      </c>
      <c r="O4198" s="9">
        <f t="shared" si="928"/>
        <v>-1</v>
      </c>
      <c r="P4198" s="9">
        <f t="shared" si="929"/>
        <v>0</v>
      </c>
      <c r="Q4198" s="8">
        <f t="shared" si="930"/>
        <v>0</v>
      </c>
      <c r="R4198" s="8">
        <f t="shared" si="931"/>
        <v>-43.8</v>
      </c>
      <c r="S4198" t="str">
        <f t="shared" si="932"/>
        <v>23.00.00</v>
      </c>
      <c r="T4198" t="str">
        <f t="shared" si="933"/>
        <v>0.00.00</v>
      </c>
      <c r="U4198" t="str">
        <f t="shared" si="934"/>
        <v>26-feb-2020</v>
      </c>
      <c r="V4198">
        <f t="shared" si="935"/>
        <v>2</v>
      </c>
      <c r="W4198">
        <f t="shared" si="936"/>
        <v>2020</v>
      </c>
      <c r="X4198">
        <f t="shared" si="937"/>
        <v>26</v>
      </c>
      <c r="Y4198" s="25">
        <f t="shared" si="938"/>
        <v>32522.200000000379</v>
      </c>
    </row>
    <row r="4199" spans="1:25">
      <c r="A4199" t="s">
        <v>5224</v>
      </c>
      <c r="B4199" t="s">
        <v>5225</v>
      </c>
      <c r="C4199" t="s">
        <v>25</v>
      </c>
      <c r="D4199">
        <v>3</v>
      </c>
      <c r="E4199" s="36">
        <v>-56.8</v>
      </c>
      <c r="F4199" s="4">
        <v>-4.4999999999999997E-3</v>
      </c>
      <c r="G4199">
        <v>0</v>
      </c>
      <c r="H4199" s="25">
        <v>7</v>
      </c>
      <c r="I4199" s="25">
        <v>-56.8</v>
      </c>
      <c r="J4199" s="3">
        <v>10000</v>
      </c>
      <c r="K4199" s="7">
        <f t="shared" si="925"/>
        <v>-2</v>
      </c>
      <c r="L4199" s="6">
        <f t="shared" si="926"/>
        <v>-100.6</v>
      </c>
      <c r="M4199">
        <v>1</v>
      </c>
      <c r="N4199" s="9">
        <f t="shared" si="927"/>
        <v>0</v>
      </c>
      <c r="O4199" s="9">
        <f t="shared" si="928"/>
        <v>-1</v>
      </c>
      <c r="P4199" s="9">
        <f t="shared" si="929"/>
        <v>0</v>
      </c>
      <c r="Q4199" s="8">
        <f t="shared" si="930"/>
        <v>0</v>
      </c>
      <c r="R4199" s="8">
        <f t="shared" si="931"/>
        <v>-56.8</v>
      </c>
      <c r="S4199" t="str">
        <f t="shared" si="932"/>
        <v>4.00.00</v>
      </c>
      <c r="T4199" t="str">
        <f t="shared" si="933"/>
        <v>7.00.00</v>
      </c>
      <c r="U4199" t="str">
        <f t="shared" si="934"/>
        <v>26-feb-2020</v>
      </c>
      <c r="V4199">
        <f t="shared" si="935"/>
        <v>2</v>
      </c>
      <c r="W4199">
        <f t="shared" si="936"/>
        <v>2020</v>
      </c>
      <c r="X4199">
        <f t="shared" si="937"/>
        <v>26</v>
      </c>
      <c r="Y4199" s="25">
        <f t="shared" si="938"/>
        <v>32465.40000000038</v>
      </c>
    </row>
    <row r="4200" spans="1:25">
      <c r="A4200" t="s">
        <v>7872</v>
      </c>
      <c r="B4200" t="s">
        <v>7873</v>
      </c>
      <c r="C4200" t="s">
        <v>25</v>
      </c>
      <c r="D4200">
        <v>3</v>
      </c>
      <c r="E4200" s="36">
        <v>1.3</v>
      </c>
      <c r="F4200" s="4">
        <v>1E-4</v>
      </c>
      <c r="G4200">
        <v>0</v>
      </c>
      <c r="H4200" s="25">
        <v>0</v>
      </c>
      <c r="I4200" s="25">
        <v>-31.8</v>
      </c>
      <c r="J4200" s="3">
        <v>10000</v>
      </c>
      <c r="K4200" s="7">
        <f t="shared" si="925"/>
        <v>1</v>
      </c>
      <c r="L4200" s="6">
        <f t="shared" si="926"/>
        <v>1.3</v>
      </c>
      <c r="M4200">
        <v>1</v>
      </c>
      <c r="N4200" s="9">
        <f t="shared" si="927"/>
        <v>1</v>
      </c>
      <c r="O4200" s="9">
        <f t="shared" si="928"/>
        <v>0</v>
      </c>
      <c r="P4200" s="9">
        <f t="shared" si="929"/>
        <v>0</v>
      </c>
      <c r="Q4200" s="8">
        <f t="shared" si="930"/>
        <v>1.3</v>
      </c>
      <c r="R4200" s="8">
        <f t="shared" si="931"/>
        <v>0</v>
      </c>
      <c r="S4200" t="str">
        <f t="shared" si="932"/>
        <v>10.00.00</v>
      </c>
      <c r="T4200" t="str">
        <f t="shared" si="933"/>
        <v>10.45.00</v>
      </c>
      <c r="U4200" t="str">
        <f t="shared" si="934"/>
        <v>27-feb-2020</v>
      </c>
      <c r="V4200">
        <f t="shared" si="935"/>
        <v>2</v>
      </c>
      <c r="W4200">
        <f t="shared" si="936"/>
        <v>2020</v>
      </c>
      <c r="X4200">
        <f t="shared" si="937"/>
        <v>27</v>
      </c>
      <c r="Y4200" s="25">
        <f t="shared" si="938"/>
        <v>32466.700000000379</v>
      </c>
    </row>
    <row r="4201" spans="1:25">
      <c r="A4201" t="s">
        <v>7192</v>
      </c>
      <c r="B4201" t="s">
        <v>7193</v>
      </c>
      <c r="C4201" t="s">
        <v>25</v>
      </c>
      <c r="D4201">
        <v>3</v>
      </c>
      <c r="E4201" s="36">
        <v>-52.5</v>
      </c>
      <c r="F4201" s="4">
        <v>-4.1999999999999997E-3</v>
      </c>
      <c r="G4201">
        <v>0</v>
      </c>
      <c r="H4201" s="25">
        <v>1.5</v>
      </c>
      <c r="I4201" s="25">
        <v>-52.5</v>
      </c>
      <c r="J4201" s="3">
        <v>10000</v>
      </c>
      <c r="K4201" s="7">
        <f t="shared" si="925"/>
        <v>-1</v>
      </c>
      <c r="L4201" s="6">
        <f t="shared" si="926"/>
        <v>-52.5</v>
      </c>
      <c r="M4201">
        <v>1</v>
      </c>
      <c r="N4201" s="9">
        <f t="shared" si="927"/>
        <v>0</v>
      </c>
      <c r="O4201" s="9">
        <f t="shared" si="928"/>
        <v>-1</v>
      </c>
      <c r="P4201" s="9">
        <f t="shared" si="929"/>
        <v>0</v>
      </c>
      <c r="Q4201" s="8">
        <f t="shared" si="930"/>
        <v>0</v>
      </c>
      <c r="R4201" s="8">
        <f t="shared" si="931"/>
        <v>-52.5</v>
      </c>
      <c r="S4201" t="str">
        <f t="shared" si="932"/>
        <v>17.10.00</v>
      </c>
      <c r="T4201" t="str">
        <f t="shared" si="933"/>
        <v>17.25.00</v>
      </c>
      <c r="U4201" t="str">
        <f t="shared" si="934"/>
        <v>27-feb-2020</v>
      </c>
      <c r="V4201">
        <f t="shared" si="935"/>
        <v>2</v>
      </c>
      <c r="W4201">
        <f t="shared" si="936"/>
        <v>2020</v>
      </c>
      <c r="X4201">
        <f t="shared" si="937"/>
        <v>27</v>
      </c>
      <c r="Y4201" s="25">
        <f t="shared" si="938"/>
        <v>32414.200000000379</v>
      </c>
    </row>
    <row r="4202" spans="1:25">
      <c r="A4202" t="s">
        <v>5230</v>
      </c>
      <c r="B4202" t="s">
        <v>5231</v>
      </c>
      <c r="C4202" t="s">
        <v>55</v>
      </c>
      <c r="D4202">
        <v>2</v>
      </c>
      <c r="E4202" s="36">
        <v>59.2</v>
      </c>
      <c r="F4202" s="4">
        <v>4.8999999999999998E-3</v>
      </c>
      <c r="G4202">
        <v>0</v>
      </c>
      <c r="H4202" s="25">
        <v>96.1</v>
      </c>
      <c r="I4202" s="25">
        <v>0</v>
      </c>
      <c r="J4202" s="3">
        <v>10000</v>
      </c>
      <c r="K4202" s="7">
        <f t="shared" si="925"/>
        <v>1</v>
      </c>
      <c r="L4202" s="6">
        <f t="shared" si="926"/>
        <v>59.2</v>
      </c>
      <c r="M4202">
        <v>1</v>
      </c>
      <c r="N4202" s="9">
        <f t="shared" si="927"/>
        <v>1</v>
      </c>
      <c r="O4202" s="9">
        <f t="shared" si="928"/>
        <v>0</v>
      </c>
      <c r="P4202" s="9">
        <f t="shared" si="929"/>
        <v>0</v>
      </c>
      <c r="Q4202" s="8">
        <f t="shared" si="930"/>
        <v>59.2</v>
      </c>
      <c r="R4202" s="8">
        <f t="shared" si="931"/>
        <v>0</v>
      </c>
      <c r="S4202" t="str">
        <f t="shared" si="932"/>
        <v>22.00.00</v>
      </c>
      <c r="T4202" t="str">
        <f t="shared" si="933"/>
        <v>0.00.00</v>
      </c>
      <c r="U4202" t="str">
        <f t="shared" si="934"/>
        <v>27-feb-2020</v>
      </c>
      <c r="V4202">
        <f t="shared" si="935"/>
        <v>2</v>
      </c>
      <c r="W4202">
        <f t="shared" si="936"/>
        <v>2020</v>
      </c>
      <c r="X4202">
        <f t="shared" si="937"/>
        <v>27</v>
      </c>
      <c r="Y4202" s="25">
        <f t="shared" si="938"/>
        <v>32473.40000000038</v>
      </c>
    </row>
    <row r="4203" spans="1:25">
      <c r="A4203" t="s">
        <v>7871</v>
      </c>
      <c r="B4203" t="s">
        <v>7872</v>
      </c>
      <c r="C4203" t="s">
        <v>55</v>
      </c>
      <c r="D4203">
        <v>2</v>
      </c>
      <c r="E4203" s="36">
        <v>-70.2</v>
      </c>
      <c r="F4203" s="4">
        <v>-5.5999999999999999E-3</v>
      </c>
      <c r="G4203">
        <v>0</v>
      </c>
      <c r="H4203" s="25">
        <v>0</v>
      </c>
      <c r="I4203" s="25">
        <v>-73.599999999999994</v>
      </c>
      <c r="J4203" s="3">
        <v>10000</v>
      </c>
      <c r="K4203" s="7">
        <f t="shared" si="925"/>
        <v>-1</v>
      </c>
      <c r="L4203" s="6">
        <f t="shared" si="926"/>
        <v>-70.2</v>
      </c>
      <c r="M4203">
        <v>1</v>
      </c>
      <c r="N4203" s="9">
        <f t="shared" si="927"/>
        <v>0</v>
      </c>
      <c r="O4203" s="9">
        <f t="shared" si="928"/>
        <v>-1</v>
      </c>
      <c r="P4203" s="9">
        <f t="shared" si="929"/>
        <v>0</v>
      </c>
      <c r="Q4203" s="8">
        <f t="shared" si="930"/>
        <v>0</v>
      </c>
      <c r="R4203" s="8">
        <f t="shared" si="931"/>
        <v>-70.2</v>
      </c>
      <c r="S4203" t="str">
        <f t="shared" si="932"/>
        <v>9.30.00</v>
      </c>
      <c r="T4203" t="str">
        <f t="shared" si="933"/>
        <v>10.00.00</v>
      </c>
      <c r="U4203" t="str">
        <f t="shared" si="934"/>
        <v>27-feb-2020</v>
      </c>
      <c r="V4203">
        <f t="shared" si="935"/>
        <v>2</v>
      </c>
      <c r="W4203">
        <f t="shared" si="936"/>
        <v>2020</v>
      </c>
      <c r="X4203">
        <f t="shared" si="937"/>
        <v>27</v>
      </c>
      <c r="Y4203" s="25">
        <f t="shared" si="938"/>
        <v>32403.200000000379</v>
      </c>
    </row>
    <row r="4204" spans="1:25">
      <c r="A4204" t="s">
        <v>3857</v>
      </c>
      <c r="B4204" t="s">
        <v>3858</v>
      </c>
      <c r="C4204" t="s">
        <v>25</v>
      </c>
      <c r="D4204">
        <v>11</v>
      </c>
      <c r="E4204" s="36">
        <v>-233.8</v>
      </c>
      <c r="F4204" s="4">
        <v>-1.9699999999999999E-2</v>
      </c>
      <c r="G4204">
        <v>0</v>
      </c>
      <c r="H4204" s="25">
        <v>60.2</v>
      </c>
      <c r="I4204" s="25">
        <v>-233.8</v>
      </c>
      <c r="J4204" s="3">
        <v>10000</v>
      </c>
      <c r="K4204" s="7">
        <f t="shared" si="925"/>
        <v>-2</v>
      </c>
      <c r="L4204" s="6">
        <f t="shared" si="926"/>
        <v>-304</v>
      </c>
      <c r="M4204">
        <v>1</v>
      </c>
      <c r="N4204" s="9">
        <f t="shared" si="927"/>
        <v>0</v>
      </c>
      <c r="O4204" s="9">
        <f t="shared" si="928"/>
        <v>-1</v>
      </c>
      <c r="P4204" s="9">
        <f t="shared" si="929"/>
        <v>0</v>
      </c>
      <c r="Q4204" s="8">
        <f t="shared" si="930"/>
        <v>0</v>
      </c>
      <c r="R4204" s="8">
        <f t="shared" si="931"/>
        <v>-233.8</v>
      </c>
      <c r="S4204" t="str">
        <f t="shared" si="932"/>
        <v>12.00.00</v>
      </c>
      <c r="T4204" t="str">
        <f t="shared" si="933"/>
        <v>0.00.00</v>
      </c>
      <c r="U4204" t="str">
        <f t="shared" si="934"/>
        <v>28-feb-2020</v>
      </c>
      <c r="V4204">
        <f t="shared" si="935"/>
        <v>2</v>
      </c>
      <c r="W4204">
        <f t="shared" si="936"/>
        <v>2020</v>
      </c>
      <c r="X4204">
        <f t="shared" si="937"/>
        <v>28</v>
      </c>
      <c r="Y4204" s="25">
        <f t="shared" si="938"/>
        <v>32169.40000000038</v>
      </c>
    </row>
    <row r="4205" spans="1:25">
      <c r="A4205" t="s">
        <v>7194</v>
      </c>
      <c r="B4205" t="s">
        <v>7195</v>
      </c>
      <c r="C4205" t="s">
        <v>25</v>
      </c>
      <c r="D4205">
        <v>101</v>
      </c>
      <c r="E4205" s="36">
        <v>-142</v>
      </c>
      <c r="F4205" s="4">
        <v>-1.1900000000000001E-2</v>
      </c>
      <c r="G4205">
        <v>0</v>
      </c>
      <c r="H4205" s="25">
        <v>50.5</v>
      </c>
      <c r="I4205" s="25">
        <v>-208.5</v>
      </c>
      <c r="J4205" s="3">
        <v>10000</v>
      </c>
      <c r="K4205" s="7">
        <f t="shared" si="925"/>
        <v>-3</v>
      </c>
      <c r="L4205" s="6">
        <f t="shared" si="926"/>
        <v>-446</v>
      </c>
      <c r="M4205">
        <v>1</v>
      </c>
      <c r="N4205" s="9">
        <f t="shared" si="927"/>
        <v>0</v>
      </c>
      <c r="O4205" s="9">
        <f t="shared" si="928"/>
        <v>-1</v>
      </c>
      <c r="P4205" s="9">
        <f t="shared" si="929"/>
        <v>0</v>
      </c>
      <c r="Q4205" s="8">
        <f t="shared" si="930"/>
        <v>0</v>
      </c>
      <c r="R4205" s="8">
        <f t="shared" si="931"/>
        <v>-142</v>
      </c>
      <c r="S4205" t="str">
        <f t="shared" si="932"/>
        <v>9.00.00</v>
      </c>
      <c r="T4205" t="str">
        <f t="shared" si="933"/>
        <v>17.25.00</v>
      </c>
      <c r="U4205" t="str">
        <f t="shared" si="934"/>
        <v>28-feb-2020</v>
      </c>
      <c r="V4205">
        <f t="shared" si="935"/>
        <v>2</v>
      </c>
      <c r="W4205">
        <f t="shared" si="936"/>
        <v>2020</v>
      </c>
      <c r="X4205">
        <f t="shared" si="937"/>
        <v>28</v>
      </c>
      <c r="Y4205" s="25">
        <f t="shared" si="938"/>
        <v>32027.40000000038</v>
      </c>
    </row>
    <row r="4206" spans="1:25">
      <c r="A4206" t="s">
        <v>7196</v>
      </c>
      <c r="B4206" t="s">
        <v>7197</v>
      </c>
      <c r="C4206" t="s">
        <v>55</v>
      </c>
      <c r="D4206">
        <v>8</v>
      </c>
      <c r="E4206" s="36">
        <v>300.60000000000002</v>
      </c>
      <c r="F4206" s="4">
        <v>1.2500000000000001E-2</v>
      </c>
      <c r="G4206">
        <v>0</v>
      </c>
      <c r="H4206" s="25">
        <v>300.60000000000002</v>
      </c>
      <c r="I4206" s="25">
        <v>-61</v>
      </c>
      <c r="J4206" s="3">
        <v>10000</v>
      </c>
      <c r="K4206" s="7">
        <f t="shared" si="925"/>
        <v>1</v>
      </c>
      <c r="L4206" s="6">
        <f t="shared" si="926"/>
        <v>300.60000000000002</v>
      </c>
      <c r="M4206">
        <v>1</v>
      </c>
      <c r="N4206" s="9">
        <f t="shared" si="927"/>
        <v>1</v>
      </c>
      <c r="O4206" s="9">
        <f t="shared" si="928"/>
        <v>0</v>
      </c>
      <c r="P4206" s="9">
        <f t="shared" si="929"/>
        <v>0</v>
      </c>
      <c r="Q4206" s="8">
        <f t="shared" si="930"/>
        <v>300.60000000000002</v>
      </c>
      <c r="R4206" s="8">
        <f t="shared" si="931"/>
        <v>0</v>
      </c>
      <c r="S4206" t="str">
        <f t="shared" si="932"/>
        <v>10.10.00</v>
      </c>
      <c r="T4206" t="str">
        <f t="shared" si="933"/>
        <v>10.50.00</v>
      </c>
      <c r="U4206" t="str">
        <f t="shared" si="934"/>
        <v xml:space="preserve">2-mar-2020 </v>
      </c>
      <c r="V4206">
        <f t="shared" si="935"/>
        <v>3</v>
      </c>
      <c r="W4206">
        <f t="shared" si="936"/>
        <v>2020</v>
      </c>
      <c r="X4206">
        <f t="shared" si="937"/>
        <v>2</v>
      </c>
      <c r="Y4206" s="25">
        <f t="shared" si="938"/>
        <v>32328.000000000378</v>
      </c>
    </row>
    <row r="4207" spans="1:25">
      <c r="A4207" t="s">
        <v>5234</v>
      </c>
      <c r="B4207" t="s">
        <v>5234</v>
      </c>
      <c r="C4207" t="s">
        <v>55</v>
      </c>
      <c r="D4207">
        <v>0</v>
      </c>
      <c r="E4207" s="36">
        <v>-59.8</v>
      </c>
      <c r="F4207" s="4">
        <v>-5.1000000000000004E-3</v>
      </c>
      <c r="G4207">
        <v>0</v>
      </c>
      <c r="H4207" s="25">
        <v>0</v>
      </c>
      <c r="I4207" s="25">
        <v>-59.8</v>
      </c>
      <c r="J4207" s="3">
        <v>10000</v>
      </c>
      <c r="K4207" s="7">
        <f t="shared" si="925"/>
        <v>-1</v>
      </c>
      <c r="L4207" s="6">
        <f t="shared" si="926"/>
        <v>-59.8</v>
      </c>
      <c r="M4207">
        <v>1</v>
      </c>
      <c r="N4207" s="9">
        <f t="shared" si="927"/>
        <v>0</v>
      </c>
      <c r="O4207" s="9">
        <f t="shared" si="928"/>
        <v>-1</v>
      </c>
      <c r="P4207" s="9">
        <f t="shared" si="929"/>
        <v>0</v>
      </c>
      <c r="Q4207" s="8">
        <f t="shared" si="930"/>
        <v>0</v>
      </c>
      <c r="R4207" s="8">
        <f t="shared" si="931"/>
        <v>-59.8</v>
      </c>
      <c r="S4207" t="str">
        <f t="shared" si="932"/>
        <v>13.00.00</v>
      </c>
      <c r="T4207" t="str">
        <f t="shared" si="933"/>
        <v>13.00.00</v>
      </c>
      <c r="U4207" t="str">
        <f t="shared" si="934"/>
        <v xml:space="preserve">2-mar-2020 </v>
      </c>
      <c r="V4207">
        <f t="shared" si="935"/>
        <v>3</v>
      </c>
      <c r="W4207">
        <f t="shared" si="936"/>
        <v>2020</v>
      </c>
      <c r="X4207">
        <f t="shared" si="937"/>
        <v>2</v>
      </c>
      <c r="Y4207" s="25">
        <f t="shared" si="938"/>
        <v>32268.200000000379</v>
      </c>
    </row>
    <row r="4208" spans="1:25">
      <c r="A4208" t="s">
        <v>7198</v>
      </c>
      <c r="B4208" t="s">
        <v>7199</v>
      </c>
      <c r="C4208" t="s">
        <v>25</v>
      </c>
      <c r="D4208">
        <v>16</v>
      </c>
      <c r="E4208" s="36">
        <v>8.6999999999999993</v>
      </c>
      <c r="F4208" s="4">
        <v>6.9999999999999999E-4</v>
      </c>
      <c r="G4208">
        <v>0</v>
      </c>
      <c r="H4208" s="25">
        <v>88.7</v>
      </c>
      <c r="I4208" s="25">
        <v>-78.3</v>
      </c>
      <c r="J4208" s="3">
        <v>10000</v>
      </c>
      <c r="K4208" s="7">
        <f t="shared" si="925"/>
        <v>1</v>
      </c>
      <c r="L4208" s="6">
        <f t="shared" si="926"/>
        <v>8.6999999999999993</v>
      </c>
      <c r="M4208">
        <v>1</v>
      </c>
      <c r="N4208" s="9">
        <f t="shared" si="927"/>
        <v>1</v>
      </c>
      <c r="O4208" s="9">
        <f t="shared" si="928"/>
        <v>0</v>
      </c>
      <c r="P4208" s="9">
        <f t="shared" si="929"/>
        <v>0</v>
      </c>
      <c r="Q4208" s="8">
        <f t="shared" si="930"/>
        <v>8.6999999999999993</v>
      </c>
      <c r="R4208" s="8">
        <f t="shared" si="931"/>
        <v>0</v>
      </c>
      <c r="S4208" t="str">
        <f t="shared" si="932"/>
        <v>14.15.00</v>
      </c>
      <c r="T4208" t="str">
        <f t="shared" si="933"/>
        <v>15.35.00</v>
      </c>
      <c r="U4208" t="str">
        <f t="shared" si="934"/>
        <v xml:space="preserve">2-mar-2020 </v>
      </c>
      <c r="V4208">
        <f t="shared" si="935"/>
        <v>3</v>
      </c>
      <c r="W4208">
        <f t="shared" si="936"/>
        <v>2020</v>
      </c>
      <c r="X4208">
        <f t="shared" si="937"/>
        <v>2</v>
      </c>
      <c r="Y4208" s="25">
        <f t="shared" si="938"/>
        <v>32276.90000000038</v>
      </c>
    </row>
    <row r="4209" spans="1:25">
      <c r="A4209" t="s">
        <v>7200</v>
      </c>
      <c r="B4209" t="s">
        <v>7201</v>
      </c>
      <c r="C4209" t="s">
        <v>25</v>
      </c>
      <c r="D4209">
        <v>21</v>
      </c>
      <c r="E4209" s="36">
        <v>93</v>
      </c>
      <c r="F4209" s="4">
        <v>7.9000000000000008E-3</v>
      </c>
      <c r="G4209">
        <v>0</v>
      </c>
      <c r="H4209" s="25">
        <v>150.80000000000001</v>
      </c>
      <c r="I4209" s="25">
        <v>-41.5</v>
      </c>
      <c r="J4209" s="3">
        <v>10000</v>
      </c>
      <c r="K4209" s="7">
        <f t="shared" si="925"/>
        <v>2</v>
      </c>
      <c r="L4209" s="6">
        <f t="shared" si="926"/>
        <v>101.7</v>
      </c>
      <c r="M4209">
        <v>1</v>
      </c>
      <c r="N4209" s="9">
        <f t="shared" si="927"/>
        <v>1</v>
      </c>
      <c r="O4209" s="9">
        <f t="shared" si="928"/>
        <v>0</v>
      </c>
      <c r="P4209" s="9">
        <f t="shared" si="929"/>
        <v>0</v>
      </c>
      <c r="Q4209" s="8">
        <f t="shared" si="930"/>
        <v>93</v>
      </c>
      <c r="R4209" s="8">
        <f t="shared" si="931"/>
        <v>0</v>
      </c>
      <c r="S4209" t="str">
        <f t="shared" si="932"/>
        <v>15.40.00</v>
      </c>
      <c r="T4209" t="str">
        <f t="shared" si="933"/>
        <v>17.25.00</v>
      </c>
      <c r="U4209" t="str">
        <f t="shared" si="934"/>
        <v xml:space="preserve">2-mar-2020 </v>
      </c>
      <c r="V4209">
        <f t="shared" si="935"/>
        <v>3</v>
      </c>
      <c r="W4209">
        <f t="shared" si="936"/>
        <v>2020</v>
      </c>
      <c r="X4209">
        <f t="shared" si="937"/>
        <v>2</v>
      </c>
      <c r="Y4209" s="25">
        <f t="shared" si="938"/>
        <v>32369.90000000038</v>
      </c>
    </row>
    <row r="4210" spans="1:25">
      <c r="A4210" t="s">
        <v>5235</v>
      </c>
      <c r="B4210" t="s">
        <v>5235</v>
      </c>
      <c r="C4210" t="s">
        <v>25</v>
      </c>
      <c r="D4210">
        <v>0</v>
      </c>
      <c r="E4210" s="36">
        <v>-63.8</v>
      </c>
      <c r="F4210" s="4">
        <v>-5.3E-3</v>
      </c>
      <c r="G4210">
        <v>0</v>
      </c>
      <c r="H4210" s="25">
        <v>0</v>
      </c>
      <c r="I4210" s="25">
        <v>-63.8</v>
      </c>
      <c r="J4210" s="3">
        <v>10000</v>
      </c>
      <c r="K4210" s="7">
        <f t="shared" si="925"/>
        <v>-1</v>
      </c>
      <c r="L4210" s="6">
        <f t="shared" si="926"/>
        <v>-63.8</v>
      </c>
      <c r="M4210">
        <v>1</v>
      </c>
      <c r="N4210" s="9">
        <f t="shared" si="927"/>
        <v>0</v>
      </c>
      <c r="O4210" s="9">
        <f t="shared" si="928"/>
        <v>-1</v>
      </c>
      <c r="P4210" s="9">
        <f t="shared" si="929"/>
        <v>0</v>
      </c>
      <c r="Q4210" s="8">
        <f t="shared" si="930"/>
        <v>0</v>
      </c>
      <c r="R4210" s="8">
        <f t="shared" si="931"/>
        <v>-63.8</v>
      </c>
      <c r="S4210" t="str">
        <f t="shared" si="932"/>
        <v>22.00.00</v>
      </c>
      <c r="T4210" t="str">
        <f t="shared" si="933"/>
        <v>22.00.00</v>
      </c>
      <c r="U4210" t="str">
        <f t="shared" si="934"/>
        <v xml:space="preserve">2-mar-2020 </v>
      </c>
      <c r="V4210">
        <f t="shared" si="935"/>
        <v>3</v>
      </c>
      <c r="W4210">
        <f t="shared" si="936"/>
        <v>2020</v>
      </c>
      <c r="X4210">
        <f t="shared" si="937"/>
        <v>2</v>
      </c>
      <c r="Y4210" s="25">
        <f t="shared" si="938"/>
        <v>32306.100000000381</v>
      </c>
    </row>
    <row r="4211" spans="1:25">
      <c r="A4211" t="s">
        <v>5232</v>
      </c>
      <c r="B4211" t="s">
        <v>5233</v>
      </c>
      <c r="C4211" t="s">
        <v>25</v>
      </c>
      <c r="D4211">
        <v>1</v>
      </c>
      <c r="E4211" s="36">
        <v>-50.8</v>
      </c>
      <c r="F4211" s="4">
        <v>-4.1999999999999997E-3</v>
      </c>
      <c r="G4211">
        <v>0</v>
      </c>
      <c r="H4211" s="25">
        <v>0</v>
      </c>
      <c r="I4211" s="25">
        <v>-50.8</v>
      </c>
      <c r="J4211" s="3">
        <v>10000</v>
      </c>
      <c r="K4211" s="7">
        <f t="shared" si="925"/>
        <v>-2</v>
      </c>
      <c r="L4211" s="6">
        <f t="shared" si="926"/>
        <v>-114.6</v>
      </c>
      <c r="M4211">
        <v>1</v>
      </c>
      <c r="N4211" s="9">
        <f t="shared" si="927"/>
        <v>0</v>
      </c>
      <c r="O4211" s="9">
        <f t="shared" si="928"/>
        <v>-1</v>
      </c>
      <c r="P4211" s="9">
        <f t="shared" si="929"/>
        <v>0</v>
      </c>
      <c r="Q4211" s="8">
        <f t="shared" si="930"/>
        <v>0</v>
      </c>
      <c r="R4211" s="8">
        <f t="shared" si="931"/>
        <v>-50.8</v>
      </c>
      <c r="S4211" t="str">
        <f t="shared" si="932"/>
        <v>4.00.00</v>
      </c>
      <c r="T4211" t="str">
        <f t="shared" si="933"/>
        <v>5.00.00</v>
      </c>
      <c r="U4211" t="str">
        <f t="shared" si="934"/>
        <v xml:space="preserve">2-mar-2020 </v>
      </c>
      <c r="V4211">
        <f t="shared" si="935"/>
        <v>3</v>
      </c>
      <c r="W4211">
        <f t="shared" si="936"/>
        <v>2020</v>
      </c>
      <c r="X4211">
        <f t="shared" si="937"/>
        <v>2</v>
      </c>
      <c r="Y4211" s="25">
        <f t="shared" si="938"/>
        <v>32255.300000000381</v>
      </c>
    </row>
    <row r="4212" spans="1:25">
      <c r="A4212" t="s">
        <v>2779</v>
      </c>
      <c r="B4212" t="s">
        <v>2779</v>
      </c>
      <c r="C4212" t="s">
        <v>25</v>
      </c>
      <c r="D4212">
        <v>0</v>
      </c>
      <c r="E4212" s="38">
        <v>-200</v>
      </c>
      <c r="F4212" s="4">
        <v>-8.2000000000000007E-3</v>
      </c>
      <c r="G4212">
        <v>0</v>
      </c>
      <c r="H4212" s="25">
        <v>0</v>
      </c>
      <c r="I4212" s="25">
        <v>-200</v>
      </c>
      <c r="J4212" s="3">
        <v>10000</v>
      </c>
      <c r="K4212" s="7">
        <f t="shared" si="925"/>
        <v>-3</v>
      </c>
      <c r="L4212" s="6">
        <f t="shared" si="926"/>
        <v>-314.60000000000002</v>
      </c>
      <c r="M4212">
        <v>1</v>
      </c>
      <c r="N4212" s="9">
        <f t="shared" si="927"/>
        <v>0</v>
      </c>
      <c r="O4212" s="9">
        <f t="shared" si="928"/>
        <v>-1</v>
      </c>
      <c r="P4212" s="9">
        <f t="shared" si="929"/>
        <v>0</v>
      </c>
      <c r="Q4212" s="8">
        <f t="shared" si="930"/>
        <v>0</v>
      </c>
      <c r="R4212" s="8">
        <f t="shared" si="931"/>
        <v>-200</v>
      </c>
      <c r="S4212" t="str">
        <f t="shared" si="932"/>
        <v>12.00.00</v>
      </c>
      <c r="T4212" t="str">
        <f t="shared" si="933"/>
        <v>12.00.00</v>
      </c>
      <c r="U4212" t="str">
        <f t="shared" si="934"/>
        <v xml:space="preserve">3-mar-2020 </v>
      </c>
      <c r="V4212">
        <f t="shared" si="935"/>
        <v>3</v>
      </c>
      <c r="W4212">
        <f t="shared" si="936"/>
        <v>2020</v>
      </c>
      <c r="X4212">
        <f t="shared" si="937"/>
        <v>3</v>
      </c>
      <c r="Y4212" s="25">
        <f t="shared" si="938"/>
        <v>32055.300000000381</v>
      </c>
    </row>
    <row r="4213" spans="1:25">
      <c r="A4213" t="s">
        <v>7204</v>
      </c>
      <c r="B4213" t="s">
        <v>7205</v>
      </c>
      <c r="C4213" t="s">
        <v>25</v>
      </c>
      <c r="D4213">
        <v>8</v>
      </c>
      <c r="E4213" s="36">
        <v>2.7</v>
      </c>
      <c r="F4213" s="4">
        <v>2.0000000000000001E-4</v>
      </c>
      <c r="G4213">
        <v>0</v>
      </c>
      <c r="H4213" s="25">
        <v>84.7</v>
      </c>
      <c r="I4213" s="25">
        <v>-104.8</v>
      </c>
      <c r="J4213" s="3">
        <v>10000</v>
      </c>
      <c r="K4213" s="7">
        <f t="shared" si="925"/>
        <v>1</v>
      </c>
      <c r="L4213" s="6">
        <f t="shared" si="926"/>
        <v>2.7</v>
      </c>
      <c r="M4213">
        <v>1</v>
      </c>
      <c r="N4213" s="9">
        <f t="shared" si="927"/>
        <v>1</v>
      </c>
      <c r="O4213" s="9">
        <f t="shared" si="928"/>
        <v>0</v>
      </c>
      <c r="P4213" s="9">
        <f t="shared" si="929"/>
        <v>0</v>
      </c>
      <c r="Q4213" s="8">
        <f t="shared" si="930"/>
        <v>2.7</v>
      </c>
      <c r="R4213" s="8">
        <f t="shared" si="931"/>
        <v>0</v>
      </c>
      <c r="S4213" t="str">
        <f t="shared" si="932"/>
        <v>15.30.00</v>
      </c>
      <c r="T4213" t="str">
        <f t="shared" si="933"/>
        <v>16.10.00</v>
      </c>
      <c r="U4213" t="str">
        <f t="shared" si="934"/>
        <v xml:space="preserve">3-mar-2020 </v>
      </c>
      <c r="V4213">
        <f t="shared" si="935"/>
        <v>3</v>
      </c>
      <c r="W4213">
        <f t="shared" si="936"/>
        <v>2020</v>
      </c>
      <c r="X4213">
        <f t="shared" si="937"/>
        <v>3</v>
      </c>
      <c r="Y4213" s="25">
        <f t="shared" si="938"/>
        <v>32058.000000000382</v>
      </c>
    </row>
    <row r="4214" spans="1:25">
      <c r="A4214" t="s">
        <v>7206</v>
      </c>
      <c r="B4214" t="s">
        <v>7207</v>
      </c>
      <c r="C4214" t="s">
        <v>25</v>
      </c>
      <c r="D4214">
        <v>13</v>
      </c>
      <c r="E4214" s="36">
        <v>-107.2</v>
      </c>
      <c r="F4214" s="4">
        <v>-8.8000000000000005E-3</v>
      </c>
      <c r="G4214">
        <v>0</v>
      </c>
      <c r="H4214" s="25">
        <v>20</v>
      </c>
      <c r="I4214" s="25">
        <v>-108.7</v>
      </c>
      <c r="J4214" s="3">
        <v>10000</v>
      </c>
      <c r="K4214" s="7">
        <f t="shared" si="925"/>
        <v>-1</v>
      </c>
      <c r="L4214" s="6">
        <f t="shared" si="926"/>
        <v>-107.2</v>
      </c>
      <c r="M4214">
        <v>1</v>
      </c>
      <c r="N4214" s="9">
        <f t="shared" si="927"/>
        <v>0</v>
      </c>
      <c r="O4214" s="9">
        <f t="shared" si="928"/>
        <v>-1</v>
      </c>
      <c r="P4214" s="9">
        <f t="shared" si="929"/>
        <v>0</v>
      </c>
      <c r="Q4214" s="8">
        <f t="shared" si="930"/>
        <v>0</v>
      </c>
      <c r="R4214" s="8">
        <f t="shared" si="931"/>
        <v>-107.2</v>
      </c>
      <c r="S4214" t="str">
        <f t="shared" si="932"/>
        <v>16.15.00</v>
      </c>
      <c r="T4214" t="str">
        <f t="shared" si="933"/>
        <v>17.20.00</v>
      </c>
      <c r="U4214" t="str">
        <f t="shared" si="934"/>
        <v xml:space="preserve">3-mar-2020 </v>
      </c>
      <c r="V4214">
        <f t="shared" si="935"/>
        <v>3</v>
      </c>
      <c r="W4214">
        <f t="shared" si="936"/>
        <v>2020</v>
      </c>
      <c r="X4214">
        <f t="shared" si="937"/>
        <v>3</v>
      </c>
      <c r="Y4214" s="25">
        <f t="shared" si="938"/>
        <v>31950.800000000381</v>
      </c>
    </row>
    <row r="4215" spans="1:25">
      <c r="A4215" t="s">
        <v>7207</v>
      </c>
      <c r="B4215" t="s">
        <v>7208</v>
      </c>
      <c r="C4215" t="s">
        <v>55</v>
      </c>
      <c r="D4215">
        <v>1</v>
      </c>
      <c r="E4215" s="36">
        <v>118</v>
      </c>
      <c r="F4215" s="4">
        <v>4.8999999999999998E-3</v>
      </c>
      <c r="G4215">
        <v>0</v>
      </c>
      <c r="H4215" s="25">
        <v>120.4</v>
      </c>
      <c r="I4215" s="25">
        <v>0</v>
      </c>
      <c r="J4215" s="3">
        <v>10000</v>
      </c>
      <c r="K4215" s="7">
        <f t="shared" si="925"/>
        <v>1</v>
      </c>
      <c r="L4215" s="6">
        <f t="shared" si="926"/>
        <v>118</v>
      </c>
      <c r="M4215">
        <v>1</v>
      </c>
      <c r="N4215" s="9">
        <f t="shared" si="927"/>
        <v>1</v>
      </c>
      <c r="O4215" s="9">
        <f t="shared" si="928"/>
        <v>0</v>
      </c>
      <c r="P4215" s="9">
        <f t="shared" si="929"/>
        <v>0</v>
      </c>
      <c r="Q4215" s="8">
        <f t="shared" si="930"/>
        <v>118</v>
      </c>
      <c r="R4215" s="8">
        <f t="shared" si="931"/>
        <v>0</v>
      </c>
      <c r="S4215" t="str">
        <f t="shared" si="932"/>
        <v>17.20.00</v>
      </c>
      <c r="T4215" t="str">
        <f t="shared" si="933"/>
        <v>17.25.00</v>
      </c>
      <c r="U4215" t="str">
        <f t="shared" si="934"/>
        <v xml:space="preserve">3-mar-2020 </v>
      </c>
      <c r="V4215">
        <f t="shared" si="935"/>
        <v>3</v>
      </c>
      <c r="W4215">
        <f t="shared" si="936"/>
        <v>2020</v>
      </c>
      <c r="X4215">
        <f t="shared" si="937"/>
        <v>3</v>
      </c>
      <c r="Y4215" s="25">
        <f t="shared" si="938"/>
        <v>32068.800000000381</v>
      </c>
    </row>
    <row r="4216" spans="1:25">
      <c r="A4216" t="s">
        <v>5236</v>
      </c>
      <c r="B4216" t="s">
        <v>5237</v>
      </c>
      <c r="C4216" t="s">
        <v>55</v>
      </c>
      <c r="D4216">
        <v>2</v>
      </c>
      <c r="E4216" s="36">
        <v>225.2</v>
      </c>
      <c r="F4216" s="4">
        <v>1.8700000000000001E-2</v>
      </c>
      <c r="G4216">
        <v>0</v>
      </c>
      <c r="H4216" s="25">
        <v>225.2</v>
      </c>
      <c r="I4216" s="25">
        <v>0</v>
      </c>
      <c r="J4216" s="3">
        <v>10000</v>
      </c>
      <c r="K4216" s="7">
        <f t="shared" si="925"/>
        <v>2</v>
      </c>
      <c r="L4216" s="6">
        <f t="shared" si="926"/>
        <v>343.2</v>
      </c>
      <c r="M4216">
        <v>1</v>
      </c>
      <c r="N4216" s="9">
        <f t="shared" si="927"/>
        <v>1</v>
      </c>
      <c r="O4216" s="9">
        <f t="shared" si="928"/>
        <v>0</v>
      </c>
      <c r="P4216" s="9">
        <f t="shared" si="929"/>
        <v>0</v>
      </c>
      <c r="Q4216" s="8">
        <f t="shared" si="930"/>
        <v>225.2</v>
      </c>
      <c r="R4216" s="8">
        <f t="shared" si="931"/>
        <v>0</v>
      </c>
      <c r="S4216" t="str">
        <f t="shared" si="932"/>
        <v>18.00.00</v>
      </c>
      <c r="T4216" t="str">
        <f t="shared" si="933"/>
        <v>20.00.00</v>
      </c>
      <c r="U4216" t="str">
        <f t="shared" si="934"/>
        <v xml:space="preserve">3-mar-2020 </v>
      </c>
      <c r="V4216">
        <f t="shared" si="935"/>
        <v>3</v>
      </c>
      <c r="W4216">
        <f t="shared" si="936"/>
        <v>2020</v>
      </c>
      <c r="X4216">
        <f t="shared" si="937"/>
        <v>3</v>
      </c>
      <c r="Y4216" s="25">
        <f t="shared" si="938"/>
        <v>32294.000000000382</v>
      </c>
    </row>
    <row r="4217" spans="1:25">
      <c r="A4217" t="s">
        <v>7202</v>
      </c>
      <c r="B4217" t="s">
        <v>7203</v>
      </c>
      <c r="C4217" t="s">
        <v>25</v>
      </c>
      <c r="D4217">
        <v>37</v>
      </c>
      <c r="E4217" s="36">
        <v>97</v>
      </c>
      <c r="F4217" s="4">
        <v>8.0999999999999996E-3</v>
      </c>
      <c r="G4217">
        <v>0</v>
      </c>
      <c r="H4217" s="25">
        <v>179</v>
      </c>
      <c r="I4217" s="25">
        <v>-45.8</v>
      </c>
      <c r="J4217" s="3">
        <v>10000</v>
      </c>
      <c r="K4217" s="7">
        <f t="shared" si="925"/>
        <v>3</v>
      </c>
      <c r="L4217" s="6">
        <f t="shared" si="926"/>
        <v>440.2</v>
      </c>
      <c r="M4217">
        <v>1</v>
      </c>
      <c r="N4217" s="9">
        <f t="shared" si="927"/>
        <v>1</v>
      </c>
      <c r="O4217" s="9">
        <f t="shared" si="928"/>
        <v>0</v>
      </c>
      <c r="P4217" s="9">
        <f t="shared" si="929"/>
        <v>0</v>
      </c>
      <c r="Q4217" s="8">
        <f t="shared" si="930"/>
        <v>97</v>
      </c>
      <c r="R4217" s="8">
        <f t="shared" si="931"/>
        <v>0</v>
      </c>
      <c r="S4217" t="str">
        <f t="shared" si="932"/>
        <v>9.00.00</v>
      </c>
      <c r="T4217" t="str">
        <f t="shared" si="933"/>
        <v>12.05.00</v>
      </c>
      <c r="U4217" t="str">
        <f t="shared" si="934"/>
        <v xml:space="preserve">3-mar-2020 </v>
      </c>
      <c r="V4217">
        <f t="shared" si="935"/>
        <v>3</v>
      </c>
      <c r="W4217">
        <f t="shared" si="936"/>
        <v>2020</v>
      </c>
      <c r="X4217">
        <f t="shared" si="937"/>
        <v>3</v>
      </c>
      <c r="Y4217" s="25">
        <f t="shared" si="938"/>
        <v>32391.000000000382</v>
      </c>
    </row>
    <row r="4218" spans="1:25">
      <c r="A4218" t="s">
        <v>2780</v>
      </c>
      <c r="B4218" t="s">
        <v>2781</v>
      </c>
      <c r="C4218" t="s">
        <v>25</v>
      </c>
      <c r="D4218">
        <v>4</v>
      </c>
      <c r="E4218" s="38">
        <v>-200</v>
      </c>
      <c r="F4218" s="4">
        <v>-8.2000000000000007E-3</v>
      </c>
      <c r="G4218">
        <v>0</v>
      </c>
      <c r="H4218" s="25">
        <v>51</v>
      </c>
      <c r="I4218" s="25">
        <v>-200</v>
      </c>
      <c r="J4218" s="3">
        <v>10000</v>
      </c>
      <c r="K4218" s="7">
        <f t="shared" si="925"/>
        <v>-1</v>
      </c>
      <c r="L4218" s="6">
        <f t="shared" si="926"/>
        <v>-200</v>
      </c>
      <c r="M4218">
        <v>1</v>
      </c>
      <c r="N4218" s="9">
        <f t="shared" si="927"/>
        <v>0</v>
      </c>
      <c r="O4218" s="9">
        <f t="shared" si="928"/>
        <v>-1</v>
      </c>
      <c r="P4218" s="9">
        <f t="shared" si="929"/>
        <v>0</v>
      </c>
      <c r="Q4218" s="8">
        <f t="shared" si="930"/>
        <v>0</v>
      </c>
      <c r="R4218" s="8">
        <f t="shared" si="931"/>
        <v>-200</v>
      </c>
      <c r="S4218" t="str">
        <f t="shared" si="932"/>
        <v>12.00.00</v>
      </c>
      <c r="T4218" t="str">
        <f t="shared" si="933"/>
        <v>16.00.00</v>
      </c>
      <c r="U4218" t="str">
        <f t="shared" si="934"/>
        <v xml:space="preserve">4-mar-2020 </v>
      </c>
      <c r="V4218">
        <f t="shared" si="935"/>
        <v>3</v>
      </c>
      <c r="W4218">
        <f t="shared" si="936"/>
        <v>2020</v>
      </c>
      <c r="X4218">
        <f t="shared" si="937"/>
        <v>4</v>
      </c>
      <c r="Y4218" s="25">
        <f t="shared" si="938"/>
        <v>32191.000000000382</v>
      </c>
    </row>
    <row r="4219" spans="1:25">
      <c r="A4219" t="s">
        <v>5238</v>
      </c>
      <c r="B4219" t="s">
        <v>5239</v>
      </c>
      <c r="C4219" t="s">
        <v>25</v>
      </c>
      <c r="D4219">
        <v>1</v>
      </c>
      <c r="E4219" s="36">
        <v>7.2</v>
      </c>
      <c r="F4219" s="4">
        <v>5.9999999999999995E-4</v>
      </c>
      <c r="G4219">
        <v>0</v>
      </c>
      <c r="H4219" s="25">
        <v>54.2</v>
      </c>
      <c r="I4219" s="25">
        <v>0</v>
      </c>
      <c r="J4219" s="3">
        <v>10000</v>
      </c>
      <c r="K4219" s="7">
        <f t="shared" si="925"/>
        <v>1</v>
      </c>
      <c r="L4219" s="6">
        <f t="shared" si="926"/>
        <v>7.2</v>
      </c>
      <c r="M4219">
        <v>1</v>
      </c>
      <c r="N4219" s="9">
        <f t="shared" si="927"/>
        <v>1</v>
      </c>
      <c r="O4219" s="9">
        <f t="shared" si="928"/>
        <v>0</v>
      </c>
      <c r="P4219" s="9">
        <f t="shared" si="929"/>
        <v>0</v>
      </c>
      <c r="Q4219" s="8">
        <f t="shared" si="930"/>
        <v>7.2</v>
      </c>
      <c r="R4219" s="8">
        <f t="shared" si="931"/>
        <v>0</v>
      </c>
      <c r="S4219" t="str">
        <f t="shared" si="932"/>
        <v>8.00.00</v>
      </c>
      <c r="T4219" t="str">
        <f t="shared" si="933"/>
        <v>9.00.00</v>
      </c>
      <c r="U4219" t="str">
        <f t="shared" si="934"/>
        <v xml:space="preserve">4-mar-2020 </v>
      </c>
      <c r="V4219">
        <f t="shared" si="935"/>
        <v>3</v>
      </c>
      <c r="W4219">
        <f t="shared" si="936"/>
        <v>2020</v>
      </c>
      <c r="X4219">
        <f t="shared" si="937"/>
        <v>4</v>
      </c>
      <c r="Y4219" s="25">
        <f t="shared" si="938"/>
        <v>32198.200000000383</v>
      </c>
    </row>
    <row r="4220" spans="1:25">
      <c r="A4220" t="s">
        <v>2782</v>
      </c>
      <c r="B4220" t="s">
        <v>2783</v>
      </c>
      <c r="C4220" t="s">
        <v>55</v>
      </c>
      <c r="D4220">
        <v>8</v>
      </c>
      <c r="E4220" s="38">
        <v>294.39999999999998</v>
      </c>
      <c r="F4220" s="4">
        <v>1.23E-2</v>
      </c>
      <c r="G4220">
        <v>0</v>
      </c>
      <c r="H4220" s="25">
        <v>326.8</v>
      </c>
      <c r="I4220" s="25">
        <v>0</v>
      </c>
      <c r="J4220" s="3">
        <v>10000</v>
      </c>
      <c r="K4220" s="7">
        <f t="shared" si="925"/>
        <v>2</v>
      </c>
      <c r="L4220" s="6">
        <f t="shared" si="926"/>
        <v>301.59999999999997</v>
      </c>
      <c r="M4220">
        <v>1</v>
      </c>
      <c r="N4220" s="9">
        <f t="shared" si="927"/>
        <v>1</v>
      </c>
      <c r="O4220" s="9">
        <f t="shared" si="928"/>
        <v>0</v>
      </c>
      <c r="P4220" s="9">
        <f t="shared" si="929"/>
        <v>0</v>
      </c>
      <c r="Q4220" s="8">
        <f t="shared" si="930"/>
        <v>294.39999999999998</v>
      </c>
      <c r="R4220" s="8">
        <f t="shared" si="931"/>
        <v>0</v>
      </c>
      <c r="S4220" t="str">
        <f t="shared" si="932"/>
        <v>13.00.00</v>
      </c>
      <c r="T4220" t="str">
        <f t="shared" si="933"/>
        <v>21.00.00</v>
      </c>
      <c r="U4220" t="str">
        <f t="shared" si="934"/>
        <v xml:space="preserve">5-mar-2020 </v>
      </c>
      <c r="V4220">
        <f t="shared" si="935"/>
        <v>3</v>
      </c>
      <c r="W4220">
        <f t="shared" si="936"/>
        <v>2020</v>
      </c>
      <c r="X4220">
        <f t="shared" si="937"/>
        <v>5</v>
      </c>
      <c r="Y4220" s="25">
        <f t="shared" si="938"/>
        <v>32492.600000000384</v>
      </c>
    </row>
    <row r="4221" spans="1:25">
      <c r="A4221" t="s">
        <v>7211</v>
      </c>
      <c r="B4221" t="s">
        <v>7212</v>
      </c>
      <c r="C4221" t="s">
        <v>25</v>
      </c>
      <c r="D4221">
        <v>12</v>
      </c>
      <c r="E4221" s="36">
        <v>13.7</v>
      </c>
      <c r="F4221" s="4">
        <v>1.1000000000000001E-3</v>
      </c>
      <c r="G4221">
        <v>0</v>
      </c>
      <c r="H4221" s="25">
        <v>50.7</v>
      </c>
      <c r="I4221" s="25">
        <v>-29.5</v>
      </c>
      <c r="J4221" s="3">
        <v>10000</v>
      </c>
      <c r="K4221" s="7">
        <f t="shared" si="925"/>
        <v>3</v>
      </c>
      <c r="L4221" s="6">
        <f t="shared" si="926"/>
        <v>315.29999999999995</v>
      </c>
      <c r="M4221">
        <v>1</v>
      </c>
      <c r="N4221" s="9">
        <f t="shared" si="927"/>
        <v>1</v>
      </c>
      <c r="O4221" s="9">
        <f t="shared" si="928"/>
        <v>0</v>
      </c>
      <c r="P4221" s="9">
        <f t="shared" si="929"/>
        <v>0</v>
      </c>
      <c r="Q4221" s="8">
        <f t="shared" si="930"/>
        <v>13.7</v>
      </c>
      <c r="R4221" s="8">
        <f t="shared" si="931"/>
        <v>0</v>
      </c>
      <c r="S4221" t="str">
        <f t="shared" si="932"/>
        <v>16.25.00</v>
      </c>
      <c r="T4221" t="str">
        <f t="shared" si="933"/>
        <v>17.25.00</v>
      </c>
      <c r="U4221" t="str">
        <f t="shared" si="934"/>
        <v xml:space="preserve">5-mar-2020 </v>
      </c>
      <c r="V4221">
        <f t="shared" si="935"/>
        <v>3</v>
      </c>
      <c r="W4221">
        <f t="shared" si="936"/>
        <v>2020</v>
      </c>
      <c r="X4221">
        <f t="shared" si="937"/>
        <v>5</v>
      </c>
      <c r="Y4221" s="25">
        <f t="shared" si="938"/>
        <v>32506.300000000385</v>
      </c>
    </row>
    <row r="4222" spans="1:25">
      <c r="A4222" t="s">
        <v>3859</v>
      </c>
      <c r="B4222" t="s">
        <v>3860</v>
      </c>
      <c r="C4222" t="s">
        <v>25</v>
      </c>
      <c r="D4222">
        <v>1</v>
      </c>
      <c r="E4222" s="36">
        <v>-130.30000000000001</v>
      </c>
      <c r="F4222" s="4">
        <v>-1.09E-2</v>
      </c>
      <c r="G4222">
        <v>0</v>
      </c>
      <c r="H4222" s="25">
        <v>0</v>
      </c>
      <c r="I4222" s="25">
        <v>-130.30000000000001</v>
      </c>
      <c r="J4222" s="3">
        <v>10000</v>
      </c>
      <c r="K4222" s="7">
        <f t="shared" si="925"/>
        <v>-1</v>
      </c>
      <c r="L4222" s="6">
        <f t="shared" si="926"/>
        <v>-130.30000000000001</v>
      </c>
      <c r="M4222">
        <v>1</v>
      </c>
      <c r="N4222" s="9">
        <f t="shared" si="927"/>
        <v>0</v>
      </c>
      <c r="O4222" s="9">
        <f t="shared" si="928"/>
        <v>-1</v>
      </c>
      <c r="P4222" s="9">
        <f t="shared" si="929"/>
        <v>0</v>
      </c>
      <c r="Q4222" s="8">
        <f t="shared" si="930"/>
        <v>0</v>
      </c>
      <c r="R4222" s="8">
        <f t="shared" si="931"/>
        <v>-130.30000000000001</v>
      </c>
      <c r="S4222" t="str">
        <f t="shared" si="932"/>
        <v>17.00.00</v>
      </c>
      <c r="T4222" t="str">
        <f t="shared" si="933"/>
        <v>18.00.00</v>
      </c>
      <c r="U4222" t="str">
        <f t="shared" si="934"/>
        <v xml:space="preserve">5-mar-2020 </v>
      </c>
      <c r="V4222">
        <f t="shared" si="935"/>
        <v>3</v>
      </c>
      <c r="W4222">
        <f t="shared" si="936"/>
        <v>2020</v>
      </c>
      <c r="X4222">
        <f t="shared" si="937"/>
        <v>5</v>
      </c>
      <c r="Y4222" s="25">
        <f t="shared" si="938"/>
        <v>32376.000000000386</v>
      </c>
    </row>
    <row r="4223" spans="1:25">
      <c r="A4223" t="s">
        <v>5240</v>
      </c>
      <c r="B4223" t="s">
        <v>5240</v>
      </c>
      <c r="C4223" t="s">
        <v>55</v>
      </c>
      <c r="D4223">
        <v>0</v>
      </c>
      <c r="E4223" s="36">
        <v>-54.8</v>
      </c>
      <c r="F4223" s="4">
        <v>-4.7000000000000002E-3</v>
      </c>
      <c r="G4223">
        <v>0</v>
      </c>
      <c r="H4223" s="25">
        <v>0</v>
      </c>
      <c r="I4223" s="25">
        <v>-54.8</v>
      </c>
      <c r="J4223" s="3">
        <v>10000</v>
      </c>
      <c r="K4223" s="7">
        <f t="shared" si="925"/>
        <v>-2</v>
      </c>
      <c r="L4223" s="6">
        <f t="shared" si="926"/>
        <v>-185.10000000000002</v>
      </c>
      <c r="M4223">
        <v>1</v>
      </c>
      <c r="N4223" s="9">
        <f t="shared" si="927"/>
        <v>0</v>
      </c>
      <c r="O4223" s="9">
        <f t="shared" si="928"/>
        <v>-1</v>
      </c>
      <c r="P4223" s="9">
        <f t="shared" si="929"/>
        <v>0</v>
      </c>
      <c r="Q4223" s="8">
        <f t="shared" si="930"/>
        <v>0</v>
      </c>
      <c r="R4223" s="8">
        <f t="shared" si="931"/>
        <v>-54.8</v>
      </c>
      <c r="S4223" t="str">
        <f t="shared" si="932"/>
        <v>19.00.00</v>
      </c>
      <c r="T4223" t="str">
        <f t="shared" si="933"/>
        <v>19.00.00</v>
      </c>
      <c r="U4223" t="str">
        <f t="shared" si="934"/>
        <v xml:space="preserve">5-mar-2020 </v>
      </c>
      <c r="V4223">
        <f t="shared" si="935"/>
        <v>3</v>
      </c>
      <c r="W4223">
        <f t="shared" si="936"/>
        <v>2020</v>
      </c>
      <c r="X4223">
        <f t="shared" si="937"/>
        <v>5</v>
      </c>
      <c r="Y4223" s="25">
        <f t="shared" si="938"/>
        <v>32321.200000000386</v>
      </c>
    </row>
    <row r="4224" spans="1:25">
      <c r="A4224" t="s">
        <v>7209</v>
      </c>
      <c r="B4224" t="s">
        <v>7210</v>
      </c>
      <c r="C4224" t="s">
        <v>55</v>
      </c>
      <c r="D4224">
        <v>9</v>
      </c>
      <c r="E4224" s="36">
        <v>89.6</v>
      </c>
      <c r="F4224" s="4">
        <v>3.7000000000000002E-3</v>
      </c>
      <c r="G4224">
        <v>0</v>
      </c>
      <c r="H4224" s="25">
        <v>177.6</v>
      </c>
      <c r="I4224" s="25">
        <v>-78</v>
      </c>
      <c r="J4224" s="3">
        <v>10000</v>
      </c>
      <c r="K4224" s="7">
        <f t="shared" si="925"/>
        <v>1</v>
      </c>
      <c r="L4224" s="6">
        <f t="shared" si="926"/>
        <v>89.6</v>
      </c>
      <c r="M4224">
        <v>1</v>
      </c>
      <c r="N4224" s="9">
        <f t="shared" si="927"/>
        <v>1</v>
      </c>
      <c r="O4224" s="9">
        <f t="shared" si="928"/>
        <v>0</v>
      </c>
      <c r="P4224" s="9">
        <f t="shared" si="929"/>
        <v>0</v>
      </c>
      <c r="Q4224" s="8">
        <f t="shared" si="930"/>
        <v>89.6</v>
      </c>
      <c r="R4224" s="8">
        <f t="shared" si="931"/>
        <v>0</v>
      </c>
      <c r="S4224" t="str">
        <f t="shared" si="932"/>
        <v>9.05.00</v>
      </c>
      <c r="T4224" t="str">
        <f t="shared" si="933"/>
        <v>9.50.00</v>
      </c>
      <c r="U4224" t="str">
        <f t="shared" si="934"/>
        <v xml:space="preserve">5-mar-2020 </v>
      </c>
      <c r="V4224">
        <f t="shared" si="935"/>
        <v>3</v>
      </c>
      <c r="W4224">
        <f t="shared" si="936"/>
        <v>2020</v>
      </c>
      <c r="X4224">
        <f t="shared" si="937"/>
        <v>5</v>
      </c>
      <c r="Y4224" s="25">
        <f t="shared" si="938"/>
        <v>32410.800000000385</v>
      </c>
    </row>
    <row r="4225" spans="1:25">
      <c r="A4225" t="s">
        <v>7213</v>
      </c>
      <c r="B4225" t="s">
        <v>7214</v>
      </c>
      <c r="C4225" t="s">
        <v>55</v>
      </c>
      <c r="D4225">
        <v>11</v>
      </c>
      <c r="E4225" s="36">
        <v>292.39999999999998</v>
      </c>
      <c r="F4225" s="4">
        <v>1.2500000000000001E-2</v>
      </c>
      <c r="G4225">
        <v>0</v>
      </c>
      <c r="H4225" s="25">
        <v>292.39999999999998</v>
      </c>
      <c r="I4225" s="25">
        <v>0</v>
      </c>
      <c r="J4225" s="3">
        <v>10000</v>
      </c>
      <c r="K4225" s="7">
        <f t="shared" si="925"/>
        <v>2</v>
      </c>
      <c r="L4225" s="6">
        <f t="shared" si="926"/>
        <v>382</v>
      </c>
      <c r="M4225">
        <v>1</v>
      </c>
      <c r="N4225" s="9">
        <f t="shared" si="927"/>
        <v>1</v>
      </c>
      <c r="O4225" s="9">
        <f t="shared" si="928"/>
        <v>0</v>
      </c>
      <c r="P4225" s="9">
        <f t="shared" si="929"/>
        <v>0</v>
      </c>
      <c r="Q4225" s="8">
        <f t="shared" si="930"/>
        <v>292.39999999999998</v>
      </c>
      <c r="R4225" s="8">
        <f t="shared" si="931"/>
        <v>0</v>
      </c>
      <c r="S4225" t="str">
        <f t="shared" si="932"/>
        <v>10.10.00</v>
      </c>
      <c r="T4225" t="str">
        <f t="shared" si="933"/>
        <v>11.05.00</v>
      </c>
      <c r="U4225" t="str">
        <f t="shared" si="934"/>
        <v xml:space="preserve">6-mar-2020 </v>
      </c>
      <c r="V4225">
        <f t="shared" si="935"/>
        <v>3</v>
      </c>
      <c r="W4225">
        <f t="shared" si="936"/>
        <v>2020</v>
      </c>
      <c r="X4225">
        <f t="shared" si="937"/>
        <v>6</v>
      </c>
      <c r="Y4225" s="25">
        <f t="shared" si="938"/>
        <v>32703.200000000386</v>
      </c>
    </row>
    <row r="4226" spans="1:25">
      <c r="A4226" t="s">
        <v>5241</v>
      </c>
      <c r="B4226" t="s">
        <v>5241</v>
      </c>
      <c r="C4226" t="s">
        <v>55</v>
      </c>
      <c r="D4226">
        <v>0</v>
      </c>
      <c r="E4226" s="36">
        <v>36.200000000000003</v>
      </c>
      <c r="F4226" s="4">
        <v>3.0999999999999999E-3</v>
      </c>
      <c r="G4226">
        <v>0</v>
      </c>
      <c r="H4226" s="25">
        <v>36.200000000000003</v>
      </c>
      <c r="I4226" s="25">
        <v>0</v>
      </c>
      <c r="J4226" s="3">
        <v>10000</v>
      </c>
      <c r="K4226" s="7">
        <f t="shared" si="925"/>
        <v>3</v>
      </c>
      <c r="L4226" s="6">
        <f t="shared" si="926"/>
        <v>418.2</v>
      </c>
      <c r="M4226">
        <v>1</v>
      </c>
      <c r="N4226" s="9">
        <f t="shared" si="927"/>
        <v>1</v>
      </c>
      <c r="O4226" s="9">
        <f t="shared" si="928"/>
        <v>0</v>
      </c>
      <c r="P4226" s="9">
        <f t="shared" si="929"/>
        <v>0</v>
      </c>
      <c r="Q4226" s="8">
        <f t="shared" si="930"/>
        <v>36.200000000000003</v>
      </c>
      <c r="R4226" s="8">
        <f t="shared" si="931"/>
        <v>0</v>
      </c>
      <c r="S4226" t="str">
        <f t="shared" si="932"/>
        <v>11.00.00</v>
      </c>
      <c r="T4226" t="str">
        <f t="shared" si="933"/>
        <v>11.00.00</v>
      </c>
      <c r="U4226" t="str">
        <f t="shared" si="934"/>
        <v xml:space="preserve">6-mar-2020 </v>
      </c>
      <c r="V4226">
        <f t="shared" si="935"/>
        <v>3</v>
      </c>
      <c r="W4226">
        <f t="shared" si="936"/>
        <v>2020</v>
      </c>
      <c r="X4226">
        <f t="shared" si="937"/>
        <v>6</v>
      </c>
      <c r="Y4226" s="25">
        <f t="shared" si="938"/>
        <v>32739.400000000387</v>
      </c>
    </row>
    <row r="4227" spans="1:25">
      <c r="A4227" t="s">
        <v>2784</v>
      </c>
      <c r="B4227" t="s">
        <v>2785</v>
      </c>
      <c r="C4227" t="s">
        <v>55</v>
      </c>
      <c r="D4227">
        <v>3</v>
      </c>
      <c r="E4227" s="38">
        <v>-200</v>
      </c>
      <c r="F4227" s="4">
        <v>-8.6999999999999994E-3</v>
      </c>
      <c r="G4227">
        <v>0</v>
      </c>
      <c r="H4227" s="25">
        <v>54.4</v>
      </c>
      <c r="I4227" s="25">
        <v>-200</v>
      </c>
      <c r="J4227" s="3">
        <v>10000</v>
      </c>
      <c r="K4227" s="7">
        <f t="shared" si="925"/>
        <v>-1</v>
      </c>
      <c r="L4227" s="6">
        <f t="shared" si="926"/>
        <v>-200</v>
      </c>
      <c r="M4227">
        <v>1</v>
      </c>
      <c r="N4227" s="9">
        <f t="shared" si="927"/>
        <v>0</v>
      </c>
      <c r="O4227" s="9">
        <f t="shared" si="928"/>
        <v>-1</v>
      </c>
      <c r="P4227" s="9">
        <f t="shared" si="929"/>
        <v>0</v>
      </c>
      <c r="Q4227" s="8">
        <f t="shared" si="930"/>
        <v>0</v>
      </c>
      <c r="R4227" s="8">
        <f t="shared" si="931"/>
        <v>-200</v>
      </c>
      <c r="S4227" t="str">
        <f t="shared" si="932"/>
        <v>13.00.00</v>
      </c>
      <c r="T4227" t="str">
        <f t="shared" si="933"/>
        <v>16.00.00</v>
      </c>
      <c r="U4227" t="str">
        <f t="shared" si="934"/>
        <v xml:space="preserve">6-mar-2020 </v>
      </c>
      <c r="V4227">
        <f t="shared" si="935"/>
        <v>3</v>
      </c>
      <c r="W4227">
        <f t="shared" si="936"/>
        <v>2020</v>
      </c>
      <c r="X4227">
        <f t="shared" si="937"/>
        <v>6</v>
      </c>
      <c r="Y4227" s="25">
        <f t="shared" si="938"/>
        <v>32539.400000000387</v>
      </c>
    </row>
    <row r="4228" spans="1:25">
      <c r="A4228" t="s">
        <v>7215</v>
      </c>
      <c r="B4228" t="s">
        <v>7216</v>
      </c>
      <c r="C4228" t="s">
        <v>25</v>
      </c>
      <c r="D4228">
        <v>9</v>
      </c>
      <c r="E4228" s="36">
        <v>-46.7</v>
      </c>
      <c r="F4228" s="4">
        <v>-4.0000000000000001E-3</v>
      </c>
      <c r="G4228">
        <v>0</v>
      </c>
      <c r="H4228" s="25">
        <v>39.5</v>
      </c>
      <c r="I4228" s="25">
        <v>-60.2</v>
      </c>
      <c r="J4228" s="3">
        <v>10000</v>
      </c>
      <c r="K4228" s="7">
        <f t="shared" si="925"/>
        <v>-2</v>
      </c>
      <c r="L4228" s="6">
        <f t="shared" si="926"/>
        <v>-246.7</v>
      </c>
      <c r="M4228">
        <v>1</v>
      </c>
      <c r="N4228" s="9">
        <f t="shared" si="927"/>
        <v>0</v>
      </c>
      <c r="O4228" s="9">
        <f t="shared" si="928"/>
        <v>-1</v>
      </c>
      <c r="P4228" s="9">
        <f t="shared" si="929"/>
        <v>0</v>
      </c>
      <c r="Q4228" s="8">
        <f t="shared" si="930"/>
        <v>0</v>
      </c>
      <c r="R4228" s="8">
        <f t="shared" si="931"/>
        <v>-46.7</v>
      </c>
      <c r="S4228" t="str">
        <f t="shared" si="932"/>
        <v>16.40.00</v>
      </c>
      <c r="T4228" t="str">
        <f t="shared" si="933"/>
        <v>17.25.00</v>
      </c>
      <c r="U4228" t="str">
        <f t="shared" si="934"/>
        <v xml:space="preserve">6-mar-2020 </v>
      </c>
      <c r="V4228">
        <f t="shared" si="935"/>
        <v>3</v>
      </c>
      <c r="W4228">
        <f t="shared" si="936"/>
        <v>2020</v>
      </c>
      <c r="X4228">
        <f t="shared" si="937"/>
        <v>6</v>
      </c>
      <c r="Y4228" s="25">
        <f t="shared" si="938"/>
        <v>32492.700000000386</v>
      </c>
    </row>
    <row r="4229" spans="1:25">
      <c r="A4229" t="s">
        <v>7217</v>
      </c>
      <c r="B4229" t="s">
        <v>7218</v>
      </c>
      <c r="C4229" t="s">
        <v>25</v>
      </c>
      <c r="D4229">
        <v>5</v>
      </c>
      <c r="E4229" s="36">
        <v>89.5</v>
      </c>
      <c r="F4229" s="4">
        <v>8.3000000000000001E-3</v>
      </c>
      <c r="G4229">
        <v>0</v>
      </c>
      <c r="H4229" s="25">
        <v>162.5</v>
      </c>
      <c r="I4229" s="25">
        <v>0</v>
      </c>
      <c r="J4229" s="3">
        <v>10000</v>
      </c>
      <c r="K4229" s="7">
        <f t="shared" si="925"/>
        <v>1</v>
      </c>
      <c r="L4229" s="6">
        <f t="shared" si="926"/>
        <v>89.5</v>
      </c>
      <c r="M4229">
        <v>1</v>
      </c>
      <c r="N4229" s="9">
        <f t="shared" si="927"/>
        <v>1</v>
      </c>
      <c r="O4229" s="9">
        <f t="shared" si="928"/>
        <v>0</v>
      </c>
      <c r="P4229" s="9">
        <f t="shared" si="929"/>
        <v>0</v>
      </c>
      <c r="Q4229" s="8">
        <f t="shared" si="930"/>
        <v>89.5</v>
      </c>
      <c r="R4229" s="8">
        <f t="shared" si="931"/>
        <v>0</v>
      </c>
      <c r="S4229" t="str">
        <f t="shared" si="932"/>
        <v>10.05.00</v>
      </c>
      <c r="T4229" t="str">
        <f t="shared" si="933"/>
        <v>10.30.00</v>
      </c>
      <c r="U4229" t="str">
        <f t="shared" si="934"/>
        <v xml:space="preserve">9-mar-2020 </v>
      </c>
      <c r="V4229">
        <f t="shared" si="935"/>
        <v>3</v>
      </c>
      <c r="W4229">
        <f t="shared" si="936"/>
        <v>2020</v>
      </c>
      <c r="X4229">
        <f t="shared" si="937"/>
        <v>9</v>
      </c>
      <c r="Y4229" s="25">
        <f t="shared" si="938"/>
        <v>32582.200000000386</v>
      </c>
    </row>
    <row r="4230" spans="1:25">
      <c r="A4230" t="s">
        <v>7219</v>
      </c>
      <c r="B4230" t="s">
        <v>7220</v>
      </c>
      <c r="C4230" t="s">
        <v>25</v>
      </c>
      <c r="D4230">
        <v>27</v>
      </c>
      <c r="E4230" s="36">
        <v>-127</v>
      </c>
      <c r="F4230" s="4">
        <v>-1.17E-2</v>
      </c>
      <c r="G4230">
        <v>0</v>
      </c>
      <c r="H4230" s="25">
        <v>69.5</v>
      </c>
      <c r="I4230" s="25">
        <v>-139.30000000000001</v>
      </c>
      <c r="J4230" s="3">
        <v>10000</v>
      </c>
      <c r="K4230" s="7">
        <f t="shared" si="925"/>
        <v>-1</v>
      </c>
      <c r="L4230" s="6">
        <f t="shared" si="926"/>
        <v>-127</v>
      </c>
      <c r="M4230">
        <v>1</v>
      </c>
      <c r="N4230" s="9">
        <f t="shared" si="927"/>
        <v>0</v>
      </c>
      <c r="O4230" s="9">
        <f t="shared" si="928"/>
        <v>-1</v>
      </c>
      <c r="P4230" s="9">
        <f t="shared" si="929"/>
        <v>0</v>
      </c>
      <c r="Q4230" s="8">
        <f t="shared" si="930"/>
        <v>0</v>
      </c>
      <c r="R4230" s="8">
        <f t="shared" si="931"/>
        <v>-127</v>
      </c>
      <c r="S4230" t="str">
        <f t="shared" si="932"/>
        <v>10.35.00</v>
      </c>
      <c r="T4230" t="str">
        <f t="shared" si="933"/>
        <v>12.50.00</v>
      </c>
      <c r="U4230" t="str">
        <f t="shared" si="934"/>
        <v xml:space="preserve">9-mar-2020 </v>
      </c>
      <c r="V4230">
        <f t="shared" si="935"/>
        <v>3</v>
      </c>
      <c r="W4230">
        <f t="shared" si="936"/>
        <v>2020</v>
      </c>
      <c r="X4230">
        <f t="shared" si="937"/>
        <v>9</v>
      </c>
      <c r="Y4230" s="25">
        <f t="shared" si="938"/>
        <v>32455.200000000386</v>
      </c>
    </row>
    <row r="4231" spans="1:25">
      <c r="A4231" t="s">
        <v>7220</v>
      </c>
      <c r="B4231" t="s">
        <v>7221</v>
      </c>
      <c r="C4231" t="s">
        <v>55</v>
      </c>
      <c r="D4231">
        <v>11</v>
      </c>
      <c r="E4231" s="36">
        <v>80</v>
      </c>
      <c r="F4231" s="4">
        <v>3.7000000000000002E-3</v>
      </c>
      <c r="G4231">
        <v>0</v>
      </c>
      <c r="H4231" s="25">
        <v>157.80000000000001</v>
      </c>
      <c r="I4231" s="25">
        <v>-11.6</v>
      </c>
      <c r="J4231" s="3">
        <v>10000</v>
      </c>
      <c r="K4231" s="7">
        <f t="shared" ref="K4231:K4294" si="939">+IF(AND(E4231&gt;=0,E4230&gt;=0),K4230+1,IF(AND(E4231&lt;0,E4230&lt;0),K4230-1,IF(AND(E4231&gt;=0,E4230&lt;0),1,-1)))</f>
        <v>1</v>
      </c>
      <c r="L4231" s="6">
        <f t="shared" ref="L4231:L4294" si="940">+IF(AND(E4231&gt;=0,E4230&gt;=0),L4230+E4231,IF(AND(E4231&lt;0,E4230&lt;0),L4230+E4231,E4231))</f>
        <v>80</v>
      </c>
      <c r="M4231">
        <v>1</v>
      </c>
      <c r="N4231" s="9">
        <f t="shared" ref="N4231:N4294" si="941">+IF(E4231&gt;0,1,0)</f>
        <v>1</v>
      </c>
      <c r="O4231" s="9">
        <f t="shared" ref="O4231:O4294" si="942">+IF(E4231&lt;0,-1,0)</f>
        <v>0</v>
      </c>
      <c r="P4231" s="9">
        <f t="shared" ref="P4231:P4294" si="943">+IF(E4231=0,1,0)</f>
        <v>0</v>
      </c>
      <c r="Q4231" s="8">
        <f t="shared" ref="Q4231:Q4294" si="944">IF(E4231&gt;=0,E4231,0)</f>
        <v>80</v>
      </c>
      <c r="R4231" s="8">
        <f t="shared" ref="R4231:R4294" si="945">IF(E4231&lt;0,E4231,0)</f>
        <v>0</v>
      </c>
      <c r="S4231" t="str">
        <f t="shared" ref="S4231:S4294" si="946">REPLACE(A4231,1,SEARCH(" ",A4231),"")</f>
        <v>12.50.00</v>
      </c>
      <c r="T4231" t="str">
        <f t="shared" ref="T4231:T4294" si="947">REPLACE(B4231,1,SEARCH(" ",B4231),"")</f>
        <v>13.45.00</v>
      </c>
      <c r="U4231" t="str">
        <f t="shared" ref="U4231:U4294" si="948">LEFT(A4231,11)</f>
        <v xml:space="preserve">9-mar-2020 </v>
      </c>
      <c r="V4231">
        <f t="shared" ref="V4231:V4294" si="949">MONTH(U4231)</f>
        <v>3</v>
      </c>
      <c r="W4231">
        <f t="shared" ref="W4231:W4294" si="950">YEAR(U4231)</f>
        <v>2020</v>
      </c>
      <c r="X4231">
        <f t="shared" ref="X4231:X4294" si="951">DAY(U4231)</f>
        <v>9</v>
      </c>
      <c r="Y4231" s="25">
        <f t="shared" ref="Y4231:Y4294" si="952">Y4230+E4231</f>
        <v>32535.200000000386</v>
      </c>
    </row>
    <row r="4232" spans="1:25">
      <c r="A4232" t="s">
        <v>7222</v>
      </c>
      <c r="B4232" t="s">
        <v>7223</v>
      </c>
      <c r="C4232" t="s">
        <v>25</v>
      </c>
      <c r="D4232">
        <v>25</v>
      </c>
      <c r="E4232" s="36">
        <v>-129.69999999999999</v>
      </c>
      <c r="F4232" s="4">
        <v>-1.2E-2</v>
      </c>
      <c r="G4232">
        <v>0</v>
      </c>
      <c r="H4232" s="25">
        <v>0</v>
      </c>
      <c r="I4232" s="25">
        <v>-157.19999999999999</v>
      </c>
      <c r="J4232" s="3">
        <v>10000</v>
      </c>
      <c r="K4232" s="7">
        <f t="shared" si="939"/>
        <v>-1</v>
      </c>
      <c r="L4232" s="6">
        <f t="shared" si="940"/>
        <v>-129.69999999999999</v>
      </c>
      <c r="M4232">
        <v>1</v>
      </c>
      <c r="N4232" s="9">
        <f t="shared" si="941"/>
        <v>0</v>
      </c>
      <c r="O4232" s="9">
        <f t="shared" si="942"/>
        <v>-1</v>
      </c>
      <c r="P4232" s="9">
        <f t="shared" si="943"/>
        <v>0</v>
      </c>
      <c r="Q4232" s="8">
        <f t="shared" si="944"/>
        <v>0</v>
      </c>
      <c r="R4232" s="8">
        <f t="shared" si="945"/>
        <v>-129.69999999999999</v>
      </c>
      <c r="S4232" t="str">
        <f t="shared" si="946"/>
        <v>15.20.00</v>
      </c>
      <c r="T4232" t="str">
        <f t="shared" si="947"/>
        <v>17.25.00</v>
      </c>
      <c r="U4232" t="str">
        <f t="shared" si="948"/>
        <v xml:space="preserve">9-mar-2020 </v>
      </c>
      <c r="V4232">
        <f t="shared" si="949"/>
        <v>3</v>
      </c>
      <c r="W4232">
        <f t="shared" si="950"/>
        <v>2020</v>
      </c>
      <c r="X4232">
        <f t="shared" si="951"/>
        <v>9</v>
      </c>
      <c r="Y4232" s="25">
        <f t="shared" si="952"/>
        <v>32405.500000000386</v>
      </c>
    </row>
    <row r="4233" spans="1:25">
      <c r="A4233" t="s">
        <v>5242</v>
      </c>
      <c r="B4233" t="s">
        <v>5242</v>
      </c>
      <c r="C4233" t="s">
        <v>55</v>
      </c>
      <c r="D4233">
        <v>0</v>
      </c>
      <c r="E4233" s="36">
        <v>-23.8</v>
      </c>
      <c r="F4233" s="4">
        <v>-2.3E-3</v>
      </c>
      <c r="G4233">
        <v>0</v>
      </c>
      <c r="H4233" s="25">
        <v>0</v>
      </c>
      <c r="I4233" s="25">
        <v>-23.8</v>
      </c>
      <c r="J4233" s="3">
        <v>10000</v>
      </c>
      <c r="K4233" s="7">
        <f t="shared" si="939"/>
        <v>-2</v>
      </c>
      <c r="L4233" s="6">
        <f t="shared" si="940"/>
        <v>-153.5</v>
      </c>
      <c r="M4233">
        <v>1</v>
      </c>
      <c r="N4233" s="9">
        <f t="shared" si="941"/>
        <v>0</v>
      </c>
      <c r="O4233" s="9">
        <f t="shared" si="942"/>
        <v>-1</v>
      </c>
      <c r="P4233" s="9">
        <f t="shared" si="943"/>
        <v>0</v>
      </c>
      <c r="Q4233" s="8">
        <f t="shared" si="944"/>
        <v>0</v>
      </c>
      <c r="R4233" s="8">
        <f t="shared" si="945"/>
        <v>-23.8</v>
      </c>
      <c r="S4233" t="str">
        <f t="shared" si="946"/>
        <v>19.00.00</v>
      </c>
      <c r="T4233" t="str">
        <f t="shared" si="947"/>
        <v>19.00.00</v>
      </c>
      <c r="U4233" t="str">
        <f t="shared" si="948"/>
        <v xml:space="preserve">9-mar-2020 </v>
      </c>
      <c r="V4233">
        <f t="shared" si="949"/>
        <v>3</v>
      </c>
      <c r="W4233">
        <f t="shared" si="950"/>
        <v>2020</v>
      </c>
      <c r="X4233">
        <f t="shared" si="951"/>
        <v>9</v>
      </c>
      <c r="Y4233" s="25">
        <f t="shared" si="952"/>
        <v>32381.700000000386</v>
      </c>
    </row>
    <row r="4234" spans="1:25">
      <c r="A4234" t="s">
        <v>7224</v>
      </c>
      <c r="B4234" t="s">
        <v>7225</v>
      </c>
      <c r="C4234" t="s">
        <v>25</v>
      </c>
      <c r="D4234">
        <v>20</v>
      </c>
      <c r="E4234" s="36">
        <v>8</v>
      </c>
      <c r="F4234" s="4">
        <v>6.9999999999999999E-4</v>
      </c>
      <c r="G4234">
        <v>0</v>
      </c>
      <c r="H4234" s="25">
        <v>82</v>
      </c>
      <c r="I4234" s="25">
        <v>0</v>
      </c>
      <c r="J4234" s="3">
        <v>10000</v>
      </c>
      <c r="K4234" s="7">
        <f t="shared" si="939"/>
        <v>1</v>
      </c>
      <c r="L4234" s="6">
        <f t="shared" si="940"/>
        <v>8</v>
      </c>
      <c r="M4234">
        <v>1</v>
      </c>
      <c r="N4234" s="9">
        <f t="shared" si="941"/>
        <v>1</v>
      </c>
      <c r="O4234" s="9">
        <f t="shared" si="942"/>
        <v>0</v>
      </c>
      <c r="P4234" s="9">
        <f t="shared" si="943"/>
        <v>0</v>
      </c>
      <c r="Q4234" s="8">
        <f t="shared" si="944"/>
        <v>8</v>
      </c>
      <c r="R4234" s="8">
        <f t="shared" si="945"/>
        <v>0</v>
      </c>
      <c r="S4234" t="str">
        <f t="shared" si="946"/>
        <v>10.35.00</v>
      </c>
      <c r="T4234" t="str">
        <f t="shared" si="947"/>
        <v>12.15.00</v>
      </c>
      <c r="U4234" t="str">
        <f t="shared" si="948"/>
        <v>10-mar-2020</v>
      </c>
      <c r="V4234">
        <f t="shared" si="949"/>
        <v>3</v>
      </c>
      <c r="W4234">
        <f t="shared" si="950"/>
        <v>2020</v>
      </c>
      <c r="X4234">
        <f t="shared" si="951"/>
        <v>10</v>
      </c>
      <c r="Y4234" s="25">
        <f t="shared" si="952"/>
        <v>32389.700000000386</v>
      </c>
    </row>
    <row r="4235" spans="1:25">
      <c r="A4235" t="s">
        <v>7226</v>
      </c>
      <c r="B4235" t="s">
        <v>7227</v>
      </c>
      <c r="C4235" t="s">
        <v>55</v>
      </c>
      <c r="D4235">
        <v>9</v>
      </c>
      <c r="E4235" s="36">
        <v>119.8</v>
      </c>
      <c r="F4235" s="4">
        <v>5.4999999999999997E-3</v>
      </c>
      <c r="G4235">
        <v>0</v>
      </c>
      <c r="H4235" s="25">
        <v>197.8</v>
      </c>
      <c r="I4235" s="25">
        <v>-52</v>
      </c>
      <c r="J4235" s="3">
        <v>10000</v>
      </c>
      <c r="K4235" s="7">
        <f t="shared" si="939"/>
        <v>2</v>
      </c>
      <c r="L4235" s="6">
        <f t="shared" si="940"/>
        <v>127.8</v>
      </c>
      <c r="M4235">
        <v>1</v>
      </c>
      <c r="N4235" s="9">
        <f t="shared" si="941"/>
        <v>1</v>
      </c>
      <c r="O4235" s="9">
        <f t="shared" si="942"/>
        <v>0</v>
      </c>
      <c r="P4235" s="9">
        <f t="shared" si="943"/>
        <v>0</v>
      </c>
      <c r="Q4235" s="8">
        <f t="shared" si="944"/>
        <v>119.8</v>
      </c>
      <c r="R4235" s="8">
        <f t="shared" si="945"/>
        <v>0</v>
      </c>
      <c r="S4235" t="str">
        <f t="shared" si="946"/>
        <v>13.00.00</v>
      </c>
      <c r="T4235" t="str">
        <f t="shared" si="947"/>
        <v>13.45.00</v>
      </c>
      <c r="U4235" t="str">
        <f t="shared" si="948"/>
        <v>10-mar-2020</v>
      </c>
      <c r="V4235">
        <f t="shared" si="949"/>
        <v>3</v>
      </c>
      <c r="W4235">
        <f t="shared" si="950"/>
        <v>2020</v>
      </c>
      <c r="X4235">
        <f t="shared" si="951"/>
        <v>10</v>
      </c>
      <c r="Y4235" s="25">
        <f t="shared" si="952"/>
        <v>32509.500000000386</v>
      </c>
    </row>
    <row r="4236" spans="1:25">
      <c r="A4236" t="s">
        <v>5243</v>
      </c>
      <c r="B4236" t="s">
        <v>5243</v>
      </c>
      <c r="C4236" t="s">
        <v>25</v>
      </c>
      <c r="D4236">
        <v>0</v>
      </c>
      <c r="E4236" s="36">
        <v>29.2</v>
      </c>
      <c r="F4236" s="4">
        <v>2.7000000000000001E-3</v>
      </c>
      <c r="G4236">
        <v>0</v>
      </c>
      <c r="H4236" s="25">
        <v>29.2</v>
      </c>
      <c r="I4236" s="25">
        <v>0</v>
      </c>
      <c r="J4236" s="3">
        <v>10000</v>
      </c>
      <c r="K4236" s="7">
        <f t="shared" si="939"/>
        <v>3</v>
      </c>
      <c r="L4236" s="6">
        <f t="shared" si="940"/>
        <v>157</v>
      </c>
      <c r="M4236">
        <v>1</v>
      </c>
      <c r="N4236" s="9">
        <f t="shared" si="941"/>
        <v>1</v>
      </c>
      <c r="O4236" s="9">
        <f t="shared" si="942"/>
        <v>0</v>
      </c>
      <c r="P4236" s="9">
        <f t="shared" si="943"/>
        <v>0</v>
      </c>
      <c r="Q4236" s="8">
        <f t="shared" si="944"/>
        <v>29.2</v>
      </c>
      <c r="R4236" s="8">
        <f t="shared" si="945"/>
        <v>0</v>
      </c>
      <c r="S4236" t="str">
        <f t="shared" si="946"/>
        <v>2.00.00</v>
      </c>
      <c r="T4236" t="str">
        <f t="shared" si="947"/>
        <v>2.00.00</v>
      </c>
      <c r="U4236" t="str">
        <f t="shared" si="948"/>
        <v>10-mar-2020</v>
      </c>
      <c r="V4236">
        <f t="shared" si="949"/>
        <v>3</v>
      </c>
      <c r="W4236">
        <f t="shared" si="950"/>
        <v>2020</v>
      </c>
      <c r="X4236">
        <f t="shared" si="951"/>
        <v>10</v>
      </c>
      <c r="Y4236" s="25">
        <f t="shared" si="952"/>
        <v>32538.700000000386</v>
      </c>
    </row>
    <row r="4237" spans="1:25">
      <c r="A4237" t="s">
        <v>7230</v>
      </c>
      <c r="B4237" t="s">
        <v>7231</v>
      </c>
      <c r="C4237" t="s">
        <v>55</v>
      </c>
      <c r="D4237">
        <v>15</v>
      </c>
      <c r="E4237" s="36">
        <v>67</v>
      </c>
      <c r="F4237" s="4">
        <v>3.2000000000000002E-3</v>
      </c>
      <c r="G4237">
        <v>0</v>
      </c>
      <c r="H4237" s="25">
        <v>143</v>
      </c>
      <c r="I4237" s="25">
        <v>-107</v>
      </c>
      <c r="J4237" s="3">
        <v>10000</v>
      </c>
      <c r="K4237" s="7">
        <f t="shared" si="939"/>
        <v>4</v>
      </c>
      <c r="L4237" s="6">
        <f t="shared" si="940"/>
        <v>224</v>
      </c>
      <c r="M4237">
        <v>1</v>
      </c>
      <c r="N4237" s="9">
        <f t="shared" si="941"/>
        <v>1</v>
      </c>
      <c r="O4237" s="9">
        <f t="shared" si="942"/>
        <v>0</v>
      </c>
      <c r="P4237" s="9">
        <f t="shared" si="943"/>
        <v>0</v>
      </c>
      <c r="Q4237" s="8">
        <f t="shared" si="944"/>
        <v>67</v>
      </c>
      <c r="R4237" s="8">
        <f t="shared" si="945"/>
        <v>0</v>
      </c>
      <c r="S4237" t="str">
        <f t="shared" si="946"/>
        <v>11.40.00</v>
      </c>
      <c r="T4237" t="str">
        <f t="shared" si="947"/>
        <v>12.55.00</v>
      </c>
      <c r="U4237" t="str">
        <f t="shared" si="948"/>
        <v>11-mar-2020</v>
      </c>
      <c r="V4237">
        <f t="shared" si="949"/>
        <v>3</v>
      </c>
      <c r="W4237">
        <f t="shared" si="950"/>
        <v>2020</v>
      </c>
      <c r="X4237">
        <f t="shared" si="951"/>
        <v>11</v>
      </c>
      <c r="Y4237" s="25">
        <f t="shared" si="952"/>
        <v>32605.700000000386</v>
      </c>
    </row>
    <row r="4238" spans="1:25">
      <c r="A4238" t="s">
        <v>2786</v>
      </c>
      <c r="B4238" t="s">
        <v>2787</v>
      </c>
      <c r="C4238" t="s">
        <v>55</v>
      </c>
      <c r="D4238">
        <v>5</v>
      </c>
      <c r="E4238" s="38">
        <v>400</v>
      </c>
      <c r="F4238" s="4">
        <v>1.89E-2</v>
      </c>
      <c r="G4238">
        <v>0</v>
      </c>
      <c r="H4238" s="25">
        <v>400</v>
      </c>
      <c r="I4238" s="25">
        <v>0</v>
      </c>
      <c r="J4238" s="3">
        <v>10000</v>
      </c>
      <c r="K4238" s="7">
        <f t="shared" si="939"/>
        <v>5</v>
      </c>
      <c r="L4238" s="6">
        <f t="shared" si="940"/>
        <v>624</v>
      </c>
      <c r="M4238">
        <v>1</v>
      </c>
      <c r="N4238" s="9">
        <f t="shared" si="941"/>
        <v>1</v>
      </c>
      <c r="O4238" s="9">
        <f t="shared" si="942"/>
        <v>0</v>
      </c>
      <c r="P4238" s="9">
        <f t="shared" si="943"/>
        <v>0</v>
      </c>
      <c r="Q4238" s="8">
        <f t="shared" si="944"/>
        <v>400</v>
      </c>
      <c r="R4238" s="8">
        <f t="shared" si="945"/>
        <v>0</v>
      </c>
      <c r="S4238" t="str">
        <f t="shared" si="946"/>
        <v>13.00.00</v>
      </c>
      <c r="T4238" t="str">
        <f t="shared" si="947"/>
        <v>18.00.00</v>
      </c>
      <c r="U4238" t="str">
        <f t="shared" si="948"/>
        <v>11-mar-2020</v>
      </c>
      <c r="V4238">
        <f t="shared" si="949"/>
        <v>3</v>
      </c>
      <c r="W4238">
        <f t="shared" si="950"/>
        <v>2020</v>
      </c>
      <c r="X4238">
        <f t="shared" si="951"/>
        <v>11</v>
      </c>
      <c r="Y4238" s="25">
        <f t="shared" si="952"/>
        <v>33005.70000000039</v>
      </c>
    </row>
    <row r="4239" spans="1:25">
      <c r="A4239" t="s">
        <v>7232</v>
      </c>
      <c r="B4239" t="s">
        <v>7233</v>
      </c>
      <c r="C4239" t="s">
        <v>25</v>
      </c>
      <c r="D4239">
        <v>25</v>
      </c>
      <c r="E4239" s="36">
        <v>-94.7</v>
      </c>
      <c r="F4239" s="4">
        <v>-8.9999999999999993E-3</v>
      </c>
      <c r="G4239">
        <v>0</v>
      </c>
      <c r="H4239" s="25">
        <v>0</v>
      </c>
      <c r="I4239" s="25">
        <v>-146.9</v>
      </c>
      <c r="J4239" s="3">
        <v>10000</v>
      </c>
      <c r="K4239" s="7">
        <f t="shared" si="939"/>
        <v>-1</v>
      </c>
      <c r="L4239" s="6">
        <f t="shared" si="940"/>
        <v>-94.7</v>
      </c>
      <c r="M4239">
        <v>1</v>
      </c>
      <c r="N4239" s="9">
        <f t="shared" si="941"/>
        <v>0</v>
      </c>
      <c r="O4239" s="9">
        <f t="shared" si="942"/>
        <v>-1</v>
      </c>
      <c r="P4239" s="9">
        <f t="shared" si="943"/>
        <v>0</v>
      </c>
      <c r="Q4239" s="8">
        <f t="shared" si="944"/>
        <v>0</v>
      </c>
      <c r="R4239" s="8">
        <f t="shared" si="945"/>
        <v>-94.7</v>
      </c>
      <c r="S4239" t="str">
        <f t="shared" si="946"/>
        <v>15.20.00</v>
      </c>
      <c r="T4239" t="str">
        <f t="shared" si="947"/>
        <v>17.25.00</v>
      </c>
      <c r="U4239" t="str">
        <f t="shared" si="948"/>
        <v>11-mar-2020</v>
      </c>
      <c r="V4239">
        <f t="shared" si="949"/>
        <v>3</v>
      </c>
      <c r="W4239">
        <f t="shared" si="950"/>
        <v>2020</v>
      </c>
      <c r="X4239">
        <f t="shared" si="951"/>
        <v>11</v>
      </c>
      <c r="Y4239" s="25">
        <f t="shared" si="952"/>
        <v>32911.000000000393</v>
      </c>
    </row>
    <row r="4240" spans="1:25">
      <c r="A4240" t="s">
        <v>5244</v>
      </c>
      <c r="B4240" t="s">
        <v>5245</v>
      </c>
      <c r="C4240" t="s">
        <v>55</v>
      </c>
      <c r="D4240">
        <v>1</v>
      </c>
      <c r="E4240" s="36">
        <v>12.2</v>
      </c>
      <c r="F4240" s="4">
        <v>1.1999999999999999E-3</v>
      </c>
      <c r="G4240">
        <v>0</v>
      </c>
      <c r="H4240" s="25">
        <v>26.6</v>
      </c>
      <c r="I4240" s="25">
        <v>0</v>
      </c>
      <c r="J4240" s="3">
        <v>10000</v>
      </c>
      <c r="K4240" s="7">
        <f t="shared" si="939"/>
        <v>1</v>
      </c>
      <c r="L4240" s="6">
        <f t="shared" si="940"/>
        <v>12.2</v>
      </c>
      <c r="M4240">
        <v>1</v>
      </c>
      <c r="N4240" s="9">
        <f t="shared" si="941"/>
        <v>1</v>
      </c>
      <c r="O4240" s="9">
        <f t="shared" si="942"/>
        <v>0</v>
      </c>
      <c r="P4240" s="9">
        <f t="shared" si="943"/>
        <v>0</v>
      </c>
      <c r="Q4240" s="8">
        <f t="shared" si="944"/>
        <v>12.2</v>
      </c>
      <c r="R4240" s="8">
        <f t="shared" si="945"/>
        <v>0</v>
      </c>
      <c r="S4240" t="str">
        <f t="shared" si="946"/>
        <v>16.00.00</v>
      </c>
      <c r="T4240" t="str">
        <f t="shared" si="947"/>
        <v>17.00.00</v>
      </c>
      <c r="U4240" t="str">
        <f t="shared" si="948"/>
        <v>11-mar-2020</v>
      </c>
      <c r="V4240">
        <f t="shared" si="949"/>
        <v>3</v>
      </c>
      <c r="W4240">
        <f t="shared" si="950"/>
        <v>2020</v>
      </c>
      <c r="X4240">
        <f t="shared" si="951"/>
        <v>11</v>
      </c>
      <c r="Y4240" s="25">
        <f t="shared" si="952"/>
        <v>32923.20000000039</v>
      </c>
    </row>
    <row r="4241" spans="1:25">
      <c r="A4241" t="s">
        <v>7228</v>
      </c>
      <c r="B4241" t="s">
        <v>7229</v>
      </c>
      <c r="C4241" t="s">
        <v>25</v>
      </c>
      <c r="D4241">
        <v>15</v>
      </c>
      <c r="E4241" s="36">
        <v>61.3</v>
      </c>
      <c r="F4241" s="4">
        <v>5.7999999999999996E-3</v>
      </c>
      <c r="G4241">
        <v>0</v>
      </c>
      <c r="H4241" s="25">
        <v>133.30000000000001</v>
      </c>
      <c r="I4241" s="25">
        <v>-19.2</v>
      </c>
      <c r="J4241" s="3">
        <v>10000</v>
      </c>
      <c r="K4241" s="7">
        <f t="shared" si="939"/>
        <v>2</v>
      </c>
      <c r="L4241" s="6">
        <f t="shared" si="940"/>
        <v>73.5</v>
      </c>
      <c r="M4241">
        <v>1</v>
      </c>
      <c r="N4241" s="9">
        <f t="shared" si="941"/>
        <v>1</v>
      </c>
      <c r="O4241" s="9">
        <f t="shared" si="942"/>
        <v>0</v>
      </c>
      <c r="P4241" s="9">
        <f t="shared" si="943"/>
        <v>0</v>
      </c>
      <c r="Q4241" s="8">
        <f t="shared" si="944"/>
        <v>61.3</v>
      </c>
      <c r="R4241" s="8">
        <f t="shared" si="945"/>
        <v>0</v>
      </c>
      <c r="S4241" t="str">
        <f t="shared" si="946"/>
        <v>9.00.00</v>
      </c>
      <c r="T4241" t="str">
        <f t="shared" si="947"/>
        <v>10.15.00</v>
      </c>
      <c r="U4241" t="str">
        <f t="shared" si="948"/>
        <v>11-mar-2020</v>
      </c>
      <c r="V4241">
        <f t="shared" si="949"/>
        <v>3</v>
      </c>
      <c r="W4241">
        <f t="shared" si="950"/>
        <v>2020</v>
      </c>
      <c r="X4241">
        <f t="shared" si="951"/>
        <v>11</v>
      </c>
      <c r="Y4241" s="25">
        <f t="shared" si="952"/>
        <v>32984.500000000393</v>
      </c>
    </row>
    <row r="4242" spans="1:25">
      <c r="A4242" t="s">
        <v>7234</v>
      </c>
      <c r="B4242" t="s">
        <v>7235</v>
      </c>
      <c r="C4242" t="s">
        <v>25</v>
      </c>
      <c r="D4242">
        <v>13</v>
      </c>
      <c r="E4242" s="36">
        <v>11</v>
      </c>
      <c r="F4242" s="4">
        <v>1.1000000000000001E-3</v>
      </c>
      <c r="G4242">
        <v>0</v>
      </c>
      <c r="H4242" s="25">
        <v>78</v>
      </c>
      <c r="I4242" s="25">
        <v>-0.2</v>
      </c>
      <c r="J4242" s="3">
        <v>10000</v>
      </c>
      <c r="K4242" s="7">
        <f t="shared" si="939"/>
        <v>3</v>
      </c>
      <c r="L4242" s="6">
        <f t="shared" si="940"/>
        <v>84.5</v>
      </c>
      <c r="M4242">
        <v>1</v>
      </c>
      <c r="N4242" s="9">
        <f t="shared" si="941"/>
        <v>1</v>
      </c>
      <c r="O4242" s="9">
        <f t="shared" si="942"/>
        <v>0</v>
      </c>
      <c r="P4242" s="9">
        <f t="shared" si="943"/>
        <v>0</v>
      </c>
      <c r="Q4242" s="8">
        <f t="shared" si="944"/>
        <v>11</v>
      </c>
      <c r="R4242" s="8">
        <f t="shared" si="945"/>
        <v>0</v>
      </c>
      <c r="S4242" t="str">
        <f t="shared" si="946"/>
        <v>11.05.00</v>
      </c>
      <c r="T4242" t="str">
        <f t="shared" si="947"/>
        <v>12.10.00</v>
      </c>
      <c r="U4242" t="str">
        <f t="shared" si="948"/>
        <v>12-mar-2020</v>
      </c>
      <c r="V4242">
        <f t="shared" si="949"/>
        <v>3</v>
      </c>
      <c r="W4242">
        <f t="shared" si="950"/>
        <v>2020</v>
      </c>
      <c r="X4242">
        <f t="shared" si="951"/>
        <v>12</v>
      </c>
      <c r="Y4242" s="25">
        <f t="shared" si="952"/>
        <v>32995.500000000393</v>
      </c>
    </row>
    <row r="4243" spans="1:25">
      <c r="A4243" t="s">
        <v>7236</v>
      </c>
      <c r="B4243" t="s">
        <v>7236</v>
      </c>
      <c r="C4243" t="s">
        <v>55</v>
      </c>
      <c r="D4243">
        <v>0</v>
      </c>
      <c r="E4243" s="36">
        <v>245.4</v>
      </c>
      <c r="F4243" s="4">
        <v>1.2500000000000001E-2</v>
      </c>
      <c r="G4243">
        <v>0</v>
      </c>
      <c r="H4243" s="25">
        <v>245.4</v>
      </c>
      <c r="I4243" s="25">
        <v>0</v>
      </c>
      <c r="J4243" s="3">
        <v>10000</v>
      </c>
      <c r="K4243" s="7">
        <f t="shared" si="939"/>
        <v>4</v>
      </c>
      <c r="L4243" s="6">
        <f t="shared" si="940"/>
        <v>329.9</v>
      </c>
      <c r="M4243">
        <v>1</v>
      </c>
      <c r="N4243" s="9">
        <f t="shared" si="941"/>
        <v>1</v>
      </c>
      <c r="O4243" s="9">
        <f t="shared" si="942"/>
        <v>0</v>
      </c>
      <c r="P4243" s="9">
        <f t="shared" si="943"/>
        <v>0</v>
      </c>
      <c r="Q4243" s="8">
        <f t="shared" si="944"/>
        <v>245.4</v>
      </c>
      <c r="R4243" s="8">
        <f t="shared" si="945"/>
        <v>0</v>
      </c>
      <c r="S4243" t="str">
        <f t="shared" si="946"/>
        <v>13.45.00</v>
      </c>
      <c r="T4243" t="str">
        <f t="shared" si="947"/>
        <v>13.45.00</v>
      </c>
      <c r="U4243" t="str">
        <f t="shared" si="948"/>
        <v>12-mar-2020</v>
      </c>
      <c r="V4243">
        <f t="shared" si="949"/>
        <v>3</v>
      </c>
      <c r="W4243">
        <f t="shared" si="950"/>
        <v>2020</v>
      </c>
      <c r="X4243">
        <f t="shared" si="951"/>
        <v>12</v>
      </c>
      <c r="Y4243" s="25">
        <f t="shared" si="952"/>
        <v>33240.900000000394</v>
      </c>
    </row>
    <row r="4244" spans="1:25">
      <c r="A4244" t="s">
        <v>7237</v>
      </c>
      <c r="B4244" t="s">
        <v>7238</v>
      </c>
      <c r="C4244" t="s">
        <v>25</v>
      </c>
      <c r="D4244">
        <v>8</v>
      </c>
      <c r="E4244" s="36">
        <v>157</v>
      </c>
      <c r="F4244" s="4">
        <v>1.84E-2</v>
      </c>
      <c r="G4244">
        <v>0</v>
      </c>
      <c r="H4244" s="25">
        <v>215</v>
      </c>
      <c r="I4244" s="25">
        <v>0</v>
      </c>
      <c r="J4244" s="3">
        <v>10000</v>
      </c>
      <c r="K4244" s="7">
        <f t="shared" si="939"/>
        <v>5</v>
      </c>
      <c r="L4244" s="6">
        <f t="shared" si="940"/>
        <v>486.9</v>
      </c>
      <c r="M4244">
        <v>1</v>
      </c>
      <c r="N4244" s="9">
        <f t="shared" si="941"/>
        <v>1</v>
      </c>
      <c r="O4244" s="9">
        <f t="shared" si="942"/>
        <v>0</v>
      </c>
      <c r="P4244" s="9">
        <f t="shared" si="943"/>
        <v>0</v>
      </c>
      <c r="Q4244" s="8">
        <f t="shared" si="944"/>
        <v>157</v>
      </c>
      <c r="R4244" s="8">
        <f t="shared" si="945"/>
        <v>0</v>
      </c>
      <c r="S4244" t="str">
        <f t="shared" si="946"/>
        <v>15.10.00</v>
      </c>
      <c r="T4244" t="str">
        <f t="shared" si="947"/>
        <v>15.50.00</v>
      </c>
      <c r="U4244" t="str">
        <f t="shared" si="948"/>
        <v>16-mar-2020</v>
      </c>
      <c r="V4244">
        <f t="shared" si="949"/>
        <v>3</v>
      </c>
      <c r="W4244">
        <f t="shared" si="950"/>
        <v>2020</v>
      </c>
      <c r="X4244">
        <f t="shared" si="951"/>
        <v>16</v>
      </c>
      <c r="Y4244" s="25">
        <f t="shared" si="952"/>
        <v>33397.900000000394</v>
      </c>
    </row>
    <row r="4245" spans="1:25">
      <c r="A4245" t="s">
        <v>7241</v>
      </c>
      <c r="B4245" t="s">
        <v>7242</v>
      </c>
      <c r="C4245" t="s">
        <v>25</v>
      </c>
      <c r="D4245">
        <v>16</v>
      </c>
      <c r="E4245" s="36">
        <v>22.5</v>
      </c>
      <c r="F4245" s="4">
        <v>2.5999999999999999E-3</v>
      </c>
      <c r="G4245">
        <v>0</v>
      </c>
      <c r="H4245" s="25">
        <v>81.5</v>
      </c>
      <c r="I4245" s="25">
        <v>-114.5</v>
      </c>
      <c r="J4245" s="3">
        <v>10000</v>
      </c>
      <c r="K4245" s="7">
        <f t="shared" si="939"/>
        <v>6</v>
      </c>
      <c r="L4245" s="6">
        <f t="shared" si="940"/>
        <v>509.4</v>
      </c>
      <c r="M4245">
        <v>1</v>
      </c>
      <c r="N4245" s="9">
        <f t="shared" si="941"/>
        <v>1</v>
      </c>
      <c r="O4245" s="9">
        <f t="shared" si="942"/>
        <v>0</v>
      </c>
      <c r="P4245" s="9">
        <f t="shared" si="943"/>
        <v>0</v>
      </c>
      <c r="Q4245" s="8">
        <f t="shared" si="944"/>
        <v>22.5</v>
      </c>
      <c r="R4245" s="8">
        <f t="shared" si="945"/>
        <v>0</v>
      </c>
      <c r="S4245" t="str">
        <f t="shared" si="946"/>
        <v>14.15.00</v>
      </c>
      <c r="T4245" t="str">
        <f t="shared" si="947"/>
        <v>15.35.00</v>
      </c>
      <c r="U4245" t="str">
        <f t="shared" si="948"/>
        <v>17-mar-2020</v>
      </c>
      <c r="V4245">
        <f t="shared" si="949"/>
        <v>3</v>
      </c>
      <c r="W4245">
        <f t="shared" si="950"/>
        <v>2020</v>
      </c>
      <c r="X4245">
        <f t="shared" si="951"/>
        <v>17</v>
      </c>
      <c r="Y4245" s="25">
        <f t="shared" si="952"/>
        <v>33420.400000000394</v>
      </c>
    </row>
    <row r="4246" spans="1:25">
      <c r="A4246" t="s">
        <v>5246</v>
      </c>
      <c r="B4246" t="s">
        <v>5246</v>
      </c>
      <c r="C4246" t="s">
        <v>25</v>
      </c>
      <c r="D4246">
        <v>0</v>
      </c>
      <c r="E4246" s="36">
        <v>-51.8</v>
      </c>
      <c r="F4246" s="4">
        <v>-5.7999999999999996E-3</v>
      </c>
      <c r="G4246">
        <v>0</v>
      </c>
      <c r="H4246" s="25">
        <v>0</v>
      </c>
      <c r="I4246" s="25">
        <v>-51.8</v>
      </c>
      <c r="J4246" s="3">
        <v>10000</v>
      </c>
      <c r="K4246" s="7">
        <f t="shared" si="939"/>
        <v>-1</v>
      </c>
      <c r="L4246" s="6">
        <f t="shared" si="940"/>
        <v>-51.8</v>
      </c>
      <c r="M4246">
        <v>1</v>
      </c>
      <c r="N4246" s="9">
        <f t="shared" si="941"/>
        <v>0</v>
      </c>
      <c r="O4246" s="9">
        <f t="shared" si="942"/>
        <v>-1</v>
      </c>
      <c r="P4246" s="9">
        <f t="shared" si="943"/>
        <v>0</v>
      </c>
      <c r="Q4246" s="8">
        <f t="shared" si="944"/>
        <v>0</v>
      </c>
      <c r="R4246" s="8">
        <f t="shared" si="945"/>
        <v>-51.8</v>
      </c>
      <c r="S4246" t="str">
        <f t="shared" si="946"/>
        <v>18.00.00</v>
      </c>
      <c r="T4246" t="str">
        <f t="shared" si="947"/>
        <v>18.00.00</v>
      </c>
      <c r="U4246" t="str">
        <f t="shared" si="948"/>
        <v>17-mar-2020</v>
      </c>
      <c r="V4246">
        <f t="shared" si="949"/>
        <v>3</v>
      </c>
      <c r="W4246">
        <f t="shared" si="950"/>
        <v>2020</v>
      </c>
      <c r="X4246">
        <f t="shared" si="951"/>
        <v>17</v>
      </c>
      <c r="Y4246" s="25">
        <f t="shared" si="952"/>
        <v>33368.600000000391</v>
      </c>
    </row>
    <row r="4247" spans="1:25">
      <c r="A4247" t="s">
        <v>7239</v>
      </c>
      <c r="B4247" t="s">
        <v>7240</v>
      </c>
      <c r="C4247" t="s">
        <v>55</v>
      </c>
      <c r="D4247">
        <v>2</v>
      </c>
      <c r="E4247" s="36">
        <v>219</v>
      </c>
      <c r="F4247" s="4">
        <v>1.2500000000000001E-2</v>
      </c>
      <c r="G4247">
        <v>0</v>
      </c>
      <c r="H4247" s="25">
        <v>219</v>
      </c>
      <c r="I4247" s="25">
        <v>0</v>
      </c>
      <c r="J4247" s="3">
        <v>10000</v>
      </c>
      <c r="K4247" s="7">
        <f t="shared" si="939"/>
        <v>1</v>
      </c>
      <c r="L4247" s="6">
        <f t="shared" si="940"/>
        <v>219</v>
      </c>
      <c r="M4247">
        <v>1</v>
      </c>
      <c r="N4247" s="9">
        <f t="shared" si="941"/>
        <v>1</v>
      </c>
      <c r="O4247" s="9">
        <f t="shared" si="942"/>
        <v>0</v>
      </c>
      <c r="P4247" s="9">
        <f t="shared" si="943"/>
        <v>0</v>
      </c>
      <c r="Q4247" s="8">
        <f t="shared" si="944"/>
        <v>219</v>
      </c>
      <c r="R4247" s="8">
        <f t="shared" si="945"/>
        <v>0</v>
      </c>
      <c r="S4247" t="str">
        <f t="shared" si="946"/>
        <v>9.40.00</v>
      </c>
      <c r="T4247" t="str">
        <f t="shared" si="947"/>
        <v>9.50.00</v>
      </c>
      <c r="U4247" t="str">
        <f t="shared" si="948"/>
        <v>17-mar-2020</v>
      </c>
      <c r="V4247">
        <f t="shared" si="949"/>
        <v>3</v>
      </c>
      <c r="W4247">
        <f t="shared" si="950"/>
        <v>2020</v>
      </c>
      <c r="X4247">
        <f t="shared" si="951"/>
        <v>17</v>
      </c>
      <c r="Y4247" s="25">
        <f t="shared" si="952"/>
        <v>33587.600000000391</v>
      </c>
    </row>
    <row r="4248" spans="1:25">
      <c r="A4248" t="s">
        <v>7244</v>
      </c>
      <c r="B4248" t="s">
        <v>7245</v>
      </c>
      <c r="C4248" t="s">
        <v>25</v>
      </c>
      <c r="D4248">
        <v>22</v>
      </c>
      <c r="E4248" s="36">
        <v>-79.2</v>
      </c>
      <c r="F4248" s="4">
        <v>-9.2999999999999992E-3</v>
      </c>
      <c r="G4248">
        <v>0</v>
      </c>
      <c r="H4248" s="25">
        <v>50</v>
      </c>
      <c r="I4248" s="25">
        <v>-125.6</v>
      </c>
      <c r="J4248" s="3">
        <v>10000</v>
      </c>
      <c r="K4248" s="7">
        <f t="shared" si="939"/>
        <v>-1</v>
      </c>
      <c r="L4248" s="6">
        <f t="shared" si="940"/>
        <v>-79.2</v>
      </c>
      <c r="M4248">
        <v>1</v>
      </c>
      <c r="N4248" s="9">
        <f t="shared" si="941"/>
        <v>0</v>
      </c>
      <c r="O4248" s="9">
        <f t="shared" si="942"/>
        <v>-1</v>
      </c>
      <c r="P4248" s="9">
        <f t="shared" si="943"/>
        <v>0</v>
      </c>
      <c r="Q4248" s="8">
        <f t="shared" si="944"/>
        <v>0</v>
      </c>
      <c r="R4248" s="8">
        <f t="shared" si="945"/>
        <v>-79.2</v>
      </c>
      <c r="S4248" t="str">
        <f t="shared" si="946"/>
        <v>10.00.00</v>
      </c>
      <c r="T4248" t="str">
        <f t="shared" si="947"/>
        <v>11.50.00</v>
      </c>
      <c r="U4248" t="str">
        <f t="shared" si="948"/>
        <v>18-mar-2020</v>
      </c>
      <c r="V4248">
        <f t="shared" si="949"/>
        <v>3</v>
      </c>
      <c r="W4248">
        <f t="shared" si="950"/>
        <v>2020</v>
      </c>
      <c r="X4248">
        <f t="shared" si="951"/>
        <v>18</v>
      </c>
      <c r="Y4248" s="25">
        <f t="shared" si="952"/>
        <v>33508.400000000394</v>
      </c>
    </row>
    <row r="4249" spans="1:25">
      <c r="A4249" t="s">
        <v>7245</v>
      </c>
      <c r="B4249" t="s">
        <v>7246</v>
      </c>
      <c r="C4249" t="s">
        <v>55</v>
      </c>
      <c r="D4249">
        <v>7</v>
      </c>
      <c r="E4249" s="36">
        <v>3.6</v>
      </c>
      <c r="F4249" s="4">
        <v>2.0000000000000001E-4</v>
      </c>
      <c r="G4249">
        <v>0</v>
      </c>
      <c r="H4249" s="25">
        <v>65.099999999999994</v>
      </c>
      <c r="I4249" s="25">
        <v>-50.5</v>
      </c>
      <c r="J4249" s="3">
        <v>10000</v>
      </c>
      <c r="K4249" s="7">
        <f t="shared" si="939"/>
        <v>1</v>
      </c>
      <c r="L4249" s="6">
        <f t="shared" si="940"/>
        <v>3.6</v>
      </c>
      <c r="M4249">
        <v>1</v>
      </c>
      <c r="N4249" s="9">
        <f t="shared" si="941"/>
        <v>1</v>
      </c>
      <c r="O4249" s="9">
        <f t="shared" si="942"/>
        <v>0</v>
      </c>
      <c r="P4249" s="9">
        <f t="shared" si="943"/>
        <v>0</v>
      </c>
      <c r="Q4249" s="8">
        <f t="shared" si="944"/>
        <v>3.6</v>
      </c>
      <c r="R4249" s="8">
        <f t="shared" si="945"/>
        <v>0</v>
      </c>
      <c r="S4249" t="str">
        <f t="shared" si="946"/>
        <v>11.50.00</v>
      </c>
      <c r="T4249" t="str">
        <f t="shared" si="947"/>
        <v>12.25.00</v>
      </c>
      <c r="U4249" t="str">
        <f t="shared" si="948"/>
        <v>18-mar-2020</v>
      </c>
      <c r="V4249">
        <f t="shared" si="949"/>
        <v>3</v>
      </c>
      <c r="W4249">
        <f t="shared" si="950"/>
        <v>2020</v>
      </c>
      <c r="X4249">
        <f t="shared" si="951"/>
        <v>18</v>
      </c>
      <c r="Y4249" s="25">
        <f t="shared" si="952"/>
        <v>33512.000000000393</v>
      </c>
    </row>
    <row r="4250" spans="1:25">
      <c r="A4250" t="s">
        <v>7247</v>
      </c>
      <c r="B4250" t="s">
        <v>7248</v>
      </c>
      <c r="C4250" t="s">
        <v>25</v>
      </c>
      <c r="D4250">
        <v>30</v>
      </c>
      <c r="E4250" s="36">
        <v>-106.2</v>
      </c>
      <c r="F4250" s="4">
        <v>-1.24E-2</v>
      </c>
      <c r="G4250">
        <v>0</v>
      </c>
      <c r="H4250" s="25">
        <v>47</v>
      </c>
      <c r="I4250" s="25">
        <v>-119.2</v>
      </c>
      <c r="J4250" s="3">
        <v>10000</v>
      </c>
      <c r="K4250" s="7">
        <f t="shared" si="939"/>
        <v>-1</v>
      </c>
      <c r="L4250" s="6">
        <f t="shared" si="940"/>
        <v>-106.2</v>
      </c>
      <c r="M4250">
        <v>1</v>
      </c>
      <c r="N4250" s="9">
        <f t="shared" si="941"/>
        <v>0</v>
      </c>
      <c r="O4250" s="9">
        <f t="shared" si="942"/>
        <v>-1</v>
      </c>
      <c r="P4250" s="9">
        <f t="shared" si="943"/>
        <v>0</v>
      </c>
      <c r="Q4250" s="8">
        <f t="shared" si="944"/>
        <v>0</v>
      </c>
      <c r="R4250" s="8">
        <f t="shared" si="945"/>
        <v>-106.2</v>
      </c>
      <c r="S4250" t="str">
        <f t="shared" si="946"/>
        <v>14.55.00</v>
      </c>
      <c r="T4250" t="str">
        <f t="shared" si="947"/>
        <v>17.25.00</v>
      </c>
      <c r="U4250" t="str">
        <f t="shared" si="948"/>
        <v>18-mar-2020</v>
      </c>
      <c r="V4250">
        <f t="shared" si="949"/>
        <v>3</v>
      </c>
      <c r="W4250">
        <f t="shared" si="950"/>
        <v>2020</v>
      </c>
      <c r="X4250">
        <f t="shared" si="951"/>
        <v>18</v>
      </c>
      <c r="Y4250" s="25">
        <f t="shared" si="952"/>
        <v>33405.800000000396</v>
      </c>
    </row>
    <row r="4251" spans="1:25">
      <c r="A4251" t="s">
        <v>3861</v>
      </c>
      <c r="B4251" t="s">
        <v>3862</v>
      </c>
      <c r="C4251" t="s">
        <v>25</v>
      </c>
      <c r="D4251">
        <v>9</v>
      </c>
      <c r="E4251" s="36">
        <v>-317.7</v>
      </c>
      <c r="F4251" s="4">
        <v>-3.6999999999999998E-2</v>
      </c>
      <c r="G4251">
        <v>0</v>
      </c>
      <c r="H4251" s="25">
        <v>0</v>
      </c>
      <c r="I4251" s="25">
        <v>-317.7</v>
      </c>
      <c r="J4251" s="3">
        <v>10000</v>
      </c>
      <c r="K4251" s="7">
        <f t="shared" si="939"/>
        <v>-2</v>
      </c>
      <c r="L4251" s="6">
        <f t="shared" si="940"/>
        <v>-423.9</v>
      </c>
      <c r="M4251">
        <v>1</v>
      </c>
      <c r="N4251" s="9">
        <f t="shared" si="941"/>
        <v>0</v>
      </c>
      <c r="O4251" s="9">
        <f t="shared" si="942"/>
        <v>-1</v>
      </c>
      <c r="P4251" s="9">
        <f t="shared" si="943"/>
        <v>0</v>
      </c>
      <c r="Q4251" s="8">
        <f t="shared" si="944"/>
        <v>0</v>
      </c>
      <c r="R4251" s="8">
        <f t="shared" si="945"/>
        <v>-317.7</v>
      </c>
      <c r="S4251" t="str">
        <f t="shared" si="946"/>
        <v>9.00.00</v>
      </c>
      <c r="T4251" t="str">
        <f t="shared" si="947"/>
        <v>18.00.00</v>
      </c>
      <c r="U4251" t="str">
        <f t="shared" si="948"/>
        <v>18-mar-2020</v>
      </c>
      <c r="V4251">
        <f t="shared" si="949"/>
        <v>3</v>
      </c>
      <c r="W4251">
        <f t="shared" si="950"/>
        <v>2020</v>
      </c>
      <c r="X4251">
        <f t="shared" si="951"/>
        <v>18</v>
      </c>
      <c r="Y4251" s="25">
        <f t="shared" si="952"/>
        <v>33088.100000000399</v>
      </c>
    </row>
    <row r="4252" spans="1:25">
      <c r="A4252" t="s">
        <v>3861</v>
      </c>
      <c r="B4252" t="s">
        <v>7243</v>
      </c>
      <c r="C4252" t="s">
        <v>25</v>
      </c>
      <c r="D4252">
        <v>11</v>
      </c>
      <c r="E4252" s="36">
        <v>24.2</v>
      </c>
      <c r="F4252" s="4">
        <v>2.8E-3</v>
      </c>
      <c r="G4252">
        <v>0</v>
      </c>
      <c r="H4252" s="25">
        <v>82.2</v>
      </c>
      <c r="I4252" s="25">
        <v>-49</v>
      </c>
      <c r="J4252" s="3">
        <v>10000</v>
      </c>
      <c r="K4252" s="7">
        <f t="shared" si="939"/>
        <v>1</v>
      </c>
      <c r="L4252" s="6">
        <f t="shared" si="940"/>
        <v>24.2</v>
      </c>
      <c r="M4252">
        <v>1</v>
      </c>
      <c r="N4252" s="9">
        <f t="shared" si="941"/>
        <v>1</v>
      </c>
      <c r="O4252" s="9">
        <f t="shared" si="942"/>
        <v>0</v>
      </c>
      <c r="P4252" s="9">
        <f t="shared" si="943"/>
        <v>0</v>
      </c>
      <c r="Q4252" s="8">
        <f t="shared" si="944"/>
        <v>24.2</v>
      </c>
      <c r="R4252" s="8">
        <f t="shared" si="945"/>
        <v>0</v>
      </c>
      <c r="S4252" t="str">
        <f t="shared" si="946"/>
        <v>9.00.00</v>
      </c>
      <c r="T4252" t="str">
        <f t="shared" si="947"/>
        <v>9.55.00</v>
      </c>
      <c r="U4252" t="str">
        <f t="shared" si="948"/>
        <v>18-mar-2020</v>
      </c>
      <c r="V4252">
        <f t="shared" si="949"/>
        <v>3</v>
      </c>
      <c r="W4252">
        <f t="shared" si="950"/>
        <v>2020</v>
      </c>
      <c r="X4252">
        <f t="shared" si="951"/>
        <v>18</v>
      </c>
      <c r="Y4252" s="25">
        <f t="shared" si="952"/>
        <v>33112.300000000396</v>
      </c>
    </row>
    <row r="4253" spans="1:25">
      <c r="A4253" t="s">
        <v>5247</v>
      </c>
      <c r="B4253" t="s">
        <v>5247</v>
      </c>
      <c r="C4253" t="s">
        <v>25</v>
      </c>
      <c r="D4253">
        <v>0</v>
      </c>
      <c r="E4253" s="36">
        <v>14.2</v>
      </c>
      <c r="F4253" s="4">
        <v>1.6000000000000001E-3</v>
      </c>
      <c r="G4253">
        <v>0</v>
      </c>
      <c r="H4253" s="25">
        <v>14.2</v>
      </c>
      <c r="I4253" s="25">
        <v>0</v>
      </c>
      <c r="J4253" s="3">
        <v>10000</v>
      </c>
      <c r="K4253" s="7">
        <f t="shared" si="939"/>
        <v>2</v>
      </c>
      <c r="L4253" s="6">
        <f t="shared" si="940"/>
        <v>38.4</v>
      </c>
      <c r="M4253">
        <v>1</v>
      </c>
      <c r="N4253" s="9">
        <f t="shared" si="941"/>
        <v>1</v>
      </c>
      <c r="O4253" s="9">
        <f t="shared" si="942"/>
        <v>0</v>
      </c>
      <c r="P4253" s="9">
        <f t="shared" si="943"/>
        <v>0</v>
      </c>
      <c r="Q4253" s="8">
        <f t="shared" si="944"/>
        <v>14.2</v>
      </c>
      <c r="R4253" s="8">
        <f t="shared" si="945"/>
        <v>0</v>
      </c>
      <c r="S4253" t="str">
        <f t="shared" si="946"/>
        <v>0.00.00</v>
      </c>
      <c r="T4253" t="str">
        <f t="shared" si="947"/>
        <v>0.00.00</v>
      </c>
      <c r="U4253" t="str">
        <f t="shared" si="948"/>
        <v>19-mar-2020</v>
      </c>
      <c r="V4253">
        <f t="shared" si="949"/>
        <v>3</v>
      </c>
      <c r="W4253">
        <f t="shared" si="950"/>
        <v>2020</v>
      </c>
      <c r="X4253">
        <f t="shared" si="951"/>
        <v>19</v>
      </c>
      <c r="Y4253" s="25">
        <f t="shared" si="952"/>
        <v>33126.500000000393</v>
      </c>
    </row>
    <row r="4254" spans="1:25">
      <c r="A4254" t="s">
        <v>7249</v>
      </c>
      <c r="B4254" t="s">
        <v>7250</v>
      </c>
      <c r="C4254" t="s">
        <v>25</v>
      </c>
      <c r="D4254">
        <v>16</v>
      </c>
      <c r="E4254" s="36">
        <v>98</v>
      </c>
      <c r="F4254" s="4">
        <v>1.15E-2</v>
      </c>
      <c r="G4254">
        <v>0</v>
      </c>
      <c r="H4254" s="25">
        <v>155</v>
      </c>
      <c r="I4254" s="25">
        <v>-109.3</v>
      </c>
      <c r="J4254" s="3">
        <v>10000</v>
      </c>
      <c r="K4254" s="7">
        <f t="shared" si="939"/>
        <v>3</v>
      </c>
      <c r="L4254" s="6">
        <f t="shared" si="940"/>
        <v>136.4</v>
      </c>
      <c r="M4254">
        <v>1</v>
      </c>
      <c r="N4254" s="9">
        <f t="shared" si="941"/>
        <v>1</v>
      </c>
      <c r="O4254" s="9">
        <f t="shared" si="942"/>
        <v>0</v>
      </c>
      <c r="P4254" s="9">
        <f t="shared" si="943"/>
        <v>0</v>
      </c>
      <c r="Q4254" s="8">
        <f t="shared" si="944"/>
        <v>98</v>
      </c>
      <c r="R4254" s="8">
        <f t="shared" si="945"/>
        <v>0</v>
      </c>
      <c r="S4254" t="str">
        <f t="shared" si="946"/>
        <v>15.35.00</v>
      </c>
      <c r="T4254" t="str">
        <f t="shared" si="947"/>
        <v>16.55.00</v>
      </c>
      <c r="U4254" t="str">
        <f t="shared" si="948"/>
        <v>19-mar-2020</v>
      </c>
      <c r="V4254">
        <f t="shared" si="949"/>
        <v>3</v>
      </c>
      <c r="W4254">
        <f t="shared" si="950"/>
        <v>2020</v>
      </c>
      <c r="X4254">
        <f t="shared" si="951"/>
        <v>19</v>
      </c>
      <c r="Y4254" s="25">
        <f t="shared" si="952"/>
        <v>33224.500000000393</v>
      </c>
    </row>
    <row r="4255" spans="1:25">
      <c r="A4255" t="s">
        <v>7251</v>
      </c>
      <c r="B4255" t="s">
        <v>7252</v>
      </c>
      <c r="C4255" t="s">
        <v>25</v>
      </c>
      <c r="D4255">
        <v>17</v>
      </c>
      <c r="E4255" s="36">
        <v>-146.69999999999999</v>
      </c>
      <c r="F4255" s="4">
        <v>-1.6199999999999999E-2</v>
      </c>
      <c r="G4255">
        <v>0</v>
      </c>
      <c r="H4255" s="25">
        <v>0</v>
      </c>
      <c r="I4255" s="25">
        <v>-148.19999999999999</v>
      </c>
      <c r="J4255" s="3">
        <v>10000</v>
      </c>
      <c r="K4255" s="7">
        <f t="shared" si="939"/>
        <v>-1</v>
      </c>
      <c r="L4255" s="6">
        <f t="shared" si="940"/>
        <v>-146.69999999999999</v>
      </c>
      <c r="M4255">
        <v>1</v>
      </c>
      <c r="N4255" s="9">
        <f t="shared" si="941"/>
        <v>0</v>
      </c>
      <c r="O4255" s="9">
        <f t="shared" si="942"/>
        <v>-1</v>
      </c>
      <c r="P4255" s="9">
        <f t="shared" si="943"/>
        <v>0</v>
      </c>
      <c r="Q4255" s="8">
        <f t="shared" si="944"/>
        <v>0</v>
      </c>
      <c r="R4255" s="8">
        <f t="shared" si="945"/>
        <v>-146.69999999999999</v>
      </c>
      <c r="S4255" t="str">
        <f t="shared" si="946"/>
        <v>16.00.00</v>
      </c>
      <c r="T4255" t="str">
        <f t="shared" si="947"/>
        <v>17.25.00</v>
      </c>
      <c r="U4255" t="str">
        <f t="shared" si="948"/>
        <v>20-mar-2020</v>
      </c>
      <c r="V4255">
        <f t="shared" si="949"/>
        <v>3</v>
      </c>
      <c r="W4255">
        <f t="shared" si="950"/>
        <v>2020</v>
      </c>
      <c r="X4255">
        <f t="shared" si="951"/>
        <v>20</v>
      </c>
      <c r="Y4255" s="25">
        <f t="shared" si="952"/>
        <v>33077.800000000396</v>
      </c>
    </row>
    <row r="4256" spans="1:25">
      <c r="A4256" t="s">
        <v>5250</v>
      </c>
      <c r="B4256" t="s">
        <v>5251</v>
      </c>
      <c r="C4256" t="s">
        <v>55</v>
      </c>
      <c r="D4256">
        <v>2</v>
      </c>
      <c r="E4256" s="36">
        <v>165.2</v>
      </c>
      <c r="F4256" s="4">
        <v>1.8499999999999999E-2</v>
      </c>
      <c r="G4256">
        <v>0</v>
      </c>
      <c r="H4256" s="25">
        <v>214.4</v>
      </c>
      <c r="I4256" s="25">
        <v>0</v>
      </c>
      <c r="J4256" s="3">
        <v>10000</v>
      </c>
      <c r="K4256" s="7">
        <f t="shared" si="939"/>
        <v>1</v>
      </c>
      <c r="L4256" s="6">
        <f t="shared" si="940"/>
        <v>165.2</v>
      </c>
      <c r="M4256">
        <v>1</v>
      </c>
      <c r="N4256" s="9">
        <f t="shared" si="941"/>
        <v>1</v>
      </c>
      <c r="O4256" s="9">
        <f t="shared" si="942"/>
        <v>0</v>
      </c>
      <c r="P4256" s="9">
        <f t="shared" si="943"/>
        <v>0</v>
      </c>
      <c r="Q4256" s="8">
        <f t="shared" si="944"/>
        <v>165.2</v>
      </c>
      <c r="R4256" s="8">
        <f t="shared" si="945"/>
        <v>0</v>
      </c>
      <c r="S4256" t="str">
        <f t="shared" si="946"/>
        <v>18.00.00</v>
      </c>
      <c r="T4256" t="str">
        <f t="shared" si="947"/>
        <v>20.00.00</v>
      </c>
      <c r="U4256" t="str">
        <f t="shared" si="948"/>
        <v>20-mar-2020</v>
      </c>
      <c r="V4256">
        <f t="shared" si="949"/>
        <v>3</v>
      </c>
      <c r="W4256">
        <f t="shared" si="950"/>
        <v>2020</v>
      </c>
      <c r="X4256">
        <f t="shared" si="951"/>
        <v>20</v>
      </c>
      <c r="Y4256" s="25">
        <f t="shared" si="952"/>
        <v>33243.000000000393</v>
      </c>
    </row>
    <row r="4257" spans="1:25">
      <c r="A4257" t="s">
        <v>5248</v>
      </c>
      <c r="B4257" t="s">
        <v>5249</v>
      </c>
      <c r="C4257" t="s">
        <v>25</v>
      </c>
      <c r="D4257">
        <v>2</v>
      </c>
      <c r="E4257" s="36">
        <v>152.19999999999999</v>
      </c>
      <c r="F4257" s="4">
        <v>1.7500000000000002E-2</v>
      </c>
      <c r="G4257">
        <v>0</v>
      </c>
      <c r="H4257" s="25">
        <v>227.9</v>
      </c>
      <c r="I4257" s="25">
        <v>-28.1</v>
      </c>
      <c r="J4257" s="3">
        <v>10000</v>
      </c>
      <c r="K4257" s="7">
        <f t="shared" si="939"/>
        <v>2</v>
      </c>
      <c r="L4257" s="6">
        <f t="shared" si="940"/>
        <v>317.39999999999998</v>
      </c>
      <c r="M4257">
        <v>1</v>
      </c>
      <c r="N4257" s="9">
        <f t="shared" si="941"/>
        <v>1</v>
      </c>
      <c r="O4257" s="9">
        <f t="shared" si="942"/>
        <v>0</v>
      </c>
      <c r="P4257" s="9">
        <f t="shared" si="943"/>
        <v>0</v>
      </c>
      <c r="Q4257" s="8">
        <f t="shared" si="944"/>
        <v>152.19999999999999</v>
      </c>
      <c r="R4257" s="8">
        <f t="shared" si="945"/>
        <v>0</v>
      </c>
      <c r="S4257" t="str">
        <f t="shared" si="946"/>
        <v>6.00.00</v>
      </c>
      <c r="T4257" t="str">
        <f t="shared" si="947"/>
        <v>8.00.00</v>
      </c>
      <c r="U4257" t="str">
        <f t="shared" si="948"/>
        <v>20-mar-2020</v>
      </c>
      <c r="V4257">
        <f t="shared" si="949"/>
        <v>3</v>
      </c>
      <c r="W4257">
        <f t="shared" si="950"/>
        <v>2020</v>
      </c>
      <c r="X4257">
        <f t="shared" si="951"/>
        <v>20</v>
      </c>
      <c r="Y4257" s="25">
        <f t="shared" si="952"/>
        <v>33395.20000000039</v>
      </c>
    </row>
    <row r="4258" spans="1:25">
      <c r="A4258" t="s">
        <v>2788</v>
      </c>
      <c r="B4258" t="s">
        <v>2789</v>
      </c>
      <c r="C4258" t="s">
        <v>25</v>
      </c>
      <c r="D4258">
        <v>1</v>
      </c>
      <c r="E4258" s="38">
        <v>400</v>
      </c>
      <c r="F4258" s="4">
        <v>2.3E-2</v>
      </c>
      <c r="G4258">
        <v>0</v>
      </c>
      <c r="H4258" s="25">
        <v>400</v>
      </c>
      <c r="I4258" s="25">
        <v>-147.6</v>
      </c>
      <c r="J4258" s="3">
        <v>10000</v>
      </c>
      <c r="K4258" s="7">
        <f t="shared" si="939"/>
        <v>3</v>
      </c>
      <c r="L4258" s="6">
        <f t="shared" si="940"/>
        <v>717.4</v>
      </c>
      <c r="M4258">
        <v>1</v>
      </c>
      <c r="N4258" s="9">
        <f t="shared" si="941"/>
        <v>1</v>
      </c>
      <c r="O4258" s="9">
        <f t="shared" si="942"/>
        <v>0</v>
      </c>
      <c r="P4258" s="9">
        <f t="shared" si="943"/>
        <v>0</v>
      </c>
      <c r="Q4258" s="8">
        <f t="shared" si="944"/>
        <v>400</v>
      </c>
      <c r="R4258" s="8">
        <f t="shared" si="945"/>
        <v>0</v>
      </c>
      <c r="S4258" t="str">
        <f t="shared" si="946"/>
        <v>12.00.00</v>
      </c>
      <c r="T4258" t="str">
        <f t="shared" si="947"/>
        <v>13.00.00</v>
      </c>
      <c r="U4258" t="str">
        <f t="shared" si="948"/>
        <v>23-mar-2020</v>
      </c>
      <c r="V4258">
        <f t="shared" si="949"/>
        <v>3</v>
      </c>
      <c r="W4258">
        <f t="shared" si="950"/>
        <v>2020</v>
      </c>
      <c r="X4258">
        <f t="shared" si="951"/>
        <v>23</v>
      </c>
      <c r="Y4258" s="25">
        <f t="shared" si="952"/>
        <v>33795.20000000039</v>
      </c>
    </row>
    <row r="4259" spans="1:25">
      <c r="A4259" t="s">
        <v>5252</v>
      </c>
      <c r="B4259" t="s">
        <v>5252</v>
      </c>
      <c r="C4259" t="s">
        <v>25</v>
      </c>
      <c r="D4259">
        <v>0</v>
      </c>
      <c r="E4259" s="36">
        <v>-60.8</v>
      </c>
      <c r="F4259" s="4">
        <v>-6.7999999999999996E-3</v>
      </c>
      <c r="G4259">
        <v>0</v>
      </c>
      <c r="H4259" s="25">
        <v>0</v>
      </c>
      <c r="I4259" s="25">
        <v>-60.8</v>
      </c>
      <c r="J4259" s="3">
        <v>10000</v>
      </c>
      <c r="K4259" s="7">
        <f t="shared" si="939"/>
        <v>-1</v>
      </c>
      <c r="L4259" s="6">
        <f t="shared" si="940"/>
        <v>-60.8</v>
      </c>
      <c r="M4259">
        <v>1</v>
      </c>
      <c r="N4259" s="9">
        <f t="shared" si="941"/>
        <v>0</v>
      </c>
      <c r="O4259" s="9">
        <f t="shared" si="942"/>
        <v>-1</v>
      </c>
      <c r="P4259" s="9">
        <f t="shared" si="943"/>
        <v>0</v>
      </c>
      <c r="Q4259" s="8">
        <f t="shared" si="944"/>
        <v>0</v>
      </c>
      <c r="R4259" s="8">
        <f t="shared" si="945"/>
        <v>-60.8</v>
      </c>
      <c r="S4259" t="str">
        <f t="shared" si="946"/>
        <v>1.00.00</v>
      </c>
      <c r="T4259" t="str">
        <f t="shared" si="947"/>
        <v>1.00.00</v>
      </c>
      <c r="U4259" t="str">
        <f t="shared" si="948"/>
        <v>24-mar-2020</v>
      </c>
      <c r="V4259">
        <f t="shared" si="949"/>
        <v>3</v>
      </c>
      <c r="W4259">
        <f t="shared" si="950"/>
        <v>2020</v>
      </c>
      <c r="X4259">
        <f t="shared" si="951"/>
        <v>24</v>
      </c>
      <c r="Y4259" s="25">
        <f t="shared" si="952"/>
        <v>33734.400000000387</v>
      </c>
    </row>
    <row r="4260" spans="1:25">
      <c r="A4260" t="s">
        <v>7253</v>
      </c>
      <c r="B4260" t="s">
        <v>7254</v>
      </c>
      <c r="C4260" t="s">
        <v>25</v>
      </c>
      <c r="D4260">
        <v>33</v>
      </c>
      <c r="E4260" s="36">
        <v>93.2</v>
      </c>
      <c r="F4260" s="4">
        <v>9.5999999999999992E-3</v>
      </c>
      <c r="G4260">
        <v>0</v>
      </c>
      <c r="H4260" s="25">
        <v>93.2</v>
      </c>
      <c r="I4260" s="25">
        <v>-201.8</v>
      </c>
      <c r="J4260" s="3">
        <v>10000</v>
      </c>
      <c r="K4260" s="7">
        <f t="shared" si="939"/>
        <v>1</v>
      </c>
      <c r="L4260" s="6">
        <f t="shared" si="940"/>
        <v>93.2</v>
      </c>
      <c r="M4260">
        <v>1</v>
      </c>
      <c r="N4260" s="9">
        <f t="shared" si="941"/>
        <v>1</v>
      </c>
      <c r="O4260" s="9">
        <f t="shared" si="942"/>
        <v>0</v>
      </c>
      <c r="P4260" s="9">
        <f t="shared" si="943"/>
        <v>0</v>
      </c>
      <c r="Q4260" s="8">
        <f t="shared" si="944"/>
        <v>93.2</v>
      </c>
      <c r="R4260" s="8">
        <f t="shared" si="945"/>
        <v>0</v>
      </c>
      <c r="S4260" t="str">
        <f t="shared" si="946"/>
        <v>14.40.00</v>
      </c>
      <c r="T4260" t="str">
        <f t="shared" si="947"/>
        <v>17.25.00</v>
      </c>
      <c r="U4260" t="str">
        <f t="shared" si="948"/>
        <v>25-mar-2020</v>
      </c>
      <c r="V4260">
        <f t="shared" si="949"/>
        <v>3</v>
      </c>
      <c r="W4260">
        <f t="shared" si="950"/>
        <v>2020</v>
      </c>
      <c r="X4260">
        <f t="shared" si="951"/>
        <v>25</v>
      </c>
      <c r="Y4260" s="25">
        <f t="shared" si="952"/>
        <v>33827.600000000384</v>
      </c>
    </row>
    <row r="4261" spans="1:25">
      <c r="A4261" t="s">
        <v>3863</v>
      </c>
      <c r="B4261" t="s">
        <v>3864</v>
      </c>
      <c r="C4261" t="s">
        <v>25</v>
      </c>
      <c r="D4261">
        <v>13</v>
      </c>
      <c r="E4261" s="36">
        <v>370.3</v>
      </c>
      <c r="F4261" s="4">
        <v>3.7999999999999999E-2</v>
      </c>
      <c r="G4261">
        <v>0</v>
      </c>
      <c r="H4261" s="25">
        <v>370.3</v>
      </c>
      <c r="I4261" s="25">
        <v>-105</v>
      </c>
      <c r="J4261" s="3">
        <v>10000</v>
      </c>
      <c r="K4261" s="7">
        <f t="shared" si="939"/>
        <v>2</v>
      </c>
      <c r="L4261" s="6">
        <f t="shared" si="940"/>
        <v>463.5</v>
      </c>
      <c r="M4261">
        <v>1</v>
      </c>
      <c r="N4261" s="9">
        <f t="shared" si="941"/>
        <v>1</v>
      </c>
      <c r="O4261" s="9">
        <f t="shared" si="942"/>
        <v>0</v>
      </c>
      <c r="P4261" s="9">
        <f t="shared" si="943"/>
        <v>0</v>
      </c>
      <c r="Q4261" s="8">
        <f t="shared" si="944"/>
        <v>370.3</v>
      </c>
      <c r="R4261" s="8">
        <f t="shared" si="945"/>
        <v>0</v>
      </c>
      <c r="S4261" t="str">
        <f t="shared" si="946"/>
        <v>10.00.00</v>
      </c>
      <c r="T4261" t="str">
        <f t="shared" si="947"/>
        <v>23.00.00</v>
      </c>
      <c r="U4261" t="str">
        <f t="shared" si="948"/>
        <v>26-mar-2020</v>
      </c>
      <c r="V4261">
        <f t="shared" si="949"/>
        <v>3</v>
      </c>
      <c r="W4261">
        <f t="shared" si="950"/>
        <v>2020</v>
      </c>
      <c r="X4261">
        <f t="shared" si="951"/>
        <v>26</v>
      </c>
      <c r="Y4261" s="25">
        <f t="shared" si="952"/>
        <v>34197.900000000387</v>
      </c>
    </row>
    <row r="4262" spans="1:25">
      <c r="A4262" t="s">
        <v>2790</v>
      </c>
      <c r="B4262" t="s">
        <v>2791</v>
      </c>
      <c r="C4262" t="s">
        <v>55</v>
      </c>
      <c r="D4262">
        <v>1</v>
      </c>
      <c r="E4262" s="38">
        <v>-200</v>
      </c>
      <c r="F4262" s="4">
        <v>-1.04E-2</v>
      </c>
      <c r="G4262">
        <v>0</v>
      </c>
      <c r="H4262" s="25">
        <v>0</v>
      </c>
      <c r="I4262" s="25">
        <v>-200</v>
      </c>
      <c r="J4262" s="3">
        <v>10000</v>
      </c>
      <c r="K4262" s="7">
        <f t="shared" si="939"/>
        <v>-1</v>
      </c>
      <c r="L4262" s="6">
        <f t="shared" si="940"/>
        <v>-200</v>
      </c>
      <c r="M4262">
        <v>1</v>
      </c>
      <c r="N4262" s="9">
        <f t="shared" si="941"/>
        <v>0</v>
      </c>
      <c r="O4262" s="9">
        <f t="shared" si="942"/>
        <v>-1</v>
      </c>
      <c r="P4262" s="9">
        <f t="shared" si="943"/>
        <v>0</v>
      </c>
      <c r="Q4262" s="8">
        <f t="shared" si="944"/>
        <v>0</v>
      </c>
      <c r="R4262" s="8">
        <f t="shared" si="945"/>
        <v>-200</v>
      </c>
      <c r="S4262" t="str">
        <f t="shared" si="946"/>
        <v>13.00.00</v>
      </c>
      <c r="T4262" t="str">
        <f t="shared" si="947"/>
        <v>14.00.00</v>
      </c>
      <c r="U4262" t="str">
        <f t="shared" si="948"/>
        <v>26-mar-2020</v>
      </c>
      <c r="V4262">
        <f t="shared" si="949"/>
        <v>3</v>
      </c>
      <c r="W4262">
        <f t="shared" si="950"/>
        <v>2020</v>
      </c>
      <c r="X4262">
        <f t="shared" si="951"/>
        <v>26</v>
      </c>
      <c r="Y4262" s="25">
        <f t="shared" si="952"/>
        <v>33997.900000000387</v>
      </c>
    </row>
    <row r="4263" spans="1:25">
      <c r="A4263" t="s">
        <v>7257</v>
      </c>
      <c r="B4263" t="s">
        <v>7258</v>
      </c>
      <c r="C4263" t="s">
        <v>25</v>
      </c>
      <c r="D4263">
        <v>16</v>
      </c>
      <c r="E4263" s="36">
        <v>128.6</v>
      </c>
      <c r="F4263" s="4">
        <v>1.3299999999999999E-2</v>
      </c>
      <c r="G4263">
        <v>0</v>
      </c>
      <c r="H4263" s="25">
        <v>194.6</v>
      </c>
      <c r="I4263" s="25">
        <v>0</v>
      </c>
      <c r="J4263" s="3">
        <v>10000</v>
      </c>
      <c r="K4263" s="7">
        <f t="shared" si="939"/>
        <v>1</v>
      </c>
      <c r="L4263" s="6">
        <f t="shared" si="940"/>
        <v>128.6</v>
      </c>
      <c r="M4263">
        <v>1</v>
      </c>
      <c r="N4263" s="9">
        <f t="shared" si="941"/>
        <v>1</v>
      </c>
      <c r="O4263" s="9">
        <f t="shared" si="942"/>
        <v>0</v>
      </c>
      <c r="P4263" s="9">
        <f t="shared" si="943"/>
        <v>0</v>
      </c>
      <c r="Q4263" s="8">
        <f t="shared" si="944"/>
        <v>128.6</v>
      </c>
      <c r="R4263" s="8">
        <f t="shared" si="945"/>
        <v>0</v>
      </c>
      <c r="S4263" t="str">
        <f t="shared" si="946"/>
        <v>14.20.00</v>
      </c>
      <c r="T4263" t="str">
        <f t="shared" si="947"/>
        <v>15.40.00</v>
      </c>
      <c r="U4263" t="str">
        <f t="shared" si="948"/>
        <v>26-mar-2020</v>
      </c>
      <c r="V4263">
        <f t="shared" si="949"/>
        <v>3</v>
      </c>
      <c r="W4263">
        <f t="shared" si="950"/>
        <v>2020</v>
      </c>
      <c r="X4263">
        <f t="shared" si="951"/>
        <v>26</v>
      </c>
      <c r="Y4263" s="25">
        <f t="shared" si="952"/>
        <v>34126.500000000386</v>
      </c>
    </row>
    <row r="4264" spans="1:25">
      <c r="A4264" t="s">
        <v>5253</v>
      </c>
      <c r="B4264" t="s">
        <v>5254</v>
      </c>
      <c r="C4264" t="s">
        <v>25</v>
      </c>
      <c r="D4264">
        <v>2</v>
      </c>
      <c r="E4264" s="36">
        <v>164.2</v>
      </c>
      <c r="F4264" s="4">
        <v>1.6799999999999999E-2</v>
      </c>
      <c r="G4264">
        <v>0</v>
      </c>
      <c r="H4264" s="25">
        <v>222.6</v>
      </c>
      <c r="I4264" s="25">
        <v>0</v>
      </c>
      <c r="J4264" s="3">
        <v>10000</v>
      </c>
      <c r="K4264" s="7">
        <f t="shared" si="939"/>
        <v>2</v>
      </c>
      <c r="L4264" s="6">
        <f t="shared" si="940"/>
        <v>292.79999999999995</v>
      </c>
      <c r="M4264">
        <v>1</v>
      </c>
      <c r="N4264" s="9">
        <f t="shared" si="941"/>
        <v>1</v>
      </c>
      <c r="O4264" s="9">
        <f t="shared" si="942"/>
        <v>0</v>
      </c>
      <c r="P4264" s="9">
        <f t="shared" si="943"/>
        <v>0</v>
      </c>
      <c r="Q4264" s="8">
        <f t="shared" si="944"/>
        <v>164.2</v>
      </c>
      <c r="R4264" s="8">
        <f t="shared" si="945"/>
        <v>0</v>
      </c>
      <c r="S4264" t="str">
        <f t="shared" si="946"/>
        <v>16.00.00</v>
      </c>
      <c r="T4264" t="str">
        <f t="shared" si="947"/>
        <v>18.00.00</v>
      </c>
      <c r="U4264" t="str">
        <f t="shared" si="948"/>
        <v>26-mar-2020</v>
      </c>
      <c r="V4264">
        <f t="shared" si="949"/>
        <v>3</v>
      </c>
      <c r="W4264">
        <f t="shared" si="950"/>
        <v>2020</v>
      </c>
      <c r="X4264">
        <f t="shared" si="951"/>
        <v>26</v>
      </c>
      <c r="Y4264" s="25">
        <f t="shared" si="952"/>
        <v>34290.700000000383</v>
      </c>
    </row>
    <row r="4265" spans="1:25">
      <c r="A4265" t="s">
        <v>7255</v>
      </c>
      <c r="B4265" t="s">
        <v>7256</v>
      </c>
      <c r="C4265" t="s">
        <v>25</v>
      </c>
      <c r="D4265">
        <v>6</v>
      </c>
      <c r="E4265" s="36">
        <v>43.5</v>
      </c>
      <c r="F4265" s="4">
        <v>4.4999999999999997E-3</v>
      </c>
      <c r="G4265">
        <v>0</v>
      </c>
      <c r="H4265" s="25">
        <v>108.5</v>
      </c>
      <c r="I4265" s="25">
        <v>0</v>
      </c>
      <c r="J4265" s="3">
        <v>10000</v>
      </c>
      <c r="K4265" s="7">
        <f t="shared" si="939"/>
        <v>3</v>
      </c>
      <c r="L4265" s="6">
        <f t="shared" si="940"/>
        <v>336.29999999999995</v>
      </c>
      <c r="M4265">
        <v>1</v>
      </c>
      <c r="N4265" s="9">
        <f t="shared" si="941"/>
        <v>1</v>
      </c>
      <c r="O4265" s="9">
        <f t="shared" si="942"/>
        <v>0</v>
      </c>
      <c r="P4265" s="9">
        <f t="shared" si="943"/>
        <v>0</v>
      </c>
      <c r="Q4265" s="8">
        <f t="shared" si="944"/>
        <v>43.5</v>
      </c>
      <c r="R4265" s="8">
        <f t="shared" si="945"/>
        <v>0</v>
      </c>
      <c r="S4265" t="str">
        <f t="shared" si="946"/>
        <v>9.40.00</v>
      </c>
      <c r="T4265" t="str">
        <f t="shared" si="947"/>
        <v>10.10.00</v>
      </c>
      <c r="U4265" t="str">
        <f t="shared" si="948"/>
        <v>26-mar-2020</v>
      </c>
      <c r="V4265">
        <f t="shared" si="949"/>
        <v>3</v>
      </c>
      <c r="W4265">
        <f t="shared" si="950"/>
        <v>2020</v>
      </c>
      <c r="X4265">
        <f t="shared" si="951"/>
        <v>26</v>
      </c>
      <c r="Y4265" s="25">
        <f t="shared" si="952"/>
        <v>34334.200000000383</v>
      </c>
    </row>
    <row r="4266" spans="1:25">
      <c r="A4266" t="s">
        <v>2792</v>
      </c>
      <c r="B4266" t="s">
        <v>2793</v>
      </c>
      <c r="C4266" t="s">
        <v>55</v>
      </c>
      <c r="D4266">
        <v>8</v>
      </c>
      <c r="E4266" s="38">
        <v>146.80000000000001</v>
      </c>
      <c r="F4266" s="4">
        <v>7.6E-3</v>
      </c>
      <c r="G4266">
        <v>0</v>
      </c>
      <c r="H4266" s="25">
        <v>186.8</v>
      </c>
      <c r="I4266" s="25">
        <v>-75.8</v>
      </c>
      <c r="J4266" s="3">
        <v>10000</v>
      </c>
      <c r="K4266" s="7">
        <f t="shared" si="939"/>
        <v>4</v>
      </c>
      <c r="L4266" s="6">
        <f t="shared" si="940"/>
        <v>483.09999999999997</v>
      </c>
      <c r="M4266">
        <v>1</v>
      </c>
      <c r="N4266" s="9">
        <f t="shared" si="941"/>
        <v>1</v>
      </c>
      <c r="O4266" s="9">
        <f t="shared" si="942"/>
        <v>0</v>
      </c>
      <c r="P4266" s="9">
        <f t="shared" si="943"/>
        <v>0</v>
      </c>
      <c r="Q4266" s="8">
        <f t="shared" si="944"/>
        <v>146.80000000000001</v>
      </c>
      <c r="R4266" s="8">
        <f t="shared" si="945"/>
        <v>0</v>
      </c>
      <c r="S4266" t="str">
        <f t="shared" si="946"/>
        <v>13.00.00</v>
      </c>
      <c r="T4266" t="str">
        <f t="shared" si="947"/>
        <v>21.00.00</v>
      </c>
      <c r="U4266" t="str">
        <f t="shared" si="948"/>
        <v>27-mar-2020</v>
      </c>
      <c r="V4266">
        <f t="shared" si="949"/>
        <v>3</v>
      </c>
      <c r="W4266">
        <f t="shared" si="950"/>
        <v>2020</v>
      </c>
      <c r="X4266">
        <f t="shared" si="951"/>
        <v>27</v>
      </c>
      <c r="Y4266" s="25">
        <f t="shared" si="952"/>
        <v>34481.000000000386</v>
      </c>
    </row>
    <row r="4267" spans="1:25">
      <c r="A4267" t="s">
        <v>7259</v>
      </c>
      <c r="B4267" t="s">
        <v>7260</v>
      </c>
      <c r="C4267" t="s">
        <v>25</v>
      </c>
      <c r="D4267">
        <v>9</v>
      </c>
      <c r="E4267" s="36">
        <v>-66.5</v>
      </c>
      <c r="F4267" s="4">
        <v>-6.8999999999999999E-3</v>
      </c>
      <c r="G4267">
        <v>0</v>
      </c>
      <c r="H4267" s="25">
        <v>0</v>
      </c>
      <c r="I4267" s="25">
        <v>-66.5</v>
      </c>
      <c r="J4267" s="3">
        <v>10000</v>
      </c>
      <c r="K4267" s="7">
        <f t="shared" si="939"/>
        <v>-1</v>
      </c>
      <c r="L4267" s="6">
        <f t="shared" si="940"/>
        <v>-66.5</v>
      </c>
      <c r="M4267">
        <v>1</v>
      </c>
      <c r="N4267" s="9">
        <f t="shared" si="941"/>
        <v>0</v>
      </c>
      <c r="O4267" s="9">
        <f t="shared" si="942"/>
        <v>-1</v>
      </c>
      <c r="P4267" s="9">
        <f t="shared" si="943"/>
        <v>0</v>
      </c>
      <c r="Q4267" s="8">
        <f t="shared" si="944"/>
        <v>0</v>
      </c>
      <c r="R4267" s="8">
        <f t="shared" si="945"/>
        <v>-66.5</v>
      </c>
      <c r="S4267" t="str">
        <f t="shared" si="946"/>
        <v>16.40.00</v>
      </c>
      <c r="T4267" t="str">
        <f t="shared" si="947"/>
        <v>17.25.00</v>
      </c>
      <c r="U4267" t="str">
        <f t="shared" si="948"/>
        <v>27-mar-2020</v>
      </c>
      <c r="V4267">
        <f t="shared" si="949"/>
        <v>3</v>
      </c>
      <c r="W4267">
        <f t="shared" si="950"/>
        <v>2020</v>
      </c>
      <c r="X4267">
        <f t="shared" si="951"/>
        <v>27</v>
      </c>
      <c r="Y4267" s="25">
        <f t="shared" si="952"/>
        <v>34414.500000000386</v>
      </c>
    </row>
    <row r="4268" spans="1:25">
      <c r="A4268" t="s">
        <v>7263</v>
      </c>
      <c r="B4268" t="s">
        <v>7264</v>
      </c>
      <c r="C4268" t="s">
        <v>25</v>
      </c>
      <c r="D4268">
        <v>41</v>
      </c>
      <c r="E4268" s="36">
        <v>10.5</v>
      </c>
      <c r="F4268" s="4">
        <v>1.1000000000000001E-3</v>
      </c>
      <c r="G4268">
        <v>0</v>
      </c>
      <c r="H4268" s="25">
        <v>75.5</v>
      </c>
      <c r="I4268" s="25">
        <v>-48.8</v>
      </c>
      <c r="J4268" s="3">
        <v>10000</v>
      </c>
      <c r="K4268" s="7">
        <f t="shared" si="939"/>
        <v>1</v>
      </c>
      <c r="L4268" s="6">
        <f t="shared" si="940"/>
        <v>10.5</v>
      </c>
      <c r="M4268">
        <v>1</v>
      </c>
      <c r="N4268" s="9">
        <f t="shared" si="941"/>
        <v>1</v>
      </c>
      <c r="O4268" s="9">
        <f t="shared" si="942"/>
        <v>0</v>
      </c>
      <c r="P4268" s="9">
        <f t="shared" si="943"/>
        <v>0</v>
      </c>
      <c r="Q4268" s="8">
        <f t="shared" si="944"/>
        <v>10.5</v>
      </c>
      <c r="R4268" s="8">
        <f t="shared" si="945"/>
        <v>0</v>
      </c>
      <c r="S4268" t="str">
        <f t="shared" si="946"/>
        <v>12.15.00</v>
      </c>
      <c r="T4268" t="str">
        <f t="shared" si="947"/>
        <v>15.40.00</v>
      </c>
      <c r="U4268" t="str">
        <f t="shared" si="948"/>
        <v>30-mar-2020</v>
      </c>
      <c r="V4268">
        <f t="shared" si="949"/>
        <v>3</v>
      </c>
      <c r="W4268">
        <f t="shared" si="950"/>
        <v>2020</v>
      </c>
      <c r="X4268">
        <f t="shared" si="951"/>
        <v>30</v>
      </c>
      <c r="Y4268" s="25">
        <f t="shared" si="952"/>
        <v>34425.000000000386</v>
      </c>
    </row>
    <row r="4269" spans="1:25">
      <c r="A4269" t="s">
        <v>5255</v>
      </c>
      <c r="B4269" t="s">
        <v>5255</v>
      </c>
      <c r="C4269" t="s">
        <v>25</v>
      </c>
      <c r="D4269">
        <v>0</v>
      </c>
      <c r="E4269" s="36">
        <v>-65.8</v>
      </c>
      <c r="F4269" s="4">
        <v>-6.7000000000000002E-3</v>
      </c>
      <c r="G4269">
        <v>0</v>
      </c>
      <c r="H4269" s="25">
        <v>0</v>
      </c>
      <c r="I4269" s="25">
        <v>-65.8</v>
      </c>
      <c r="J4269" s="3">
        <v>10000</v>
      </c>
      <c r="K4269" s="7">
        <f t="shared" si="939"/>
        <v>-1</v>
      </c>
      <c r="L4269" s="6">
        <f t="shared" si="940"/>
        <v>-65.8</v>
      </c>
      <c r="M4269">
        <v>1</v>
      </c>
      <c r="N4269" s="9">
        <f t="shared" si="941"/>
        <v>0</v>
      </c>
      <c r="O4269" s="9">
        <f t="shared" si="942"/>
        <v>-1</v>
      </c>
      <c r="P4269" s="9">
        <f t="shared" si="943"/>
        <v>0</v>
      </c>
      <c r="Q4269" s="8">
        <f t="shared" si="944"/>
        <v>0</v>
      </c>
      <c r="R4269" s="8">
        <f t="shared" si="945"/>
        <v>-65.8</v>
      </c>
      <c r="S4269" t="str">
        <f t="shared" si="946"/>
        <v>8.00.00</v>
      </c>
      <c r="T4269" t="str">
        <f t="shared" si="947"/>
        <v>8.00.00</v>
      </c>
      <c r="U4269" t="str">
        <f t="shared" si="948"/>
        <v>30-mar-2020</v>
      </c>
      <c r="V4269">
        <f t="shared" si="949"/>
        <v>3</v>
      </c>
      <c r="W4269">
        <f t="shared" si="950"/>
        <v>2020</v>
      </c>
      <c r="X4269">
        <f t="shared" si="951"/>
        <v>30</v>
      </c>
      <c r="Y4269" s="25">
        <f t="shared" si="952"/>
        <v>34359.200000000383</v>
      </c>
    </row>
    <row r="4270" spans="1:25">
      <c r="A4270" t="s">
        <v>7261</v>
      </c>
      <c r="B4270" t="s">
        <v>7262</v>
      </c>
      <c r="C4270" t="s">
        <v>55</v>
      </c>
      <c r="D4270">
        <v>2</v>
      </c>
      <c r="E4270" s="36">
        <v>135.4</v>
      </c>
      <c r="F4270" s="4">
        <v>7.0000000000000001E-3</v>
      </c>
      <c r="G4270">
        <v>0</v>
      </c>
      <c r="H4270" s="25">
        <v>205.4</v>
      </c>
      <c r="I4270" s="25">
        <v>0</v>
      </c>
      <c r="J4270" s="3">
        <v>10000</v>
      </c>
      <c r="K4270" s="7">
        <f t="shared" si="939"/>
        <v>1</v>
      </c>
      <c r="L4270" s="6">
        <f t="shared" si="940"/>
        <v>135.4</v>
      </c>
      <c r="M4270">
        <v>1</v>
      </c>
      <c r="N4270" s="9">
        <f t="shared" si="941"/>
        <v>1</v>
      </c>
      <c r="O4270" s="9">
        <f t="shared" si="942"/>
        <v>0</v>
      </c>
      <c r="P4270" s="9">
        <f t="shared" si="943"/>
        <v>0</v>
      </c>
      <c r="Q4270" s="8">
        <f t="shared" si="944"/>
        <v>135.4</v>
      </c>
      <c r="R4270" s="8">
        <f t="shared" si="945"/>
        <v>0</v>
      </c>
      <c r="S4270" t="str">
        <f t="shared" si="946"/>
        <v>9.10.00</v>
      </c>
      <c r="T4270" t="str">
        <f t="shared" si="947"/>
        <v>9.20.00</v>
      </c>
      <c r="U4270" t="str">
        <f t="shared" si="948"/>
        <v>30-mar-2020</v>
      </c>
      <c r="V4270">
        <f t="shared" si="949"/>
        <v>3</v>
      </c>
      <c r="W4270">
        <f t="shared" si="950"/>
        <v>2020</v>
      </c>
      <c r="X4270">
        <f t="shared" si="951"/>
        <v>30</v>
      </c>
      <c r="Y4270" s="25">
        <f t="shared" si="952"/>
        <v>34494.600000000384</v>
      </c>
    </row>
    <row r="4271" spans="1:25">
      <c r="A4271" t="s">
        <v>7266</v>
      </c>
      <c r="B4271" t="s">
        <v>7267</v>
      </c>
      <c r="C4271" t="s">
        <v>55</v>
      </c>
      <c r="D4271">
        <v>5</v>
      </c>
      <c r="E4271" s="36">
        <v>250.6</v>
      </c>
      <c r="F4271" s="4">
        <v>1.2500000000000001E-2</v>
      </c>
      <c r="G4271">
        <v>0</v>
      </c>
      <c r="H4271" s="25">
        <v>250.6</v>
      </c>
      <c r="I4271" s="25">
        <v>-7.6</v>
      </c>
      <c r="J4271" s="3">
        <v>10000</v>
      </c>
      <c r="K4271" s="7">
        <f t="shared" si="939"/>
        <v>2</v>
      </c>
      <c r="L4271" s="6">
        <f t="shared" si="940"/>
        <v>386</v>
      </c>
      <c r="M4271">
        <v>1</v>
      </c>
      <c r="N4271" s="9">
        <f t="shared" si="941"/>
        <v>1</v>
      </c>
      <c r="O4271" s="9">
        <f t="shared" si="942"/>
        <v>0</v>
      </c>
      <c r="P4271" s="9">
        <f t="shared" si="943"/>
        <v>0</v>
      </c>
      <c r="Q4271" s="8">
        <f t="shared" si="944"/>
        <v>250.6</v>
      </c>
      <c r="R4271" s="8">
        <f t="shared" si="945"/>
        <v>0</v>
      </c>
      <c r="S4271" t="str">
        <f t="shared" si="946"/>
        <v>11.55.00</v>
      </c>
      <c r="T4271" t="str">
        <f t="shared" si="947"/>
        <v>12.20.00</v>
      </c>
      <c r="U4271" t="str">
        <f t="shared" si="948"/>
        <v>31-mar-2020</v>
      </c>
      <c r="V4271">
        <f t="shared" si="949"/>
        <v>3</v>
      </c>
      <c r="W4271">
        <f t="shared" si="950"/>
        <v>2020</v>
      </c>
      <c r="X4271">
        <f t="shared" si="951"/>
        <v>31</v>
      </c>
      <c r="Y4271" s="25">
        <f t="shared" si="952"/>
        <v>34745.200000000383</v>
      </c>
    </row>
    <row r="4272" spans="1:25">
      <c r="A4272" t="s">
        <v>2794</v>
      </c>
      <c r="B4272" t="s">
        <v>2795</v>
      </c>
      <c r="C4272" t="s">
        <v>55</v>
      </c>
      <c r="D4272">
        <v>8</v>
      </c>
      <c r="E4272" s="38">
        <v>120</v>
      </c>
      <c r="F4272" s="4">
        <v>6.1000000000000004E-3</v>
      </c>
      <c r="G4272">
        <v>0</v>
      </c>
      <c r="H4272" s="25">
        <v>132.6</v>
      </c>
      <c r="I4272" s="25">
        <v>-74</v>
      </c>
      <c r="J4272" s="3">
        <v>10000</v>
      </c>
      <c r="K4272" s="7">
        <f t="shared" si="939"/>
        <v>3</v>
      </c>
      <c r="L4272" s="6">
        <f t="shared" si="940"/>
        <v>506</v>
      </c>
      <c r="M4272">
        <v>1</v>
      </c>
      <c r="N4272" s="9">
        <f t="shared" si="941"/>
        <v>1</v>
      </c>
      <c r="O4272" s="9">
        <f t="shared" si="942"/>
        <v>0</v>
      </c>
      <c r="P4272" s="9">
        <f t="shared" si="943"/>
        <v>0</v>
      </c>
      <c r="Q4272" s="8">
        <f t="shared" si="944"/>
        <v>120</v>
      </c>
      <c r="R4272" s="8">
        <f t="shared" si="945"/>
        <v>0</v>
      </c>
      <c r="S4272" t="str">
        <f t="shared" si="946"/>
        <v>13.00.00</v>
      </c>
      <c r="T4272" t="str">
        <f t="shared" si="947"/>
        <v>21.00.00</v>
      </c>
      <c r="U4272" t="str">
        <f t="shared" si="948"/>
        <v>31-mar-2020</v>
      </c>
      <c r="V4272">
        <f t="shared" si="949"/>
        <v>3</v>
      </c>
      <c r="W4272">
        <f t="shared" si="950"/>
        <v>2020</v>
      </c>
      <c r="X4272">
        <f t="shared" si="951"/>
        <v>31</v>
      </c>
      <c r="Y4272" s="25">
        <f t="shared" si="952"/>
        <v>34865.200000000383</v>
      </c>
    </row>
    <row r="4273" spans="1:25">
      <c r="A4273" t="s">
        <v>7268</v>
      </c>
      <c r="B4273" t="s">
        <v>7269</v>
      </c>
      <c r="C4273" t="s">
        <v>25</v>
      </c>
      <c r="D4273">
        <v>18</v>
      </c>
      <c r="E4273" s="36">
        <v>12.8</v>
      </c>
      <c r="F4273" s="4">
        <v>1.2999999999999999E-3</v>
      </c>
      <c r="G4273">
        <v>0</v>
      </c>
      <c r="H4273" s="25">
        <v>79.8</v>
      </c>
      <c r="I4273" s="25">
        <v>-57.5</v>
      </c>
      <c r="J4273" s="3">
        <v>10000</v>
      </c>
      <c r="K4273" s="7">
        <f t="shared" si="939"/>
        <v>4</v>
      </c>
      <c r="L4273" s="6">
        <f t="shared" si="940"/>
        <v>518.79999999999995</v>
      </c>
      <c r="M4273">
        <v>1</v>
      </c>
      <c r="N4273" s="9">
        <f t="shared" si="941"/>
        <v>1</v>
      </c>
      <c r="O4273" s="9">
        <f t="shared" si="942"/>
        <v>0</v>
      </c>
      <c r="P4273" s="9">
        <f t="shared" si="943"/>
        <v>0</v>
      </c>
      <c r="Q4273" s="8">
        <f t="shared" si="944"/>
        <v>12.8</v>
      </c>
      <c r="R4273" s="8">
        <f t="shared" si="945"/>
        <v>0</v>
      </c>
      <c r="S4273" t="str">
        <f t="shared" si="946"/>
        <v>15.30.00</v>
      </c>
      <c r="T4273" t="str">
        <f t="shared" si="947"/>
        <v>17.00.00</v>
      </c>
      <c r="U4273" t="str">
        <f t="shared" si="948"/>
        <v>31-mar-2020</v>
      </c>
      <c r="V4273">
        <f t="shared" si="949"/>
        <v>3</v>
      </c>
      <c r="W4273">
        <f t="shared" si="950"/>
        <v>2020</v>
      </c>
      <c r="X4273">
        <f t="shared" si="951"/>
        <v>31</v>
      </c>
      <c r="Y4273" s="25">
        <f t="shared" si="952"/>
        <v>34878.000000000386</v>
      </c>
    </row>
    <row r="4274" spans="1:25">
      <c r="A4274" t="s">
        <v>3865</v>
      </c>
      <c r="B4274" t="s">
        <v>3866</v>
      </c>
      <c r="C4274" t="s">
        <v>25</v>
      </c>
      <c r="D4274">
        <v>14</v>
      </c>
      <c r="E4274" s="36">
        <v>-191.6</v>
      </c>
      <c r="F4274" s="4">
        <v>-1.9199999999999998E-2</v>
      </c>
      <c r="G4274">
        <v>0</v>
      </c>
      <c r="H4274" s="25">
        <v>98.3</v>
      </c>
      <c r="I4274" s="25">
        <v>-191.6</v>
      </c>
      <c r="J4274" s="3">
        <v>10000</v>
      </c>
      <c r="K4274" s="7">
        <f t="shared" si="939"/>
        <v>-1</v>
      </c>
      <c r="L4274" s="6">
        <f t="shared" si="940"/>
        <v>-191.6</v>
      </c>
      <c r="M4274">
        <v>1</v>
      </c>
      <c r="N4274" s="9">
        <f t="shared" si="941"/>
        <v>0</v>
      </c>
      <c r="O4274" s="9">
        <f t="shared" si="942"/>
        <v>-1</v>
      </c>
      <c r="P4274" s="9">
        <f t="shared" si="943"/>
        <v>0</v>
      </c>
      <c r="Q4274" s="8">
        <f t="shared" si="944"/>
        <v>0</v>
      </c>
      <c r="R4274" s="8">
        <f t="shared" si="945"/>
        <v>-191.6</v>
      </c>
      <c r="S4274" t="str">
        <f t="shared" si="946"/>
        <v>9.00.00</v>
      </c>
      <c r="T4274" t="str">
        <f t="shared" si="947"/>
        <v>23.00.00</v>
      </c>
      <c r="U4274" t="str">
        <f t="shared" si="948"/>
        <v>31-mar-2020</v>
      </c>
      <c r="V4274">
        <f t="shared" si="949"/>
        <v>3</v>
      </c>
      <c r="W4274">
        <f t="shared" si="950"/>
        <v>2020</v>
      </c>
      <c r="X4274">
        <f t="shared" si="951"/>
        <v>31</v>
      </c>
      <c r="Y4274" s="25">
        <f t="shared" si="952"/>
        <v>34686.400000000387</v>
      </c>
    </row>
    <row r="4275" spans="1:25">
      <c r="A4275" t="s">
        <v>3865</v>
      </c>
      <c r="B4275" t="s">
        <v>7265</v>
      </c>
      <c r="C4275" t="s">
        <v>25</v>
      </c>
      <c r="D4275">
        <v>33</v>
      </c>
      <c r="E4275" s="36">
        <v>42.5</v>
      </c>
      <c r="F4275" s="4">
        <v>4.3E-3</v>
      </c>
      <c r="G4275">
        <v>0</v>
      </c>
      <c r="H4275" s="25">
        <v>110.5</v>
      </c>
      <c r="I4275" s="25">
        <v>-25.2</v>
      </c>
      <c r="J4275" s="3">
        <v>10000</v>
      </c>
      <c r="K4275" s="7">
        <f t="shared" si="939"/>
        <v>1</v>
      </c>
      <c r="L4275" s="6">
        <f t="shared" si="940"/>
        <v>42.5</v>
      </c>
      <c r="M4275">
        <v>1</v>
      </c>
      <c r="N4275" s="9">
        <f t="shared" si="941"/>
        <v>1</v>
      </c>
      <c r="O4275" s="9">
        <f t="shared" si="942"/>
        <v>0</v>
      </c>
      <c r="P4275" s="9">
        <f t="shared" si="943"/>
        <v>0</v>
      </c>
      <c r="Q4275" s="8">
        <f t="shared" si="944"/>
        <v>42.5</v>
      </c>
      <c r="R4275" s="8">
        <f t="shared" si="945"/>
        <v>0</v>
      </c>
      <c r="S4275" t="str">
        <f t="shared" si="946"/>
        <v>9.00.00</v>
      </c>
      <c r="T4275" t="str">
        <f t="shared" si="947"/>
        <v>11.45.00</v>
      </c>
      <c r="U4275" t="str">
        <f t="shared" si="948"/>
        <v>31-mar-2020</v>
      </c>
      <c r="V4275">
        <f t="shared" si="949"/>
        <v>3</v>
      </c>
      <c r="W4275">
        <f t="shared" si="950"/>
        <v>2020</v>
      </c>
      <c r="X4275">
        <f t="shared" si="951"/>
        <v>31</v>
      </c>
      <c r="Y4275" s="25">
        <f t="shared" si="952"/>
        <v>34728.900000000387</v>
      </c>
    </row>
    <row r="4276" spans="1:25">
      <c r="A4276" t="s">
        <v>7270</v>
      </c>
      <c r="B4276" t="s">
        <v>7271</v>
      </c>
      <c r="C4276" t="s">
        <v>25</v>
      </c>
      <c r="D4276">
        <v>36</v>
      </c>
      <c r="E4276" s="36">
        <v>-107.7</v>
      </c>
      <c r="F4276" s="4">
        <v>-1.12E-2</v>
      </c>
      <c r="G4276">
        <v>0</v>
      </c>
      <c r="H4276" s="25">
        <v>11.8</v>
      </c>
      <c r="I4276" s="25">
        <v>-110.1</v>
      </c>
      <c r="J4276" s="3">
        <v>10000</v>
      </c>
      <c r="K4276" s="7">
        <f t="shared" si="939"/>
        <v>-1</v>
      </c>
      <c r="L4276" s="6">
        <f t="shared" si="940"/>
        <v>-107.7</v>
      </c>
      <c r="M4276">
        <v>1</v>
      </c>
      <c r="N4276" s="9">
        <f t="shared" si="941"/>
        <v>0</v>
      </c>
      <c r="O4276" s="9">
        <f t="shared" si="942"/>
        <v>-1</v>
      </c>
      <c r="P4276" s="9">
        <f t="shared" si="943"/>
        <v>0</v>
      </c>
      <c r="Q4276" s="8">
        <f t="shared" si="944"/>
        <v>0</v>
      </c>
      <c r="R4276" s="8">
        <f t="shared" si="945"/>
        <v>-107.7</v>
      </c>
      <c r="S4276" t="str">
        <f t="shared" si="946"/>
        <v>10.10.00</v>
      </c>
      <c r="T4276" t="str">
        <f t="shared" si="947"/>
        <v>13.10.00</v>
      </c>
      <c r="U4276" t="str">
        <f t="shared" si="948"/>
        <v xml:space="preserve">1-apr-2020 </v>
      </c>
      <c r="V4276">
        <f t="shared" si="949"/>
        <v>4</v>
      </c>
      <c r="W4276">
        <f t="shared" si="950"/>
        <v>2020</v>
      </c>
      <c r="X4276">
        <f t="shared" si="951"/>
        <v>1</v>
      </c>
      <c r="Y4276" s="25">
        <f t="shared" si="952"/>
        <v>34621.20000000039</v>
      </c>
    </row>
    <row r="4277" spans="1:25">
      <c r="A4277" t="s">
        <v>7271</v>
      </c>
      <c r="B4277" t="s">
        <v>7272</v>
      </c>
      <c r="C4277" t="s">
        <v>55</v>
      </c>
      <c r="D4277">
        <v>25</v>
      </c>
      <c r="E4277" s="36">
        <v>1.8</v>
      </c>
      <c r="F4277" s="4">
        <v>1E-4</v>
      </c>
      <c r="G4277">
        <v>0</v>
      </c>
      <c r="H4277" s="25">
        <v>69.599999999999994</v>
      </c>
      <c r="I4277" s="25">
        <v>-81.599999999999994</v>
      </c>
      <c r="J4277" s="3">
        <v>10000</v>
      </c>
      <c r="K4277" s="7">
        <f t="shared" si="939"/>
        <v>1</v>
      </c>
      <c r="L4277" s="6">
        <f t="shared" si="940"/>
        <v>1.8</v>
      </c>
      <c r="M4277">
        <v>1</v>
      </c>
      <c r="N4277" s="9">
        <f t="shared" si="941"/>
        <v>1</v>
      </c>
      <c r="O4277" s="9">
        <f t="shared" si="942"/>
        <v>0</v>
      </c>
      <c r="P4277" s="9">
        <f t="shared" si="943"/>
        <v>0</v>
      </c>
      <c r="Q4277" s="8">
        <f t="shared" si="944"/>
        <v>1.8</v>
      </c>
      <c r="R4277" s="8">
        <f t="shared" si="945"/>
        <v>0</v>
      </c>
      <c r="S4277" t="str">
        <f t="shared" si="946"/>
        <v>13.10.00</v>
      </c>
      <c r="T4277" t="str">
        <f t="shared" si="947"/>
        <v>15.15.00</v>
      </c>
      <c r="U4277" t="str">
        <f t="shared" si="948"/>
        <v xml:space="preserve">1-apr-2020 </v>
      </c>
      <c r="V4277">
        <f t="shared" si="949"/>
        <v>4</v>
      </c>
      <c r="W4277">
        <f t="shared" si="950"/>
        <v>2020</v>
      </c>
      <c r="X4277">
        <f t="shared" si="951"/>
        <v>1</v>
      </c>
      <c r="Y4277" s="25">
        <f t="shared" si="952"/>
        <v>34623.000000000393</v>
      </c>
    </row>
    <row r="4278" spans="1:25">
      <c r="A4278" t="s">
        <v>3867</v>
      </c>
      <c r="B4278" t="s">
        <v>3868</v>
      </c>
      <c r="C4278" t="s">
        <v>25</v>
      </c>
      <c r="D4278">
        <v>2</v>
      </c>
      <c r="E4278" s="36">
        <v>-104.4</v>
      </c>
      <c r="F4278" s="4">
        <v>-1.09E-2</v>
      </c>
      <c r="G4278">
        <v>0</v>
      </c>
      <c r="H4278" s="25">
        <v>21</v>
      </c>
      <c r="I4278" s="25">
        <v>-104.4</v>
      </c>
      <c r="J4278" s="3">
        <v>10000</v>
      </c>
      <c r="K4278" s="7">
        <f t="shared" si="939"/>
        <v>-1</v>
      </c>
      <c r="L4278" s="6">
        <f t="shared" si="940"/>
        <v>-104.4</v>
      </c>
      <c r="M4278">
        <v>1</v>
      </c>
      <c r="N4278" s="9">
        <f t="shared" si="941"/>
        <v>0</v>
      </c>
      <c r="O4278" s="9">
        <f t="shared" si="942"/>
        <v>-1</v>
      </c>
      <c r="P4278" s="9">
        <f t="shared" si="943"/>
        <v>0</v>
      </c>
      <c r="Q4278" s="8">
        <f t="shared" si="944"/>
        <v>0</v>
      </c>
      <c r="R4278" s="8">
        <f t="shared" si="945"/>
        <v>-104.4</v>
      </c>
      <c r="S4278" t="str">
        <f t="shared" si="946"/>
        <v>16.00.00</v>
      </c>
      <c r="T4278" t="str">
        <f t="shared" si="947"/>
        <v>18.00.00</v>
      </c>
      <c r="U4278" t="str">
        <f t="shared" si="948"/>
        <v xml:space="preserve">1-apr-2020 </v>
      </c>
      <c r="V4278">
        <f t="shared" si="949"/>
        <v>4</v>
      </c>
      <c r="W4278">
        <f t="shared" si="950"/>
        <v>2020</v>
      </c>
      <c r="X4278">
        <f t="shared" si="951"/>
        <v>1</v>
      </c>
      <c r="Y4278" s="25">
        <f t="shared" si="952"/>
        <v>34518.600000000391</v>
      </c>
    </row>
    <row r="4279" spans="1:25">
      <c r="A4279" t="s">
        <v>7273</v>
      </c>
      <c r="B4279" t="s">
        <v>7274</v>
      </c>
      <c r="C4279" t="s">
        <v>25</v>
      </c>
      <c r="D4279">
        <v>15</v>
      </c>
      <c r="E4279" s="36">
        <v>-4.3</v>
      </c>
      <c r="F4279" s="4">
        <v>-4.0000000000000002E-4</v>
      </c>
      <c r="G4279">
        <v>0</v>
      </c>
      <c r="H4279" s="25">
        <v>39.9</v>
      </c>
      <c r="I4279" s="25">
        <v>-12.8</v>
      </c>
      <c r="J4279" s="3">
        <v>10000</v>
      </c>
      <c r="K4279" s="7">
        <f t="shared" si="939"/>
        <v>-2</v>
      </c>
      <c r="L4279" s="6">
        <f t="shared" si="940"/>
        <v>-108.7</v>
      </c>
      <c r="M4279">
        <v>1</v>
      </c>
      <c r="N4279" s="9">
        <f t="shared" si="941"/>
        <v>0</v>
      </c>
      <c r="O4279" s="9">
        <f t="shared" si="942"/>
        <v>-1</v>
      </c>
      <c r="P4279" s="9">
        <f t="shared" si="943"/>
        <v>0</v>
      </c>
      <c r="Q4279" s="8">
        <f t="shared" si="944"/>
        <v>0</v>
      </c>
      <c r="R4279" s="8">
        <f t="shared" si="945"/>
        <v>-4.3</v>
      </c>
      <c r="S4279" t="str">
        <f t="shared" si="946"/>
        <v>16.10.00</v>
      </c>
      <c r="T4279" t="str">
        <f t="shared" si="947"/>
        <v>17.25.00</v>
      </c>
      <c r="U4279" t="str">
        <f t="shared" si="948"/>
        <v xml:space="preserve">1-apr-2020 </v>
      </c>
      <c r="V4279">
        <f t="shared" si="949"/>
        <v>4</v>
      </c>
      <c r="W4279">
        <f t="shared" si="950"/>
        <v>2020</v>
      </c>
      <c r="X4279">
        <f t="shared" si="951"/>
        <v>1</v>
      </c>
      <c r="Y4279" s="25">
        <f t="shared" si="952"/>
        <v>34514.300000000389</v>
      </c>
    </row>
    <row r="4280" spans="1:25">
      <c r="A4280" t="s">
        <v>3868</v>
      </c>
      <c r="B4280" t="s">
        <v>5256</v>
      </c>
      <c r="C4280" t="s">
        <v>55</v>
      </c>
      <c r="D4280">
        <v>2</v>
      </c>
      <c r="E4280" s="36">
        <v>1.2</v>
      </c>
      <c r="F4280" s="4">
        <v>1E-4</v>
      </c>
      <c r="G4280">
        <v>0</v>
      </c>
      <c r="H4280" s="25">
        <v>67.400000000000006</v>
      </c>
      <c r="I4280" s="25">
        <v>0</v>
      </c>
      <c r="J4280" s="3">
        <v>10000</v>
      </c>
      <c r="K4280" s="7">
        <f t="shared" si="939"/>
        <v>1</v>
      </c>
      <c r="L4280" s="6">
        <f t="shared" si="940"/>
        <v>1.2</v>
      </c>
      <c r="M4280">
        <v>1</v>
      </c>
      <c r="N4280" s="9">
        <f t="shared" si="941"/>
        <v>1</v>
      </c>
      <c r="O4280" s="9">
        <f t="shared" si="942"/>
        <v>0</v>
      </c>
      <c r="P4280" s="9">
        <f t="shared" si="943"/>
        <v>0</v>
      </c>
      <c r="Q4280" s="8">
        <f t="shared" si="944"/>
        <v>1.2</v>
      </c>
      <c r="R4280" s="8">
        <f t="shared" si="945"/>
        <v>0</v>
      </c>
      <c r="S4280" t="str">
        <f t="shared" si="946"/>
        <v>18.00.00</v>
      </c>
      <c r="T4280" t="str">
        <f t="shared" si="947"/>
        <v>20.00.00</v>
      </c>
      <c r="U4280" t="str">
        <f t="shared" si="948"/>
        <v xml:space="preserve">1-apr-2020 </v>
      </c>
      <c r="V4280">
        <f t="shared" si="949"/>
        <v>4</v>
      </c>
      <c r="W4280">
        <f t="shared" si="950"/>
        <v>2020</v>
      </c>
      <c r="X4280">
        <f t="shared" si="951"/>
        <v>1</v>
      </c>
      <c r="Y4280" s="25">
        <f t="shared" si="952"/>
        <v>34515.500000000386</v>
      </c>
    </row>
    <row r="4281" spans="1:25">
      <c r="A4281" t="s">
        <v>7275</v>
      </c>
      <c r="B4281" t="s">
        <v>7276</v>
      </c>
      <c r="C4281" t="s">
        <v>25</v>
      </c>
      <c r="D4281">
        <v>9</v>
      </c>
      <c r="E4281" s="36">
        <v>-84.7</v>
      </c>
      <c r="F4281" s="4">
        <v>-8.8000000000000005E-3</v>
      </c>
      <c r="G4281">
        <v>0</v>
      </c>
      <c r="H4281" s="25">
        <v>0</v>
      </c>
      <c r="I4281" s="25">
        <v>-85.7</v>
      </c>
      <c r="J4281" s="3">
        <v>10000</v>
      </c>
      <c r="K4281" s="7">
        <f t="shared" si="939"/>
        <v>-1</v>
      </c>
      <c r="L4281" s="6">
        <f t="shared" si="940"/>
        <v>-84.7</v>
      </c>
      <c r="M4281">
        <v>1</v>
      </c>
      <c r="N4281" s="9">
        <f t="shared" si="941"/>
        <v>0</v>
      </c>
      <c r="O4281" s="9">
        <f t="shared" si="942"/>
        <v>-1</v>
      </c>
      <c r="P4281" s="9">
        <f t="shared" si="943"/>
        <v>0</v>
      </c>
      <c r="Q4281" s="8">
        <f t="shared" si="944"/>
        <v>0</v>
      </c>
      <c r="R4281" s="8">
        <f t="shared" si="945"/>
        <v>-84.7</v>
      </c>
      <c r="S4281" t="str">
        <f t="shared" si="946"/>
        <v>16.40.00</v>
      </c>
      <c r="T4281" t="str">
        <f t="shared" si="947"/>
        <v>17.25.00</v>
      </c>
      <c r="U4281" t="str">
        <f t="shared" si="948"/>
        <v xml:space="preserve">2-apr-2020 </v>
      </c>
      <c r="V4281">
        <f t="shared" si="949"/>
        <v>4</v>
      </c>
      <c r="W4281">
        <f t="shared" si="950"/>
        <v>2020</v>
      </c>
      <c r="X4281">
        <f t="shared" si="951"/>
        <v>2</v>
      </c>
      <c r="Y4281" s="25">
        <f t="shared" si="952"/>
        <v>34430.800000000389</v>
      </c>
    </row>
    <row r="4282" spans="1:25">
      <c r="A4282" t="s">
        <v>5257</v>
      </c>
      <c r="B4282" t="s">
        <v>5258</v>
      </c>
      <c r="C4282" t="s">
        <v>25</v>
      </c>
      <c r="D4282">
        <v>2</v>
      </c>
      <c r="E4282" s="36">
        <v>-23.8</v>
      </c>
      <c r="F4282" s="4">
        <v>-2.5000000000000001E-3</v>
      </c>
      <c r="G4282">
        <v>0</v>
      </c>
      <c r="H4282" s="25">
        <v>33.200000000000003</v>
      </c>
      <c r="I4282" s="25">
        <v>-23.8</v>
      </c>
      <c r="J4282" s="3">
        <v>10000</v>
      </c>
      <c r="K4282" s="7">
        <f t="shared" si="939"/>
        <v>-2</v>
      </c>
      <c r="L4282" s="6">
        <f t="shared" si="940"/>
        <v>-108.5</v>
      </c>
      <c r="M4282">
        <v>1</v>
      </c>
      <c r="N4282" s="9">
        <f t="shared" si="941"/>
        <v>0</v>
      </c>
      <c r="O4282" s="9">
        <f t="shared" si="942"/>
        <v>-1</v>
      </c>
      <c r="P4282" s="9">
        <f t="shared" si="943"/>
        <v>0</v>
      </c>
      <c r="Q4282" s="8">
        <f t="shared" si="944"/>
        <v>0</v>
      </c>
      <c r="R4282" s="8">
        <f t="shared" si="945"/>
        <v>-23.8</v>
      </c>
      <c r="S4282" t="str">
        <f t="shared" si="946"/>
        <v>5.00.00</v>
      </c>
      <c r="T4282" t="str">
        <f t="shared" si="947"/>
        <v>7.00.00</v>
      </c>
      <c r="U4282" t="str">
        <f t="shared" si="948"/>
        <v xml:space="preserve">2-apr-2020 </v>
      </c>
      <c r="V4282">
        <f t="shared" si="949"/>
        <v>4</v>
      </c>
      <c r="W4282">
        <f t="shared" si="950"/>
        <v>2020</v>
      </c>
      <c r="X4282">
        <f t="shared" si="951"/>
        <v>2</v>
      </c>
      <c r="Y4282" s="25">
        <f t="shared" si="952"/>
        <v>34407.000000000386</v>
      </c>
    </row>
    <row r="4283" spans="1:25">
      <c r="A4283" t="s">
        <v>7278</v>
      </c>
      <c r="B4283" t="s">
        <v>7279</v>
      </c>
      <c r="C4283" t="s">
        <v>55</v>
      </c>
      <c r="D4283">
        <v>69</v>
      </c>
      <c r="E4283" s="36">
        <v>-20.8</v>
      </c>
      <c r="F4283" s="4">
        <v>-1.1000000000000001E-3</v>
      </c>
      <c r="G4283">
        <v>0</v>
      </c>
      <c r="H4283" s="25">
        <v>0</v>
      </c>
      <c r="I4283" s="25">
        <v>-224.5</v>
      </c>
      <c r="J4283" s="3">
        <v>10000</v>
      </c>
      <c r="K4283" s="7">
        <f t="shared" si="939"/>
        <v>-3</v>
      </c>
      <c r="L4283" s="6">
        <f t="shared" si="940"/>
        <v>-129.30000000000001</v>
      </c>
      <c r="M4283">
        <v>1</v>
      </c>
      <c r="N4283" s="9">
        <f t="shared" si="941"/>
        <v>0</v>
      </c>
      <c r="O4283" s="9">
        <f t="shared" si="942"/>
        <v>-1</v>
      </c>
      <c r="P4283" s="9">
        <f t="shared" si="943"/>
        <v>0</v>
      </c>
      <c r="Q4283" s="8">
        <f t="shared" si="944"/>
        <v>0</v>
      </c>
      <c r="R4283" s="8">
        <f t="shared" si="945"/>
        <v>-20.8</v>
      </c>
      <c r="S4283" t="str">
        <f t="shared" si="946"/>
        <v>11.40.00</v>
      </c>
      <c r="T4283" t="str">
        <f t="shared" si="947"/>
        <v>17.25.00</v>
      </c>
      <c r="U4283" t="str">
        <f t="shared" si="948"/>
        <v xml:space="preserve">3-apr-2020 </v>
      </c>
      <c r="V4283">
        <f t="shared" si="949"/>
        <v>4</v>
      </c>
      <c r="W4283">
        <f t="shared" si="950"/>
        <v>2020</v>
      </c>
      <c r="X4283">
        <f t="shared" si="951"/>
        <v>3</v>
      </c>
      <c r="Y4283" s="25">
        <f t="shared" si="952"/>
        <v>34386.200000000383</v>
      </c>
    </row>
    <row r="4284" spans="1:25">
      <c r="A4284" t="s">
        <v>5259</v>
      </c>
      <c r="B4284" t="s">
        <v>5260</v>
      </c>
      <c r="C4284" t="s">
        <v>55</v>
      </c>
      <c r="D4284">
        <v>1</v>
      </c>
      <c r="E4284" s="36">
        <v>-50.8</v>
      </c>
      <c r="F4284" s="4">
        <v>-5.4000000000000003E-3</v>
      </c>
      <c r="G4284">
        <v>0</v>
      </c>
      <c r="H4284" s="25">
        <v>0</v>
      </c>
      <c r="I4284" s="25">
        <v>-50.8</v>
      </c>
      <c r="J4284" s="3">
        <v>10000</v>
      </c>
      <c r="K4284" s="7">
        <f t="shared" si="939"/>
        <v>-4</v>
      </c>
      <c r="L4284" s="6">
        <f t="shared" si="940"/>
        <v>-180.10000000000002</v>
      </c>
      <c r="M4284">
        <v>1</v>
      </c>
      <c r="N4284" s="9">
        <f t="shared" si="941"/>
        <v>0</v>
      </c>
      <c r="O4284" s="9">
        <f t="shared" si="942"/>
        <v>-1</v>
      </c>
      <c r="P4284" s="9">
        <f t="shared" si="943"/>
        <v>0</v>
      </c>
      <c r="Q4284" s="8">
        <f t="shared" si="944"/>
        <v>0</v>
      </c>
      <c r="R4284" s="8">
        <f t="shared" si="945"/>
        <v>-50.8</v>
      </c>
      <c r="S4284" t="str">
        <f t="shared" si="946"/>
        <v>20.00.00</v>
      </c>
      <c r="T4284" t="str">
        <f t="shared" si="947"/>
        <v>21.00.00</v>
      </c>
      <c r="U4284" t="str">
        <f t="shared" si="948"/>
        <v xml:space="preserve">3-apr-2020 </v>
      </c>
      <c r="V4284">
        <f t="shared" si="949"/>
        <v>4</v>
      </c>
      <c r="W4284">
        <f t="shared" si="950"/>
        <v>2020</v>
      </c>
      <c r="X4284">
        <f t="shared" si="951"/>
        <v>3</v>
      </c>
      <c r="Y4284" s="25">
        <f t="shared" si="952"/>
        <v>34335.40000000038</v>
      </c>
    </row>
    <row r="4285" spans="1:25">
      <c r="A4285" t="s">
        <v>7277</v>
      </c>
      <c r="B4285" t="s">
        <v>7278</v>
      </c>
      <c r="C4285" t="s">
        <v>25</v>
      </c>
      <c r="D4285">
        <v>32</v>
      </c>
      <c r="E4285" s="36">
        <v>-40.5</v>
      </c>
      <c r="F4285" s="4">
        <v>-4.1999999999999997E-3</v>
      </c>
      <c r="G4285">
        <v>0</v>
      </c>
      <c r="H4285" s="25">
        <v>23.5</v>
      </c>
      <c r="I4285" s="25">
        <v>-74.5</v>
      </c>
      <c r="J4285" s="3">
        <v>10000</v>
      </c>
      <c r="K4285" s="7">
        <f t="shared" si="939"/>
        <v>-5</v>
      </c>
      <c r="L4285" s="6">
        <f t="shared" si="940"/>
        <v>-220.60000000000002</v>
      </c>
      <c r="M4285">
        <v>1</v>
      </c>
      <c r="N4285" s="9">
        <f t="shared" si="941"/>
        <v>0</v>
      </c>
      <c r="O4285" s="9">
        <f t="shared" si="942"/>
        <v>-1</v>
      </c>
      <c r="P4285" s="9">
        <f t="shared" si="943"/>
        <v>0</v>
      </c>
      <c r="Q4285" s="8">
        <f t="shared" si="944"/>
        <v>0</v>
      </c>
      <c r="R4285" s="8">
        <f t="shared" si="945"/>
        <v>-40.5</v>
      </c>
      <c r="S4285" t="str">
        <f t="shared" si="946"/>
        <v>9.00.00</v>
      </c>
      <c r="T4285" t="str">
        <f t="shared" si="947"/>
        <v>11.40.00</v>
      </c>
      <c r="U4285" t="str">
        <f t="shared" si="948"/>
        <v xml:space="preserve">3-apr-2020 </v>
      </c>
      <c r="V4285">
        <f t="shared" si="949"/>
        <v>4</v>
      </c>
      <c r="W4285">
        <f t="shared" si="950"/>
        <v>2020</v>
      </c>
      <c r="X4285">
        <f t="shared" si="951"/>
        <v>3</v>
      </c>
      <c r="Y4285" s="25">
        <f t="shared" si="952"/>
        <v>34294.90000000038</v>
      </c>
    </row>
    <row r="4286" spans="1:25">
      <c r="A4286" t="s">
        <v>7874</v>
      </c>
      <c r="B4286" t="s">
        <v>7875</v>
      </c>
      <c r="C4286" t="s">
        <v>25</v>
      </c>
      <c r="D4286">
        <v>18</v>
      </c>
      <c r="E4286" s="36">
        <v>38.700000000000003</v>
      </c>
      <c r="F4286" s="4">
        <v>4.1000000000000003E-3</v>
      </c>
      <c r="G4286">
        <v>0</v>
      </c>
      <c r="H4286" s="25">
        <v>60.7</v>
      </c>
      <c r="I4286" s="25">
        <v>-34.200000000000003</v>
      </c>
      <c r="J4286" s="3">
        <v>10000</v>
      </c>
      <c r="K4286" s="7">
        <f t="shared" si="939"/>
        <v>1</v>
      </c>
      <c r="L4286" s="6">
        <f t="shared" si="940"/>
        <v>38.700000000000003</v>
      </c>
      <c r="M4286">
        <v>1</v>
      </c>
      <c r="N4286" s="9">
        <f t="shared" si="941"/>
        <v>1</v>
      </c>
      <c r="O4286" s="9">
        <f t="shared" si="942"/>
        <v>0</v>
      </c>
      <c r="P4286" s="9">
        <f t="shared" si="943"/>
        <v>0</v>
      </c>
      <c r="Q4286" s="8">
        <f t="shared" si="944"/>
        <v>38.700000000000003</v>
      </c>
      <c r="R4286" s="8">
        <f t="shared" si="945"/>
        <v>0</v>
      </c>
      <c r="S4286" t="str">
        <f t="shared" si="946"/>
        <v>9.30.00</v>
      </c>
      <c r="T4286" t="str">
        <f t="shared" si="947"/>
        <v>14.00.00</v>
      </c>
      <c r="U4286" t="str">
        <f t="shared" si="948"/>
        <v xml:space="preserve">3-apr-2020 </v>
      </c>
      <c r="V4286">
        <f t="shared" si="949"/>
        <v>4</v>
      </c>
      <c r="W4286">
        <f t="shared" si="950"/>
        <v>2020</v>
      </c>
      <c r="X4286">
        <f t="shared" si="951"/>
        <v>3</v>
      </c>
      <c r="Y4286" s="25">
        <f t="shared" si="952"/>
        <v>34333.600000000377</v>
      </c>
    </row>
    <row r="4287" spans="1:25">
      <c r="A4287" t="s">
        <v>5261</v>
      </c>
      <c r="B4287" t="s">
        <v>5262</v>
      </c>
      <c r="C4287" t="s">
        <v>25</v>
      </c>
      <c r="D4287">
        <v>2</v>
      </c>
      <c r="E4287" s="36">
        <v>131.19999999999999</v>
      </c>
      <c r="F4287" s="4">
        <v>1.3599999999999999E-2</v>
      </c>
      <c r="G4287">
        <v>0</v>
      </c>
      <c r="H4287" s="25">
        <v>168.6</v>
      </c>
      <c r="I4287" s="25">
        <v>0</v>
      </c>
      <c r="J4287" s="3">
        <v>10000</v>
      </c>
      <c r="K4287" s="7">
        <f t="shared" si="939"/>
        <v>2</v>
      </c>
      <c r="L4287" s="6">
        <f t="shared" si="940"/>
        <v>169.89999999999998</v>
      </c>
      <c r="M4287">
        <v>1</v>
      </c>
      <c r="N4287" s="9">
        <f t="shared" si="941"/>
        <v>1</v>
      </c>
      <c r="O4287" s="9">
        <f t="shared" si="942"/>
        <v>0</v>
      </c>
      <c r="P4287" s="9">
        <f t="shared" si="943"/>
        <v>0</v>
      </c>
      <c r="Q4287" s="8">
        <f t="shared" si="944"/>
        <v>131.19999999999999</v>
      </c>
      <c r="R4287" s="8">
        <f t="shared" si="945"/>
        <v>0</v>
      </c>
      <c r="S4287" t="str">
        <f t="shared" si="946"/>
        <v>1.00.00</v>
      </c>
      <c r="T4287" t="str">
        <f t="shared" si="947"/>
        <v>3.00.00</v>
      </c>
      <c r="U4287" t="str">
        <f t="shared" si="948"/>
        <v xml:space="preserve">6-apr-2020 </v>
      </c>
      <c r="V4287">
        <f t="shared" si="949"/>
        <v>4</v>
      </c>
      <c r="W4287">
        <f t="shared" si="950"/>
        <v>2020</v>
      </c>
      <c r="X4287">
        <f t="shared" si="951"/>
        <v>6</v>
      </c>
      <c r="Y4287" s="25">
        <f t="shared" si="952"/>
        <v>34464.800000000374</v>
      </c>
    </row>
    <row r="4288" spans="1:25">
      <c r="A4288" t="s">
        <v>7878</v>
      </c>
      <c r="B4288" t="s">
        <v>7281</v>
      </c>
      <c r="C4288" t="s">
        <v>55</v>
      </c>
      <c r="D4288">
        <v>22</v>
      </c>
      <c r="E4288" s="36">
        <v>110.3</v>
      </c>
      <c r="F4288" s="4">
        <v>1.06E-2</v>
      </c>
      <c r="G4288">
        <v>0</v>
      </c>
      <c r="H4288" s="25">
        <v>131.30000000000001</v>
      </c>
      <c r="I4288" s="25">
        <v>-80.099999999999994</v>
      </c>
      <c r="J4288" s="3">
        <v>10000</v>
      </c>
      <c r="K4288" s="7">
        <f t="shared" si="939"/>
        <v>3</v>
      </c>
      <c r="L4288" s="6">
        <f t="shared" si="940"/>
        <v>280.2</v>
      </c>
      <c r="M4288">
        <v>1</v>
      </c>
      <c r="N4288" s="9">
        <f t="shared" si="941"/>
        <v>1</v>
      </c>
      <c r="O4288" s="9">
        <f t="shared" si="942"/>
        <v>0</v>
      </c>
      <c r="P4288" s="9">
        <f t="shared" si="943"/>
        <v>0</v>
      </c>
      <c r="Q4288" s="8">
        <f t="shared" si="944"/>
        <v>110.3</v>
      </c>
      <c r="R4288" s="8">
        <f t="shared" si="945"/>
        <v>0</v>
      </c>
      <c r="S4288" t="str">
        <f t="shared" si="946"/>
        <v>11.00.00</v>
      </c>
      <c r="T4288" t="str">
        <f t="shared" si="947"/>
        <v>16.30.00</v>
      </c>
      <c r="U4288" t="str">
        <f t="shared" si="948"/>
        <v xml:space="preserve">7-apr-2020 </v>
      </c>
      <c r="V4288">
        <f t="shared" si="949"/>
        <v>4</v>
      </c>
      <c r="W4288">
        <f t="shared" si="950"/>
        <v>2020</v>
      </c>
      <c r="X4288">
        <f t="shared" si="951"/>
        <v>7</v>
      </c>
      <c r="Y4288" s="25">
        <f t="shared" si="952"/>
        <v>34575.100000000377</v>
      </c>
    </row>
    <row r="4289" spans="1:25">
      <c r="A4289" t="s">
        <v>7280</v>
      </c>
      <c r="B4289" t="s">
        <v>7281</v>
      </c>
      <c r="C4289" t="s">
        <v>55</v>
      </c>
      <c r="D4289">
        <v>64</v>
      </c>
      <c r="E4289" s="36">
        <v>162.19999999999999</v>
      </c>
      <c r="F4289" s="4">
        <v>7.7999999999999996E-3</v>
      </c>
      <c r="G4289">
        <v>0</v>
      </c>
      <c r="H4289" s="25">
        <v>238.2</v>
      </c>
      <c r="I4289" s="25">
        <v>-207</v>
      </c>
      <c r="J4289" s="3">
        <v>10000</v>
      </c>
      <c r="K4289" s="7">
        <f t="shared" si="939"/>
        <v>4</v>
      </c>
      <c r="L4289" s="6">
        <f t="shared" si="940"/>
        <v>442.4</v>
      </c>
      <c r="M4289">
        <v>1</v>
      </c>
      <c r="N4289" s="9">
        <f t="shared" si="941"/>
        <v>1</v>
      </c>
      <c r="O4289" s="9">
        <f t="shared" si="942"/>
        <v>0</v>
      </c>
      <c r="P4289" s="9">
        <f t="shared" si="943"/>
        <v>0</v>
      </c>
      <c r="Q4289" s="8">
        <f t="shared" si="944"/>
        <v>162.19999999999999</v>
      </c>
      <c r="R4289" s="8">
        <f t="shared" si="945"/>
        <v>0</v>
      </c>
      <c r="S4289" t="str">
        <f t="shared" si="946"/>
        <v>11.10.00</v>
      </c>
      <c r="T4289" t="str">
        <f t="shared" si="947"/>
        <v>16.30.00</v>
      </c>
      <c r="U4289" t="str">
        <f t="shared" si="948"/>
        <v xml:space="preserve">7-apr-2020 </v>
      </c>
      <c r="V4289">
        <f t="shared" si="949"/>
        <v>4</v>
      </c>
      <c r="W4289">
        <f t="shared" si="950"/>
        <v>2020</v>
      </c>
      <c r="X4289">
        <f t="shared" si="951"/>
        <v>7</v>
      </c>
      <c r="Y4289" s="25">
        <f t="shared" si="952"/>
        <v>34737.300000000374</v>
      </c>
    </row>
    <row r="4290" spans="1:25">
      <c r="A4290" t="s">
        <v>5263</v>
      </c>
      <c r="B4290" t="s">
        <v>5263</v>
      </c>
      <c r="C4290" t="s">
        <v>55</v>
      </c>
      <c r="D4290">
        <v>0</v>
      </c>
      <c r="E4290" s="36">
        <v>-72.8</v>
      </c>
      <c r="F4290" s="4">
        <v>-7.1000000000000004E-3</v>
      </c>
      <c r="G4290">
        <v>0</v>
      </c>
      <c r="H4290" s="25">
        <v>0</v>
      </c>
      <c r="I4290" s="25">
        <v>-72.8</v>
      </c>
      <c r="J4290" s="3">
        <v>10000</v>
      </c>
      <c r="K4290" s="7">
        <f t="shared" si="939"/>
        <v>-1</v>
      </c>
      <c r="L4290" s="6">
        <f t="shared" si="940"/>
        <v>-72.8</v>
      </c>
      <c r="M4290">
        <v>1</v>
      </c>
      <c r="N4290" s="9">
        <f t="shared" si="941"/>
        <v>0</v>
      </c>
      <c r="O4290" s="9">
        <f t="shared" si="942"/>
        <v>-1</v>
      </c>
      <c r="P4290" s="9">
        <f t="shared" si="943"/>
        <v>0</v>
      </c>
      <c r="Q4290" s="8">
        <f t="shared" si="944"/>
        <v>0</v>
      </c>
      <c r="R4290" s="8">
        <f t="shared" si="945"/>
        <v>-72.8</v>
      </c>
      <c r="S4290" t="str">
        <f t="shared" si="946"/>
        <v>17.00.00</v>
      </c>
      <c r="T4290" t="str">
        <f t="shared" si="947"/>
        <v>17.00.00</v>
      </c>
      <c r="U4290" t="str">
        <f t="shared" si="948"/>
        <v xml:space="preserve">7-apr-2020 </v>
      </c>
      <c r="V4290">
        <f t="shared" si="949"/>
        <v>4</v>
      </c>
      <c r="W4290">
        <f t="shared" si="950"/>
        <v>2020</v>
      </c>
      <c r="X4290">
        <f t="shared" si="951"/>
        <v>7</v>
      </c>
      <c r="Y4290" s="25">
        <f t="shared" si="952"/>
        <v>34664.500000000371</v>
      </c>
    </row>
    <row r="4291" spans="1:25">
      <c r="A4291" t="s">
        <v>7876</v>
      </c>
      <c r="B4291" t="s">
        <v>7876</v>
      </c>
      <c r="C4291" t="s">
        <v>55</v>
      </c>
      <c r="D4291">
        <v>0</v>
      </c>
      <c r="E4291" s="36">
        <v>-60.2</v>
      </c>
      <c r="F4291" s="4">
        <v>-5.7999999999999996E-3</v>
      </c>
      <c r="G4291">
        <v>0</v>
      </c>
      <c r="H4291" s="25">
        <v>0</v>
      </c>
      <c r="I4291" s="25">
        <v>-35.799999999999997</v>
      </c>
      <c r="J4291" s="3">
        <v>10000</v>
      </c>
      <c r="K4291" s="7">
        <f t="shared" si="939"/>
        <v>-2</v>
      </c>
      <c r="L4291" s="6">
        <f t="shared" si="940"/>
        <v>-133</v>
      </c>
      <c r="M4291">
        <v>1</v>
      </c>
      <c r="N4291" s="9">
        <f t="shared" si="941"/>
        <v>0</v>
      </c>
      <c r="O4291" s="9">
        <f t="shared" si="942"/>
        <v>-1</v>
      </c>
      <c r="P4291" s="9">
        <f t="shared" si="943"/>
        <v>0</v>
      </c>
      <c r="Q4291" s="8">
        <f t="shared" si="944"/>
        <v>0</v>
      </c>
      <c r="R4291" s="8">
        <f t="shared" si="945"/>
        <v>-60.2</v>
      </c>
      <c r="S4291" t="str">
        <f t="shared" si="946"/>
        <v>9.30.00</v>
      </c>
      <c r="T4291" t="str">
        <f t="shared" si="947"/>
        <v>9.30.00</v>
      </c>
      <c r="U4291" t="str">
        <f t="shared" si="948"/>
        <v xml:space="preserve">7-apr-2020 </v>
      </c>
      <c r="V4291">
        <f t="shared" si="949"/>
        <v>4</v>
      </c>
      <c r="W4291">
        <f t="shared" si="950"/>
        <v>2020</v>
      </c>
      <c r="X4291">
        <f t="shared" si="951"/>
        <v>7</v>
      </c>
      <c r="Y4291" s="25">
        <f t="shared" si="952"/>
        <v>34604.300000000374</v>
      </c>
    </row>
    <row r="4292" spans="1:25">
      <c r="A4292" t="s">
        <v>7876</v>
      </c>
      <c r="B4292" t="s">
        <v>7877</v>
      </c>
      <c r="C4292" t="s">
        <v>25</v>
      </c>
      <c r="D4292">
        <v>2</v>
      </c>
      <c r="E4292" s="36">
        <v>18.100000000000001</v>
      </c>
      <c r="F4292" s="4">
        <v>1.6999999999999999E-3</v>
      </c>
      <c r="G4292">
        <v>0</v>
      </c>
      <c r="H4292" s="25">
        <v>0</v>
      </c>
      <c r="I4292" s="25">
        <v>-42.1</v>
      </c>
      <c r="J4292" s="3">
        <v>10000</v>
      </c>
      <c r="K4292" s="7">
        <f t="shared" si="939"/>
        <v>1</v>
      </c>
      <c r="L4292" s="6">
        <f t="shared" si="940"/>
        <v>18.100000000000001</v>
      </c>
      <c r="M4292">
        <v>1</v>
      </c>
      <c r="N4292" s="9">
        <f t="shared" si="941"/>
        <v>1</v>
      </c>
      <c r="O4292" s="9">
        <f t="shared" si="942"/>
        <v>0</v>
      </c>
      <c r="P4292" s="9">
        <f t="shared" si="943"/>
        <v>0</v>
      </c>
      <c r="Q4292" s="8">
        <f t="shared" si="944"/>
        <v>18.100000000000001</v>
      </c>
      <c r="R4292" s="8">
        <f t="shared" si="945"/>
        <v>0</v>
      </c>
      <c r="S4292" t="str">
        <f t="shared" si="946"/>
        <v>9.30.00</v>
      </c>
      <c r="T4292" t="str">
        <f t="shared" si="947"/>
        <v>10.00.00</v>
      </c>
      <c r="U4292" t="str">
        <f t="shared" si="948"/>
        <v xml:space="preserve">7-apr-2020 </v>
      </c>
      <c r="V4292">
        <f t="shared" si="949"/>
        <v>4</v>
      </c>
      <c r="W4292">
        <f t="shared" si="950"/>
        <v>2020</v>
      </c>
      <c r="X4292">
        <f t="shared" si="951"/>
        <v>7</v>
      </c>
      <c r="Y4292" s="25">
        <f t="shared" si="952"/>
        <v>34622.400000000373</v>
      </c>
    </row>
    <row r="4293" spans="1:25">
      <c r="A4293" t="s">
        <v>7282</v>
      </c>
      <c r="B4293" t="s">
        <v>7283</v>
      </c>
      <c r="C4293" t="s">
        <v>55</v>
      </c>
      <c r="D4293">
        <v>14</v>
      </c>
      <c r="E4293" s="36">
        <v>-72.400000000000006</v>
      </c>
      <c r="F4293" s="4">
        <v>-3.5000000000000001E-3</v>
      </c>
      <c r="G4293">
        <v>0</v>
      </c>
      <c r="H4293" s="25">
        <v>18.600000000000001</v>
      </c>
      <c r="I4293" s="25">
        <v>-96.4</v>
      </c>
      <c r="J4293" s="3">
        <v>10000</v>
      </c>
      <c r="K4293" s="7">
        <f t="shared" si="939"/>
        <v>-1</v>
      </c>
      <c r="L4293" s="6">
        <f t="shared" si="940"/>
        <v>-72.400000000000006</v>
      </c>
      <c r="M4293">
        <v>1</v>
      </c>
      <c r="N4293" s="9">
        <f t="shared" si="941"/>
        <v>0</v>
      </c>
      <c r="O4293" s="9">
        <f t="shared" si="942"/>
        <v>-1</v>
      </c>
      <c r="P4293" s="9">
        <f t="shared" si="943"/>
        <v>0</v>
      </c>
      <c r="Q4293" s="8">
        <f t="shared" si="944"/>
        <v>0</v>
      </c>
      <c r="R4293" s="8">
        <f t="shared" si="945"/>
        <v>-72.400000000000006</v>
      </c>
      <c r="S4293" t="str">
        <f t="shared" si="946"/>
        <v>12.10.00</v>
      </c>
      <c r="T4293" t="str">
        <f t="shared" si="947"/>
        <v>13.20.00</v>
      </c>
      <c r="U4293" t="str">
        <f t="shared" si="948"/>
        <v xml:space="preserve">8-apr-2020 </v>
      </c>
      <c r="V4293">
        <f t="shared" si="949"/>
        <v>4</v>
      </c>
      <c r="W4293">
        <f t="shared" si="950"/>
        <v>2020</v>
      </c>
      <c r="X4293">
        <f t="shared" si="951"/>
        <v>8</v>
      </c>
      <c r="Y4293" s="25">
        <f t="shared" si="952"/>
        <v>34550.000000000371</v>
      </c>
    </row>
    <row r="4294" spans="1:25">
      <c r="A4294" t="s">
        <v>7283</v>
      </c>
      <c r="B4294" t="s">
        <v>7284</v>
      </c>
      <c r="C4294" t="s">
        <v>25</v>
      </c>
      <c r="D4294">
        <v>33</v>
      </c>
      <c r="E4294" s="36">
        <v>-56.7</v>
      </c>
      <c r="F4294" s="4">
        <v>-5.4999999999999997E-3</v>
      </c>
      <c r="G4294">
        <v>0</v>
      </c>
      <c r="H4294" s="25">
        <v>37.6</v>
      </c>
      <c r="I4294" s="25">
        <v>-57.9</v>
      </c>
      <c r="J4294" s="3">
        <v>10000</v>
      </c>
      <c r="K4294" s="7">
        <f t="shared" si="939"/>
        <v>-2</v>
      </c>
      <c r="L4294" s="6">
        <f t="shared" si="940"/>
        <v>-129.10000000000002</v>
      </c>
      <c r="M4294">
        <v>1</v>
      </c>
      <c r="N4294" s="9">
        <f t="shared" si="941"/>
        <v>0</v>
      </c>
      <c r="O4294" s="9">
        <f t="shared" si="942"/>
        <v>-1</v>
      </c>
      <c r="P4294" s="9">
        <f t="shared" si="943"/>
        <v>0</v>
      </c>
      <c r="Q4294" s="8">
        <f t="shared" si="944"/>
        <v>0</v>
      </c>
      <c r="R4294" s="8">
        <f t="shared" si="945"/>
        <v>-56.7</v>
      </c>
      <c r="S4294" t="str">
        <f t="shared" si="946"/>
        <v>13.20.00</v>
      </c>
      <c r="T4294" t="str">
        <f t="shared" si="947"/>
        <v>16.05.00</v>
      </c>
      <c r="U4294" t="str">
        <f t="shared" si="948"/>
        <v xml:space="preserve">8-apr-2020 </v>
      </c>
      <c r="V4294">
        <f t="shared" si="949"/>
        <v>4</v>
      </c>
      <c r="W4294">
        <f t="shared" si="950"/>
        <v>2020</v>
      </c>
      <c r="X4294">
        <f t="shared" si="951"/>
        <v>8</v>
      </c>
      <c r="Y4294" s="25">
        <f t="shared" si="952"/>
        <v>34493.300000000374</v>
      </c>
    </row>
    <row r="4295" spans="1:25">
      <c r="A4295" t="s">
        <v>7284</v>
      </c>
      <c r="B4295" t="s">
        <v>7285</v>
      </c>
      <c r="C4295" t="s">
        <v>55</v>
      </c>
      <c r="D4295">
        <v>16</v>
      </c>
      <c r="E4295" s="36">
        <v>-150.4</v>
      </c>
      <c r="F4295" s="4">
        <v>-7.4000000000000003E-3</v>
      </c>
      <c r="G4295">
        <v>0</v>
      </c>
      <c r="H4295" s="25">
        <v>17.8</v>
      </c>
      <c r="I4295" s="25">
        <v>-150.6</v>
      </c>
      <c r="J4295" s="3">
        <v>10000</v>
      </c>
      <c r="K4295" s="7">
        <f t="shared" ref="K4295:K4349" si="953">+IF(AND(E4295&gt;=0,E4294&gt;=0),K4294+1,IF(AND(E4295&lt;0,E4294&lt;0),K4294-1,IF(AND(E4295&gt;=0,E4294&lt;0),1,-1)))</f>
        <v>-3</v>
      </c>
      <c r="L4295" s="6">
        <f t="shared" ref="L4295:L4349" si="954">+IF(AND(E4295&gt;=0,E4294&gt;=0),L4294+E4295,IF(AND(E4295&lt;0,E4294&lt;0),L4294+E4295,E4295))</f>
        <v>-279.5</v>
      </c>
      <c r="M4295">
        <v>1</v>
      </c>
      <c r="N4295" s="9">
        <f t="shared" ref="N4295:N4349" si="955">+IF(E4295&gt;0,1,0)</f>
        <v>0</v>
      </c>
      <c r="O4295" s="9">
        <f t="shared" ref="O4295:O4349" si="956">+IF(E4295&lt;0,-1,0)</f>
        <v>-1</v>
      </c>
      <c r="P4295" s="9">
        <f t="shared" ref="P4295:P4349" si="957">+IF(E4295=0,1,0)</f>
        <v>0</v>
      </c>
      <c r="Q4295" s="8">
        <f t="shared" ref="Q4295:Q4349" si="958">IF(E4295&gt;=0,E4295,0)</f>
        <v>0</v>
      </c>
      <c r="R4295" s="8">
        <f t="shared" ref="R4295:R4349" si="959">IF(E4295&lt;0,E4295,0)</f>
        <v>-150.4</v>
      </c>
      <c r="S4295" t="str">
        <f t="shared" ref="S4295:S4349" si="960">REPLACE(A4295,1,SEARCH(" ",A4295),"")</f>
        <v>16.05.00</v>
      </c>
      <c r="T4295" t="str">
        <f t="shared" ref="T4295:T4349" si="961">REPLACE(B4295,1,SEARCH(" ",B4295),"")</f>
        <v>17.25.00</v>
      </c>
      <c r="U4295" t="str">
        <f t="shared" ref="U4295:U4349" si="962">LEFT(A4295,11)</f>
        <v xml:space="preserve">8-apr-2020 </v>
      </c>
      <c r="V4295">
        <f t="shared" ref="V4295:V4349" si="963">MONTH(U4295)</f>
        <v>4</v>
      </c>
      <c r="W4295">
        <f t="shared" ref="W4295:W4349" si="964">YEAR(U4295)</f>
        <v>2020</v>
      </c>
      <c r="X4295">
        <f t="shared" ref="X4295:X4349" si="965">DAY(U4295)</f>
        <v>8</v>
      </c>
      <c r="Y4295" s="25">
        <f t="shared" ref="Y4295:Y4349" si="966">Y4294+E4295</f>
        <v>34342.900000000373</v>
      </c>
    </row>
    <row r="4296" spans="1:25">
      <c r="A4296" t="s">
        <v>7881</v>
      </c>
      <c r="B4296" t="s">
        <v>7882</v>
      </c>
      <c r="C4296" t="s">
        <v>55</v>
      </c>
      <c r="D4296">
        <v>3</v>
      </c>
      <c r="E4296" s="36">
        <v>42</v>
      </c>
      <c r="F4296" s="4">
        <v>4.0000000000000001E-3</v>
      </c>
      <c r="G4296">
        <v>0</v>
      </c>
      <c r="H4296" s="25">
        <v>63</v>
      </c>
      <c r="I4296" s="25">
        <v>-2.7</v>
      </c>
      <c r="J4296" s="3">
        <v>10000</v>
      </c>
      <c r="K4296" s="7">
        <f t="shared" si="953"/>
        <v>1</v>
      </c>
      <c r="L4296" s="6">
        <f t="shared" si="954"/>
        <v>42</v>
      </c>
      <c r="M4296">
        <v>1</v>
      </c>
      <c r="N4296" s="9">
        <f t="shared" si="955"/>
        <v>1</v>
      </c>
      <c r="O4296" s="9">
        <f t="shared" si="956"/>
        <v>0</v>
      </c>
      <c r="P4296" s="9">
        <f t="shared" si="957"/>
        <v>0</v>
      </c>
      <c r="Q4296" s="8">
        <f t="shared" si="958"/>
        <v>42</v>
      </c>
      <c r="R4296" s="8">
        <f t="shared" si="959"/>
        <v>0</v>
      </c>
      <c r="S4296" t="str">
        <f t="shared" si="960"/>
        <v>10.30.00</v>
      </c>
      <c r="T4296" t="str">
        <f t="shared" si="961"/>
        <v>11.15.00</v>
      </c>
      <c r="U4296" t="str">
        <f t="shared" si="962"/>
        <v xml:space="preserve">9-apr-2020 </v>
      </c>
      <c r="V4296">
        <f t="shared" si="963"/>
        <v>4</v>
      </c>
      <c r="W4296">
        <f t="shared" si="964"/>
        <v>2020</v>
      </c>
      <c r="X4296">
        <f t="shared" si="965"/>
        <v>9</v>
      </c>
      <c r="Y4296" s="25">
        <f t="shared" si="966"/>
        <v>34384.900000000373</v>
      </c>
    </row>
    <row r="4297" spans="1:25">
      <c r="A4297" t="s">
        <v>7286</v>
      </c>
      <c r="B4297" t="s">
        <v>7287</v>
      </c>
      <c r="C4297" t="s">
        <v>55</v>
      </c>
      <c r="D4297">
        <v>7</v>
      </c>
      <c r="E4297" s="36">
        <v>88.6</v>
      </c>
      <c r="F4297" s="4">
        <v>4.1999999999999997E-3</v>
      </c>
      <c r="G4297">
        <v>0</v>
      </c>
      <c r="H4297" s="25">
        <v>164.6</v>
      </c>
      <c r="I4297" s="25">
        <v>0</v>
      </c>
      <c r="J4297" s="3">
        <v>10000</v>
      </c>
      <c r="K4297" s="7">
        <f t="shared" si="953"/>
        <v>2</v>
      </c>
      <c r="L4297" s="6">
        <f t="shared" si="954"/>
        <v>130.6</v>
      </c>
      <c r="M4297">
        <v>1</v>
      </c>
      <c r="N4297" s="9">
        <f t="shared" si="955"/>
        <v>1</v>
      </c>
      <c r="O4297" s="9">
        <f t="shared" si="956"/>
        <v>0</v>
      </c>
      <c r="P4297" s="9">
        <f t="shared" si="957"/>
        <v>0</v>
      </c>
      <c r="Q4297" s="8">
        <f t="shared" si="958"/>
        <v>88.6</v>
      </c>
      <c r="R4297" s="8">
        <f t="shared" si="959"/>
        <v>0</v>
      </c>
      <c r="S4297" t="str">
        <f t="shared" si="960"/>
        <v>10.50.00</v>
      </c>
      <c r="T4297" t="str">
        <f t="shared" si="961"/>
        <v>11.25.00</v>
      </c>
      <c r="U4297" t="str">
        <f t="shared" si="962"/>
        <v xml:space="preserve">9-apr-2020 </v>
      </c>
      <c r="V4297">
        <f t="shared" si="963"/>
        <v>4</v>
      </c>
      <c r="W4297">
        <f t="shared" si="964"/>
        <v>2020</v>
      </c>
      <c r="X4297">
        <f t="shared" si="965"/>
        <v>9</v>
      </c>
      <c r="Y4297" s="25">
        <f t="shared" si="966"/>
        <v>34473.500000000371</v>
      </c>
    </row>
    <row r="4298" spans="1:25">
      <c r="A4298" t="s">
        <v>7288</v>
      </c>
      <c r="B4298" t="s">
        <v>7289</v>
      </c>
      <c r="C4298" t="s">
        <v>25</v>
      </c>
      <c r="D4298">
        <v>15</v>
      </c>
      <c r="E4298" s="36">
        <v>140.5</v>
      </c>
      <c r="F4298" s="4">
        <v>1.35E-2</v>
      </c>
      <c r="G4298">
        <v>0</v>
      </c>
      <c r="H4298" s="25">
        <v>211.5</v>
      </c>
      <c r="I4298" s="25">
        <v>0</v>
      </c>
      <c r="J4298" s="3">
        <v>10000</v>
      </c>
      <c r="K4298" s="7">
        <f t="shared" si="953"/>
        <v>3</v>
      </c>
      <c r="L4298" s="6">
        <f t="shared" si="954"/>
        <v>271.10000000000002</v>
      </c>
      <c r="M4298">
        <v>1</v>
      </c>
      <c r="N4298" s="9">
        <f t="shared" si="955"/>
        <v>1</v>
      </c>
      <c r="O4298" s="9">
        <f t="shared" si="956"/>
        <v>0</v>
      </c>
      <c r="P4298" s="9">
        <f t="shared" si="957"/>
        <v>0</v>
      </c>
      <c r="Q4298" s="8">
        <f t="shared" si="958"/>
        <v>140.5</v>
      </c>
      <c r="R4298" s="8">
        <f t="shared" si="959"/>
        <v>0</v>
      </c>
      <c r="S4298" t="str">
        <f t="shared" si="960"/>
        <v>14.50.00</v>
      </c>
      <c r="T4298" t="str">
        <f t="shared" si="961"/>
        <v>16.05.00</v>
      </c>
      <c r="U4298" t="str">
        <f t="shared" si="962"/>
        <v xml:space="preserve">9-apr-2020 </v>
      </c>
      <c r="V4298">
        <f t="shared" si="963"/>
        <v>4</v>
      </c>
      <c r="W4298">
        <f t="shared" si="964"/>
        <v>2020</v>
      </c>
      <c r="X4298">
        <f t="shared" si="965"/>
        <v>9</v>
      </c>
      <c r="Y4298" s="25">
        <f t="shared" si="966"/>
        <v>34614.000000000371</v>
      </c>
    </row>
    <row r="4299" spans="1:25">
      <c r="A4299" t="s">
        <v>7879</v>
      </c>
      <c r="B4299" t="s">
        <v>7880</v>
      </c>
      <c r="C4299" t="s">
        <v>25</v>
      </c>
      <c r="D4299">
        <v>2</v>
      </c>
      <c r="E4299" s="36">
        <v>1.5</v>
      </c>
      <c r="F4299" s="4">
        <v>1E-4</v>
      </c>
      <c r="G4299">
        <v>0</v>
      </c>
      <c r="H4299" s="25">
        <v>23.5</v>
      </c>
      <c r="I4299" s="25">
        <v>0</v>
      </c>
      <c r="J4299" s="3">
        <v>10000</v>
      </c>
      <c r="K4299" s="7">
        <f t="shared" si="953"/>
        <v>4</v>
      </c>
      <c r="L4299" s="6">
        <f t="shared" si="954"/>
        <v>272.60000000000002</v>
      </c>
      <c r="M4299">
        <v>1</v>
      </c>
      <c r="N4299" s="9">
        <f t="shared" si="955"/>
        <v>1</v>
      </c>
      <c r="O4299" s="9">
        <f t="shared" si="956"/>
        <v>0</v>
      </c>
      <c r="P4299" s="9">
        <f t="shared" si="957"/>
        <v>0</v>
      </c>
      <c r="Q4299" s="8">
        <f t="shared" si="958"/>
        <v>1.5</v>
      </c>
      <c r="R4299" s="8">
        <f t="shared" si="959"/>
        <v>0</v>
      </c>
      <c r="S4299" t="str">
        <f t="shared" si="960"/>
        <v>9.30.00</v>
      </c>
      <c r="T4299" t="str">
        <f t="shared" si="961"/>
        <v>10.00.00</v>
      </c>
      <c r="U4299" t="str">
        <f t="shared" si="962"/>
        <v xml:space="preserve">9-apr-2020 </v>
      </c>
      <c r="V4299">
        <f t="shared" si="963"/>
        <v>4</v>
      </c>
      <c r="W4299">
        <f t="shared" si="964"/>
        <v>2020</v>
      </c>
      <c r="X4299">
        <f t="shared" si="965"/>
        <v>9</v>
      </c>
      <c r="Y4299" s="25">
        <f t="shared" si="966"/>
        <v>34615.500000000371</v>
      </c>
    </row>
    <row r="4300" spans="1:25">
      <c r="A4300" t="s">
        <v>7290</v>
      </c>
      <c r="B4300" t="s">
        <v>7291</v>
      </c>
      <c r="C4300" t="s">
        <v>55</v>
      </c>
      <c r="D4300">
        <v>82</v>
      </c>
      <c r="E4300" s="36">
        <v>77</v>
      </c>
      <c r="F4300" s="4">
        <v>3.5999999999999999E-3</v>
      </c>
      <c r="G4300">
        <v>0</v>
      </c>
      <c r="H4300" s="25">
        <v>153</v>
      </c>
      <c r="I4300" s="25">
        <v>-261</v>
      </c>
      <c r="J4300" s="3">
        <v>10000</v>
      </c>
      <c r="K4300" s="7">
        <f t="shared" si="953"/>
        <v>5</v>
      </c>
      <c r="L4300" s="6">
        <f t="shared" si="954"/>
        <v>349.6</v>
      </c>
      <c r="M4300">
        <v>1</v>
      </c>
      <c r="N4300" s="9">
        <f t="shared" si="955"/>
        <v>1</v>
      </c>
      <c r="O4300" s="9">
        <f t="shared" si="956"/>
        <v>0</v>
      </c>
      <c r="P4300" s="9">
        <f t="shared" si="957"/>
        <v>0</v>
      </c>
      <c r="Q4300" s="8">
        <f t="shared" si="958"/>
        <v>77</v>
      </c>
      <c r="R4300" s="8">
        <f t="shared" si="959"/>
        <v>0</v>
      </c>
      <c r="S4300" t="str">
        <f t="shared" si="960"/>
        <v>10.25.00</v>
      </c>
      <c r="T4300" t="str">
        <f t="shared" si="961"/>
        <v>17.15.00</v>
      </c>
      <c r="U4300" t="str">
        <f t="shared" si="962"/>
        <v>13-apr-2020</v>
      </c>
      <c r="V4300">
        <f t="shared" si="963"/>
        <v>4</v>
      </c>
      <c r="W4300">
        <f t="shared" si="964"/>
        <v>2020</v>
      </c>
      <c r="X4300">
        <f t="shared" si="965"/>
        <v>13</v>
      </c>
      <c r="Y4300" s="25">
        <f t="shared" si="966"/>
        <v>34692.500000000371</v>
      </c>
    </row>
    <row r="4301" spans="1:25">
      <c r="A4301" t="s">
        <v>5264</v>
      </c>
      <c r="B4301" t="s">
        <v>5265</v>
      </c>
      <c r="C4301" t="s">
        <v>25</v>
      </c>
      <c r="D4301">
        <v>1</v>
      </c>
      <c r="E4301" s="36">
        <v>-72.8</v>
      </c>
      <c r="F4301" s="4">
        <v>-6.7999999999999996E-3</v>
      </c>
      <c r="G4301">
        <v>0</v>
      </c>
      <c r="H4301" s="25">
        <v>0</v>
      </c>
      <c r="I4301" s="25">
        <v>-72.8</v>
      </c>
      <c r="J4301" s="3">
        <v>10000</v>
      </c>
      <c r="K4301" s="7">
        <f t="shared" si="953"/>
        <v>-1</v>
      </c>
      <c r="L4301" s="6">
        <f t="shared" si="954"/>
        <v>-72.8</v>
      </c>
      <c r="M4301">
        <v>1</v>
      </c>
      <c r="N4301" s="9">
        <f t="shared" si="955"/>
        <v>0</v>
      </c>
      <c r="O4301" s="9">
        <f t="shared" si="956"/>
        <v>-1</v>
      </c>
      <c r="P4301" s="9">
        <f t="shared" si="957"/>
        <v>0</v>
      </c>
      <c r="Q4301" s="8">
        <f t="shared" si="958"/>
        <v>0</v>
      </c>
      <c r="R4301" s="8">
        <f t="shared" si="959"/>
        <v>-72.8</v>
      </c>
      <c r="S4301" t="str">
        <f t="shared" si="960"/>
        <v>1.00.00</v>
      </c>
      <c r="T4301" t="str">
        <f t="shared" si="961"/>
        <v>2.00.00</v>
      </c>
      <c r="U4301" t="str">
        <f t="shared" si="962"/>
        <v>14-apr-2020</v>
      </c>
      <c r="V4301">
        <f t="shared" si="963"/>
        <v>4</v>
      </c>
      <c r="W4301">
        <f t="shared" si="964"/>
        <v>2020</v>
      </c>
      <c r="X4301">
        <f t="shared" si="965"/>
        <v>14</v>
      </c>
      <c r="Y4301" s="25">
        <f t="shared" si="966"/>
        <v>34619.700000000368</v>
      </c>
    </row>
    <row r="4302" spans="1:25">
      <c r="A4302" t="s">
        <v>7883</v>
      </c>
      <c r="B4302" t="s">
        <v>7884</v>
      </c>
      <c r="C4302" t="s">
        <v>55</v>
      </c>
      <c r="D4302">
        <v>18</v>
      </c>
      <c r="E4302" s="36">
        <v>-69</v>
      </c>
      <c r="F4302" s="4">
        <v>-6.4999999999999997E-3</v>
      </c>
      <c r="G4302">
        <v>0</v>
      </c>
      <c r="H4302" s="25">
        <v>6.4</v>
      </c>
      <c r="I4302" s="25">
        <v>-93.9</v>
      </c>
      <c r="J4302" s="3">
        <v>10000</v>
      </c>
      <c r="K4302" s="7">
        <f t="shared" si="953"/>
        <v>-2</v>
      </c>
      <c r="L4302" s="6">
        <f t="shared" si="954"/>
        <v>-141.80000000000001</v>
      </c>
      <c r="M4302">
        <v>1</v>
      </c>
      <c r="N4302" s="9">
        <f t="shared" si="955"/>
        <v>0</v>
      </c>
      <c r="O4302" s="9">
        <f t="shared" si="956"/>
        <v>-1</v>
      </c>
      <c r="P4302" s="9">
        <f t="shared" si="957"/>
        <v>0</v>
      </c>
      <c r="Q4302" s="8">
        <f t="shared" si="958"/>
        <v>0</v>
      </c>
      <c r="R4302" s="8">
        <f t="shared" si="959"/>
        <v>-69</v>
      </c>
      <c r="S4302" t="str">
        <f t="shared" si="960"/>
        <v>10.45.00</v>
      </c>
      <c r="T4302" t="str">
        <f t="shared" si="961"/>
        <v>15.15.00</v>
      </c>
      <c r="U4302" t="str">
        <f t="shared" si="962"/>
        <v>14-apr-2020</v>
      </c>
      <c r="V4302">
        <f t="shared" si="963"/>
        <v>4</v>
      </c>
      <c r="W4302">
        <f t="shared" si="964"/>
        <v>2020</v>
      </c>
      <c r="X4302">
        <f t="shared" si="965"/>
        <v>14</v>
      </c>
      <c r="Y4302" s="25">
        <f t="shared" si="966"/>
        <v>34550.700000000368</v>
      </c>
    </row>
    <row r="4303" spans="1:25">
      <c r="A4303" t="s">
        <v>5266</v>
      </c>
      <c r="B4303" t="s">
        <v>5266</v>
      </c>
      <c r="C4303" t="s">
        <v>55</v>
      </c>
      <c r="D4303">
        <v>0</v>
      </c>
      <c r="E4303" s="36">
        <v>-70.8</v>
      </c>
      <c r="F4303" s="4">
        <v>-6.6E-3</v>
      </c>
      <c r="G4303">
        <v>0</v>
      </c>
      <c r="H4303" s="25">
        <v>0</v>
      </c>
      <c r="I4303" s="25">
        <v>-70.8</v>
      </c>
      <c r="J4303" s="3">
        <v>10000</v>
      </c>
      <c r="K4303" s="7">
        <f t="shared" si="953"/>
        <v>-3</v>
      </c>
      <c r="L4303" s="6">
        <f t="shared" si="954"/>
        <v>-212.60000000000002</v>
      </c>
      <c r="M4303">
        <v>1</v>
      </c>
      <c r="N4303" s="9">
        <f t="shared" si="955"/>
        <v>0</v>
      </c>
      <c r="O4303" s="9">
        <f t="shared" si="956"/>
        <v>-1</v>
      </c>
      <c r="P4303" s="9">
        <f t="shared" si="957"/>
        <v>0</v>
      </c>
      <c r="Q4303" s="8">
        <f t="shared" si="958"/>
        <v>0</v>
      </c>
      <c r="R4303" s="8">
        <f t="shared" si="959"/>
        <v>-70.8</v>
      </c>
      <c r="S4303" t="str">
        <f t="shared" si="960"/>
        <v>15.00.00</v>
      </c>
      <c r="T4303" t="str">
        <f t="shared" si="961"/>
        <v>15.00.00</v>
      </c>
      <c r="U4303" t="str">
        <f t="shared" si="962"/>
        <v>14-apr-2020</v>
      </c>
      <c r="V4303">
        <f t="shared" si="963"/>
        <v>4</v>
      </c>
      <c r="W4303">
        <f t="shared" si="964"/>
        <v>2020</v>
      </c>
      <c r="X4303">
        <f t="shared" si="965"/>
        <v>14</v>
      </c>
      <c r="Y4303" s="25">
        <f t="shared" si="966"/>
        <v>34479.900000000365</v>
      </c>
    </row>
    <row r="4304" spans="1:25">
      <c r="A4304" t="s">
        <v>7884</v>
      </c>
      <c r="B4304" t="s">
        <v>7885</v>
      </c>
      <c r="C4304" t="s">
        <v>25</v>
      </c>
      <c r="D4304">
        <v>3</v>
      </c>
      <c r="E4304" s="36">
        <v>29.4</v>
      </c>
      <c r="F4304" s="4">
        <v>2.7000000000000001E-3</v>
      </c>
      <c r="G4304">
        <v>0</v>
      </c>
      <c r="H4304" s="25">
        <v>34</v>
      </c>
      <c r="I4304" s="25">
        <v>-42.3</v>
      </c>
      <c r="J4304" s="3">
        <v>10000</v>
      </c>
      <c r="K4304" s="7">
        <f t="shared" si="953"/>
        <v>1</v>
      </c>
      <c r="L4304" s="6">
        <f t="shared" si="954"/>
        <v>29.4</v>
      </c>
      <c r="M4304">
        <v>1</v>
      </c>
      <c r="N4304" s="9">
        <f t="shared" si="955"/>
        <v>1</v>
      </c>
      <c r="O4304" s="9">
        <f t="shared" si="956"/>
        <v>0</v>
      </c>
      <c r="P4304" s="9">
        <f t="shared" si="957"/>
        <v>0</v>
      </c>
      <c r="Q4304" s="8">
        <f t="shared" si="958"/>
        <v>29.4</v>
      </c>
      <c r="R4304" s="8">
        <f t="shared" si="959"/>
        <v>0</v>
      </c>
      <c r="S4304" t="str">
        <f t="shared" si="960"/>
        <v>15.15.00</v>
      </c>
      <c r="T4304" t="str">
        <f t="shared" si="961"/>
        <v>16.00.00</v>
      </c>
      <c r="U4304" t="str">
        <f t="shared" si="962"/>
        <v>14-apr-2020</v>
      </c>
      <c r="V4304">
        <f t="shared" si="963"/>
        <v>4</v>
      </c>
      <c r="W4304">
        <f t="shared" si="964"/>
        <v>2020</v>
      </c>
      <c r="X4304">
        <f t="shared" si="965"/>
        <v>14</v>
      </c>
      <c r="Y4304" s="25">
        <f t="shared" si="966"/>
        <v>34509.300000000367</v>
      </c>
    </row>
    <row r="4305" spans="1:25">
      <c r="A4305" t="s">
        <v>7886</v>
      </c>
      <c r="B4305" t="s">
        <v>7887</v>
      </c>
      <c r="C4305" t="s">
        <v>25</v>
      </c>
      <c r="D4305">
        <v>20</v>
      </c>
      <c r="E4305" s="36">
        <v>-99</v>
      </c>
      <c r="F4305" s="4">
        <v>-9.4999999999999998E-3</v>
      </c>
      <c r="G4305">
        <v>0</v>
      </c>
      <c r="H4305" s="25">
        <v>0</v>
      </c>
      <c r="I4305" s="25">
        <v>-89.7</v>
      </c>
      <c r="J4305" s="3">
        <v>10000</v>
      </c>
      <c r="K4305" s="7">
        <f t="shared" si="953"/>
        <v>-1</v>
      </c>
      <c r="L4305" s="6">
        <f t="shared" si="954"/>
        <v>-99</v>
      </c>
      <c r="M4305">
        <v>1</v>
      </c>
      <c r="N4305" s="9">
        <f t="shared" si="955"/>
        <v>0</v>
      </c>
      <c r="O4305" s="9">
        <f t="shared" si="956"/>
        <v>-1</v>
      </c>
      <c r="P4305" s="9">
        <f t="shared" si="957"/>
        <v>0</v>
      </c>
      <c r="Q4305" s="8">
        <f t="shared" si="958"/>
        <v>0</v>
      </c>
      <c r="R4305" s="8">
        <f t="shared" si="959"/>
        <v>-99</v>
      </c>
      <c r="S4305" t="str">
        <f t="shared" si="960"/>
        <v>10.30.00</v>
      </c>
      <c r="T4305" t="str">
        <f t="shared" si="961"/>
        <v>15.30.00</v>
      </c>
      <c r="U4305" t="str">
        <f t="shared" si="962"/>
        <v>16-apr-2020</v>
      </c>
      <c r="V4305">
        <f t="shared" si="963"/>
        <v>4</v>
      </c>
      <c r="W4305">
        <f t="shared" si="964"/>
        <v>2020</v>
      </c>
      <c r="X4305">
        <f t="shared" si="965"/>
        <v>16</v>
      </c>
      <c r="Y4305" s="25">
        <f t="shared" si="966"/>
        <v>34410.300000000367</v>
      </c>
    </row>
    <row r="4306" spans="1:25">
      <c r="A4306" t="s">
        <v>7887</v>
      </c>
      <c r="B4306" t="s">
        <v>7888</v>
      </c>
      <c r="C4306" t="s">
        <v>55</v>
      </c>
      <c r="D4306">
        <v>3</v>
      </c>
      <c r="E4306" s="36">
        <v>72.2</v>
      </c>
      <c r="F4306" s="4">
        <v>7.0000000000000001E-3</v>
      </c>
      <c r="G4306">
        <v>0</v>
      </c>
      <c r="H4306" s="25">
        <v>53.2</v>
      </c>
      <c r="I4306" s="25">
        <v>-30.7</v>
      </c>
      <c r="J4306" s="3">
        <v>10000</v>
      </c>
      <c r="K4306" s="7">
        <f t="shared" si="953"/>
        <v>1</v>
      </c>
      <c r="L4306" s="6">
        <f t="shared" si="954"/>
        <v>72.2</v>
      </c>
      <c r="M4306">
        <v>1</v>
      </c>
      <c r="N4306" s="9">
        <f t="shared" si="955"/>
        <v>1</v>
      </c>
      <c r="O4306" s="9">
        <f t="shared" si="956"/>
        <v>0</v>
      </c>
      <c r="P4306" s="9">
        <f t="shared" si="957"/>
        <v>0</v>
      </c>
      <c r="Q4306" s="8">
        <f t="shared" si="958"/>
        <v>72.2</v>
      </c>
      <c r="R4306" s="8">
        <f t="shared" si="959"/>
        <v>0</v>
      </c>
      <c r="S4306" t="str">
        <f t="shared" si="960"/>
        <v>15.30.00</v>
      </c>
      <c r="T4306" t="str">
        <f t="shared" si="961"/>
        <v>16.15.00</v>
      </c>
      <c r="U4306" t="str">
        <f t="shared" si="962"/>
        <v>16-apr-2020</v>
      </c>
      <c r="V4306">
        <f t="shared" si="963"/>
        <v>4</v>
      </c>
      <c r="W4306">
        <f t="shared" si="964"/>
        <v>2020</v>
      </c>
      <c r="X4306">
        <f t="shared" si="965"/>
        <v>16</v>
      </c>
      <c r="Y4306" s="25">
        <f t="shared" si="966"/>
        <v>34482.500000000364</v>
      </c>
    </row>
    <row r="4307" spans="1:25">
      <c r="A4307" t="s">
        <v>7889</v>
      </c>
      <c r="B4307" t="s">
        <v>7890</v>
      </c>
      <c r="C4307" t="s">
        <v>25</v>
      </c>
      <c r="D4307">
        <v>4</v>
      </c>
      <c r="E4307" s="36">
        <v>59.6</v>
      </c>
      <c r="F4307" s="4">
        <v>5.5999999999999999E-3</v>
      </c>
      <c r="G4307">
        <v>0</v>
      </c>
      <c r="H4307" s="25">
        <v>81.599999999999994</v>
      </c>
      <c r="I4307" s="25">
        <v>0</v>
      </c>
      <c r="J4307" s="3">
        <v>10000</v>
      </c>
      <c r="K4307" s="7">
        <f t="shared" si="953"/>
        <v>2</v>
      </c>
      <c r="L4307" s="6">
        <f t="shared" si="954"/>
        <v>131.80000000000001</v>
      </c>
      <c r="M4307">
        <v>1</v>
      </c>
      <c r="N4307" s="9">
        <f t="shared" si="955"/>
        <v>1</v>
      </c>
      <c r="O4307" s="9">
        <f t="shared" si="956"/>
        <v>0</v>
      </c>
      <c r="P4307" s="9">
        <f t="shared" si="957"/>
        <v>0</v>
      </c>
      <c r="Q4307" s="8">
        <f t="shared" si="958"/>
        <v>59.6</v>
      </c>
      <c r="R4307" s="8">
        <f t="shared" si="959"/>
        <v>0</v>
      </c>
      <c r="S4307" t="str">
        <f t="shared" si="960"/>
        <v>11.45.00</v>
      </c>
      <c r="T4307" t="str">
        <f t="shared" si="961"/>
        <v>12.45.00</v>
      </c>
      <c r="U4307" t="str">
        <f t="shared" si="962"/>
        <v>17-apr-2020</v>
      </c>
      <c r="V4307">
        <f t="shared" si="963"/>
        <v>4</v>
      </c>
      <c r="W4307">
        <f t="shared" si="964"/>
        <v>2020</v>
      </c>
      <c r="X4307">
        <f t="shared" si="965"/>
        <v>17</v>
      </c>
      <c r="Y4307" s="25">
        <f t="shared" si="966"/>
        <v>34542.100000000362</v>
      </c>
    </row>
    <row r="4308" spans="1:25">
      <c r="A4308" t="s">
        <v>7891</v>
      </c>
      <c r="B4308" t="s">
        <v>7892</v>
      </c>
      <c r="C4308" t="s">
        <v>55</v>
      </c>
      <c r="D4308">
        <v>19</v>
      </c>
      <c r="E4308" s="36">
        <v>-48.6</v>
      </c>
      <c r="F4308" s="4">
        <v>-4.5999999999999999E-3</v>
      </c>
      <c r="G4308">
        <v>0</v>
      </c>
      <c r="H4308" s="25">
        <v>11.9</v>
      </c>
      <c r="I4308" s="25">
        <v>-68.3</v>
      </c>
      <c r="J4308" s="3">
        <v>10000</v>
      </c>
      <c r="K4308" s="7">
        <f t="shared" si="953"/>
        <v>-1</v>
      </c>
      <c r="L4308" s="6">
        <f t="shared" si="954"/>
        <v>-48.6</v>
      </c>
      <c r="M4308">
        <v>1</v>
      </c>
      <c r="N4308" s="9">
        <f t="shared" si="955"/>
        <v>0</v>
      </c>
      <c r="O4308" s="9">
        <f t="shared" si="956"/>
        <v>-1</v>
      </c>
      <c r="P4308" s="9">
        <f t="shared" si="957"/>
        <v>0</v>
      </c>
      <c r="Q4308" s="8">
        <f t="shared" si="958"/>
        <v>0</v>
      </c>
      <c r="R4308" s="8">
        <f t="shared" si="959"/>
        <v>-48.6</v>
      </c>
      <c r="S4308" t="str">
        <f t="shared" si="960"/>
        <v>16.15.00</v>
      </c>
      <c r="T4308" t="str">
        <f t="shared" si="961"/>
        <v>21.00.00</v>
      </c>
      <c r="U4308" t="str">
        <f t="shared" si="962"/>
        <v>17-apr-2020</v>
      </c>
      <c r="V4308">
        <f t="shared" si="963"/>
        <v>4</v>
      </c>
      <c r="W4308">
        <f t="shared" si="964"/>
        <v>2020</v>
      </c>
      <c r="X4308">
        <f t="shared" si="965"/>
        <v>17</v>
      </c>
      <c r="Y4308" s="25">
        <f t="shared" si="966"/>
        <v>34493.500000000364</v>
      </c>
    </row>
    <row r="4309" spans="1:25">
      <c r="A4309" t="s">
        <v>7292</v>
      </c>
      <c r="B4309" t="s">
        <v>7293</v>
      </c>
      <c r="C4309" t="s">
        <v>55</v>
      </c>
      <c r="D4309">
        <v>93</v>
      </c>
      <c r="E4309" s="36">
        <v>5.4</v>
      </c>
      <c r="F4309" s="4">
        <v>2.9999999999999997E-4</v>
      </c>
      <c r="G4309">
        <v>0</v>
      </c>
      <c r="H4309" s="25">
        <v>81.400000000000006</v>
      </c>
      <c r="I4309" s="25">
        <v>-347.6</v>
      </c>
      <c r="J4309" s="3">
        <v>10000</v>
      </c>
      <c r="K4309" s="7">
        <f t="shared" si="953"/>
        <v>1</v>
      </c>
      <c r="L4309" s="6">
        <f t="shared" si="954"/>
        <v>5.4</v>
      </c>
      <c r="M4309">
        <v>1</v>
      </c>
      <c r="N4309" s="9">
        <f t="shared" si="955"/>
        <v>1</v>
      </c>
      <c r="O4309" s="9">
        <f t="shared" si="956"/>
        <v>0</v>
      </c>
      <c r="P4309" s="9">
        <f t="shared" si="957"/>
        <v>0</v>
      </c>
      <c r="Q4309" s="8">
        <f t="shared" si="958"/>
        <v>5.4</v>
      </c>
      <c r="R4309" s="8">
        <f t="shared" si="959"/>
        <v>0</v>
      </c>
      <c r="S4309" t="str">
        <f t="shared" si="960"/>
        <v>9.10.00</v>
      </c>
      <c r="T4309" t="str">
        <f t="shared" si="961"/>
        <v>16.55.00</v>
      </c>
      <c r="U4309" t="str">
        <f t="shared" si="962"/>
        <v>17-apr-2020</v>
      </c>
      <c r="V4309">
        <f t="shared" si="963"/>
        <v>4</v>
      </c>
      <c r="W4309">
        <f t="shared" si="964"/>
        <v>2020</v>
      </c>
      <c r="X4309">
        <f t="shared" si="965"/>
        <v>17</v>
      </c>
      <c r="Y4309" s="25">
        <f t="shared" si="966"/>
        <v>34498.900000000365</v>
      </c>
    </row>
    <row r="4310" spans="1:25">
      <c r="A4310" t="s">
        <v>5267</v>
      </c>
      <c r="B4310" t="s">
        <v>5268</v>
      </c>
      <c r="C4310" t="s">
        <v>55</v>
      </c>
      <c r="D4310">
        <v>5</v>
      </c>
      <c r="E4310" s="36">
        <v>170.2</v>
      </c>
      <c r="F4310" s="4">
        <v>1.5900000000000001E-2</v>
      </c>
      <c r="G4310">
        <v>0</v>
      </c>
      <c r="H4310" s="25">
        <v>230</v>
      </c>
      <c r="I4310" s="25">
        <v>0</v>
      </c>
      <c r="J4310" s="3">
        <v>10000</v>
      </c>
      <c r="K4310" s="7">
        <f t="shared" si="953"/>
        <v>2</v>
      </c>
      <c r="L4310" s="6">
        <f t="shared" si="954"/>
        <v>175.6</v>
      </c>
      <c r="M4310">
        <v>1</v>
      </c>
      <c r="N4310" s="9">
        <f t="shared" si="955"/>
        <v>1</v>
      </c>
      <c r="O4310" s="9">
        <f t="shared" si="956"/>
        <v>0</v>
      </c>
      <c r="P4310" s="9">
        <f t="shared" si="957"/>
        <v>0</v>
      </c>
      <c r="Q4310" s="8">
        <f t="shared" si="958"/>
        <v>170.2</v>
      </c>
      <c r="R4310" s="8">
        <f t="shared" si="959"/>
        <v>0</v>
      </c>
      <c r="S4310" t="str">
        <f t="shared" si="960"/>
        <v>10.00.00</v>
      </c>
      <c r="T4310" t="str">
        <f t="shared" si="961"/>
        <v>15.00.00</v>
      </c>
      <c r="U4310" t="str">
        <f t="shared" si="962"/>
        <v>20-apr-2020</v>
      </c>
      <c r="V4310">
        <f t="shared" si="963"/>
        <v>4</v>
      </c>
      <c r="W4310">
        <f t="shared" si="964"/>
        <v>2020</v>
      </c>
      <c r="X4310">
        <f t="shared" si="965"/>
        <v>20</v>
      </c>
      <c r="Y4310" s="25">
        <f t="shared" si="966"/>
        <v>34669.100000000362</v>
      </c>
    </row>
    <row r="4311" spans="1:25">
      <c r="A4311" t="s">
        <v>2796</v>
      </c>
      <c r="B4311" t="s">
        <v>2797</v>
      </c>
      <c r="C4311" t="s">
        <v>55</v>
      </c>
      <c r="D4311">
        <v>3</v>
      </c>
      <c r="E4311" s="38">
        <v>-200</v>
      </c>
      <c r="F4311" s="4">
        <v>-9.4999999999999998E-3</v>
      </c>
      <c r="G4311">
        <v>0</v>
      </c>
      <c r="H4311" s="25">
        <v>178.2</v>
      </c>
      <c r="I4311" s="25">
        <v>-200</v>
      </c>
      <c r="J4311" s="3">
        <v>10000</v>
      </c>
      <c r="K4311" s="7">
        <f t="shared" si="953"/>
        <v>-1</v>
      </c>
      <c r="L4311" s="6">
        <f t="shared" si="954"/>
        <v>-200</v>
      </c>
      <c r="M4311">
        <v>1</v>
      </c>
      <c r="N4311" s="9">
        <f t="shared" si="955"/>
        <v>0</v>
      </c>
      <c r="O4311" s="9">
        <f t="shared" si="956"/>
        <v>-1</v>
      </c>
      <c r="P4311" s="9">
        <f t="shared" si="957"/>
        <v>0</v>
      </c>
      <c r="Q4311" s="8">
        <f t="shared" si="958"/>
        <v>0</v>
      </c>
      <c r="R4311" s="8">
        <f t="shared" si="959"/>
        <v>-200</v>
      </c>
      <c r="S4311" t="str">
        <f t="shared" si="960"/>
        <v>13.00.00</v>
      </c>
      <c r="T4311" t="str">
        <f t="shared" si="961"/>
        <v>16.00.00</v>
      </c>
      <c r="U4311" t="str">
        <f t="shared" si="962"/>
        <v>20-apr-2020</v>
      </c>
      <c r="V4311">
        <f t="shared" si="963"/>
        <v>4</v>
      </c>
      <c r="W4311">
        <f t="shared" si="964"/>
        <v>2020</v>
      </c>
      <c r="X4311">
        <f t="shared" si="965"/>
        <v>20</v>
      </c>
      <c r="Y4311" s="25">
        <f t="shared" si="966"/>
        <v>34469.100000000362</v>
      </c>
    </row>
    <row r="4312" spans="1:25">
      <c r="A4312" t="s">
        <v>7294</v>
      </c>
      <c r="B4312" t="s">
        <v>7295</v>
      </c>
      <c r="C4312" t="s">
        <v>25</v>
      </c>
      <c r="D4312">
        <v>24</v>
      </c>
      <c r="E4312" s="36">
        <v>144.30000000000001</v>
      </c>
      <c r="F4312" s="4">
        <v>1.37E-2</v>
      </c>
      <c r="G4312">
        <v>0</v>
      </c>
      <c r="H4312" s="25">
        <v>144.5</v>
      </c>
      <c r="I4312" s="25">
        <v>-3</v>
      </c>
      <c r="J4312" s="3">
        <v>10000</v>
      </c>
      <c r="K4312" s="7">
        <f t="shared" si="953"/>
        <v>1</v>
      </c>
      <c r="L4312" s="6">
        <f t="shared" si="954"/>
        <v>144.30000000000001</v>
      </c>
      <c r="M4312">
        <v>1</v>
      </c>
      <c r="N4312" s="9">
        <f t="shared" si="955"/>
        <v>1</v>
      </c>
      <c r="O4312" s="9">
        <f t="shared" si="956"/>
        <v>0</v>
      </c>
      <c r="P4312" s="9">
        <f t="shared" si="957"/>
        <v>0</v>
      </c>
      <c r="Q4312" s="8">
        <f t="shared" si="958"/>
        <v>144.30000000000001</v>
      </c>
      <c r="R4312" s="8">
        <f t="shared" si="959"/>
        <v>0</v>
      </c>
      <c r="S4312" t="str">
        <f t="shared" si="960"/>
        <v>15.25.00</v>
      </c>
      <c r="T4312" t="str">
        <f t="shared" si="961"/>
        <v>17.25.00</v>
      </c>
      <c r="U4312" t="str">
        <f t="shared" si="962"/>
        <v>20-apr-2020</v>
      </c>
      <c r="V4312">
        <f t="shared" si="963"/>
        <v>4</v>
      </c>
      <c r="W4312">
        <f t="shared" si="964"/>
        <v>2020</v>
      </c>
      <c r="X4312">
        <f t="shared" si="965"/>
        <v>20</v>
      </c>
      <c r="Y4312" s="25">
        <f t="shared" si="966"/>
        <v>34613.400000000365</v>
      </c>
    </row>
    <row r="4313" spans="1:25">
      <c r="A4313" t="s">
        <v>7296</v>
      </c>
      <c r="B4313" t="s">
        <v>7297</v>
      </c>
      <c r="C4313" t="s">
        <v>55</v>
      </c>
      <c r="D4313">
        <v>10</v>
      </c>
      <c r="E4313" s="36">
        <v>-38.4</v>
      </c>
      <c r="F4313" s="4">
        <v>-1.8E-3</v>
      </c>
      <c r="G4313">
        <v>0</v>
      </c>
      <c r="H4313" s="25">
        <v>3.6</v>
      </c>
      <c r="I4313" s="25">
        <v>-90</v>
      </c>
      <c r="J4313" s="3">
        <v>10000</v>
      </c>
      <c r="K4313" s="7">
        <f t="shared" si="953"/>
        <v>-1</v>
      </c>
      <c r="L4313" s="6">
        <f t="shared" si="954"/>
        <v>-38.4</v>
      </c>
      <c r="M4313">
        <v>1</v>
      </c>
      <c r="N4313" s="9">
        <f t="shared" si="955"/>
        <v>0</v>
      </c>
      <c r="O4313" s="9">
        <f t="shared" si="956"/>
        <v>-1</v>
      </c>
      <c r="P4313" s="9">
        <f t="shared" si="957"/>
        <v>0</v>
      </c>
      <c r="Q4313" s="8">
        <f t="shared" si="958"/>
        <v>0</v>
      </c>
      <c r="R4313" s="8">
        <f t="shared" si="959"/>
        <v>-38.4</v>
      </c>
      <c r="S4313" t="str">
        <f t="shared" si="960"/>
        <v>10.25.00</v>
      </c>
      <c r="T4313" t="str">
        <f t="shared" si="961"/>
        <v>11.15.00</v>
      </c>
      <c r="U4313" t="str">
        <f t="shared" si="962"/>
        <v>21-apr-2020</v>
      </c>
      <c r="V4313">
        <f t="shared" si="963"/>
        <v>4</v>
      </c>
      <c r="W4313">
        <f t="shared" si="964"/>
        <v>2020</v>
      </c>
      <c r="X4313">
        <f t="shared" si="965"/>
        <v>21</v>
      </c>
      <c r="Y4313" s="25">
        <f t="shared" si="966"/>
        <v>34575.000000000364</v>
      </c>
    </row>
    <row r="4314" spans="1:25">
      <c r="A4314" t="s">
        <v>7297</v>
      </c>
      <c r="B4314" t="s">
        <v>7298</v>
      </c>
      <c r="C4314" t="s">
        <v>25</v>
      </c>
      <c r="D4314">
        <v>74</v>
      </c>
      <c r="E4314" s="36">
        <v>-175.5</v>
      </c>
      <c r="F4314" s="4">
        <v>-1.6799999999999999E-2</v>
      </c>
      <c r="G4314">
        <v>0</v>
      </c>
      <c r="H4314" s="25">
        <v>0</v>
      </c>
      <c r="I4314" s="25">
        <v>-189.9</v>
      </c>
      <c r="J4314" s="3">
        <v>10000</v>
      </c>
      <c r="K4314" s="7">
        <f t="shared" si="953"/>
        <v>-2</v>
      </c>
      <c r="L4314" s="6">
        <f t="shared" si="954"/>
        <v>-213.9</v>
      </c>
      <c r="M4314">
        <v>1</v>
      </c>
      <c r="N4314" s="9">
        <f t="shared" si="955"/>
        <v>0</v>
      </c>
      <c r="O4314" s="9">
        <f t="shared" si="956"/>
        <v>-1</v>
      </c>
      <c r="P4314" s="9">
        <f t="shared" si="957"/>
        <v>0</v>
      </c>
      <c r="Q4314" s="8">
        <f t="shared" si="958"/>
        <v>0</v>
      </c>
      <c r="R4314" s="8">
        <f t="shared" si="959"/>
        <v>-175.5</v>
      </c>
      <c r="S4314" t="str">
        <f t="shared" si="960"/>
        <v>11.15.00</v>
      </c>
      <c r="T4314" t="str">
        <f t="shared" si="961"/>
        <v>17.25.00</v>
      </c>
      <c r="U4314" t="str">
        <f t="shared" si="962"/>
        <v>21-apr-2020</v>
      </c>
      <c r="V4314">
        <f t="shared" si="963"/>
        <v>4</v>
      </c>
      <c r="W4314">
        <f t="shared" si="964"/>
        <v>2020</v>
      </c>
      <c r="X4314">
        <f t="shared" si="965"/>
        <v>21</v>
      </c>
      <c r="Y4314" s="25">
        <f t="shared" si="966"/>
        <v>34399.500000000364</v>
      </c>
    </row>
    <row r="4315" spans="1:25">
      <c r="A4315" t="s">
        <v>7893</v>
      </c>
      <c r="B4315" t="s">
        <v>7894</v>
      </c>
      <c r="C4315" t="s">
        <v>55</v>
      </c>
      <c r="D4315">
        <v>4</v>
      </c>
      <c r="E4315" s="36">
        <v>27.4</v>
      </c>
      <c r="F4315" s="4">
        <v>2.5999999999999999E-3</v>
      </c>
      <c r="G4315">
        <v>0</v>
      </c>
      <c r="H4315" s="25">
        <v>48.4</v>
      </c>
      <c r="I4315" s="25">
        <v>-10</v>
      </c>
      <c r="J4315" s="3">
        <v>10000</v>
      </c>
      <c r="K4315" s="7">
        <f t="shared" si="953"/>
        <v>1</v>
      </c>
      <c r="L4315" s="6">
        <f t="shared" si="954"/>
        <v>27.4</v>
      </c>
      <c r="M4315">
        <v>1</v>
      </c>
      <c r="N4315" s="9">
        <f t="shared" si="955"/>
        <v>1</v>
      </c>
      <c r="O4315" s="9">
        <f t="shared" si="956"/>
        <v>0</v>
      </c>
      <c r="P4315" s="9">
        <f t="shared" si="957"/>
        <v>0</v>
      </c>
      <c r="Q4315" s="8">
        <f t="shared" si="958"/>
        <v>27.4</v>
      </c>
      <c r="R4315" s="8">
        <f t="shared" si="959"/>
        <v>0</v>
      </c>
      <c r="S4315" t="str">
        <f t="shared" si="960"/>
        <v>11.30.00</v>
      </c>
      <c r="T4315" t="str">
        <f t="shared" si="961"/>
        <v>12.30.00</v>
      </c>
      <c r="U4315" t="str">
        <f t="shared" si="962"/>
        <v>21-apr-2020</v>
      </c>
      <c r="V4315">
        <f t="shared" si="963"/>
        <v>4</v>
      </c>
      <c r="W4315">
        <f t="shared" si="964"/>
        <v>2020</v>
      </c>
      <c r="X4315">
        <f t="shared" si="965"/>
        <v>21</v>
      </c>
      <c r="Y4315" s="25">
        <f t="shared" si="966"/>
        <v>34426.900000000365</v>
      </c>
    </row>
    <row r="4316" spans="1:25">
      <c r="A4316" t="s">
        <v>7299</v>
      </c>
      <c r="B4316" t="s">
        <v>7300</v>
      </c>
      <c r="C4316" t="s">
        <v>25</v>
      </c>
      <c r="D4316">
        <v>28</v>
      </c>
      <c r="E4316" s="36">
        <v>22.7</v>
      </c>
      <c r="F4316" s="4">
        <v>2.2000000000000001E-3</v>
      </c>
      <c r="G4316">
        <v>0</v>
      </c>
      <c r="H4316" s="25">
        <v>26.7</v>
      </c>
      <c r="I4316" s="25">
        <v>-45.2</v>
      </c>
      <c r="J4316" s="3">
        <v>10000</v>
      </c>
      <c r="K4316" s="7">
        <f t="shared" si="953"/>
        <v>2</v>
      </c>
      <c r="L4316" s="6">
        <f t="shared" si="954"/>
        <v>50.099999999999994</v>
      </c>
      <c r="M4316">
        <v>1</v>
      </c>
      <c r="N4316" s="9">
        <f t="shared" si="955"/>
        <v>1</v>
      </c>
      <c r="O4316" s="9">
        <f t="shared" si="956"/>
        <v>0</v>
      </c>
      <c r="P4316" s="9">
        <f t="shared" si="957"/>
        <v>0</v>
      </c>
      <c r="Q4316" s="8">
        <f t="shared" si="958"/>
        <v>22.7</v>
      </c>
      <c r="R4316" s="8">
        <f t="shared" si="959"/>
        <v>0</v>
      </c>
      <c r="S4316" t="str">
        <f t="shared" si="960"/>
        <v>15.05.00</v>
      </c>
      <c r="T4316" t="str">
        <f t="shared" si="961"/>
        <v>17.25.00</v>
      </c>
      <c r="U4316" t="str">
        <f t="shared" si="962"/>
        <v>22-apr-2020</v>
      </c>
      <c r="V4316">
        <f t="shared" si="963"/>
        <v>4</v>
      </c>
      <c r="W4316">
        <f t="shared" si="964"/>
        <v>2020</v>
      </c>
      <c r="X4316">
        <f t="shared" si="965"/>
        <v>22</v>
      </c>
      <c r="Y4316" s="25">
        <f t="shared" si="966"/>
        <v>34449.600000000362</v>
      </c>
    </row>
    <row r="4317" spans="1:25">
      <c r="A4317" t="s">
        <v>5269</v>
      </c>
      <c r="B4317" t="s">
        <v>5269</v>
      </c>
      <c r="C4317" t="s">
        <v>25</v>
      </c>
      <c r="D4317">
        <v>0</v>
      </c>
      <c r="E4317" s="36">
        <v>-38.799999999999997</v>
      </c>
      <c r="F4317" s="4">
        <v>-3.7000000000000002E-3</v>
      </c>
      <c r="G4317">
        <v>0</v>
      </c>
      <c r="H4317" s="25">
        <v>0</v>
      </c>
      <c r="I4317" s="25">
        <v>-38.799999999999997</v>
      </c>
      <c r="J4317" s="3">
        <v>10000</v>
      </c>
      <c r="K4317" s="7">
        <f t="shared" si="953"/>
        <v>-1</v>
      </c>
      <c r="L4317" s="6">
        <f t="shared" si="954"/>
        <v>-38.799999999999997</v>
      </c>
      <c r="M4317">
        <v>1</v>
      </c>
      <c r="N4317" s="9">
        <f t="shared" si="955"/>
        <v>0</v>
      </c>
      <c r="O4317" s="9">
        <f t="shared" si="956"/>
        <v>-1</v>
      </c>
      <c r="P4317" s="9">
        <f t="shared" si="957"/>
        <v>0</v>
      </c>
      <c r="Q4317" s="8">
        <f t="shared" si="958"/>
        <v>0</v>
      </c>
      <c r="R4317" s="8">
        <f t="shared" si="959"/>
        <v>-38.799999999999997</v>
      </c>
      <c r="S4317" t="str">
        <f t="shared" si="960"/>
        <v>8.00.00</v>
      </c>
      <c r="T4317" t="str">
        <f t="shared" si="961"/>
        <v>8.00.00</v>
      </c>
      <c r="U4317" t="str">
        <f t="shared" si="962"/>
        <v>22-apr-2020</v>
      </c>
      <c r="V4317">
        <f t="shared" si="963"/>
        <v>4</v>
      </c>
      <c r="W4317">
        <f t="shared" si="964"/>
        <v>2020</v>
      </c>
      <c r="X4317">
        <f t="shared" si="965"/>
        <v>22</v>
      </c>
      <c r="Y4317" s="25">
        <f t="shared" si="966"/>
        <v>34410.800000000359</v>
      </c>
    </row>
    <row r="4318" spans="1:25">
      <c r="A4318" t="s">
        <v>3869</v>
      </c>
      <c r="B4318" t="s">
        <v>3870</v>
      </c>
      <c r="C4318" t="s">
        <v>25</v>
      </c>
      <c r="D4318">
        <v>11</v>
      </c>
      <c r="E4318" s="36">
        <v>-40.6</v>
      </c>
      <c r="F4318" s="4">
        <v>-3.8999999999999998E-3</v>
      </c>
      <c r="G4318">
        <v>0</v>
      </c>
      <c r="H4318" s="25">
        <v>161.30000000000001</v>
      </c>
      <c r="I4318" s="25">
        <v>-40.6</v>
      </c>
      <c r="J4318" s="3">
        <v>10000</v>
      </c>
      <c r="K4318" s="7">
        <f t="shared" si="953"/>
        <v>-2</v>
      </c>
      <c r="L4318" s="6">
        <f t="shared" si="954"/>
        <v>-79.400000000000006</v>
      </c>
      <c r="M4318">
        <v>1</v>
      </c>
      <c r="N4318" s="9">
        <f t="shared" si="955"/>
        <v>0</v>
      </c>
      <c r="O4318" s="9">
        <f t="shared" si="956"/>
        <v>-1</v>
      </c>
      <c r="P4318" s="9">
        <f t="shared" si="957"/>
        <v>0</v>
      </c>
      <c r="Q4318" s="8">
        <f t="shared" si="958"/>
        <v>0</v>
      </c>
      <c r="R4318" s="8">
        <f t="shared" si="959"/>
        <v>-40.6</v>
      </c>
      <c r="S4318" t="str">
        <f t="shared" si="960"/>
        <v>12.00.00</v>
      </c>
      <c r="T4318" t="str">
        <f t="shared" si="961"/>
        <v>23.00.00</v>
      </c>
      <c r="U4318" t="str">
        <f t="shared" si="962"/>
        <v>23-apr-2020</v>
      </c>
      <c r="V4318">
        <f t="shared" si="963"/>
        <v>4</v>
      </c>
      <c r="W4318">
        <f t="shared" si="964"/>
        <v>2020</v>
      </c>
      <c r="X4318">
        <f t="shared" si="965"/>
        <v>23</v>
      </c>
      <c r="Y4318" s="25">
        <f t="shared" si="966"/>
        <v>34370.200000000361</v>
      </c>
    </row>
    <row r="4319" spans="1:25">
      <c r="A4319" t="s">
        <v>7302</v>
      </c>
      <c r="B4319" t="s">
        <v>7303</v>
      </c>
      <c r="C4319" t="s">
        <v>25</v>
      </c>
      <c r="D4319">
        <v>59</v>
      </c>
      <c r="E4319" s="36">
        <v>137.30000000000001</v>
      </c>
      <c r="F4319" s="4">
        <v>1.32E-2</v>
      </c>
      <c r="G4319">
        <v>0</v>
      </c>
      <c r="H4319" s="25">
        <v>207.9</v>
      </c>
      <c r="I4319" s="25">
        <v>-14.5</v>
      </c>
      <c r="J4319" s="3">
        <v>10000</v>
      </c>
      <c r="K4319" s="7">
        <f t="shared" si="953"/>
        <v>1</v>
      </c>
      <c r="L4319" s="6">
        <f t="shared" si="954"/>
        <v>137.30000000000001</v>
      </c>
      <c r="M4319">
        <v>1</v>
      </c>
      <c r="N4319" s="9">
        <f t="shared" si="955"/>
        <v>1</v>
      </c>
      <c r="O4319" s="9">
        <f t="shared" si="956"/>
        <v>0</v>
      </c>
      <c r="P4319" s="9">
        <f t="shared" si="957"/>
        <v>0</v>
      </c>
      <c r="Q4319" s="8">
        <f t="shared" si="958"/>
        <v>137.30000000000001</v>
      </c>
      <c r="R4319" s="8">
        <f t="shared" si="959"/>
        <v>0</v>
      </c>
      <c r="S4319" t="str">
        <f t="shared" si="960"/>
        <v>12.15.00</v>
      </c>
      <c r="T4319" t="str">
        <f t="shared" si="961"/>
        <v>17.10.00</v>
      </c>
      <c r="U4319" t="str">
        <f t="shared" si="962"/>
        <v>23-apr-2020</v>
      </c>
      <c r="V4319">
        <f t="shared" si="963"/>
        <v>4</v>
      </c>
      <c r="W4319">
        <f t="shared" si="964"/>
        <v>2020</v>
      </c>
      <c r="X4319">
        <f t="shared" si="965"/>
        <v>23</v>
      </c>
      <c r="Y4319" s="25">
        <f t="shared" si="966"/>
        <v>34507.500000000364</v>
      </c>
    </row>
    <row r="4320" spans="1:25">
      <c r="A4320" t="s">
        <v>7896</v>
      </c>
      <c r="B4320" t="s">
        <v>7897</v>
      </c>
      <c r="C4320" t="s">
        <v>25</v>
      </c>
      <c r="D4320">
        <v>1</v>
      </c>
      <c r="E4320" s="36">
        <v>0.3</v>
      </c>
      <c r="F4320" s="4">
        <v>0</v>
      </c>
      <c r="G4320">
        <v>0</v>
      </c>
      <c r="H4320" s="25">
        <v>10.9</v>
      </c>
      <c r="I4320" s="25">
        <v>-11.1</v>
      </c>
      <c r="J4320" s="3">
        <v>10000</v>
      </c>
      <c r="K4320" s="7">
        <f t="shared" si="953"/>
        <v>2</v>
      </c>
      <c r="L4320" s="6">
        <f t="shared" si="954"/>
        <v>137.60000000000002</v>
      </c>
      <c r="M4320">
        <v>1</v>
      </c>
      <c r="N4320" s="9">
        <f t="shared" si="955"/>
        <v>1</v>
      </c>
      <c r="O4320" s="9">
        <f t="shared" si="956"/>
        <v>0</v>
      </c>
      <c r="P4320" s="9">
        <f t="shared" si="957"/>
        <v>0</v>
      </c>
      <c r="Q4320" s="8">
        <f t="shared" si="958"/>
        <v>0.3</v>
      </c>
      <c r="R4320" s="8">
        <f t="shared" si="959"/>
        <v>0</v>
      </c>
      <c r="S4320" t="str">
        <f t="shared" si="960"/>
        <v>15.30.00</v>
      </c>
      <c r="T4320" t="str">
        <f t="shared" si="961"/>
        <v>15.45.00</v>
      </c>
      <c r="U4320" t="str">
        <f t="shared" si="962"/>
        <v>23-apr-2020</v>
      </c>
      <c r="V4320">
        <f t="shared" si="963"/>
        <v>4</v>
      </c>
      <c r="W4320">
        <f t="shared" si="964"/>
        <v>2020</v>
      </c>
      <c r="X4320">
        <f t="shared" si="965"/>
        <v>23</v>
      </c>
      <c r="Y4320" s="25">
        <f t="shared" si="966"/>
        <v>34507.800000000367</v>
      </c>
    </row>
    <row r="4321" spans="1:25">
      <c r="A4321" t="s">
        <v>5270</v>
      </c>
      <c r="B4321" t="s">
        <v>5271</v>
      </c>
      <c r="C4321" t="s">
        <v>25</v>
      </c>
      <c r="D4321">
        <v>1</v>
      </c>
      <c r="E4321" s="36">
        <v>84.2</v>
      </c>
      <c r="F4321" s="4">
        <v>8.0999999999999996E-3</v>
      </c>
      <c r="G4321">
        <v>0</v>
      </c>
      <c r="H4321" s="25">
        <v>126.1</v>
      </c>
      <c r="I4321" s="25">
        <v>0</v>
      </c>
      <c r="J4321" s="3">
        <v>10000</v>
      </c>
      <c r="K4321" s="7">
        <f t="shared" si="953"/>
        <v>3</v>
      </c>
      <c r="L4321" s="6">
        <f t="shared" si="954"/>
        <v>221.8</v>
      </c>
      <c r="M4321">
        <v>1</v>
      </c>
      <c r="N4321" s="9">
        <f t="shared" si="955"/>
        <v>1</v>
      </c>
      <c r="O4321" s="9">
        <f t="shared" si="956"/>
        <v>0</v>
      </c>
      <c r="P4321" s="9">
        <f t="shared" si="957"/>
        <v>0</v>
      </c>
      <c r="Q4321" s="8">
        <f t="shared" si="958"/>
        <v>84.2</v>
      </c>
      <c r="R4321" s="8">
        <f t="shared" si="959"/>
        <v>0</v>
      </c>
      <c r="S4321" t="str">
        <f t="shared" si="960"/>
        <v>16.00.00</v>
      </c>
      <c r="T4321" t="str">
        <f t="shared" si="961"/>
        <v>17.00.00</v>
      </c>
      <c r="U4321" t="str">
        <f t="shared" si="962"/>
        <v>23-apr-2020</v>
      </c>
      <c r="V4321">
        <f t="shared" si="963"/>
        <v>4</v>
      </c>
      <c r="W4321">
        <f t="shared" si="964"/>
        <v>2020</v>
      </c>
      <c r="X4321">
        <f t="shared" si="965"/>
        <v>23</v>
      </c>
      <c r="Y4321" s="25">
        <f t="shared" si="966"/>
        <v>34592.000000000364</v>
      </c>
    </row>
    <row r="4322" spans="1:25">
      <c r="A4322" t="s">
        <v>7301</v>
      </c>
      <c r="B4322" t="s">
        <v>7302</v>
      </c>
      <c r="C4322" t="s">
        <v>55</v>
      </c>
      <c r="D4322">
        <v>34</v>
      </c>
      <c r="E4322" s="36">
        <v>-61</v>
      </c>
      <c r="F4322" s="4">
        <v>-2.8999999999999998E-3</v>
      </c>
      <c r="G4322">
        <v>0</v>
      </c>
      <c r="H4322" s="25">
        <v>69</v>
      </c>
      <c r="I4322" s="25">
        <v>-104.6</v>
      </c>
      <c r="J4322" s="3">
        <v>10000</v>
      </c>
      <c r="K4322" s="7">
        <f t="shared" si="953"/>
        <v>-1</v>
      </c>
      <c r="L4322" s="6">
        <f t="shared" si="954"/>
        <v>-61</v>
      </c>
      <c r="M4322">
        <v>1</v>
      </c>
      <c r="N4322" s="9">
        <f t="shared" si="955"/>
        <v>0</v>
      </c>
      <c r="O4322" s="9">
        <f t="shared" si="956"/>
        <v>-1</v>
      </c>
      <c r="P4322" s="9">
        <f t="shared" si="957"/>
        <v>0</v>
      </c>
      <c r="Q4322" s="8">
        <f t="shared" si="958"/>
        <v>0</v>
      </c>
      <c r="R4322" s="8">
        <f t="shared" si="959"/>
        <v>-61</v>
      </c>
      <c r="S4322" t="str">
        <f t="shared" si="960"/>
        <v>9.25.00</v>
      </c>
      <c r="T4322" t="str">
        <f t="shared" si="961"/>
        <v>12.15.00</v>
      </c>
      <c r="U4322" t="str">
        <f t="shared" si="962"/>
        <v>23-apr-2020</v>
      </c>
      <c r="V4322">
        <f t="shared" si="963"/>
        <v>4</v>
      </c>
      <c r="W4322">
        <f t="shared" si="964"/>
        <v>2020</v>
      </c>
      <c r="X4322">
        <f t="shared" si="965"/>
        <v>23</v>
      </c>
      <c r="Y4322" s="25">
        <f t="shared" si="966"/>
        <v>34531.000000000364</v>
      </c>
    </row>
    <row r="4323" spans="1:25">
      <c r="A4323" t="s">
        <v>7895</v>
      </c>
      <c r="B4323" t="s">
        <v>7896</v>
      </c>
      <c r="C4323" t="s">
        <v>55</v>
      </c>
      <c r="D4323">
        <v>23</v>
      </c>
      <c r="E4323" s="36">
        <v>-86.3</v>
      </c>
      <c r="F4323" s="4">
        <v>-8.3000000000000001E-3</v>
      </c>
      <c r="G4323">
        <v>0</v>
      </c>
      <c r="H4323" s="25">
        <v>12.2</v>
      </c>
      <c r="I4323" s="25">
        <v>-76.900000000000006</v>
      </c>
      <c r="J4323" s="3">
        <v>10000</v>
      </c>
      <c r="K4323" s="7">
        <f t="shared" si="953"/>
        <v>-2</v>
      </c>
      <c r="L4323" s="6">
        <f t="shared" si="954"/>
        <v>-147.30000000000001</v>
      </c>
      <c r="M4323">
        <v>1</v>
      </c>
      <c r="N4323" s="9">
        <f t="shared" si="955"/>
        <v>0</v>
      </c>
      <c r="O4323" s="9">
        <f t="shared" si="956"/>
        <v>-1</v>
      </c>
      <c r="P4323" s="9">
        <f t="shared" si="957"/>
        <v>0</v>
      </c>
      <c r="Q4323" s="8">
        <f t="shared" si="958"/>
        <v>0</v>
      </c>
      <c r="R4323" s="8">
        <f t="shared" si="959"/>
        <v>-86.3</v>
      </c>
      <c r="S4323" t="str">
        <f t="shared" si="960"/>
        <v>9.45.00</v>
      </c>
      <c r="T4323" t="str">
        <f t="shared" si="961"/>
        <v>15.30.00</v>
      </c>
      <c r="U4323" t="str">
        <f t="shared" si="962"/>
        <v>23-apr-2020</v>
      </c>
      <c r="V4323">
        <f t="shared" si="963"/>
        <v>4</v>
      </c>
      <c r="W4323">
        <f t="shared" si="964"/>
        <v>2020</v>
      </c>
      <c r="X4323">
        <f t="shared" si="965"/>
        <v>23</v>
      </c>
      <c r="Y4323" s="25">
        <f t="shared" si="966"/>
        <v>34444.700000000361</v>
      </c>
    </row>
    <row r="4324" spans="1:25">
      <c r="A4324" t="s">
        <v>5272</v>
      </c>
      <c r="B4324" t="s">
        <v>5273</v>
      </c>
      <c r="C4324" t="s">
        <v>55</v>
      </c>
      <c r="D4324">
        <v>7</v>
      </c>
      <c r="E4324" s="36">
        <v>-4.8</v>
      </c>
      <c r="F4324" s="4">
        <v>-5.0000000000000001E-4</v>
      </c>
      <c r="G4324">
        <v>0</v>
      </c>
      <c r="H4324" s="25">
        <v>40.200000000000003</v>
      </c>
      <c r="I4324" s="25">
        <v>-4.8</v>
      </c>
      <c r="J4324" s="3">
        <v>10000</v>
      </c>
      <c r="K4324" s="7">
        <f t="shared" si="953"/>
        <v>-3</v>
      </c>
      <c r="L4324" s="6">
        <f t="shared" si="954"/>
        <v>-152.10000000000002</v>
      </c>
      <c r="M4324">
        <v>1</v>
      </c>
      <c r="N4324" s="9">
        <f t="shared" si="955"/>
        <v>0</v>
      </c>
      <c r="O4324" s="9">
        <f t="shared" si="956"/>
        <v>-1</v>
      </c>
      <c r="P4324" s="9">
        <f t="shared" si="957"/>
        <v>0</v>
      </c>
      <c r="Q4324" s="8">
        <f t="shared" si="958"/>
        <v>0</v>
      </c>
      <c r="R4324" s="8">
        <f t="shared" si="959"/>
        <v>-4.8</v>
      </c>
      <c r="S4324" t="str">
        <f t="shared" si="960"/>
        <v>1.00.00</v>
      </c>
      <c r="T4324" t="str">
        <f t="shared" si="961"/>
        <v>8.00.00</v>
      </c>
      <c r="U4324" t="str">
        <f t="shared" si="962"/>
        <v>24-apr-2020</v>
      </c>
      <c r="V4324">
        <f t="shared" si="963"/>
        <v>4</v>
      </c>
      <c r="W4324">
        <f t="shared" si="964"/>
        <v>2020</v>
      </c>
      <c r="X4324">
        <f t="shared" si="965"/>
        <v>24</v>
      </c>
      <c r="Y4324" s="25">
        <f t="shared" si="966"/>
        <v>34439.900000000358</v>
      </c>
    </row>
    <row r="4325" spans="1:25">
      <c r="A4325" t="s">
        <v>5274</v>
      </c>
      <c r="B4325" t="s">
        <v>5275</v>
      </c>
      <c r="C4325" t="s">
        <v>25</v>
      </c>
      <c r="D4325">
        <v>3</v>
      </c>
      <c r="E4325" s="36">
        <v>-11.8</v>
      </c>
      <c r="F4325" s="4">
        <v>-1.1000000000000001E-3</v>
      </c>
      <c r="G4325">
        <v>0</v>
      </c>
      <c r="H4325" s="25">
        <v>58.1</v>
      </c>
      <c r="I4325" s="25">
        <v>-11.8</v>
      </c>
      <c r="J4325" s="3">
        <v>10000</v>
      </c>
      <c r="K4325" s="7">
        <f t="shared" si="953"/>
        <v>-4</v>
      </c>
      <c r="L4325" s="6">
        <f t="shared" si="954"/>
        <v>-163.90000000000003</v>
      </c>
      <c r="M4325">
        <v>1</v>
      </c>
      <c r="N4325" s="9">
        <f t="shared" si="955"/>
        <v>0</v>
      </c>
      <c r="O4325" s="9">
        <f t="shared" si="956"/>
        <v>-1</v>
      </c>
      <c r="P4325" s="9">
        <f t="shared" si="957"/>
        <v>0</v>
      </c>
      <c r="Q4325" s="8">
        <f t="shared" si="958"/>
        <v>0</v>
      </c>
      <c r="R4325" s="8">
        <f t="shared" si="959"/>
        <v>-11.8</v>
      </c>
      <c r="S4325" t="str">
        <f t="shared" si="960"/>
        <v>12.00.00</v>
      </c>
      <c r="T4325" t="str">
        <f t="shared" si="961"/>
        <v>15.00.00</v>
      </c>
      <c r="U4325" t="str">
        <f t="shared" si="962"/>
        <v>24-apr-2020</v>
      </c>
      <c r="V4325">
        <f t="shared" si="963"/>
        <v>4</v>
      </c>
      <c r="W4325">
        <f t="shared" si="964"/>
        <v>2020</v>
      </c>
      <c r="X4325">
        <f t="shared" si="965"/>
        <v>24</v>
      </c>
      <c r="Y4325" s="25">
        <f t="shared" si="966"/>
        <v>34428.100000000355</v>
      </c>
    </row>
    <row r="4326" spans="1:25">
      <c r="A4326" t="s">
        <v>3871</v>
      </c>
      <c r="B4326" t="s">
        <v>3872</v>
      </c>
      <c r="C4326" t="s">
        <v>25</v>
      </c>
      <c r="D4326">
        <v>14</v>
      </c>
      <c r="E4326" s="36">
        <v>147.5</v>
      </c>
      <c r="F4326" s="4">
        <v>1.4200000000000001E-2</v>
      </c>
      <c r="G4326">
        <v>0</v>
      </c>
      <c r="H4326" s="25">
        <v>147.5</v>
      </c>
      <c r="I4326" s="25">
        <v>-12.3</v>
      </c>
      <c r="J4326" s="3">
        <v>10000</v>
      </c>
      <c r="K4326" s="7">
        <f t="shared" si="953"/>
        <v>1</v>
      </c>
      <c r="L4326" s="6">
        <f t="shared" si="954"/>
        <v>147.5</v>
      </c>
      <c r="M4326">
        <v>1</v>
      </c>
      <c r="N4326" s="9">
        <f t="shared" si="955"/>
        <v>1</v>
      </c>
      <c r="O4326" s="9">
        <f t="shared" si="956"/>
        <v>0</v>
      </c>
      <c r="P4326" s="9">
        <f t="shared" si="957"/>
        <v>0</v>
      </c>
      <c r="Q4326" s="8">
        <f t="shared" si="958"/>
        <v>147.5</v>
      </c>
      <c r="R4326" s="8">
        <f t="shared" si="959"/>
        <v>0</v>
      </c>
      <c r="S4326" t="str">
        <f t="shared" si="960"/>
        <v>9.00.00</v>
      </c>
      <c r="T4326" t="str">
        <f t="shared" si="961"/>
        <v>0.00.00</v>
      </c>
      <c r="U4326" t="str">
        <f t="shared" si="962"/>
        <v>24-apr-2020</v>
      </c>
      <c r="V4326">
        <f t="shared" si="963"/>
        <v>4</v>
      </c>
      <c r="W4326">
        <f t="shared" si="964"/>
        <v>2020</v>
      </c>
      <c r="X4326">
        <f t="shared" si="965"/>
        <v>24</v>
      </c>
      <c r="Y4326" s="25">
        <f t="shared" si="966"/>
        <v>34575.600000000355</v>
      </c>
    </row>
    <row r="4327" spans="1:25">
      <c r="A4327" t="s">
        <v>7304</v>
      </c>
      <c r="B4327" t="s">
        <v>7305</v>
      </c>
      <c r="C4327" t="s">
        <v>25</v>
      </c>
      <c r="D4327">
        <v>66</v>
      </c>
      <c r="E4327" s="36">
        <v>26</v>
      </c>
      <c r="F4327" s="4">
        <v>2.5000000000000001E-3</v>
      </c>
      <c r="G4327">
        <v>0</v>
      </c>
      <c r="H4327" s="25">
        <v>34.6</v>
      </c>
      <c r="I4327" s="25">
        <v>-41.4</v>
      </c>
      <c r="J4327" s="3">
        <v>10000</v>
      </c>
      <c r="K4327" s="7">
        <f t="shared" si="953"/>
        <v>2</v>
      </c>
      <c r="L4327" s="6">
        <f t="shared" si="954"/>
        <v>173.5</v>
      </c>
      <c r="M4327">
        <v>1</v>
      </c>
      <c r="N4327" s="9">
        <f t="shared" si="955"/>
        <v>1</v>
      </c>
      <c r="O4327" s="9">
        <f t="shared" si="956"/>
        <v>0</v>
      </c>
      <c r="P4327" s="9">
        <f t="shared" si="957"/>
        <v>0</v>
      </c>
      <c r="Q4327" s="8">
        <f t="shared" si="958"/>
        <v>26</v>
      </c>
      <c r="R4327" s="8">
        <f t="shared" si="959"/>
        <v>0</v>
      </c>
      <c r="S4327" t="str">
        <f t="shared" si="960"/>
        <v>11.55.00</v>
      </c>
      <c r="T4327" t="str">
        <f t="shared" si="961"/>
        <v>17.25.00</v>
      </c>
      <c r="U4327" t="str">
        <f t="shared" si="962"/>
        <v>27-apr-2020</v>
      </c>
      <c r="V4327">
        <f t="shared" si="963"/>
        <v>4</v>
      </c>
      <c r="W4327">
        <f t="shared" si="964"/>
        <v>2020</v>
      </c>
      <c r="X4327">
        <f t="shared" si="965"/>
        <v>27</v>
      </c>
      <c r="Y4327" s="25">
        <f t="shared" si="966"/>
        <v>34601.600000000355</v>
      </c>
    </row>
    <row r="4328" spans="1:25">
      <c r="A4328" t="s">
        <v>5276</v>
      </c>
      <c r="B4328" t="s">
        <v>5277</v>
      </c>
      <c r="C4328" t="s">
        <v>25</v>
      </c>
      <c r="D4328">
        <v>12</v>
      </c>
      <c r="E4328" s="36">
        <v>63.2</v>
      </c>
      <c r="F4328" s="4">
        <v>6.0000000000000001E-3</v>
      </c>
      <c r="G4328">
        <v>0</v>
      </c>
      <c r="H4328" s="25">
        <v>123.3</v>
      </c>
      <c r="I4328" s="25">
        <v>-24.6</v>
      </c>
      <c r="J4328" s="3">
        <v>10000</v>
      </c>
      <c r="K4328" s="7">
        <f t="shared" si="953"/>
        <v>3</v>
      </c>
      <c r="L4328" s="6">
        <f t="shared" si="954"/>
        <v>236.7</v>
      </c>
      <c r="M4328">
        <v>1</v>
      </c>
      <c r="N4328" s="9">
        <f t="shared" si="955"/>
        <v>1</v>
      </c>
      <c r="O4328" s="9">
        <f t="shared" si="956"/>
        <v>0</v>
      </c>
      <c r="P4328" s="9">
        <f t="shared" si="957"/>
        <v>0</v>
      </c>
      <c r="Q4328" s="8">
        <f t="shared" si="958"/>
        <v>63.2</v>
      </c>
      <c r="R4328" s="8">
        <f t="shared" si="959"/>
        <v>0</v>
      </c>
      <c r="S4328" t="str">
        <f t="shared" si="960"/>
        <v>15.00.00</v>
      </c>
      <c r="T4328" t="str">
        <f t="shared" si="961"/>
        <v>3.00.00</v>
      </c>
      <c r="U4328" t="str">
        <f t="shared" si="962"/>
        <v>27-apr-2020</v>
      </c>
      <c r="V4328">
        <f t="shared" si="963"/>
        <v>4</v>
      </c>
      <c r="W4328">
        <f t="shared" si="964"/>
        <v>2020</v>
      </c>
      <c r="X4328">
        <f t="shared" si="965"/>
        <v>27</v>
      </c>
      <c r="Y4328" s="25">
        <f t="shared" si="966"/>
        <v>34664.800000000352</v>
      </c>
    </row>
    <row r="4329" spans="1:25">
      <c r="A4329" t="s">
        <v>7306</v>
      </c>
      <c r="B4329" t="s">
        <v>7307</v>
      </c>
      <c r="C4329" t="s">
        <v>25</v>
      </c>
      <c r="D4329">
        <v>71</v>
      </c>
      <c r="E4329" s="36">
        <v>267.7</v>
      </c>
      <c r="F4329" s="4">
        <v>2.47E-2</v>
      </c>
      <c r="G4329">
        <v>0</v>
      </c>
      <c r="H4329" s="25">
        <v>268.39999999999998</v>
      </c>
      <c r="I4329" s="25">
        <v>-39.799999999999997</v>
      </c>
      <c r="J4329" s="3">
        <v>10000</v>
      </c>
      <c r="K4329" s="7">
        <f t="shared" si="953"/>
        <v>4</v>
      </c>
      <c r="L4329" s="6">
        <f t="shared" si="954"/>
        <v>504.4</v>
      </c>
      <c r="M4329">
        <v>1</v>
      </c>
      <c r="N4329" s="9">
        <f t="shared" si="955"/>
        <v>1</v>
      </c>
      <c r="O4329" s="9">
        <f t="shared" si="956"/>
        <v>0</v>
      </c>
      <c r="P4329" s="9">
        <f t="shared" si="957"/>
        <v>0</v>
      </c>
      <c r="Q4329" s="8">
        <f t="shared" si="958"/>
        <v>267.7</v>
      </c>
      <c r="R4329" s="8">
        <f t="shared" si="959"/>
        <v>0</v>
      </c>
      <c r="S4329" t="str">
        <f t="shared" si="960"/>
        <v>11.30.00</v>
      </c>
      <c r="T4329" t="str">
        <f t="shared" si="961"/>
        <v>17.25.00</v>
      </c>
      <c r="U4329" t="str">
        <f t="shared" si="962"/>
        <v>29-apr-2020</v>
      </c>
      <c r="V4329">
        <f t="shared" si="963"/>
        <v>4</v>
      </c>
      <c r="W4329">
        <f t="shared" si="964"/>
        <v>2020</v>
      </c>
      <c r="X4329">
        <f t="shared" si="965"/>
        <v>29</v>
      </c>
      <c r="Y4329" s="25">
        <f t="shared" si="966"/>
        <v>34932.500000000349</v>
      </c>
    </row>
    <row r="4330" spans="1:25">
      <c r="A4330" t="s">
        <v>7308</v>
      </c>
      <c r="B4330" t="s">
        <v>7309</v>
      </c>
      <c r="C4330" t="s">
        <v>25</v>
      </c>
      <c r="D4330">
        <v>62</v>
      </c>
      <c r="E4330" s="36">
        <v>-257.8</v>
      </c>
      <c r="F4330" s="4">
        <v>-2.3199999999999998E-2</v>
      </c>
      <c r="G4330">
        <v>0</v>
      </c>
      <c r="H4330" s="25">
        <v>6.3</v>
      </c>
      <c r="I4330" s="25">
        <v>-257.8</v>
      </c>
      <c r="J4330" s="3">
        <v>10000</v>
      </c>
      <c r="K4330" s="7">
        <f t="shared" si="953"/>
        <v>-1</v>
      </c>
      <c r="L4330" s="6">
        <f t="shared" si="954"/>
        <v>-257.8</v>
      </c>
      <c r="M4330">
        <v>1</v>
      </c>
      <c r="N4330" s="9">
        <f t="shared" si="955"/>
        <v>0</v>
      </c>
      <c r="O4330" s="9">
        <f t="shared" si="956"/>
        <v>-1</v>
      </c>
      <c r="P4330" s="9">
        <f t="shared" si="957"/>
        <v>0</v>
      </c>
      <c r="Q4330" s="8">
        <f t="shared" si="958"/>
        <v>0</v>
      </c>
      <c r="R4330" s="8">
        <f t="shared" si="959"/>
        <v>-257.8</v>
      </c>
      <c r="S4330" t="str">
        <f t="shared" si="960"/>
        <v>12.15.00</v>
      </c>
      <c r="T4330" t="str">
        <f t="shared" si="961"/>
        <v>17.25.00</v>
      </c>
      <c r="U4330" t="str">
        <f t="shared" si="962"/>
        <v>30-apr-2020</v>
      </c>
      <c r="V4330">
        <f t="shared" si="963"/>
        <v>4</v>
      </c>
      <c r="W4330">
        <f t="shared" si="964"/>
        <v>2020</v>
      </c>
      <c r="X4330">
        <f t="shared" si="965"/>
        <v>30</v>
      </c>
      <c r="Y4330" s="25">
        <f t="shared" si="966"/>
        <v>34674.700000000346</v>
      </c>
    </row>
    <row r="4331" spans="1:25">
      <c r="A4331" t="s">
        <v>7310</v>
      </c>
      <c r="B4331" t="s">
        <v>7311</v>
      </c>
      <c r="C4331" t="s">
        <v>25</v>
      </c>
      <c r="D4331">
        <v>79</v>
      </c>
      <c r="E4331" s="36">
        <v>-16.8</v>
      </c>
      <c r="F4331" s="4">
        <v>-1.6000000000000001E-3</v>
      </c>
      <c r="G4331">
        <v>0</v>
      </c>
      <c r="H4331" s="25">
        <v>38.700000000000003</v>
      </c>
      <c r="I4331" s="25">
        <v>-34.4</v>
      </c>
      <c r="J4331" s="3">
        <v>10000</v>
      </c>
      <c r="K4331" s="7">
        <f t="shared" si="953"/>
        <v>-2</v>
      </c>
      <c r="L4331" s="6">
        <f t="shared" si="954"/>
        <v>-274.60000000000002</v>
      </c>
      <c r="M4331">
        <v>1</v>
      </c>
      <c r="N4331" s="9">
        <f t="shared" si="955"/>
        <v>0</v>
      </c>
      <c r="O4331" s="9">
        <f t="shared" si="956"/>
        <v>-1</v>
      </c>
      <c r="P4331" s="9">
        <f t="shared" si="957"/>
        <v>0</v>
      </c>
      <c r="Q4331" s="8">
        <f t="shared" si="958"/>
        <v>0</v>
      </c>
      <c r="R4331" s="8">
        <f t="shared" si="959"/>
        <v>-16.8</v>
      </c>
      <c r="S4331" t="str">
        <f t="shared" si="960"/>
        <v>10.50.00</v>
      </c>
      <c r="T4331" t="str">
        <f t="shared" si="961"/>
        <v>17.25.00</v>
      </c>
      <c r="U4331" t="str">
        <f t="shared" si="962"/>
        <v xml:space="preserve">1-mag-2020 </v>
      </c>
      <c r="V4331">
        <f t="shared" si="963"/>
        <v>5</v>
      </c>
      <c r="W4331">
        <f t="shared" si="964"/>
        <v>2020</v>
      </c>
      <c r="X4331">
        <f t="shared" si="965"/>
        <v>1</v>
      </c>
      <c r="Y4331" s="25">
        <f t="shared" si="966"/>
        <v>34657.900000000343</v>
      </c>
    </row>
    <row r="4332" spans="1:25">
      <c r="A4332" t="s">
        <v>5278</v>
      </c>
      <c r="B4332" t="s">
        <v>5279</v>
      </c>
      <c r="C4332" t="s">
        <v>25</v>
      </c>
      <c r="D4332">
        <v>1</v>
      </c>
      <c r="E4332" s="36">
        <v>-43.8</v>
      </c>
      <c r="F4332" s="4">
        <v>-4.1000000000000003E-3</v>
      </c>
      <c r="G4332">
        <v>0</v>
      </c>
      <c r="H4332" s="25">
        <v>7.6</v>
      </c>
      <c r="I4332" s="25">
        <v>-43.8</v>
      </c>
      <c r="J4332" s="3">
        <v>10000</v>
      </c>
      <c r="K4332" s="7">
        <f t="shared" si="953"/>
        <v>-3</v>
      </c>
      <c r="L4332" s="6">
        <f t="shared" si="954"/>
        <v>-318.40000000000003</v>
      </c>
      <c r="M4332">
        <v>1</v>
      </c>
      <c r="N4332" s="9">
        <f t="shared" si="955"/>
        <v>0</v>
      </c>
      <c r="O4332" s="9">
        <f t="shared" si="956"/>
        <v>-1</v>
      </c>
      <c r="P4332" s="9">
        <f t="shared" si="957"/>
        <v>0</v>
      </c>
      <c r="Q4332" s="8">
        <f t="shared" si="958"/>
        <v>0</v>
      </c>
      <c r="R4332" s="8">
        <f t="shared" si="959"/>
        <v>-43.8</v>
      </c>
      <c r="S4332" t="str">
        <f t="shared" si="960"/>
        <v>16.00.00</v>
      </c>
      <c r="T4332" t="str">
        <f t="shared" si="961"/>
        <v>17.00.00</v>
      </c>
      <c r="U4332" t="str">
        <f t="shared" si="962"/>
        <v xml:space="preserve">1-mag-2020 </v>
      </c>
      <c r="V4332">
        <f t="shared" si="963"/>
        <v>5</v>
      </c>
      <c r="W4332">
        <f t="shared" si="964"/>
        <v>2020</v>
      </c>
      <c r="X4332">
        <f t="shared" si="965"/>
        <v>1</v>
      </c>
      <c r="Y4332" s="25">
        <f t="shared" si="966"/>
        <v>34614.100000000341</v>
      </c>
    </row>
    <row r="4333" spans="1:25">
      <c r="A4333" t="s">
        <v>7312</v>
      </c>
      <c r="B4333" t="s">
        <v>7313</v>
      </c>
      <c r="C4333" t="s">
        <v>55</v>
      </c>
      <c r="D4333">
        <v>56</v>
      </c>
      <c r="E4333" s="36">
        <v>16.600000000000001</v>
      </c>
      <c r="F4333" s="4">
        <v>8.0000000000000004E-4</v>
      </c>
      <c r="G4333">
        <v>0</v>
      </c>
      <c r="H4333" s="25">
        <v>92.6</v>
      </c>
      <c r="I4333" s="25">
        <v>-105.4</v>
      </c>
      <c r="J4333" s="3">
        <v>10000</v>
      </c>
      <c r="K4333" s="7">
        <f t="shared" si="953"/>
        <v>1</v>
      </c>
      <c r="L4333" s="6">
        <f t="shared" si="954"/>
        <v>16.600000000000001</v>
      </c>
      <c r="M4333">
        <v>1</v>
      </c>
      <c r="N4333" s="9">
        <f t="shared" si="955"/>
        <v>1</v>
      </c>
      <c r="O4333" s="9">
        <f t="shared" si="956"/>
        <v>0</v>
      </c>
      <c r="P4333" s="9">
        <f t="shared" si="957"/>
        <v>0</v>
      </c>
      <c r="Q4333" s="8">
        <f t="shared" si="958"/>
        <v>16.600000000000001</v>
      </c>
      <c r="R4333" s="8">
        <f t="shared" si="959"/>
        <v>0</v>
      </c>
      <c r="S4333" t="str">
        <f t="shared" si="960"/>
        <v>11.05.00</v>
      </c>
      <c r="T4333" t="str">
        <f t="shared" si="961"/>
        <v>15.45.00</v>
      </c>
      <c r="U4333" t="str">
        <f t="shared" si="962"/>
        <v xml:space="preserve">4-mag-2020 </v>
      </c>
      <c r="V4333">
        <f t="shared" si="963"/>
        <v>5</v>
      </c>
      <c r="W4333">
        <f t="shared" si="964"/>
        <v>2020</v>
      </c>
      <c r="X4333">
        <f t="shared" si="965"/>
        <v>4</v>
      </c>
      <c r="Y4333" s="25">
        <f t="shared" si="966"/>
        <v>34630.700000000339</v>
      </c>
    </row>
    <row r="4334" spans="1:25">
      <c r="A4334" t="s">
        <v>7314</v>
      </c>
      <c r="B4334" t="s">
        <v>7315</v>
      </c>
      <c r="C4334" t="s">
        <v>25</v>
      </c>
      <c r="D4334">
        <v>13</v>
      </c>
      <c r="E4334" s="36">
        <v>-33.5</v>
      </c>
      <c r="F4334" s="4">
        <v>-3.2000000000000002E-3</v>
      </c>
      <c r="G4334">
        <v>0</v>
      </c>
      <c r="H4334" s="25">
        <v>0</v>
      </c>
      <c r="I4334" s="25">
        <v>-50.7</v>
      </c>
      <c r="J4334" s="3">
        <v>10000</v>
      </c>
      <c r="K4334" s="7">
        <f t="shared" si="953"/>
        <v>-1</v>
      </c>
      <c r="L4334" s="6">
        <f t="shared" si="954"/>
        <v>-33.5</v>
      </c>
      <c r="M4334">
        <v>1</v>
      </c>
      <c r="N4334" s="9">
        <f t="shared" si="955"/>
        <v>0</v>
      </c>
      <c r="O4334" s="9">
        <f t="shared" si="956"/>
        <v>-1</v>
      </c>
      <c r="P4334" s="9">
        <f t="shared" si="957"/>
        <v>0</v>
      </c>
      <c r="Q4334" s="8">
        <f t="shared" si="958"/>
        <v>0</v>
      </c>
      <c r="R4334" s="8">
        <f t="shared" si="959"/>
        <v>-33.5</v>
      </c>
      <c r="S4334" t="str">
        <f t="shared" si="960"/>
        <v>16.20.00</v>
      </c>
      <c r="T4334" t="str">
        <f t="shared" si="961"/>
        <v>17.25.00</v>
      </c>
      <c r="U4334" t="str">
        <f t="shared" si="962"/>
        <v xml:space="preserve">4-mag-2020 </v>
      </c>
      <c r="V4334">
        <f t="shared" si="963"/>
        <v>5</v>
      </c>
      <c r="W4334">
        <f t="shared" si="964"/>
        <v>2020</v>
      </c>
      <c r="X4334">
        <f t="shared" si="965"/>
        <v>4</v>
      </c>
      <c r="Y4334" s="25">
        <f t="shared" si="966"/>
        <v>34597.200000000339</v>
      </c>
    </row>
    <row r="4335" spans="1:25">
      <c r="A4335" t="s">
        <v>5280</v>
      </c>
      <c r="B4335" t="s">
        <v>5280</v>
      </c>
      <c r="C4335" t="s">
        <v>25</v>
      </c>
      <c r="D4335">
        <v>0</v>
      </c>
      <c r="E4335" s="36">
        <v>-46.8</v>
      </c>
      <c r="F4335" s="4">
        <v>-4.4000000000000003E-3</v>
      </c>
      <c r="G4335">
        <v>0</v>
      </c>
      <c r="H4335" s="25">
        <v>0</v>
      </c>
      <c r="I4335" s="25">
        <v>-46.8</v>
      </c>
      <c r="J4335" s="3">
        <v>10000</v>
      </c>
      <c r="K4335" s="7">
        <f t="shared" si="953"/>
        <v>-2</v>
      </c>
      <c r="L4335" s="6">
        <f t="shared" si="954"/>
        <v>-80.3</v>
      </c>
      <c r="M4335">
        <v>1</v>
      </c>
      <c r="N4335" s="9">
        <f t="shared" si="955"/>
        <v>0</v>
      </c>
      <c r="O4335" s="9">
        <f t="shared" si="956"/>
        <v>-1</v>
      </c>
      <c r="P4335" s="9">
        <f t="shared" si="957"/>
        <v>0</v>
      </c>
      <c r="Q4335" s="8">
        <f t="shared" si="958"/>
        <v>0</v>
      </c>
      <c r="R4335" s="8">
        <f t="shared" si="959"/>
        <v>-46.8</v>
      </c>
      <c r="S4335" t="str">
        <f t="shared" si="960"/>
        <v>9.00.00</v>
      </c>
      <c r="T4335" t="str">
        <f t="shared" si="961"/>
        <v>9.00.00</v>
      </c>
      <c r="U4335" t="str">
        <f t="shared" si="962"/>
        <v xml:space="preserve">4-mag-2020 </v>
      </c>
      <c r="V4335">
        <f t="shared" si="963"/>
        <v>5</v>
      </c>
      <c r="W4335">
        <f t="shared" si="964"/>
        <v>2020</v>
      </c>
      <c r="X4335">
        <f t="shared" si="965"/>
        <v>4</v>
      </c>
      <c r="Y4335" s="25">
        <f t="shared" si="966"/>
        <v>34550.400000000336</v>
      </c>
    </row>
    <row r="4336" spans="1:25">
      <c r="A4336" t="s">
        <v>5281</v>
      </c>
      <c r="B4336" t="s">
        <v>5282</v>
      </c>
      <c r="C4336" t="s">
        <v>25</v>
      </c>
      <c r="D4336">
        <v>4</v>
      </c>
      <c r="E4336" s="36">
        <v>-14.8</v>
      </c>
      <c r="F4336" s="4">
        <v>-1.4E-3</v>
      </c>
      <c r="G4336">
        <v>0</v>
      </c>
      <c r="H4336" s="25">
        <v>40.700000000000003</v>
      </c>
      <c r="I4336" s="25">
        <v>-14.8</v>
      </c>
      <c r="J4336" s="3">
        <v>10000</v>
      </c>
      <c r="K4336" s="7">
        <f t="shared" si="953"/>
        <v>-3</v>
      </c>
      <c r="L4336" s="6">
        <f t="shared" si="954"/>
        <v>-95.1</v>
      </c>
      <c r="M4336">
        <v>1</v>
      </c>
      <c r="N4336" s="9">
        <f t="shared" si="955"/>
        <v>0</v>
      </c>
      <c r="O4336" s="9">
        <f t="shared" si="956"/>
        <v>-1</v>
      </c>
      <c r="P4336" s="9">
        <f t="shared" si="957"/>
        <v>0</v>
      </c>
      <c r="Q4336" s="8">
        <f t="shared" si="958"/>
        <v>0</v>
      </c>
      <c r="R4336" s="8">
        <f t="shared" si="959"/>
        <v>-14.8</v>
      </c>
      <c r="S4336" t="str">
        <f t="shared" si="960"/>
        <v>17.00.00</v>
      </c>
      <c r="T4336" t="str">
        <f t="shared" si="961"/>
        <v>21.00.00</v>
      </c>
      <c r="U4336" t="str">
        <f t="shared" si="962"/>
        <v xml:space="preserve">5-mag-2020 </v>
      </c>
      <c r="V4336">
        <f t="shared" si="963"/>
        <v>5</v>
      </c>
      <c r="W4336">
        <f t="shared" si="964"/>
        <v>2020</v>
      </c>
      <c r="X4336">
        <f t="shared" si="965"/>
        <v>5</v>
      </c>
      <c r="Y4336" s="25">
        <f t="shared" si="966"/>
        <v>34535.600000000333</v>
      </c>
    </row>
    <row r="4337" spans="1:25">
      <c r="A4337" t="s">
        <v>5286</v>
      </c>
      <c r="B4337" t="s">
        <v>5287</v>
      </c>
      <c r="C4337" t="s">
        <v>55</v>
      </c>
      <c r="D4337">
        <v>9</v>
      </c>
      <c r="E4337" s="36">
        <v>94.2</v>
      </c>
      <c r="F4337" s="4">
        <v>8.8000000000000005E-3</v>
      </c>
      <c r="G4337">
        <v>0</v>
      </c>
      <c r="H4337" s="25">
        <v>160.9</v>
      </c>
      <c r="I4337" s="25">
        <v>0</v>
      </c>
      <c r="J4337" s="3">
        <v>10000</v>
      </c>
      <c r="K4337" s="7">
        <f t="shared" si="953"/>
        <v>1</v>
      </c>
      <c r="L4337" s="6">
        <f t="shared" si="954"/>
        <v>94.2</v>
      </c>
      <c r="M4337">
        <v>1</v>
      </c>
      <c r="N4337" s="9">
        <f t="shared" si="955"/>
        <v>1</v>
      </c>
      <c r="O4337" s="9">
        <f t="shared" si="956"/>
        <v>0</v>
      </c>
      <c r="P4337" s="9">
        <f t="shared" si="957"/>
        <v>0</v>
      </c>
      <c r="Q4337" s="8">
        <f t="shared" si="958"/>
        <v>94.2</v>
      </c>
      <c r="R4337" s="8">
        <f t="shared" si="959"/>
        <v>0</v>
      </c>
      <c r="S4337" t="str">
        <f t="shared" si="960"/>
        <v>17.00.00</v>
      </c>
      <c r="T4337" t="str">
        <f t="shared" si="961"/>
        <v>2.00.00</v>
      </c>
      <c r="U4337" t="str">
        <f t="shared" si="962"/>
        <v xml:space="preserve">6-mag-2020 </v>
      </c>
      <c r="V4337">
        <f t="shared" si="963"/>
        <v>5</v>
      </c>
      <c r="W4337">
        <f t="shared" si="964"/>
        <v>2020</v>
      </c>
      <c r="X4337">
        <f t="shared" si="965"/>
        <v>6</v>
      </c>
      <c r="Y4337" s="25">
        <f t="shared" si="966"/>
        <v>34629.80000000033</v>
      </c>
    </row>
    <row r="4338" spans="1:25">
      <c r="A4338" t="s">
        <v>5283</v>
      </c>
      <c r="B4338" t="s">
        <v>5284</v>
      </c>
      <c r="C4338" t="s">
        <v>55</v>
      </c>
      <c r="D4338">
        <v>2</v>
      </c>
      <c r="E4338" s="36">
        <v>-68.8</v>
      </c>
      <c r="F4338" s="4">
        <v>-6.4999999999999997E-3</v>
      </c>
      <c r="G4338">
        <v>0</v>
      </c>
      <c r="H4338" s="25">
        <v>0</v>
      </c>
      <c r="I4338" s="25">
        <v>-68.8</v>
      </c>
      <c r="J4338" s="3">
        <v>10000</v>
      </c>
      <c r="K4338" s="7">
        <f t="shared" si="953"/>
        <v>-1</v>
      </c>
      <c r="L4338" s="6">
        <f t="shared" si="954"/>
        <v>-68.8</v>
      </c>
      <c r="M4338">
        <v>1</v>
      </c>
      <c r="N4338" s="9">
        <f t="shared" si="955"/>
        <v>0</v>
      </c>
      <c r="O4338" s="9">
        <f t="shared" si="956"/>
        <v>-1</v>
      </c>
      <c r="P4338" s="9">
        <f t="shared" si="957"/>
        <v>0</v>
      </c>
      <c r="Q4338" s="8">
        <f t="shared" si="958"/>
        <v>0</v>
      </c>
      <c r="R4338" s="8">
        <f t="shared" si="959"/>
        <v>-68.8</v>
      </c>
      <c r="S4338" t="str">
        <f t="shared" si="960"/>
        <v>3.00.00</v>
      </c>
      <c r="T4338" t="str">
        <f t="shared" si="961"/>
        <v>5.00.00</v>
      </c>
      <c r="U4338" t="str">
        <f t="shared" si="962"/>
        <v xml:space="preserve">6-mag-2020 </v>
      </c>
      <c r="V4338">
        <f t="shared" si="963"/>
        <v>5</v>
      </c>
      <c r="W4338">
        <f t="shared" si="964"/>
        <v>2020</v>
      </c>
      <c r="X4338">
        <f t="shared" si="965"/>
        <v>6</v>
      </c>
      <c r="Y4338" s="25">
        <f t="shared" si="966"/>
        <v>34561.000000000327</v>
      </c>
    </row>
    <row r="4339" spans="1:25">
      <c r="A4339" t="s">
        <v>5285</v>
      </c>
      <c r="B4339" t="s">
        <v>5285</v>
      </c>
      <c r="C4339" t="s">
        <v>25</v>
      </c>
      <c r="D4339">
        <v>0</v>
      </c>
      <c r="E4339" s="36">
        <v>-71.8</v>
      </c>
      <c r="F4339" s="4">
        <v>-6.7000000000000002E-3</v>
      </c>
      <c r="G4339">
        <v>0</v>
      </c>
      <c r="H4339" s="25">
        <v>0</v>
      </c>
      <c r="I4339" s="25">
        <v>-71.8</v>
      </c>
      <c r="J4339" s="3">
        <v>10000</v>
      </c>
      <c r="K4339" s="7">
        <f t="shared" si="953"/>
        <v>-2</v>
      </c>
      <c r="L4339" s="6">
        <f t="shared" si="954"/>
        <v>-140.6</v>
      </c>
      <c r="M4339">
        <v>1</v>
      </c>
      <c r="N4339" s="9">
        <f t="shared" si="955"/>
        <v>0</v>
      </c>
      <c r="O4339" s="9">
        <f t="shared" si="956"/>
        <v>-1</v>
      </c>
      <c r="P4339" s="9">
        <f t="shared" si="957"/>
        <v>0</v>
      </c>
      <c r="Q4339" s="8">
        <f t="shared" si="958"/>
        <v>0</v>
      </c>
      <c r="R4339" s="8">
        <f t="shared" si="959"/>
        <v>-71.8</v>
      </c>
      <c r="S4339" t="str">
        <f t="shared" si="960"/>
        <v>9.00.00</v>
      </c>
      <c r="T4339" t="str">
        <f t="shared" si="961"/>
        <v>9.00.00</v>
      </c>
      <c r="U4339" t="str">
        <f t="shared" si="962"/>
        <v xml:space="preserve">6-mag-2020 </v>
      </c>
      <c r="V4339">
        <f t="shared" si="963"/>
        <v>5</v>
      </c>
      <c r="W4339">
        <f t="shared" si="964"/>
        <v>2020</v>
      </c>
      <c r="X4339">
        <f t="shared" si="965"/>
        <v>6</v>
      </c>
      <c r="Y4339" s="25">
        <f t="shared" si="966"/>
        <v>34489.200000000325</v>
      </c>
    </row>
    <row r="4340" spans="1:25">
      <c r="A4340" t="s">
        <v>7898</v>
      </c>
      <c r="B4340" t="s">
        <v>7899</v>
      </c>
      <c r="C4340" t="s">
        <v>25</v>
      </c>
      <c r="D4340">
        <v>13</v>
      </c>
      <c r="E4340" s="36">
        <v>8.8000000000000007</v>
      </c>
      <c r="F4340" s="4">
        <v>8.0000000000000004E-4</v>
      </c>
      <c r="G4340">
        <v>0</v>
      </c>
      <c r="H4340" s="25">
        <v>30.8</v>
      </c>
      <c r="I4340" s="25">
        <v>-10.7</v>
      </c>
      <c r="J4340" s="3">
        <v>10000</v>
      </c>
      <c r="K4340" s="7">
        <f t="shared" si="953"/>
        <v>1</v>
      </c>
      <c r="L4340" s="6">
        <f t="shared" si="954"/>
        <v>8.8000000000000007</v>
      </c>
      <c r="M4340">
        <v>1</v>
      </c>
      <c r="N4340" s="9">
        <f t="shared" si="955"/>
        <v>1</v>
      </c>
      <c r="O4340" s="9">
        <f t="shared" si="956"/>
        <v>0</v>
      </c>
      <c r="P4340" s="9">
        <f t="shared" si="957"/>
        <v>0</v>
      </c>
      <c r="Q4340" s="8">
        <f t="shared" si="958"/>
        <v>8.8000000000000007</v>
      </c>
      <c r="R4340" s="8">
        <f t="shared" si="959"/>
        <v>0</v>
      </c>
      <c r="S4340" t="str">
        <f t="shared" si="960"/>
        <v>10.45.00</v>
      </c>
      <c r="T4340" t="str">
        <f t="shared" si="961"/>
        <v>14.00.00</v>
      </c>
      <c r="U4340" t="str">
        <f t="shared" si="962"/>
        <v xml:space="preserve">7-mag-2020 </v>
      </c>
      <c r="V4340">
        <f t="shared" si="963"/>
        <v>5</v>
      </c>
      <c r="W4340">
        <f t="shared" si="964"/>
        <v>2020</v>
      </c>
      <c r="X4340">
        <f t="shared" si="965"/>
        <v>7</v>
      </c>
      <c r="Y4340" s="25">
        <f t="shared" si="966"/>
        <v>34498.000000000327</v>
      </c>
    </row>
    <row r="4341" spans="1:25">
      <c r="A4341" t="s">
        <v>2798</v>
      </c>
      <c r="B4341" t="s">
        <v>2799</v>
      </c>
      <c r="C4341" t="s">
        <v>25</v>
      </c>
      <c r="D4341">
        <v>9</v>
      </c>
      <c r="E4341" s="38">
        <v>11.6</v>
      </c>
      <c r="F4341" s="4">
        <v>5.0000000000000001E-4</v>
      </c>
      <c r="G4341">
        <v>0</v>
      </c>
      <c r="H4341" s="25">
        <v>119.6</v>
      </c>
      <c r="I4341" s="25">
        <v>-43</v>
      </c>
      <c r="J4341" s="3">
        <v>10000</v>
      </c>
      <c r="K4341" s="7">
        <f t="shared" si="953"/>
        <v>2</v>
      </c>
      <c r="L4341" s="6">
        <f t="shared" si="954"/>
        <v>20.399999999999999</v>
      </c>
      <c r="M4341">
        <v>1</v>
      </c>
      <c r="N4341" s="9">
        <f t="shared" si="955"/>
        <v>1</v>
      </c>
      <c r="O4341" s="9">
        <f t="shared" si="956"/>
        <v>0</v>
      </c>
      <c r="P4341" s="9">
        <f t="shared" si="957"/>
        <v>0</v>
      </c>
      <c r="Q4341" s="8">
        <f t="shared" si="958"/>
        <v>11.6</v>
      </c>
      <c r="R4341" s="8">
        <f t="shared" si="959"/>
        <v>0</v>
      </c>
      <c r="S4341" t="str">
        <f t="shared" si="960"/>
        <v>12.00.00</v>
      </c>
      <c r="T4341" t="str">
        <f t="shared" si="961"/>
        <v>21.00.00</v>
      </c>
      <c r="U4341" t="str">
        <f t="shared" si="962"/>
        <v xml:space="preserve">7-mag-2020 </v>
      </c>
      <c r="V4341">
        <f t="shared" si="963"/>
        <v>5</v>
      </c>
      <c r="W4341">
        <f t="shared" si="964"/>
        <v>2020</v>
      </c>
      <c r="X4341">
        <f t="shared" si="965"/>
        <v>7</v>
      </c>
      <c r="Y4341" s="25">
        <f t="shared" si="966"/>
        <v>34509.600000000326</v>
      </c>
    </row>
    <row r="4342" spans="1:25">
      <c r="A4342" t="s">
        <v>5288</v>
      </c>
      <c r="B4342" t="s">
        <v>5289</v>
      </c>
      <c r="C4342" t="s">
        <v>25</v>
      </c>
      <c r="D4342">
        <v>14</v>
      </c>
      <c r="E4342" s="36">
        <v>112.2</v>
      </c>
      <c r="F4342" s="4">
        <v>1.06E-2</v>
      </c>
      <c r="G4342">
        <v>0</v>
      </c>
      <c r="H4342" s="25">
        <v>159.80000000000001</v>
      </c>
      <c r="I4342" s="25">
        <v>-0.3</v>
      </c>
      <c r="J4342" s="3">
        <v>10000</v>
      </c>
      <c r="K4342" s="7">
        <f t="shared" si="953"/>
        <v>3</v>
      </c>
      <c r="L4342" s="6">
        <f t="shared" si="954"/>
        <v>132.6</v>
      </c>
      <c r="M4342">
        <v>1</v>
      </c>
      <c r="N4342" s="9">
        <f t="shared" si="955"/>
        <v>1</v>
      </c>
      <c r="O4342" s="9">
        <f t="shared" si="956"/>
        <v>0</v>
      </c>
      <c r="P4342" s="9">
        <f t="shared" si="957"/>
        <v>0</v>
      </c>
      <c r="Q4342" s="8">
        <f t="shared" si="958"/>
        <v>112.2</v>
      </c>
      <c r="R4342" s="8">
        <f t="shared" si="959"/>
        <v>0</v>
      </c>
      <c r="S4342" t="str">
        <f t="shared" si="960"/>
        <v>6.00.00</v>
      </c>
      <c r="T4342" t="str">
        <f t="shared" si="961"/>
        <v>20.00.00</v>
      </c>
      <c r="U4342" t="str">
        <f t="shared" si="962"/>
        <v xml:space="preserve">7-mag-2020 </v>
      </c>
      <c r="V4342">
        <f t="shared" si="963"/>
        <v>5</v>
      </c>
      <c r="W4342">
        <f t="shared" si="964"/>
        <v>2020</v>
      </c>
      <c r="X4342">
        <f t="shared" si="965"/>
        <v>7</v>
      </c>
      <c r="Y4342" s="25">
        <f t="shared" si="966"/>
        <v>34621.800000000323</v>
      </c>
    </row>
    <row r="4343" spans="1:25">
      <c r="A4343" t="s">
        <v>7316</v>
      </c>
      <c r="B4343" t="s">
        <v>7317</v>
      </c>
      <c r="C4343" t="s">
        <v>25</v>
      </c>
      <c r="D4343">
        <v>57</v>
      </c>
      <c r="E4343" s="36">
        <v>27.9</v>
      </c>
      <c r="F4343" s="4">
        <v>2.5999999999999999E-3</v>
      </c>
      <c r="G4343">
        <v>0</v>
      </c>
      <c r="H4343" s="25">
        <v>35.200000000000003</v>
      </c>
      <c r="I4343" s="25">
        <v>-15.3</v>
      </c>
      <c r="J4343" s="3">
        <v>10000</v>
      </c>
      <c r="K4343" s="7">
        <f t="shared" si="953"/>
        <v>4</v>
      </c>
      <c r="L4343" s="6">
        <f t="shared" si="954"/>
        <v>160.5</v>
      </c>
      <c r="M4343">
        <v>1</v>
      </c>
      <c r="N4343" s="9">
        <f t="shared" si="955"/>
        <v>1</v>
      </c>
      <c r="O4343" s="9">
        <f t="shared" si="956"/>
        <v>0</v>
      </c>
      <c r="P4343" s="9">
        <f t="shared" si="957"/>
        <v>0</v>
      </c>
      <c r="Q4343" s="8">
        <f t="shared" si="958"/>
        <v>27.9</v>
      </c>
      <c r="R4343" s="8">
        <f t="shared" si="959"/>
        <v>0</v>
      </c>
      <c r="S4343" t="str">
        <f t="shared" si="960"/>
        <v>12.40.00</v>
      </c>
      <c r="T4343" t="str">
        <f t="shared" si="961"/>
        <v>17.25.00</v>
      </c>
      <c r="U4343" t="str">
        <f t="shared" si="962"/>
        <v xml:space="preserve">8-mag-2020 </v>
      </c>
      <c r="V4343">
        <f t="shared" si="963"/>
        <v>5</v>
      </c>
      <c r="W4343">
        <f t="shared" si="964"/>
        <v>2020</v>
      </c>
      <c r="X4343">
        <f t="shared" si="965"/>
        <v>8</v>
      </c>
      <c r="Y4343" s="25">
        <f t="shared" si="966"/>
        <v>34649.700000000325</v>
      </c>
    </row>
    <row r="4344" spans="1:25">
      <c r="A4344" t="s">
        <v>5290</v>
      </c>
      <c r="B4344" t="s">
        <v>5291</v>
      </c>
      <c r="C4344" t="s">
        <v>25</v>
      </c>
      <c r="D4344">
        <v>7</v>
      </c>
      <c r="E4344" s="36">
        <v>-26.8</v>
      </c>
      <c r="F4344" s="4">
        <v>-2.5000000000000001E-3</v>
      </c>
      <c r="G4344">
        <v>0</v>
      </c>
      <c r="H4344" s="25">
        <v>27.7</v>
      </c>
      <c r="I4344" s="25">
        <v>-26.8</v>
      </c>
      <c r="J4344" s="3">
        <v>10000</v>
      </c>
      <c r="K4344" s="7">
        <f t="shared" si="953"/>
        <v>-1</v>
      </c>
      <c r="L4344" s="6">
        <f t="shared" si="954"/>
        <v>-26.8</v>
      </c>
      <c r="M4344">
        <v>1</v>
      </c>
      <c r="N4344" s="9">
        <f t="shared" si="955"/>
        <v>0</v>
      </c>
      <c r="O4344" s="9">
        <f t="shared" si="956"/>
        <v>-1</v>
      </c>
      <c r="P4344" s="9">
        <f t="shared" si="957"/>
        <v>0</v>
      </c>
      <c r="Q4344" s="8">
        <f t="shared" si="958"/>
        <v>0</v>
      </c>
      <c r="R4344" s="8">
        <f t="shared" si="959"/>
        <v>-26.8</v>
      </c>
      <c r="S4344" t="str">
        <f t="shared" si="960"/>
        <v>3.00.00</v>
      </c>
      <c r="T4344" t="str">
        <f t="shared" si="961"/>
        <v>10.00.00</v>
      </c>
      <c r="U4344" t="str">
        <f t="shared" si="962"/>
        <v xml:space="preserve">8-mag-2020 </v>
      </c>
      <c r="V4344">
        <f t="shared" si="963"/>
        <v>5</v>
      </c>
      <c r="W4344">
        <f t="shared" si="964"/>
        <v>2020</v>
      </c>
      <c r="X4344">
        <f t="shared" si="965"/>
        <v>8</v>
      </c>
      <c r="Y4344" s="25">
        <f t="shared" si="966"/>
        <v>34622.900000000322</v>
      </c>
    </row>
    <row r="4345" spans="1:25">
      <c r="A4345" t="s">
        <v>2800</v>
      </c>
      <c r="B4345" t="s">
        <v>2801</v>
      </c>
      <c r="C4345" t="s">
        <v>55</v>
      </c>
      <c r="D4345">
        <v>8</v>
      </c>
      <c r="E4345" s="38">
        <v>-84.4</v>
      </c>
      <c r="F4345" s="4">
        <v>-3.8999999999999998E-3</v>
      </c>
      <c r="G4345">
        <v>0</v>
      </c>
      <c r="H4345" s="25">
        <v>177.8</v>
      </c>
      <c r="I4345" s="25">
        <v>-84.4</v>
      </c>
      <c r="J4345" s="3">
        <v>10000</v>
      </c>
      <c r="K4345" s="7">
        <f t="shared" si="953"/>
        <v>-2</v>
      </c>
      <c r="L4345" s="6">
        <f t="shared" si="954"/>
        <v>-111.2</v>
      </c>
      <c r="M4345">
        <v>1</v>
      </c>
      <c r="N4345" s="9">
        <f t="shared" si="955"/>
        <v>0</v>
      </c>
      <c r="O4345" s="9">
        <f t="shared" si="956"/>
        <v>-1</v>
      </c>
      <c r="P4345" s="9">
        <f t="shared" si="957"/>
        <v>0</v>
      </c>
      <c r="Q4345" s="8">
        <f t="shared" si="958"/>
        <v>0</v>
      </c>
      <c r="R4345" s="8">
        <f t="shared" si="959"/>
        <v>-84.4</v>
      </c>
      <c r="S4345" t="str">
        <f t="shared" si="960"/>
        <v>13.00.00</v>
      </c>
      <c r="T4345" t="str">
        <f t="shared" si="961"/>
        <v>21.00.00</v>
      </c>
      <c r="U4345" t="str">
        <f t="shared" si="962"/>
        <v>11-mag-2020</v>
      </c>
      <c r="V4345">
        <f t="shared" si="963"/>
        <v>5</v>
      </c>
      <c r="W4345">
        <f t="shared" si="964"/>
        <v>2020</v>
      </c>
      <c r="X4345">
        <f t="shared" si="965"/>
        <v>11</v>
      </c>
      <c r="Y4345" s="25">
        <f t="shared" si="966"/>
        <v>34538.50000000032</v>
      </c>
    </row>
    <row r="4346" spans="1:25">
      <c r="A4346" t="s">
        <v>7318</v>
      </c>
      <c r="B4346" t="s">
        <v>7319</v>
      </c>
      <c r="C4346" t="s">
        <v>25</v>
      </c>
      <c r="D4346">
        <v>17</v>
      </c>
      <c r="E4346" s="36">
        <v>20.100000000000001</v>
      </c>
      <c r="F4346" s="4">
        <v>1.9E-3</v>
      </c>
      <c r="G4346">
        <v>0</v>
      </c>
      <c r="H4346" s="25">
        <v>29</v>
      </c>
      <c r="I4346" s="25">
        <v>-1.4</v>
      </c>
      <c r="J4346" s="3">
        <v>10000</v>
      </c>
      <c r="K4346" s="7">
        <f t="shared" si="953"/>
        <v>1</v>
      </c>
      <c r="L4346" s="6">
        <f t="shared" si="954"/>
        <v>20.100000000000001</v>
      </c>
      <c r="M4346">
        <v>1</v>
      </c>
      <c r="N4346" s="9">
        <f t="shared" si="955"/>
        <v>1</v>
      </c>
      <c r="O4346" s="9">
        <f t="shared" si="956"/>
        <v>0</v>
      </c>
      <c r="P4346" s="9">
        <f t="shared" si="957"/>
        <v>0</v>
      </c>
      <c r="Q4346" s="8">
        <f t="shared" si="958"/>
        <v>20.100000000000001</v>
      </c>
      <c r="R4346" s="8">
        <f t="shared" si="959"/>
        <v>0</v>
      </c>
      <c r="S4346" t="str">
        <f t="shared" si="960"/>
        <v>16.00.00</v>
      </c>
      <c r="T4346" t="str">
        <f t="shared" si="961"/>
        <v>17.25.00</v>
      </c>
      <c r="U4346" t="str">
        <f t="shared" si="962"/>
        <v>11-mag-2020</v>
      </c>
      <c r="V4346">
        <f t="shared" si="963"/>
        <v>5</v>
      </c>
      <c r="W4346">
        <f t="shared" si="964"/>
        <v>2020</v>
      </c>
      <c r="X4346">
        <f t="shared" si="965"/>
        <v>11</v>
      </c>
      <c r="Y4346" s="25">
        <f t="shared" si="966"/>
        <v>34558.600000000319</v>
      </c>
    </row>
    <row r="4347" spans="1:25">
      <c r="A4347" t="s">
        <v>7320</v>
      </c>
      <c r="B4347" t="s">
        <v>7321</v>
      </c>
      <c r="C4347" t="s">
        <v>55</v>
      </c>
      <c r="D4347">
        <v>11</v>
      </c>
      <c r="E4347" s="36">
        <v>34.4</v>
      </c>
      <c r="F4347" s="4">
        <v>1.6000000000000001E-3</v>
      </c>
      <c r="G4347">
        <v>0</v>
      </c>
      <c r="H4347" s="25">
        <v>112.4</v>
      </c>
      <c r="I4347" s="25">
        <v>0</v>
      </c>
      <c r="J4347" s="3">
        <v>10000</v>
      </c>
      <c r="K4347" s="7">
        <f t="shared" si="953"/>
        <v>2</v>
      </c>
      <c r="L4347" s="6">
        <f t="shared" si="954"/>
        <v>54.5</v>
      </c>
      <c r="M4347">
        <v>1</v>
      </c>
      <c r="N4347" s="9">
        <f t="shared" si="955"/>
        <v>1</v>
      </c>
      <c r="O4347" s="9">
        <f t="shared" si="956"/>
        <v>0</v>
      </c>
      <c r="P4347" s="9">
        <f t="shared" si="957"/>
        <v>0</v>
      </c>
      <c r="Q4347" s="8">
        <f t="shared" si="958"/>
        <v>34.4</v>
      </c>
      <c r="R4347" s="8">
        <f t="shared" si="959"/>
        <v>0</v>
      </c>
      <c r="S4347" t="str">
        <f t="shared" si="960"/>
        <v>15.15.00</v>
      </c>
      <c r="T4347" t="str">
        <f t="shared" si="961"/>
        <v>16.10.00</v>
      </c>
      <c r="U4347" t="str">
        <f t="shared" si="962"/>
        <v>12-mag-2020</v>
      </c>
      <c r="V4347">
        <f t="shared" si="963"/>
        <v>5</v>
      </c>
      <c r="W4347">
        <f t="shared" si="964"/>
        <v>2020</v>
      </c>
      <c r="X4347">
        <f t="shared" si="965"/>
        <v>12</v>
      </c>
      <c r="Y4347" s="25">
        <f t="shared" si="966"/>
        <v>34593.00000000032</v>
      </c>
    </row>
    <row r="4348" spans="1:25">
      <c r="A4348" t="s">
        <v>5292</v>
      </c>
      <c r="B4348" t="s">
        <v>5293</v>
      </c>
      <c r="C4348" t="s">
        <v>55</v>
      </c>
      <c r="D4348">
        <v>4</v>
      </c>
      <c r="E4348" s="36">
        <v>-52.8</v>
      </c>
      <c r="F4348" s="4">
        <v>-4.8999999999999998E-3</v>
      </c>
      <c r="G4348">
        <v>0</v>
      </c>
      <c r="H4348" s="25">
        <v>0</v>
      </c>
      <c r="I4348" s="25">
        <v>-52.8</v>
      </c>
      <c r="J4348" s="3">
        <v>10000</v>
      </c>
      <c r="K4348" s="7">
        <f t="shared" si="953"/>
        <v>-1</v>
      </c>
      <c r="L4348" s="6">
        <f t="shared" si="954"/>
        <v>-52.8</v>
      </c>
      <c r="M4348">
        <v>1</v>
      </c>
      <c r="N4348" s="9">
        <f t="shared" si="955"/>
        <v>0</v>
      </c>
      <c r="O4348" s="9">
        <f t="shared" si="956"/>
        <v>-1</v>
      </c>
      <c r="P4348" s="9">
        <f t="shared" si="957"/>
        <v>0</v>
      </c>
      <c r="Q4348" s="8">
        <f t="shared" si="958"/>
        <v>0</v>
      </c>
      <c r="R4348" s="8">
        <f t="shared" si="959"/>
        <v>-52.8</v>
      </c>
      <c r="S4348" t="str">
        <f t="shared" si="960"/>
        <v>3.00.00</v>
      </c>
      <c r="T4348" t="str">
        <f t="shared" si="961"/>
        <v>7.00.00</v>
      </c>
      <c r="U4348" t="str">
        <f t="shared" si="962"/>
        <v>12-mag-2020</v>
      </c>
      <c r="V4348">
        <f t="shared" si="963"/>
        <v>5</v>
      </c>
      <c r="W4348">
        <f t="shared" si="964"/>
        <v>2020</v>
      </c>
      <c r="X4348">
        <f t="shared" si="965"/>
        <v>12</v>
      </c>
      <c r="Y4348" s="25">
        <f t="shared" si="966"/>
        <v>34540.200000000317</v>
      </c>
    </row>
    <row r="4349" spans="1:25">
      <c r="A4349" t="s">
        <v>7900</v>
      </c>
      <c r="B4349" t="s">
        <v>7901</v>
      </c>
      <c r="C4349" t="s">
        <v>25</v>
      </c>
      <c r="D4349">
        <v>18</v>
      </c>
      <c r="E4349" s="36">
        <v>9.1</v>
      </c>
      <c r="F4349" s="4">
        <v>8.0000000000000004E-4</v>
      </c>
      <c r="G4349">
        <v>0</v>
      </c>
      <c r="H4349" s="25">
        <v>31.1</v>
      </c>
      <c r="I4349" s="25">
        <v>-43.1</v>
      </c>
      <c r="J4349" s="3">
        <v>10000</v>
      </c>
      <c r="K4349" s="7">
        <f t="shared" si="953"/>
        <v>1</v>
      </c>
      <c r="L4349" s="6">
        <f t="shared" si="954"/>
        <v>9.1</v>
      </c>
      <c r="M4349">
        <v>1</v>
      </c>
      <c r="N4349" s="9">
        <f t="shared" si="955"/>
        <v>1</v>
      </c>
      <c r="O4349" s="9">
        <f t="shared" si="956"/>
        <v>0</v>
      </c>
      <c r="P4349" s="9">
        <f t="shared" si="957"/>
        <v>0</v>
      </c>
      <c r="Q4349" s="8">
        <f t="shared" si="958"/>
        <v>9.1</v>
      </c>
      <c r="R4349" s="8">
        <f t="shared" si="959"/>
        <v>0</v>
      </c>
      <c r="S4349" t="str">
        <f t="shared" si="960"/>
        <v>9.45.00</v>
      </c>
      <c r="T4349" t="str">
        <f t="shared" si="961"/>
        <v>14.15.00</v>
      </c>
      <c r="U4349" s="42" t="str">
        <f t="shared" si="962"/>
        <v>12-mag-2020</v>
      </c>
      <c r="V4349">
        <f t="shared" si="963"/>
        <v>5</v>
      </c>
      <c r="W4349">
        <f t="shared" si="964"/>
        <v>2020</v>
      </c>
      <c r="X4349">
        <f t="shared" si="965"/>
        <v>12</v>
      </c>
      <c r="Y4349" s="25">
        <f t="shared" si="966"/>
        <v>34549.300000000316</v>
      </c>
    </row>
  </sheetData>
  <autoFilter ref="A4:BC174">
    <filterColumn colId="4"/>
    <filterColumn colId="8"/>
    <filterColumn colId="21"/>
  </autoFilter>
  <sortState ref="A6:AY4348">
    <sortCondition ref="W6:W4348"/>
    <sortCondition ref="V6:V4348"/>
    <sortCondition ref="X6:X4348"/>
  </sortState>
  <conditionalFormatting sqref="H2:I3 H5:I1048576 E1:E1048576">
    <cfRule type="cellIs" dxfId="1" priority="5" operator="lessThan">
      <formula>0</formula>
    </cfRule>
    <cfRule type="cellIs" dxfId="0" priority="6" operator="greaterThan">
      <formula>0</formula>
    </cfRule>
  </conditionalFormatting>
  <pageMargins left="0.7" right="0.7" top="0.75" bottom="0.75" header="0.3" footer="0.3"/>
  <pageSetup paperSize="9" scale="10" orientation="landscape" horizontalDpi="1200" verticalDpi="1200" r:id="rId1"/>
  <ignoredErrors>
    <ignoredError sqref="M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B32"/>
  <sheetViews>
    <sheetView workbookViewId="0">
      <selection activeCell="D13" sqref="D13"/>
    </sheetView>
  </sheetViews>
  <sheetFormatPr defaultRowHeight="15"/>
  <cols>
    <col min="1" max="1" width="10" customWidth="1"/>
    <col min="2" max="2" width="10.85546875" style="6" customWidth="1"/>
  </cols>
  <sheetData>
    <row r="1" spans="1:2">
      <c r="A1" s="5" t="s">
        <v>47</v>
      </c>
      <c r="B1" s="33" t="s">
        <v>48</v>
      </c>
    </row>
    <row r="2" spans="1:2">
      <c r="A2">
        <v>1990</v>
      </c>
      <c r="B2" s="6">
        <f>SUMIF(Anno,"=1990",Importo)</f>
        <v>0</v>
      </c>
    </row>
    <row r="3" spans="1:2">
      <c r="A3">
        <v>1991</v>
      </c>
      <c r="B3" s="6">
        <f>SUMIF(Anno,"=1991",Importo)</f>
        <v>0</v>
      </c>
    </row>
    <row r="4" spans="1:2">
      <c r="A4">
        <v>1992</v>
      </c>
      <c r="B4" s="6">
        <f>SUMIF(Anno,"=1992",Importo)</f>
        <v>0</v>
      </c>
    </row>
    <row r="5" spans="1:2">
      <c r="A5">
        <v>1993</v>
      </c>
      <c r="B5" s="6">
        <f>SUMIF(Anno,"=1993",Importo)</f>
        <v>0</v>
      </c>
    </row>
    <row r="6" spans="1:2">
      <c r="A6">
        <v>1994</v>
      </c>
      <c r="B6" s="6">
        <f>SUMIF(Anno,"=1994",Importo)</f>
        <v>0</v>
      </c>
    </row>
    <row r="7" spans="1:2">
      <c r="A7">
        <v>1995</v>
      </c>
      <c r="B7" s="6">
        <f>SUMIF(Anno,"=1995",Importo)</f>
        <v>0</v>
      </c>
    </row>
    <row r="8" spans="1:2">
      <c r="A8">
        <v>1996</v>
      </c>
      <c r="B8" s="6">
        <f>SUMIF(Anno,"=1996",Importo)</f>
        <v>0</v>
      </c>
    </row>
    <row r="9" spans="1:2">
      <c r="A9">
        <v>1997</v>
      </c>
      <c r="B9" s="6">
        <f>SUMIF(Anno,"=1997",Importo)</f>
        <v>0</v>
      </c>
    </row>
    <row r="10" spans="1:2">
      <c r="A10">
        <v>1998</v>
      </c>
      <c r="B10" s="6">
        <f>SUMIF(Anno,"=1998",Importo)</f>
        <v>0</v>
      </c>
    </row>
    <row r="11" spans="1:2">
      <c r="A11">
        <v>1999</v>
      </c>
      <c r="B11" s="6">
        <f>SUMIF(Anno,"=1999",Importo)</f>
        <v>0</v>
      </c>
    </row>
    <row r="12" spans="1:2">
      <c r="A12">
        <v>2000</v>
      </c>
      <c r="B12" s="6">
        <f>SUMIF(Anno,"=2000",Importo)</f>
        <v>0</v>
      </c>
    </row>
    <row r="13" spans="1:2">
      <c r="A13">
        <v>2001</v>
      </c>
      <c r="B13" s="6">
        <f>SUMIF(Anno,"=2001",Importo)</f>
        <v>0</v>
      </c>
    </row>
    <row r="14" spans="1:2">
      <c r="A14">
        <v>2002</v>
      </c>
      <c r="B14" s="6">
        <f>SUMIF(Anno,"=2002",Importo)</f>
        <v>0</v>
      </c>
    </row>
    <row r="15" spans="1:2">
      <c r="A15">
        <v>2003</v>
      </c>
      <c r="B15" s="6">
        <f>SUMIF(Anno,"=2003",Importo)</f>
        <v>0</v>
      </c>
    </row>
    <row r="16" spans="1:2">
      <c r="A16">
        <v>2004</v>
      </c>
      <c r="B16" s="6">
        <f>SUMIF(Anno,"=2004",Importo)</f>
        <v>0</v>
      </c>
    </row>
    <row r="17" spans="1:2">
      <c r="A17">
        <v>2005</v>
      </c>
      <c r="B17" s="6">
        <f>SUMIF(Anno,"=2005",Importo)</f>
        <v>0</v>
      </c>
    </row>
    <row r="18" spans="1:2">
      <c r="A18">
        <v>2006</v>
      </c>
      <c r="B18" s="6">
        <f>SUMIF(Anno,"=2006",Importo)</f>
        <v>-366.30000000000024</v>
      </c>
    </row>
    <row r="19" spans="1:2">
      <c r="A19">
        <v>2007</v>
      </c>
      <c r="B19" s="6">
        <f>SUMIF(Anno,"=2007",Importo)</f>
        <v>1153.2000000000005</v>
      </c>
    </row>
    <row r="20" spans="1:2">
      <c r="A20">
        <v>2008</v>
      </c>
      <c r="B20" s="6">
        <f>SUMIF(Anno,"=2008",Importo)</f>
        <v>320.20000000000351</v>
      </c>
    </row>
    <row r="21" spans="1:2">
      <c r="A21">
        <v>2009</v>
      </c>
      <c r="B21" s="6">
        <f>SUMIF(Anno,"=2009",Importo)</f>
        <v>928.00000000000136</v>
      </c>
    </row>
    <row r="22" spans="1:2">
      <c r="A22">
        <v>2010</v>
      </c>
      <c r="B22" s="6">
        <f>SUMIF(Anno,"=2010",Importo)</f>
        <v>1217.5000000000011</v>
      </c>
    </row>
    <row r="23" spans="1:2">
      <c r="A23">
        <v>2011</v>
      </c>
      <c r="B23" s="6">
        <f>SUMIF(Anno,"=2011",Importo)</f>
        <v>1953.8000000000013</v>
      </c>
    </row>
    <row r="24" spans="1:2">
      <c r="A24">
        <v>2012</v>
      </c>
      <c r="B24" s="6">
        <f>SUMIF(Anno,"=2012",Importo)</f>
        <v>450.39999999999975</v>
      </c>
    </row>
    <row r="25" spans="1:2">
      <c r="A25">
        <v>2013</v>
      </c>
      <c r="B25" s="6">
        <f>SUMIF(Anno,"=2013",Importo)</f>
        <v>1912.8000000000025</v>
      </c>
    </row>
    <row r="26" spans="1:2">
      <c r="A26">
        <v>2014</v>
      </c>
      <c r="B26" s="6">
        <f>SUMIF(Anno,"=2014",Importo)</f>
        <v>2844.8999999999992</v>
      </c>
    </row>
    <row r="27" spans="1:2">
      <c r="A27">
        <v>2015</v>
      </c>
      <c r="B27" s="6">
        <f>SUMIF(Anno,"=2015",Importo)</f>
        <v>7753.3999999999833</v>
      </c>
    </row>
    <row r="28" spans="1:2">
      <c r="A28">
        <v>2016</v>
      </c>
      <c r="B28" s="6">
        <f>SUMIF(Anno,"=2016",Importo)</f>
        <v>3068.5999999999926</v>
      </c>
    </row>
    <row r="29" spans="1:2">
      <c r="A29">
        <v>2017</v>
      </c>
      <c r="B29" s="6">
        <f>SUMIF(Anno,"=2017",Importo)</f>
        <v>3870.899999999996</v>
      </c>
    </row>
    <row r="30" spans="1:2">
      <c r="A30">
        <v>2018</v>
      </c>
      <c r="B30" s="6">
        <f>SUMIF(Anno,"=2018",Importo)</f>
        <v>5643.9999999999809</v>
      </c>
    </row>
    <row r="31" spans="1:2">
      <c r="A31">
        <v>2019</v>
      </c>
      <c r="B31" s="6">
        <f>SUMIF(Anno,"=2019",Importo)</f>
        <v>1098.5000000000018</v>
      </c>
    </row>
    <row r="32" spans="1:2">
      <c r="A32">
        <v>2020</v>
      </c>
      <c r="B32" s="6">
        <f>SUMIF(Anno,"=2020",Importo)</f>
        <v>2699.399999999996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4355"/>
  <sheetViews>
    <sheetView workbookViewId="0">
      <selection activeCell="D29" sqref="D29"/>
    </sheetView>
  </sheetViews>
  <sheetFormatPr defaultRowHeight="15"/>
  <cols>
    <col min="1" max="1" width="14.140625" customWidth="1"/>
    <col min="2" max="2" width="11.42578125" customWidth="1"/>
    <col min="3" max="3" width="10.28515625" customWidth="1"/>
    <col min="4" max="4" width="10.140625" customWidth="1"/>
  </cols>
  <sheetData>
    <row r="1" spans="1:4" s="39" customFormat="1" ht="21.75" customHeight="1">
      <c r="C1" s="40">
        <f>-MAX(C3:C100001)+MIN(C3:C100001)</f>
        <v>-248.40000000000418</v>
      </c>
      <c r="D1" s="40">
        <f>MAX(D3:D100001)-MIN(D3:D100001)</f>
        <v>1697.0000000000002</v>
      </c>
    </row>
    <row r="2" spans="1:4" ht="30">
      <c r="A2" s="39" t="str">
        <f>[1]Input!U5</f>
        <v>Data</v>
      </c>
      <c r="B2" s="39" t="s">
        <v>48</v>
      </c>
      <c r="C2" s="41" t="s">
        <v>7903</v>
      </c>
      <c r="D2" s="41" t="s">
        <v>7904</v>
      </c>
    </row>
    <row r="3" spans="1:4">
      <c r="A3" t="str">
        <f>Input!U7</f>
        <v>27-apr-2006</v>
      </c>
      <c r="B3" s="25">
        <f>Input!Y7</f>
        <v>-92</v>
      </c>
    </row>
    <row r="4" spans="1:4">
      <c r="A4" t="str">
        <f>Input!U8</f>
        <v xml:space="preserve">2-mag-2006 </v>
      </c>
      <c r="B4" s="25">
        <f>Input!Y8</f>
        <v>-115.6</v>
      </c>
      <c r="D4" s="25">
        <f>B4</f>
        <v>-115.6</v>
      </c>
    </row>
    <row r="5" spans="1:4">
      <c r="A5" t="str">
        <f>Input!U9</f>
        <v xml:space="preserve">3-mag-2006 </v>
      </c>
      <c r="B5" s="25">
        <f>Input!Y9</f>
        <v>-35.599999999999994</v>
      </c>
    </row>
    <row r="6" spans="1:4">
      <c r="A6" t="str">
        <f>Input!U10</f>
        <v xml:space="preserve">4-mag-2006 </v>
      </c>
      <c r="B6" s="25">
        <f>Input!Y10</f>
        <v>72.800000000000011</v>
      </c>
    </row>
    <row r="7" spans="1:4">
      <c r="A7" t="str">
        <f>Input!U11</f>
        <v>11-mag-2006</v>
      </c>
      <c r="B7" s="25">
        <f>Input!Y11</f>
        <v>319</v>
      </c>
    </row>
    <row r="8" spans="1:4">
      <c r="A8" t="str">
        <f>Input!U12</f>
        <v>15-mag-2006</v>
      </c>
      <c r="B8" s="25">
        <f>Input!Y12</f>
        <v>282.2</v>
      </c>
    </row>
    <row r="9" spans="1:4">
      <c r="A9" t="str">
        <f>Input!U13</f>
        <v>16-mag-2006</v>
      </c>
      <c r="B9" s="25">
        <f>Input!Y13</f>
        <v>221.39999999999998</v>
      </c>
    </row>
    <row r="10" spans="1:4">
      <c r="A10" t="str">
        <f>Input!U14</f>
        <v>18-mag-2006</v>
      </c>
      <c r="B10" s="25">
        <f>Input!Y14</f>
        <v>159.59999999999997</v>
      </c>
    </row>
    <row r="11" spans="1:4">
      <c r="A11" t="str">
        <f>Input!U15</f>
        <v>22-mag-2006</v>
      </c>
      <c r="B11" s="25">
        <f>Input!Y15</f>
        <v>304.79999999999995</v>
      </c>
    </row>
    <row r="12" spans="1:4">
      <c r="A12" t="str">
        <f>Input!U16</f>
        <v>23-mag-2006</v>
      </c>
      <c r="B12" s="25">
        <f>Input!Y16</f>
        <v>319.99999999999994</v>
      </c>
    </row>
    <row r="13" spans="1:4">
      <c r="A13" t="str">
        <f>Input!U17</f>
        <v>26-mag-2006</v>
      </c>
      <c r="B13" s="25">
        <f>Input!Y17</f>
        <v>309.89999999999992</v>
      </c>
    </row>
    <row r="14" spans="1:4">
      <c r="A14" t="str">
        <f>Input!U18</f>
        <v>29-mag-2006</v>
      </c>
      <c r="B14" s="25">
        <f>Input!Y18</f>
        <v>451.09999999999991</v>
      </c>
    </row>
    <row r="15" spans="1:4">
      <c r="A15" t="str">
        <f>Input!U19</f>
        <v>31-mag-2006</v>
      </c>
      <c r="B15" s="25">
        <f>Input!Y19</f>
        <v>448.09999999999991</v>
      </c>
    </row>
    <row r="16" spans="1:4">
      <c r="A16" t="str">
        <f>Input!U20</f>
        <v xml:space="preserve">1-giu-2006 </v>
      </c>
      <c r="B16" s="25">
        <f>Input!Y20</f>
        <v>468.2999999999999</v>
      </c>
    </row>
    <row r="17" spans="1:2">
      <c r="A17" t="str">
        <f>Input!U21</f>
        <v xml:space="preserve">2-giu-2006 </v>
      </c>
      <c r="B17" s="25">
        <f>Input!Y21</f>
        <v>489.49999999999989</v>
      </c>
    </row>
    <row r="18" spans="1:2">
      <c r="A18" t="str">
        <f>Input!U22</f>
        <v xml:space="preserve">6-giu-2006 </v>
      </c>
      <c r="B18" s="25">
        <f>Input!Y22</f>
        <v>478.89999999999986</v>
      </c>
    </row>
    <row r="19" spans="1:2">
      <c r="A19" t="str">
        <f>Input!U23</f>
        <v xml:space="preserve">7-giu-2006 </v>
      </c>
      <c r="B19" s="25">
        <f>Input!Y23</f>
        <v>380.29999999999984</v>
      </c>
    </row>
    <row r="20" spans="1:2">
      <c r="A20" t="str">
        <f>Input!U24</f>
        <v xml:space="preserve">9-giu-2006 </v>
      </c>
      <c r="B20" s="25">
        <f>Input!Y24</f>
        <v>314.49999999999983</v>
      </c>
    </row>
    <row r="21" spans="1:2">
      <c r="A21" t="str">
        <f>Input!U25</f>
        <v>13-giu-2006</v>
      </c>
      <c r="B21" s="25">
        <f>Input!Y25</f>
        <v>276.69999999999982</v>
      </c>
    </row>
    <row r="22" spans="1:2">
      <c r="A22" t="str">
        <f>Input!U26</f>
        <v>15-giu-2006</v>
      </c>
      <c r="B22" s="25">
        <f>Input!Y26</f>
        <v>407.69999999999982</v>
      </c>
    </row>
    <row r="23" spans="1:2">
      <c r="A23" t="str">
        <f>Input!U27</f>
        <v>16-giu-2006</v>
      </c>
      <c r="B23" s="25">
        <f>Input!Y27</f>
        <v>376.89999999999981</v>
      </c>
    </row>
    <row r="24" spans="1:2">
      <c r="A24" t="str">
        <f>Input!U28</f>
        <v>19-giu-2006</v>
      </c>
      <c r="B24" s="25">
        <f>Input!Y28</f>
        <v>216.89999999999981</v>
      </c>
    </row>
    <row r="25" spans="1:2">
      <c r="A25" t="str">
        <f>Input!U29</f>
        <v>19-giu-2006</v>
      </c>
      <c r="B25" s="25">
        <f>Input!Y29</f>
        <v>162.0999999999998</v>
      </c>
    </row>
    <row r="26" spans="1:2">
      <c r="A26" t="str">
        <f>Input!U30</f>
        <v>20-giu-2006</v>
      </c>
      <c r="B26" s="25">
        <f>Input!Y30</f>
        <v>181.89999999999981</v>
      </c>
    </row>
    <row r="27" spans="1:2">
      <c r="A27" t="str">
        <f>Input!U31</f>
        <v>21-giu-2006</v>
      </c>
      <c r="B27" s="25">
        <f>Input!Y31</f>
        <v>122.09999999999981</v>
      </c>
    </row>
    <row r="28" spans="1:2">
      <c r="A28" t="str">
        <f>Input!U32</f>
        <v>21-giu-2006</v>
      </c>
      <c r="B28" s="25">
        <f>Input!Y32</f>
        <v>112.29999999999981</v>
      </c>
    </row>
    <row r="29" spans="1:2">
      <c r="A29" t="str">
        <f>Input!U33</f>
        <v>22-giu-2006</v>
      </c>
      <c r="B29" s="25">
        <f>Input!Y33</f>
        <v>75.699999999999818</v>
      </c>
    </row>
    <row r="30" spans="1:2">
      <c r="A30" t="str">
        <f>Input!U34</f>
        <v>26-giu-2006</v>
      </c>
      <c r="B30" s="25">
        <f>Input!Y34</f>
        <v>42.599999999999817</v>
      </c>
    </row>
    <row r="31" spans="1:2">
      <c r="A31" t="str">
        <f>Input!U35</f>
        <v>27-giu-2006</v>
      </c>
      <c r="B31" s="25">
        <f>Input!Y35</f>
        <v>73.799999999999812</v>
      </c>
    </row>
    <row r="32" spans="1:2">
      <c r="A32" t="str">
        <f>Input!U36</f>
        <v>27-giu-2006</v>
      </c>
      <c r="B32" s="25">
        <f>Input!Y36</f>
        <v>32.399999999999814</v>
      </c>
    </row>
    <row r="33" spans="1:2">
      <c r="A33" t="str">
        <f>Input!U37</f>
        <v>27-giu-2006</v>
      </c>
      <c r="B33" s="25">
        <f>Input!Y37</f>
        <v>-15.200000000000188</v>
      </c>
    </row>
    <row r="34" spans="1:2">
      <c r="A34" t="str">
        <f>Input!U38</f>
        <v>28-giu-2006</v>
      </c>
      <c r="B34" s="25">
        <f>Input!Y38</f>
        <v>187.19999999999982</v>
      </c>
    </row>
    <row r="35" spans="1:2">
      <c r="A35" t="str">
        <f>Input!U39</f>
        <v xml:space="preserve">4-lug-2006 </v>
      </c>
      <c r="B35" s="25">
        <f>Input!Y39</f>
        <v>158.09999999999982</v>
      </c>
    </row>
    <row r="36" spans="1:2">
      <c r="A36" t="str">
        <f>Input!U40</f>
        <v xml:space="preserve">5-lug-2006 </v>
      </c>
      <c r="B36" s="25">
        <f>Input!Y40</f>
        <v>196.49999999999983</v>
      </c>
    </row>
    <row r="37" spans="1:2">
      <c r="A37" t="str">
        <f>Input!U41</f>
        <v xml:space="preserve">7-lug-2006 </v>
      </c>
      <c r="B37" s="25">
        <f>Input!Y41</f>
        <v>145.39999999999984</v>
      </c>
    </row>
    <row r="38" spans="1:2">
      <c r="A38" t="str">
        <f>Input!U42</f>
        <v xml:space="preserve">7-lug-2006 </v>
      </c>
      <c r="B38" s="25">
        <f>Input!Y42</f>
        <v>98.799999999999841</v>
      </c>
    </row>
    <row r="39" spans="1:2">
      <c r="A39" t="str">
        <f>Input!U43</f>
        <v>10-lug-2006</v>
      </c>
      <c r="B39" s="25">
        <f>Input!Y43</f>
        <v>38.499999999999844</v>
      </c>
    </row>
    <row r="40" spans="1:2">
      <c r="A40" t="str">
        <f>Input!U44</f>
        <v>12-lug-2006</v>
      </c>
      <c r="B40" s="25">
        <f>Input!Y44</f>
        <v>125.89999999999985</v>
      </c>
    </row>
    <row r="41" spans="1:2">
      <c r="A41" t="str">
        <f>Input!U45</f>
        <v>13-lug-2006</v>
      </c>
      <c r="B41" s="25">
        <f>Input!Y45</f>
        <v>166.79999999999984</v>
      </c>
    </row>
    <row r="42" spans="1:2">
      <c r="A42" t="str">
        <f>Input!U46</f>
        <v>17-lug-2006</v>
      </c>
      <c r="B42" s="25">
        <f>Input!Y46</f>
        <v>124.19999999999985</v>
      </c>
    </row>
    <row r="43" spans="1:2">
      <c r="A43" t="str">
        <f>Input!U47</f>
        <v>19-lug-2006</v>
      </c>
      <c r="B43" s="25">
        <f>Input!Y47</f>
        <v>255.59999999999985</v>
      </c>
    </row>
    <row r="44" spans="1:2">
      <c r="A44" t="str">
        <f>Input!U48</f>
        <v>26-lug-2006</v>
      </c>
      <c r="B44" s="25">
        <f>Input!Y48</f>
        <v>208.99999999999986</v>
      </c>
    </row>
    <row r="45" spans="1:2">
      <c r="A45" t="str">
        <f>Input!U49</f>
        <v>27-lug-2006</v>
      </c>
      <c r="B45" s="25">
        <f>Input!Y49</f>
        <v>172.89999999999986</v>
      </c>
    </row>
    <row r="46" spans="1:2">
      <c r="A46" t="str">
        <f>Input!U50</f>
        <v>27-lug-2006</v>
      </c>
      <c r="B46" s="25">
        <f>Input!Y50</f>
        <v>169.79999999999987</v>
      </c>
    </row>
    <row r="47" spans="1:2">
      <c r="A47" t="str">
        <f>Input!U51</f>
        <v xml:space="preserve">1-ago-2006 </v>
      </c>
      <c r="B47" s="25">
        <f>Input!Y51</f>
        <v>206.19999999999987</v>
      </c>
    </row>
    <row r="48" spans="1:2">
      <c r="A48" t="str">
        <f>Input!U52</f>
        <v xml:space="preserve">8-ago-2006 </v>
      </c>
      <c r="B48" s="25">
        <f>Input!Y52</f>
        <v>141.39999999999986</v>
      </c>
    </row>
    <row r="49" spans="1:3">
      <c r="A49" t="str">
        <f>Input!U53</f>
        <v xml:space="preserve">9-ago-2006 </v>
      </c>
      <c r="B49" s="25">
        <f>Input!Y53</f>
        <v>129.29999999999987</v>
      </c>
    </row>
    <row r="50" spans="1:3">
      <c r="A50" t="str">
        <f>Input!U54</f>
        <v>11-ago-2006</v>
      </c>
      <c r="B50" s="25">
        <f>Input!Y54</f>
        <v>60.499999999999872</v>
      </c>
    </row>
    <row r="51" spans="1:3">
      <c r="A51" t="str">
        <f>Input!U55</f>
        <v>14-ago-2006</v>
      </c>
      <c r="B51" s="25">
        <f>Input!Y55</f>
        <v>48.399999999999871</v>
      </c>
    </row>
    <row r="52" spans="1:3">
      <c r="A52" t="str">
        <f>Input!U56</f>
        <v>15-ago-2006</v>
      </c>
      <c r="B52" s="25">
        <f>Input!Y56</f>
        <v>104.79999999999987</v>
      </c>
    </row>
    <row r="53" spans="1:3">
      <c r="A53" t="str">
        <f>Input!U57</f>
        <v>15-ago-2006</v>
      </c>
      <c r="B53" s="25">
        <f>Input!Y57</f>
        <v>31.999999999999872</v>
      </c>
    </row>
    <row r="54" spans="1:3">
      <c r="A54" t="str">
        <f>Input!U58</f>
        <v>22-ago-2006</v>
      </c>
      <c r="B54" s="25">
        <f>Input!Y58</f>
        <v>-37.800000000000125</v>
      </c>
    </row>
    <row r="55" spans="1:3">
      <c r="A55" t="str">
        <f>Input!U59</f>
        <v>23-ago-2006</v>
      </c>
      <c r="B55" s="25">
        <f>Input!Y59</f>
        <v>-65.900000000000119</v>
      </c>
    </row>
    <row r="56" spans="1:3">
      <c r="A56" t="str">
        <f>Input!U60</f>
        <v xml:space="preserve">1-set-2006 </v>
      </c>
      <c r="B56" s="25">
        <f>Input!Y60</f>
        <v>-47.000000000000121</v>
      </c>
    </row>
    <row r="57" spans="1:3">
      <c r="A57" t="str">
        <f>Input!U61</f>
        <v xml:space="preserve">5-set-2006 </v>
      </c>
      <c r="B57" s="25">
        <f>Input!Y61</f>
        <v>-40.600000000000122</v>
      </c>
    </row>
    <row r="58" spans="1:3">
      <c r="A58" t="str">
        <f>Input!U62</f>
        <v xml:space="preserve">7-set-2006 </v>
      </c>
      <c r="B58" s="25">
        <f>Input!Y62</f>
        <v>-82.900000000000119</v>
      </c>
    </row>
    <row r="59" spans="1:3">
      <c r="A59" t="str">
        <f>Input!U63</f>
        <v xml:space="preserve">7-set-2006 </v>
      </c>
      <c r="B59" s="25">
        <f>Input!Y63</f>
        <v>-77.500000000000114</v>
      </c>
      <c r="C59" s="25"/>
    </row>
    <row r="60" spans="1:3">
      <c r="A60" t="str">
        <f>Input!U64</f>
        <v>12-set-2006</v>
      </c>
      <c r="B60" s="25">
        <f>Input!Y64</f>
        <v>-1.100000000000108</v>
      </c>
    </row>
    <row r="61" spans="1:3">
      <c r="A61" t="str">
        <f>Input!U65</f>
        <v>18-set-2006</v>
      </c>
      <c r="B61" s="25">
        <f>Input!Y65</f>
        <v>-43.400000000000105</v>
      </c>
      <c r="C61" s="25"/>
    </row>
    <row r="62" spans="1:3">
      <c r="A62" t="str">
        <f>Input!U66</f>
        <v>19-set-2006</v>
      </c>
      <c r="B62" s="25">
        <f>Input!Y66</f>
        <v>-30.500000000000107</v>
      </c>
    </row>
    <row r="63" spans="1:3">
      <c r="A63" t="str">
        <f>Input!U67</f>
        <v>19-set-2006</v>
      </c>
      <c r="B63" s="25">
        <f>Input!Y67</f>
        <v>6.899999999999892</v>
      </c>
    </row>
    <row r="64" spans="1:3">
      <c r="A64" t="str">
        <f>Input!U68</f>
        <v>19-set-2006</v>
      </c>
      <c r="B64" s="25">
        <f>Input!Y68</f>
        <v>34.399999999999892</v>
      </c>
    </row>
    <row r="65" spans="1:2">
      <c r="A65" t="str">
        <f>Input!U69</f>
        <v>21-set-2006</v>
      </c>
      <c r="B65" s="25">
        <f>Input!Y69</f>
        <v>15.799999999999891</v>
      </c>
    </row>
    <row r="66" spans="1:2">
      <c r="A66" t="str">
        <f>Input!U70</f>
        <v>28-set-2006</v>
      </c>
      <c r="B66" s="25">
        <f>Input!Y70</f>
        <v>45.499999999999886</v>
      </c>
    </row>
    <row r="67" spans="1:2">
      <c r="A67" t="str">
        <f>Input!U71</f>
        <v xml:space="preserve">2-ott-2006 </v>
      </c>
      <c r="B67" s="25">
        <f>Input!Y71</f>
        <v>63.899999999999885</v>
      </c>
    </row>
    <row r="68" spans="1:2">
      <c r="A68" t="str">
        <f>Input!U72</f>
        <v xml:space="preserve">6-ott-2006 </v>
      </c>
      <c r="B68" s="25">
        <f>Input!Y72</f>
        <v>60.299999999999883</v>
      </c>
    </row>
    <row r="69" spans="1:2">
      <c r="A69" t="str">
        <f>Input!U73</f>
        <v xml:space="preserve">6-ott-2006 </v>
      </c>
      <c r="B69" s="25">
        <f>Input!Y73</f>
        <v>39.599999999999881</v>
      </c>
    </row>
    <row r="70" spans="1:2">
      <c r="A70" t="str">
        <f>Input!U74</f>
        <v>10-ott-2006</v>
      </c>
      <c r="B70" s="25">
        <f>Input!Y74</f>
        <v>23.499999999999879</v>
      </c>
    </row>
    <row r="71" spans="1:2">
      <c r="A71" t="str">
        <f>Input!U75</f>
        <v>11-ott-2006</v>
      </c>
      <c r="B71" s="25">
        <f>Input!Y75</f>
        <v>8.3999999999998796</v>
      </c>
    </row>
    <row r="72" spans="1:2">
      <c r="A72" t="str">
        <f>Input!U76</f>
        <v>16-ott-2006</v>
      </c>
      <c r="B72" s="25">
        <f>Input!Y76</f>
        <v>-2.7000000000001201</v>
      </c>
    </row>
    <row r="73" spans="1:2">
      <c r="A73" t="str">
        <f>Input!U77</f>
        <v>19-ott-2006</v>
      </c>
      <c r="B73" s="25">
        <f>Input!Y77</f>
        <v>-11.30000000000012</v>
      </c>
    </row>
    <row r="74" spans="1:2">
      <c r="A74" t="str">
        <f>Input!U78</f>
        <v>20-ott-2006</v>
      </c>
      <c r="B74" s="25">
        <f>Input!Y78</f>
        <v>-48.900000000000119</v>
      </c>
    </row>
    <row r="75" spans="1:2">
      <c r="A75" t="str">
        <f>Input!U79</f>
        <v>23-ott-2006</v>
      </c>
      <c r="B75" s="25">
        <f>Input!Y79</f>
        <v>-29.000000000000121</v>
      </c>
    </row>
    <row r="76" spans="1:2">
      <c r="A76" t="str">
        <f>Input!U80</f>
        <v>25-ott-2006</v>
      </c>
      <c r="B76" s="25">
        <f>Input!Y80</f>
        <v>-55.600000000000122</v>
      </c>
    </row>
    <row r="77" spans="1:2">
      <c r="A77" t="str">
        <f>Input!U81</f>
        <v>27-ott-2006</v>
      </c>
      <c r="B77" s="25">
        <f>Input!Y81</f>
        <v>-17.200000000000124</v>
      </c>
    </row>
    <row r="78" spans="1:2">
      <c r="A78" t="str">
        <f>Input!U82</f>
        <v>31-ott-2006</v>
      </c>
      <c r="B78" s="25">
        <f>Input!Y82</f>
        <v>-54.300000000000125</v>
      </c>
    </row>
    <row r="79" spans="1:2">
      <c r="A79" t="str">
        <f>Input!U83</f>
        <v xml:space="preserve">1-nov-2006 </v>
      </c>
      <c r="B79" s="25">
        <f>Input!Y83</f>
        <v>-71.900000000000119</v>
      </c>
    </row>
    <row r="80" spans="1:2">
      <c r="A80" t="str">
        <f>Input!U84</f>
        <v xml:space="preserve">1-nov-2006 </v>
      </c>
      <c r="B80" s="25">
        <f>Input!Y84</f>
        <v>-58.000000000000121</v>
      </c>
    </row>
    <row r="81" spans="1:3">
      <c r="A81" t="str">
        <f>Input!U85</f>
        <v xml:space="preserve">7-nov-2006 </v>
      </c>
      <c r="B81" s="25">
        <f>Input!Y85</f>
        <v>-83.600000000000122</v>
      </c>
    </row>
    <row r="82" spans="1:3">
      <c r="A82" t="str">
        <f>Input!U86</f>
        <v xml:space="preserve">8-nov-2006 </v>
      </c>
      <c r="B82" s="25">
        <f>Input!Y86</f>
        <v>-107.20000000000013</v>
      </c>
    </row>
    <row r="83" spans="1:3">
      <c r="A83" t="str">
        <f>Input!U87</f>
        <v>14-nov-2006</v>
      </c>
      <c r="B83" s="25">
        <f>Input!Y87</f>
        <v>-144.30000000000013</v>
      </c>
    </row>
    <row r="84" spans="1:3">
      <c r="A84" t="str">
        <f>Input!U88</f>
        <v>14-nov-2006</v>
      </c>
      <c r="B84" s="25">
        <f>Input!Y88</f>
        <v>-137.40000000000012</v>
      </c>
    </row>
    <row r="85" spans="1:3">
      <c r="A85" t="str">
        <f>Input!U89</f>
        <v>17-nov-2006</v>
      </c>
      <c r="B85" s="25">
        <f>Input!Y89</f>
        <v>-139.00000000000011</v>
      </c>
    </row>
    <row r="86" spans="1:3">
      <c r="A86" t="str">
        <f>Input!U90</f>
        <v>22-nov-2006</v>
      </c>
      <c r="B86" s="25">
        <f>Input!Y90</f>
        <v>-161.60000000000011</v>
      </c>
    </row>
    <row r="87" spans="1:3">
      <c r="A87" t="str">
        <f>Input!U91</f>
        <v>22-nov-2006</v>
      </c>
      <c r="B87" s="25">
        <f>Input!Y91</f>
        <v>-178.2000000000001</v>
      </c>
      <c r="C87" s="25"/>
    </row>
    <row r="88" spans="1:3">
      <c r="A88" t="str">
        <f>Input!U92</f>
        <v>24-nov-2006</v>
      </c>
      <c r="B88" s="25">
        <f>Input!Y92</f>
        <v>-228.60000000000011</v>
      </c>
    </row>
    <row r="89" spans="1:3">
      <c r="A89" t="str">
        <f>Input!U93</f>
        <v>28-nov-2006</v>
      </c>
      <c r="B89" s="25">
        <f>Input!Y93</f>
        <v>-272.7000000000001</v>
      </c>
      <c r="C89" s="25"/>
    </row>
    <row r="90" spans="1:3">
      <c r="A90" t="str">
        <f>Input!U94</f>
        <v>30-nov-2006</v>
      </c>
      <c r="B90" s="25">
        <f>Input!Y94</f>
        <v>-336.50000000000011</v>
      </c>
    </row>
    <row r="91" spans="1:3">
      <c r="A91" t="str">
        <f>Input!U95</f>
        <v>30-nov-2006</v>
      </c>
      <c r="B91" s="25">
        <f>Input!Y95</f>
        <v>-274.30000000000013</v>
      </c>
    </row>
    <row r="92" spans="1:3">
      <c r="A92" t="str">
        <f>Input!U96</f>
        <v xml:space="preserve">8-dic-2006 </v>
      </c>
      <c r="B92" s="25">
        <f>Input!Y96</f>
        <v>-250.90000000000012</v>
      </c>
    </row>
    <row r="93" spans="1:3">
      <c r="A93" t="str">
        <f>Input!U97</f>
        <v xml:space="preserve">8-dic-2006 </v>
      </c>
      <c r="B93" s="25">
        <f>Input!Y97</f>
        <v>-269.50000000000011</v>
      </c>
    </row>
    <row r="94" spans="1:3">
      <c r="A94" t="str">
        <f>Input!U98</f>
        <v>12-dic-2006</v>
      </c>
      <c r="B94" s="25">
        <f>Input!Y98</f>
        <v>-284.10000000000014</v>
      </c>
    </row>
    <row r="95" spans="1:3">
      <c r="A95" t="str">
        <f>Input!U99</f>
        <v>15-dic-2006</v>
      </c>
      <c r="B95" s="25">
        <f>Input!Y99</f>
        <v>-277.70000000000016</v>
      </c>
    </row>
    <row r="96" spans="1:3">
      <c r="A96" t="str">
        <f>Input!U100</f>
        <v>19-dic-2006</v>
      </c>
      <c r="B96" s="25">
        <f>Input!Y100</f>
        <v>-302.00000000000017</v>
      </c>
    </row>
    <row r="97" spans="1:2">
      <c r="A97" t="str">
        <f>Input!U101</f>
        <v>20-dic-2006</v>
      </c>
      <c r="B97" s="25">
        <f>Input!Y101</f>
        <v>-298.60000000000019</v>
      </c>
    </row>
    <row r="98" spans="1:2">
      <c r="A98" t="str">
        <f>Input!U102</f>
        <v>22-dic-2006</v>
      </c>
      <c r="B98" s="25">
        <f>Input!Y102</f>
        <v>-330.20000000000022</v>
      </c>
    </row>
    <row r="99" spans="1:2">
      <c r="A99" t="str">
        <f>Input!U103</f>
        <v>29-dic-2006</v>
      </c>
      <c r="B99" s="25">
        <f>Input!Y103</f>
        <v>-366.30000000000024</v>
      </c>
    </row>
    <row r="100" spans="1:2">
      <c r="A100" t="str">
        <f>Input!U104</f>
        <v xml:space="preserve">3-gen-2007 </v>
      </c>
      <c r="B100" s="25">
        <f>Input!Y104</f>
        <v>-385.90000000000026</v>
      </c>
    </row>
    <row r="101" spans="1:2">
      <c r="A101" t="str">
        <f>Input!U105</f>
        <v xml:space="preserve">3-gen-2007 </v>
      </c>
      <c r="B101" s="25">
        <f>Input!Y105</f>
        <v>-417.00000000000028</v>
      </c>
    </row>
    <row r="102" spans="1:2">
      <c r="A102" t="str">
        <f>Input!U106</f>
        <v xml:space="preserve">5-gen-2007 </v>
      </c>
      <c r="B102" s="25">
        <f>Input!Y106</f>
        <v>-444.60000000000031</v>
      </c>
    </row>
    <row r="103" spans="1:2">
      <c r="A103" t="str">
        <f>Input!U107</f>
        <v xml:space="preserve">8-gen-2007 </v>
      </c>
      <c r="B103" s="25">
        <f>Input!Y107</f>
        <v>-468.40000000000032</v>
      </c>
    </row>
    <row r="104" spans="1:2">
      <c r="A104" t="str">
        <f>Input!U108</f>
        <v xml:space="preserve">9-gen-2007 </v>
      </c>
      <c r="B104" s="25">
        <f>Input!Y108</f>
        <v>-469.00000000000034</v>
      </c>
    </row>
    <row r="105" spans="1:2">
      <c r="A105" t="str">
        <f>Input!U109</f>
        <v>17-gen-2007</v>
      </c>
      <c r="B105" s="25">
        <f>Input!Y109</f>
        <v>-505.10000000000036</v>
      </c>
    </row>
    <row r="106" spans="1:2">
      <c r="A106" t="str">
        <f>Input!U110</f>
        <v>18-gen-2007</v>
      </c>
      <c r="B106" s="25">
        <f>Input!Y110</f>
        <v>-549.90000000000032</v>
      </c>
    </row>
    <row r="107" spans="1:2">
      <c r="A107" t="str">
        <f>Input!U111</f>
        <v>19-gen-2007</v>
      </c>
      <c r="B107" s="25">
        <f>Input!Y111</f>
        <v>-603.70000000000027</v>
      </c>
    </row>
    <row r="108" spans="1:2">
      <c r="A108" t="str">
        <f>Input!U112</f>
        <v>22-gen-2007</v>
      </c>
      <c r="B108" s="25">
        <f>Input!Y112</f>
        <v>-579.8000000000003</v>
      </c>
    </row>
    <row r="109" spans="1:2">
      <c r="A109" t="str">
        <f>Input!U113</f>
        <v>23-gen-2007</v>
      </c>
      <c r="B109" s="25">
        <f>Input!Y113</f>
        <v>-671.8000000000003</v>
      </c>
    </row>
    <row r="110" spans="1:2">
      <c r="A110" t="str">
        <f>Input!U114</f>
        <v>23-gen-2007</v>
      </c>
      <c r="B110" s="25">
        <f>Input!Y114</f>
        <v>-610.20000000000027</v>
      </c>
    </row>
    <row r="111" spans="1:2">
      <c r="A111" t="str">
        <f>Input!U115</f>
        <v>29-gen-2007</v>
      </c>
      <c r="B111" s="25">
        <f>Input!Y115</f>
        <v>-574.3000000000003</v>
      </c>
    </row>
    <row r="112" spans="1:2">
      <c r="A112" t="str">
        <f>Input!U116</f>
        <v>30-gen-2007</v>
      </c>
      <c r="B112" s="25">
        <f>Input!Y116</f>
        <v>-530.3000000000003</v>
      </c>
    </row>
    <row r="113" spans="1:2">
      <c r="A113" t="str">
        <f>Input!U117</f>
        <v>31-gen-2007</v>
      </c>
      <c r="B113" s="25">
        <f>Input!Y117</f>
        <v>-564.40000000000032</v>
      </c>
    </row>
    <row r="114" spans="1:2">
      <c r="A114" t="str">
        <f>Input!U118</f>
        <v xml:space="preserve">6-feb-2007 </v>
      </c>
      <c r="B114" s="25">
        <f>Input!Y118</f>
        <v>-586.50000000000034</v>
      </c>
    </row>
    <row r="115" spans="1:2">
      <c r="A115" t="str">
        <f>Input!U119</f>
        <v xml:space="preserve">9-feb-2007 </v>
      </c>
      <c r="B115" s="25">
        <f>Input!Y119</f>
        <v>-603.60000000000036</v>
      </c>
    </row>
    <row r="116" spans="1:2">
      <c r="A116" t="str">
        <f>Input!U120</f>
        <v xml:space="preserve">9-feb-2007 </v>
      </c>
      <c r="B116" s="25">
        <f>Input!Y120</f>
        <v>-585.70000000000039</v>
      </c>
    </row>
    <row r="117" spans="1:2">
      <c r="A117" t="str">
        <f>Input!U121</f>
        <v>13-feb-2007</v>
      </c>
      <c r="B117" s="25">
        <f>Input!Y121</f>
        <v>-508.80000000000041</v>
      </c>
    </row>
    <row r="118" spans="1:2">
      <c r="A118" t="str">
        <f>Input!U122</f>
        <v>16-feb-2007</v>
      </c>
      <c r="B118" s="25">
        <f>Input!Y122</f>
        <v>-532.90000000000043</v>
      </c>
    </row>
    <row r="119" spans="1:2">
      <c r="A119" t="str">
        <f>Input!U123</f>
        <v>19-feb-2007</v>
      </c>
      <c r="B119" s="25">
        <f>Input!Y123</f>
        <v>-534.00000000000045</v>
      </c>
    </row>
    <row r="120" spans="1:2">
      <c r="A120" t="str">
        <f>Input!U124</f>
        <v>20-feb-2007</v>
      </c>
      <c r="B120" s="25">
        <f>Input!Y124</f>
        <v>-550.60000000000048</v>
      </c>
    </row>
    <row r="121" spans="1:2">
      <c r="A121" t="str">
        <f>Input!U125</f>
        <v>21-feb-2007</v>
      </c>
      <c r="B121" s="25">
        <f>Input!Y125</f>
        <v>-582.2000000000005</v>
      </c>
    </row>
    <row r="122" spans="1:2">
      <c r="A122" t="str">
        <f>Input!U126</f>
        <v>23-feb-2007</v>
      </c>
      <c r="B122" s="25">
        <f>Input!Y126</f>
        <v>-567.80000000000052</v>
      </c>
    </row>
    <row r="123" spans="1:2">
      <c r="A123" t="str">
        <f>Input!U127</f>
        <v>27-feb-2007</v>
      </c>
      <c r="B123" s="25">
        <f>Input!Y127</f>
        <v>-614.60000000000048</v>
      </c>
    </row>
    <row r="124" spans="1:2">
      <c r="A124" t="str">
        <f>Input!U128</f>
        <v>28-feb-2007</v>
      </c>
      <c r="B124" s="25">
        <f>Input!Y128</f>
        <v>-777.50000000000045</v>
      </c>
    </row>
    <row r="125" spans="1:2">
      <c r="A125" t="str">
        <f>Input!U129</f>
        <v xml:space="preserve">2-mar-2007 </v>
      </c>
      <c r="B125" s="25">
        <f>Input!Y129</f>
        <v>-821.30000000000041</v>
      </c>
    </row>
    <row r="126" spans="1:2">
      <c r="A126" t="str">
        <f>Input!U130</f>
        <v xml:space="preserve">5-mar-2007 </v>
      </c>
      <c r="B126" s="25">
        <f>Input!Y130</f>
        <v>-658.50000000000045</v>
      </c>
    </row>
    <row r="127" spans="1:2">
      <c r="A127" t="str">
        <f>Input!U131</f>
        <v xml:space="preserve">5-mar-2007 </v>
      </c>
      <c r="B127" s="25">
        <f>Input!Y131</f>
        <v>-703.30000000000041</v>
      </c>
    </row>
    <row r="128" spans="1:2">
      <c r="A128" t="str">
        <f>Input!U132</f>
        <v xml:space="preserve">8-mar-2007 </v>
      </c>
      <c r="B128" s="25">
        <f>Input!Y132</f>
        <v>-677.90000000000043</v>
      </c>
    </row>
    <row r="129" spans="1:2">
      <c r="A129" t="str">
        <f>Input!U133</f>
        <v xml:space="preserve">9-mar-2007 </v>
      </c>
      <c r="B129" s="25">
        <f>Input!Y133</f>
        <v>-728.00000000000045</v>
      </c>
    </row>
    <row r="130" spans="1:2">
      <c r="A130" t="str">
        <f>Input!U134</f>
        <v>13-mar-2007</v>
      </c>
      <c r="B130" s="25">
        <f>Input!Y134</f>
        <v>-559.80000000000041</v>
      </c>
    </row>
    <row r="131" spans="1:2">
      <c r="A131" t="str">
        <f>Input!U135</f>
        <v>20-mar-2007</v>
      </c>
      <c r="B131" s="25">
        <f>Input!Y135</f>
        <v>-596.90000000000043</v>
      </c>
    </row>
    <row r="132" spans="1:2">
      <c r="A132" t="str">
        <f>Input!U136</f>
        <v>20-mar-2007</v>
      </c>
      <c r="B132" s="25">
        <f>Input!Y136</f>
        <v>-530.90000000000043</v>
      </c>
    </row>
    <row r="133" spans="1:2">
      <c r="A133" t="str">
        <f>Input!U137</f>
        <v>23-mar-2007</v>
      </c>
      <c r="B133" s="25">
        <f>Input!Y137</f>
        <v>-570.50000000000045</v>
      </c>
    </row>
    <row r="134" spans="1:2">
      <c r="A134" t="str">
        <f>Input!U138</f>
        <v>26-mar-2007</v>
      </c>
      <c r="B134" s="25">
        <f>Input!Y138</f>
        <v>-459.40000000000043</v>
      </c>
    </row>
    <row r="135" spans="1:2">
      <c r="A135" t="str">
        <f>Input!U139</f>
        <v>10-apr-2007</v>
      </c>
      <c r="B135" s="25">
        <f>Input!Y139</f>
        <v>-475.00000000000045</v>
      </c>
    </row>
    <row r="136" spans="1:2">
      <c r="A136" t="str">
        <f>Input!U140</f>
        <v>11-apr-2007</v>
      </c>
      <c r="B136" s="25">
        <f>Input!Y140</f>
        <v>-512.80000000000041</v>
      </c>
    </row>
    <row r="137" spans="1:2">
      <c r="A137" t="str">
        <f>Input!U141</f>
        <v>18-apr-2007</v>
      </c>
      <c r="B137" s="25">
        <f>Input!Y141</f>
        <v>-537.60000000000036</v>
      </c>
    </row>
    <row r="138" spans="1:2">
      <c r="A138" t="str">
        <f>Input!U142</f>
        <v>24-apr-2007</v>
      </c>
      <c r="B138" s="25">
        <f>Input!Y142</f>
        <v>-595.20000000000039</v>
      </c>
    </row>
    <row r="139" spans="1:2">
      <c r="A139" t="str">
        <f>Input!U143</f>
        <v>27-apr-2007</v>
      </c>
      <c r="B139" s="25">
        <f>Input!Y143</f>
        <v>-632.30000000000041</v>
      </c>
    </row>
    <row r="140" spans="1:2">
      <c r="A140" t="str">
        <f>Input!U144</f>
        <v xml:space="preserve">7-mag-2007 </v>
      </c>
      <c r="B140" s="25">
        <f>Input!Y144</f>
        <v>-580.40000000000043</v>
      </c>
    </row>
    <row r="141" spans="1:2">
      <c r="A141" t="str">
        <f>Input!U145</f>
        <v xml:space="preserve">9-mag-2007 </v>
      </c>
      <c r="B141" s="25">
        <f>Input!Y145</f>
        <v>-623.50000000000045</v>
      </c>
    </row>
    <row r="142" spans="1:2">
      <c r="A142" t="str">
        <f>Input!U146</f>
        <v xml:space="preserve">9-mag-2007 </v>
      </c>
      <c r="B142" s="25">
        <f>Input!Y146</f>
        <v>-661.10000000000048</v>
      </c>
    </row>
    <row r="143" spans="1:2">
      <c r="A143" t="str">
        <f>Input!U147</f>
        <v>10-mag-2007</v>
      </c>
      <c r="B143" s="25">
        <f>Input!Y147</f>
        <v>-593.90000000000043</v>
      </c>
    </row>
    <row r="144" spans="1:2">
      <c r="A144" t="str">
        <f>Input!U148</f>
        <v>17-mag-2007</v>
      </c>
      <c r="B144" s="25">
        <f>Input!Y148</f>
        <v>-651.70000000000039</v>
      </c>
    </row>
    <row r="145" spans="1:2">
      <c r="A145" t="str">
        <f>Input!U149</f>
        <v>17-mag-2007</v>
      </c>
      <c r="B145" s="25">
        <f>Input!Y149</f>
        <v>-600.00000000000034</v>
      </c>
    </row>
    <row r="146" spans="1:2">
      <c r="A146" t="str">
        <f>Input!U150</f>
        <v>17-mag-2007</v>
      </c>
      <c r="B146" s="25">
        <f>Input!Y150</f>
        <v>-628.10000000000036</v>
      </c>
    </row>
    <row r="147" spans="1:2">
      <c r="A147" t="str">
        <f>Input!U151</f>
        <v>18-mag-2007</v>
      </c>
      <c r="B147" s="25">
        <f>Input!Y151</f>
        <v>-570.20000000000039</v>
      </c>
    </row>
    <row r="148" spans="1:2">
      <c r="A148" t="str">
        <f>Input!U152</f>
        <v>21-mag-2007</v>
      </c>
      <c r="B148" s="25">
        <f>Input!Y152</f>
        <v>-593.30000000000041</v>
      </c>
    </row>
    <row r="149" spans="1:2">
      <c r="A149" t="str">
        <f>Input!U153</f>
        <v>22-mag-2007</v>
      </c>
      <c r="B149" s="25">
        <f>Input!Y153</f>
        <v>-524.00000000000045</v>
      </c>
    </row>
    <row r="150" spans="1:2">
      <c r="A150" t="str">
        <f>Input!U154</f>
        <v>22-mag-2007</v>
      </c>
      <c r="B150" s="25">
        <f>Input!Y154</f>
        <v>-557.10000000000048</v>
      </c>
    </row>
    <row r="151" spans="1:2">
      <c r="A151" t="str">
        <f>Input!U155</f>
        <v>23-mag-2007</v>
      </c>
      <c r="B151" s="25">
        <f>Input!Y155</f>
        <v>-542.10000000000048</v>
      </c>
    </row>
    <row r="152" spans="1:2">
      <c r="A152" t="str">
        <f>Input!U156</f>
        <v>24-mag-2007</v>
      </c>
      <c r="B152" s="25">
        <f>Input!Y156</f>
        <v>-456.30000000000047</v>
      </c>
    </row>
    <row r="153" spans="1:2">
      <c r="A153" t="str">
        <f>Input!U157</f>
        <v>24-mag-2007</v>
      </c>
      <c r="B153" s="25">
        <f>Input!Y157</f>
        <v>-495.10000000000048</v>
      </c>
    </row>
    <row r="154" spans="1:2">
      <c r="A154" t="str">
        <f>Input!U158</f>
        <v>25-mag-2007</v>
      </c>
      <c r="B154" s="25">
        <f>Input!Y158</f>
        <v>-486.2000000000005</v>
      </c>
    </row>
    <row r="155" spans="1:2">
      <c r="A155" t="str">
        <f>Input!U159</f>
        <v>29-mag-2007</v>
      </c>
      <c r="B155" s="25">
        <f>Input!Y159</f>
        <v>-469.30000000000052</v>
      </c>
    </row>
    <row r="156" spans="1:2">
      <c r="A156" t="str">
        <f>Input!U160</f>
        <v xml:space="preserve">1-giu-2007 </v>
      </c>
      <c r="B156" s="25">
        <f>Input!Y160</f>
        <v>-475.40000000000055</v>
      </c>
    </row>
    <row r="157" spans="1:2">
      <c r="A157" t="str">
        <f>Input!U161</f>
        <v xml:space="preserve">5-giu-2007 </v>
      </c>
      <c r="B157" s="25">
        <f>Input!Y161</f>
        <v>-338.20000000000056</v>
      </c>
    </row>
    <row r="158" spans="1:2">
      <c r="A158" t="str">
        <f>Input!U162</f>
        <v xml:space="preserve">5-giu-2007 </v>
      </c>
      <c r="B158" s="25">
        <f>Input!Y162</f>
        <v>-394.90000000000055</v>
      </c>
    </row>
    <row r="159" spans="1:2">
      <c r="A159" t="str">
        <f>Input!U163</f>
        <v xml:space="preserve">6-giu-2007 </v>
      </c>
      <c r="B159" s="25">
        <f>Input!Y163</f>
        <v>-212.90000000000055</v>
      </c>
    </row>
    <row r="160" spans="1:2">
      <c r="A160" t="str">
        <f>Input!U164</f>
        <v>11-giu-2007</v>
      </c>
      <c r="B160" s="25">
        <f>Input!Y164</f>
        <v>-264.70000000000056</v>
      </c>
    </row>
    <row r="161" spans="1:2">
      <c r="A161" t="str">
        <f>Input!U165</f>
        <v>13-giu-2007</v>
      </c>
      <c r="B161" s="25">
        <f>Input!Y165</f>
        <v>200.69999999999942</v>
      </c>
    </row>
    <row r="162" spans="1:2">
      <c r="A162" t="str">
        <f>Input!U166</f>
        <v>19-giu-2007</v>
      </c>
      <c r="B162" s="25">
        <f>Input!Y166</f>
        <v>129.89999999999941</v>
      </c>
    </row>
    <row r="163" spans="1:2">
      <c r="A163" t="str">
        <f>Input!U167</f>
        <v>22-giu-2007</v>
      </c>
      <c r="B163" s="25">
        <f>Input!Y167</f>
        <v>166.29999999999941</v>
      </c>
    </row>
    <row r="164" spans="1:2">
      <c r="A164" t="str">
        <f>Input!U168</f>
        <v>27-giu-2007</v>
      </c>
      <c r="B164" s="25">
        <f>Input!Y168</f>
        <v>244.19999999999942</v>
      </c>
    </row>
    <row r="165" spans="1:2">
      <c r="A165" t="str">
        <f>Input!U169</f>
        <v xml:space="preserve">2-lug-2007 </v>
      </c>
      <c r="B165" s="25">
        <f>Input!Y169</f>
        <v>219.09999999999943</v>
      </c>
    </row>
    <row r="166" spans="1:2">
      <c r="A166" t="str">
        <f>Input!U170</f>
        <v xml:space="preserve">2-lug-2007 </v>
      </c>
      <c r="B166" s="25">
        <f>Input!Y170</f>
        <v>364.29999999999939</v>
      </c>
    </row>
    <row r="167" spans="1:2">
      <c r="A167" t="str">
        <f>Input!U171</f>
        <v xml:space="preserve">3-lug-2007 </v>
      </c>
      <c r="B167" s="25">
        <f>Input!Y171</f>
        <v>421.69999999999936</v>
      </c>
    </row>
    <row r="168" spans="1:2">
      <c r="A168" t="str">
        <f>Input!U172</f>
        <v xml:space="preserve">4-lug-2007 </v>
      </c>
      <c r="B168" s="25">
        <f>Input!Y172</f>
        <v>377.59999999999934</v>
      </c>
    </row>
    <row r="169" spans="1:2">
      <c r="A169" t="str">
        <f>Input!U173</f>
        <v>16-lug-2007</v>
      </c>
      <c r="B169" s="25">
        <f>Input!Y173</f>
        <v>348.79999999999933</v>
      </c>
    </row>
    <row r="170" spans="1:2">
      <c r="A170" t="str">
        <f>Input!U174</f>
        <v>16-lug-2007</v>
      </c>
      <c r="B170" s="25">
        <f>Input!Y174</f>
        <v>383.69999999999931</v>
      </c>
    </row>
    <row r="171" spans="1:2">
      <c r="A171" t="str">
        <f>Input!U175</f>
        <v>17-lug-2007</v>
      </c>
      <c r="B171" s="25">
        <f>Input!Y175</f>
        <v>287.19999999999931</v>
      </c>
    </row>
    <row r="172" spans="1:2">
      <c r="A172" t="str">
        <f>Input!U176</f>
        <v>19-lug-2007</v>
      </c>
      <c r="B172" s="25">
        <f>Input!Y176</f>
        <v>303.09999999999928</v>
      </c>
    </row>
    <row r="173" spans="1:2">
      <c r="A173" t="str">
        <f>Input!U177</f>
        <v>24-lug-2007</v>
      </c>
      <c r="B173" s="25">
        <f>Input!Y177</f>
        <v>228.3999999999993</v>
      </c>
    </row>
    <row r="174" spans="1:2">
      <c r="A174" t="str">
        <f>Input!U178</f>
        <v>26-lug-2007</v>
      </c>
      <c r="B174" s="25">
        <f>Input!Y178</f>
        <v>628.3999999999993</v>
      </c>
    </row>
    <row r="175" spans="1:2">
      <c r="A175" t="str">
        <f>Input!U179</f>
        <v>30-lug-2007</v>
      </c>
      <c r="B175" s="25">
        <f>Input!Y179</f>
        <v>684.59999999999934</v>
      </c>
    </row>
    <row r="176" spans="1:2">
      <c r="A176" t="str">
        <f>Input!U180</f>
        <v xml:space="preserve">1-ago-2007 </v>
      </c>
      <c r="B176" s="25">
        <f>Input!Y180</f>
        <v>622.59999999999934</v>
      </c>
    </row>
    <row r="177" spans="1:2">
      <c r="A177" t="str">
        <f>Input!U181</f>
        <v xml:space="preserve">9-ago-2007 </v>
      </c>
      <c r="B177" s="25">
        <f>Input!Y181</f>
        <v>707.59999999999934</v>
      </c>
    </row>
    <row r="178" spans="1:2">
      <c r="A178" t="str">
        <f>Input!U182</f>
        <v xml:space="preserve">9-ago-2007 </v>
      </c>
      <c r="B178" s="25">
        <f>Input!Y182</f>
        <v>600.09999999999934</v>
      </c>
    </row>
    <row r="179" spans="1:2">
      <c r="A179" t="str">
        <f>Input!U183</f>
        <v>10-ago-2007</v>
      </c>
      <c r="B179" s="25">
        <f>Input!Y183</f>
        <v>719.99999999999932</v>
      </c>
    </row>
    <row r="180" spans="1:2">
      <c r="A180" t="str">
        <f>Input!U184</f>
        <v>14-ago-2007</v>
      </c>
      <c r="B180" s="25">
        <f>Input!Y184</f>
        <v>657.99999999999932</v>
      </c>
    </row>
    <row r="181" spans="1:2">
      <c r="A181" t="str">
        <f>Input!U185</f>
        <v>15-ago-2007</v>
      </c>
      <c r="B181" s="25">
        <f>Input!Y185</f>
        <v>714.09999999999934</v>
      </c>
    </row>
    <row r="182" spans="1:2">
      <c r="A182" t="str">
        <f>Input!U186</f>
        <v>15-ago-2007</v>
      </c>
      <c r="B182" s="25">
        <f>Input!Y186</f>
        <v>657.29999999999939</v>
      </c>
    </row>
    <row r="183" spans="1:2">
      <c r="A183" t="str">
        <f>Input!U187</f>
        <v>16-ago-2007</v>
      </c>
      <c r="B183" s="25">
        <f>Input!Y187</f>
        <v>457.29999999999939</v>
      </c>
    </row>
    <row r="184" spans="1:2">
      <c r="A184" t="str">
        <f>Input!U188</f>
        <v>17-ago-2007</v>
      </c>
      <c r="B184" s="25">
        <f>Input!Y188</f>
        <v>257.29999999999939</v>
      </c>
    </row>
    <row r="185" spans="1:2">
      <c r="A185" t="str">
        <f>Input!U189</f>
        <v>20-ago-2007</v>
      </c>
      <c r="B185" s="25">
        <f>Input!Y189</f>
        <v>302.39999999999941</v>
      </c>
    </row>
    <row r="186" spans="1:2">
      <c r="A186" t="str">
        <f>Input!U190</f>
        <v>22-ago-2007</v>
      </c>
      <c r="B186" s="25">
        <f>Input!Y190</f>
        <v>324.39999999999941</v>
      </c>
    </row>
    <row r="187" spans="1:2">
      <c r="A187" t="str">
        <f>Input!U191</f>
        <v>23-ago-2007</v>
      </c>
      <c r="B187" s="25">
        <f>Input!Y191</f>
        <v>363.79999999999939</v>
      </c>
    </row>
    <row r="188" spans="1:2">
      <c r="A188" t="str">
        <f>Input!U192</f>
        <v>27-ago-2007</v>
      </c>
      <c r="B188" s="25">
        <f>Input!Y192</f>
        <v>447.99999999999937</v>
      </c>
    </row>
    <row r="189" spans="1:2">
      <c r="A189" t="str">
        <f>Input!U193</f>
        <v>27-ago-2007</v>
      </c>
      <c r="B189" s="25">
        <f>Input!Y193</f>
        <v>402.0999999999994</v>
      </c>
    </row>
    <row r="190" spans="1:2">
      <c r="A190" t="str">
        <f>Input!U194</f>
        <v>28-ago-2007</v>
      </c>
      <c r="B190" s="25">
        <f>Input!Y194</f>
        <v>344.49999999999937</v>
      </c>
    </row>
    <row r="191" spans="1:2">
      <c r="A191" t="str">
        <f>Input!U195</f>
        <v>29-ago-2007</v>
      </c>
      <c r="B191" s="25">
        <f>Input!Y195</f>
        <v>354.69999999999936</v>
      </c>
    </row>
    <row r="192" spans="1:2">
      <c r="A192" t="str">
        <f>Input!U196</f>
        <v>30-ago-2007</v>
      </c>
      <c r="B192" s="25">
        <f>Input!Y196</f>
        <v>509.79999999999939</v>
      </c>
    </row>
    <row r="193" spans="1:2">
      <c r="A193" t="str">
        <f>Input!U197</f>
        <v>30-ago-2007</v>
      </c>
      <c r="B193" s="25">
        <f>Input!Y197</f>
        <v>628.19999999999936</v>
      </c>
    </row>
    <row r="194" spans="1:2">
      <c r="A194" t="str">
        <f>Input!U198</f>
        <v xml:space="preserve">3-set-2007 </v>
      </c>
      <c r="B194" s="25">
        <f>Input!Y198</f>
        <v>604.39999999999941</v>
      </c>
    </row>
    <row r="195" spans="1:2">
      <c r="A195" t="str">
        <f>Input!U199</f>
        <v xml:space="preserve">6-set-2007 </v>
      </c>
      <c r="B195" s="25">
        <f>Input!Y199</f>
        <v>486.39999999999941</v>
      </c>
    </row>
    <row r="196" spans="1:2">
      <c r="A196" t="str">
        <f>Input!U200</f>
        <v xml:space="preserve">7-set-2007 </v>
      </c>
      <c r="B196" s="25">
        <f>Input!Y200</f>
        <v>558.59999999999945</v>
      </c>
    </row>
    <row r="197" spans="1:2">
      <c r="A197" t="str">
        <f>Input!U201</f>
        <v>12-set-2007</v>
      </c>
      <c r="B197" s="25">
        <f>Input!Y201</f>
        <v>526.49999999999943</v>
      </c>
    </row>
    <row r="198" spans="1:2">
      <c r="A198" t="str">
        <f>Input!U202</f>
        <v>13-set-2007</v>
      </c>
      <c r="B198" s="25">
        <f>Input!Y202</f>
        <v>454.69999999999942</v>
      </c>
    </row>
    <row r="199" spans="1:2">
      <c r="A199" t="str">
        <f>Input!U203</f>
        <v>13-set-2007</v>
      </c>
      <c r="B199" s="25">
        <f>Input!Y203</f>
        <v>419.89999999999941</v>
      </c>
    </row>
    <row r="200" spans="1:2">
      <c r="A200" t="str">
        <f>Input!U204</f>
        <v>14-set-2007</v>
      </c>
      <c r="B200" s="25">
        <f>Input!Y204</f>
        <v>385.0999999999994</v>
      </c>
    </row>
    <row r="201" spans="1:2">
      <c r="A201" t="str">
        <f>Input!U205</f>
        <v>17-set-2007</v>
      </c>
      <c r="B201" s="25">
        <f>Input!Y205</f>
        <v>333.29999999999939</v>
      </c>
    </row>
    <row r="202" spans="1:2">
      <c r="A202" t="str">
        <f>Input!U206</f>
        <v>18-set-2007</v>
      </c>
      <c r="B202" s="25">
        <f>Input!Y206</f>
        <v>528.69999999999936</v>
      </c>
    </row>
    <row r="203" spans="1:2">
      <c r="A203" t="str">
        <f>Input!U207</f>
        <v>18-set-2007</v>
      </c>
      <c r="B203" s="25">
        <f>Input!Y207</f>
        <v>452.89999999999935</v>
      </c>
    </row>
    <row r="204" spans="1:2">
      <c r="A204" t="str">
        <f>Input!U208</f>
        <v>20-set-2007</v>
      </c>
      <c r="B204" s="25">
        <f>Input!Y208</f>
        <v>499.09999999999934</v>
      </c>
    </row>
    <row r="205" spans="1:2">
      <c r="A205" t="str">
        <f>Input!U209</f>
        <v>21-set-2007</v>
      </c>
      <c r="B205" s="25">
        <f>Input!Y209</f>
        <v>600.29999999999939</v>
      </c>
    </row>
    <row r="206" spans="1:2">
      <c r="A206" t="str">
        <f>Input!U210</f>
        <v>28-set-2007</v>
      </c>
      <c r="B206" s="25">
        <f>Input!Y210</f>
        <v>562.19999999999936</v>
      </c>
    </row>
    <row r="207" spans="1:2">
      <c r="A207" t="str">
        <f>Input!U211</f>
        <v xml:space="preserve">8-ott-2007 </v>
      </c>
      <c r="B207" s="25">
        <f>Input!Y211</f>
        <v>583.09999999999934</v>
      </c>
    </row>
    <row r="208" spans="1:2">
      <c r="A208" t="str">
        <f>Input!U212</f>
        <v>10-ott-2007</v>
      </c>
      <c r="B208" s="25">
        <f>Input!Y212</f>
        <v>533.29999999999939</v>
      </c>
    </row>
    <row r="209" spans="1:2">
      <c r="A209" t="str">
        <f>Input!U213</f>
        <v>11-ott-2007</v>
      </c>
      <c r="B209" s="25">
        <f>Input!Y213</f>
        <v>476.49999999999937</v>
      </c>
    </row>
    <row r="210" spans="1:2">
      <c r="A210" t="str">
        <f>Input!U214</f>
        <v>12-ott-2007</v>
      </c>
      <c r="B210" s="25">
        <f>Input!Y214</f>
        <v>426.99999999999937</v>
      </c>
    </row>
    <row r="211" spans="1:2">
      <c r="A211" t="str">
        <f>Input!U215</f>
        <v>12-ott-2007</v>
      </c>
      <c r="B211" s="25">
        <f>Input!Y215</f>
        <v>384.89999999999935</v>
      </c>
    </row>
    <row r="212" spans="1:2">
      <c r="A212" t="str">
        <f>Input!U216</f>
        <v>15-ott-2007</v>
      </c>
      <c r="B212" s="25">
        <f>Input!Y216</f>
        <v>423.29999999999933</v>
      </c>
    </row>
    <row r="213" spans="1:2">
      <c r="A213" t="str">
        <f>Input!U217</f>
        <v>16-ott-2007</v>
      </c>
      <c r="B213" s="25">
        <f>Input!Y217</f>
        <v>405.49999999999932</v>
      </c>
    </row>
    <row r="214" spans="1:2">
      <c r="A214" t="str">
        <f>Input!U218</f>
        <v>18-ott-2007</v>
      </c>
      <c r="B214" s="25">
        <f>Input!Y218</f>
        <v>389.69999999999931</v>
      </c>
    </row>
    <row r="215" spans="1:2">
      <c r="A215" t="str">
        <f>Input!U219</f>
        <v>19-ott-2007</v>
      </c>
      <c r="B215" s="25">
        <f>Input!Y219</f>
        <v>319.49999999999932</v>
      </c>
    </row>
    <row r="216" spans="1:2">
      <c r="A216" t="str">
        <f>Input!U220</f>
        <v>22-ott-2007</v>
      </c>
      <c r="B216" s="25">
        <f>Input!Y220</f>
        <v>408.59999999999934</v>
      </c>
    </row>
    <row r="217" spans="1:2">
      <c r="A217" t="str">
        <f>Input!U221</f>
        <v>24-ott-2007</v>
      </c>
      <c r="B217" s="25">
        <f>Input!Y221</f>
        <v>432.79999999999933</v>
      </c>
    </row>
    <row r="218" spans="1:2">
      <c r="A218" t="str">
        <f>Input!U222</f>
        <v>24-ott-2007</v>
      </c>
      <c r="B218" s="25">
        <f>Input!Y222</f>
        <v>408.69999999999931</v>
      </c>
    </row>
    <row r="219" spans="1:2">
      <c r="A219" t="str">
        <f>Input!U223</f>
        <v>26-ott-2007</v>
      </c>
      <c r="B219" s="25">
        <f>Input!Y223</f>
        <v>425.09999999999928</v>
      </c>
    </row>
    <row r="220" spans="1:2">
      <c r="A220" t="str">
        <f>Input!U224</f>
        <v>30-ott-2007</v>
      </c>
      <c r="B220" s="25">
        <f>Input!Y224</f>
        <v>411.49999999999926</v>
      </c>
    </row>
    <row r="221" spans="1:2">
      <c r="A221" t="str">
        <f>Input!U225</f>
        <v xml:space="preserve">7-nov-2007 </v>
      </c>
      <c r="B221" s="25">
        <f>Input!Y225</f>
        <v>420.69999999999925</v>
      </c>
    </row>
    <row r="222" spans="1:2">
      <c r="A222" t="str">
        <f>Input!U226</f>
        <v xml:space="preserve">7-nov-2007 </v>
      </c>
      <c r="B222" s="25">
        <f>Input!Y226</f>
        <v>425.69999999999925</v>
      </c>
    </row>
    <row r="223" spans="1:2">
      <c r="A223" t="str">
        <f>Input!U227</f>
        <v xml:space="preserve">8-nov-2007 </v>
      </c>
      <c r="B223" s="25">
        <f>Input!Y227</f>
        <v>500.69999999999925</v>
      </c>
    </row>
    <row r="224" spans="1:2">
      <c r="A224" t="str">
        <f>Input!U228</f>
        <v xml:space="preserve">8-nov-2007 </v>
      </c>
      <c r="B224" s="25">
        <f>Input!Y228</f>
        <v>513.8999999999993</v>
      </c>
    </row>
    <row r="225" spans="1:2">
      <c r="A225" t="str">
        <f>Input!U229</f>
        <v xml:space="preserve">9-nov-2007 </v>
      </c>
      <c r="B225" s="25">
        <f>Input!Y229</f>
        <v>433.8999999999993</v>
      </c>
    </row>
    <row r="226" spans="1:2">
      <c r="A226" t="str">
        <f>Input!U230</f>
        <v xml:space="preserve">9-nov-2007 </v>
      </c>
      <c r="B226" s="25">
        <f>Input!Y230</f>
        <v>383.09999999999928</v>
      </c>
    </row>
    <row r="227" spans="1:2">
      <c r="A227" t="str">
        <f>Input!U231</f>
        <v>15-nov-2007</v>
      </c>
      <c r="B227" s="25">
        <f>Input!Y231</f>
        <v>598.09999999999923</v>
      </c>
    </row>
    <row r="228" spans="1:2">
      <c r="A228" t="str">
        <f>Input!U232</f>
        <v>19-nov-2007</v>
      </c>
      <c r="B228" s="25">
        <f>Input!Y232</f>
        <v>649.09999999999923</v>
      </c>
    </row>
    <row r="229" spans="1:2">
      <c r="A229" t="str">
        <f>Input!U233</f>
        <v>21-nov-2007</v>
      </c>
      <c r="B229" s="25">
        <f>Input!Y233</f>
        <v>577.9999999999992</v>
      </c>
    </row>
    <row r="230" spans="1:2">
      <c r="A230" t="str">
        <f>Input!U234</f>
        <v>22-nov-2007</v>
      </c>
      <c r="B230" s="25">
        <f>Input!Y234</f>
        <v>603.19999999999925</v>
      </c>
    </row>
    <row r="231" spans="1:2">
      <c r="A231" t="str">
        <f>Input!U235</f>
        <v>27-nov-2007</v>
      </c>
      <c r="B231" s="25">
        <f>Input!Y235</f>
        <v>531.3999999999993</v>
      </c>
    </row>
    <row r="232" spans="1:2">
      <c r="A232" t="str">
        <f>Input!U236</f>
        <v>30-nov-2007</v>
      </c>
      <c r="B232" s="25">
        <f>Input!Y236</f>
        <v>562.3999999999993</v>
      </c>
    </row>
    <row r="233" spans="1:2">
      <c r="A233" t="str">
        <f>Input!U237</f>
        <v xml:space="preserve">6-dic-2007 </v>
      </c>
      <c r="B233" s="25">
        <f>Input!Y237</f>
        <v>637.19999999999925</v>
      </c>
    </row>
    <row r="234" spans="1:2">
      <c r="A234" t="str">
        <f>Input!U238</f>
        <v>10-dic-2007</v>
      </c>
      <c r="B234" s="25">
        <f>Input!Y238</f>
        <v>661.19999999999925</v>
      </c>
    </row>
    <row r="235" spans="1:2">
      <c r="A235" t="str">
        <f>Input!U239</f>
        <v>10-dic-2007</v>
      </c>
      <c r="B235" s="25">
        <f>Input!Y239</f>
        <v>598.59999999999923</v>
      </c>
    </row>
    <row r="236" spans="1:2">
      <c r="A236" t="str">
        <f>Input!U240</f>
        <v>12-dic-2007</v>
      </c>
      <c r="B236" s="25">
        <f>Input!Y240</f>
        <v>614.79999999999927</v>
      </c>
    </row>
    <row r="237" spans="1:2">
      <c r="A237" t="str">
        <f>Input!U241</f>
        <v>13-dic-2007</v>
      </c>
      <c r="B237" s="25">
        <f>Input!Y241</f>
        <v>554.99999999999932</v>
      </c>
    </row>
    <row r="238" spans="1:2">
      <c r="A238" t="str">
        <f>Input!U242</f>
        <v>17-dic-2007</v>
      </c>
      <c r="B238" s="25">
        <f>Input!Y242</f>
        <v>576.19999999999936</v>
      </c>
    </row>
    <row r="239" spans="1:2">
      <c r="A239" t="str">
        <f>Input!U243</f>
        <v>18-dic-2007</v>
      </c>
      <c r="B239" s="25">
        <f>Input!Y243</f>
        <v>376.19999999999936</v>
      </c>
    </row>
    <row r="240" spans="1:2">
      <c r="A240" t="str">
        <f>Input!U244</f>
        <v>18-dic-2007</v>
      </c>
      <c r="B240" s="25">
        <f>Input!Y244</f>
        <v>489.49999999999937</v>
      </c>
    </row>
    <row r="241" spans="1:2">
      <c r="A241" t="str">
        <f>Input!U245</f>
        <v>19-dic-2007</v>
      </c>
      <c r="B241" s="25">
        <f>Input!Y245</f>
        <v>797.69999999999936</v>
      </c>
    </row>
    <row r="242" spans="1:2">
      <c r="A242" t="str">
        <f>Input!U246</f>
        <v>27-dic-2007</v>
      </c>
      <c r="B242" s="25">
        <f>Input!Y246</f>
        <v>786.89999999999941</v>
      </c>
    </row>
    <row r="243" spans="1:2">
      <c r="A243" t="str">
        <f>Input!U247</f>
        <v xml:space="preserve">2-gen-2008 </v>
      </c>
      <c r="B243" s="25">
        <f>Input!Y247</f>
        <v>843.29999999999939</v>
      </c>
    </row>
    <row r="244" spans="1:2">
      <c r="A244" t="str">
        <f>Input!U248</f>
        <v xml:space="preserve">4-gen-2008 </v>
      </c>
      <c r="B244" s="25">
        <f>Input!Y248</f>
        <v>847.49999999999943</v>
      </c>
    </row>
    <row r="245" spans="1:2">
      <c r="A245" t="str">
        <f>Input!U249</f>
        <v xml:space="preserve">4-gen-2008 </v>
      </c>
      <c r="B245" s="25">
        <f>Input!Y249</f>
        <v>781.69999999999948</v>
      </c>
    </row>
    <row r="246" spans="1:2">
      <c r="A246" t="str">
        <f>Input!U250</f>
        <v xml:space="preserve">7-gen-2008 </v>
      </c>
      <c r="B246" s="25">
        <f>Input!Y250</f>
        <v>732.89999999999952</v>
      </c>
    </row>
    <row r="247" spans="1:2">
      <c r="A247" t="str">
        <f>Input!U251</f>
        <v xml:space="preserve">8-gen-2008 </v>
      </c>
      <c r="B247" s="25">
        <f>Input!Y251</f>
        <v>722.09999999999957</v>
      </c>
    </row>
    <row r="248" spans="1:2">
      <c r="A248" t="str">
        <f>Input!U252</f>
        <v xml:space="preserve">8-gen-2008 </v>
      </c>
      <c r="B248" s="25">
        <f>Input!Y252</f>
        <v>718.29999999999961</v>
      </c>
    </row>
    <row r="249" spans="1:2">
      <c r="A249" t="str">
        <f>Input!U253</f>
        <v>10-gen-2008</v>
      </c>
      <c r="B249" s="25">
        <f>Input!Y253</f>
        <v>725.29999999999961</v>
      </c>
    </row>
    <row r="250" spans="1:2">
      <c r="A250" t="str">
        <f>Input!U254</f>
        <v>14-gen-2008</v>
      </c>
      <c r="B250" s="25">
        <f>Input!Y254</f>
        <v>699.69999999999959</v>
      </c>
    </row>
    <row r="251" spans="1:2">
      <c r="A251" t="str">
        <f>Input!U255</f>
        <v>14-gen-2008</v>
      </c>
      <c r="B251" s="25">
        <f>Input!Y255</f>
        <v>623.19999999999959</v>
      </c>
    </row>
    <row r="252" spans="1:2">
      <c r="A252" t="str">
        <f>Input!U256</f>
        <v>17-gen-2008</v>
      </c>
      <c r="B252" s="25">
        <f>Input!Y256</f>
        <v>568.39999999999964</v>
      </c>
    </row>
    <row r="253" spans="1:2">
      <c r="A253" t="str">
        <f>Input!U257</f>
        <v>18-gen-2008</v>
      </c>
      <c r="B253" s="25">
        <f>Input!Y257</f>
        <v>585.59999999999968</v>
      </c>
    </row>
    <row r="254" spans="1:2">
      <c r="A254" t="str">
        <f>Input!U258</f>
        <v>18-gen-2008</v>
      </c>
      <c r="B254" s="25">
        <f>Input!Y258</f>
        <v>1055.7999999999997</v>
      </c>
    </row>
    <row r="255" spans="1:2">
      <c r="A255" t="str">
        <f>Input!U259</f>
        <v>18-gen-2008</v>
      </c>
      <c r="B255" s="25">
        <f>Input!Y259</f>
        <v>862.29999999999973</v>
      </c>
    </row>
    <row r="256" spans="1:2">
      <c r="A256" t="str">
        <f>Input!U260</f>
        <v>22-gen-2008</v>
      </c>
      <c r="B256" s="25">
        <f>Input!Y260</f>
        <v>662.29999999999973</v>
      </c>
    </row>
    <row r="257" spans="1:4">
      <c r="A257" t="str">
        <f>Input!U261</f>
        <v>23-gen-2008</v>
      </c>
      <c r="B257" s="25">
        <f>Input!Y261</f>
        <v>1062.2999999999997</v>
      </c>
    </row>
    <row r="258" spans="1:4">
      <c r="A258" t="str">
        <f>Input!U262</f>
        <v>24-gen-2008</v>
      </c>
      <c r="B258" s="25">
        <f>Input!Y262</f>
        <v>1082.2999999999997</v>
      </c>
    </row>
    <row r="259" spans="1:4">
      <c r="A259" t="str">
        <f>Input!U263</f>
        <v>25-gen-2008</v>
      </c>
      <c r="B259" s="25">
        <f>Input!Y263</f>
        <v>1042.4999999999998</v>
      </c>
    </row>
    <row r="260" spans="1:4">
      <c r="A260" t="str">
        <f>Input!U264</f>
        <v>29-gen-2008</v>
      </c>
      <c r="B260" s="25">
        <f>Input!Y264</f>
        <v>980.49999999999977</v>
      </c>
    </row>
    <row r="261" spans="1:4">
      <c r="A261" t="str">
        <f>Input!U265</f>
        <v>31-gen-2008</v>
      </c>
      <c r="B261" s="25">
        <f>Input!Y265</f>
        <v>1113.5999999999997</v>
      </c>
    </row>
    <row r="262" spans="1:4">
      <c r="A262" t="str">
        <f>Input!U266</f>
        <v>31-gen-2008</v>
      </c>
      <c r="B262" s="25">
        <f>Input!Y266</f>
        <v>1179.7999999999997</v>
      </c>
    </row>
    <row r="263" spans="1:4">
      <c r="A263" t="str">
        <f>Input!U267</f>
        <v>31-gen-2008</v>
      </c>
      <c r="B263" s="25">
        <f>Input!Y267</f>
        <v>1190.9999999999998</v>
      </c>
    </row>
    <row r="264" spans="1:4">
      <c r="A264" t="str">
        <f>Input!U268</f>
        <v xml:space="preserve">5-feb-2008 </v>
      </c>
      <c r="B264" s="25">
        <f>Input!Y268</f>
        <v>1144.1999999999998</v>
      </c>
    </row>
    <row r="265" spans="1:4">
      <c r="A265" t="str">
        <f>Input!U269</f>
        <v xml:space="preserve">6-feb-2008 </v>
      </c>
      <c r="B265" s="25">
        <f>Input!Y269</f>
        <v>1380.6999999999998</v>
      </c>
    </row>
    <row r="266" spans="1:4">
      <c r="A266" t="str">
        <f>Input!U270</f>
        <v xml:space="preserve">7-feb-2008 </v>
      </c>
      <c r="B266" s="25">
        <f>Input!Y270</f>
        <v>1341.8999999999999</v>
      </c>
    </row>
    <row r="267" spans="1:4">
      <c r="A267" t="str">
        <f>Input!U271</f>
        <v xml:space="preserve">8-feb-2008 </v>
      </c>
      <c r="B267" s="25">
        <f>Input!Y271</f>
        <v>1407.8999999999999</v>
      </c>
    </row>
    <row r="268" spans="1:4">
      <c r="A268" t="str">
        <f>Input!U272</f>
        <v>11-feb-2008</v>
      </c>
      <c r="B268" s="25">
        <f>Input!Y272</f>
        <v>1335.1</v>
      </c>
    </row>
    <row r="269" spans="1:4">
      <c r="A269" t="str">
        <f>Input!U273</f>
        <v>12-feb-2008</v>
      </c>
      <c r="B269" s="25">
        <f>Input!Y273</f>
        <v>1269.3</v>
      </c>
    </row>
    <row r="270" spans="1:4">
      <c r="A270" t="str">
        <f>Input!U274</f>
        <v>14-feb-2008</v>
      </c>
      <c r="B270" s="25">
        <f>Input!Y274</f>
        <v>1275.5</v>
      </c>
      <c r="C270" s="25">
        <f>MAX(B260:B279)</f>
        <v>1581.4000000000003</v>
      </c>
      <c r="D270" s="25">
        <f>MAX(B260:B279)</f>
        <v>1581.4000000000003</v>
      </c>
    </row>
    <row r="271" spans="1:4">
      <c r="A271" t="str">
        <f>Input!U275</f>
        <v>15-feb-2008</v>
      </c>
      <c r="B271" s="25">
        <f>Input!Y275</f>
        <v>1411.5</v>
      </c>
    </row>
    <row r="272" spans="1:4">
      <c r="A272" t="str">
        <f>Input!U276</f>
        <v>15-feb-2008</v>
      </c>
      <c r="B272" s="25">
        <f>Input!Y276</f>
        <v>1383.7</v>
      </c>
    </row>
    <row r="273" spans="1:2">
      <c r="A273" t="str">
        <f>Input!U277</f>
        <v>18-feb-2008</v>
      </c>
      <c r="B273" s="25">
        <f>Input!Y277</f>
        <v>1372.9</v>
      </c>
    </row>
    <row r="274" spans="1:2">
      <c r="A274" t="str">
        <f>Input!U278</f>
        <v>18-feb-2008</v>
      </c>
      <c r="B274" s="25">
        <f>Input!Y278</f>
        <v>1421.9</v>
      </c>
    </row>
    <row r="275" spans="1:2">
      <c r="A275" t="str">
        <f>Input!U279</f>
        <v>19-feb-2008</v>
      </c>
      <c r="B275" s="25">
        <f>Input!Y279</f>
        <v>1346.1000000000001</v>
      </c>
    </row>
    <row r="276" spans="1:2">
      <c r="A276" t="str">
        <f>Input!U280</f>
        <v>20-feb-2008</v>
      </c>
      <c r="B276" s="25">
        <f>Input!Y280</f>
        <v>1314.3000000000002</v>
      </c>
    </row>
    <row r="277" spans="1:2">
      <c r="A277" t="str">
        <f>Input!U281</f>
        <v>26-feb-2008</v>
      </c>
      <c r="B277" s="25">
        <f>Input!Y281</f>
        <v>1352.3000000000002</v>
      </c>
    </row>
    <row r="278" spans="1:2">
      <c r="A278" t="str">
        <f>Input!U282</f>
        <v>27-feb-2008</v>
      </c>
      <c r="B278" s="25">
        <f>Input!Y282</f>
        <v>1347.5000000000002</v>
      </c>
    </row>
    <row r="279" spans="1:2">
      <c r="A279" t="str">
        <f>Input!U283</f>
        <v>28-feb-2008</v>
      </c>
      <c r="B279" s="25">
        <f>Input!Y283</f>
        <v>1581.4000000000003</v>
      </c>
    </row>
    <row r="280" spans="1:2">
      <c r="A280" t="str">
        <f>Input!U284</f>
        <v>29-feb-2008</v>
      </c>
      <c r="B280" s="25">
        <f>Input!Y284</f>
        <v>1679.4000000000003</v>
      </c>
    </row>
    <row r="281" spans="1:2">
      <c r="A281" t="str">
        <f>Input!U285</f>
        <v xml:space="preserve">4-mar-2008 </v>
      </c>
      <c r="B281" s="25">
        <f>Input!Y285</f>
        <v>1765.4000000000003</v>
      </c>
    </row>
    <row r="282" spans="1:2">
      <c r="A282" t="str">
        <f>Input!U286</f>
        <v>19-mar-2008</v>
      </c>
      <c r="B282" s="25">
        <f>Input!Y286</f>
        <v>1876.4000000000003</v>
      </c>
    </row>
    <row r="283" spans="1:2">
      <c r="A283" t="str">
        <f>Input!U287</f>
        <v>20-mar-2008</v>
      </c>
      <c r="B283" s="25">
        <f>Input!Y287</f>
        <v>1933.4000000000003</v>
      </c>
    </row>
    <row r="284" spans="1:2">
      <c r="A284" t="str">
        <f>Input!U288</f>
        <v>20-mar-2008</v>
      </c>
      <c r="B284" s="25">
        <f>Input!Y288</f>
        <v>2164.4000000000005</v>
      </c>
    </row>
    <row r="285" spans="1:2">
      <c r="A285" t="str">
        <f>Input!U289</f>
        <v>27-mar-2008</v>
      </c>
      <c r="B285" s="25">
        <f>Input!Y289</f>
        <v>2058.4000000000005</v>
      </c>
    </row>
    <row r="286" spans="1:2">
      <c r="A286" t="str">
        <f>Input!U290</f>
        <v>27-mar-2008</v>
      </c>
      <c r="B286" s="25">
        <f>Input!Y290</f>
        <v>1986.6000000000006</v>
      </c>
    </row>
    <row r="287" spans="1:2">
      <c r="A287" t="str">
        <f>Input!U291</f>
        <v>28-mar-2008</v>
      </c>
      <c r="B287" s="25">
        <f>Input!Y291</f>
        <v>1923.8000000000006</v>
      </c>
    </row>
    <row r="288" spans="1:2">
      <c r="A288" t="str">
        <f>Input!U292</f>
        <v>28-mar-2008</v>
      </c>
      <c r="B288" s="25">
        <f>Input!Y292</f>
        <v>1964.0000000000007</v>
      </c>
    </row>
    <row r="289" spans="1:3">
      <c r="A289" t="str">
        <f>Input!U293</f>
        <v>31-mar-2008</v>
      </c>
      <c r="B289" s="25">
        <f>Input!Y293</f>
        <v>2059.7000000000007</v>
      </c>
    </row>
    <row r="290" spans="1:3">
      <c r="A290" t="str">
        <f>Input!U294</f>
        <v xml:space="preserve">1-apr-2008 </v>
      </c>
      <c r="B290" s="25">
        <f>Input!Y294</f>
        <v>2310.7000000000007</v>
      </c>
    </row>
    <row r="291" spans="1:3">
      <c r="A291" t="str">
        <f>Input!U295</f>
        <v xml:space="preserve">2-apr-2008 </v>
      </c>
      <c r="B291" s="25">
        <f>Input!Y295</f>
        <v>2319.6000000000008</v>
      </c>
    </row>
    <row r="292" spans="1:3">
      <c r="A292" t="str">
        <f>Input!U296</f>
        <v xml:space="preserve">4-apr-2008 </v>
      </c>
      <c r="B292" s="25">
        <f>Input!Y296</f>
        <v>2318.8000000000006</v>
      </c>
    </row>
    <row r="293" spans="1:3">
      <c r="A293" t="str">
        <f>Input!U297</f>
        <v xml:space="preserve">7-apr-2008 </v>
      </c>
      <c r="B293" s="25">
        <f>Input!Y297</f>
        <v>2276.0000000000005</v>
      </c>
    </row>
    <row r="294" spans="1:3">
      <c r="A294" t="str">
        <f>Input!U298</f>
        <v xml:space="preserve">8-apr-2008 </v>
      </c>
      <c r="B294" s="25">
        <f>Input!Y298</f>
        <v>2295.9000000000005</v>
      </c>
    </row>
    <row r="295" spans="1:3">
      <c r="A295" t="str">
        <f>Input!U299</f>
        <v xml:space="preserve">9-apr-2008 </v>
      </c>
      <c r="B295" s="25">
        <f>Input!Y299</f>
        <v>2348.7000000000007</v>
      </c>
    </row>
    <row r="296" spans="1:3">
      <c r="A296" t="str">
        <f>Input!U300</f>
        <v xml:space="preserve">9-apr-2008 </v>
      </c>
      <c r="B296" s="25">
        <f>Input!Y300</f>
        <v>2377.1000000000008</v>
      </c>
    </row>
    <row r="297" spans="1:3">
      <c r="A297" t="str">
        <f>Input!U301</f>
        <v>11-apr-2008</v>
      </c>
      <c r="B297" s="25">
        <f>Input!Y301</f>
        <v>2511.1000000000008</v>
      </c>
    </row>
    <row r="298" spans="1:3">
      <c r="A298" t="str">
        <f>Input!U302</f>
        <v>11-apr-2008</v>
      </c>
      <c r="B298" s="25">
        <f>Input!Y302</f>
        <v>2441.8000000000006</v>
      </c>
    </row>
    <row r="299" spans="1:3">
      <c r="A299" t="str">
        <f>Input!U303</f>
        <v>14-apr-2008</v>
      </c>
      <c r="B299" s="25">
        <f>Input!Y303</f>
        <v>2431.2000000000007</v>
      </c>
    </row>
    <row r="300" spans="1:3">
      <c r="A300" t="str">
        <f>Input!U304</f>
        <v>23-apr-2008</v>
      </c>
      <c r="B300" s="25">
        <f>Input!Y304</f>
        <v>2525.8000000000006</v>
      </c>
    </row>
    <row r="301" spans="1:3">
      <c r="A301" t="str">
        <f>Input!U305</f>
        <v>24-apr-2008</v>
      </c>
      <c r="B301" s="25">
        <f>Input!Y305</f>
        <v>2693.0000000000005</v>
      </c>
    </row>
    <row r="302" spans="1:3">
      <c r="A302" t="str">
        <f>Input!U306</f>
        <v>25-apr-2008</v>
      </c>
      <c r="B302" s="25">
        <f>Input!Y306</f>
        <v>2739.0000000000005</v>
      </c>
    </row>
    <row r="303" spans="1:3">
      <c r="A303" t="str">
        <f>Input!U307</f>
        <v>29-apr-2008</v>
      </c>
      <c r="B303" s="25">
        <f>Input!Y307</f>
        <v>2780.9000000000005</v>
      </c>
    </row>
    <row r="304" spans="1:3">
      <c r="A304" t="str">
        <f>Input!U308</f>
        <v>30-apr-2008</v>
      </c>
      <c r="B304" s="25">
        <f>Input!Y308</f>
        <v>2715.1000000000004</v>
      </c>
      <c r="C304" s="25"/>
    </row>
    <row r="305" spans="1:2">
      <c r="A305" t="str">
        <f>Input!U309</f>
        <v xml:space="preserve">6-mag-2008 </v>
      </c>
      <c r="B305" s="25">
        <f>Input!Y309</f>
        <v>2682.3</v>
      </c>
    </row>
    <row r="306" spans="1:2">
      <c r="A306" t="str">
        <f>Input!U310</f>
        <v xml:space="preserve">6-mag-2008 </v>
      </c>
      <c r="B306" s="25">
        <f>Input!Y310</f>
        <v>2801.1000000000004</v>
      </c>
    </row>
    <row r="307" spans="1:2">
      <c r="A307" t="str">
        <f>Input!U311</f>
        <v xml:space="preserve">7-mag-2008 </v>
      </c>
      <c r="B307" s="25">
        <f>Input!Y311</f>
        <v>2761.5000000000005</v>
      </c>
    </row>
    <row r="308" spans="1:2">
      <c r="A308" t="str">
        <f>Input!U312</f>
        <v xml:space="preserve">8-mag-2008 </v>
      </c>
      <c r="B308" s="25">
        <f>Input!Y312</f>
        <v>2697.7000000000003</v>
      </c>
    </row>
    <row r="309" spans="1:2">
      <c r="A309" t="str">
        <f>Input!U313</f>
        <v>12-mag-2008</v>
      </c>
      <c r="B309" s="25">
        <f>Input!Y313</f>
        <v>2716.1000000000004</v>
      </c>
    </row>
    <row r="310" spans="1:2">
      <c r="A310" t="str">
        <f>Input!U314</f>
        <v>14-mag-2008</v>
      </c>
      <c r="B310" s="25">
        <f>Input!Y314</f>
        <v>2640.3</v>
      </c>
    </row>
    <row r="311" spans="1:2">
      <c r="A311" t="str">
        <f>Input!U315</f>
        <v>14-mag-2008</v>
      </c>
      <c r="B311" s="25">
        <f>Input!Y315</f>
        <v>2684.2000000000003</v>
      </c>
    </row>
    <row r="312" spans="1:2">
      <c r="A312" t="str">
        <f>Input!U316</f>
        <v>16-mag-2008</v>
      </c>
      <c r="B312" s="25">
        <f>Input!Y316</f>
        <v>2701.2000000000003</v>
      </c>
    </row>
    <row r="313" spans="1:2">
      <c r="A313" t="str">
        <f>Input!U317</f>
        <v>19-mag-2008</v>
      </c>
      <c r="B313" s="25">
        <f>Input!Y317</f>
        <v>2684.1000000000004</v>
      </c>
    </row>
    <row r="314" spans="1:2">
      <c r="A314" t="str">
        <f>Input!U318</f>
        <v>20-mag-2008</v>
      </c>
      <c r="B314" s="25">
        <f>Input!Y318</f>
        <v>2730.5000000000005</v>
      </c>
    </row>
    <row r="315" spans="1:2">
      <c r="A315" t="str">
        <f>Input!U319</f>
        <v>22-mag-2008</v>
      </c>
      <c r="B315" s="25">
        <f>Input!Y319</f>
        <v>2751.9000000000005</v>
      </c>
    </row>
    <row r="316" spans="1:2">
      <c r="A316" t="str">
        <f>Input!U320</f>
        <v>26-mag-2008</v>
      </c>
      <c r="B316" s="25">
        <f>Input!Y320</f>
        <v>2705.8000000000006</v>
      </c>
    </row>
    <row r="317" spans="1:2">
      <c r="A317" t="str">
        <f>Input!U321</f>
        <v>27-mag-2008</v>
      </c>
      <c r="B317" s="25">
        <f>Input!Y321</f>
        <v>2646.4000000000005</v>
      </c>
    </row>
    <row r="318" spans="1:2">
      <c r="A318" t="str">
        <f>Input!U322</f>
        <v>29-mag-2008</v>
      </c>
      <c r="B318" s="25">
        <f>Input!Y322</f>
        <v>2583.6000000000004</v>
      </c>
    </row>
    <row r="319" spans="1:2">
      <c r="A319" t="str">
        <f>Input!U323</f>
        <v>29-mag-2008</v>
      </c>
      <c r="B319" s="25">
        <f>Input!Y323</f>
        <v>2514.8000000000002</v>
      </c>
    </row>
    <row r="320" spans="1:2">
      <c r="A320" t="str">
        <f>Input!U324</f>
        <v>29-mag-2008</v>
      </c>
      <c r="B320" s="25">
        <f>Input!Y324</f>
        <v>2408.6000000000004</v>
      </c>
    </row>
    <row r="321" spans="1:2">
      <c r="A321" t="str">
        <f>Input!U325</f>
        <v>29-mag-2008</v>
      </c>
      <c r="B321" s="25">
        <f>Input!Y325</f>
        <v>2357.8000000000002</v>
      </c>
    </row>
    <row r="322" spans="1:2">
      <c r="A322" t="str">
        <f>Input!U326</f>
        <v xml:space="preserve">2-giu-2008 </v>
      </c>
      <c r="B322" s="25">
        <f>Input!Y326</f>
        <v>2414.7000000000003</v>
      </c>
    </row>
    <row r="323" spans="1:2">
      <c r="A323" t="str">
        <f>Input!U327</f>
        <v xml:space="preserve">3-giu-2008 </v>
      </c>
      <c r="B323" s="25">
        <f>Input!Y327</f>
        <v>2393.6000000000004</v>
      </c>
    </row>
    <row r="324" spans="1:2">
      <c r="A324" t="str">
        <f>Input!U328</f>
        <v xml:space="preserve">6-giu-2008 </v>
      </c>
      <c r="B324" s="25">
        <f>Input!Y328</f>
        <v>2494.8000000000002</v>
      </c>
    </row>
    <row r="325" spans="1:2">
      <c r="A325" t="str">
        <f>Input!U329</f>
        <v xml:space="preserve">6-giu-2008 </v>
      </c>
      <c r="B325" s="25">
        <f>Input!Y329</f>
        <v>2448</v>
      </c>
    </row>
    <row r="326" spans="1:2">
      <c r="A326" t="str">
        <f>Input!U330</f>
        <v>10-giu-2008</v>
      </c>
      <c r="B326" s="25">
        <f>Input!Y330</f>
        <v>2419.4</v>
      </c>
    </row>
    <row r="327" spans="1:2">
      <c r="A327" t="str">
        <f>Input!U331</f>
        <v>12-giu-2008</v>
      </c>
      <c r="B327" s="25">
        <f>Input!Y331</f>
        <v>2421.3000000000002</v>
      </c>
    </row>
    <row r="328" spans="1:2">
      <c r="A328" t="str">
        <f>Input!U332</f>
        <v>13-giu-2008</v>
      </c>
      <c r="B328" s="25">
        <f>Input!Y332</f>
        <v>2424.5</v>
      </c>
    </row>
    <row r="329" spans="1:2">
      <c r="A329" t="str">
        <f>Input!U333</f>
        <v>16-giu-2008</v>
      </c>
      <c r="B329" s="25">
        <f>Input!Y333</f>
        <v>2382.6999999999998</v>
      </c>
    </row>
    <row r="330" spans="1:2">
      <c r="A330" t="str">
        <f>Input!U334</f>
        <v>17-giu-2008</v>
      </c>
      <c r="B330" s="25">
        <f>Input!Y334</f>
        <v>2380.8999999999996</v>
      </c>
    </row>
    <row r="331" spans="1:2">
      <c r="A331" t="str">
        <f>Input!U335</f>
        <v>17-giu-2008</v>
      </c>
      <c r="B331" s="25">
        <f>Input!Y335</f>
        <v>2339.8999999999996</v>
      </c>
    </row>
    <row r="332" spans="1:2">
      <c r="A332" t="str">
        <f>Input!U336</f>
        <v>17-giu-2008</v>
      </c>
      <c r="B332" s="25">
        <f>Input!Y336</f>
        <v>2299.3999999999996</v>
      </c>
    </row>
    <row r="333" spans="1:2">
      <c r="A333" t="str">
        <f>Input!U337</f>
        <v>18-giu-2008</v>
      </c>
      <c r="B333" s="25">
        <f>Input!Y337</f>
        <v>2371.7999999999997</v>
      </c>
    </row>
    <row r="334" spans="1:2">
      <c r="A334" t="str">
        <f>Input!U338</f>
        <v>20-giu-2008</v>
      </c>
      <c r="B334" s="25">
        <f>Input!Y338</f>
        <v>2622.7999999999997</v>
      </c>
    </row>
    <row r="335" spans="1:2">
      <c r="A335" t="str">
        <f>Input!U339</f>
        <v>23-giu-2008</v>
      </c>
      <c r="B335" s="25">
        <f>Input!Y339</f>
        <v>2575.1999999999998</v>
      </c>
    </row>
    <row r="336" spans="1:2">
      <c r="A336" t="str">
        <f>Input!U340</f>
        <v>25-giu-2008</v>
      </c>
      <c r="B336" s="25">
        <f>Input!Y340</f>
        <v>2566.3999999999996</v>
      </c>
    </row>
    <row r="337" spans="1:2">
      <c r="A337" t="str">
        <f>Input!U341</f>
        <v>27-giu-2008</v>
      </c>
      <c r="B337" s="25">
        <f>Input!Y341</f>
        <v>2512.5999999999995</v>
      </c>
    </row>
    <row r="338" spans="1:2">
      <c r="A338" t="str">
        <f>Input!U342</f>
        <v>27-giu-2008</v>
      </c>
      <c r="B338" s="25">
        <f>Input!Y342</f>
        <v>2429.7999999999993</v>
      </c>
    </row>
    <row r="339" spans="1:2">
      <c r="A339" t="str">
        <f>Input!U343</f>
        <v>30-giu-2008</v>
      </c>
      <c r="B339" s="25">
        <f>Input!Y343</f>
        <v>2359.9999999999991</v>
      </c>
    </row>
    <row r="340" spans="1:2">
      <c r="A340" t="str">
        <f>Input!U344</f>
        <v xml:space="preserve">1-lug-2008 </v>
      </c>
      <c r="B340" s="25">
        <f>Input!Y344</f>
        <v>2322.1999999999989</v>
      </c>
    </row>
    <row r="341" spans="1:2">
      <c r="A341" t="str">
        <f>Input!U345</f>
        <v xml:space="preserve">2-lug-2008 </v>
      </c>
      <c r="B341" s="25">
        <f>Input!Y345</f>
        <v>2255.599999999999</v>
      </c>
    </row>
    <row r="342" spans="1:2">
      <c r="A342" t="str">
        <f>Input!U346</f>
        <v xml:space="preserve">2-lug-2008 </v>
      </c>
      <c r="B342" s="25">
        <f>Input!Y346</f>
        <v>2234.7999999999988</v>
      </c>
    </row>
    <row r="343" spans="1:2">
      <c r="A343" t="str">
        <f>Input!U347</f>
        <v xml:space="preserve">3-lug-2008 </v>
      </c>
      <c r="B343" s="25">
        <f>Input!Y347</f>
        <v>2203.9999999999986</v>
      </c>
    </row>
    <row r="344" spans="1:2">
      <c r="A344" t="str">
        <f>Input!U348</f>
        <v xml:space="preserve">4-lug-2008 </v>
      </c>
      <c r="B344" s="25">
        <f>Input!Y348</f>
        <v>2162.1999999999985</v>
      </c>
    </row>
    <row r="345" spans="1:2">
      <c r="A345" t="str">
        <f>Input!U349</f>
        <v xml:space="preserve">7-lug-2008 </v>
      </c>
      <c r="B345" s="25">
        <f>Input!Y349</f>
        <v>2175.3999999999983</v>
      </c>
    </row>
    <row r="346" spans="1:2">
      <c r="A346" t="str">
        <f>Input!U350</f>
        <v xml:space="preserve">8-lug-2008 </v>
      </c>
      <c r="B346" s="25">
        <f>Input!Y350</f>
        <v>2210.2999999999984</v>
      </c>
    </row>
    <row r="347" spans="1:2">
      <c r="A347" t="str">
        <f>Input!U351</f>
        <v xml:space="preserve">9-lug-2008 </v>
      </c>
      <c r="B347" s="25">
        <f>Input!Y351</f>
        <v>2194.4999999999982</v>
      </c>
    </row>
    <row r="348" spans="1:2">
      <c r="A348" t="str">
        <f>Input!U352</f>
        <v>10-lug-2008</v>
      </c>
      <c r="B348" s="25">
        <f>Input!Y352</f>
        <v>2126.8999999999983</v>
      </c>
    </row>
    <row r="349" spans="1:2">
      <c r="A349" t="str">
        <f>Input!U353</f>
        <v>15-lug-2008</v>
      </c>
      <c r="B349" s="25">
        <f>Input!Y353</f>
        <v>2069.0999999999981</v>
      </c>
    </row>
    <row r="350" spans="1:2">
      <c r="A350" t="str">
        <f>Input!U354</f>
        <v>16-lug-2008</v>
      </c>
      <c r="B350" s="25">
        <f>Input!Y354</f>
        <v>1869.0999999999981</v>
      </c>
    </row>
    <row r="351" spans="1:2">
      <c r="A351" t="str">
        <f>Input!U355</f>
        <v>16-lug-2008</v>
      </c>
      <c r="B351" s="25">
        <f>Input!Y355</f>
        <v>1975.2999999999981</v>
      </c>
    </row>
    <row r="352" spans="1:2">
      <c r="A352" t="str">
        <f>Input!U356</f>
        <v>25-lug-2008</v>
      </c>
      <c r="B352" s="25">
        <f>Input!Y356</f>
        <v>1775.2999999999981</v>
      </c>
    </row>
    <row r="353" spans="1:2">
      <c r="A353" t="str">
        <f>Input!U357</f>
        <v>29-lug-2008</v>
      </c>
      <c r="B353" s="25">
        <f>Input!Y357</f>
        <v>1875.4999999999982</v>
      </c>
    </row>
    <row r="354" spans="1:2">
      <c r="A354" t="str">
        <f>Input!U358</f>
        <v>30-lug-2008</v>
      </c>
      <c r="B354" s="25">
        <f>Input!Y358</f>
        <v>1946.9999999999982</v>
      </c>
    </row>
    <row r="355" spans="1:2">
      <c r="A355" t="str">
        <f>Input!U359</f>
        <v>31-lug-2008</v>
      </c>
      <c r="B355" s="25">
        <f>Input!Y359</f>
        <v>1917.1999999999982</v>
      </c>
    </row>
    <row r="356" spans="1:2">
      <c r="A356" t="str">
        <f>Input!U360</f>
        <v xml:space="preserve">4-ago-2008 </v>
      </c>
      <c r="B356" s="25">
        <f>Input!Y360</f>
        <v>2037.3999999999983</v>
      </c>
    </row>
    <row r="357" spans="1:2">
      <c r="A357" t="str">
        <f>Input!U361</f>
        <v xml:space="preserve">6-ago-2008 </v>
      </c>
      <c r="B357" s="25">
        <f>Input!Y361</f>
        <v>1977.5999999999983</v>
      </c>
    </row>
    <row r="358" spans="1:2">
      <c r="A358" t="str">
        <f>Input!U362</f>
        <v xml:space="preserve">7-ago-2008 </v>
      </c>
      <c r="B358" s="25">
        <f>Input!Y362</f>
        <v>1838.5999999999983</v>
      </c>
    </row>
    <row r="359" spans="1:2">
      <c r="A359" t="str">
        <f>Input!U363</f>
        <v xml:space="preserve">8-ago-2008 </v>
      </c>
      <c r="B359" s="25">
        <f>Input!Y363</f>
        <v>1813.7999999999984</v>
      </c>
    </row>
    <row r="360" spans="1:2">
      <c r="A360" t="str">
        <f>Input!U364</f>
        <v xml:space="preserve">8-ago-2008 </v>
      </c>
      <c r="B360" s="25">
        <f>Input!Y364</f>
        <v>1586.0999999999983</v>
      </c>
    </row>
    <row r="361" spans="1:2">
      <c r="A361" t="str">
        <f>Input!U365</f>
        <v>13-ago-2008</v>
      </c>
      <c r="B361" s="25">
        <f>Input!Y365</f>
        <v>1671.4999999999984</v>
      </c>
    </row>
    <row r="362" spans="1:2">
      <c r="A362" t="str">
        <f>Input!U366</f>
        <v>14-ago-2008</v>
      </c>
      <c r="B362" s="25">
        <f>Input!Y366</f>
        <v>1595.6999999999985</v>
      </c>
    </row>
    <row r="363" spans="1:2">
      <c r="A363" t="str">
        <f>Input!U367</f>
        <v>14-ago-2008</v>
      </c>
      <c r="B363" s="25">
        <f>Input!Y367</f>
        <v>1564.8999999999985</v>
      </c>
    </row>
    <row r="364" spans="1:2">
      <c r="A364" t="str">
        <f>Input!U368</f>
        <v>18-ago-2008</v>
      </c>
      <c r="B364" s="25">
        <f>Input!Y368</f>
        <v>1490.0999999999985</v>
      </c>
    </row>
    <row r="365" spans="1:2">
      <c r="A365" t="str">
        <f>Input!U369</f>
        <v>18-ago-2008</v>
      </c>
      <c r="B365" s="25">
        <f>Input!Y369</f>
        <v>1563.9999999999986</v>
      </c>
    </row>
    <row r="366" spans="1:2">
      <c r="A366" t="str">
        <f>Input!U370</f>
        <v>22-ago-2008</v>
      </c>
      <c r="B366" s="25">
        <f>Input!Y370</f>
        <v>1593.8999999999987</v>
      </c>
    </row>
    <row r="367" spans="1:2">
      <c r="A367" t="str">
        <f>Input!U371</f>
        <v>25-ago-2008</v>
      </c>
      <c r="B367" s="25">
        <f>Input!Y371</f>
        <v>1563.2999999999988</v>
      </c>
    </row>
    <row r="368" spans="1:2">
      <c r="A368" t="str">
        <f>Input!U372</f>
        <v>27-ago-2008</v>
      </c>
      <c r="B368" s="25">
        <f>Input!Y372</f>
        <v>1511.4999999999989</v>
      </c>
    </row>
    <row r="369" spans="1:2">
      <c r="A369" t="str">
        <f>Input!U373</f>
        <v>28-ago-2008</v>
      </c>
      <c r="B369" s="25">
        <f>Input!Y373</f>
        <v>1443.6999999999989</v>
      </c>
    </row>
    <row r="370" spans="1:2">
      <c r="A370" t="str">
        <f>Input!U374</f>
        <v>28-ago-2008</v>
      </c>
      <c r="B370" s="25">
        <f>Input!Y374</f>
        <v>1427.099999999999</v>
      </c>
    </row>
    <row r="371" spans="1:2">
      <c r="A371" t="str">
        <f>Input!U375</f>
        <v xml:space="preserve">1-set-2008 </v>
      </c>
      <c r="B371" s="25">
        <f>Input!Y375</f>
        <v>1398.299999999999</v>
      </c>
    </row>
    <row r="372" spans="1:2">
      <c r="A372" t="str">
        <f>Input!U376</f>
        <v xml:space="preserve">2-set-2008 </v>
      </c>
      <c r="B372" s="25">
        <f>Input!Y376</f>
        <v>1279.299999999999</v>
      </c>
    </row>
    <row r="373" spans="1:2">
      <c r="A373" t="str">
        <f>Input!U377</f>
        <v xml:space="preserve">2-set-2008 </v>
      </c>
      <c r="B373" s="25">
        <f>Input!Y377</f>
        <v>1233.4999999999991</v>
      </c>
    </row>
    <row r="374" spans="1:2">
      <c r="A374" t="str">
        <f>Input!U378</f>
        <v xml:space="preserve">3-set-2008 </v>
      </c>
      <c r="B374" s="25">
        <f>Input!Y378</f>
        <v>1149.799999999999</v>
      </c>
    </row>
    <row r="375" spans="1:2">
      <c r="A375" t="str">
        <f>Input!U379</f>
        <v xml:space="preserve">5-set-2008 </v>
      </c>
      <c r="B375" s="25">
        <f>Input!Y379</f>
        <v>1093.9999999999991</v>
      </c>
    </row>
    <row r="376" spans="1:2">
      <c r="A376" t="str">
        <f>Input!U380</f>
        <v xml:space="preserve">5-set-2008 </v>
      </c>
      <c r="B376" s="25">
        <f>Input!Y380</f>
        <v>1182.1999999999991</v>
      </c>
    </row>
    <row r="377" spans="1:2">
      <c r="A377" t="str">
        <f>Input!U381</f>
        <v xml:space="preserve">9-set-2008 </v>
      </c>
      <c r="B377" s="25">
        <f>Input!Y381</f>
        <v>982.19999999999914</v>
      </c>
    </row>
    <row r="378" spans="1:2">
      <c r="A378" t="str">
        <f>Input!U382</f>
        <v xml:space="preserve">9-set-2008 </v>
      </c>
      <c r="B378" s="25">
        <f>Input!Y382</f>
        <v>921.39999999999918</v>
      </c>
    </row>
    <row r="379" spans="1:2">
      <c r="A379" t="str">
        <f>Input!U383</f>
        <v xml:space="preserve">9-set-2008 </v>
      </c>
      <c r="B379" s="25">
        <f>Input!Y383</f>
        <v>909.59999999999923</v>
      </c>
    </row>
    <row r="380" spans="1:2">
      <c r="A380" t="str">
        <f>Input!U384</f>
        <v>15-set-2008</v>
      </c>
      <c r="B380" s="25">
        <f>Input!Y384</f>
        <v>952.4999999999992</v>
      </c>
    </row>
    <row r="381" spans="1:2">
      <c r="A381" t="str">
        <f>Input!U385</f>
        <v>18-set-2008</v>
      </c>
      <c r="B381" s="25">
        <f>Input!Y385</f>
        <v>923.69999999999925</v>
      </c>
    </row>
    <row r="382" spans="1:2">
      <c r="A382" t="str">
        <f>Input!U386</f>
        <v>18-set-2008</v>
      </c>
      <c r="B382" s="25">
        <f>Input!Y386</f>
        <v>723.69999999999925</v>
      </c>
    </row>
    <row r="383" spans="1:2">
      <c r="A383" t="str">
        <f>Input!U387</f>
        <v>22-set-2008</v>
      </c>
      <c r="B383" s="25">
        <f>Input!Y387</f>
        <v>799.8999999999993</v>
      </c>
    </row>
    <row r="384" spans="1:2">
      <c r="A384" t="str">
        <f>Input!U388</f>
        <v>23-set-2008</v>
      </c>
      <c r="B384" s="25">
        <f>Input!Y388</f>
        <v>753.09999999999934</v>
      </c>
    </row>
    <row r="385" spans="1:2">
      <c r="A385" t="str">
        <f>Input!U389</f>
        <v>25-set-2008</v>
      </c>
      <c r="B385" s="25">
        <f>Input!Y389</f>
        <v>770.99999999999932</v>
      </c>
    </row>
    <row r="386" spans="1:2">
      <c r="A386" t="str">
        <f>Input!U390</f>
        <v>25-set-2008</v>
      </c>
      <c r="B386" s="25">
        <f>Input!Y390</f>
        <v>879.99999999999932</v>
      </c>
    </row>
    <row r="387" spans="1:2">
      <c r="A387" t="str">
        <f>Input!U391</f>
        <v>30-set-2008</v>
      </c>
      <c r="B387" s="25">
        <f>Input!Y391</f>
        <v>1108.9999999999993</v>
      </c>
    </row>
    <row r="388" spans="1:2">
      <c r="A388" t="str">
        <f>Input!U392</f>
        <v xml:space="preserve">2-ott-2008 </v>
      </c>
      <c r="B388" s="25">
        <f>Input!Y392</f>
        <v>1043.1999999999994</v>
      </c>
    </row>
    <row r="389" spans="1:2">
      <c r="A389" t="str">
        <f>Input!U393</f>
        <v xml:space="preserve">2-ott-2008 </v>
      </c>
      <c r="B389" s="25">
        <f>Input!Y393</f>
        <v>1102.3999999999994</v>
      </c>
    </row>
    <row r="390" spans="1:2">
      <c r="A390" t="str">
        <f>Input!U394</f>
        <v xml:space="preserve">3-ott-2008 </v>
      </c>
      <c r="B390" s="25">
        <f>Input!Y394</f>
        <v>1055.5999999999995</v>
      </c>
    </row>
    <row r="391" spans="1:2">
      <c r="A391" t="str">
        <f>Input!U395</f>
        <v xml:space="preserve">3-ott-2008 </v>
      </c>
      <c r="B391" s="25">
        <f>Input!Y395</f>
        <v>893.59999999999945</v>
      </c>
    </row>
    <row r="392" spans="1:2">
      <c r="A392" t="str">
        <f>Input!U396</f>
        <v>10-ott-2008</v>
      </c>
      <c r="B392" s="25">
        <f>Input!Y396</f>
        <v>1219.1999999999994</v>
      </c>
    </row>
    <row r="393" spans="1:2">
      <c r="A393" t="str">
        <f>Input!U397</f>
        <v>15-ott-2008</v>
      </c>
      <c r="B393" s="25">
        <f>Input!Y397</f>
        <v>1099.4999999999993</v>
      </c>
    </row>
    <row r="394" spans="1:2">
      <c r="A394" t="str">
        <f>Input!U398</f>
        <v>17-ott-2008</v>
      </c>
      <c r="B394" s="25">
        <f>Input!Y398</f>
        <v>1026.6999999999994</v>
      </c>
    </row>
    <row r="395" spans="1:2">
      <c r="A395" t="str">
        <f>Input!U399</f>
        <v>21-ott-2008</v>
      </c>
      <c r="B395" s="25">
        <f>Input!Y399</f>
        <v>1024.8999999999994</v>
      </c>
    </row>
    <row r="396" spans="1:2">
      <c r="A396" t="str">
        <f>Input!U400</f>
        <v>22-ott-2008</v>
      </c>
      <c r="B396" s="25">
        <f>Input!Y400</f>
        <v>879.09999999999945</v>
      </c>
    </row>
    <row r="397" spans="1:2">
      <c r="A397" t="str">
        <f>Input!U401</f>
        <v>22-ott-2008</v>
      </c>
      <c r="B397" s="25">
        <f>Input!Y401</f>
        <v>1131.0999999999995</v>
      </c>
    </row>
    <row r="398" spans="1:2">
      <c r="A398" t="str">
        <f>Input!U402</f>
        <v>23-ott-2008</v>
      </c>
      <c r="B398" s="25">
        <f>Input!Y402</f>
        <v>931.09999999999945</v>
      </c>
    </row>
    <row r="399" spans="1:2">
      <c r="A399" t="str">
        <f>Input!U403</f>
        <v>23-ott-2008</v>
      </c>
      <c r="B399" s="25">
        <f>Input!Y403</f>
        <v>855.2999999999995</v>
      </c>
    </row>
    <row r="400" spans="1:2">
      <c r="A400" t="str">
        <f>Input!U404</f>
        <v>24-ott-2008</v>
      </c>
      <c r="B400" s="25">
        <f>Input!Y404</f>
        <v>809.49999999999955</v>
      </c>
    </row>
    <row r="401" spans="1:2">
      <c r="A401" t="str">
        <f>Input!U405</f>
        <v>30-ott-2008</v>
      </c>
      <c r="B401" s="25">
        <f>Input!Y405</f>
        <v>740.69999999999959</v>
      </c>
    </row>
    <row r="402" spans="1:2">
      <c r="A402" t="str">
        <f>Input!U406</f>
        <v>30-ott-2008</v>
      </c>
      <c r="B402" s="25">
        <f>Input!Y406</f>
        <v>893.59999999999957</v>
      </c>
    </row>
    <row r="403" spans="1:2">
      <c r="A403" t="str">
        <f>Input!U407</f>
        <v xml:space="preserve">3-nov-2008 </v>
      </c>
      <c r="B403" s="25">
        <f>Input!Y407</f>
        <v>846.79999999999961</v>
      </c>
    </row>
    <row r="404" spans="1:2">
      <c r="A404" t="str">
        <f>Input!U408</f>
        <v xml:space="preserve">4-nov-2008 </v>
      </c>
      <c r="B404" s="25">
        <f>Input!Y408</f>
        <v>1246.7999999999997</v>
      </c>
    </row>
    <row r="405" spans="1:2">
      <c r="A405" t="str">
        <f>Input!U409</f>
        <v xml:space="preserve">6-nov-2008 </v>
      </c>
      <c r="B405" s="25">
        <f>Input!Y409</f>
        <v>1290.6999999999998</v>
      </c>
    </row>
    <row r="406" spans="1:2">
      <c r="A406" t="str">
        <f>Input!U410</f>
        <v xml:space="preserve">7-nov-2008 </v>
      </c>
      <c r="B406" s="25">
        <f>Input!Y410</f>
        <v>1035.9999999999998</v>
      </c>
    </row>
    <row r="407" spans="1:2">
      <c r="A407" t="str">
        <f>Input!U411</f>
        <v>13-nov-2008</v>
      </c>
      <c r="B407" s="25">
        <f>Input!Y411</f>
        <v>1053.1999999999998</v>
      </c>
    </row>
    <row r="408" spans="1:2">
      <c r="A408" t="str">
        <f>Input!U412</f>
        <v>14-nov-2008</v>
      </c>
      <c r="B408" s="25">
        <f>Input!Y412</f>
        <v>1013.3999999999999</v>
      </c>
    </row>
    <row r="409" spans="1:2">
      <c r="A409" t="str">
        <f>Input!U413</f>
        <v>14-nov-2008</v>
      </c>
      <c r="B409" s="25">
        <f>Input!Y413</f>
        <v>956.89999999999986</v>
      </c>
    </row>
    <row r="410" spans="1:2">
      <c r="A410" t="str">
        <f>Input!U414</f>
        <v>17-nov-2008</v>
      </c>
      <c r="B410" s="25">
        <f>Input!Y414</f>
        <v>932.89999999999986</v>
      </c>
    </row>
    <row r="411" spans="1:2">
      <c r="A411" t="str">
        <f>Input!U415</f>
        <v>19-nov-2008</v>
      </c>
      <c r="B411" s="25">
        <f>Input!Y415</f>
        <v>879.09999999999991</v>
      </c>
    </row>
    <row r="412" spans="1:2">
      <c r="A412" t="str">
        <f>Input!U416</f>
        <v>19-nov-2008</v>
      </c>
      <c r="B412" s="25">
        <f>Input!Y416</f>
        <v>812.49999999999989</v>
      </c>
    </row>
    <row r="413" spans="1:2">
      <c r="A413" t="str">
        <f>Input!U417</f>
        <v xml:space="preserve">2-dic-2008 </v>
      </c>
      <c r="B413" s="25">
        <f>Input!Y417</f>
        <v>886.49999999999989</v>
      </c>
    </row>
    <row r="414" spans="1:2">
      <c r="A414" t="str">
        <f>Input!U418</f>
        <v xml:space="preserve">3-dic-2008 </v>
      </c>
      <c r="B414" s="25">
        <f>Input!Y418</f>
        <v>883.69999999999993</v>
      </c>
    </row>
    <row r="415" spans="1:2">
      <c r="A415" t="str">
        <f>Input!U419</f>
        <v xml:space="preserve">5-dic-2008 </v>
      </c>
      <c r="B415" s="25">
        <f>Input!Y419</f>
        <v>1060.8</v>
      </c>
    </row>
    <row r="416" spans="1:2">
      <c r="A416" t="str">
        <f>Input!U420</f>
        <v xml:space="preserve">9-dic-2008 </v>
      </c>
      <c r="B416" s="25">
        <f>Input!Y420</f>
        <v>1017.6999999999999</v>
      </c>
    </row>
    <row r="417" spans="1:2">
      <c r="A417" t="str">
        <f>Input!U421</f>
        <v>11-dic-2008</v>
      </c>
      <c r="B417" s="25">
        <f>Input!Y421</f>
        <v>958.9</v>
      </c>
    </row>
    <row r="418" spans="1:2">
      <c r="A418" t="str">
        <f>Input!U422</f>
        <v>12-dic-2008</v>
      </c>
      <c r="B418" s="25">
        <f>Input!Y422</f>
        <v>1119.5</v>
      </c>
    </row>
    <row r="419" spans="1:2">
      <c r="A419" t="str">
        <f>Input!U423</f>
        <v>16-dic-2008</v>
      </c>
      <c r="B419" s="25">
        <f>Input!Y423</f>
        <v>1074.7</v>
      </c>
    </row>
    <row r="420" spans="1:2">
      <c r="A420" t="str">
        <f>Input!U424</f>
        <v>16-dic-2008</v>
      </c>
      <c r="B420" s="25">
        <f>Input!Y424</f>
        <v>1200.7</v>
      </c>
    </row>
    <row r="421" spans="1:2">
      <c r="A421" t="str">
        <f>Input!U425</f>
        <v>17-dic-2008</v>
      </c>
      <c r="B421" s="25">
        <f>Input!Y425</f>
        <v>1159.9000000000001</v>
      </c>
    </row>
    <row r="422" spans="1:2">
      <c r="A422" t="str">
        <f>Input!U426</f>
        <v>19-dic-2008</v>
      </c>
      <c r="B422" s="25">
        <f>Input!Y426</f>
        <v>1107.1000000000001</v>
      </c>
    </row>
    <row r="423" spans="1:2">
      <c r="A423" t="str">
        <f>Input!U427</f>
        <v>14-gen-2009</v>
      </c>
      <c r="B423" s="25">
        <f>Input!Y427</f>
        <v>1362.1000000000001</v>
      </c>
    </row>
    <row r="424" spans="1:2">
      <c r="A424" t="str">
        <f>Input!U428</f>
        <v>14-gen-2009</v>
      </c>
      <c r="B424" s="25">
        <f>Input!Y428</f>
        <v>1281.1000000000001</v>
      </c>
    </row>
    <row r="425" spans="1:2">
      <c r="A425" t="str">
        <f>Input!U429</f>
        <v>16-gen-2009</v>
      </c>
      <c r="B425" s="25">
        <f>Input!Y429</f>
        <v>1233.3000000000002</v>
      </c>
    </row>
    <row r="426" spans="1:2">
      <c r="A426" t="str">
        <f>Input!U430</f>
        <v>16-gen-2009</v>
      </c>
      <c r="B426" s="25">
        <f>Input!Y430</f>
        <v>1126.2000000000003</v>
      </c>
    </row>
    <row r="427" spans="1:2">
      <c r="A427" t="str">
        <f>Input!U431</f>
        <v>19-gen-2009</v>
      </c>
      <c r="B427" s="25">
        <f>Input!Y431</f>
        <v>1066.4000000000003</v>
      </c>
    </row>
    <row r="428" spans="1:2">
      <c r="A428" t="str">
        <f>Input!U432</f>
        <v>19-gen-2009</v>
      </c>
      <c r="B428" s="25">
        <f>Input!Y432</f>
        <v>1049.6000000000004</v>
      </c>
    </row>
    <row r="429" spans="1:2">
      <c r="A429" t="str">
        <f>Input!U433</f>
        <v>23-gen-2009</v>
      </c>
      <c r="B429" s="25">
        <f>Input!Y433</f>
        <v>953.50000000000034</v>
      </c>
    </row>
    <row r="430" spans="1:2">
      <c r="A430" t="str">
        <f>Input!U434</f>
        <v>27-gen-2009</v>
      </c>
      <c r="B430" s="25">
        <f>Input!Y434</f>
        <v>863.50000000000034</v>
      </c>
    </row>
    <row r="431" spans="1:2">
      <c r="A431" t="str">
        <f>Input!U435</f>
        <v>29-gen-2009</v>
      </c>
      <c r="B431" s="25">
        <f>Input!Y435</f>
        <v>754.60000000000036</v>
      </c>
    </row>
    <row r="432" spans="1:2">
      <c r="A432" t="str">
        <f>Input!U436</f>
        <v>30-gen-2009</v>
      </c>
      <c r="B432" s="25">
        <f>Input!Y436</f>
        <v>830.60000000000036</v>
      </c>
    </row>
    <row r="433" spans="1:2">
      <c r="A433" t="str">
        <f>Input!U437</f>
        <v>30-gen-2009</v>
      </c>
      <c r="B433" s="25">
        <f>Input!Y437</f>
        <v>780.80000000000041</v>
      </c>
    </row>
    <row r="434" spans="1:2">
      <c r="A434" t="str">
        <f>Input!U438</f>
        <v xml:space="preserve">3-feb-2009 </v>
      </c>
      <c r="B434" s="25">
        <f>Input!Y438</f>
        <v>950.00000000000045</v>
      </c>
    </row>
    <row r="435" spans="1:2">
      <c r="A435" t="str">
        <f>Input!U439</f>
        <v xml:space="preserve">5-feb-2009 </v>
      </c>
      <c r="B435" s="25">
        <f>Input!Y439</f>
        <v>1041.0000000000005</v>
      </c>
    </row>
    <row r="436" spans="1:2">
      <c r="A436" t="str">
        <f>Input!U440</f>
        <v>10-feb-2009</v>
      </c>
      <c r="B436" s="25">
        <f>Input!Y440</f>
        <v>972.2000000000005</v>
      </c>
    </row>
    <row r="437" spans="1:2">
      <c r="A437" t="str">
        <f>Input!U441</f>
        <v>12-feb-2009</v>
      </c>
      <c r="B437" s="25">
        <f>Input!Y441</f>
        <v>1049.2000000000005</v>
      </c>
    </row>
    <row r="438" spans="1:2">
      <c r="A438" t="str">
        <f>Input!U442</f>
        <v>13-feb-2009</v>
      </c>
      <c r="B438" s="25">
        <f>Input!Y442</f>
        <v>976.30000000000052</v>
      </c>
    </row>
    <row r="439" spans="1:2">
      <c r="A439" t="str">
        <f>Input!U443</f>
        <v>16-feb-2009</v>
      </c>
      <c r="B439" s="25">
        <f>Input!Y443</f>
        <v>902.50000000000057</v>
      </c>
    </row>
    <row r="440" spans="1:2">
      <c r="A440" t="str">
        <f>Input!U444</f>
        <v>16-feb-2009</v>
      </c>
      <c r="B440" s="25">
        <f>Input!Y444</f>
        <v>1035.9000000000005</v>
      </c>
    </row>
    <row r="441" spans="1:2">
      <c r="A441" t="str">
        <f>Input!U445</f>
        <v>17-feb-2009</v>
      </c>
      <c r="B441" s="25">
        <f>Input!Y445</f>
        <v>985.50000000000057</v>
      </c>
    </row>
    <row r="442" spans="1:2">
      <c r="A442" t="str">
        <f>Input!U446</f>
        <v>18-feb-2009</v>
      </c>
      <c r="B442" s="25">
        <f>Input!Y446</f>
        <v>947.90000000000055</v>
      </c>
    </row>
    <row r="443" spans="1:2">
      <c r="A443" t="str">
        <f>Input!U447</f>
        <v>18-feb-2009</v>
      </c>
      <c r="B443" s="25">
        <f>Input!Y447</f>
        <v>862.90000000000055</v>
      </c>
    </row>
    <row r="444" spans="1:2">
      <c r="A444" t="str">
        <f>Input!U448</f>
        <v>19-feb-2009</v>
      </c>
      <c r="B444" s="25">
        <f>Input!Y448</f>
        <v>839.10000000000059</v>
      </c>
    </row>
    <row r="445" spans="1:2">
      <c r="A445" t="str">
        <f>Input!U449</f>
        <v>24-feb-2009</v>
      </c>
      <c r="B445" s="25">
        <f>Input!Y449</f>
        <v>829.30000000000064</v>
      </c>
    </row>
    <row r="446" spans="1:2">
      <c r="A446" t="str">
        <f>Input!U450</f>
        <v>26-feb-2009</v>
      </c>
      <c r="B446" s="25">
        <f>Input!Y450</f>
        <v>753.50000000000068</v>
      </c>
    </row>
    <row r="447" spans="1:2">
      <c r="A447" t="str">
        <f>Input!U451</f>
        <v>27-feb-2009</v>
      </c>
      <c r="B447" s="25">
        <f>Input!Y451</f>
        <v>770.70000000000073</v>
      </c>
    </row>
    <row r="448" spans="1:2">
      <c r="A448" t="str">
        <f>Input!U452</f>
        <v>27-feb-2009</v>
      </c>
      <c r="B448" s="25">
        <f>Input!Y452</f>
        <v>706.80000000000075</v>
      </c>
    </row>
    <row r="449" spans="1:2">
      <c r="A449" t="str">
        <f>Input!U453</f>
        <v xml:space="preserve">2-mar-2009 </v>
      </c>
      <c r="B449" s="25">
        <f>Input!Y453</f>
        <v>682.70000000000073</v>
      </c>
    </row>
    <row r="450" spans="1:2">
      <c r="A450" t="str">
        <f>Input!U454</f>
        <v xml:space="preserve">4-mar-2009 </v>
      </c>
      <c r="B450" s="25">
        <f>Input!Y454</f>
        <v>757.6000000000007</v>
      </c>
    </row>
    <row r="451" spans="1:2">
      <c r="A451" t="str">
        <f>Input!U455</f>
        <v xml:space="preserve">5-mar-2009 </v>
      </c>
      <c r="B451" s="25">
        <f>Input!Y455</f>
        <v>673.00000000000068</v>
      </c>
    </row>
    <row r="452" spans="1:2">
      <c r="A452" t="str">
        <f>Input!U456</f>
        <v xml:space="preserve">6-mar-2009 </v>
      </c>
      <c r="B452" s="25">
        <f>Input!Y456</f>
        <v>660.20000000000073</v>
      </c>
    </row>
    <row r="453" spans="1:2">
      <c r="A453" t="str">
        <f>Input!U457</f>
        <v>11-mar-2009</v>
      </c>
      <c r="B453" s="25">
        <f>Input!Y457</f>
        <v>669.40000000000077</v>
      </c>
    </row>
    <row r="454" spans="1:2">
      <c r="A454" t="str">
        <f>Input!U458</f>
        <v>13-mar-2009</v>
      </c>
      <c r="B454" s="25">
        <f>Input!Y458</f>
        <v>634.60000000000082</v>
      </c>
    </row>
    <row r="455" spans="1:2">
      <c r="A455" t="str">
        <f>Input!U459</f>
        <v>16-mar-2009</v>
      </c>
      <c r="B455" s="25">
        <f>Input!Y459</f>
        <v>718.20000000000084</v>
      </c>
    </row>
    <row r="456" spans="1:2">
      <c r="A456" t="str">
        <f>Input!U460</f>
        <v>17-mar-2009</v>
      </c>
      <c r="B456" s="25">
        <f>Input!Y460</f>
        <v>712.40000000000089</v>
      </c>
    </row>
    <row r="457" spans="1:2">
      <c r="A457" t="str">
        <f>Input!U461</f>
        <v>18-mar-2009</v>
      </c>
      <c r="B457" s="25">
        <f>Input!Y461</f>
        <v>666.60000000000093</v>
      </c>
    </row>
    <row r="458" spans="1:2">
      <c r="A458" t="str">
        <f>Input!U462</f>
        <v>18-mar-2009</v>
      </c>
      <c r="B458" s="25">
        <f>Input!Y462</f>
        <v>590.80000000000098</v>
      </c>
    </row>
    <row r="459" spans="1:2">
      <c r="A459" t="str">
        <f>Input!U463</f>
        <v>19-mar-2009</v>
      </c>
      <c r="B459" s="25">
        <f>Input!Y463</f>
        <v>543.00000000000102</v>
      </c>
    </row>
    <row r="460" spans="1:2">
      <c r="A460" t="str">
        <f>Input!U464</f>
        <v>20-mar-2009</v>
      </c>
      <c r="B460" s="25">
        <f>Input!Y464</f>
        <v>665.20000000000107</v>
      </c>
    </row>
    <row r="461" spans="1:2">
      <c r="A461" t="str">
        <f>Input!U465</f>
        <v>25-mar-2009</v>
      </c>
      <c r="B461" s="25">
        <f>Input!Y465</f>
        <v>612.10000000000105</v>
      </c>
    </row>
    <row r="462" spans="1:2">
      <c r="A462" t="str">
        <f>Input!U466</f>
        <v>25-mar-2009</v>
      </c>
      <c r="B462" s="25">
        <f>Input!Y466</f>
        <v>412.10000000000105</v>
      </c>
    </row>
    <row r="463" spans="1:2">
      <c r="A463" t="str">
        <f>Input!U467</f>
        <v>27-mar-2009</v>
      </c>
      <c r="B463" s="25">
        <f>Input!Y467</f>
        <v>615.00000000000102</v>
      </c>
    </row>
    <row r="464" spans="1:2">
      <c r="A464" t="str">
        <f>Input!U468</f>
        <v>27-mar-2009</v>
      </c>
      <c r="B464" s="25">
        <f>Input!Y468</f>
        <v>670.00000000000102</v>
      </c>
    </row>
    <row r="465" spans="1:2">
      <c r="A465" t="str">
        <f>Input!U469</f>
        <v>27-mar-2009</v>
      </c>
      <c r="B465" s="25">
        <f>Input!Y469</f>
        <v>598.900000000001</v>
      </c>
    </row>
    <row r="466" spans="1:2">
      <c r="A466" t="str">
        <f>Input!U470</f>
        <v>31-mar-2009</v>
      </c>
      <c r="B466" s="25">
        <f>Input!Y470</f>
        <v>671.50000000000102</v>
      </c>
    </row>
    <row r="467" spans="1:2">
      <c r="A467" t="str">
        <f>Input!U471</f>
        <v xml:space="preserve">1-apr-2009 </v>
      </c>
      <c r="B467" s="25">
        <f>Input!Y471</f>
        <v>894.900000000001</v>
      </c>
    </row>
    <row r="468" spans="1:2">
      <c r="A468" t="str">
        <f>Input!U472</f>
        <v xml:space="preserve">2-apr-2009 </v>
      </c>
      <c r="B468" s="25">
        <f>Input!Y472</f>
        <v>992.900000000001</v>
      </c>
    </row>
    <row r="469" spans="1:2">
      <c r="A469" t="str">
        <f>Input!U473</f>
        <v xml:space="preserve">3-apr-2009 </v>
      </c>
      <c r="B469" s="25">
        <f>Input!Y473</f>
        <v>1017.900000000001</v>
      </c>
    </row>
    <row r="470" spans="1:2">
      <c r="A470" t="str">
        <f>Input!U474</f>
        <v xml:space="preserve">3-apr-2009 </v>
      </c>
      <c r="B470" s="25">
        <f>Input!Y474</f>
        <v>951.30000000000098</v>
      </c>
    </row>
    <row r="471" spans="1:2">
      <c r="A471" t="str">
        <f>Input!U475</f>
        <v xml:space="preserve">6-apr-2009 </v>
      </c>
      <c r="B471" s="25">
        <f>Input!Y475</f>
        <v>925.50000000000102</v>
      </c>
    </row>
    <row r="472" spans="1:2">
      <c r="A472" t="str">
        <f>Input!U476</f>
        <v xml:space="preserve">8-apr-2009 </v>
      </c>
      <c r="B472" s="25">
        <f>Input!Y476</f>
        <v>1102.400000000001</v>
      </c>
    </row>
    <row r="473" spans="1:2">
      <c r="A473" t="str">
        <f>Input!U477</f>
        <v xml:space="preserve">8-apr-2009 </v>
      </c>
      <c r="B473" s="25">
        <f>Input!Y477</f>
        <v>1039.600000000001</v>
      </c>
    </row>
    <row r="474" spans="1:2">
      <c r="A474" t="str">
        <f>Input!U478</f>
        <v>14-apr-2009</v>
      </c>
      <c r="B474" s="25">
        <f>Input!Y478</f>
        <v>1029.8000000000011</v>
      </c>
    </row>
    <row r="475" spans="1:2">
      <c r="A475" t="str">
        <f>Input!U479</f>
        <v>14-apr-2009</v>
      </c>
      <c r="B475" s="25">
        <f>Input!Y479</f>
        <v>967.80000000000109</v>
      </c>
    </row>
    <row r="476" spans="1:2">
      <c r="A476" t="str">
        <f>Input!U480</f>
        <v>15-apr-2009</v>
      </c>
      <c r="B476" s="25">
        <f>Input!Y480</f>
        <v>1054.7000000000012</v>
      </c>
    </row>
    <row r="477" spans="1:2">
      <c r="A477" t="str">
        <f>Input!U481</f>
        <v>16-apr-2009</v>
      </c>
      <c r="B477" s="25">
        <f>Input!Y481</f>
        <v>1032.6000000000013</v>
      </c>
    </row>
    <row r="478" spans="1:2">
      <c r="A478" t="str">
        <f>Input!U482</f>
        <v>17-apr-2009</v>
      </c>
      <c r="B478" s="25">
        <f>Input!Y482</f>
        <v>976.00000000000125</v>
      </c>
    </row>
    <row r="479" spans="1:2">
      <c r="A479" t="str">
        <f>Input!U483</f>
        <v>22-apr-2009</v>
      </c>
      <c r="B479" s="25">
        <f>Input!Y483</f>
        <v>941.2000000000013</v>
      </c>
    </row>
    <row r="480" spans="1:2">
      <c r="A480" t="str">
        <f>Input!U484</f>
        <v>24-apr-2009</v>
      </c>
      <c r="B480" s="25">
        <f>Input!Y484</f>
        <v>960.40000000000134</v>
      </c>
    </row>
    <row r="481" spans="1:2">
      <c r="A481" t="str">
        <f>Input!U485</f>
        <v>27-apr-2009</v>
      </c>
      <c r="B481" s="25">
        <f>Input!Y485</f>
        <v>1070.4000000000015</v>
      </c>
    </row>
    <row r="482" spans="1:2">
      <c r="A482" t="str">
        <f>Input!U486</f>
        <v>28-apr-2009</v>
      </c>
      <c r="B482" s="25">
        <f>Input!Y486</f>
        <v>1025.6000000000015</v>
      </c>
    </row>
    <row r="483" spans="1:2">
      <c r="A483" t="str">
        <f>Input!U487</f>
        <v>29-apr-2009</v>
      </c>
      <c r="B483" s="25">
        <f>Input!Y487</f>
        <v>1191.0000000000016</v>
      </c>
    </row>
    <row r="484" spans="1:2">
      <c r="A484" t="str">
        <f>Input!U488</f>
        <v>30-apr-2009</v>
      </c>
      <c r="B484" s="25">
        <f>Input!Y488</f>
        <v>1088.0000000000016</v>
      </c>
    </row>
    <row r="485" spans="1:2">
      <c r="A485" t="str">
        <f>Input!U489</f>
        <v xml:space="preserve">8-mag-2009 </v>
      </c>
      <c r="B485" s="25">
        <f>Input!Y489</f>
        <v>1066.2000000000016</v>
      </c>
    </row>
    <row r="486" spans="1:2">
      <c r="A486" t="str">
        <f>Input!U490</f>
        <v xml:space="preserve">8-mag-2009 </v>
      </c>
      <c r="B486" s="25">
        <f>Input!Y490</f>
        <v>1150.2000000000016</v>
      </c>
    </row>
    <row r="487" spans="1:2">
      <c r="A487" t="str">
        <f>Input!U491</f>
        <v>12-mag-2009</v>
      </c>
      <c r="B487" s="25">
        <f>Input!Y491</f>
        <v>1024.2000000000016</v>
      </c>
    </row>
    <row r="488" spans="1:2">
      <c r="A488" t="str">
        <f>Input!U492</f>
        <v>12-mag-2009</v>
      </c>
      <c r="B488" s="25">
        <f>Input!Y492</f>
        <v>969.40000000000168</v>
      </c>
    </row>
    <row r="489" spans="1:2">
      <c r="A489" t="str">
        <f>Input!U493</f>
        <v>18-mag-2009</v>
      </c>
      <c r="B489" s="25">
        <f>Input!Y493</f>
        <v>1145.8000000000018</v>
      </c>
    </row>
    <row r="490" spans="1:2">
      <c r="A490" t="str">
        <f>Input!U494</f>
        <v>18-mag-2009</v>
      </c>
      <c r="B490" s="25">
        <f>Input!Y494</f>
        <v>1388.8000000000018</v>
      </c>
    </row>
    <row r="491" spans="1:2">
      <c r="A491" t="str">
        <f>Input!U495</f>
        <v>19-mag-2009</v>
      </c>
      <c r="B491" s="25">
        <f>Input!Y495</f>
        <v>1398.8000000000018</v>
      </c>
    </row>
    <row r="492" spans="1:2">
      <c r="A492" t="str">
        <f>Input!U496</f>
        <v>21-mag-2009</v>
      </c>
      <c r="B492" s="25">
        <f>Input!Y496</f>
        <v>1460.2000000000019</v>
      </c>
    </row>
    <row r="493" spans="1:2">
      <c r="A493" t="str">
        <f>Input!U497</f>
        <v>22-mag-2009</v>
      </c>
      <c r="B493" s="25">
        <f>Input!Y497</f>
        <v>1405.2000000000019</v>
      </c>
    </row>
    <row r="494" spans="1:2">
      <c r="A494" t="str">
        <f>Input!U498</f>
        <v>25-mag-2009</v>
      </c>
      <c r="B494" s="25">
        <f>Input!Y498</f>
        <v>1329.4000000000019</v>
      </c>
    </row>
    <row r="495" spans="1:2">
      <c r="A495" t="str">
        <f>Input!U499</f>
        <v>26-mag-2009</v>
      </c>
      <c r="B495" s="25">
        <f>Input!Y499</f>
        <v>1293.600000000002</v>
      </c>
    </row>
    <row r="496" spans="1:2">
      <c r="A496" t="str">
        <f>Input!U500</f>
        <v>26-mag-2009</v>
      </c>
      <c r="B496" s="25">
        <f>Input!Y500</f>
        <v>1306.000000000002</v>
      </c>
    </row>
    <row r="497" spans="1:2">
      <c r="A497" t="str">
        <f>Input!U501</f>
        <v>28-mag-2009</v>
      </c>
      <c r="B497" s="25">
        <f>Input!Y501</f>
        <v>1234.2000000000021</v>
      </c>
    </row>
    <row r="498" spans="1:2">
      <c r="A498" t="str">
        <f>Input!U502</f>
        <v>29-mag-2009</v>
      </c>
      <c r="B498" s="25">
        <f>Input!Y502</f>
        <v>1148.6000000000022</v>
      </c>
    </row>
    <row r="499" spans="1:2">
      <c r="A499" t="str">
        <f>Input!U503</f>
        <v>29-mag-2009</v>
      </c>
      <c r="B499" s="25">
        <f>Input!Y503</f>
        <v>1084.8000000000022</v>
      </c>
    </row>
    <row r="500" spans="1:2">
      <c r="A500" t="str">
        <f>Input!U504</f>
        <v xml:space="preserve">1-giu-2009 </v>
      </c>
      <c r="B500" s="25">
        <f>Input!Y504</f>
        <v>1123.0000000000023</v>
      </c>
    </row>
    <row r="501" spans="1:2">
      <c r="A501" t="str">
        <f>Input!U505</f>
        <v xml:space="preserve">3-giu-2009 </v>
      </c>
      <c r="B501" s="25">
        <f>Input!Y505</f>
        <v>1145.2000000000023</v>
      </c>
    </row>
    <row r="502" spans="1:2">
      <c r="A502" t="str">
        <f>Input!U506</f>
        <v xml:space="preserve">3-giu-2009 </v>
      </c>
      <c r="B502" s="25">
        <f>Input!Y506</f>
        <v>1104.7000000000023</v>
      </c>
    </row>
    <row r="503" spans="1:2">
      <c r="A503" t="str">
        <f>Input!U507</f>
        <v xml:space="preserve">9-giu-2009 </v>
      </c>
      <c r="B503" s="25">
        <f>Input!Y507</f>
        <v>1036.7000000000023</v>
      </c>
    </row>
    <row r="504" spans="1:2">
      <c r="A504" t="str">
        <f>Input!U508</f>
        <v xml:space="preserve">9-giu-2009 </v>
      </c>
      <c r="B504" s="25">
        <f>Input!Y508</f>
        <v>991.90000000000236</v>
      </c>
    </row>
    <row r="505" spans="1:2">
      <c r="A505" t="str">
        <f>Input!U509</f>
        <v>10-giu-2009</v>
      </c>
      <c r="B505" s="25">
        <f>Input!Y509</f>
        <v>987.10000000000241</v>
      </c>
    </row>
    <row r="506" spans="1:2">
      <c r="A506" t="str">
        <f>Input!U510</f>
        <v>12-giu-2009</v>
      </c>
      <c r="B506" s="25">
        <f>Input!Y510</f>
        <v>1164.5000000000025</v>
      </c>
    </row>
    <row r="507" spans="1:2">
      <c r="A507" t="str">
        <f>Input!U511</f>
        <v>19-giu-2009</v>
      </c>
      <c r="B507" s="25">
        <f>Input!Y511</f>
        <v>1287.4000000000026</v>
      </c>
    </row>
    <row r="508" spans="1:2">
      <c r="A508" t="str">
        <f>Input!U512</f>
        <v>22-giu-2009</v>
      </c>
      <c r="B508" s="25">
        <f>Input!Y512</f>
        <v>1255.0000000000025</v>
      </c>
    </row>
    <row r="509" spans="1:2">
      <c r="A509" t="str">
        <f>Input!U513</f>
        <v>23-giu-2009</v>
      </c>
      <c r="B509" s="25">
        <f>Input!Y513</f>
        <v>1330.9000000000026</v>
      </c>
    </row>
    <row r="510" spans="1:2">
      <c r="A510" t="str">
        <f>Input!U514</f>
        <v>23-giu-2009</v>
      </c>
      <c r="B510" s="25">
        <f>Input!Y514</f>
        <v>1334.8000000000027</v>
      </c>
    </row>
    <row r="511" spans="1:2">
      <c r="A511" t="str">
        <f>Input!U515</f>
        <v>23-giu-2009</v>
      </c>
      <c r="B511" s="25">
        <f>Input!Y515</f>
        <v>1324.7000000000028</v>
      </c>
    </row>
    <row r="512" spans="1:2">
      <c r="A512" t="str">
        <f>Input!U516</f>
        <v>24-giu-2009</v>
      </c>
      <c r="B512" s="25">
        <f>Input!Y516</f>
        <v>1352.1000000000029</v>
      </c>
    </row>
    <row r="513" spans="1:2">
      <c r="A513" t="str">
        <f>Input!U517</f>
        <v>25-giu-2009</v>
      </c>
      <c r="B513" s="25">
        <f>Input!Y517</f>
        <v>1243.1000000000029</v>
      </c>
    </row>
    <row r="514" spans="1:2">
      <c r="A514" t="str">
        <f>Input!U518</f>
        <v>25-giu-2009</v>
      </c>
      <c r="B514" s="25">
        <f>Input!Y518</f>
        <v>1199.9000000000028</v>
      </c>
    </row>
    <row r="515" spans="1:2">
      <c r="A515" t="str">
        <f>Input!U519</f>
        <v>26-giu-2009</v>
      </c>
      <c r="B515" s="25">
        <f>Input!Y519</f>
        <v>1169.1000000000029</v>
      </c>
    </row>
    <row r="516" spans="1:2">
      <c r="A516" t="str">
        <f>Input!U520</f>
        <v>29-giu-2009</v>
      </c>
      <c r="B516" s="25">
        <f>Input!Y520</f>
        <v>1312.1000000000029</v>
      </c>
    </row>
    <row r="517" spans="1:2">
      <c r="A517" t="str">
        <f>Input!U521</f>
        <v xml:space="preserve">2-lug-2009 </v>
      </c>
      <c r="B517" s="25">
        <f>Input!Y521</f>
        <v>1466.000000000003</v>
      </c>
    </row>
    <row r="518" spans="1:2">
      <c r="A518" t="str">
        <f>Input!U522</f>
        <v xml:space="preserve">6-lug-2009 </v>
      </c>
      <c r="B518" s="25">
        <f>Input!Y522</f>
        <v>1456.200000000003</v>
      </c>
    </row>
    <row r="519" spans="1:2">
      <c r="A519" t="str">
        <f>Input!U523</f>
        <v xml:space="preserve">6-lug-2009 </v>
      </c>
      <c r="B519" s="25">
        <f>Input!Y523</f>
        <v>1436.1000000000031</v>
      </c>
    </row>
    <row r="520" spans="1:2">
      <c r="A520" t="str">
        <f>Input!U524</f>
        <v xml:space="preserve">8-lug-2009 </v>
      </c>
      <c r="B520" s="25">
        <f>Input!Y524</f>
        <v>1399.5000000000032</v>
      </c>
    </row>
    <row r="521" spans="1:2">
      <c r="A521" t="str">
        <f>Input!U525</f>
        <v xml:space="preserve">9-lug-2009 </v>
      </c>
      <c r="B521" s="25">
        <f>Input!Y525</f>
        <v>1370.7000000000032</v>
      </c>
    </row>
    <row r="522" spans="1:2">
      <c r="A522" t="str">
        <f>Input!U526</f>
        <v>10-lug-2009</v>
      </c>
      <c r="B522" s="25">
        <f>Input!Y526</f>
        <v>1375.9000000000033</v>
      </c>
    </row>
    <row r="523" spans="1:2">
      <c r="A523" t="str">
        <f>Input!U527</f>
        <v>15-lug-2009</v>
      </c>
      <c r="B523" s="25">
        <f>Input!Y527</f>
        <v>1531.9000000000033</v>
      </c>
    </row>
    <row r="524" spans="1:2">
      <c r="A524" t="str">
        <f>Input!U528</f>
        <v>16-lug-2009</v>
      </c>
      <c r="B524" s="25">
        <f>Input!Y528</f>
        <v>1498.8000000000034</v>
      </c>
    </row>
    <row r="525" spans="1:2">
      <c r="A525" t="str">
        <f>Input!U529</f>
        <v>17-lug-2009</v>
      </c>
      <c r="B525" s="25">
        <f>Input!Y529</f>
        <v>1437.2000000000035</v>
      </c>
    </row>
    <row r="526" spans="1:2">
      <c r="A526" t="str">
        <f>Input!U530</f>
        <v>23-lug-2009</v>
      </c>
      <c r="B526" s="25">
        <f>Input!Y530</f>
        <v>1426.6000000000035</v>
      </c>
    </row>
    <row r="527" spans="1:2">
      <c r="A527" t="str">
        <f>Input!U531</f>
        <v>24-lug-2009</v>
      </c>
      <c r="B527" s="25">
        <f>Input!Y531</f>
        <v>1352.6000000000035</v>
      </c>
    </row>
    <row r="528" spans="1:2">
      <c r="A528" t="str">
        <f>Input!U532</f>
        <v>27-lug-2009</v>
      </c>
      <c r="B528" s="25">
        <f>Input!Y532</f>
        <v>1360.8000000000036</v>
      </c>
    </row>
    <row r="529" spans="1:2">
      <c r="A529" t="str">
        <f>Input!U533</f>
        <v>30-lug-2009</v>
      </c>
      <c r="B529" s="25">
        <f>Input!Y533</f>
        <v>1336.0000000000036</v>
      </c>
    </row>
    <row r="530" spans="1:2">
      <c r="A530" t="str">
        <f>Input!U534</f>
        <v>31-lug-2009</v>
      </c>
      <c r="B530" s="25">
        <f>Input!Y534</f>
        <v>1299.2000000000037</v>
      </c>
    </row>
    <row r="531" spans="1:2">
      <c r="A531" t="str">
        <f>Input!U535</f>
        <v xml:space="preserve">3-ago-2009 </v>
      </c>
      <c r="B531" s="25">
        <f>Input!Y535</f>
        <v>1287.4000000000037</v>
      </c>
    </row>
    <row r="532" spans="1:2">
      <c r="A532" t="str">
        <f>Input!U536</f>
        <v xml:space="preserve">3-ago-2009 </v>
      </c>
      <c r="B532" s="25">
        <f>Input!Y536</f>
        <v>1310.4000000000037</v>
      </c>
    </row>
    <row r="533" spans="1:2">
      <c r="A533" t="str">
        <f>Input!U537</f>
        <v xml:space="preserve">4-ago-2009 </v>
      </c>
      <c r="B533" s="25">
        <f>Input!Y537</f>
        <v>1270.8000000000038</v>
      </c>
    </row>
    <row r="534" spans="1:2">
      <c r="A534" t="str">
        <f>Input!U538</f>
        <v xml:space="preserve">5-ago-2009 </v>
      </c>
      <c r="B534" s="25">
        <f>Input!Y538</f>
        <v>1208.0000000000039</v>
      </c>
    </row>
    <row r="535" spans="1:2">
      <c r="A535" t="str">
        <f>Input!U539</f>
        <v xml:space="preserve">7-ago-2009 </v>
      </c>
      <c r="B535" s="25">
        <f>Input!Y539</f>
        <v>1170.2000000000039</v>
      </c>
    </row>
    <row r="536" spans="1:2">
      <c r="A536" t="str">
        <f>Input!U540</f>
        <v>11-ago-2009</v>
      </c>
      <c r="B536" s="25">
        <f>Input!Y540</f>
        <v>1376.2000000000039</v>
      </c>
    </row>
    <row r="537" spans="1:2">
      <c r="A537" t="str">
        <f>Input!U541</f>
        <v>12-ago-2009</v>
      </c>
      <c r="B537" s="25">
        <f>Input!Y541</f>
        <v>1496.100000000004</v>
      </c>
    </row>
    <row r="538" spans="1:2">
      <c r="A538" t="str">
        <f>Input!U542</f>
        <v>13-ago-2009</v>
      </c>
      <c r="B538" s="25">
        <f>Input!Y542</f>
        <v>1427.100000000004</v>
      </c>
    </row>
    <row r="539" spans="1:2">
      <c r="A539" t="str">
        <f>Input!U543</f>
        <v>14-ago-2009</v>
      </c>
      <c r="B539" s="25">
        <f>Input!Y543</f>
        <v>1352.300000000004</v>
      </c>
    </row>
    <row r="540" spans="1:2">
      <c r="A540" t="str">
        <f>Input!U544</f>
        <v>14-ago-2009</v>
      </c>
      <c r="B540" s="25">
        <f>Input!Y544</f>
        <v>1466.7000000000041</v>
      </c>
    </row>
    <row r="541" spans="1:2">
      <c r="A541" t="str">
        <f>Input!U545</f>
        <v>18-ago-2009</v>
      </c>
      <c r="B541" s="25">
        <f>Input!Y545</f>
        <v>1410.0000000000041</v>
      </c>
    </row>
    <row r="542" spans="1:2">
      <c r="A542" t="str">
        <f>Input!U546</f>
        <v>18-ago-2009</v>
      </c>
      <c r="B542" s="25">
        <f>Input!Y546</f>
        <v>1343.2000000000041</v>
      </c>
    </row>
    <row r="543" spans="1:2">
      <c r="A543" t="str">
        <f>Input!U547</f>
        <v>18-ago-2009</v>
      </c>
      <c r="B543" s="25">
        <f>Input!Y547</f>
        <v>1321.6000000000042</v>
      </c>
    </row>
    <row r="544" spans="1:2">
      <c r="A544" t="str">
        <f>Input!U548</f>
        <v>19-ago-2009</v>
      </c>
      <c r="B544" s="25">
        <f>Input!Y548</f>
        <v>1397.0000000000043</v>
      </c>
    </row>
    <row r="545" spans="1:2">
      <c r="A545" t="str">
        <f>Input!U549</f>
        <v>20-ago-2009</v>
      </c>
      <c r="B545" s="25">
        <f>Input!Y549</f>
        <v>1575.9000000000044</v>
      </c>
    </row>
    <row r="546" spans="1:2">
      <c r="A546" t="str">
        <f>Input!U550</f>
        <v>21-ago-2009</v>
      </c>
      <c r="B546" s="25">
        <f>Input!Y550</f>
        <v>1715.9000000000044</v>
      </c>
    </row>
    <row r="547" spans="1:2">
      <c r="A547" t="str">
        <f>Input!U551</f>
        <v>25-ago-2009</v>
      </c>
      <c r="B547" s="25">
        <f>Input!Y551</f>
        <v>1777.5000000000043</v>
      </c>
    </row>
    <row r="548" spans="1:2">
      <c r="A548" t="str">
        <f>Input!U552</f>
        <v>25-ago-2009</v>
      </c>
      <c r="B548" s="25">
        <f>Input!Y552</f>
        <v>1830.5000000000043</v>
      </c>
    </row>
    <row r="549" spans="1:2">
      <c r="A549" t="str">
        <f>Input!U553</f>
        <v>26-ago-2009</v>
      </c>
      <c r="B549" s="25">
        <f>Input!Y553</f>
        <v>1876.9000000000044</v>
      </c>
    </row>
    <row r="550" spans="1:2">
      <c r="A550" t="str">
        <f>Input!U554</f>
        <v>27-ago-2009</v>
      </c>
      <c r="B550" s="25">
        <f>Input!Y554</f>
        <v>1846.3000000000045</v>
      </c>
    </row>
    <row r="551" spans="1:2">
      <c r="A551" t="str">
        <f>Input!U555</f>
        <v>27-ago-2009</v>
      </c>
      <c r="B551" s="25">
        <f>Input!Y555</f>
        <v>1791.5000000000045</v>
      </c>
    </row>
    <row r="552" spans="1:2">
      <c r="A552" t="str">
        <f>Input!U556</f>
        <v>28-ago-2009</v>
      </c>
      <c r="B552" s="25">
        <f>Input!Y556</f>
        <v>1777.7000000000046</v>
      </c>
    </row>
    <row r="553" spans="1:2">
      <c r="A553" t="str">
        <f>Input!U557</f>
        <v xml:space="preserve">1-set-2009 </v>
      </c>
      <c r="B553" s="25">
        <f>Input!Y557</f>
        <v>1883.7000000000046</v>
      </c>
    </row>
    <row r="554" spans="1:2">
      <c r="A554" t="str">
        <f>Input!U558</f>
        <v xml:space="preserve">1-set-2009 </v>
      </c>
      <c r="B554" s="25">
        <f>Input!Y558</f>
        <v>1816.9000000000046</v>
      </c>
    </row>
    <row r="555" spans="1:2">
      <c r="A555" t="str">
        <f>Input!U559</f>
        <v xml:space="preserve">3-set-2009 </v>
      </c>
      <c r="B555" s="25">
        <f>Input!Y559</f>
        <v>1770.1000000000047</v>
      </c>
    </row>
    <row r="556" spans="1:2">
      <c r="A556" t="str">
        <f>Input!U560</f>
        <v xml:space="preserve">4-set-2009 </v>
      </c>
      <c r="B556" s="25">
        <f>Input!Y560</f>
        <v>1904.5000000000048</v>
      </c>
    </row>
    <row r="557" spans="1:2">
      <c r="A557" t="str">
        <f>Input!U561</f>
        <v xml:space="preserve">7-set-2009 </v>
      </c>
      <c r="B557" s="25">
        <f>Input!Y561</f>
        <v>1884.5000000000048</v>
      </c>
    </row>
    <row r="558" spans="1:2">
      <c r="A558" t="str">
        <f>Input!U562</f>
        <v xml:space="preserve">8-set-2009 </v>
      </c>
      <c r="B558" s="25">
        <f>Input!Y562</f>
        <v>1871.4000000000049</v>
      </c>
    </row>
    <row r="559" spans="1:2">
      <c r="A559" t="str">
        <f>Input!U563</f>
        <v xml:space="preserve">9-set-2009 </v>
      </c>
      <c r="B559" s="25">
        <f>Input!Y563</f>
        <v>1971.4000000000049</v>
      </c>
    </row>
    <row r="560" spans="1:2">
      <c r="A560" t="str">
        <f>Input!U564</f>
        <v>10-set-2009</v>
      </c>
      <c r="B560" s="25">
        <f>Input!Y564</f>
        <v>2042.9000000000049</v>
      </c>
    </row>
    <row r="561" spans="1:2">
      <c r="A561" t="str">
        <f>Input!U565</f>
        <v>11-set-2009</v>
      </c>
      <c r="B561" s="25">
        <f>Input!Y565</f>
        <v>2044.1000000000049</v>
      </c>
    </row>
    <row r="562" spans="1:2">
      <c r="A562" t="str">
        <f>Input!U566</f>
        <v>15-set-2009</v>
      </c>
      <c r="B562" s="25">
        <f>Input!Y566</f>
        <v>2114.500000000005</v>
      </c>
    </row>
    <row r="563" spans="1:2">
      <c r="A563" t="str">
        <f>Input!U567</f>
        <v>21-set-2009</v>
      </c>
      <c r="B563" s="25">
        <f>Input!Y567</f>
        <v>2173.9000000000051</v>
      </c>
    </row>
    <row r="564" spans="1:2">
      <c r="A564" t="str">
        <f>Input!U568</f>
        <v>23-set-2009</v>
      </c>
      <c r="B564" s="25">
        <f>Input!Y568</f>
        <v>2124.3000000000052</v>
      </c>
    </row>
    <row r="565" spans="1:2">
      <c r="A565" t="str">
        <f>Input!U569</f>
        <v>23-set-2009</v>
      </c>
      <c r="B565" s="25">
        <f>Input!Y569</f>
        <v>2099.2000000000053</v>
      </c>
    </row>
    <row r="566" spans="1:2">
      <c r="A566" t="str">
        <f>Input!U570</f>
        <v>24-set-2009</v>
      </c>
      <c r="B566" s="25">
        <f>Input!Y570</f>
        <v>2026.4000000000053</v>
      </c>
    </row>
    <row r="567" spans="1:2">
      <c r="A567" t="str">
        <f>Input!U571</f>
        <v>25-set-2009</v>
      </c>
      <c r="B567" s="25">
        <f>Input!Y571</f>
        <v>2124.3000000000052</v>
      </c>
    </row>
    <row r="568" spans="1:2">
      <c r="A568" t="str">
        <f>Input!U572</f>
        <v>28-set-2009</v>
      </c>
      <c r="B568" s="25">
        <f>Input!Y572</f>
        <v>2178.2000000000053</v>
      </c>
    </row>
    <row r="569" spans="1:2">
      <c r="A569" t="str">
        <f>Input!U573</f>
        <v>28-set-2009</v>
      </c>
      <c r="B569" s="25">
        <f>Input!Y573</f>
        <v>2121.4000000000051</v>
      </c>
    </row>
    <row r="570" spans="1:2">
      <c r="A570" t="str">
        <f>Input!U574</f>
        <v>30-set-2009</v>
      </c>
      <c r="B570" s="25">
        <f>Input!Y574</f>
        <v>2149.6000000000049</v>
      </c>
    </row>
    <row r="571" spans="1:2">
      <c r="A571" t="str">
        <f>Input!U575</f>
        <v>30-set-2009</v>
      </c>
      <c r="B571" s="25">
        <f>Input!Y575</f>
        <v>2038.9000000000049</v>
      </c>
    </row>
    <row r="572" spans="1:2">
      <c r="A572" t="str">
        <f>Input!U576</f>
        <v xml:space="preserve">1-ott-2009 </v>
      </c>
      <c r="B572" s="25">
        <f>Input!Y576</f>
        <v>2233.9000000000051</v>
      </c>
    </row>
    <row r="573" spans="1:2">
      <c r="A573" t="str">
        <f>Input!U577</f>
        <v xml:space="preserve">1-ott-2009 </v>
      </c>
      <c r="B573" s="25">
        <f>Input!Y577</f>
        <v>2342.8000000000052</v>
      </c>
    </row>
    <row r="574" spans="1:2">
      <c r="A574" t="str">
        <f>Input!U578</f>
        <v xml:space="preserve">2-ott-2009 </v>
      </c>
      <c r="B574" s="25">
        <f>Input!Y578</f>
        <v>2293.3000000000052</v>
      </c>
    </row>
    <row r="575" spans="1:2">
      <c r="A575" t="str">
        <f>Input!U579</f>
        <v xml:space="preserve">5-ott-2009 </v>
      </c>
      <c r="B575" s="25">
        <f>Input!Y579</f>
        <v>2436.2000000000053</v>
      </c>
    </row>
    <row r="576" spans="1:2">
      <c r="A576" t="str">
        <f>Input!U580</f>
        <v xml:space="preserve">6-ott-2009 </v>
      </c>
      <c r="B576" s="25">
        <f>Input!Y580</f>
        <v>2481.2000000000053</v>
      </c>
    </row>
    <row r="577" spans="1:2">
      <c r="A577" t="str">
        <f>Input!U581</f>
        <v xml:space="preserve">7-ott-2009 </v>
      </c>
      <c r="B577" s="25">
        <f>Input!Y581</f>
        <v>2452.6000000000054</v>
      </c>
    </row>
    <row r="578" spans="1:2">
      <c r="A578" t="str">
        <f>Input!U582</f>
        <v xml:space="preserve">7-ott-2009 </v>
      </c>
      <c r="B578" s="25">
        <f>Input!Y582</f>
        <v>2367.5000000000055</v>
      </c>
    </row>
    <row r="579" spans="1:2">
      <c r="A579" t="str">
        <f>Input!U583</f>
        <v xml:space="preserve">8-ott-2009 </v>
      </c>
      <c r="B579" s="25">
        <f>Input!Y583</f>
        <v>2422.0000000000055</v>
      </c>
    </row>
    <row r="580" spans="1:2">
      <c r="A580" t="str">
        <f>Input!U584</f>
        <v>12-ott-2009</v>
      </c>
      <c r="B580" s="25">
        <f>Input!Y584</f>
        <v>2400.9000000000055</v>
      </c>
    </row>
    <row r="581" spans="1:2">
      <c r="A581" t="str">
        <f>Input!U585</f>
        <v>13-ott-2009</v>
      </c>
      <c r="B581" s="25">
        <f>Input!Y585</f>
        <v>2502.1000000000054</v>
      </c>
    </row>
    <row r="582" spans="1:2">
      <c r="A582" t="str">
        <f>Input!U586</f>
        <v>15-ott-2009</v>
      </c>
      <c r="B582" s="25">
        <f>Input!Y586</f>
        <v>2478.5000000000055</v>
      </c>
    </row>
    <row r="583" spans="1:2">
      <c r="A583" t="str">
        <f>Input!U587</f>
        <v>16-ott-2009</v>
      </c>
      <c r="B583" s="25">
        <f>Input!Y587</f>
        <v>2472.7000000000053</v>
      </c>
    </row>
    <row r="584" spans="1:2">
      <c r="A584" t="str">
        <f>Input!U588</f>
        <v>19-ott-2009</v>
      </c>
      <c r="B584" s="25">
        <f>Input!Y588</f>
        <v>2453.9000000000051</v>
      </c>
    </row>
    <row r="585" spans="1:2">
      <c r="A585" t="str">
        <f>Input!U589</f>
        <v>21-ott-2009</v>
      </c>
      <c r="B585" s="25">
        <f>Input!Y589</f>
        <v>2253.9000000000051</v>
      </c>
    </row>
    <row r="586" spans="1:2">
      <c r="A586" t="str">
        <f>Input!U590</f>
        <v>21-ott-2009</v>
      </c>
      <c r="B586" s="25">
        <f>Input!Y590</f>
        <v>2332.000000000005</v>
      </c>
    </row>
    <row r="587" spans="1:2">
      <c r="A587" t="str">
        <f>Input!U591</f>
        <v>22-ott-2009</v>
      </c>
      <c r="B587" s="25">
        <f>Input!Y591</f>
        <v>2297.2000000000048</v>
      </c>
    </row>
    <row r="588" spans="1:2">
      <c r="A588" t="str">
        <f>Input!U592</f>
        <v>22-ott-2009</v>
      </c>
      <c r="B588" s="25">
        <f>Input!Y592</f>
        <v>2264.4000000000046</v>
      </c>
    </row>
    <row r="589" spans="1:2">
      <c r="A589" t="str">
        <f>Input!U593</f>
        <v>26-ott-2009</v>
      </c>
      <c r="B589" s="25">
        <f>Input!Y593</f>
        <v>2410.3000000000047</v>
      </c>
    </row>
    <row r="590" spans="1:2">
      <c r="A590" t="str">
        <f>Input!U594</f>
        <v>26-ott-2009</v>
      </c>
      <c r="B590" s="25">
        <f>Input!Y594</f>
        <v>2315.8000000000047</v>
      </c>
    </row>
    <row r="591" spans="1:2">
      <c r="A591" t="str">
        <f>Input!U595</f>
        <v xml:space="preserve">2-nov-2009 </v>
      </c>
      <c r="B591" s="25">
        <f>Input!Y595</f>
        <v>2263.0000000000045</v>
      </c>
    </row>
    <row r="592" spans="1:2">
      <c r="A592" t="str">
        <f>Input!U596</f>
        <v xml:space="preserve">3-nov-2009 </v>
      </c>
      <c r="B592" s="25">
        <f>Input!Y596</f>
        <v>2286.2000000000044</v>
      </c>
    </row>
    <row r="593" spans="1:2">
      <c r="A593" t="str">
        <f>Input!U597</f>
        <v xml:space="preserve">5-nov-2009 </v>
      </c>
      <c r="B593" s="25">
        <f>Input!Y597</f>
        <v>2269.4000000000042</v>
      </c>
    </row>
    <row r="594" spans="1:2">
      <c r="A594" t="str">
        <f>Input!U598</f>
        <v xml:space="preserve">6-nov-2009 </v>
      </c>
      <c r="B594" s="25">
        <f>Input!Y598</f>
        <v>2200.600000000004</v>
      </c>
    </row>
    <row r="595" spans="1:2">
      <c r="A595" t="str">
        <f>Input!U599</f>
        <v>10-nov-2009</v>
      </c>
      <c r="B595" s="25">
        <f>Input!Y599</f>
        <v>2147.0000000000041</v>
      </c>
    </row>
    <row r="596" spans="1:2">
      <c r="A596" t="str">
        <f>Input!U600</f>
        <v>12-nov-2009</v>
      </c>
      <c r="B596" s="25">
        <f>Input!Y600</f>
        <v>2109.2000000000039</v>
      </c>
    </row>
    <row r="597" spans="1:2">
      <c r="A597" t="str">
        <f>Input!U601</f>
        <v>12-nov-2009</v>
      </c>
      <c r="B597" s="25">
        <f>Input!Y601</f>
        <v>2074.600000000004</v>
      </c>
    </row>
    <row r="598" spans="1:2">
      <c r="A598" t="str">
        <f>Input!U602</f>
        <v>13-nov-2009</v>
      </c>
      <c r="B598" s="25">
        <f>Input!Y602</f>
        <v>2023.300000000004</v>
      </c>
    </row>
    <row r="599" spans="1:2">
      <c r="A599" t="str">
        <f>Input!U603</f>
        <v>17-nov-2009</v>
      </c>
      <c r="B599" s="25">
        <f>Input!Y603</f>
        <v>1992.7000000000041</v>
      </c>
    </row>
    <row r="600" spans="1:2">
      <c r="A600" t="str">
        <f>Input!U604</f>
        <v>17-nov-2009</v>
      </c>
      <c r="B600" s="25">
        <f>Input!Y604</f>
        <v>1940.5000000000041</v>
      </c>
    </row>
    <row r="601" spans="1:2">
      <c r="A601" t="str">
        <f>Input!U605</f>
        <v>23-nov-2009</v>
      </c>
      <c r="B601" s="25">
        <f>Input!Y605</f>
        <v>1972.7000000000041</v>
      </c>
    </row>
    <row r="602" spans="1:2">
      <c r="A602" t="str">
        <f>Input!U606</f>
        <v>24-nov-2009</v>
      </c>
      <c r="B602" s="25">
        <f>Input!Y606</f>
        <v>1949.7000000000041</v>
      </c>
    </row>
    <row r="603" spans="1:2">
      <c r="A603" t="str">
        <f>Input!U607</f>
        <v>25-nov-2009</v>
      </c>
      <c r="B603" s="25">
        <f>Input!Y607</f>
        <v>2134.9000000000042</v>
      </c>
    </row>
    <row r="604" spans="1:2">
      <c r="A604" t="str">
        <f>Input!U608</f>
        <v>25-nov-2009</v>
      </c>
      <c r="B604" s="25">
        <f>Input!Y608</f>
        <v>2069.100000000004</v>
      </c>
    </row>
    <row r="605" spans="1:2">
      <c r="A605" t="str">
        <f>Input!U609</f>
        <v xml:space="preserve">2-dic-2009 </v>
      </c>
      <c r="B605" s="25">
        <f>Input!Y609</f>
        <v>2034.5000000000041</v>
      </c>
    </row>
    <row r="606" spans="1:2">
      <c r="A606" t="str">
        <f>Input!U610</f>
        <v xml:space="preserve">3-dic-2009 </v>
      </c>
      <c r="B606" s="25">
        <f>Input!Y610</f>
        <v>2090.5000000000041</v>
      </c>
    </row>
    <row r="607" spans="1:2">
      <c r="A607" t="str">
        <f>Input!U611</f>
        <v xml:space="preserve">3-dic-2009 </v>
      </c>
      <c r="B607" s="25">
        <f>Input!Y611</f>
        <v>2070.7000000000039</v>
      </c>
    </row>
    <row r="608" spans="1:2">
      <c r="A608" t="str">
        <f>Input!U612</f>
        <v xml:space="preserve">7-dic-2009 </v>
      </c>
      <c r="B608" s="25">
        <f>Input!Y612</f>
        <v>2019.600000000004</v>
      </c>
    </row>
    <row r="609" spans="1:2">
      <c r="A609" t="str">
        <f>Input!U613</f>
        <v xml:space="preserve">9-dic-2009 </v>
      </c>
      <c r="B609" s="25">
        <f>Input!Y613</f>
        <v>1952.800000000004</v>
      </c>
    </row>
    <row r="610" spans="1:2">
      <c r="A610" t="str">
        <f>Input!U614</f>
        <v>10-dic-2009</v>
      </c>
      <c r="B610" s="25">
        <f>Input!Y614</f>
        <v>1914.0000000000041</v>
      </c>
    </row>
    <row r="611" spans="1:2">
      <c r="A611" t="str">
        <f>Input!U615</f>
        <v>14-dic-2009</v>
      </c>
      <c r="B611" s="25">
        <f>Input!Y615</f>
        <v>1914.4000000000042</v>
      </c>
    </row>
    <row r="612" spans="1:2">
      <c r="A612" t="str">
        <f>Input!U616</f>
        <v>15-dic-2009</v>
      </c>
      <c r="B612" s="25">
        <f>Input!Y616</f>
        <v>1888.8000000000043</v>
      </c>
    </row>
    <row r="613" spans="1:2">
      <c r="A613" t="str">
        <f>Input!U617</f>
        <v>16-dic-2009</v>
      </c>
      <c r="B613" s="25">
        <f>Input!Y617</f>
        <v>1910.8000000000043</v>
      </c>
    </row>
    <row r="614" spans="1:2">
      <c r="A614" t="str">
        <f>Input!U618</f>
        <v>17-dic-2009</v>
      </c>
      <c r="B614" s="25">
        <f>Input!Y618</f>
        <v>2005.4000000000042</v>
      </c>
    </row>
    <row r="615" spans="1:2">
      <c r="A615" t="str">
        <f>Input!U619</f>
        <v>17-dic-2009</v>
      </c>
      <c r="B615" s="25">
        <f>Input!Y619</f>
        <v>1982.8000000000043</v>
      </c>
    </row>
    <row r="616" spans="1:2">
      <c r="A616" t="str">
        <f>Input!U620</f>
        <v>18-dic-2009</v>
      </c>
      <c r="B616" s="25">
        <f>Input!Y620</f>
        <v>1935.2000000000044</v>
      </c>
    </row>
    <row r="617" spans="1:2">
      <c r="A617" t="str">
        <f>Input!U621</f>
        <v>21-dic-2009</v>
      </c>
      <c r="B617" s="25">
        <f>Input!Y621</f>
        <v>2035.1000000000045</v>
      </c>
    </row>
    <row r="618" spans="1:2">
      <c r="A618" t="str">
        <f>Input!U622</f>
        <v xml:space="preserve">7-gen-2010 </v>
      </c>
      <c r="B618" s="25">
        <f>Input!Y622</f>
        <v>1973.3000000000045</v>
      </c>
    </row>
    <row r="619" spans="1:2">
      <c r="A619" t="str">
        <f>Input!U623</f>
        <v xml:space="preserve">7-gen-2010 </v>
      </c>
      <c r="B619" s="25">
        <f>Input!Y623</f>
        <v>1923.5000000000045</v>
      </c>
    </row>
    <row r="620" spans="1:2">
      <c r="A620" t="str">
        <f>Input!U624</f>
        <v xml:space="preserve">8-gen-2010 </v>
      </c>
      <c r="B620" s="25">
        <f>Input!Y624</f>
        <v>1835.9000000000046</v>
      </c>
    </row>
    <row r="621" spans="1:2">
      <c r="A621" t="str">
        <f>Input!U625</f>
        <v>11-gen-2010</v>
      </c>
      <c r="B621" s="25">
        <f>Input!Y625</f>
        <v>1919.3000000000047</v>
      </c>
    </row>
    <row r="622" spans="1:2">
      <c r="A622" t="str">
        <f>Input!U626</f>
        <v>11-gen-2010</v>
      </c>
      <c r="B622" s="25">
        <f>Input!Y626</f>
        <v>1883.2000000000048</v>
      </c>
    </row>
    <row r="623" spans="1:2">
      <c r="A623" t="str">
        <f>Input!U627</f>
        <v>12-gen-2010</v>
      </c>
      <c r="B623" s="25">
        <f>Input!Y627</f>
        <v>1813.9000000000049</v>
      </c>
    </row>
    <row r="624" spans="1:2">
      <c r="A624" t="str">
        <f>Input!U628</f>
        <v>13-gen-2010</v>
      </c>
      <c r="B624" s="25">
        <f>Input!Y628</f>
        <v>1840.800000000005</v>
      </c>
    </row>
    <row r="625" spans="1:2">
      <c r="A625" t="str">
        <f>Input!U629</f>
        <v>20-gen-2010</v>
      </c>
      <c r="B625" s="25">
        <f>Input!Y629</f>
        <v>1903.200000000005</v>
      </c>
    </row>
    <row r="626" spans="1:2">
      <c r="A626" t="str">
        <f>Input!U630</f>
        <v>21-gen-2010</v>
      </c>
      <c r="B626" s="25">
        <f>Input!Y630</f>
        <v>2060.4000000000051</v>
      </c>
    </row>
    <row r="627" spans="1:2">
      <c r="A627" t="str">
        <f>Input!U631</f>
        <v>25-gen-2010</v>
      </c>
      <c r="B627" s="25">
        <f>Input!Y631</f>
        <v>1998.6000000000051</v>
      </c>
    </row>
    <row r="628" spans="1:2">
      <c r="A628" t="str">
        <f>Input!U632</f>
        <v>26-gen-2010</v>
      </c>
      <c r="B628" s="25">
        <f>Input!Y632</f>
        <v>1958.8000000000052</v>
      </c>
    </row>
    <row r="629" spans="1:2">
      <c r="A629" t="str">
        <f>Input!U633</f>
        <v>28-gen-2010</v>
      </c>
      <c r="B629" s="25">
        <f>Input!Y633</f>
        <v>2089.8000000000052</v>
      </c>
    </row>
    <row r="630" spans="1:2">
      <c r="A630" t="str">
        <f>Input!U634</f>
        <v>28-gen-2010</v>
      </c>
      <c r="B630" s="25">
        <f>Input!Y634</f>
        <v>2120.000000000005</v>
      </c>
    </row>
    <row r="631" spans="1:2">
      <c r="A631" t="str">
        <f>Input!U635</f>
        <v>28-gen-2010</v>
      </c>
      <c r="B631" s="25">
        <f>Input!Y635</f>
        <v>2064.2000000000048</v>
      </c>
    </row>
    <row r="632" spans="1:2">
      <c r="A632" t="str">
        <f>Input!U636</f>
        <v>29-gen-2010</v>
      </c>
      <c r="B632" s="25">
        <f>Input!Y636</f>
        <v>2031.4000000000049</v>
      </c>
    </row>
    <row r="633" spans="1:2">
      <c r="A633" t="str">
        <f>Input!U637</f>
        <v xml:space="preserve">1-feb-2010 </v>
      </c>
      <c r="B633" s="25">
        <f>Input!Y637</f>
        <v>2090.3000000000047</v>
      </c>
    </row>
    <row r="634" spans="1:2">
      <c r="A634" t="str">
        <f>Input!U638</f>
        <v xml:space="preserve">1-feb-2010 </v>
      </c>
      <c r="B634" s="25">
        <f>Input!Y638</f>
        <v>2182.7000000000048</v>
      </c>
    </row>
    <row r="635" spans="1:2">
      <c r="A635" t="str">
        <f>Input!U639</f>
        <v xml:space="preserve">3-feb-2010 </v>
      </c>
      <c r="B635" s="25">
        <f>Input!Y639</f>
        <v>2382.1000000000049</v>
      </c>
    </row>
    <row r="636" spans="1:2">
      <c r="A636" t="str">
        <f>Input!U640</f>
        <v xml:space="preserve">4-feb-2010 </v>
      </c>
      <c r="B636" s="25">
        <f>Input!Y640</f>
        <v>2335.3000000000047</v>
      </c>
    </row>
    <row r="637" spans="1:2">
      <c r="A637" t="str">
        <f>Input!U641</f>
        <v xml:space="preserve">5-feb-2010 </v>
      </c>
      <c r="B637" s="25">
        <f>Input!Y641</f>
        <v>2307.5000000000045</v>
      </c>
    </row>
    <row r="638" spans="1:2">
      <c r="A638" t="str">
        <f>Input!U642</f>
        <v xml:space="preserve">8-feb-2010 </v>
      </c>
      <c r="B638" s="25">
        <f>Input!Y642</f>
        <v>2240.7000000000044</v>
      </c>
    </row>
    <row r="639" spans="1:2">
      <c r="A639" t="str">
        <f>Input!U643</f>
        <v xml:space="preserve">9-feb-2010 </v>
      </c>
      <c r="B639" s="25">
        <f>Input!Y643</f>
        <v>2209.9000000000042</v>
      </c>
    </row>
    <row r="640" spans="1:2">
      <c r="A640" t="str">
        <f>Input!U644</f>
        <v>12-feb-2010</v>
      </c>
      <c r="B640" s="25">
        <f>Input!Y644</f>
        <v>2162.100000000004</v>
      </c>
    </row>
    <row r="641" spans="1:2">
      <c r="A641" t="str">
        <f>Input!U645</f>
        <v>12-feb-2010</v>
      </c>
      <c r="B641" s="25">
        <f>Input!Y645</f>
        <v>2104.3000000000038</v>
      </c>
    </row>
    <row r="642" spans="1:2">
      <c r="A642" t="str">
        <f>Input!U646</f>
        <v>15-feb-2010</v>
      </c>
      <c r="B642" s="25">
        <f>Input!Y646</f>
        <v>2088.5000000000036</v>
      </c>
    </row>
    <row r="643" spans="1:2">
      <c r="A643" t="str">
        <f>Input!U647</f>
        <v>18-feb-2010</v>
      </c>
      <c r="B643" s="25">
        <f>Input!Y647</f>
        <v>2052.9000000000037</v>
      </c>
    </row>
    <row r="644" spans="1:2">
      <c r="A644" t="str">
        <f>Input!U648</f>
        <v>23-feb-2010</v>
      </c>
      <c r="B644" s="25">
        <f>Input!Y648</f>
        <v>2114.9000000000037</v>
      </c>
    </row>
    <row r="645" spans="1:2">
      <c r="A645" t="str">
        <f>Input!U649</f>
        <v>24-feb-2010</v>
      </c>
      <c r="B645" s="25">
        <f>Input!Y649</f>
        <v>2079.3000000000038</v>
      </c>
    </row>
    <row r="646" spans="1:2">
      <c r="A646" t="str">
        <f>Input!U650</f>
        <v>25-feb-2010</v>
      </c>
      <c r="B646" s="25">
        <f>Input!Y650</f>
        <v>2010.5000000000039</v>
      </c>
    </row>
    <row r="647" spans="1:2">
      <c r="A647" t="str">
        <f>Input!U651</f>
        <v xml:space="preserve">4-mar-2010 </v>
      </c>
      <c r="B647" s="25">
        <f>Input!Y651</f>
        <v>2071.0000000000036</v>
      </c>
    </row>
    <row r="648" spans="1:2">
      <c r="A648" t="str">
        <f>Input!U652</f>
        <v xml:space="preserve">4-mar-2010 </v>
      </c>
      <c r="B648" s="25">
        <f>Input!Y652</f>
        <v>2031.4000000000037</v>
      </c>
    </row>
    <row r="649" spans="1:2">
      <c r="A649" t="str">
        <f>Input!U653</f>
        <v xml:space="preserve">8-mar-2010 </v>
      </c>
      <c r="B649" s="25">
        <f>Input!Y653</f>
        <v>2018.3000000000038</v>
      </c>
    </row>
    <row r="650" spans="1:2">
      <c r="A650" t="str">
        <f>Input!U654</f>
        <v>11-mar-2010</v>
      </c>
      <c r="B650" s="25">
        <f>Input!Y654</f>
        <v>1984.2000000000039</v>
      </c>
    </row>
    <row r="651" spans="1:2">
      <c r="A651" t="str">
        <f>Input!U655</f>
        <v>11-mar-2010</v>
      </c>
      <c r="B651" s="25">
        <f>Input!Y655</f>
        <v>1950.100000000004</v>
      </c>
    </row>
    <row r="652" spans="1:2">
      <c r="A652" t="str">
        <f>Input!U656</f>
        <v>15-mar-2010</v>
      </c>
      <c r="B652" s="25">
        <f>Input!Y656</f>
        <v>1924.0000000000041</v>
      </c>
    </row>
    <row r="653" spans="1:2">
      <c r="A653" t="str">
        <f>Input!U657</f>
        <v>24-mar-2010</v>
      </c>
      <c r="B653" s="25">
        <f>Input!Y657</f>
        <v>1989.9000000000042</v>
      </c>
    </row>
    <row r="654" spans="1:2">
      <c r="A654" t="str">
        <f>Input!U658</f>
        <v>25-mar-2010</v>
      </c>
      <c r="B654" s="25">
        <f>Input!Y658</f>
        <v>2023.9000000000042</v>
      </c>
    </row>
    <row r="655" spans="1:2">
      <c r="A655" t="str">
        <f>Input!U659</f>
        <v>29-mar-2010</v>
      </c>
      <c r="B655" s="25">
        <f>Input!Y659</f>
        <v>1972.8000000000043</v>
      </c>
    </row>
    <row r="656" spans="1:2">
      <c r="A656" t="str">
        <f>Input!U660</f>
        <v>30-mar-2010</v>
      </c>
      <c r="B656" s="25">
        <f>Input!Y660</f>
        <v>1972.2000000000044</v>
      </c>
    </row>
    <row r="657" spans="1:3">
      <c r="A657" t="str">
        <f>Input!U661</f>
        <v>31-mar-2010</v>
      </c>
      <c r="B657" s="25">
        <f>Input!Y661</f>
        <v>2043.7000000000044</v>
      </c>
    </row>
    <row r="658" spans="1:3">
      <c r="A658" t="str">
        <f>Input!U662</f>
        <v xml:space="preserve">6-apr-2010 </v>
      </c>
      <c r="B658" s="25">
        <f>Input!Y662</f>
        <v>2010.6000000000045</v>
      </c>
    </row>
    <row r="659" spans="1:3">
      <c r="A659" t="str">
        <f>Input!U663</f>
        <v xml:space="preserve">7-apr-2010 </v>
      </c>
      <c r="B659" s="25">
        <f>Input!Y663</f>
        <v>2058.5000000000045</v>
      </c>
    </row>
    <row r="660" spans="1:3">
      <c r="A660" t="str">
        <f>Input!U664</f>
        <v>12-apr-2010</v>
      </c>
      <c r="B660" s="25">
        <f>Input!Y664</f>
        <v>2022.4000000000046</v>
      </c>
    </row>
    <row r="661" spans="1:3">
      <c r="A661" t="str">
        <f>Input!U665</f>
        <v>13-apr-2010</v>
      </c>
      <c r="B661" s="25">
        <f>Input!Y665</f>
        <v>1988.2000000000046</v>
      </c>
    </row>
    <row r="662" spans="1:3">
      <c r="A662" t="str">
        <f>Input!U666</f>
        <v>16-apr-2010</v>
      </c>
      <c r="B662" s="25">
        <f>Input!Y666</f>
        <v>1942.3000000000045</v>
      </c>
    </row>
    <row r="663" spans="1:3">
      <c r="A663" t="str">
        <f>Input!U667</f>
        <v>22-apr-2010</v>
      </c>
      <c r="B663" s="25">
        <f>Input!Y667</f>
        <v>1859.5000000000045</v>
      </c>
    </row>
    <row r="664" spans="1:3">
      <c r="A664" t="str">
        <f>Input!U668</f>
        <v>22-apr-2010</v>
      </c>
      <c r="B664" s="25">
        <f>Input!Y668</f>
        <v>1829.8000000000045</v>
      </c>
    </row>
    <row r="665" spans="1:3">
      <c r="A665" t="str">
        <f>Input!U669</f>
        <v>23-apr-2010</v>
      </c>
      <c r="B665" s="25">
        <f>Input!Y669</f>
        <v>1941.2000000000046</v>
      </c>
      <c r="C665" s="25">
        <f>MIN(B654:B683)</f>
        <v>1829.8000000000045</v>
      </c>
    </row>
    <row r="666" spans="1:3">
      <c r="A666" t="str">
        <f>Input!U670</f>
        <v>27-apr-2010</v>
      </c>
      <c r="B666" s="25">
        <f>Input!Y670</f>
        <v>2153.4000000000046</v>
      </c>
    </row>
    <row r="667" spans="1:3">
      <c r="A667" t="str">
        <f>Input!U671</f>
        <v>29-apr-2010</v>
      </c>
      <c r="B667" s="25">
        <f>Input!Y671</f>
        <v>2165.6000000000045</v>
      </c>
    </row>
    <row r="668" spans="1:3">
      <c r="A668" t="str">
        <f>Input!U672</f>
        <v>30-apr-2010</v>
      </c>
      <c r="B668" s="25">
        <f>Input!Y672</f>
        <v>2254.6000000000045</v>
      </c>
    </row>
    <row r="669" spans="1:3">
      <c r="A669" t="str">
        <f>Input!U673</f>
        <v>30-apr-2010</v>
      </c>
      <c r="B669" s="25">
        <f>Input!Y673</f>
        <v>2217.8000000000043</v>
      </c>
    </row>
    <row r="670" spans="1:3">
      <c r="A670" t="str">
        <f>Input!U674</f>
        <v xml:space="preserve">3-mag-2010 </v>
      </c>
      <c r="B670" s="25">
        <f>Input!Y674</f>
        <v>2180.0000000000041</v>
      </c>
    </row>
    <row r="671" spans="1:3">
      <c r="A671" t="str">
        <f>Input!U675</f>
        <v xml:space="preserve">5-mag-2010 </v>
      </c>
      <c r="B671" s="25">
        <f>Input!Y675</f>
        <v>2157.2000000000039</v>
      </c>
    </row>
    <row r="672" spans="1:3">
      <c r="A672" t="str">
        <f>Input!U676</f>
        <v xml:space="preserve">6-mag-2010 </v>
      </c>
      <c r="B672" s="25">
        <f>Input!Y676</f>
        <v>2083.4000000000037</v>
      </c>
    </row>
    <row r="673" spans="1:2">
      <c r="A673" t="str">
        <f>Input!U677</f>
        <v>10-mag-2010</v>
      </c>
      <c r="B673" s="25">
        <f>Input!Y677</f>
        <v>2101.4000000000037</v>
      </c>
    </row>
    <row r="674" spans="1:2">
      <c r="A674" t="str">
        <f>Input!U678</f>
        <v>10-mag-2010</v>
      </c>
      <c r="B674" s="25">
        <f>Input!Y678</f>
        <v>2055.8000000000038</v>
      </c>
    </row>
    <row r="675" spans="1:2">
      <c r="A675" t="str">
        <f>Input!U679</f>
        <v>14-mag-2010</v>
      </c>
      <c r="B675" s="25">
        <f>Input!Y679</f>
        <v>2200.0000000000036</v>
      </c>
    </row>
    <row r="676" spans="1:2">
      <c r="A676" t="str">
        <f>Input!U680</f>
        <v>17-mag-2010</v>
      </c>
      <c r="B676" s="25">
        <f>Input!Y680</f>
        <v>2000.0000000000036</v>
      </c>
    </row>
    <row r="677" spans="1:2">
      <c r="A677" t="str">
        <f>Input!U681</f>
        <v>17-mag-2010</v>
      </c>
      <c r="B677" s="25">
        <f>Input!Y681</f>
        <v>1928.2000000000037</v>
      </c>
    </row>
    <row r="678" spans="1:2">
      <c r="A678" t="str">
        <f>Input!U682</f>
        <v>18-mag-2010</v>
      </c>
      <c r="B678" s="25">
        <f>Input!Y682</f>
        <v>1886.4000000000037</v>
      </c>
    </row>
    <row r="679" spans="1:2">
      <c r="A679" t="str">
        <f>Input!U683</f>
        <v>19-mag-2010</v>
      </c>
      <c r="B679" s="25">
        <f>Input!Y683</f>
        <v>1919.6000000000038</v>
      </c>
    </row>
    <row r="680" spans="1:2">
      <c r="A680" t="str">
        <f>Input!U684</f>
        <v>20-mag-2010</v>
      </c>
      <c r="B680" s="25">
        <f>Input!Y684</f>
        <v>1843.8000000000038</v>
      </c>
    </row>
    <row r="681" spans="1:2">
      <c r="A681" t="str">
        <f>Input!U685</f>
        <v>20-mag-2010</v>
      </c>
      <c r="B681" s="25">
        <f>Input!Y685</f>
        <v>1923.0000000000039</v>
      </c>
    </row>
    <row r="682" spans="1:2">
      <c r="A682" t="str">
        <f>Input!U686</f>
        <v>20-mag-2010</v>
      </c>
      <c r="B682" s="25">
        <f>Input!Y686</f>
        <v>2073.0000000000036</v>
      </c>
    </row>
    <row r="683" spans="1:2">
      <c r="A683" t="str">
        <f>Input!U687</f>
        <v>24-mag-2010</v>
      </c>
      <c r="B683" s="25">
        <f>Input!Y687</f>
        <v>1990.0000000000036</v>
      </c>
    </row>
    <row r="684" spans="1:2">
      <c r="A684" t="str">
        <f>Input!U688</f>
        <v>26-mag-2010</v>
      </c>
      <c r="B684" s="25">
        <f>Input!Y688</f>
        <v>2021.2000000000037</v>
      </c>
    </row>
    <row r="685" spans="1:2">
      <c r="A685" t="str">
        <f>Input!U689</f>
        <v>27-mag-2010</v>
      </c>
      <c r="B685" s="25">
        <f>Input!Y689</f>
        <v>2107.2000000000035</v>
      </c>
    </row>
    <row r="686" spans="1:2">
      <c r="A686" t="str">
        <f>Input!U690</f>
        <v>28-mag-2010</v>
      </c>
      <c r="B686" s="25">
        <f>Input!Y690</f>
        <v>2093.1000000000035</v>
      </c>
    </row>
    <row r="687" spans="1:2">
      <c r="A687" t="str">
        <f>Input!U691</f>
        <v xml:space="preserve">1-giu-2010 </v>
      </c>
      <c r="B687" s="25">
        <f>Input!Y691</f>
        <v>2123.3000000000034</v>
      </c>
    </row>
    <row r="688" spans="1:2">
      <c r="A688" t="str">
        <f>Input!U692</f>
        <v xml:space="preserve">3-giu-2010 </v>
      </c>
      <c r="B688" s="25">
        <f>Input!Y692</f>
        <v>2062.7000000000035</v>
      </c>
    </row>
    <row r="689" spans="1:2">
      <c r="A689" t="str">
        <f>Input!U693</f>
        <v xml:space="preserve">7-giu-2010 </v>
      </c>
      <c r="B689" s="25">
        <f>Input!Y693</f>
        <v>2138.6000000000035</v>
      </c>
    </row>
    <row r="690" spans="1:2">
      <c r="A690" t="str">
        <f>Input!U694</f>
        <v xml:space="preserve">7-giu-2010 </v>
      </c>
      <c r="B690" s="25">
        <f>Input!Y694</f>
        <v>2103.6000000000035</v>
      </c>
    </row>
    <row r="691" spans="1:2">
      <c r="A691" t="str">
        <f>Input!U695</f>
        <v xml:space="preserve">7-giu-2010 </v>
      </c>
      <c r="B691" s="25">
        <f>Input!Y695</f>
        <v>2036.8000000000036</v>
      </c>
    </row>
    <row r="692" spans="1:2">
      <c r="A692" t="str">
        <f>Input!U696</f>
        <v xml:space="preserve">8-giu-2010 </v>
      </c>
      <c r="B692" s="25">
        <f>Input!Y696</f>
        <v>1986.0000000000036</v>
      </c>
    </row>
    <row r="693" spans="1:2">
      <c r="A693" t="str">
        <f>Input!U697</f>
        <v xml:space="preserve">8-giu-2010 </v>
      </c>
      <c r="B693" s="25">
        <f>Input!Y697</f>
        <v>2180.7000000000035</v>
      </c>
    </row>
    <row r="694" spans="1:2">
      <c r="A694" t="str">
        <f>Input!U698</f>
        <v xml:space="preserve">9-giu-2010 </v>
      </c>
      <c r="B694" s="25">
        <f>Input!Y698</f>
        <v>2146.9000000000033</v>
      </c>
    </row>
    <row r="695" spans="1:2">
      <c r="A695" t="str">
        <f>Input!U699</f>
        <v>10-giu-2010</v>
      </c>
      <c r="B695" s="25">
        <f>Input!Y699</f>
        <v>2150.1000000000031</v>
      </c>
    </row>
    <row r="696" spans="1:2">
      <c r="A696" t="str">
        <f>Input!U700</f>
        <v>11-giu-2010</v>
      </c>
      <c r="B696" s="25">
        <f>Input!Y700</f>
        <v>2074.3000000000029</v>
      </c>
    </row>
    <row r="697" spans="1:2">
      <c r="A697" t="str">
        <f>Input!U701</f>
        <v>14-giu-2010</v>
      </c>
      <c r="B697" s="25">
        <f>Input!Y701</f>
        <v>2040.700000000003</v>
      </c>
    </row>
    <row r="698" spans="1:2">
      <c r="A698" t="str">
        <f>Input!U702</f>
        <v>15-giu-2010</v>
      </c>
      <c r="B698" s="25">
        <f>Input!Y702</f>
        <v>2110.700000000003</v>
      </c>
    </row>
    <row r="699" spans="1:2">
      <c r="A699" t="str">
        <f>Input!U703</f>
        <v>16-giu-2010</v>
      </c>
      <c r="B699" s="25">
        <f>Input!Y703</f>
        <v>2070.1000000000031</v>
      </c>
    </row>
    <row r="700" spans="1:2">
      <c r="A700" t="str">
        <f>Input!U704</f>
        <v>18-giu-2010</v>
      </c>
      <c r="B700" s="25">
        <f>Input!Y704</f>
        <v>2056.1000000000031</v>
      </c>
    </row>
    <row r="701" spans="1:2">
      <c r="A701" t="str">
        <f>Input!U705</f>
        <v>22-giu-2010</v>
      </c>
      <c r="B701" s="25">
        <f>Input!Y705</f>
        <v>2075.5000000000032</v>
      </c>
    </row>
    <row r="702" spans="1:2">
      <c r="A702" t="str">
        <f>Input!U706</f>
        <v>24-giu-2010</v>
      </c>
      <c r="B702" s="25">
        <f>Input!Y706</f>
        <v>2006.2000000000032</v>
      </c>
    </row>
    <row r="703" spans="1:2">
      <c r="A703" t="str">
        <f>Input!U707</f>
        <v>28-giu-2010</v>
      </c>
      <c r="B703" s="25">
        <f>Input!Y707</f>
        <v>1931.4000000000033</v>
      </c>
    </row>
    <row r="704" spans="1:2">
      <c r="A704" t="str">
        <f>Input!U708</f>
        <v xml:space="preserve">2-lug-2010 </v>
      </c>
      <c r="B704" s="25">
        <f>Input!Y708</f>
        <v>1879.6000000000033</v>
      </c>
    </row>
    <row r="705" spans="1:2">
      <c r="A705" t="str">
        <f>Input!U709</f>
        <v xml:space="preserve">6-lug-2010 </v>
      </c>
      <c r="B705" s="25">
        <f>Input!Y709</f>
        <v>1901.8000000000034</v>
      </c>
    </row>
    <row r="706" spans="1:2">
      <c r="A706" t="str">
        <f>Input!U710</f>
        <v xml:space="preserve">6-lug-2010 </v>
      </c>
      <c r="B706" s="25">
        <f>Input!Y710</f>
        <v>1841.8000000000034</v>
      </c>
    </row>
    <row r="707" spans="1:2">
      <c r="A707" t="str">
        <f>Input!U711</f>
        <v xml:space="preserve">7-lug-2010 </v>
      </c>
      <c r="B707" s="25">
        <f>Input!Y711</f>
        <v>1944.1000000000033</v>
      </c>
    </row>
    <row r="708" spans="1:2">
      <c r="A708" t="str">
        <f>Input!U712</f>
        <v xml:space="preserve">8-lug-2010 </v>
      </c>
      <c r="B708" s="25">
        <f>Input!Y712</f>
        <v>1898.0000000000034</v>
      </c>
    </row>
    <row r="709" spans="1:2">
      <c r="A709" t="str">
        <f>Input!U713</f>
        <v>13-lug-2010</v>
      </c>
      <c r="B709" s="25">
        <f>Input!Y713</f>
        <v>1952.0000000000034</v>
      </c>
    </row>
    <row r="710" spans="1:2">
      <c r="A710" t="str">
        <f>Input!U714</f>
        <v>15-lug-2010</v>
      </c>
      <c r="B710" s="25">
        <f>Input!Y714</f>
        <v>2004.8000000000034</v>
      </c>
    </row>
    <row r="711" spans="1:2">
      <c r="A711" t="str">
        <f>Input!U715</f>
        <v>20-lug-2010</v>
      </c>
      <c r="B711" s="25">
        <f>Input!Y715</f>
        <v>2107.1000000000035</v>
      </c>
    </row>
    <row r="712" spans="1:2">
      <c r="A712" t="str">
        <f>Input!U716</f>
        <v>22-lug-2010</v>
      </c>
      <c r="B712" s="25">
        <f>Input!Y716</f>
        <v>2224.1000000000035</v>
      </c>
    </row>
    <row r="713" spans="1:2">
      <c r="A713" t="str">
        <f>Input!U717</f>
        <v>26-lug-2010</v>
      </c>
      <c r="B713" s="25">
        <f>Input!Y717</f>
        <v>2187.5000000000036</v>
      </c>
    </row>
    <row r="714" spans="1:2">
      <c r="A714" t="str">
        <f>Input!U718</f>
        <v>26-lug-2010</v>
      </c>
      <c r="B714" s="25">
        <f>Input!Y718</f>
        <v>2257.9000000000037</v>
      </c>
    </row>
    <row r="715" spans="1:2">
      <c r="A715" t="str">
        <f>Input!U719</f>
        <v>28-lug-2010</v>
      </c>
      <c r="B715" s="25">
        <f>Input!Y719</f>
        <v>2236.3000000000038</v>
      </c>
    </row>
    <row r="716" spans="1:2">
      <c r="A716" t="str">
        <f>Input!U720</f>
        <v>28-lug-2010</v>
      </c>
      <c r="B716" s="25">
        <f>Input!Y720</f>
        <v>2247.3000000000038</v>
      </c>
    </row>
    <row r="717" spans="1:2">
      <c r="A717" t="str">
        <f>Input!U721</f>
        <v>30-lug-2010</v>
      </c>
      <c r="B717" s="25">
        <f>Input!Y721</f>
        <v>2357.4000000000037</v>
      </c>
    </row>
    <row r="718" spans="1:2">
      <c r="A718" t="str">
        <f>Input!U722</f>
        <v xml:space="preserve">2-ago-2010 </v>
      </c>
      <c r="B718" s="25">
        <f>Input!Y722</f>
        <v>2451.4000000000037</v>
      </c>
    </row>
    <row r="719" spans="1:2">
      <c r="A719" t="str">
        <f>Input!U723</f>
        <v xml:space="preserve">3-ago-2010 </v>
      </c>
      <c r="B719" s="25">
        <f>Input!Y723</f>
        <v>2461.8000000000038</v>
      </c>
    </row>
    <row r="720" spans="1:2">
      <c r="A720" t="str">
        <f>Input!U724</f>
        <v xml:space="preserve">4-ago-2010 </v>
      </c>
      <c r="B720" s="25">
        <f>Input!Y724</f>
        <v>2455.7000000000039</v>
      </c>
    </row>
    <row r="721" spans="1:2">
      <c r="A721" t="str">
        <f>Input!U725</f>
        <v xml:space="preserve">5-ago-2010 </v>
      </c>
      <c r="B721" s="25">
        <f>Input!Y725</f>
        <v>2426.3000000000038</v>
      </c>
    </row>
    <row r="722" spans="1:2">
      <c r="A722" t="str">
        <f>Input!U726</f>
        <v xml:space="preserve">5-ago-2010 </v>
      </c>
      <c r="B722" s="25">
        <f>Input!Y726</f>
        <v>2384.5000000000036</v>
      </c>
    </row>
    <row r="723" spans="1:2">
      <c r="A723" t="str">
        <f>Input!U727</f>
        <v xml:space="preserve">6-ago-2010 </v>
      </c>
      <c r="B723" s="25">
        <f>Input!Y727</f>
        <v>2333.7000000000035</v>
      </c>
    </row>
    <row r="724" spans="1:2">
      <c r="A724" t="str">
        <f>Input!U728</f>
        <v xml:space="preserve">6-ago-2010 </v>
      </c>
      <c r="B724" s="25">
        <f>Input!Y728</f>
        <v>2307.7000000000035</v>
      </c>
    </row>
    <row r="725" spans="1:2">
      <c r="A725" t="str">
        <f>Input!U729</f>
        <v xml:space="preserve">9-ago-2010 </v>
      </c>
      <c r="B725" s="25">
        <f>Input!Y729</f>
        <v>2345.7000000000035</v>
      </c>
    </row>
    <row r="726" spans="1:2">
      <c r="A726" t="str">
        <f>Input!U730</f>
        <v>10-ago-2010</v>
      </c>
      <c r="B726" s="25">
        <f>Input!Y730</f>
        <v>2296.9000000000033</v>
      </c>
    </row>
    <row r="727" spans="1:2">
      <c r="A727" t="str">
        <f>Input!U731</f>
        <v>11-ago-2010</v>
      </c>
      <c r="B727" s="25">
        <f>Input!Y731</f>
        <v>2369.3000000000034</v>
      </c>
    </row>
    <row r="728" spans="1:2">
      <c r="A728" t="str">
        <f>Input!U732</f>
        <v>11-ago-2010</v>
      </c>
      <c r="B728" s="25">
        <f>Input!Y732</f>
        <v>2472.8000000000034</v>
      </c>
    </row>
    <row r="729" spans="1:2">
      <c r="A729" t="str">
        <f>Input!U733</f>
        <v>13-ago-2010</v>
      </c>
      <c r="B729" s="25">
        <f>Input!Y733</f>
        <v>2412.0000000000032</v>
      </c>
    </row>
    <row r="730" spans="1:2">
      <c r="A730" t="str">
        <f>Input!U734</f>
        <v>17-ago-2010</v>
      </c>
      <c r="B730" s="25">
        <f>Input!Y734</f>
        <v>2475.4000000000033</v>
      </c>
    </row>
    <row r="731" spans="1:2">
      <c r="A731" t="str">
        <f>Input!U735</f>
        <v>19-ago-2010</v>
      </c>
      <c r="B731" s="25">
        <f>Input!Y735</f>
        <v>2519.2000000000035</v>
      </c>
    </row>
    <row r="732" spans="1:2">
      <c r="A732" t="str">
        <f>Input!U736</f>
        <v>20-ago-2010</v>
      </c>
      <c r="B732" s="25">
        <f>Input!Y736</f>
        <v>2498.2000000000035</v>
      </c>
    </row>
    <row r="733" spans="1:2">
      <c r="A733" t="str">
        <f>Input!U737</f>
        <v>23-ago-2010</v>
      </c>
      <c r="B733" s="25">
        <f>Input!Y737</f>
        <v>2479.0000000000036</v>
      </c>
    </row>
    <row r="734" spans="1:2">
      <c r="A734" t="str">
        <f>Input!U738</f>
        <v>23-ago-2010</v>
      </c>
      <c r="B734" s="25">
        <f>Input!Y738</f>
        <v>2455.2000000000035</v>
      </c>
    </row>
    <row r="735" spans="1:2">
      <c r="A735" t="str">
        <f>Input!U739</f>
        <v>24-ago-2010</v>
      </c>
      <c r="B735" s="25">
        <f>Input!Y739</f>
        <v>2442.0000000000036</v>
      </c>
    </row>
    <row r="736" spans="1:2">
      <c r="A736" t="str">
        <f>Input!U740</f>
        <v>25-ago-2010</v>
      </c>
      <c r="B736" s="25">
        <f>Input!Y740</f>
        <v>2380.8000000000038</v>
      </c>
    </row>
    <row r="737" spans="1:2">
      <c r="A737" t="str">
        <f>Input!U741</f>
        <v>25-ago-2010</v>
      </c>
      <c r="B737" s="25">
        <f>Input!Y741</f>
        <v>2355.0000000000036</v>
      </c>
    </row>
    <row r="738" spans="1:2">
      <c r="A738" t="str">
        <f>Input!U742</f>
        <v>25-ago-2010</v>
      </c>
      <c r="B738" s="25">
        <f>Input!Y742</f>
        <v>2362.7000000000035</v>
      </c>
    </row>
    <row r="739" spans="1:2">
      <c r="A739" t="str">
        <f>Input!U743</f>
        <v>26-ago-2010</v>
      </c>
      <c r="B739" s="25">
        <f>Input!Y743</f>
        <v>2411.3000000000034</v>
      </c>
    </row>
    <row r="740" spans="1:2">
      <c r="A740" t="str">
        <f>Input!U744</f>
        <v>27-ago-2010</v>
      </c>
      <c r="B740" s="25">
        <f>Input!Y744</f>
        <v>2424.2000000000035</v>
      </c>
    </row>
    <row r="741" spans="1:2">
      <c r="A741" t="str">
        <f>Input!U745</f>
        <v>27-ago-2010</v>
      </c>
      <c r="B741" s="25">
        <f>Input!Y745</f>
        <v>2445.6000000000035</v>
      </c>
    </row>
    <row r="742" spans="1:2">
      <c r="A742" t="str">
        <f>Input!U746</f>
        <v>30-ago-2010</v>
      </c>
      <c r="B742" s="25">
        <f>Input!Y746</f>
        <v>2538.5000000000036</v>
      </c>
    </row>
    <row r="743" spans="1:2">
      <c r="A743" t="str">
        <f>Input!U747</f>
        <v>31-ago-2010</v>
      </c>
      <c r="B743" s="25">
        <f>Input!Y747</f>
        <v>2574.5000000000036</v>
      </c>
    </row>
    <row r="744" spans="1:2">
      <c r="A744" t="str">
        <f>Input!U748</f>
        <v xml:space="preserve">1-set-2010 </v>
      </c>
      <c r="B744" s="25">
        <f>Input!Y748</f>
        <v>2645.9000000000037</v>
      </c>
    </row>
    <row r="745" spans="1:2">
      <c r="A745" t="str">
        <f>Input!U749</f>
        <v xml:space="preserve">2-set-2010 </v>
      </c>
      <c r="B745" s="25">
        <f>Input!Y749</f>
        <v>2624.3000000000038</v>
      </c>
    </row>
    <row r="746" spans="1:2">
      <c r="A746" t="str">
        <f>Input!U750</f>
        <v xml:space="preserve">3-set-2010 </v>
      </c>
      <c r="B746" s="25">
        <f>Input!Y750</f>
        <v>2616.600000000004</v>
      </c>
    </row>
    <row r="747" spans="1:2">
      <c r="A747" t="str">
        <f>Input!U751</f>
        <v xml:space="preserve">6-set-2010 </v>
      </c>
      <c r="B747" s="25">
        <f>Input!Y751</f>
        <v>2609.600000000004</v>
      </c>
    </row>
    <row r="748" spans="1:2">
      <c r="A748" t="str">
        <f>Input!U752</f>
        <v xml:space="preserve">7-set-2010 </v>
      </c>
      <c r="B748" s="25">
        <f>Input!Y752</f>
        <v>2627.5000000000041</v>
      </c>
    </row>
    <row r="749" spans="1:2">
      <c r="A749" t="str">
        <f>Input!U753</f>
        <v xml:space="preserve">8-set-2010 </v>
      </c>
      <c r="B749" s="25">
        <f>Input!Y753</f>
        <v>2648.7000000000039</v>
      </c>
    </row>
    <row r="750" spans="1:2">
      <c r="A750" t="str">
        <f>Input!U754</f>
        <v xml:space="preserve">8-set-2010 </v>
      </c>
      <c r="B750" s="25">
        <f>Input!Y754</f>
        <v>2618.7000000000039</v>
      </c>
    </row>
    <row r="751" spans="1:2">
      <c r="A751" t="str">
        <f>Input!U755</f>
        <v xml:space="preserve">9-set-2010 </v>
      </c>
      <c r="B751" s="25">
        <f>Input!Y755</f>
        <v>2590.9000000000037</v>
      </c>
    </row>
    <row r="752" spans="1:2">
      <c r="A752" t="str">
        <f>Input!U756</f>
        <v>10-set-2010</v>
      </c>
      <c r="B752" s="25">
        <f>Input!Y756</f>
        <v>2624.0000000000036</v>
      </c>
    </row>
    <row r="753" spans="1:2">
      <c r="A753" t="str">
        <f>Input!U757</f>
        <v>13-set-2010</v>
      </c>
      <c r="B753" s="25">
        <f>Input!Y757</f>
        <v>2605.9000000000037</v>
      </c>
    </row>
    <row r="754" spans="1:2">
      <c r="A754" t="str">
        <f>Input!U758</f>
        <v>14-set-2010</v>
      </c>
      <c r="B754" s="25">
        <f>Input!Y758</f>
        <v>2591.6000000000035</v>
      </c>
    </row>
    <row r="755" spans="1:2">
      <c r="A755" t="str">
        <f>Input!U759</f>
        <v>14-set-2010</v>
      </c>
      <c r="B755" s="25">
        <f>Input!Y759</f>
        <v>2551.7000000000035</v>
      </c>
    </row>
    <row r="756" spans="1:2">
      <c r="A756" t="str">
        <f>Input!U760</f>
        <v>14-set-2010</v>
      </c>
      <c r="B756" s="25">
        <f>Input!Y760</f>
        <v>2521.1000000000035</v>
      </c>
    </row>
    <row r="757" spans="1:2">
      <c r="A757" t="str">
        <f>Input!U761</f>
        <v>15-set-2010</v>
      </c>
      <c r="B757" s="25">
        <f>Input!Y761</f>
        <v>2502.0000000000036</v>
      </c>
    </row>
    <row r="758" spans="1:2">
      <c r="A758" t="str">
        <f>Input!U762</f>
        <v>15-set-2010</v>
      </c>
      <c r="B758" s="25">
        <f>Input!Y762</f>
        <v>2483.4000000000037</v>
      </c>
    </row>
    <row r="759" spans="1:2">
      <c r="A759" t="str">
        <f>Input!U763</f>
        <v>16-set-2010</v>
      </c>
      <c r="B759" s="25">
        <f>Input!Y763</f>
        <v>2475.8000000000038</v>
      </c>
    </row>
    <row r="760" spans="1:2">
      <c r="A760" t="str">
        <f>Input!U764</f>
        <v>16-set-2010</v>
      </c>
      <c r="B760" s="25">
        <f>Input!Y764</f>
        <v>2469.2000000000039</v>
      </c>
    </row>
    <row r="761" spans="1:2">
      <c r="A761" t="str">
        <f>Input!U765</f>
        <v>17-set-2010</v>
      </c>
      <c r="B761" s="25">
        <f>Input!Y765</f>
        <v>2496.4000000000037</v>
      </c>
    </row>
    <row r="762" spans="1:2">
      <c r="A762" t="str">
        <f>Input!U766</f>
        <v>20-set-2010</v>
      </c>
      <c r="B762" s="25">
        <f>Input!Y766</f>
        <v>2566.8000000000038</v>
      </c>
    </row>
    <row r="763" spans="1:2">
      <c r="A763" t="str">
        <f>Input!U767</f>
        <v>21-set-2010</v>
      </c>
      <c r="B763" s="25">
        <f>Input!Y767</f>
        <v>2529.2000000000039</v>
      </c>
    </row>
    <row r="764" spans="1:2">
      <c r="A764" t="str">
        <f>Input!U768</f>
        <v>21-set-2010</v>
      </c>
      <c r="B764" s="25">
        <f>Input!Y768</f>
        <v>2515.2000000000039</v>
      </c>
    </row>
    <row r="765" spans="1:2">
      <c r="A765" t="str">
        <f>Input!U769</f>
        <v>21-set-2010</v>
      </c>
      <c r="B765" s="25">
        <f>Input!Y769</f>
        <v>2500.3000000000038</v>
      </c>
    </row>
    <row r="766" spans="1:2">
      <c r="A766" t="str">
        <f>Input!U770</f>
        <v>23-set-2010</v>
      </c>
      <c r="B766" s="25">
        <f>Input!Y770</f>
        <v>2441.5000000000036</v>
      </c>
    </row>
    <row r="767" spans="1:2">
      <c r="A767" t="str">
        <f>Input!U771</f>
        <v>24-set-2010</v>
      </c>
      <c r="B767" s="25">
        <f>Input!Y771</f>
        <v>2487.7000000000035</v>
      </c>
    </row>
    <row r="768" spans="1:2">
      <c r="A768" t="str">
        <f>Input!U772</f>
        <v>24-set-2010</v>
      </c>
      <c r="B768" s="25">
        <f>Input!Y772</f>
        <v>2621.4000000000033</v>
      </c>
    </row>
    <row r="769" spans="1:2">
      <c r="A769" t="str">
        <f>Input!U773</f>
        <v>27-set-2010</v>
      </c>
      <c r="B769" s="25">
        <f>Input!Y773</f>
        <v>2647.4000000000033</v>
      </c>
    </row>
    <row r="770" spans="1:2">
      <c r="A770" t="str">
        <f>Input!U774</f>
        <v>29-set-2010</v>
      </c>
      <c r="B770" s="25">
        <f>Input!Y774</f>
        <v>2618.6000000000031</v>
      </c>
    </row>
    <row r="771" spans="1:2">
      <c r="A771" t="str">
        <f>Input!U775</f>
        <v>29-set-2010</v>
      </c>
      <c r="B771" s="25">
        <f>Input!Y775</f>
        <v>2576.8000000000029</v>
      </c>
    </row>
    <row r="772" spans="1:2">
      <c r="A772" t="str">
        <f>Input!U776</f>
        <v>30-set-2010</v>
      </c>
      <c r="B772" s="25">
        <f>Input!Y776</f>
        <v>2663.0000000000027</v>
      </c>
    </row>
    <row r="773" spans="1:2">
      <c r="A773" t="str">
        <f>Input!U777</f>
        <v>30-set-2010</v>
      </c>
      <c r="B773" s="25">
        <f>Input!Y777</f>
        <v>2656.2000000000025</v>
      </c>
    </row>
    <row r="774" spans="1:2">
      <c r="A774" t="str">
        <f>Input!U778</f>
        <v xml:space="preserve">4-ott-2010 </v>
      </c>
      <c r="B774" s="25">
        <f>Input!Y778</f>
        <v>2658.3000000000025</v>
      </c>
    </row>
    <row r="775" spans="1:2">
      <c r="A775" t="str">
        <f>Input!U779</f>
        <v xml:space="preserve">5-ott-2010 </v>
      </c>
      <c r="B775" s="25">
        <f>Input!Y779</f>
        <v>2733.1000000000026</v>
      </c>
    </row>
    <row r="776" spans="1:2">
      <c r="A776" t="str">
        <f>Input!U780</f>
        <v xml:space="preserve">5-ott-2010 </v>
      </c>
      <c r="B776" s="25">
        <f>Input!Y780</f>
        <v>2822.5000000000027</v>
      </c>
    </row>
    <row r="777" spans="1:2">
      <c r="A777" t="str">
        <f>Input!U781</f>
        <v xml:space="preserve">6-ott-2010 </v>
      </c>
      <c r="B777" s="25">
        <f>Input!Y781</f>
        <v>2828.1000000000026</v>
      </c>
    </row>
    <row r="778" spans="1:2">
      <c r="A778" t="str">
        <f>Input!U782</f>
        <v xml:space="preserve">7-ott-2010 </v>
      </c>
      <c r="B778" s="25">
        <f>Input!Y782</f>
        <v>2819.7000000000025</v>
      </c>
    </row>
    <row r="779" spans="1:2">
      <c r="A779" t="str">
        <f>Input!U783</f>
        <v xml:space="preserve">7-ott-2010 </v>
      </c>
      <c r="B779" s="25">
        <f>Input!Y783</f>
        <v>2782.3000000000025</v>
      </c>
    </row>
    <row r="780" spans="1:2">
      <c r="A780" t="str">
        <f>Input!U784</f>
        <v xml:space="preserve">8-ott-2010 </v>
      </c>
      <c r="B780" s="25">
        <f>Input!Y784</f>
        <v>2798.2000000000025</v>
      </c>
    </row>
    <row r="781" spans="1:2">
      <c r="A781" t="str">
        <f>Input!U785</f>
        <v>11-ott-2010</v>
      </c>
      <c r="B781" s="25">
        <f>Input!Y785</f>
        <v>2808.1000000000026</v>
      </c>
    </row>
    <row r="782" spans="1:2">
      <c r="A782" t="str">
        <f>Input!U786</f>
        <v>13-ott-2010</v>
      </c>
      <c r="B782" s="25">
        <f>Input!Y786</f>
        <v>2893.5000000000027</v>
      </c>
    </row>
    <row r="783" spans="1:2">
      <c r="A783" t="str">
        <f>Input!U787</f>
        <v>14-ott-2010</v>
      </c>
      <c r="B783" s="25">
        <f>Input!Y787</f>
        <v>2875.1000000000026</v>
      </c>
    </row>
    <row r="784" spans="1:2">
      <c r="A784" t="str">
        <f>Input!U788</f>
        <v>15-ott-2010</v>
      </c>
      <c r="B784" s="25">
        <f>Input!Y788</f>
        <v>2905.6000000000026</v>
      </c>
    </row>
    <row r="785" spans="1:2">
      <c r="A785" t="str">
        <f>Input!U789</f>
        <v>15-ott-2010</v>
      </c>
      <c r="B785" s="25">
        <f>Input!Y789</f>
        <v>2862.3000000000025</v>
      </c>
    </row>
    <row r="786" spans="1:2">
      <c r="A786" t="str">
        <f>Input!U790</f>
        <v>18-ott-2010</v>
      </c>
      <c r="B786" s="25">
        <f>Input!Y790</f>
        <v>2905.9000000000024</v>
      </c>
    </row>
    <row r="787" spans="1:2">
      <c r="A787" t="str">
        <f>Input!U791</f>
        <v>18-ott-2010</v>
      </c>
      <c r="B787" s="25">
        <f>Input!Y791</f>
        <v>2862.1000000000022</v>
      </c>
    </row>
    <row r="788" spans="1:2">
      <c r="A788" t="str">
        <f>Input!U792</f>
        <v>19-ott-2010</v>
      </c>
      <c r="B788" s="25">
        <f>Input!Y792</f>
        <v>2833.300000000002</v>
      </c>
    </row>
    <row r="789" spans="1:2">
      <c r="A789" t="str">
        <f>Input!U793</f>
        <v>19-ott-2010</v>
      </c>
      <c r="B789" s="25">
        <f>Input!Y793</f>
        <v>2818.800000000002</v>
      </c>
    </row>
    <row r="790" spans="1:2">
      <c r="A790" t="str">
        <f>Input!U794</f>
        <v>19-ott-2010</v>
      </c>
      <c r="B790" s="25">
        <f>Input!Y794</f>
        <v>2788.7000000000021</v>
      </c>
    </row>
    <row r="791" spans="1:2">
      <c r="A791" t="str">
        <f>Input!U795</f>
        <v>20-ott-2010</v>
      </c>
      <c r="B791" s="25">
        <f>Input!Y795</f>
        <v>2817.300000000002</v>
      </c>
    </row>
    <row r="792" spans="1:2">
      <c r="A792" t="str">
        <f>Input!U796</f>
        <v>21-ott-2010</v>
      </c>
      <c r="B792" s="25">
        <f>Input!Y796</f>
        <v>2851.300000000002</v>
      </c>
    </row>
    <row r="793" spans="1:2">
      <c r="A793" t="str">
        <f>Input!U797</f>
        <v>26-ott-2010</v>
      </c>
      <c r="B793" s="25">
        <f>Input!Y797</f>
        <v>2826.300000000002</v>
      </c>
    </row>
    <row r="794" spans="1:2">
      <c r="A794" t="str">
        <f>Input!U798</f>
        <v>27-ott-2010</v>
      </c>
      <c r="B794" s="25">
        <f>Input!Y798</f>
        <v>2826.4000000000019</v>
      </c>
    </row>
    <row r="795" spans="1:2">
      <c r="A795" t="str">
        <f>Input!U799</f>
        <v>27-ott-2010</v>
      </c>
      <c r="B795" s="25">
        <f>Input!Y799</f>
        <v>2780.800000000002</v>
      </c>
    </row>
    <row r="796" spans="1:2">
      <c r="A796" t="str">
        <f>Input!U800</f>
        <v>27-ott-2010</v>
      </c>
      <c r="B796" s="25">
        <f>Input!Y800</f>
        <v>2765.0000000000018</v>
      </c>
    </row>
    <row r="797" spans="1:2">
      <c r="A797" t="str">
        <f>Input!U801</f>
        <v>27-ott-2010</v>
      </c>
      <c r="B797" s="25">
        <f>Input!Y801</f>
        <v>2740.0000000000018</v>
      </c>
    </row>
    <row r="798" spans="1:2">
      <c r="A798" t="str">
        <f>Input!U802</f>
        <v>28-ott-2010</v>
      </c>
      <c r="B798" s="25">
        <f>Input!Y802</f>
        <v>2734.5000000000018</v>
      </c>
    </row>
    <row r="799" spans="1:2">
      <c r="A799" t="str">
        <f>Input!U803</f>
        <v>29-ott-2010</v>
      </c>
      <c r="B799" s="25">
        <f>Input!Y803</f>
        <v>2763.7000000000016</v>
      </c>
    </row>
    <row r="800" spans="1:2">
      <c r="A800" t="str">
        <f>Input!U804</f>
        <v xml:space="preserve">1-nov-2010 </v>
      </c>
      <c r="B800" s="25">
        <f>Input!Y804</f>
        <v>2833.7000000000016</v>
      </c>
    </row>
    <row r="801" spans="1:2">
      <c r="A801" t="str">
        <f>Input!U805</f>
        <v xml:space="preserve">2-nov-2010 </v>
      </c>
      <c r="B801" s="25">
        <f>Input!Y805</f>
        <v>2901.3000000000015</v>
      </c>
    </row>
    <row r="802" spans="1:2">
      <c r="A802" t="str">
        <f>Input!U806</f>
        <v xml:space="preserve">3-nov-2010 </v>
      </c>
      <c r="B802" s="25">
        <f>Input!Y806</f>
        <v>2929.8000000000015</v>
      </c>
    </row>
    <row r="803" spans="1:2">
      <c r="A803" t="str">
        <f>Input!U807</f>
        <v xml:space="preserve">4-nov-2010 </v>
      </c>
      <c r="B803" s="25">
        <f>Input!Y807</f>
        <v>2981.8000000000015</v>
      </c>
    </row>
    <row r="804" spans="1:2">
      <c r="A804" t="str">
        <f>Input!U808</f>
        <v xml:space="preserve">5-nov-2010 </v>
      </c>
      <c r="B804" s="25">
        <f>Input!Y808</f>
        <v>2982.4000000000015</v>
      </c>
    </row>
    <row r="805" spans="1:2">
      <c r="A805" t="str">
        <f>Input!U809</f>
        <v xml:space="preserve">8-nov-2010 </v>
      </c>
      <c r="B805" s="25">
        <f>Input!Y809</f>
        <v>2998.6000000000013</v>
      </c>
    </row>
    <row r="806" spans="1:2">
      <c r="A806" t="str">
        <f>Input!U810</f>
        <v xml:space="preserve">8-nov-2010 </v>
      </c>
      <c r="B806" s="25">
        <f>Input!Y810</f>
        <v>2983.8000000000011</v>
      </c>
    </row>
    <row r="807" spans="1:2">
      <c r="A807" t="str">
        <f>Input!U811</f>
        <v xml:space="preserve">9-nov-2010 </v>
      </c>
      <c r="B807" s="25">
        <f>Input!Y811</f>
        <v>2959.8000000000011</v>
      </c>
    </row>
    <row r="808" spans="1:2">
      <c r="A808" t="str">
        <f>Input!U812</f>
        <v xml:space="preserve">9-nov-2010 </v>
      </c>
      <c r="B808" s="25">
        <f>Input!Y812</f>
        <v>2946.900000000001</v>
      </c>
    </row>
    <row r="809" spans="1:2">
      <c r="A809" t="str">
        <f>Input!U813</f>
        <v xml:space="preserve">9-nov-2010 </v>
      </c>
      <c r="B809" s="25">
        <f>Input!Y813</f>
        <v>2922.1000000000008</v>
      </c>
    </row>
    <row r="810" spans="1:2">
      <c r="A810" t="str">
        <f>Input!U814</f>
        <v>11-nov-2010</v>
      </c>
      <c r="B810" s="25">
        <f>Input!Y814</f>
        <v>2893.8000000000006</v>
      </c>
    </row>
    <row r="811" spans="1:2">
      <c r="A811" t="str">
        <f>Input!U815</f>
        <v>12-nov-2010</v>
      </c>
      <c r="B811" s="25">
        <f>Input!Y815</f>
        <v>2871.4000000000005</v>
      </c>
    </row>
    <row r="812" spans="1:2">
      <c r="A812" t="str">
        <f>Input!U816</f>
        <v>12-nov-2010</v>
      </c>
      <c r="B812" s="25">
        <f>Input!Y816</f>
        <v>2889.6000000000004</v>
      </c>
    </row>
    <row r="813" spans="1:2">
      <c r="A813" t="str">
        <f>Input!U817</f>
        <v>15-nov-2010</v>
      </c>
      <c r="B813" s="25">
        <f>Input!Y817</f>
        <v>2900.0000000000005</v>
      </c>
    </row>
    <row r="814" spans="1:2">
      <c r="A814" t="str">
        <f>Input!U818</f>
        <v>16-nov-2010</v>
      </c>
      <c r="B814" s="25">
        <f>Input!Y818</f>
        <v>2975.3000000000006</v>
      </c>
    </row>
    <row r="815" spans="1:2">
      <c r="A815" t="str">
        <f>Input!U819</f>
        <v>17-nov-2010</v>
      </c>
      <c r="B815" s="25">
        <f>Input!Y819</f>
        <v>2980.9000000000005</v>
      </c>
    </row>
    <row r="816" spans="1:2">
      <c r="A816" t="str">
        <f>Input!U820</f>
        <v>19-nov-2010</v>
      </c>
      <c r="B816" s="25">
        <f>Input!Y820</f>
        <v>2962.7000000000007</v>
      </c>
    </row>
    <row r="817" spans="1:2">
      <c r="A817" t="str">
        <f>Input!U821</f>
        <v>22-nov-2010</v>
      </c>
      <c r="B817" s="25">
        <f>Input!Y821</f>
        <v>2978.8000000000006</v>
      </c>
    </row>
    <row r="818" spans="1:2">
      <c r="A818" t="str">
        <f>Input!U822</f>
        <v>23-nov-2010</v>
      </c>
      <c r="B818" s="25">
        <f>Input!Y822</f>
        <v>2879.3000000000006</v>
      </c>
    </row>
    <row r="819" spans="1:2">
      <c r="A819" t="str">
        <f>Input!U823</f>
        <v>23-nov-2010</v>
      </c>
      <c r="B819" s="25">
        <f>Input!Y823</f>
        <v>2847.5000000000005</v>
      </c>
    </row>
    <row r="820" spans="1:2">
      <c r="A820" t="str">
        <f>Input!U824</f>
        <v>24-nov-2010</v>
      </c>
      <c r="B820" s="25">
        <f>Input!Y824</f>
        <v>2949.8000000000006</v>
      </c>
    </row>
    <row r="821" spans="1:2">
      <c r="A821" t="str">
        <f>Input!U825</f>
        <v>26-nov-2010</v>
      </c>
      <c r="B821" s="25">
        <f>Input!Y825</f>
        <v>3003.7000000000007</v>
      </c>
    </row>
    <row r="822" spans="1:2">
      <c r="A822" t="str">
        <f>Input!U826</f>
        <v>26-nov-2010</v>
      </c>
      <c r="B822" s="25">
        <f>Input!Y826</f>
        <v>3008.7000000000007</v>
      </c>
    </row>
    <row r="823" spans="1:2">
      <c r="A823" t="str">
        <f>Input!U827</f>
        <v>30-nov-2010</v>
      </c>
      <c r="B823" s="25">
        <f>Input!Y827</f>
        <v>2932.9000000000005</v>
      </c>
    </row>
    <row r="824" spans="1:2">
      <c r="A824" t="str">
        <f>Input!U828</f>
        <v>30-nov-2010</v>
      </c>
      <c r="B824" s="25">
        <f>Input!Y828</f>
        <v>2942.6000000000004</v>
      </c>
    </row>
    <row r="825" spans="1:2">
      <c r="A825" t="str">
        <f>Input!U829</f>
        <v>30-nov-2010</v>
      </c>
      <c r="B825" s="25">
        <f>Input!Y829</f>
        <v>2908.0000000000005</v>
      </c>
    </row>
    <row r="826" spans="1:2">
      <c r="A826" t="str">
        <f>Input!U830</f>
        <v xml:space="preserve">1-dic-2010 </v>
      </c>
      <c r="B826" s="25">
        <f>Input!Y830</f>
        <v>3081.3000000000006</v>
      </c>
    </row>
    <row r="827" spans="1:2">
      <c r="A827" t="str">
        <f>Input!U831</f>
        <v xml:space="preserve">2-dic-2010 </v>
      </c>
      <c r="B827" s="25">
        <f>Input!Y831</f>
        <v>3156.8000000000006</v>
      </c>
    </row>
    <row r="828" spans="1:2">
      <c r="A828" t="str">
        <f>Input!U832</f>
        <v xml:space="preserve">6-dic-2010 </v>
      </c>
      <c r="B828" s="25">
        <f>Input!Y832</f>
        <v>3140.6000000000008</v>
      </c>
    </row>
    <row r="829" spans="1:2">
      <c r="A829" t="str">
        <f>Input!U833</f>
        <v xml:space="preserve">9-dic-2010 </v>
      </c>
      <c r="B829" s="25">
        <f>Input!Y833</f>
        <v>3120.6000000000008</v>
      </c>
    </row>
    <row r="830" spans="1:2">
      <c r="A830" t="str">
        <f>Input!U834</f>
        <v>10-dic-2010</v>
      </c>
      <c r="B830" s="25">
        <f>Input!Y834</f>
        <v>3160.5000000000009</v>
      </c>
    </row>
    <row r="831" spans="1:2">
      <c r="A831" t="str">
        <f>Input!U835</f>
        <v>13-dic-2010</v>
      </c>
      <c r="B831" s="25">
        <f>Input!Y835</f>
        <v>3159.400000000001</v>
      </c>
    </row>
    <row r="832" spans="1:2">
      <c r="A832" t="str">
        <f>Input!U836</f>
        <v>15-dic-2010</v>
      </c>
      <c r="B832" s="25">
        <f>Input!Y836</f>
        <v>3170.900000000001</v>
      </c>
    </row>
    <row r="833" spans="1:2">
      <c r="A833" t="str">
        <f>Input!U837</f>
        <v>16-dic-2010</v>
      </c>
      <c r="B833" s="25">
        <f>Input!Y837</f>
        <v>3149.3000000000011</v>
      </c>
    </row>
    <row r="834" spans="1:2">
      <c r="A834" t="str">
        <f>Input!U838</f>
        <v>20-dic-2010</v>
      </c>
      <c r="B834" s="25">
        <f>Input!Y838</f>
        <v>3157.0000000000009</v>
      </c>
    </row>
    <row r="835" spans="1:2">
      <c r="A835" t="str">
        <f>Input!U839</f>
        <v>21-dic-2010</v>
      </c>
      <c r="B835" s="25">
        <f>Input!Y839</f>
        <v>3172.400000000001</v>
      </c>
    </row>
    <row r="836" spans="1:2">
      <c r="A836" t="str">
        <f>Input!U840</f>
        <v>22-dic-2010</v>
      </c>
      <c r="B836" s="25">
        <f>Input!Y840</f>
        <v>3169.2000000000012</v>
      </c>
    </row>
    <row r="837" spans="1:2">
      <c r="A837" t="str">
        <f>Input!U841</f>
        <v>22-dic-2010</v>
      </c>
      <c r="B837" s="25">
        <f>Input!Y841</f>
        <v>3170.900000000001</v>
      </c>
    </row>
    <row r="838" spans="1:2">
      <c r="A838" t="str">
        <f>Input!U842</f>
        <v>23-dic-2010</v>
      </c>
      <c r="B838" s="25">
        <f>Input!Y842</f>
        <v>3160.1000000000008</v>
      </c>
    </row>
    <row r="839" spans="1:2">
      <c r="A839" t="str">
        <f>Input!U843</f>
        <v>27-dic-2010</v>
      </c>
      <c r="B839" s="25">
        <f>Input!Y843</f>
        <v>3088.3000000000006</v>
      </c>
    </row>
    <row r="840" spans="1:2">
      <c r="A840" t="str">
        <f>Input!U844</f>
        <v>29-dic-2010</v>
      </c>
      <c r="B840" s="25">
        <f>Input!Y844</f>
        <v>3154.2000000000007</v>
      </c>
    </row>
    <row r="841" spans="1:2">
      <c r="A841" t="str">
        <f>Input!U845</f>
        <v>30-dic-2010</v>
      </c>
      <c r="B841" s="25">
        <f>Input!Y845</f>
        <v>3170.2000000000007</v>
      </c>
    </row>
    <row r="842" spans="1:2">
      <c r="A842" t="str">
        <f>Input!U846</f>
        <v>31-dic-2010</v>
      </c>
      <c r="B842" s="25">
        <f>Input!Y846</f>
        <v>3252.6000000000008</v>
      </c>
    </row>
    <row r="843" spans="1:2">
      <c r="A843" t="str">
        <f>Input!U847</f>
        <v xml:space="preserve">3-gen-2011 </v>
      </c>
      <c r="B843" s="25">
        <f>Input!Y847</f>
        <v>3167.6000000000008</v>
      </c>
    </row>
    <row r="844" spans="1:2">
      <c r="A844" t="str">
        <f>Input!U848</f>
        <v xml:space="preserve">4-gen-2011 </v>
      </c>
      <c r="B844" s="25">
        <f>Input!Y848</f>
        <v>3221.8000000000006</v>
      </c>
    </row>
    <row r="845" spans="1:2">
      <c r="A845" t="str">
        <f>Input!U849</f>
        <v xml:space="preserve">5-gen-2011 </v>
      </c>
      <c r="B845" s="25">
        <f>Input!Y849</f>
        <v>3271.6000000000008</v>
      </c>
    </row>
    <row r="846" spans="1:2">
      <c r="A846" t="str">
        <f>Input!U850</f>
        <v xml:space="preserve">6-gen-2011 </v>
      </c>
      <c r="B846" s="25">
        <f>Input!Y850</f>
        <v>3204.0000000000009</v>
      </c>
    </row>
    <row r="847" spans="1:2">
      <c r="A847" t="str">
        <f>Input!U851</f>
        <v xml:space="preserve">7-gen-2011 </v>
      </c>
      <c r="B847" s="25">
        <f>Input!Y851</f>
        <v>3287.3000000000011</v>
      </c>
    </row>
    <row r="848" spans="1:2">
      <c r="A848" t="str">
        <f>Input!U852</f>
        <v>11-gen-2011</v>
      </c>
      <c r="B848" s="25">
        <f>Input!Y852</f>
        <v>3371.7000000000012</v>
      </c>
    </row>
    <row r="849" spans="1:2">
      <c r="A849" t="str">
        <f>Input!U853</f>
        <v>12-gen-2011</v>
      </c>
      <c r="B849" s="25">
        <f>Input!Y853</f>
        <v>3490.3000000000011</v>
      </c>
    </row>
    <row r="850" spans="1:2">
      <c r="A850" t="str">
        <f>Input!U854</f>
        <v>13-gen-2011</v>
      </c>
      <c r="B850" s="25">
        <f>Input!Y854</f>
        <v>3493.7000000000012</v>
      </c>
    </row>
    <row r="851" spans="1:2">
      <c r="A851" t="str">
        <f>Input!U855</f>
        <v>13-gen-2011</v>
      </c>
      <c r="B851" s="25">
        <f>Input!Y855</f>
        <v>3476.900000000001</v>
      </c>
    </row>
    <row r="852" spans="1:2">
      <c r="A852" t="str">
        <f>Input!U856</f>
        <v>13-gen-2011</v>
      </c>
      <c r="B852" s="25">
        <f>Input!Y856</f>
        <v>3479.0000000000009</v>
      </c>
    </row>
    <row r="853" spans="1:2">
      <c r="A853" t="str">
        <f>Input!U857</f>
        <v>14-gen-2011</v>
      </c>
      <c r="B853" s="25">
        <f>Input!Y857</f>
        <v>3442.6000000000008</v>
      </c>
    </row>
    <row r="854" spans="1:2">
      <c r="A854" t="str">
        <f>Input!U858</f>
        <v>14-gen-2011</v>
      </c>
      <c r="B854" s="25">
        <f>Input!Y858</f>
        <v>3453.0000000000009</v>
      </c>
    </row>
    <row r="855" spans="1:2">
      <c r="A855" t="str">
        <f>Input!U859</f>
        <v>17-gen-2011</v>
      </c>
      <c r="B855" s="25">
        <f>Input!Y859</f>
        <v>3457.900000000001</v>
      </c>
    </row>
    <row r="856" spans="1:2">
      <c r="A856" t="str">
        <f>Input!U860</f>
        <v>17-gen-2011</v>
      </c>
      <c r="B856" s="25">
        <f>Input!Y860</f>
        <v>3471.1000000000008</v>
      </c>
    </row>
    <row r="857" spans="1:2">
      <c r="A857" t="str">
        <f>Input!U861</f>
        <v>18-gen-2011</v>
      </c>
      <c r="B857" s="25">
        <f>Input!Y861</f>
        <v>3464.5000000000009</v>
      </c>
    </row>
    <row r="858" spans="1:2">
      <c r="A858" t="str">
        <f>Input!U862</f>
        <v>20-gen-2011</v>
      </c>
      <c r="B858" s="25">
        <f>Input!Y862</f>
        <v>3458.900000000001</v>
      </c>
    </row>
    <row r="859" spans="1:2">
      <c r="A859" t="str">
        <f>Input!U863</f>
        <v>20-gen-2011</v>
      </c>
      <c r="B859" s="25">
        <f>Input!Y863</f>
        <v>3469.0000000000009</v>
      </c>
    </row>
    <row r="860" spans="1:2">
      <c r="A860" t="str">
        <f>Input!U864</f>
        <v>21-gen-2011</v>
      </c>
      <c r="B860" s="25">
        <f>Input!Y864</f>
        <v>3469.7000000000007</v>
      </c>
    </row>
    <row r="861" spans="1:2">
      <c r="A861" t="str">
        <f>Input!U865</f>
        <v>24-gen-2011</v>
      </c>
      <c r="B861" s="25">
        <f>Input!Y865</f>
        <v>3526.3000000000006</v>
      </c>
    </row>
    <row r="862" spans="1:2">
      <c r="A862" t="str">
        <f>Input!U866</f>
        <v>26-gen-2011</v>
      </c>
      <c r="B862" s="25">
        <f>Input!Y866</f>
        <v>3506.7000000000007</v>
      </c>
    </row>
    <row r="863" spans="1:2">
      <c r="A863" t="str">
        <f>Input!U867</f>
        <v>26-gen-2011</v>
      </c>
      <c r="B863" s="25">
        <f>Input!Y867</f>
        <v>3547.2000000000007</v>
      </c>
    </row>
    <row r="864" spans="1:2">
      <c r="A864" t="str">
        <f>Input!U868</f>
        <v>27-gen-2011</v>
      </c>
      <c r="B864" s="25">
        <f>Input!Y868</f>
        <v>3524.0000000000009</v>
      </c>
    </row>
    <row r="865" spans="1:2">
      <c r="A865" t="str">
        <f>Input!U869</f>
        <v>28-gen-2011</v>
      </c>
      <c r="B865" s="25">
        <f>Input!Y869</f>
        <v>3513.0000000000009</v>
      </c>
    </row>
    <row r="866" spans="1:2">
      <c r="A866" t="str">
        <f>Input!U870</f>
        <v>31-gen-2011</v>
      </c>
      <c r="B866" s="25">
        <f>Input!Y870</f>
        <v>3547.7000000000007</v>
      </c>
    </row>
    <row r="867" spans="1:2">
      <c r="A867" t="str">
        <f>Input!U871</f>
        <v xml:space="preserve">1-feb-2011 </v>
      </c>
      <c r="B867" s="25">
        <f>Input!Y871</f>
        <v>3588.8000000000006</v>
      </c>
    </row>
    <row r="868" spans="1:2">
      <c r="A868" t="str">
        <f>Input!U872</f>
        <v xml:space="preserve">2-feb-2011 </v>
      </c>
      <c r="B868" s="25">
        <f>Input!Y872</f>
        <v>3599.7000000000007</v>
      </c>
    </row>
    <row r="869" spans="1:2">
      <c r="A869" t="str">
        <f>Input!U873</f>
        <v xml:space="preserve">2-feb-2011 </v>
      </c>
      <c r="B869" s="25">
        <f>Input!Y873</f>
        <v>3592.9000000000005</v>
      </c>
    </row>
    <row r="870" spans="1:2">
      <c r="A870" t="str">
        <f>Input!U874</f>
        <v xml:space="preserve">9-feb-2011 </v>
      </c>
      <c r="B870" s="25">
        <f>Input!Y874</f>
        <v>3578.0000000000005</v>
      </c>
    </row>
    <row r="871" spans="1:2">
      <c r="A871" t="str">
        <f>Input!U875</f>
        <v>10-feb-2011</v>
      </c>
      <c r="B871" s="25">
        <f>Input!Y875</f>
        <v>3572.9000000000005</v>
      </c>
    </row>
    <row r="872" spans="1:2">
      <c r="A872" t="str">
        <f>Input!U876</f>
        <v>11-feb-2011</v>
      </c>
      <c r="B872" s="25">
        <f>Input!Y876</f>
        <v>3622.1000000000004</v>
      </c>
    </row>
    <row r="873" spans="1:2">
      <c r="A873" t="str">
        <f>Input!U877</f>
        <v>11-feb-2011</v>
      </c>
      <c r="B873" s="25">
        <f>Input!Y877</f>
        <v>3674.2000000000003</v>
      </c>
    </row>
    <row r="874" spans="1:2">
      <c r="A874" t="str">
        <f>Input!U878</f>
        <v>16-feb-2011</v>
      </c>
      <c r="B874" s="25">
        <f>Input!Y878</f>
        <v>3674.8</v>
      </c>
    </row>
    <row r="875" spans="1:2">
      <c r="A875" t="str">
        <f>Input!U879</f>
        <v>16-feb-2011</v>
      </c>
      <c r="B875" s="25">
        <f>Input!Y879</f>
        <v>3672.2000000000003</v>
      </c>
    </row>
    <row r="876" spans="1:2">
      <c r="A876" t="str">
        <f>Input!U880</f>
        <v>16-feb-2011</v>
      </c>
      <c r="B876" s="25">
        <f>Input!Y880</f>
        <v>3667.9</v>
      </c>
    </row>
    <row r="877" spans="1:2">
      <c r="A877" t="str">
        <f>Input!U881</f>
        <v>17-feb-2011</v>
      </c>
      <c r="B877" s="25">
        <f>Input!Y881</f>
        <v>3623.6</v>
      </c>
    </row>
    <row r="878" spans="1:2">
      <c r="A878" t="str">
        <f>Input!U882</f>
        <v>18-feb-2011</v>
      </c>
      <c r="B878" s="25">
        <f>Input!Y882</f>
        <v>3640.2</v>
      </c>
    </row>
    <row r="879" spans="1:2">
      <c r="A879" t="str">
        <f>Input!U883</f>
        <v>18-feb-2011</v>
      </c>
      <c r="B879" s="25">
        <f>Input!Y883</f>
        <v>3631.1</v>
      </c>
    </row>
    <row r="880" spans="1:2">
      <c r="A880" t="str">
        <f>Input!U884</f>
        <v>21-feb-2011</v>
      </c>
      <c r="B880" s="25">
        <f>Input!Y884</f>
        <v>3578</v>
      </c>
    </row>
    <row r="881" spans="1:2">
      <c r="A881" t="str">
        <f>Input!U885</f>
        <v>22-feb-2011</v>
      </c>
      <c r="B881" s="25">
        <f>Input!Y885</f>
        <v>3550.8</v>
      </c>
    </row>
    <row r="882" spans="1:2">
      <c r="A882" t="str">
        <f>Input!U886</f>
        <v>23-feb-2011</v>
      </c>
      <c r="B882" s="25">
        <f>Input!Y886</f>
        <v>3624</v>
      </c>
    </row>
    <row r="883" spans="1:2">
      <c r="A883" t="str">
        <f>Input!U887</f>
        <v>23-feb-2011</v>
      </c>
      <c r="B883" s="25">
        <f>Input!Y887</f>
        <v>3554.2</v>
      </c>
    </row>
    <row r="884" spans="1:2">
      <c r="A884" t="str">
        <f>Input!U888</f>
        <v>25-feb-2011</v>
      </c>
      <c r="B884" s="25">
        <f>Input!Y888</f>
        <v>3582.1</v>
      </c>
    </row>
    <row r="885" spans="1:2">
      <c r="A885" t="str">
        <f>Input!U889</f>
        <v xml:space="preserve">3-mar-2011 </v>
      </c>
      <c r="B885" s="25">
        <f>Input!Y889</f>
        <v>3606.2999999999997</v>
      </c>
    </row>
    <row r="886" spans="1:2">
      <c r="A886" t="str">
        <f>Input!U890</f>
        <v xml:space="preserve">4-mar-2011 </v>
      </c>
      <c r="B886" s="25">
        <f>Input!Y890</f>
        <v>3563.4999999999995</v>
      </c>
    </row>
    <row r="887" spans="1:2">
      <c r="A887" t="str">
        <f>Input!U891</f>
        <v xml:space="preserve">4-mar-2011 </v>
      </c>
      <c r="B887" s="25">
        <f>Input!Y891</f>
        <v>3602.6999999999994</v>
      </c>
    </row>
    <row r="888" spans="1:2">
      <c r="A888" t="str">
        <f>Input!U892</f>
        <v xml:space="preserve">7-mar-2011 </v>
      </c>
      <c r="B888" s="25">
        <f>Input!Y892</f>
        <v>3624.8999999999992</v>
      </c>
    </row>
    <row r="889" spans="1:2">
      <c r="A889" t="str">
        <f>Input!U893</f>
        <v xml:space="preserve">8-mar-2011 </v>
      </c>
      <c r="B889" s="25">
        <f>Input!Y893</f>
        <v>3553.099999999999</v>
      </c>
    </row>
    <row r="890" spans="1:2">
      <c r="A890" t="str">
        <f>Input!U894</f>
        <v xml:space="preserve">8-mar-2011 </v>
      </c>
      <c r="B890" s="25">
        <f>Input!Y894</f>
        <v>3499.099999999999</v>
      </c>
    </row>
    <row r="891" spans="1:2">
      <c r="A891" t="str">
        <f>Input!U895</f>
        <v xml:space="preserve">8-mar-2011 </v>
      </c>
      <c r="B891" s="25">
        <f>Input!Y895</f>
        <v>3464.2999999999988</v>
      </c>
    </row>
    <row r="892" spans="1:2">
      <c r="A892" t="str">
        <f>Input!U896</f>
        <v xml:space="preserve">9-mar-2011 </v>
      </c>
      <c r="B892" s="25">
        <f>Input!Y896</f>
        <v>3472.4999999999986</v>
      </c>
    </row>
    <row r="893" spans="1:2">
      <c r="A893" t="str">
        <f>Input!U897</f>
        <v>10-mar-2011</v>
      </c>
      <c r="B893" s="25">
        <f>Input!Y897</f>
        <v>3443.3999999999987</v>
      </c>
    </row>
    <row r="894" spans="1:2">
      <c r="A894" t="str">
        <f>Input!U898</f>
        <v>14-mar-2011</v>
      </c>
      <c r="B894" s="25">
        <f>Input!Y898</f>
        <v>3200.8999999999987</v>
      </c>
    </row>
    <row r="895" spans="1:2">
      <c r="A895" t="str">
        <f>Input!U899</f>
        <v>17-mar-2011</v>
      </c>
      <c r="B895" s="25">
        <f>Input!Y899</f>
        <v>3246.7999999999988</v>
      </c>
    </row>
    <row r="896" spans="1:2">
      <c r="A896" t="str">
        <f>Input!U900</f>
        <v>23-mar-2011</v>
      </c>
      <c r="B896" s="25">
        <f>Input!Y900</f>
        <v>3211.9999999999986</v>
      </c>
    </row>
    <row r="897" spans="1:2">
      <c r="A897" t="str">
        <f>Input!U901</f>
        <v>24-mar-2011</v>
      </c>
      <c r="B897" s="25">
        <f>Input!Y901</f>
        <v>3336.0999999999985</v>
      </c>
    </row>
    <row r="898" spans="1:2">
      <c r="A898" t="str">
        <f>Input!U902</f>
        <v>24-mar-2011</v>
      </c>
      <c r="B898" s="25">
        <f>Input!Y902</f>
        <v>3513.0999999999985</v>
      </c>
    </row>
    <row r="899" spans="1:2">
      <c r="A899" t="str">
        <f>Input!U903</f>
        <v>28-mar-2011</v>
      </c>
      <c r="B899" s="25">
        <f>Input!Y903</f>
        <v>3492.6999999999985</v>
      </c>
    </row>
    <row r="900" spans="1:2">
      <c r="A900" t="str">
        <f>Input!U904</f>
        <v>28-mar-2011</v>
      </c>
      <c r="B900" s="25">
        <f>Input!Y904</f>
        <v>3449.3999999999983</v>
      </c>
    </row>
    <row r="901" spans="1:2">
      <c r="A901" t="str">
        <f>Input!U905</f>
        <v>29-mar-2011</v>
      </c>
      <c r="B901" s="25">
        <f>Input!Y905</f>
        <v>3400.9999999999982</v>
      </c>
    </row>
    <row r="902" spans="1:2">
      <c r="A902" t="str">
        <f>Input!U906</f>
        <v>31-mar-2011</v>
      </c>
      <c r="B902" s="25">
        <f>Input!Y906</f>
        <v>3391.3999999999983</v>
      </c>
    </row>
    <row r="903" spans="1:2">
      <c r="A903" t="str">
        <f>Input!U907</f>
        <v>31-mar-2011</v>
      </c>
      <c r="B903" s="25">
        <f>Input!Y907</f>
        <v>3389.8999999999983</v>
      </c>
    </row>
    <row r="904" spans="1:2">
      <c r="A904" t="str">
        <f>Input!U908</f>
        <v>31-mar-2011</v>
      </c>
      <c r="B904" s="25">
        <f>Input!Y908</f>
        <v>3365.7999999999984</v>
      </c>
    </row>
    <row r="905" spans="1:2">
      <c r="A905" t="str">
        <f>Input!U909</f>
        <v xml:space="preserve">4-apr-2011 </v>
      </c>
      <c r="B905" s="25">
        <f>Input!Y909</f>
        <v>3351.9999999999982</v>
      </c>
    </row>
    <row r="906" spans="1:2">
      <c r="A906" t="str">
        <f>Input!U910</f>
        <v xml:space="preserve">6-apr-2011 </v>
      </c>
      <c r="B906" s="25">
        <f>Input!Y910</f>
        <v>3315.7999999999984</v>
      </c>
    </row>
    <row r="907" spans="1:2">
      <c r="A907" t="str">
        <f>Input!U911</f>
        <v xml:space="preserve">7-apr-2011 </v>
      </c>
      <c r="B907" s="25">
        <f>Input!Y911</f>
        <v>3292.9999999999982</v>
      </c>
    </row>
    <row r="908" spans="1:2">
      <c r="A908" t="str">
        <f>Input!U912</f>
        <v xml:space="preserve">7-apr-2011 </v>
      </c>
      <c r="B908" s="25">
        <f>Input!Y912</f>
        <v>3255.2999999999984</v>
      </c>
    </row>
    <row r="909" spans="1:2">
      <c r="A909" t="str">
        <f>Input!U913</f>
        <v xml:space="preserve">8-apr-2011 </v>
      </c>
      <c r="B909" s="25">
        <f>Input!Y913</f>
        <v>3263.5999999999985</v>
      </c>
    </row>
    <row r="910" spans="1:2">
      <c r="A910" t="str">
        <f>Input!U914</f>
        <v xml:space="preserve">8-apr-2011 </v>
      </c>
      <c r="B910" s="25">
        <f>Input!Y914</f>
        <v>3256.8999999999987</v>
      </c>
    </row>
    <row r="911" spans="1:2">
      <c r="A911" t="str">
        <f>Input!U915</f>
        <v>12-apr-2011</v>
      </c>
      <c r="B911" s="25">
        <f>Input!Y915</f>
        <v>3303.3999999999987</v>
      </c>
    </row>
    <row r="912" spans="1:2">
      <c r="A912" t="str">
        <f>Input!U916</f>
        <v>14-apr-2011</v>
      </c>
      <c r="B912" s="25">
        <f>Input!Y916</f>
        <v>3218.3999999999987</v>
      </c>
    </row>
    <row r="913" spans="1:2">
      <c r="A913" t="str">
        <f>Input!U917</f>
        <v>14-apr-2011</v>
      </c>
      <c r="B913" s="25">
        <f>Input!Y917</f>
        <v>3233.1999999999989</v>
      </c>
    </row>
    <row r="914" spans="1:2">
      <c r="A914" t="str">
        <f>Input!U918</f>
        <v>15-apr-2011</v>
      </c>
      <c r="B914" s="25">
        <f>Input!Y918</f>
        <v>3207.3999999999987</v>
      </c>
    </row>
    <row r="915" spans="1:2">
      <c r="A915" t="str">
        <f>Input!U919</f>
        <v>15-apr-2011</v>
      </c>
      <c r="B915" s="25">
        <f>Input!Y919</f>
        <v>3200.2999999999988</v>
      </c>
    </row>
    <row r="916" spans="1:2">
      <c r="A916" t="str">
        <f>Input!U920</f>
        <v>19-apr-2011</v>
      </c>
      <c r="B916" s="25">
        <f>Input!Y920</f>
        <v>3403.6999999999989</v>
      </c>
    </row>
    <row r="917" spans="1:2">
      <c r="A917" t="str">
        <f>Input!U921</f>
        <v>20-apr-2011</v>
      </c>
      <c r="B917" s="25">
        <f>Input!Y921</f>
        <v>3478.099999999999</v>
      </c>
    </row>
    <row r="918" spans="1:2">
      <c r="A918" t="str">
        <f>Input!U922</f>
        <v>21-apr-2011</v>
      </c>
      <c r="B918" s="25">
        <f>Input!Y922</f>
        <v>3453.599999999999</v>
      </c>
    </row>
    <row r="919" spans="1:2">
      <c r="A919" t="str">
        <f>Input!U923</f>
        <v>25-apr-2011</v>
      </c>
      <c r="B919" s="25">
        <f>Input!Y923</f>
        <v>3429.4999999999991</v>
      </c>
    </row>
    <row r="920" spans="1:2">
      <c r="A920" t="str">
        <f>Input!U924</f>
        <v>26-apr-2011</v>
      </c>
      <c r="B920" s="25">
        <f>Input!Y924</f>
        <v>3401.099999999999</v>
      </c>
    </row>
    <row r="921" spans="1:2">
      <c r="A921" t="str">
        <f>Input!U925</f>
        <v>27-apr-2011</v>
      </c>
      <c r="B921" s="25">
        <f>Input!Y925</f>
        <v>3456.099999999999</v>
      </c>
    </row>
    <row r="922" spans="1:2">
      <c r="A922" t="str">
        <f>Input!U926</f>
        <v>27-apr-2011</v>
      </c>
      <c r="B922" s="25">
        <f>Input!Y926</f>
        <v>3451.4999999999991</v>
      </c>
    </row>
    <row r="923" spans="1:2">
      <c r="A923" t="str">
        <f>Input!U927</f>
        <v>29-apr-2011</v>
      </c>
      <c r="B923" s="25">
        <f>Input!Y927</f>
        <v>3440.9999999999991</v>
      </c>
    </row>
    <row r="924" spans="1:2">
      <c r="A924" t="str">
        <f>Input!U928</f>
        <v xml:space="preserve">2-mag-2011 </v>
      </c>
      <c r="B924" s="25">
        <f>Input!Y928</f>
        <v>3478.099999999999</v>
      </c>
    </row>
    <row r="925" spans="1:2">
      <c r="A925" t="str">
        <f>Input!U929</f>
        <v xml:space="preserve">3-mag-2011 </v>
      </c>
      <c r="B925" s="25">
        <f>Input!Y929</f>
        <v>3506.2999999999988</v>
      </c>
    </row>
    <row r="926" spans="1:2">
      <c r="A926" t="str">
        <f>Input!U930</f>
        <v xml:space="preserve">3-mag-2011 </v>
      </c>
      <c r="B926" s="25">
        <f>Input!Y930</f>
        <v>3460.3999999999987</v>
      </c>
    </row>
    <row r="927" spans="1:2">
      <c r="A927" t="str">
        <f>Input!U931</f>
        <v xml:space="preserve">3-mag-2011 </v>
      </c>
      <c r="B927" s="25">
        <f>Input!Y931</f>
        <v>3423.9999999999986</v>
      </c>
    </row>
    <row r="928" spans="1:2">
      <c r="A928" t="str">
        <f>Input!U932</f>
        <v xml:space="preserve">5-mag-2011 </v>
      </c>
      <c r="B928" s="25">
        <f>Input!Y932</f>
        <v>3223.9999999999986</v>
      </c>
    </row>
    <row r="929" spans="1:2">
      <c r="A929" t="str">
        <f>Input!U933</f>
        <v xml:space="preserve">5-mag-2011 </v>
      </c>
      <c r="B929" s="25">
        <f>Input!Y933</f>
        <v>3169.1999999999985</v>
      </c>
    </row>
    <row r="930" spans="1:2">
      <c r="A930" t="str">
        <f>Input!U934</f>
        <v xml:space="preserve">5-mag-2011 </v>
      </c>
      <c r="B930" s="25">
        <f>Input!Y934</f>
        <v>3115.3999999999983</v>
      </c>
    </row>
    <row r="931" spans="1:2">
      <c r="A931" t="str">
        <f>Input!U935</f>
        <v xml:space="preserve">9-mag-2011 </v>
      </c>
      <c r="B931" s="25">
        <f>Input!Y935</f>
        <v>3052.5999999999981</v>
      </c>
    </row>
    <row r="932" spans="1:2">
      <c r="A932" t="str">
        <f>Input!U936</f>
        <v xml:space="preserve">9-mag-2011 </v>
      </c>
      <c r="B932" s="25">
        <f>Input!Y936</f>
        <v>3013.199999999998</v>
      </c>
    </row>
    <row r="933" spans="1:2">
      <c r="A933" t="str">
        <f>Input!U937</f>
        <v xml:space="preserve">9-mag-2011 </v>
      </c>
      <c r="B933" s="25">
        <f>Input!Y937</f>
        <v>2942.3999999999978</v>
      </c>
    </row>
    <row r="934" spans="1:2">
      <c r="A934" t="str">
        <f>Input!U938</f>
        <v>10-mag-2011</v>
      </c>
      <c r="B934" s="25">
        <f>Input!Y938</f>
        <v>2975.3999999999978</v>
      </c>
    </row>
    <row r="935" spans="1:2">
      <c r="A935" t="str">
        <f>Input!U939</f>
        <v>11-mag-2011</v>
      </c>
      <c r="B935" s="25">
        <f>Input!Y939</f>
        <v>2967.9999999999977</v>
      </c>
    </row>
    <row r="936" spans="1:2">
      <c r="A936" t="str">
        <f>Input!U940</f>
        <v>16-mag-2011</v>
      </c>
      <c r="B936" s="25">
        <f>Input!Y940</f>
        <v>2899.1999999999975</v>
      </c>
    </row>
    <row r="937" spans="1:2">
      <c r="A937" t="str">
        <f>Input!U941</f>
        <v>16-mag-2011</v>
      </c>
      <c r="B937" s="25">
        <f>Input!Y941</f>
        <v>2851.3999999999974</v>
      </c>
    </row>
    <row r="938" spans="1:2">
      <c r="A938" t="str">
        <f>Input!U942</f>
        <v>18-mag-2011</v>
      </c>
      <c r="B938" s="25">
        <f>Input!Y942</f>
        <v>2873.7999999999975</v>
      </c>
    </row>
    <row r="939" spans="1:2">
      <c r="A939" t="str">
        <f>Input!U943</f>
        <v>18-mag-2011</v>
      </c>
      <c r="B939" s="25">
        <f>Input!Y943</f>
        <v>2869.6999999999975</v>
      </c>
    </row>
    <row r="940" spans="1:2">
      <c r="A940" t="str">
        <f>Input!U944</f>
        <v>20-mag-2011</v>
      </c>
      <c r="B940" s="25">
        <f>Input!Y944</f>
        <v>2825.9999999999977</v>
      </c>
    </row>
    <row r="941" spans="1:2">
      <c r="A941" t="str">
        <f>Input!U945</f>
        <v>24-mag-2011</v>
      </c>
      <c r="B941" s="25">
        <f>Input!Y945</f>
        <v>2744.9999999999977</v>
      </c>
    </row>
    <row r="942" spans="1:2">
      <c r="A942" t="str">
        <f>Input!U946</f>
        <v>25-mag-2011</v>
      </c>
      <c r="B942" s="25">
        <f>Input!Y946</f>
        <v>2771.7999999999979</v>
      </c>
    </row>
    <row r="943" spans="1:2">
      <c r="A943" t="str">
        <f>Input!U947</f>
        <v>25-mag-2011</v>
      </c>
      <c r="B943" s="25">
        <f>Input!Y947</f>
        <v>2843.3999999999978</v>
      </c>
    </row>
    <row r="944" spans="1:2">
      <c r="A944" t="str">
        <f>Input!U948</f>
        <v>27-mag-2011</v>
      </c>
      <c r="B944" s="25">
        <f>Input!Y948</f>
        <v>2846.5999999999976</v>
      </c>
    </row>
    <row r="945" spans="1:2">
      <c r="A945" t="str">
        <f>Input!U949</f>
        <v>30-mag-2011</v>
      </c>
      <c r="B945" s="25">
        <f>Input!Y949</f>
        <v>2850.5999999999976</v>
      </c>
    </row>
    <row r="946" spans="1:2">
      <c r="A946" t="str">
        <f>Input!U950</f>
        <v>31-mag-2011</v>
      </c>
      <c r="B946" s="25">
        <f>Input!Y950</f>
        <v>2825.5999999999976</v>
      </c>
    </row>
    <row r="947" spans="1:2">
      <c r="A947" t="str">
        <f>Input!U951</f>
        <v>31-mag-2011</v>
      </c>
      <c r="B947" s="25">
        <f>Input!Y951</f>
        <v>2796.9999999999977</v>
      </c>
    </row>
    <row r="948" spans="1:2">
      <c r="A948" t="str">
        <f>Input!U952</f>
        <v>31-mag-2011</v>
      </c>
      <c r="B948" s="25">
        <f>Input!Y952</f>
        <v>2879.4999999999977</v>
      </c>
    </row>
    <row r="949" spans="1:2">
      <c r="A949" t="str">
        <f>Input!U953</f>
        <v xml:space="preserve">1-giu-2011 </v>
      </c>
      <c r="B949" s="25">
        <f>Input!Y953</f>
        <v>3019.1999999999975</v>
      </c>
    </row>
    <row r="950" spans="1:2">
      <c r="A950" t="str">
        <f>Input!U954</f>
        <v xml:space="preserve">2-giu-2011 </v>
      </c>
      <c r="B950" s="25">
        <f>Input!Y954</f>
        <v>2999.3999999999974</v>
      </c>
    </row>
    <row r="951" spans="1:2">
      <c r="A951" t="str">
        <f>Input!U955</f>
        <v xml:space="preserve">6-giu-2011 </v>
      </c>
      <c r="B951" s="25">
        <f>Input!Y955</f>
        <v>3038.1999999999975</v>
      </c>
    </row>
    <row r="952" spans="1:2">
      <c r="A952" t="str">
        <f>Input!U956</f>
        <v xml:space="preserve">9-giu-2011 </v>
      </c>
      <c r="B952" s="25">
        <f>Input!Y956</f>
        <v>3080.0999999999976</v>
      </c>
    </row>
    <row r="953" spans="1:2">
      <c r="A953" t="str">
        <f>Input!U957</f>
        <v>10-giu-2011</v>
      </c>
      <c r="B953" s="25">
        <f>Input!Y957</f>
        <v>3083.7999999999975</v>
      </c>
    </row>
    <row r="954" spans="1:2">
      <c r="A954" t="str">
        <f>Input!U958</f>
        <v>13-giu-2011</v>
      </c>
      <c r="B954" s="25">
        <f>Input!Y958</f>
        <v>3071.9999999999973</v>
      </c>
    </row>
    <row r="955" spans="1:2">
      <c r="A955" t="str">
        <f>Input!U959</f>
        <v>14-giu-2011</v>
      </c>
      <c r="B955" s="25">
        <f>Input!Y959</f>
        <v>3088.3999999999974</v>
      </c>
    </row>
    <row r="956" spans="1:2">
      <c r="A956" t="str">
        <f>Input!U960</f>
        <v>14-giu-2011</v>
      </c>
      <c r="B956" s="25">
        <f>Input!Y960</f>
        <v>3180.8999999999974</v>
      </c>
    </row>
    <row r="957" spans="1:2">
      <c r="A957" t="str">
        <f>Input!U961</f>
        <v>15-giu-2011</v>
      </c>
      <c r="B957" s="25">
        <f>Input!Y961</f>
        <v>3140.3999999999974</v>
      </c>
    </row>
    <row r="958" spans="1:2">
      <c r="A958" t="str">
        <f>Input!U962</f>
        <v>15-giu-2011</v>
      </c>
      <c r="B958" s="25">
        <f>Input!Y962</f>
        <v>3241.1999999999975</v>
      </c>
    </row>
    <row r="959" spans="1:2">
      <c r="A959" t="str">
        <f>Input!U963</f>
        <v>20-giu-2011</v>
      </c>
      <c r="B959" s="25">
        <f>Input!Y963</f>
        <v>3246.3999999999974</v>
      </c>
    </row>
    <row r="960" spans="1:2">
      <c r="A960" t="str">
        <f>Input!U964</f>
        <v>21-giu-2011</v>
      </c>
      <c r="B960" s="25">
        <f>Input!Y964</f>
        <v>3251.7999999999975</v>
      </c>
    </row>
    <row r="961" spans="1:2">
      <c r="A961" t="str">
        <f>Input!U965</f>
        <v>27-giu-2011</v>
      </c>
      <c r="B961" s="25">
        <f>Input!Y965</f>
        <v>3279.6999999999975</v>
      </c>
    </row>
    <row r="962" spans="1:2">
      <c r="A962" t="str">
        <f>Input!U966</f>
        <v>27-giu-2011</v>
      </c>
      <c r="B962" s="25">
        <f>Input!Y966</f>
        <v>3304.8999999999974</v>
      </c>
    </row>
    <row r="963" spans="1:2">
      <c r="A963" t="str">
        <f>Input!U967</f>
        <v>28-giu-2011</v>
      </c>
      <c r="B963" s="25">
        <f>Input!Y967</f>
        <v>3255.0999999999972</v>
      </c>
    </row>
    <row r="964" spans="1:2">
      <c r="A964" t="str">
        <f>Input!U968</f>
        <v>28-giu-2011</v>
      </c>
      <c r="B964" s="25">
        <f>Input!Y968</f>
        <v>3055.0999999999972</v>
      </c>
    </row>
    <row r="965" spans="1:2">
      <c r="A965" t="str">
        <f>Input!U969</f>
        <v>28-giu-2011</v>
      </c>
      <c r="B965" s="25">
        <f>Input!Y969</f>
        <v>3172.1999999999971</v>
      </c>
    </row>
    <row r="966" spans="1:2">
      <c r="A966" t="str">
        <f>Input!U970</f>
        <v>29-giu-2011</v>
      </c>
      <c r="B966" s="25">
        <f>Input!Y970</f>
        <v>3183.5999999999972</v>
      </c>
    </row>
    <row r="967" spans="1:2">
      <c r="A967" t="str">
        <f>Input!U971</f>
        <v>30-giu-2011</v>
      </c>
      <c r="B967" s="25">
        <f>Input!Y971</f>
        <v>3133.1999999999971</v>
      </c>
    </row>
    <row r="968" spans="1:2">
      <c r="A968" t="str">
        <f>Input!U972</f>
        <v xml:space="preserve">1-lug-2011 </v>
      </c>
      <c r="B968" s="25">
        <f>Input!Y972</f>
        <v>3105.299999999997</v>
      </c>
    </row>
    <row r="969" spans="1:2">
      <c r="A969" t="str">
        <f>Input!U973</f>
        <v xml:space="preserve">5-lug-2011 </v>
      </c>
      <c r="B969" s="25">
        <f>Input!Y973</f>
        <v>3101.799999999997</v>
      </c>
    </row>
    <row r="970" spans="1:2">
      <c r="A970" t="str">
        <f>Input!U974</f>
        <v xml:space="preserve">5-lug-2011 </v>
      </c>
      <c r="B970" s="25">
        <f>Input!Y974</f>
        <v>3074.0999999999972</v>
      </c>
    </row>
    <row r="971" spans="1:2">
      <c r="A971" t="str">
        <f>Input!U975</f>
        <v xml:space="preserve">5-lug-2011 </v>
      </c>
      <c r="B971" s="25">
        <f>Input!Y975</f>
        <v>3048.9999999999973</v>
      </c>
    </row>
    <row r="972" spans="1:2">
      <c r="A972" t="str">
        <f>Input!U976</f>
        <v xml:space="preserve">6-lug-2011 </v>
      </c>
      <c r="B972" s="25">
        <f>Input!Y976</f>
        <v>2996.4999999999973</v>
      </c>
    </row>
    <row r="973" spans="1:2">
      <c r="A973" t="str">
        <f>Input!U977</f>
        <v xml:space="preserve">8-lug-2011 </v>
      </c>
      <c r="B973" s="25">
        <f>Input!Y977</f>
        <v>3354.6999999999971</v>
      </c>
    </row>
    <row r="974" spans="1:2">
      <c r="A974" t="str">
        <f>Input!U978</f>
        <v>13-lug-2011</v>
      </c>
      <c r="B974" s="25">
        <f>Input!Y978</f>
        <v>3363.8999999999969</v>
      </c>
    </row>
    <row r="975" spans="1:2">
      <c r="A975" t="str">
        <f>Input!U979</f>
        <v>13-lug-2011</v>
      </c>
      <c r="B975" s="25">
        <f>Input!Y979</f>
        <v>3414.8999999999969</v>
      </c>
    </row>
    <row r="976" spans="1:2">
      <c r="A976" t="str">
        <f>Input!U980</f>
        <v>14-lug-2011</v>
      </c>
      <c r="B976" s="25">
        <f>Input!Y980</f>
        <v>3341.0999999999967</v>
      </c>
    </row>
    <row r="977" spans="1:2">
      <c r="A977" t="str">
        <f>Input!U981</f>
        <v>14-lug-2011</v>
      </c>
      <c r="B977" s="25">
        <f>Input!Y981</f>
        <v>3300.2999999999965</v>
      </c>
    </row>
    <row r="978" spans="1:2">
      <c r="A978" t="str">
        <f>Input!U982</f>
        <v>15-lug-2011</v>
      </c>
      <c r="B978" s="25">
        <f>Input!Y982</f>
        <v>3339.4999999999964</v>
      </c>
    </row>
    <row r="979" spans="1:2">
      <c r="A979" t="str">
        <f>Input!U983</f>
        <v>15-lug-2011</v>
      </c>
      <c r="B979" s="25">
        <f>Input!Y983</f>
        <v>3295.6999999999962</v>
      </c>
    </row>
    <row r="980" spans="1:2">
      <c r="A980" t="str">
        <f>Input!U984</f>
        <v>18-lug-2011</v>
      </c>
      <c r="B980" s="25">
        <f>Input!Y984</f>
        <v>3316.9999999999964</v>
      </c>
    </row>
    <row r="981" spans="1:2">
      <c r="A981" t="str">
        <f>Input!U985</f>
        <v>19-lug-2011</v>
      </c>
      <c r="B981" s="25">
        <f>Input!Y985</f>
        <v>3361.6999999999962</v>
      </c>
    </row>
    <row r="982" spans="1:2">
      <c r="A982" t="str">
        <f>Input!U986</f>
        <v>19-lug-2011</v>
      </c>
      <c r="B982" s="25">
        <f>Input!Y986</f>
        <v>3330.899999999996</v>
      </c>
    </row>
    <row r="983" spans="1:2">
      <c r="A983" t="str">
        <f>Input!U987</f>
        <v>20-lug-2011</v>
      </c>
      <c r="B983" s="25">
        <f>Input!Y987</f>
        <v>3324.4999999999959</v>
      </c>
    </row>
    <row r="984" spans="1:2">
      <c r="A984" t="str">
        <f>Input!U988</f>
        <v>22-lug-2011</v>
      </c>
      <c r="B984" s="25">
        <f>Input!Y988</f>
        <v>3345.1999999999957</v>
      </c>
    </row>
    <row r="985" spans="1:2">
      <c r="A985" t="str">
        <f>Input!U989</f>
        <v>25-lug-2011</v>
      </c>
      <c r="B985" s="25">
        <f>Input!Y989</f>
        <v>3322.3999999999955</v>
      </c>
    </row>
    <row r="986" spans="1:2">
      <c r="A986" t="str">
        <f>Input!U990</f>
        <v>28-lug-2011</v>
      </c>
      <c r="B986" s="25">
        <f>Input!Y990</f>
        <v>3269.5999999999954</v>
      </c>
    </row>
    <row r="987" spans="1:2">
      <c r="A987" t="str">
        <f>Input!U991</f>
        <v>28-lug-2011</v>
      </c>
      <c r="B987" s="25">
        <f>Input!Y991</f>
        <v>3203.7999999999952</v>
      </c>
    </row>
    <row r="988" spans="1:2">
      <c r="A988" t="str">
        <f>Input!U992</f>
        <v>29-lug-2011</v>
      </c>
      <c r="B988" s="25">
        <f>Input!Y992</f>
        <v>3289.499999999995</v>
      </c>
    </row>
    <row r="989" spans="1:2">
      <c r="A989" t="str">
        <f>Input!U993</f>
        <v>29-lug-2011</v>
      </c>
      <c r="B989" s="25">
        <f>Input!Y993</f>
        <v>3224.6999999999948</v>
      </c>
    </row>
    <row r="990" spans="1:2">
      <c r="A990" t="str">
        <f>Input!U994</f>
        <v xml:space="preserve">3-ago-2011 </v>
      </c>
      <c r="B990" s="25">
        <f>Input!Y994</f>
        <v>3168.8999999999946</v>
      </c>
    </row>
    <row r="991" spans="1:2">
      <c r="A991" t="str">
        <f>Input!U995</f>
        <v xml:space="preserve">3-ago-2011 </v>
      </c>
      <c r="B991" s="25">
        <f>Input!Y995</f>
        <v>3201.4999999999945</v>
      </c>
    </row>
    <row r="992" spans="1:2">
      <c r="A992" t="str">
        <f>Input!U996</f>
        <v xml:space="preserve">4-ago-2011 </v>
      </c>
      <c r="B992" s="25">
        <f>Input!Y996</f>
        <v>3212.6999999999944</v>
      </c>
    </row>
    <row r="993" spans="1:2">
      <c r="A993" t="str">
        <f>Input!U997</f>
        <v xml:space="preserve">4-ago-2011 </v>
      </c>
      <c r="B993" s="25">
        <f>Input!Y997</f>
        <v>3070.4999999999945</v>
      </c>
    </row>
    <row r="994" spans="1:2">
      <c r="A994" t="str">
        <f>Input!U998</f>
        <v xml:space="preserve">4-ago-2011 </v>
      </c>
      <c r="B994" s="25">
        <f>Input!Y998</f>
        <v>3018.6999999999944</v>
      </c>
    </row>
    <row r="995" spans="1:2">
      <c r="A995" t="str">
        <f>Input!U999</f>
        <v xml:space="preserve">8-ago-2011 </v>
      </c>
      <c r="B995" s="25">
        <f>Input!Y999</f>
        <v>2750.4999999999945</v>
      </c>
    </row>
    <row r="996" spans="1:2">
      <c r="A996" t="str">
        <f>Input!U1000</f>
        <v xml:space="preserve">9-ago-2011 </v>
      </c>
      <c r="B996" s="25">
        <f>Input!Y1000</f>
        <v>2676.6999999999944</v>
      </c>
    </row>
    <row r="997" spans="1:2">
      <c r="A997" t="str">
        <f>Input!U1001</f>
        <v>10-ago-2011</v>
      </c>
      <c r="B997" s="25">
        <f>Input!Y1001</f>
        <v>2946.8999999999942</v>
      </c>
    </row>
    <row r="998" spans="1:2">
      <c r="A998" t="str">
        <f>Input!U1002</f>
        <v>12-ago-2011</v>
      </c>
      <c r="B998" s="25">
        <f>Input!Y1002</f>
        <v>2884.099999999994</v>
      </c>
    </row>
    <row r="999" spans="1:2">
      <c r="A999" t="str">
        <f>Input!U1003</f>
        <v>12-ago-2011</v>
      </c>
      <c r="B999" s="25">
        <f>Input!Y1003</f>
        <v>3001.3999999999942</v>
      </c>
    </row>
    <row r="1000" spans="1:2">
      <c r="A1000" t="str">
        <f>Input!U1004</f>
        <v>12-ago-2011</v>
      </c>
      <c r="B1000" s="25">
        <f>Input!Y1004</f>
        <v>2940.599999999994</v>
      </c>
    </row>
    <row r="1001" spans="1:2">
      <c r="A1001" t="str">
        <f>Input!U1005</f>
        <v>12-ago-2011</v>
      </c>
      <c r="B1001" s="25">
        <f>Input!Y1005</f>
        <v>3032.9999999999941</v>
      </c>
    </row>
    <row r="1002" spans="1:2">
      <c r="A1002" t="str">
        <f>Input!U1006</f>
        <v>15-ago-2011</v>
      </c>
      <c r="B1002" s="25">
        <f>Input!Y1006</f>
        <v>3042.3999999999942</v>
      </c>
    </row>
    <row r="1003" spans="1:2">
      <c r="A1003" t="str">
        <f>Input!U1007</f>
        <v>16-ago-2011</v>
      </c>
      <c r="B1003" s="25">
        <f>Input!Y1007</f>
        <v>3006.599999999994</v>
      </c>
    </row>
    <row r="1004" spans="1:2">
      <c r="A1004" t="str">
        <f>Input!U1008</f>
        <v>16-ago-2011</v>
      </c>
      <c r="B1004" s="25">
        <f>Input!Y1008</f>
        <v>3015.7999999999938</v>
      </c>
    </row>
    <row r="1005" spans="1:2">
      <c r="A1005" t="str">
        <f>Input!U1009</f>
        <v>17-ago-2011</v>
      </c>
      <c r="B1005" s="25">
        <f>Input!Y1009</f>
        <v>2944.9999999999936</v>
      </c>
    </row>
    <row r="1006" spans="1:2">
      <c r="A1006" t="str">
        <f>Input!U1010</f>
        <v>17-ago-2011</v>
      </c>
      <c r="B1006" s="25">
        <f>Input!Y1010</f>
        <v>3067.1999999999935</v>
      </c>
    </row>
    <row r="1007" spans="1:2">
      <c r="A1007" t="str">
        <f>Input!U1011</f>
        <v>17-ago-2011</v>
      </c>
      <c r="B1007" s="25">
        <f>Input!Y1011</f>
        <v>3050.8999999999933</v>
      </c>
    </row>
    <row r="1008" spans="1:2">
      <c r="A1008" t="str">
        <f>Input!U1012</f>
        <v>18-ago-2011</v>
      </c>
      <c r="B1008" s="25">
        <f>Input!Y1012</f>
        <v>3296.2999999999934</v>
      </c>
    </row>
    <row r="1009" spans="1:2">
      <c r="A1009" t="str">
        <f>Input!U1013</f>
        <v>19-ago-2011</v>
      </c>
      <c r="B1009" s="25">
        <f>Input!Y1013</f>
        <v>3235.4999999999932</v>
      </c>
    </row>
    <row r="1010" spans="1:2">
      <c r="A1010" t="str">
        <f>Input!U1014</f>
        <v>22-ago-2011</v>
      </c>
      <c r="B1010" s="25">
        <f>Input!Y1014</f>
        <v>3185.699999999993</v>
      </c>
    </row>
    <row r="1011" spans="1:2">
      <c r="A1011" t="str">
        <f>Input!U1015</f>
        <v>22-ago-2011</v>
      </c>
      <c r="B1011" s="25">
        <f>Input!Y1015</f>
        <v>3124.8999999999928</v>
      </c>
    </row>
    <row r="1012" spans="1:2">
      <c r="A1012" t="str">
        <f>Input!U1016</f>
        <v>23-ago-2011</v>
      </c>
      <c r="B1012" s="25">
        <f>Input!Y1016</f>
        <v>3073.0999999999926</v>
      </c>
    </row>
    <row r="1013" spans="1:2">
      <c r="A1013" t="str">
        <f>Input!U1017</f>
        <v>23-ago-2011</v>
      </c>
      <c r="B1013" s="25">
        <f>Input!Y1017</f>
        <v>3007.0999999999926</v>
      </c>
    </row>
    <row r="1014" spans="1:2">
      <c r="A1014" t="str">
        <f>Input!U1018</f>
        <v>23-ago-2011</v>
      </c>
      <c r="B1014" s="25">
        <f>Input!Y1018</f>
        <v>3118.2999999999925</v>
      </c>
    </row>
    <row r="1015" spans="1:2">
      <c r="A1015" t="str">
        <f>Input!U1019</f>
        <v>23-ago-2011</v>
      </c>
      <c r="B1015" s="25">
        <f>Input!Y1019</f>
        <v>3084.4999999999923</v>
      </c>
    </row>
    <row r="1016" spans="1:2">
      <c r="A1016" t="str">
        <f>Input!U1020</f>
        <v xml:space="preserve">2-set-2011 </v>
      </c>
      <c r="B1016" s="25">
        <f>Input!Y1020</f>
        <v>3082.6999999999921</v>
      </c>
    </row>
    <row r="1017" spans="1:2">
      <c r="A1017" t="str">
        <f>Input!U1021</f>
        <v xml:space="preserve">2-set-2011 </v>
      </c>
      <c r="B1017" s="25">
        <f>Input!Y1021</f>
        <v>3179.299999999992</v>
      </c>
    </row>
    <row r="1018" spans="1:2">
      <c r="A1018" t="str">
        <f>Input!U1022</f>
        <v xml:space="preserve">5-set-2011 </v>
      </c>
      <c r="B1018" s="25">
        <f>Input!Y1022</f>
        <v>3389.8999999999919</v>
      </c>
    </row>
    <row r="1019" spans="1:2">
      <c r="A1019" t="str">
        <f>Input!U1023</f>
        <v xml:space="preserve">5-set-2011 </v>
      </c>
      <c r="B1019" s="25">
        <f>Input!Y1023</f>
        <v>3394.1999999999921</v>
      </c>
    </row>
    <row r="1020" spans="1:2">
      <c r="A1020" t="str">
        <f>Input!U1024</f>
        <v xml:space="preserve">6-set-2011 </v>
      </c>
      <c r="B1020" s="25">
        <f>Input!Y1024</f>
        <v>3471.1999999999921</v>
      </c>
    </row>
    <row r="1021" spans="1:2">
      <c r="A1021" t="str">
        <f>Input!U1025</f>
        <v xml:space="preserve">6-set-2011 </v>
      </c>
      <c r="B1021" s="25">
        <f>Input!Y1025</f>
        <v>3636.1999999999921</v>
      </c>
    </row>
    <row r="1022" spans="1:2">
      <c r="A1022" t="str">
        <f>Input!U1026</f>
        <v xml:space="preserve">6-set-2011 </v>
      </c>
      <c r="B1022" s="25">
        <f>Input!Y1026</f>
        <v>3610.8999999999919</v>
      </c>
    </row>
    <row r="1023" spans="1:2">
      <c r="A1023" t="str">
        <f>Input!U1027</f>
        <v xml:space="preserve">9-set-2011 </v>
      </c>
      <c r="B1023" s="25">
        <f>Input!Y1027</f>
        <v>3770.0999999999917</v>
      </c>
    </row>
    <row r="1024" spans="1:2">
      <c r="A1024" t="str">
        <f>Input!U1028</f>
        <v>14-set-2011</v>
      </c>
      <c r="B1024" s="25">
        <f>Input!Y1028</f>
        <v>3730.2999999999915</v>
      </c>
    </row>
    <row r="1025" spans="1:2">
      <c r="A1025" t="str">
        <f>Input!U1029</f>
        <v>20-set-2011</v>
      </c>
      <c r="B1025" s="25">
        <f>Input!Y1029</f>
        <v>3758.1999999999916</v>
      </c>
    </row>
    <row r="1026" spans="1:2">
      <c r="A1026" t="str">
        <f>Input!U1030</f>
        <v>21-set-2011</v>
      </c>
      <c r="B1026" s="25">
        <f>Input!Y1030</f>
        <v>3692.5999999999917</v>
      </c>
    </row>
    <row r="1027" spans="1:2">
      <c r="A1027" t="str">
        <f>Input!U1031</f>
        <v>21-set-2011</v>
      </c>
      <c r="B1027" s="25">
        <f>Input!Y1031</f>
        <v>3616.7999999999915</v>
      </c>
    </row>
    <row r="1028" spans="1:2">
      <c r="A1028" t="str">
        <f>Input!U1032</f>
        <v>22-set-2011</v>
      </c>
      <c r="B1028" s="25">
        <f>Input!Y1032</f>
        <v>3706.7999999999915</v>
      </c>
    </row>
    <row r="1029" spans="1:2">
      <c r="A1029" t="str">
        <f>Input!U1033</f>
        <v>22-set-2011</v>
      </c>
      <c r="B1029" s="25">
        <f>Input!Y1033</f>
        <v>3682.9999999999914</v>
      </c>
    </row>
    <row r="1030" spans="1:2">
      <c r="A1030" t="str">
        <f>Input!U1034</f>
        <v>22-set-2011</v>
      </c>
      <c r="B1030" s="25">
        <f>Input!Y1034</f>
        <v>3686.9999999999914</v>
      </c>
    </row>
    <row r="1031" spans="1:2">
      <c r="A1031" t="str">
        <f>Input!U1035</f>
        <v>23-set-2011</v>
      </c>
      <c r="B1031" s="25">
        <f>Input!Y1035</f>
        <v>3638.1999999999912</v>
      </c>
    </row>
    <row r="1032" spans="1:2">
      <c r="A1032" t="str">
        <f>Input!U1036</f>
        <v>26-set-2011</v>
      </c>
      <c r="B1032" s="25">
        <f>Input!Y1036</f>
        <v>3736.7999999999911</v>
      </c>
    </row>
    <row r="1033" spans="1:2">
      <c r="A1033" t="str">
        <f>Input!U1037</f>
        <v>28-set-2011</v>
      </c>
      <c r="B1033" s="25">
        <f>Input!Y1037</f>
        <v>3660.9999999999909</v>
      </c>
    </row>
    <row r="1034" spans="1:2">
      <c r="A1034" t="str">
        <f>Input!U1038</f>
        <v>30-set-2011</v>
      </c>
      <c r="B1034" s="25">
        <f>Input!Y1038</f>
        <v>3691.1999999999907</v>
      </c>
    </row>
    <row r="1035" spans="1:2">
      <c r="A1035" t="str">
        <f>Input!U1039</f>
        <v>30-set-2011</v>
      </c>
      <c r="B1035" s="25">
        <f>Input!Y1039</f>
        <v>3714.7999999999906</v>
      </c>
    </row>
    <row r="1036" spans="1:2">
      <c r="A1036" t="str">
        <f>Input!U1040</f>
        <v xml:space="preserve">4-ott-2011 </v>
      </c>
      <c r="B1036" s="25">
        <f>Input!Y1040</f>
        <v>3644.9999999999905</v>
      </c>
    </row>
    <row r="1037" spans="1:2">
      <c r="A1037" t="str">
        <f>Input!U1041</f>
        <v xml:space="preserve">5-ott-2011 </v>
      </c>
      <c r="B1037" s="25">
        <f>Input!Y1041</f>
        <v>3773.1999999999903</v>
      </c>
    </row>
    <row r="1038" spans="1:2">
      <c r="A1038" t="str">
        <f>Input!U1042</f>
        <v xml:space="preserve">7-ott-2011 </v>
      </c>
      <c r="B1038" s="25">
        <f>Input!Y1042</f>
        <v>3716.3999999999901</v>
      </c>
    </row>
    <row r="1039" spans="1:2">
      <c r="A1039" t="str">
        <f>Input!U1043</f>
        <v>11-ott-2011</v>
      </c>
      <c r="B1039" s="25">
        <f>Input!Y1043</f>
        <v>3698.5999999999899</v>
      </c>
    </row>
    <row r="1040" spans="1:2">
      <c r="A1040" t="str">
        <f>Input!U1044</f>
        <v>12-ott-2011</v>
      </c>
      <c r="B1040" s="25">
        <f>Input!Y1044</f>
        <v>3766.2999999999897</v>
      </c>
    </row>
    <row r="1041" spans="1:2">
      <c r="A1041" t="str">
        <f>Input!U1045</f>
        <v>13-ott-2011</v>
      </c>
      <c r="B1041" s="25">
        <f>Input!Y1045</f>
        <v>3636.6999999999898</v>
      </c>
    </row>
    <row r="1042" spans="1:2">
      <c r="A1042" t="str">
        <f>Input!U1046</f>
        <v>13-ott-2011</v>
      </c>
      <c r="B1042" s="25">
        <f>Input!Y1046</f>
        <v>3625.8999999999896</v>
      </c>
    </row>
    <row r="1043" spans="1:2">
      <c r="A1043" t="str">
        <f>Input!U1047</f>
        <v>13-ott-2011</v>
      </c>
      <c r="B1043" s="25">
        <f>Input!Y1047</f>
        <v>3575.0999999999894</v>
      </c>
    </row>
    <row r="1044" spans="1:2">
      <c r="A1044" t="str">
        <f>Input!U1048</f>
        <v>14-ott-2011</v>
      </c>
      <c r="B1044" s="25">
        <f>Input!Y1048</f>
        <v>3562.2999999999893</v>
      </c>
    </row>
    <row r="1045" spans="1:2">
      <c r="A1045" t="str">
        <f>Input!U1049</f>
        <v>14-ott-2011</v>
      </c>
      <c r="B1045" s="25">
        <f>Input!Y1049</f>
        <v>3569.0999999999894</v>
      </c>
    </row>
    <row r="1046" spans="1:2">
      <c r="A1046" t="str">
        <f>Input!U1050</f>
        <v>17-ott-2011</v>
      </c>
      <c r="B1046" s="25">
        <f>Input!Y1050</f>
        <v>3501.2999999999893</v>
      </c>
    </row>
    <row r="1047" spans="1:2">
      <c r="A1047" t="str">
        <f>Input!U1051</f>
        <v>17-ott-2011</v>
      </c>
      <c r="B1047" s="25">
        <f>Input!Y1051</f>
        <v>3787.2999999999893</v>
      </c>
    </row>
    <row r="1048" spans="1:2">
      <c r="A1048" t="str">
        <f>Input!U1052</f>
        <v>18-ott-2011</v>
      </c>
      <c r="B1048" s="25">
        <f>Input!Y1052</f>
        <v>3945.6999999999894</v>
      </c>
    </row>
    <row r="1049" spans="1:2">
      <c r="A1049" t="str">
        <f>Input!U1053</f>
        <v>18-ott-2011</v>
      </c>
      <c r="B1049" s="25">
        <f>Input!Y1053</f>
        <v>3935.0999999999894</v>
      </c>
    </row>
    <row r="1050" spans="1:2">
      <c r="A1050" t="str">
        <f>Input!U1054</f>
        <v>19-ott-2011</v>
      </c>
      <c r="B1050" s="25">
        <f>Input!Y1054</f>
        <v>3829.3999999999896</v>
      </c>
    </row>
    <row r="1051" spans="1:2">
      <c r="A1051" t="str">
        <f>Input!U1055</f>
        <v>19-ott-2011</v>
      </c>
      <c r="B1051" s="25">
        <f>Input!Y1055</f>
        <v>3883.5999999999894</v>
      </c>
    </row>
    <row r="1052" spans="1:2">
      <c r="A1052" t="str">
        <f>Input!U1056</f>
        <v>20-ott-2011</v>
      </c>
      <c r="B1052" s="25">
        <f>Input!Y1056</f>
        <v>3826.7999999999893</v>
      </c>
    </row>
    <row r="1053" spans="1:2">
      <c r="A1053" t="str">
        <f>Input!U1057</f>
        <v>26-ott-2011</v>
      </c>
      <c r="B1053" s="25">
        <f>Input!Y1057</f>
        <v>3800.9999999999891</v>
      </c>
    </row>
    <row r="1054" spans="1:2">
      <c r="A1054" t="str">
        <f>Input!U1058</f>
        <v>27-ott-2011</v>
      </c>
      <c r="B1054" s="25">
        <f>Input!Y1058</f>
        <v>4078.6999999999889</v>
      </c>
    </row>
    <row r="1055" spans="1:2">
      <c r="A1055" t="str">
        <f>Input!U1059</f>
        <v>28-ott-2011</v>
      </c>
      <c r="B1055" s="25">
        <f>Input!Y1059</f>
        <v>4511.8999999999887</v>
      </c>
    </row>
    <row r="1056" spans="1:2">
      <c r="A1056" t="str">
        <f>Input!U1060</f>
        <v xml:space="preserve">1-nov-2011 </v>
      </c>
      <c r="B1056" s="25">
        <f>Input!Y1060</f>
        <v>4311.8999999999887</v>
      </c>
    </row>
    <row r="1057" spans="1:2">
      <c r="A1057" t="str">
        <f>Input!U1061</f>
        <v xml:space="preserve">2-nov-2011 </v>
      </c>
      <c r="B1057" s="25">
        <f>Input!Y1061</f>
        <v>4257.0999999999885</v>
      </c>
    </row>
    <row r="1058" spans="1:2">
      <c r="A1058" t="str">
        <f>Input!U1062</f>
        <v xml:space="preserve">3-nov-2011 </v>
      </c>
      <c r="B1058" s="25">
        <f>Input!Y1062</f>
        <v>4502.3999999999887</v>
      </c>
    </row>
    <row r="1059" spans="1:2">
      <c r="A1059" t="str">
        <f>Input!U1063</f>
        <v xml:space="preserve">3-nov-2011 </v>
      </c>
      <c r="B1059" s="25">
        <f>Input!Y1063</f>
        <v>4769.7999999999884</v>
      </c>
    </row>
    <row r="1060" spans="1:2">
      <c r="A1060" t="str">
        <f>Input!U1064</f>
        <v xml:space="preserve">3-nov-2011 </v>
      </c>
      <c r="B1060" s="25">
        <f>Input!Y1064</f>
        <v>4765.9999999999882</v>
      </c>
    </row>
    <row r="1061" spans="1:2">
      <c r="A1061" t="str">
        <f>Input!U1065</f>
        <v xml:space="preserve">4-nov-2011 </v>
      </c>
      <c r="B1061" s="25">
        <f>Input!Y1065</f>
        <v>4825.199999999988</v>
      </c>
    </row>
    <row r="1062" spans="1:2">
      <c r="A1062" t="str">
        <f>Input!U1066</f>
        <v xml:space="preserve">4-nov-2011 </v>
      </c>
      <c r="B1062" s="25">
        <f>Input!Y1066</f>
        <v>4866.2999999999884</v>
      </c>
    </row>
    <row r="1063" spans="1:2">
      <c r="A1063" t="str">
        <f>Input!U1067</f>
        <v xml:space="preserve">8-nov-2011 </v>
      </c>
      <c r="B1063" s="25">
        <f>Input!Y1067</f>
        <v>4929.2999999999884</v>
      </c>
    </row>
    <row r="1064" spans="1:2">
      <c r="A1064" t="str">
        <f>Input!U1068</f>
        <v xml:space="preserve">8-nov-2011 </v>
      </c>
      <c r="B1064" s="25">
        <f>Input!Y1068</f>
        <v>4861.4999999999882</v>
      </c>
    </row>
    <row r="1065" spans="1:2">
      <c r="A1065" t="str">
        <f>Input!U1069</f>
        <v xml:space="preserve">9-nov-2011 </v>
      </c>
      <c r="B1065" s="25">
        <f>Input!Y1069</f>
        <v>4897.699999999988</v>
      </c>
    </row>
    <row r="1066" spans="1:2">
      <c r="A1066" t="str">
        <f>Input!U1070</f>
        <v>10-nov-2011</v>
      </c>
      <c r="B1066" s="25">
        <f>Input!Y1070</f>
        <v>4979.5999999999876</v>
      </c>
    </row>
    <row r="1067" spans="1:2">
      <c r="A1067" t="str">
        <f>Input!U1071</f>
        <v>11-nov-2011</v>
      </c>
      <c r="B1067" s="25">
        <f>Input!Y1071</f>
        <v>5093.7999999999874</v>
      </c>
    </row>
    <row r="1068" spans="1:2">
      <c r="A1068" t="str">
        <f>Input!U1072</f>
        <v>14-nov-2011</v>
      </c>
      <c r="B1068" s="25">
        <f>Input!Y1072</f>
        <v>5180.9999999999873</v>
      </c>
    </row>
    <row r="1069" spans="1:2">
      <c r="A1069" t="str">
        <f>Input!U1073</f>
        <v>15-nov-2011</v>
      </c>
      <c r="B1069" s="25">
        <f>Input!Y1073</f>
        <v>4980.9999999999873</v>
      </c>
    </row>
    <row r="1070" spans="1:2">
      <c r="A1070" t="str">
        <f>Input!U1074</f>
        <v>15-nov-2011</v>
      </c>
      <c r="B1070" s="25">
        <f>Input!Y1074</f>
        <v>4924.1999999999871</v>
      </c>
    </row>
    <row r="1071" spans="1:2">
      <c r="A1071" t="str">
        <f>Input!U1075</f>
        <v>16-nov-2011</v>
      </c>
      <c r="B1071" s="25">
        <f>Input!Y1075</f>
        <v>4855.7999999999874</v>
      </c>
    </row>
    <row r="1072" spans="1:2">
      <c r="A1072" t="str">
        <f>Input!U1076</f>
        <v>16-nov-2011</v>
      </c>
      <c r="B1072" s="25">
        <f>Input!Y1076</f>
        <v>4810.9999999999873</v>
      </c>
    </row>
    <row r="1073" spans="1:2">
      <c r="A1073" t="str">
        <f>Input!U1077</f>
        <v>16-nov-2011</v>
      </c>
      <c r="B1073" s="25">
        <f>Input!Y1077</f>
        <v>4763.1999999999871</v>
      </c>
    </row>
    <row r="1074" spans="1:2">
      <c r="A1074" t="str">
        <f>Input!U1078</f>
        <v>17-nov-2011</v>
      </c>
      <c r="B1074" s="25">
        <f>Input!Y1078</f>
        <v>4691.3999999999869</v>
      </c>
    </row>
    <row r="1075" spans="1:2">
      <c r="A1075" t="str">
        <f>Input!U1079</f>
        <v>17-nov-2011</v>
      </c>
      <c r="B1075" s="25">
        <f>Input!Y1079</f>
        <v>4662.5999999999867</v>
      </c>
    </row>
    <row r="1076" spans="1:2">
      <c r="A1076" t="str">
        <f>Input!U1080</f>
        <v>18-nov-2011</v>
      </c>
      <c r="B1076" s="25">
        <f>Input!Y1080</f>
        <v>4596.7999999999865</v>
      </c>
    </row>
    <row r="1077" spans="1:2">
      <c r="A1077" t="str">
        <f>Input!U1081</f>
        <v>21-nov-2011</v>
      </c>
      <c r="B1077" s="25">
        <f>Input!Y1081</f>
        <v>4663.9999999999864</v>
      </c>
    </row>
    <row r="1078" spans="1:2">
      <c r="A1078" t="str">
        <f>Input!U1082</f>
        <v>22-nov-2011</v>
      </c>
      <c r="B1078" s="25">
        <f>Input!Y1082</f>
        <v>4704.1999999999862</v>
      </c>
    </row>
    <row r="1079" spans="1:2">
      <c r="A1079" t="str">
        <f>Input!U1083</f>
        <v>22-nov-2011</v>
      </c>
      <c r="B1079" s="25">
        <f>Input!Y1083</f>
        <v>4653.399999999986</v>
      </c>
    </row>
    <row r="1080" spans="1:2">
      <c r="A1080" t="str">
        <f>Input!U1084</f>
        <v>24-nov-2011</v>
      </c>
      <c r="B1080" s="25">
        <f>Input!Y1084</f>
        <v>4610.5999999999858</v>
      </c>
    </row>
    <row r="1081" spans="1:2">
      <c r="A1081" t="str">
        <f>Input!U1085</f>
        <v>25-nov-2011</v>
      </c>
      <c r="B1081" s="25">
        <f>Input!Y1085</f>
        <v>4565.7999999999856</v>
      </c>
    </row>
    <row r="1082" spans="1:2">
      <c r="A1082" t="str">
        <f>Input!U1086</f>
        <v>28-nov-2011</v>
      </c>
      <c r="B1082" s="25">
        <f>Input!Y1086</f>
        <v>4676.7999999999856</v>
      </c>
    </row>
    <row r="1083" spans="1:2">
      <c r="A1083" t="str">
        <f>Input!U1087</f>
        <v>30-nov-2011</v>
      </c>
      <c r="B1083" s="25">
        <f>Input!Y1087</f>
        <v>4764.399999999986</v>
      </c>
    </row>
    <row r="1084" spans="1:2">
      <c r="A1084" t="str">
        <f>Input!U1088</f>
        <v>30-nov-2011</v>
      </c>
      <c r="B1084" s="25">
        <f>Input!Y1088</f>
        <v>4954.5999999999858</v>
      </c>
    </row>
    <row r="1085" spans="1:2">
      <c r="A1085" t="str">
        <f>Input!U1089</f>
        <v>30-nov-2011</v>
      </c>
      <c r="B1085" s="25">
        <f>Input!Y1089</f>
        <v>4891.7999999999856</v>
      </c>
    </row>
    <row r="1086" spans="1:2">
      <c r="A1086" t="str">
        <f>Input!U1090</f>
        <v xml:space="preserve">1-dic-2011 </v>
      </c>
      <c r="B1086" s="25">
        <f>Input!Y1090</f>
        <v>4844.9999999999854</v>
      </c>
    </row>
    <row r="1087" spans="1:2">
      <c r="A1087" t="str">
        <f>Input!U1091</f>
        <v xml:space="preserve">2-dic-2011 </v>
      </c>
      <c r="B1087" s="25">
        <f>Input!Y1091</f>
        <v>4799.1999999999853</v>
      </c>
    </row>
    <row r="1088" spans="1:2">
      <c r="A1088" t="str">
        <f>Input!U1092</f>
        <v xml:space="preserve">2-dic-2011 </v>
      </c>
      <c r="B1088" s="25">
        <f>Input!Y1092</f>
        <v>4766.3999999999851</v>
      </c>
    </row>
    <row r="1089" spans="1:2">
      <c r="A1089" t="str">
        <f>Input!U1093</f>
        <v xml:space="preserve">5-dic-2011 </v>
      </c>
      <c r="B1089" s="25">
        <f>Input!Y1093</f>
        <v>4769.5999999999849</v>
      </c>
    </row>
    <row r="1090" spans="1:2">
      <c r="A1090" t="str">
        <f>Input!U1094</f>
        <v xml:space="preserve">5-dic-2011 </v>
      </c>
      <c r="B1090" s="25">
        <f>Input!Y1094</f>
        <v>4750.7999999999847</v>
      </c>
    </row>
    <row r="1091" spans="1:2">
      <c r="A1091" t="str">
        <f>Input!U1095</f>
        <v xml:space="preserve">7-dic-2011 </v>
      </c>
      <c r="B1091" s="25">
        <f>Input!Y1095</f>
        <v>4845.1999999999844</v>
      </c>
    </row>
    <row r="1092" spans="1:2">
      <c r="A1092" t="str">
        <f>Input!U1096</f>
        <v xml:space="preserve">7-dic-2011 </v>
      </c>
      <c r="B1092" s="25">
        <f>Input!Y1096</f>
        <v>4926.4999999999845</v>
      </c>
    </row>
    <row r="1093" spans="1:2">
      <c r="A1093" t="str">
        <f>Input!U1097</f>
        <v xml:space="preserve">8-dic-2011 </v>
      </c>
      <c r="B1093" s="25">
        <f>Input!Y1097</f>
        <v>4855.6999999999844</v>
      </c>
    </row>
    <row r="1094" spans="1:2">
      <c r="A1094" t="str">
        <f>Input!U1098</f>
        <v>13-dic-2011</v>
      </c>
      <c r="B1094" s="25">
        <f>Input!Y1098</f>
        <v>4802.8999999999842</v>
      </c>
    </row>
    <row r="1095" spans="1:2">
      <c r="A1095" t="str">
        <f>Input!U1099</f>
        <v>13-dic-2011</v>
      </c>
      <c r="B1095" s="25">
        <f>Input!Y1099</f>
        <v>4748.8999999999842</v>
      </c>
    </row>
    <row r="1096" spans="1:2">
      <c r="A1096" t="str">
        <f>Input!U1100</f>
        <v>14-dic-2011</v>
      </c>
      <c r="B1096" s="25">
        <f>Input!Y1100</f>
        <v>4713.7999999999838</v>
      </c>
    </row>
    <row r="1097" spans="1:2">
      <c r="A1097" t="str">
        <f>Input!U1101</f>
        <v>14-dic-2011</v>
      </c>
      <c r="B1097" s="25">
        <f>Input!Y1101</f>
        <v>4710.599999999984</v>
      </c>
    </row>
    <row r="1098" spans="1:2">
      <c r="A1098" t="str">
        <f>Input!U1102</f>
        <v>16-dic-2011</v>
      </c>
      <c r="B1098" s="25">
        <f>Input!Y1102</f>
        <v>4772.7999999999838</v>
      </c>
    </row>
    <row r="1099" spans="1:2">
      <c r="A1099" t="str">
        <f>Input!U1103</f>
        <v>16-dic-2011</v>
      </c>
      <c r="B1099" s="25">
        <f>Input!Y1103</f>
        <v>4698.9999999999836</v>
      </c>
    </row>
    <row r="1100" spans="1:2">
      <c r="A1100" t="str">
        <f>Input!U1104</f>
        <v>16-dic-2011</v>
      </c>
      <c r="B1100" s="25">
        <f>Input!Y1104</f>
        <v>4660.8999999999833</v>
      </c>
    </row>
    <row r="1101" spans="1:2">
      <c r="A1101" t="str">
        <f>Input!U1105</f>
        <v>19-dic-2011</v>
      </c>
      <c r="B1101" s="25">
        <f>Input!Y1105</f>
        <v>4460.8999999999833</v>
      </c>
    </row>
    <row r="1102" spans="1:2">
      <c r="A1102" t="str">
        <f>Input!U1106</f>
        <v>20-dic-2011</v>
      </c>
      <c r="B1102" s="25">
        <f>Input!Y1106</f>
        <v>4647.9999999999836</v>
      </c>
    </row>
    <row r="1103" spans="1:2">
      <c r="A1103" t="str">
        <f>Input!U1107</f>
        <v>20-dic-2011</v>
      </c>
      <c r="B1103" s="25">
        <f>Input!Y1107</f>
        <v>4954.3999999999833</v>
      </c>
    </row>
    <row r="1104" spans="1:2">
      <c r="A1104" t="str">
        <f>Input!U1108</f>
        <v>27-dic-2011</v>
      </c>
      <c r="B1104" s="25">
        <f>Input!Y1108</f>
        <v>4994.5999999999831</v>
      </c>
    </row>
    <row r="1105" spans="1:2">
      <c r="A1105" t="str">
        <f>Input!U1109</f>
        <v>29-dic-2011</v>
      </c>
      <c r="B1105" s="25">
        <f>Input!Y1109</f>
        <v>5022.4999999999827</v>
      </c>
    </row>
    <row r="1106" spans="1:2">
      <c r="A1106" t="str">
        <f>Input!U1110</f>
        <v>30-dic-2011</v>
      </c>
      <c r="B1106" s="25">
        <f>Input!Y1110</f>
        <v>4978.6999999999825</v>
      </c>
    </row>
    <row r="1107" spans="1:2">
      <c r="A1107" t="str">
        <f>Input!U1111</f>
        <v>30-dic-2011</v>
      </c>
      <c r="B1107" s="25">
        <f>Input!Y1111</f>
        <v>5206.3999999999824</v>
      </c>
    </row>
    <row r="1108" spans="1:2">
      <c r="A1108" t="str">
        <f>Input!U1112</f>
        <v xml:space="preserve">2-gen-2012 </v>
      </c>
      <c r="B1108" s="25">
        <f>Input!Y1112</f>
        <v>5337.3999999999824</v>
      </c>
    </row>
    <row r="1109" spans="1:2">
      <c r="A1109" t="str">
        <f>Input!U1113</f>
        <v xml:space="preserve">3-gen-2012 </v>
      </c>
      <c r="B1109" s="25">
        <f>Input!Y1113</f>
        <v>5296.9999999999827</v>
      </c>
    </row>
    <row r="1110" spans="1:2">
      <c r="A1110" t="str">
        <f>Input!U1114</f>
        <v xml:space="preserve">4-gen-2012 </v>
      </c>
      <c r="B1110" s="25">
        <f>Input!Y1114</f>
        <v>5301.3999999999824</v>
      </c>
    </row>
    <row r="1111" spans="1:2">
      <c r="A1111" t="str">
        <f>Input!U1115</f>
        <v xml:space="preserve">5-gen-2012 </v>
      </c>
      <c r="B1111" s="25">
        <f>Input!Y1115</f>
        <v>5258.5999999999822</v>
      </c>
    </row>
    <row r="1112" spans="1:2">
      <c r="A1112" t="str">
        <f>Input!U1116</f>
        <v xml:space="preserve">6-gen-2012 </v>
      </c>
      <c r="B1112" s="25">
        <f>Input!Y1116</f>
        <v>5220.799999999982</v>
      </c>
    </row>
    <row r="1113" spans="1:2">
      <c r="A1113" t="str">
        <f>Input!U1117</f>
        <v xml:space="preserve">6-gen-2012 </v>
      </c>
      <c r="B1113" s="25">
        <f>Input!Y1117</f>
        <v>5203.799999999982</v>
      </c>
    </row>
    <row r="1114" spans="1:2">
      <c r="A1114" t="str">
        <f>Input!U1118</f>
        <v>10-gen-2012</v>
      </c>
      <c r="B1114" s="25">
        <f>Input!Y1118</f>
        <v>5202.3999999999824</v>
      </c>
    </row>
    <row r="1115" spans="1:2">
      <c r="A1115" t="str">
        <f>Input!U1119</f>
        <v>10-gen-2012</v>
      </c>
      <c r="B1115" s="25">
        <f>Input!Y1119</f>
        <v>5311.0999999999822</v>
      </c>
    </row>
    <row r="1116" spans="1:2">
      <c r="A1116" t="str">
        <f>Input!U1120</f>
        <v>12-gen-2012</v>
      </c>
      <c r="B1116" s="25">
        <f>Input!Y1120</f>
        <v>5259.4999999999818</v>
      </c>
    </row>
    <row r="1117" spans="1:2">
      <c r="A1117" t="str">
        <f>Input!U1121</f>
        <v>13-gen-2012</v>
      </c>
      <c r="B1117" s="25">
        <f>Input!Y1121</f>
        <v>5293.6999999999816</v>
      </c>
    </row>
    <row r="1118" spans="1:2">
      <c r="A1118" t="str">
        <f>Input!U1122</f>
        <v>13-gen-2012</v>
      </c>
      <c r="B1118" s="25">
        <f>Input!Y1122</f>
        <v>5294.1999999999816</v>
      </c>
    </row>
    <row r="1119" spans="1:2">
      <c r="A1119" t="str">
        <f>Input!U1123</f>
        <v>16-gen-2012</v>
      </c>
      <c r="B1119" s="25">
        <f>Input!Y1123</f>
        <v>5320.299999999982</v>
      </c>
    </row>
    <row r="1120" spans="1:2">
      <c r="A1120" t="str">
        <f>Input!U1124</f>
        <v>18-gen-2012</v>
      </c>
      <c r="B1120" s="25">
        <f>Input!Y1124</f>
        <v>5369.9999999999818</v>
      </c>
    </row>
    <row r="1121" spans="1:2">
      <c r="A1121" t="str">
        <f>Input!U1125</f>
        <v>19-gen-2012</v>
      </c>
      <c r="B1121" s="25">
        <f>Input!Y1125</f>
        <v>5350.3999999999814</v>
      </c>
    </row>
    <row r="1122" spans="1:2">
      <c r="A1122" t="str">
        <f>Input!U1126</f>
        <v>23-gen-2012</v>
      </c>
      <c r="B1122" s="25">
        <f>Input!Y1126</f>
        <v>5353.0999999999813</v>
      </c>
    </row>
    <row r="1123" spans="1:2">
      <c r="A1123" t="str">
        <f>Input!U1127</f>
        <v>24-gen-2012</v>
      </c>
      <c r="B1123" s="25">
        <f>Input!Y1127</f>
        <v>5368.2999999999811</v>
      </c>
    </row>
    <row r="1124" spans="1:2">
      <c r="A1124" t="str">
        <f>Input!U1128</f>
        <v>25-gen-2012</v>
      </c>
      <c r="B1124" s="25">
        <f>Input!Y1128</f>
        <v>5323.4999999999809</v>
      </c>
    </row>
    <row r="1125" spans="1:2">
      <c r="A1125" t="str">
        <f>Input!U1129</f>
        <v>25-gen-2012</v>
      </c>
      <c r="B1125" s="25">
        <f>Input!Y1129</f>
        <v>5175.0999999999813</v>
      </c>
    </row>
    <row r="1126" spans="1:2">
      <c r="A1126" t="str">
        <f>Input!U1130</f>
        <v>25-gen-2012</v>
      </c>
      <c r="B1126" s="25">
        <f>Input!Y1130</f>
        <v>5226.3999999999814</v>
      </c>
    </row>
    <row r="1127" spans="1:2">
      <c r="A1127" t="str">
        <f>Input!U1131</f>
        <v>25-gen-2012</v>
      </c>
      <c r="B1127" s="25">
        <f>Input!Y1131</f>
        <v>5286.2999999999811</v>
      </c>
    </row>
    <row r="1128" spans="1:2">
      <c r="A1128" t="str">
        <f>Input!U1132</f>
        <v>27-gen-2012</v>
      </c>
      <c r="B1128" s="25">
        <f>Input!Y1132</f>
        <v>5180.6999999999807</v>
      </c>
    </row>
    <row r="1129" spans="1:2">
      <c r="A1129" t="str">
        <f>Input!U1133</f>
        <v>30-gen-2012</v>
      </c>
      <c r="B1129" s="25">
        <f>Input!Y1133</f>
        <v>5171.8999999999805</v>
      </c>
    </row>
    <row r="1130" spans="1:2">
      <c r="A1130" t="str">
        <f>Input!U1134</f>
        <v>31-gen-2012</v>
      </c>
      <c r="B1130" s="25">
        <f>Input!Y1134</f>
        <v>5178.4999999999809</v>
      </c>
    </row>
    <row r="1131" spans="1:2">
      <c r="A1131" t="str">
        <f>Input!U1135</f>
        <v xml:space="preserve">2-feb-2012 </v>
      </c>
      <c r="B1131" s="25">
        <f>Input!Y1135</f>
        <v>5139.6999999999807</v>
      </c>
    </row>
    <row r="1132" spans="1:2">
      <c r="A1132" t="str">
        <f>Input!U1136</f>
        <v xml:space="preserve">2-feb-2012 </v>
      </c>
      <c r="B1132" s="25">
        <f>Input!Y1136</f>
        <v>5176.6999999999807</v>
      </c>
    </row>
    <row r="1133" spans="1:2">
      <c r="A1133" t="str">
        <f>Input!U1137</f>
        <v xml:space="preserve">6-feb-2012 </v>
      </c>
      <c r="B1133" s="25">
        <f>Input!Y1137</f>
        <v>5216.2999999999811</v>
      </c>
    </row>
    <row r="1134" spans="1:2">
      <c r="A1134" t="str">
        <f>Input!U1138</f>
        <v xml:space="preserve">6-feb-2012 </v>
      </c>
      <c r="B1134" s="25">
        <f>Input!Y1138</f>
        <v>5209.5999999999813</v>
      </c>
    </row>
    <row r="1135" spans="1:2">
      <c r="A1135" t="str">
        <f>Input!U1139</f>
        <v xml:space="preserve">7-feb-2012 </v>
      </c>
      <c r="B1135" s="25">
        <f>Input!Y1139</f>
        <v>5221.7999999999811</v>
      </c>
    </row>
    <row r="1136" spans="1:2">
      <c r="A1136" t="str">
        <f>Input!U1140</f>
        <v>14-feb-2012</v>
      </c>
      <c r="B1136" s="25">
        <f>Input!Y1140</f>
        <v>5208.1999999999807</v>
      </c>
    </row>
    <row r="1137" spans="1:2">
      <c r="A1137" t="str">
        <f>Input!U1141</f>
        <v>14-feb-2012</v>
      </c>
      <c r="B1137" s="25">
        <f>Input!Y1141</f>
        <v>5058.7999999999811</v>
      </c>
    </row>
    <row r="1138" spans="1:2">
      <c r="A1138" t="str">
        <f>Input!U1142</f>
        <v>14-feb-2012</v>
      </c>
      <c r="B1138" s="25">
        <f>Input!Y1142</f>
        <v>5015.3999999999814</v>
      </c>
    </row>
    <row r="1139" spans="1:2">
      <c r="A1139" t="str">
        <f>Input!U1143</f>
        <v>15-feb-2012</v>
      </c>
      <c r="B1139" s="25">
        <f>Input!Y1143</f>
        <v>5029.6999999999816</v>
      </c>
    </row>
    <row r="1140" spans="1:2">
      <c r="A1140" t="str">
        <f>Input!U1144</f>
        <v>21-feb-2012</v>
      </c>
      <c r="B1140" s="25">
        <f>Input!Y1144</f>
        <v>5035.0999999999813</v>
      </c>
    </row>
    <row r="1141" spans="1:2">
      <c r="A1141" t="str">
        <f>Input!U1145</f>
        <v>21-feb-2012</v>
      </c>
      <c r="B1141" s="25">
        <f>Input!Y1145</f>
        <v>5069.4999999999809</v>
      </c>
    </row>
    <row r="1142" spans="1:2">
      <c r="A1142" t="str">
        <f>Input!U1146</f>
        <v>22-feb-2012</v>
      </c>
      <c r="B1142" s="25">
        <f>Input!Y1146</f>
        <v>5036.6999999999807</v>
      </c>
    </row>
    <row r="1143" spans="1:2">
      <c r="A1143" t="str">
        <f>Input!U1147</f>
        <v>23-feb-2012</v>
      </c>
      <c r="B1143" s="25">
        <f>Input!Y1147</f>
        <v>5038.6999999999807</v>
      </c>
    </row>
    <row r="1144" spans="1:2">
      <c r="A1144" t="str">
        <f>Input!U1148</f>
        <v>23-feb-2012</v>
      </c>
      <c r="B1144" s="25">
        <f>Input!Y1148</f>
        <v>5022.8999999999805</v>
      </c>
    </row>
    <row r="1145" spans="1:2">
      <c r="A1145" t="str">
        <f>Input!U1149</f>
        <v>24-feb-2012</v>
      </c>
      <c r="B1145" s="25">
        <f>Input!Y1149</f>
        <v>5027.1999999999807</v>
      </c>
    </row>
    <row r="1146" spans="1:2">
      <c r="A1146" t="str">
        <f>Input!U1150</f>
        <v>28-feb-2012</v>
      </c>
      <c r="B1146" s="25">
        <f>Input!Y1150</f>
        <v>4964.3999999999805</v>
      </c>
    </row>
    <row r="1147" spans="1:2">
      <c r="A1147" t="str">
        <f>Input!U1151</f>
        <v>28-feb-2012</v>
      </c>
      <c r="B1147" s="25">
        <f>Input!Y1151</f>
        <v>4972.5999999999804</v>
      </c>
    </row>
    <row r="1148" spans="1:2">
      <c r="A1148" t="str">
        <f>Input!U1152</f>
        <v>29-feb-2012</v>
      </c>
      <c r="B1148" s="25">
        <f>Input!Y1152</f>
        <v>4957.99999999998</v>
      </c>
    </row>
    <row r="1149" spans="1:2">
      <c r="A1149" t="str">
        <f>Input!U1153</f>
        <v xml:space="preserve">2-mar-2012 </v>
      </c>
      <c r="B1149" s="25">
        <f>Input!Y1153</f>
        <v>4934.5999999999804</v>
      </c>
    </row>
    <row r="1150" spans="1:2">
      <c r="A1150" t="str">
        <f>Input!U1154</f>
        <v xml:space="preserve">2-mar-2012 </v>
      </c>
      <c r="B1150" s="25">
        <f>Input!Y1154</f>
        <v>4948.7999999999802</v>
      </c>
    </row>
    <row r="1151" spans="1:2">
      <c r="A1151" t="str">
        <f>Input!U1155</f>
        <v xml:space="preserve">2-mar-2012 </v>
      </c>
      <c r="B1151" s="25">
        <f>Input!Y1155</f>
        <v>4984.7999999999802</v>
      </c>
    </row>
    <row r="1152" spans="1:2">
      <c r="A1152" t="str">
        <f>Input!U1156</f>
        <v xml:space="preserve">6-mar-2012 </v>
      </c>
      <c r="B1152" s="25">
        <f>Input!Y1156</f>
        <v>5195.2999999999802</v>
      </c>
    </row>
    <row r="1153" spans="1:2">
      <c r="A1153" t="str">
        <f>Input!U1157</f>
        <v xml:space="preserve">7-mar-2012 </v>
      </c>
      <c r="B1153" s="25">
        <f>Input!Y1157</f>
        <v>5271.49999999998</v>
      </c>
    </row>
    <row r="1154" spans="1:2">
      <c r="A1154" t="str">
        <f>Input!U1158</f>
        <v xml:space="preserve">7-mar-2012 </v>
      </c>
      <c r="B1154" s="25">
        <f>Input!Y1158</f>
        <v>5291.49999999998</v>
      </c>
    </row>
    <row r="1155" spans="1:2">
      <c r="A1155" t="str">
        <f>Input!U1159</f>
        <v xml:space="preserve">8-mar-2012 </v>
      </c>
      <c r="B1155" s="25">
        <f>Input!Y1159</f>
        <v>5401.49999999998</v>
      </c>
    </row>
    <row r="1156" spans="1:2">
      <c r="A1156" t="str">
        <f>Input!U1160</f>
        <v xml:space="preserve">8-mar-2012 </v>
      </c>
      <c r="B1156" s="25">
        <f>Input!Y1160</f>
        <v>5422.8999999999796</v>
      </c>
    </row>
    <row r="1157" spans="1:2">
      <c r="A1157" t="str">
        <f>Input!U1161</f>
        <v xml:space="preserve">9-mar-2012 </v>
      </c>
      <c r="B1157" s="25">
        <f>Input!Y1161</f>
        <v>5403.3999999999796</v>
      </c>
    </row>
    <row r="1158" spans="1:2">
      <c r="A1158" t="str">
        <f>Input!U1162</f>
        <v xml:space="preserve">9-mar-2012 </v>
      </c>
      <c r="B1158" s="25">
        <f>Input!Y1162</f>
        <v>5458.7999999999793</v>
      </c>
    </row>
    <row r="1159" spans="1:2">
      <c r="A1159" t="str">
        <f>Input!U1163</f>
        <v>12-mar-2012</v>
      </c>
      <c r="B1159" s="25">
        <f>Input!Y1163</f>
        <v>5425.3999999999796</v>
      </c>
    </row>
    <row r="1160" spans="1:2">
      <c r="A1160" t="str">
        <f>Input!U1164</f>
        <v>14-mar-2012</v>
      </c>
      <c r="B1160" s="25">
        <f>Input!Y1164</f>
        <v>5403.3999999999796</v>
      </c>
    </row>
    <row r="1161" spans="1:2">
      <c r="A1161" t="str">
        <f>Input!U1165</f>
        <v>14-mar-2012</v>
      </c>
      <c r="B1161" s="25">
        <f>Input!Y1165</f>
        <v>5388.99999999998</v>
      </c>
    </row>
    <row r="1162" spans="1:2">
      <c r="A1162" t="str">
        <f>Input!U1166</f>
        <v>14-mar-2012</v>
      </c>
      <c r="B1162" s="25">
        <f>Input!Y1166</f>
        <v>5440.8999999999796</v>
      </c>
    </row>
    <row r="1163" spans="1:2">
      <c r="A1163" t="str">
        <f>Input!U1167</f>
        <v>15-mar-2012</v>
      </c>
      <c r="B1163" s="25">
        <f>Input!Y1167</f>
        <v>5416.7999999999793</v>
      </c>
    </row>
    <row r="1164" spans="1:2">
      <c r="A1164" t="str">
        <f>Input!U1168</f>
        <v>19-mar-2012</v>
      </c>
      <c r="B1164" s="25">
        <f>Input!Y1168</f>
        <v>5368.4999999999791</v>
      </c>
    </row>
    <row r="1165" spans="1:2">
      <c r="A1165" t="str">
        <f>Input!U1169</f>
        <v>19-mar-2012</v>
      </c>
      <c r="B1165" s="25">
        <f>Input!Y1169</f>
        <v>5347.6999999999789</v>
      </c>
    </row>
    <row r="1166" spans="1:2">
      <c r="A1166" t="str">
        <f>Input!U1170</f>
        <v>20-mar-2012</v>
      </c>
      <c r="B1166" s="25">
        <f>Input!Y1170</f>
        <v>5379.1999999999789</v>
      </c>
    </row>
    <row r="1167" spans="1:2">
      <c r="A1167" t="str">
        <f>Input!U1171</f>
        <v>20-mar-2012</v>
      </c>
      <c r="B1167" s="25">
        <f>Input!Y1171</f>
        <v>5369.5999999999785</v>
      </c>
    </row>
    <row r="1168" spans="1:2">
      <c r="A1168" t="str">
        <f>Input!U1172</f>
        <v>21-mar-2012</v>
      </c>
      <c r="B1168" s="25">
        <f>Input!Y1172</f>
        <v>5317.7999999999784</v>
      </c>
    </row>
    <row r="1169" spans="1:2">
      <c r="A1169" t="str">
        <f>Input!U1173</f>
        <v>22-mar-2012</v>
      </c>
      <c r="B1169" s="25">
        <f>Input!Y1173</f>
        <v>5307.699999999978</v>
      </c>
    </row>
    <row r="1170" spans="1:2">
      <c r="A1170" t="str">
        <f>Input!U1174</f>
        <v>22-mar-2012</v>
      </c>
      <c r="B1170" s="25">
        <f>Input!Y1174</f>
        <v>5302.4999999999782</v>
      </c>
    </row>
    <row r="1171" spans="1:2">
      <c r="A1171" t="str">
        <f>Input!U1175</f>
        <v>23-mar-2012</v>
      </c>
      <c r="B1171" s="25">
        <f>Input!Y1175</f>
        <v>5258.699999999978</v>
      </c>
    </row>
    <row r="1172" spans="1:2">
      <c r="A1172" t="str">
        <f>Input!U1176</f>
        <v>23-mar-2012</v>
      </c>
      <c r="B1172" s="25">
        <f>Input!Y1176</f>
        <v>5220.8999999999778</v>
      </c>
    </row>
    <row r="1173" spans="1:2">
      <c r="A1173" t="str">
        <f>Input!U1177</f>
        <v>26-mar-2012</v>
      </c>
      <c r="B1173" s="25">
        <f>Input!Y1177</f>
        <v>5155.0999999999776</v>
      </c>
    </row>
    <row r="1174" spans="1:2">
      <c r="A1174" t="str">
        <f>Input!U1178</f>
        <v>27-mar-2012</v>
      </c>
      <c r="B1174" s="25">
        <f>Input!Y1178</f>
        <v>5130.4999999999773</v>
      </c>
    </row>
    <row r="1175" spans="1:2">
      <c r="A1175" t="str">
        <f>Input!U1179</f>
        <v>28-mar-2012</v>
      </c>
      <c r="B1175" s="25">
        <f>Input!Y1179</f>
        <v>5062.9999999999773</v>
      </c>
    </row>
    <row r="1176" spans="1:2">
      <c r="A1176" t="str">
        <f>Input!U1180</f>
        <v>29-mar-2012</v>
      </c>
      <c r="B1176" s="25">
        <f>Input!Y1180</f>
        <v>5073.8999999999769</v>
      </c>
    </row>
    <row r="1177" spans="1:2">
      <c r="A1177" t="str">
        <f>Input!U1181</f>
        <v>29-mar-2012</v>
      </c>
      <c r="B1177" s="25">
        <f>Input!Y1181</f>
        <v>5146.2999999999765</v>
      </c>
    </row>
    <row r="1178" spans="1:2">
      <c r="A1178" t="str">
        <f>Input!U1182</f>
        <v>29-mar-2012</v>
      </c>
      <c r="B1178" s="25">
        <f>Input!Y1182</f>
        <v>5187.6999999999762</v>
      </c>
    </row>
    <row r="1179" spans="1:2">
      <c r="A1179" t="str">
        <f>Input!U1183</f>
        <v xml:space="preserve">2-apr-2012 </v>
      </c>
      <c r="B1179" s="25">
        <f>Input!Y1183</f>
        <v>5128.899999999976</v>
      </c>
    </row>
    <row r="1180" spans="1:2">
      <c r="A1180" t="str">
        <f>Input!U1184</f>
        <v xml:space="preserve">3-apr-2012 </v>
      </c>
      <c r="B1180" s="25">
        <f>Input!Y1184</f>
        <v>5235.2999999999756</v>
      </c>
    </row>
    <row r="1181" spans="1:2">
      <c r="A1181" t="str">
        <f>Input!U1185</f>
        <v xml:space="preserve">3-apr-2012 </v>
      </c>
      <c r="B1181" s="25">
        <f>Input!Y1185</f>
        <v>5194.2999999999756</v>
      </c>
    </row>
    <row r="1182" spans="1:2">
      <c r="A1182" t="str">
        <f>Input!U1186</f>
        <v xml:space="preserve">4-apr-2012 </v>
      </c>
      <c r="B1182" s="25">
        <f>Input!Y1186</f>
        <v>5298.1999999999753</v>
      </c>
    </row>
    <row r="1183" spans="1:2">
      <c r="A1183" t="str">
        <f>Input!U1187</f>
        <v>10-apr-2012</v>
      </c>
      <c r="B1183" s="25">
        <f>Input!Y1187</f>
        <v>5098.1999999999753</v>
      </c>
    </row>
    <row r="1184" spans="1:2">
      <c r="A1184" t="str">
        <f>Input!U1188</f>
        <v>10-apr-2012</v>
      </c>
      <c r="B1184" s="25">
        <f>Input!Y1188</f>
        <v>5073.3999999999751</v>
      </c>
    </row>
    <row r="1185" spans="1:2">
      <c r="A1185" t="str">
        <f>Input!U1189</f>
        <v>11-apr-2012</v>
      </c>
      <c r="B1185" s="25">
        <f>Input!Y1189</f>
        <v>5130.2999999999747</v>
      </c>
    </row>
    <row r="1186" spans="1:2">
      <c r="A1186" t="str">
        <f>Input!U1190</f>
        <v>12-apr-2012</v>
      </c>
      <c r="B1186" s="25">
        <f>Input!Y1190</f>
        <v>5115.6999999999744</v>
      </c>
    </row>
    <row r="1187" spans="1:2">
      <c r="A1187" t="str">
        <f>Input!U1191</f>
        <v>12-apr-2012</v>
      </c>
      <c r="B1187" s="25">
        <f>Input!Y1191</f>
        <v>5067.8999999999742</v>
      </c>
    </row>
    <row r="1188" spans="1:2">
      <c r="A1188" t="str">
        <f>Input!U1192</f>
        <v>13-apr-2012</v>
      </c>
      <c r="B1188" s="25">
        <f>Input!Y1192</f>
        <v>5034.3999999999742</v>
      </c>
    </row>
    <row r="1189" spans="1:2">
      <c r="A1189" t="str">
        <f>Input!U1193</f>
        <v>13-apr-2012</v>
      </c>
      <c r="B1189" s="25">
        <f>Input!Y1193</f>
        <v>5210.4999999999745</v>
      </c>
    </row>
    <row r="1190" spans="1:2">
      <c r="A1190" t="str">
        <f>Input!U1194</f>
        <v>16-apr-2012</v>
      </c>
      <c r="B1190" s="25">
        <f>Input!Y1194</f>
        <v>5243.0999999999749</v>
      </c>
    </row>
    <row r="1191" spans="1:2">
      <c r="A1191" t="str">
        <f>Input!U1195</f>
        <v>17-apr-2012</v>
      </c>
      <c r="B1191" s="25">
        <f>Input!Y1195</f>
        <v>5449.6999999999753</v>
      </c>
    </row>
    <row r="1192" spans="1:2">
      <c r="A1192" t="str">
        <f>Input!U1196</f>
        <v>18-apr-2012</v>
      </c>
      <c r="B1192" s="25">
        <f>Input!Y1196</f>
        <v>5477.8999999999751</v>
      </c>
    </row>
    <row r="1193" spans="1:2">
      <c r="A1193" t="str">
        <f>Input!U1197</f>
        <v>19-apr-2012</v>
      </c>
      <c r="B1193" s="25">
        <f>Input!Y1197</f>
        <v>5461.0999999999749</v>
      </c>
    </row>
    <row r="1194" spans="1:2">
      <c r="A1194" t="str">
        <f>Input!U1198</f>
        <v>20-apr-2012</v>
      </c>
      <c r="B1194" s="25">
        <f>Input!Y1198</f>
        <v>5493.4999999999745</v>
      </c>
    </row>
    <row r="1195" spans="1:2">
      <c r="A1195" t="str">
        <f>Input!U1199</f>
        <v>23-apr-2012</v>
      </c>
      <c r="B1195" s="25">
        <f>Input!Y1199</f>
        <v>5537.4999999999745</v>
      </c>
    </row>
    <row r="1196" spans="1:2">
      <c r="A1196" t="str">
        <f>Input!U1200</f>
        <v>26-apr-2012</v>
      </c>
      <c r="B1196" s="25">
        <f>Input!Y1200</f>
        <v>5495.5999999999749</v>
      </c>
    </row>
    <row r="1197" spans="1:2">
      <c r="A1197" t="str">
        <f>Input!U1201</f>
        <v>27-apr-2012</v>
      </c>
      <c r="B1197" s="25">
        <f>Input!Y1201</f>
        <v>5617.1999999999753</v>
      </c>
    </row>
    <row r="1198" spans="1:2">
      <c r="A1198" t="str">
        <f>Input!U1202</f>
        <v>27-apr-2012</v>
      </c>
      <c r="B1198" s="25">
        <f>Input!Y1202</f>
        <v>5620.8999999999751</v>
      </c>
    </row>
    <row r="1199" spans="1:2">
      <c r="A1199" t="str">
        <f>Input!U1203</f>
        <v>27-apr-2012</v>
      </c>
      <c r="B1199" s="25">
        <f>Input!Y1203</f>
        <v>5611.0999999999749</v>
      </c>
    </row>
    <row r="1200" spans="1:2">
      <c r="A1200" t="str">
        <f>Input!U1204</f>
        <v>30-apr-2012</v>
      </c>
      <c r="B1200" s="25">
        <f>Input!Y1204</f>
        <v>5601.2999999999747</v>
      </c>
    </row>
    <row r="1201" spans="1:2">
      <c r="A1201" t="str">
        <f>Input!U1205</f>
        <v xml:space="preserve">1-mag-2012 </v>
      </c>
      <c r="B1201" s="25">
        <f>Input!Y1205</f>
        <v>5587.9999999999745</v>
      </c>
    </row>
    <row r="1202" spans="1:2">
      <c r="A1202" t="str">
        <f>Input!U1206</f>
        <v xml:space="preserve">1-mag-2012 </v>
      </c>
      <c r="B1202" s="25">
        <f>Input!Y1206</f>
        <v>5570.1999999999744</v>
      </c>
    </row>
    <row r="1203" spans="1:2">
      <c r="A1203" t="str">
        <f>Input!U1207</f>
        <v xml:space="preserve">2-mag-2012 </v>
      </c>
      <c r="B1203" s="25">
        <f>Input!Y1207</f>
        <v>5581.8999999999742</v>
      </c>
    </row>
    <row r="1204" spans="1:2">
      <c r="A1204" t="str">
        <f>Input!U1208</f>
        <v xml:space="preserve">2-mag-2012 </v>
      </c>
      <c r="B1204" s="25">
        <f>Input!Y1208</f>
        <v>5622.8999999999742</v>
      </c>
    </row>
    <row r="1205" spans="1:2">
      <c r="A1205" t="str">
        <f>Input!U1209</f>
        <v xml:space="preserve">3-mag-2012 </v>
      </c>
      <c r="B1205" s="25">
        <f>Input!Y1209</f>
        <v>5521.6999999999744</v>
      </c>
    </row>
    <row r="1206" spans="1:2">
      <c r="A1206" t="str">
        <f>Input!U1210</f>
        <v xml:space="preserve">7-mag-2012 </v>
      </c>
      <c r="B1206" s="25">
        <f>Input!Y1210</f>
        <v>5697.6999999999744</v>
      </c>
    </row>
    <row r="1207" spans="1:2">
      <c r="A1207" t="str">
        <f>Input!U1211</f>
        <v xml:space="preserve">8-mag-2012 </v>
      </c>
      <c r="B1207" s="25">
        <f>Input!Y1211</f>
        <v>5663.8999999999742</v>
      </c>
    </row>
    <row r="1208" spans="1:2">
      <c r="A1208" t="str">
        <f>Input!U1212</f>
        <v xml:space="preserve">9-mag-2012 </v>
      </c>
      <c r="B1208" s="25">
        <f>Input!Y1212</f>
        <v>5634.099999999974</v>
      </c>
    </row>
    <row r="1209" spans="1:2">
      <c r="A1209" t="str">
        <f>Input!U1213</f>
        <v xml:space="preserve">9-mag-2012 </v>
      </c>
      <c r="B1209" s="25">
        <f>Input!Y1213</f>
        <v>5617.3999999999742</v>
      </c>
    </row>
    <row r="1210" spans="1:2">
      <c r="A1210" t="str">
        <f>Input!U1214</f>
        <v>11-mag-2012</v>
      </c>
      <c r="B1210" s="25">
        <f>Input!Y1214</f>
        <v>5567.599999999974</v>
      </c>
    </row>
    <row r="1211" spans="1:2">
      <c r="A1211" t="str">
        <f>Input!U1215</f>
        <v>11-mag-2012</v>
      </c>
      <c r="B1211" s="25">
        <f>Input!Y1215</f>
        <v>5551.8999999999742</v>
      </c>
    </row>
    <row r="1212" spans="1:2">
      <c r="A1212" t="str">
        <f>Input!U1216</f>
        <v>14-mag-2012</v>
      </c>
      <c r="B1212" s="25">
        <f>Input!Y1216</f>
        <v>5611.7999999999738</v>
      </c>
    </row>
    <row r="1213" spans="1:2">
      <c r="A1213" t="str">
        <f>Input!U1217</f>
        <v>15-mag-2012</v>
      </c>
      <c r="B1213" s="25">
        <f>Input!Y1217</f>
        <v>5609.9999999999736</v>
      </c>
    </row>
    <row r="1214" spans="1:2">
      <c r="A1214" t="str">
        <f>Input!U1218</f>
        <v>16-mag-2012</v>
      </c>
      <c r="B1214" s="25">
        <f>Input!Y1218</f>
        <v>5601.1999999999734</v>
      </c>
    </row>
    <row r="1215" spans="1:2">
      <c r="A1215" t="str">
        <f>Input!U1219</f>
        <v>17-mag-2012</v>
      </c>
      <c r="B1215" s="25">
        <f>Input!Y1219</f>
        <v>5563.0999999999731</v>
      </c>
    </row>
    <row r="1216" spans="1:2">
      <c r="A1216" t="str">
        <f>Input!U1220</f>
        <v>18-mag-2012</v>
      </c>
      <c r="B1216" s="25">
        <f>Input!Y1220</f>
        <v>5456.0999999999731</v>
      </c>
    </row>
    <row r="1217" spans="1:2">
      <c r="A1217" t="str">
        <f>Input!U1221</f>
        <v>21-mag-2012</v>
      </c>
      <c r="B1217" s="25">
        <f>Input!Y1221</f>
        <v>5498.0999999999731</v>
      </c>
    </row>
    <row r="1218" spans="1:2">
      <c r="A1218" t="str">
        <f>Input!U1222</f>
        <v>21-mag-2012</v>
      </c>
      <c r="B1218" s="25">
        <f>Input!Y1222</f>
        <v>5592.1999999999734</v>
      </c>
    </row>
    <row r="1219" spans="1:2">
      <c r="A1219" t="str">
        <f>Input!U1223</f>
        <v>22-mag-2012</v>
      </c>
      <c r="B1219" s="25">
        <f>Input!Y1223</f>
        <v>5649.3999999999733</v>
      </c>
    </row>
    <row r="1220" spans="1:2">
      <c r="A1220" t="str">
        <f>Input!U1224</f>
        <v>22-mag-2012</v>
      </c>
      <c r="B1220" s="25">
        <f>Input!Y1224</f>
        <v>5689.7999999999729</v>
      </c>
    </row>
    <row r="1221" spans="1:2">
      <c r="A1221" t="str">
        <f>Input!U1225</f>
        <v>23-mag-2012</v>
      </c>
      <c r="B1221" s="25">
        <f>Input!Y1225</f>
        <v>5614.9999999999727</v>
      </c>
    </row>
    <row r="1222" spans="1:2">
      <c r="A1222" t="str">
        <f>Input!U1226</f>
        <v>24-mag-2012</v>
      </c>
      <c r="B1222" s="25">
        <f>Input!Y1226</f>
        <v>5554.1999999999725</v>
      </c>
    </row>
    <row r="1223" spans="1:2">
      <c r="A1223" t="str">
        <f>Input!U1227</f>
        <v>24-mag-2012</v>
      </c>
      <c r="B1223" s="25">
        <f>Input!Y1227</f>
        <v>5486.6999999999725</v>
      </c>
    </row>
    <row r="1224" spans="1:2">
      <c r="A1224" t="str">
        <f>Input!U1228</f>
        <v>24-mag-2012</v>
      </c>
      <c r="B1224" s="25">
        <f>Input!Y1228</f>
        <v>5410.8999999999724</v>
      </c>
    </row>
    <row r="1225" spans="1:2">
      <c r="A1225" t="str">
        <f>Input!U1229</f>
        <v>24-mag-2012</v>
      </c>
      <c r="B1225" s="25">
        <f>Input!Y1229</f>
        <v>5350.1999999999725</v>
      </c>
    </row>
    <row r="1226" spans="1:2">
      <c r="A1226" t="str">
        <f>Input!U1230</f>
        <v>28-mag-2012</v>
      </c>
      <c r="B1226" s="25">
        <f>Input!Y1230</f>
        <v>5308.5999999999722</v>
      </c>
    </row>
    <row r="1227" spans="1:2">
      <c r="A1227" t="str">
        <f>Input!U1231</f>
        <v>28-mag-2012</v>
      </c>
      <c r="B1227" s="25">
        <f>Input!Y1231</f>
        <v>5282.799999999972</v>
      </c>
    </row>
    <row r="1228" spans="1:2">
      <c r="A1228" t="str">
        <f>Input!U1232</f>
        <v>29-mag-2012</v>
      </c>
      <c r="B1228" s="25">
        <f>Input!Y1232</f>
        <v>5324.4999999999718</v>
      </c>
    </row>
    <row r="1229" spans="1:2">
      <c r="A1229" t="str">
        <f>Input!U1233</f>
        <v>29-mag-2012</v>
      </c>
      <c r="B1229" s="25">
        <f>Input!Y1233</f>
        <v>5276.6999999999716</v>
      </c>
    </row>
    <row r="1230" spans="1:2">
      <c r="A1230" t="str">
        <f>Input!U1234</f>
        <v>30-mag-2012</v>
      </c>
      <c r="B1230" s="25">
        <f>Input!Y1234</f>
        <v>5293.299999999972</v>
      </c>
    </row>
    <row r="1231" spans="1:2">
      <c r="A1231" t="str">
        <f>Input!U1235</f>
        <v>30-mag-2012</v>
      </c>
      <c r="B1231" s="25">
        <f>Input!Y1235</f>
        <v>5263.3999999999724</v>
      </c>
    </row>
    <row r="1232" spans="1:2">
      <c r="A1232" t="str">
        <f>Input!U1236</f>
        <v>30-mag-2012</v>
      </c>
      <c r="B1232" s="25">
        <f>Input!Y1236</f>
        <v>5280.5999999999722</v>
      </c>
    </row>
    <row r="1233" spans="1:2">
      <c r="A1233" t="str">
        <f>Input!U1237</f>
        <v>31-mag-2012</v>
      </c>
      <c r="B1233" s="25">
        <f>Input!Y1237</f>
        <v>5271.4999999999718</v>
      </c>
    </row>
    <row r="1234" spans="1:2">
      <c r="A1234" t="str">
        <f>Input!U1238</f>
        <v>31-mag-2012</v>
      </c>
      <c r="B1234" s="25">
        <f>Input!Y1238</f>
        <v>5226.4999999999718</v>
      </c>
    </row>
    <row r="1235" spans="1:2">
      <c r="A1235" t="str">
        <f>Input!U1239</f>
        <v xml:space="preserve">1-giu-2012 </v>
      </c>
      <c r="B1235" s="25">
        <f>Input!Y1239</f>
        <v>5367.6999999999716</v>
      </c>
    </row>
    <row r="1236" spans="1:2">
      <c r="A1236" t="str">
        <f>Input!U1240</f>
        <v xml:space="preserve">1-giu-2012 </v>
      </c>
      <c r="B1236" s="25">
        <f>Input!Y1240</f>
        <v>5497.6999999999716</v>
      </c>
    </row>
    <row r="1237" spans="1:2">
      <c r="A1237" t="str">
        <f>Input!U1241</f>
        <v xml:space="preserve">5-giu-2012 </v>
      </c>
      <c r="B1237" s="25">
        <f>Input!Y1241</f>
        <v>5515.6999999999716</v>
      </c>
    </row>
    <row r="1238" spans="1:2">
      <c r="A1238" t="str">
        <f>Input!U1242</f>
        <v xml:space="preserve">5-giu-2012 </v>
      </c>
      <c r="B1238" s="25">
        <f>Input!Y1242</f>
        <v>5488.5999999999713</v>
      </c>
    </row>
    <row r="1239" spans="1:2">
      <c r="A1239" t="str">
        <f>Input!U1243</f>
        <v xml:space="preserve">6-giu-2012 </v>
      </c>
      <c r="B1239" s="25">
        <f>Input!Y1243</f>
        <v>5418.7999999999711</v>
      </c>
    </row>
    <row r="1240" spans="1:2">
      <c r="A1240" t="str">
        <f>Input!U1244</f>
        <v xml:space="preserve">6-giu-2012 </v>
      </c>
      <c r="B1240" s="25">
        <f>Input!Y1244</f>
        <v>5441.8999999999714</v>
      </c>
    </row>
    <row r="1241" spans="1:2">
      <c r="A1241" t="str">
        <f>Input!U1245</f>
        <v xml:space="preserve">7-giu-2012 </v>
      </c>
      <c r="B1241" s="25">
        <f>Input!Y1245</f>
        <v>5440.0999999999713</v>
      </c>
    </row>
    <row r="1242" spans="1:2">
      <c r="A1242" t="str">
        <f>Input!U1246</f>
        <v xml:space="preserve">7-giu-2012 </v>
      </c>
      <c r="B1242" s="25">
        <f>Input!Y1246</f>
        <v>5381.2999999999711</v>
      </c>
    </row>
    <row r="1243" spans="1:2">
      <c r="A1243" t="str">
        <f>Input!U1247</f>
        <v>12-giu-2012</v>
      </c>
      <c r="B1243" s="25">
        <f>Input!Y1247</f>
        <v>5335.4999999999709</v>
      </c>
    </row>
    <row r="1244" spans="1:2">
      <c r="A1244" t="str">
        <f>Input!U1248</f>
        <v>13-giu-2012</v>
      </c>
      <c r="B1244" s="25">
        <f>Input!Y1248</f>
        <v>5296.6999999999707</v>
      </c>
    </row>
    <row r="1245" spans="1:2">
      <c r="A1245" t="str">
        <f>Input!U1249</f>
        <v>14-giu-2012</v>
      </c>
      <c r="B1245" s="25">
        <f>Input!Y1249</f>
        <v>5376.5999999999704</v>
      </c>
    </row>
    <row r="1246" spans="1:2">
      <c r="A1246" t="str">
        <f>Input!U1250</f>
        <v>14-giu-2012</v>
      </c>
      <c r="B1246" s="25">
        <f>Input!Y1250</f>
        <v>5334.7999999999702</v>
      </c>
    </row>
    <row r="1247" spans="1:2">
      <c r="A1247" t="str">
        <f>Input!U1251</f>
        <v>15-giu-2012</v>
      </c>
      <c r="B1247" s="25">
        <f>Input!Y1251</f>
        <v>5409.99999999997</v>
      </c>
    </row>
    <row r="1248" spans="1:2">
      <c r="A1248" t="str">
        <f>Input!U1252</f>
        <v>18-giu-2012</v>
      </c>
      <c r="B1248" s="25">
        <f>Input!Y1252</f>
        <v>5451.8999999999696</v>
      </c>
    </row>
    <row r="1249" spans="1:2">
      <c r="A1249" t="str">
        <f>Input!U1253</f>
        <v>20-giu-2012</v>
      </c>
      <c r="B1249" s="25">
        <f>Input!Y1253</f>
        <v>5407.6999999999698</v>
      </c>
    </row>
    <row r="1250" spans="1:2">
      <c r="A1250" t="str">
        <f>Input!U1254</f>
        <v>21-giu-2012</v>
      </c>
      <c r="B1250" s="25">
        <f>Input!Y1254</f>
        <v>5359.8999999999696</v>
      </c>
    </row>
    <row r="1251" spans="1:2">
      <c r="A1251" t="str">
        <f>Input!U1255</f>
        <v>26-giu-2012</v>
      </c>
      <c r="B1251" s="25">
        <f>Input!Y1255</f>
        <v>5345.49999999997</v>
      </c>
    </row>
    <row r="1252" spans="1:2">
      <c r="A1252" t="str">
        <f>Input!U1256</f>
        <v>28-giu-2012</v>
      </c>
      <c r="B1252" s="25">
        <f>Input!Y1256</f>
        <v>5389.3999999999696</v>
      </c>
    </row>
    <row r="1253" spans="1:2">
      <c r="A1253" t="str">
        <f>Input!U1257</f>
        <v>28-giu-2012</v>
      </c>
      <c r="B1253" s="25">
        <f>Input!Y1257</f>
        <v>5475.5999999999694</v>
      </c>
    </row>
    <row r="1254" spans="1:2">
      <c r="A1254" t="str">
        <f>Input!U1258</f>
        <v xml:space="preserve">2-lug-2012 </v>
      </c>
      <c r="B1254" s="25">
        <f>Input!Y1258</f>
        <v>5426.7999999999693</v>
      </c>
    </row>
    <row r="1255" spans="1:2">
      <c r="A1255" t="str">
        <f>Input!U1259</f>
        <v xml:space="preserve">4-lug-2012 </v>
      </c>
      <c r="B1255" s="25">
        <f>Input!Y1259</f>
        <v>5452.1999999999689</v>
      </c>
    </row>
    <row r="1256" spans="1:2">
      <c r="A1256" t="str">
        <f>Input!U1260</f>
        <v xml:space="preserve">5-lug-2012 </v>
      </c>
      <c r="B1256" s="25">
        <f>Input!Y1260</f>
        <v>5441.3999999999687</v>
      </c>
    </row>
    <row r="1257" spans="1:2">
      <c r="A1257" t="str">
        <f>Input!U1261</f>
        <v xml:space="preserve">5-lug-2012 </v>
      </c>
      <c r="B1257" s="25">
        <f>Input!Y1261</f>
        <v>5405.7999999999683</v>
      </c>
    </row>
    <row r="1258" spans="1:2">
      <c r="A1258" t="str">
        <f>Input!U1262</f>
        <v xml:space="preserve">6-lug-2012 </v>
      </c>
      <c r="B1258" s="25">
        <f>Input!Y1262</f>
        <v>5464.199999999968</v>
      </c>
    </row>
    <row r="1259" spans="1:2">
      <c r="A1259" t="str">
        <f>Input!U1263</f>
        <v xml:space="preserve">6-lug-2012 </v>
      </c>
      <c r="B1259" s="25">
        <f>Input!Y1263</f>
        <v>5463.7999999999683</v>
      </c>
    </row>
    <row r="1260" spans="1:2">
      <c r="A1260" t="str">
        <f>Input!U1264</f>
        <v>10-lug-2012</v>
      </c>
      <c r="B1260" s="25">
        <f>Input!Y1264</f>
        <v>5431.9999999999682</v>
      </c>
    </row>
    <row r="1261" spans="1:2">
      <c r="A1261" t="str">
        <f>Input!U1265</f>
        <v>10-lug-2012</v>
      </c>
      <c r="B1261" s="25">
        <f>Input!Y1265</f>
        <v>5385.8999999999678</v>
      </c>
    </row>
    <row r="1262" spans="1:2">
      <c r="A1262" t="str">
        <f>Input!U1266</f>
        <v>11-lug-2012</v>
      </c>
      <c r="B1262" s="25">
        <f>Input!Y1266</f>
        <v>5374.7999999999674</v>
      </c>
    </row>
    <row r="1263" spans="1:2">
      <c r="A1263" t="str">
        <f>Input!U1267</f>
        <v>17-lug-2012</v>
      </c>
      <c r="B1263" s="25">
        <f>Input!Y1267</f>
        <v>5321.6999999999671</v>
      </c>
    </row>
    <row r="1264" spans="1:2">
      <c r="A1264" t="str">
        <f>Input!U1268</f>
        <v>17-lug-2012</v>
      </c>
      <c r="B1264" s="25">
        <f>Input!Y1268</f>
        <v>5449.3999999999669</v>
      </c>
    </row>
    <row r="1265" spans="1:2">
      <c r="A1265" t="str">
        <f>Input!U1269</f>
        <v>20-lug-2012</v>
      </c>
      <c r="B1265" s="25">
        <f>Input!Y1269</f>
        <v>5421.5999999999667</v>
      </c>
    </row>
    <row r="1266" spans="1:2">
      <c r="A1266" t="str">
        <f>Input!U1270</f>
        <v>23-lug-2012</v>
      </c>
      <c r="B1266" s="25">
        <f>Input!Y1270</f>
        <v>5489.7999999999665</v>
      </c>
    </row>
    <row r="1267" spans="1:2">
      <c r="A1267" t="str">
        <f>Input!U1271</f>
        <v>24-lug-2012</v>
      </c>
      <c r="B1267" s="25">
        <f>Input!Y1271</f>
        <v>5437.9999999999663</v>
      </c>
    </row>
    <row r="1268" spans="1:2">
      <c r="A1268" t="str">
        <f>Input!U1272</f>
        <v>25-lug-2012</v>
      </c>
      <c r="B1268" s="25">
        <f>Input!Y1272</f>
        <v>5454.1999999999662</v>
      </c>
    </row>
    <row r="1269" spans="1:2">
      <c r="A1269" t="str">
        <f>Input!U1273</f>
        <v>25-lug-2012</v>
      </c>
      <c r="B1269" s="25">
        <f>Input!Y1273</f>
        <v>5455.1999999999662</v>
      </c>
    </row>
    <row r="1270" spans="1:2">
      <c r="A1270" t="str">
        <f>Input!U1274</f>
        <v>27-lug-2012</v>
      </c>
      <c r="B1270" s="25">
        <f>Input!Y1274</f>
        <v>5627.9999999999663</v>
      </c>
    </row>
    <row r="1271" spans="1:2">
      <c r="A1271" t="str">
        <f>Input!U1275</f>
        <v xml:space="preserve">1-ago-2012 </v>
      </c>
      <c r="B1271" s="25">
        <f>Input!Y1275</f>
        <v>5618.5999999999667</v>
      </c>
    </row>
    <row r="1272" spans="1:2">
      <c r="A1272" t="str">
        <f>Input!U1276</f>
        <v xml:space="preserve">2-ago-2012 </v>
      </c>
      <c r="B1272" s="25">
        <f>Input!Y1276</f>
        <v>5562.4999999999663</v>
      </c>
    </row>
    <row r="1273" spans="1:2">
      <c r="A1273" t="str">
        <f>Input!U1277</f>
        <v xml:space="preserve">2-ago-2012 </v>
      </c>
      <c r="B1273" s="25">
        <f>Input!Y1277</f>
        <v>5537.2999999999665</v>
      </c>
    </row>
    <row r="1274" spans="1:2">
      <c r="A1274" t="str">
        <f>Input!U1278</f>
        <v xml:space="preserve">3-ago-2012 </v>
      </c>
      <c r="B1274" s="25">
        <f>Input!Y1278</f>
        <v>5725.2999999999665</v>
      </c>
    </row>
    <row r="1275" spans="1:2">
      <c r="A1275" t="str">
        <f>Input!U1279</f>
        <v xml:space="preserve">3-ago-2012 </v>
      </c>
      <c r="B1275" s="25">
        <f>Input!Y1279</f>
        <v>6057.8999999999669</v>
      </c>
    </row>
    <row r="1276" spans="1:2">
      <c r="A1276" t="str">
        <f>Input!U1280</f>
        <v xml:space="preserve">6-ago-2012 </v>
      </c>
      <c r="B1276" s="25">
        <f>Input!Y1280</f>
        <v>6092.8999999999669</v>
      </c>
    </row>
    <row r="1277" spans="1:2">
      <c r="A1277" t="str">
        <f>Input!U1281</f>
        <v xml:space="preserve">6-ago-2012 </v>
      </c>
      <c r="B1277" s="25">
        <f>Input!Y1281</f>
        <v>6018.0999999999667</v>
      </c>
    </row>
    <row r="1278" spans="1:2">
      <c r="A1278" t="str">
        <f>Input!U1282</f>
        <v xml:space="preserve">6-ago-2012 </v>
      </c>
      <c r="B1278" s="25">
        <f>Input!Y1282</f>
        <v>5981.7999999999665</v>
      </c>
    </row>
    <row r="1279" spans="1:2">
      <c r="A1279" t="str">
        <f>Input!U1283</f>
        <v xml:space="preserve">7-ago-2012 </v>
      </c>
      <c r="B1279" s="25">
        <f>Input!Y1283</f>
        <v>5919.2999999999665</v>
      </c>
    </row>
    <row r="1280" spans="1:2">
      <c r="A1280" t="str">
        <f>Input!U1284</f>
        <v xml:space="preserve">7-ago-2012 </v>
      </c>
      <c r="B1280" s="25">
        <f>Input!Y1284</f>
        <v>5856.9999999999663</v>
      </c>
    </row>
    <row r="1281" spans="1:2">
      <c r="A1281" t="str">
        <f>Input!U1285</f>
        <v xml:space="preserve">9-ago-2012 </v>
      </c>
      <c r="B1281" s="25">
        <f>Input!Y1285</f>
        <v>5832.1999999999662</v>
      </c>
    </row>
    <row r="1282" spans="1:2">
      <c r="A1282" t="str">
        <f>Input!U1286</f>
        <v xml:space="preserve">9-ago-2012 </v>
      </c>
      <c r="B1282" s="25">
        <f>Input!Y1286</f>
        <v>5864.5999999999658</v>
      </c>
    </row>
    <row r="1283" spans="1:2">
      <c r="A1283" t="str">
        <f>Input!U1287</f>
        <v>10-ago-2012</v>
      </c>
      <c r="B1283" s="25">
        <f>Input!Y1287</f>
        <v>5822.9999999999654</v>
      </c>
    </row>
    <row r="1284" spans="1:2">
      <c r="A1284" t="str">
        <f>Input!U1288</f>
        <v>10-ago-2012</v>
      </c>
      <c r="B1284" s="25">
        <f>Input!Y1288</f>
        <v>5829.9999999999654</v>
      </c>
    </row>
    <row r="1285" spans="1:2">
      <c r="A1285" t="str">
        <f>Input!U1289</f>
        <v>13-ago-2012</v>
      </c>
      <c r="B1285" s="25">
        <f>Input!Y1289</f>
        <v>5796.1999999999653</v>
      </c>
    </row>
    <row r="1286" spans="1:2">
      <c r="A1286" t="str">
        <f>Input!U1290</f>
        <v>13-ago-2012</v>
      </c>
      <c r="B1286" s="25">
        <f>Input!Y1290</f>
        <v>5807.0999999999649</v>
      </c>
    </row>
    <row r="1287" spans="1:2">
      <c r="A1287" t="str">
        <f>Input!U1291</f>
        <v>13-ago-2012</v>
      </c>
      <c r="B1287" s="25">
        <f>Input!Y1291</f>
        <v>5793.2999999999647</v>
      </c>
    </row>
    <row r="1288" spans="1:2">
      <c r="A1288" t="str">
        <f>Input!U1292</f>
        <v>14-ago-2012</v>
      </c>
      <c r="B1288" s="25">
        <f>Input!Y1292</f>
        <v>5803.0999999999649</v>
      </c>
    </row>
    <row r="1289" spans="1:2">
      <c r="A1289" t="str">
        <f>Input!U1293</f>
        <v>15-ago-2012</v>
      </c>
      <c r="B1289" s="25">
        <f>Input!Y1293</f>
        <v>5766.9999999999645</v>
      </c>
    </row>
    <row r="1290" spans="1:2">
      <c r="A1290" t="str">
        <f>Input!U1294</f>
        <v>16-ago-2012</v>
      </c>
      <c r="B1290" s="25">
        <f>Input!Y1294</f>
        <v>5767.4999999999645</v>
      </c>
    </row>
    <row r="1291" spans="1:2">
      <c r="A1291" t="str">
        <f>Input!U1295</f>
        <v>17-ago-2012</v>
      </c>
      <c r="B1291" s="25">
        <f>Input!Y1295</f>
        <v>5750.4999999999645</v>
      </c>
    </row>
    <row r="1292" spans="1:2">
      <c r="A1292" t="str">
        <f>Input!U1296</f>
        <v>20-ago-2012</v>
      </c>
      <c r="B1292" s="25">
        <f>Input!Y1296</f>
        <v>5661.0999999999649</v>
      </c>
    </row>
    <row r="1293" spans="1:2">
      <c r="A1293" t="str">
        <f>Input!U1297</f>
        <v>20-ago-2012</v>
      </c>
      <c r="B1293" s="25">
        <f>Input!Y1297</f>
        <v>5639.9999999999645</v>
      </c>
    </row>
    <row r="1294" spans="1:2">
      <c r="A1294" t="str">
        <f>Input!U1298</f>
        <v>20-ago-2012</v>
      </c>
      <c r="B1294" s="25">
        <f>Input!Y1298</f>
        <v>5637.4999999999645</v>
      </c>
    </row>
    <row r="1295" spans="1:2">
      <c r="A1295" t="str">
        <f>Input!U1299</f>
        <v>20-ago-2012</v>
      </c>
      <c r="B1295" s="25">
        <f>Input!Y1299</f>
        <v>5602.7999999999647</v>
      </c>
    </row>
    <row r="1296" spans="1:2">
      <c r="A1296" t="str">
        <f>Input!U1300</f>
        <v>21-ago-2012</v>
      </c>
      <c r="B1296" s="25">
        <f>Input!Y1300</f>
        <v>5604.8999999999651</v>
      </c>
    </row>
    <row r="1297" spans="1:2">
      <c r="A1297" t="str">
        <f>Input!U1301</f>
        <v>21-ago-2012</v>
      </c>
      <c r="B1297" s="25">
        <f>Input!Y1301</f>
        <v>5619.9999999999654</v>
      </c>
    </row>
    <row r="1298" spans="1:2">
      <c r="A1298" t="str">
        <f>Input!U1302</f>
        <v>22-ago-2012</v>
      </c>
      <c r="B1298" s="25">
        <f>Input!Y1302</f>
        <v>5590.8999999999651</v>
      </c>
    </row>
    <row r="1299" spans="1:2">
      <c r="A1299" t="str">
        <f>Input!U1303</f>
        <v>23-ago-2012</v>
      </c>
      <c r="B1299" s="25">
        <f>Input!Y1303</f>
        <v>5667.3999999999651</v>
      </c>
    </row>
    <row r="1300" spans="1:2">
      <c r="A1300" t="str">
        <f>Input!U1304</f>
        <v>28-ago-2012</v>
      </c>
      <c r="B1300" s="25">
        <f>Input!Y1304</f>
        <v>5635.2999999999647</v>
      </c>
    </row>
    <row r="1301" spans="1:2">
      <c r="A1301" t="str">
        <f>Input!U1305</f>
        <v>29-ago-2012</v>
      </c>
      <c r="B1301" s="25">
        <f>Input!Y1305</f>
        <v>5594.1999999999643</v>
      </c>
    </row>
    <row r="1302" spans="1:2">
      <c r="A1302" t="str">
        <f>Input!U1306</f>
        <v>30-ago-2012</v>
      </c>
      <c r="B1302" s="25">
        <f>Input!Y1306</f>
        <v>5672.099999999964</v>
      </c>
    </row>
    <row r="1303" spans="1:2">
      <c r="A1303" t="str">
        <f>Input!U1307</f>
        <v xml:space="preserve">3-set-2012 </v>
      </c>
      <c r="B1303" s="25">
        <f>Input!Y1307</f>
        <v>5668.7999999999638</v>
      </c>
    </row>
    <row r="1304" spans="1:2">
      <c r="A1304" t="str">
        <f>Input!U1308</f>
        <v xml:space="preserve">4-set-2012 </v>
      </c>
      <c r="B1304" s="25">
        <f>Input!Y1308</f>
        <v>5704.8999999999642</v>
      </c>
    </row>
    <row r="1305" spans="1:2">
      <c r="A1305" t="str">
        <f>Input!U1309</f>
        <v xml:space="preserve">5-set-2012 </v>
      </c>
      <c r="B1305" s="25">
        <f>Input!Y1309</f>
        <v>5661.099999999964</v>
      </c>
    </row>
    <row r="1306" spans="1:2">
      <c r="A1306" t="str">
        <f>Input!U1310</f>
        <v xml:space="preserve">6-set-2012 </v>
      </c>
      <c r="B1306" s="25">
        <f>Input!Y1310</f>
        <v>5769.099999999964</v>
      </c>
    </row>
    <row r="1307" spans="1:2">
      <c r="A1307" t="str">
        <f>Input!U1311</f>
        <v xml:space="preserve">7-set-2012 </v>
      </c>
      <c r="B1307" s="25">
        <f>Input!Y1311</f>
        <v>5753.099999999964</v>
      </c>
    </row>
    <row r="1308" spans="1:2">
      <c r="A1308" t="str">
        <f>Input!U1312</f>
        <v>10-set-2012</v>
      </c>
      <c r="B1308" s="25">
        <f>Input!Y1312</f>
        <v>5766.7999999999638</v>
      </c>
    </row>
    <row r="1309" spans="1:2">
      <c r="A1309" t="str">
        <f>Input!U1313</f>
        <v>12-set-2012</v>
      </c>
      <c r="B1309" s="25">
        <f>Input!Y1313</f>
        <v>5744.3999999999642</v>
      </c>
    </row>
    <row r="1310" spans="1:2">
      <c r="A1310" t="str">
        <f>Input!U1314</f>
        <v>12-set-2012</v>
      </c>
      <c r="B1310" s="25">
        <f>Input!Y1314</f>
        <v>5647.3999999999642</v>
      </c>
    </row>
    <row r="1311" spans="1:2">
      <c r="A1311" t="str">
        <f>Input!U1315</f>
        <v>13-set-2012</v>
      </c>
      <c r="B1311" s="25">
        <f>Input!Y1315</f>
        <v>5642.4999999999645</v>
      </c>
    </row>
    <row r="1312" spans="1:2">
      <c r="A1312" t="str">
        <f>Input!U1316</f>
        <v>14-set-2012</v>
      </c>
      <c r="B1312" s="25">
        <f>Input!Y1316</f>
        <v>5624.8999999999642</v>
      </c>
    </row>
    <row r="1313" spans="1:2">
      <c r="A1313" t="str">
        <f>Input!U1317</f>
        <v>14-set-2012</v>
      </c>
      <c r="B1313" s="25">
        <f>Input!Y1317</f>
        <v>5604.099999999964</v>
      </c>
    </row>
    <row r="1314" spans="1:2">
      <c r="A1314" t="str">
        <f>Input!U1318</f>
        <v>18-set-2012</v>
      </c>
      <c r="B1314" s="25">
        <f>Input!Y1318</f>
        <v>5638.4999999999636</v>
      </c>
    </row>
    <row r="1315" spans="1:2">
      <c r="A1315" t="str">
        <f>Input!U1319</f>
        <v>19-set-2012</v>
      </c>
      <c r="B1315" s="25">
        <f>Input!Y1319</f>
        <v>5571.599999999964</v>
      </c>
    </row>
    <row r="1316" spans="1:2">
      <c r="A1316" t="str">
        <f>Input!U1320</f>
        <v>20-set-2012</v>
      </c>
      <c r="B1316" s="25">
        <f>Input!Y1320</f>
        <v>5511.6999999999643</v>
      </c>
    </row>
    <row r="1317" spans="1:2">
      <c r="A1317" t="str">
        <f>Input!U1321</f>
        <v>24-set-2012</v>
      </c>
      <c r="B1317" s="25">
        <f>Input!Y1321</f>
        <v>5470.6999999999643</v>
      </c>
    </row>
    <row r="1318" spans="1:2">
      <c r="A1318" t="str">
        <f>Input!U1322</f>
        <v>24-set-2012</v>
      </c>
      <c r="B1318" s="25">
        <f>Input!Y1322</f>
        <v>5449.599999999964</v>
      </c>
    </row>
    <row r="1319" spans="1:2">
      <c r="A1319" t="str">
        <f>Input!U1323</f>
        <v>24-set-2012</v>
      </c>
      <c r="B1319" s="25">
        <f>Input!Y1323</f>
        <v>5434.3999999999642</v>
      </c>
    </row>
    <row r="1320" spans="1:2">
      <c r="A1320" t="str">
        <f>Input!U1324</f>
        <v>25-set-2012</v>
      </c>
      <c r="B1320" s="25">
        <f>Input!Y1324</f>
        <v>5518.599999999964</v>
      </c>
    </row>
    <row r="1321" spans="1:2">
      <c r="A1321" t="str">
        <f>Input!U1325</f>
        <v>25-set-2012</v>
      </c>
      <c r="B1321" s="25">
        <f>Input!Y1325</f>
        <v>5498.2999999999638</v>
      </c>
    </row>
    <row r="1322" spans="1:2">
      <c r="A1322" t="str">
        <f>Input!U1326</f>
        <v>27-set-2012</v>
      </c>
      <c r="B1322" s="25">
        <f>Input!Y1326</f>
        <v>5514.6999999999634</v>
      </c>
    </row>
    <row r="1323" spans="1:2">
      <c r="A1323" t="str">
        <f>Input!U1327</f>
        <v>27-set-2012</v>
      </c>
      <c r="B1323" s="25">
        <f>Input!Y1327</f>
        <v>5507.2999999999638</v>
      </c>
    </row>
    <row r="1324" spans="1:2">
      <c r="A1324" t="str">
        <f>Input!U1328</f>
        <v>28-set-2012</v>
      </c>
      <c r="B1324" s="25">
        <f>Input!Y1328</f>
        <v>5594.1999999999634</v>
      </c>
    </row>
    <row r="1325" spans="1:2">
      <c r="A1325" t="str">
        <f>Input!U1329</f>
        <v>28-set-2012</v>
      </c>
      <c r="B1325" s="25">
        <f>Input!Y1329</f>
        <v>5651.5999999999631</v>
      </c>
    </row>
    <row r="1326" spans="1:2">
      <c r="A1326" t="str">
        <f>Input!U1330</f>
        <v>28-set-2012</v>
      </c>
      <c r="B1326" s="25">
        <f>Input!Y1330</f>
        <v>5638.0999999999631</v>
      </c>
    </row>
    <row r="1327" spans="1:2">
      <c r="A1327" t="str">
        <f>Input!U1331</f>
        <v xml:space="preserve">2-ott-2012 </v>
      </c>
      <c r="B1327" s="25">
        <f>Input!Y1331</f>
        <v>5604.9999999999627</v>
      </c>
    </row>
    <row r="1328" spans="1:2">
      <c r="A1328" t="str">
        <f>Input!U1332</f>
        <v xml:space="preserve">3-ott-2012 </v>
      </c>
      <c r="B1328" s="25">
        <f>Input!Y1332</f>
        <v>5582.1999999999625</v>
      </c>
    </row>
    <row r="1329" spans="1:2">
      <c r="A1329" t="str">
        <f>Input!U1333</f>
        <v xml:space="preserve">4-ott-2012 </v>
      </c>
      <c r="B1329" s="25">
        <f>Input!Y1333</f>
        <v>5521.8999999999623</v>
      </c>
    </row>
    <row r="1330" spans="1:2">
      <c r="A1330" t="str">
        <f>Input!U1334</f>
        <v xml:space="preserve">5-ott-2012 </v>
      </c>
      <c r="B1330" s="25">
        <f>Input!Y1334</f>
        <v>5576.1999999999625</v>
      </c>
    </row>
    <row r="1331" spans="1:2">
      <c r="A1331" t="str">
        <f>Input!U1335</f>
        <v>10-ott-2012</v>
      </c>
      <c r="B1331" s="25">
        <f>Input!Y1335</f>
        <v>5561.3999999999623</v>
      </c>
    </row>
    <row r="1332" spans="1:2">
      <c r="A1332" t="str">
        <f>Input!U1336</f>
        <v>10-ott-2012</v>
      </c>
      <c r="B1332" s="25">
        <f>Input!Y1336</f>
        <v>5537.5999999999622</v>
      </c>
    </row>
    <row r="1333" spans="1:2">
      <c r="A1333" t="str">
        <f>Input!U1337</f>
        <v>11-ott-2012</v>
      </c>
      <c r="B1333" s="25">
        <f>Input!Y1337</f>
        <v>5541.9999999999618</v>
      </c>
    </row>
    <row r="1334" spans="1:2">
      <c r="A1334" t="str">
        <f>Input!U1338</f>
        <v>11-ott-2012</v>
      </c>
      <c r="B1334" s="25">
        <f>Input!Y1338</f>
        <v>5596.8999999999614</v>
      </c>
    </row>
    <row r="1335" spans="1:2">
      <c r="A1335" t="str">
        <f>Input!U1339</f>
        <v>15-ott-2012</v>
      </c>
      <c r="B1335" s="25">
        <f>Input!Y1339</f>
        <v>5622.5999999999613</v>
      </c>
    </row>
    <row r="1336" spans="1:2">
      <c r="A1336" t="str">
        <f>Input!U1340</f>
        <v>15-ott-2012</v>
      </c>
      <c r="B1336" s="25">
        <f>Input!Y1340</f>
        <v>5600.1999999999616</v>
      </c>
    </row>
    <row r="1337" spans="1:2">
      <c r="A1337" t="str">
        <f>Input!U1341</f>
        <v>16-ott-2012</v>
      </c>
      <c r="B1337" s="25">
        <f>Input!Y1341</f>
        <v>5537.3999999999614</v>
      </c>
    </row>
    <row r="1338" spans="1:2">
      <c r="A1338" t="str">
        <f>Input!U1342</f>
        <v>16-ott-2012</v>
      </c>
      <c r="B1338" s="25">
        <f>Input!Y1342</f>
        <v>5549.7999999999611</v>
      </c>
    </row>
    <row r="1339" spans="1:2">
      <c r="A1339" t="str">
        <f>Input!U1343</f>
        <v>17-ott-2012</v>
      </c>
      <c r="B1339" s="25">
        <f>Input!Y1343</f>
        <v>5529.7999999999611</v>
      </c>
    </row>
    <row r="1340" spans="1:2">
      <c r="A1340" t="str">
        <f>Input!U1344</f>
        <v>17-ott-2012</v>
      </c>
      <c r="B1340" s="25">
        <f>Input!Y1344</f>
        <v>5536.4999999999609</v>
      </c>
    </row>
    <row r="1341" spans="1:2">
      <c r="A1341" t="str">
        <f>Input!U1345</f>
        <v>18-ott-2012</v>
      </c>
      <c r="B1341" s="25">
        <f>Input!Y1345</f>
        <v>5507.1999999999607</v>
      </c>
    </row>
    <row r="1342" spans="1:2">
      <c r="A1342" t="str">
        <f>Input!U1346</f>
        <v>19-ott-2012</v>
      </c>
      <c r="B1342" s="25">
        <f>Input!Y1346</f>
        <v>5574.6999999999607</v>
      </c>
    </row>
    <row r="1343" spans="1:2">
      <c r="A1343" t="str">
        <f>Input!U1347</f>
        <v>23-ott-2012</v>
      </c>
      <c r="B1343" s="25">
        <f>Input!Y1347</f>
        <v>5630.2999999999611</v>
      </c>
    </row>
    <row r="1344" spans="1:2">
      <c r="A1344" t="str">
        <f>Input!U1348</f>
        <v>23-ott-2012</v>
      </c>
      <c r="B1344" s="25">
        <f>Input!Y1348</f>
        <v>5702.2999999999611</v>
      </c>
    </row>
    <row r="1345" spans="1:2">
      <c r="A1345" t="str">
        <f>Input!U1349</f>
        <v>23-ott-2012</v>
      </c>
      <c r="B1345" s="25">
        <f>Input!Y1349</f>
        <v>5662.6999999999607</v>
      </c>
    </row>
    <row r="1346" spans="1:2">
      <c r="A1346" t="str">
        <f>Input!U1350</f>
        <v>24-ott-2012</v>
      </c>
      <c r="B1346" s="25">
        <f>Input!Y1350</f>
        <v>5660.5999999999603</v>
      </c>
    </row>
    <row r="1347" spans="1:2">
      <c r="A1347" t="str">
        <f>Input!U1351</f>
        <v>24-ott-2012</v>
      </c>
      <c r="B1347" s="25">
        <f>Input!Y1351</f>
        <v>5660.7999999999602</v>
      </c>
    </row>
    <row r="1348" spans="1:2">
      <c r="A1348" t="str">
        <f>Input!U1352</f>
        <v>24-ott-2012</v>
      </c>
      <c r="B1348" s="25">
        <f>Input!Y1352</f>
        <v>5628.3999999999605</v>
      </c>
    </row>
    <row r="1349" spans="1:2">
      <c r="A1349" t="str">
        <f>Input!U1353</f>
        <v>26-ott-2012</v>
      </c>
      <c r="B1349" s="25">
        <f>Input!Y1353</f>
        <v>5678.5999999999603</v>
      </c>
    </row>
    <row r="1350" spans="1:2">
      <c r="A1350" t="str">
        <f>Input!U1354</f>
        <v>29-ott-2012</v>
      </c>
      <c r="B1350" s="25">
        <f>Input!Y1354</f>
        <v>5687.1999999999607</v>
      </c>
    </row>
    <row r="1351" spans="1:2">
      <c r="A1351" t="str">
        <f>Input!U1355</f>
        <v>30-ott-2012</v>
      </c>
      <c r="B1351" s="25">
        <f>Input!Y1355</f>
        <v>5635.2999999999611</v>
      </c>
    </row>
    <row r="1352" spans="1:2">
      <c r="A1352" t="str">
        <f>Input!U1356</f>
        <v>30-ott-2012</v>
      </c>
      <c r="B1352" s="25">
        <f>Input!Y1356</f>
        <v>5713.8999999999614</v>
      </c>
    </row>
    <row r="1353" spans="1:2">
      <c r="A1353" t="str">
        <f>Input!U1357</f>
        <v xml:space="preserve">2-nov-2012 </v>
      </c>
      <c r="B1353" s="25">
        <f>Input!Y1357</f>
        <v>5730.4999999999618</v>
      </c>
    </row>
    <row r="1354" spans="1:2">
      <c r="A1354" t="str">
        <f>Input!U1358</f>
        <v xml:space="preserve">7-nov-2012 </v>
      </c>
      <c r="B1354" s="25">
        <f>Input!Y1358</f>
        <v>5807.799999999962</v>
      </c>
    </row>
    <row r="1355" spans="1:2">
      <c r="A1355" t="str">
        <f>Input!U1359</f>
        <v xml:space="preserve">7-nov-2012 </v>
      </c>
      <c r="B1355" s="25">
        <f>Input!Y1359</f>
        <v>5812.1999999999616</v>
      </c>
    </row>
    <row r="1356" spans="1:2">
      <c r="A1356" t="str">
        <f>Input!U1360</f>
        <v xml:space="preserve">7-nov-2012 </v>
      </c>
      <c r="B1356" s="25">
        <f>Input!Y1360</f>
        <v>5781.1999999999616</v>
      </c>
    </row>
    <row r="1357" spans="1:2">
      <c r="A1357" t="str">
        <f>Input!U1361</f>
        <v xml:space="preserve">9-nov-2012 </v>
      </c>
      <c r="B1357" s="25">
        <f>Input!Y1361</f>
        <v>5848.8999999999614</v>
      </c>
    </row>
    <row r="1358" spans="1:2">
      <c r="A1358" t="str">
        <f>Input!U1362</f>
        <v xml:space="preserve">9-nov-2012 </v>
      </c>
      <c r="B1358" s="25">
        <f>Input!Y1362</f>
        <v>5879.7999999999611</v>
      </c>
    </row>
    <row r="1359" spans="1:2">
      <c r="A1359" t="str">
        <f>Input!U1363</f>
        <v xml:space="preserve">9-nov-2012 </v>
      </c>
      <c r="B1359" s="25">
        <f>Input!Y1363</f>
        <v>5807.9999999999609</v>
      </c>
    </row>
    <row r="1360" spans="1:2">
      <c r="A1360" t="str">
        <f>Input!U1364</f>
        <v>15-nov-2012</v>
      </c>
      <c r="B1360" s="25">
        <f>Input!Y1364</f>
        <v>5810.7999999999611</v>
      </c>
    </row>
    <row r="1361" spans="1:2">
      <c r="A1361" t="str">
        <f>Input!U1365</f>
        <v>16-nov-2012</v>
      </c>
      <c r="B1361" s="25">
        <f>Input!Y1365</f>
        <v>5789.6999999999607</v>
      </c>
    </row>
    <row r="1362" spans="1:2">
      <c r="A1362" t="str">
        <f>Input!U1366</f>
        <v>16-nov-2012</v>
      </c>
      <c r="B1362" s="25">
        <f>Input!Y1366</f>
        <v>5737.8999999999605</v>
      </c>
    </row>
    <row r="1363" spans="1:2">
      <c r="A1363" t="str">
        <f>Input!U1367</f>
        <v>19-nov-2012</v>
      </c>
      <c r="B1363" s="25">
        <f>Input!Y1367</f>
        <v>5830.2999999999602</v>
      </c>
    </row>
    <row r="1364" spans="1:2">
      <c r="A1364" t="str">
        <f>Input!U1368</f>
        <v>20-nov-2012</v>
      </c>
      <c r="B1364" s="25">
        <f>Input!Y1368</f>
        <v>5864.3999999999605</v>
      </c>
    </row>
    <row r="1365" spans="1:2">
      <c r="A1365" t="str">
        <f>Input!U1369</f>
        <v>20-nov-2012</v>
      </c>
      <c r="B1365" s="25">
        <f>Input!Y1369</f>
        <v>5902.3999999999605</v>
      </c>
    </row>
    <row r="1366" spans="1:2">
      <c r="A1366" t="str">
        <f>Input!U1370</f>
        <v>26-nov-2012</v>
      </c>
      <c r="B1366" s="25">
        <f>Input!Y1370</f>
        <v>5917.7999999999602</v>
      </c>
    </row>
    <row r="1367" spans="1:2">
      <c r="A1367" t="str">
        <f>Input!U1371</f>
        <v>26-nov-2012</v>
      </c>
      <c r="B1367" s="25">
        <f>Input!Y1371</f>
        <v>5890.6999999999598</v>
      </c>
    </row>
    <row r="1368" spans="1:2">
      <c r="A1368" t="str">
        <f>Input!U1372</f>
        <v>27-nov-2012</v>
      </c>
      <c r="B1368" s="25">
        <f>Input!Y1372</f>
        <v>5864.2999999999602</v>
      </c>
    </row>
    <row r="1369" spans="1:2">
      <c r="A1369" t="str">
        <f>Input!U1373</f>
        <v>28-nov-2012</v>
      </c>
      <c r="B1369" s="25">
        <f>Input!Y1373</f>
        <v>5859.7999999999602</v>
      </c>
    </row>
    <row r="1370" spans="1:2">
      <c r="A1370" t="str">
        <f>Input!U1374</f>
        <v>29-nov-2012</v>
      </c>
      <c r="B1370" s="25">
        <f>Input!Y1374</f>
        <v>5845.99999999996</v>
      </c>
    </row>
    <row r="1371" spans="1:2">
      <c r="A1371" t="str">
        <f>Input!U1375</f>
        <v>30-nov-2012</v>
      </c>
      <c r="B1371" s="25">
        <f>Input!Y1375</f>
        <v>5833.49999999996</v>
      </c>
    </row>
    <row r="1372" spans="1:2">
      <c r="A1372" t="str">
        <f>Input!U1376</f>
        <v>30-nov-2012</v>
      </c>
      <c r="B1372" s="25">
        <f>Input!Y1376</f>
        <v>5789.2999999999602</v>
      </c>
    </row>
    <row r="1373" spans="1:2">
      <c r="A1373" t="str">
        <f>Input!U1377</f>
        <v xml:space="preserve">3-dic-2012 </v>
      </c>
      <c r="B1373" s="25">
        <f>Input!Y1377</f>
        <v>5822.2999999999602</v>
      </c>
    </row>
    <row r="1374" spans="1:2">
      <c r="A1374" t="str">
        <f>Input!U1378</f>
        <v xml:space="preserve">3-dic-2012 </v>
      </c>
      <c r="B1374" s="25">
        <f>Input!Y1378</f>
        <v>5815.49999999996</v>
      </c>
    </row>
    <row r="1375" spans="1:2">
      <c r="A1375" t="str">
        <f>Input!U1379</f>
        <v xml:space="preserve">5-dic-2012 </v>
      </c>
      <c r="B1375" s="25">
        <f>Input!Y1379</f>
        <v>5789.8999999999596</v>
      </c>
    </row>
    <row r="1376" spans="1:2">
      <c r="A1376" t="str">
        <f>Input!U1380</f>
        <v xml:space="preserve">6-dic-2012 </v>
      </c>
      <c r="B1376" s="25">
        <f>Input!Y1380</f>
        <v>5786.5999999999594</v>
      </c>
    </row>
    <row r="1377" spans="1:2">
      <c r="A1377" t="str">
        <f>Input!U1381</f>
        <v xml:space="preserve">7-dic-2012 </v>
      </c>
      <c r="B1377" s="25">
        <f>Input!Y1381</f>
        <v>5781.4999999999591</v>
      </c>
    </row>
    <row r="1378" spans="1:2">
      <c r="A1378" t="str">
        <f>Input!U1382</f>
        <v>10-dic-2012</v>
      </c>
      <c r="B1378" s="25">
        <f>Input!Y1382</f>
        <v>5794.1999999999589</v>
      </c>
    </row>
    <row r="1379" spans="1:2">
      <c r="A1379" t="str">
        <f>Input!U1383</f>
        <v>10-dic-2012</v>
      </c>
      <c r="B1379" s="25">
        <f>Input!Y1383</f>
        <v>5755.8999999999587</v>
      </c>
    </row>
    <row r="1380" spans="1:2">
      <c r="A1380" t="str">
        <f>Input!U1384</f>
        <v>12-dic-2012</v>
      </c>
      <c r="B1380" s="25">
        <f>Input!Y1384</f>
        <v>5758.3999999999587</v>
      </c>
    </row>
    <row r="1381" spans="1:2">
      <c r="A1381" t="str">
        <f>Input!U1385</f>
        <v>12-dic-2012</v>
      </c>
      <c r="B1381" s="25">
        <f>Input!Y1385</f>
        <v>5737.3999999999587</v>
      </c>
    </row>
    <row r="1382" spans="1:2">
      <c r="A1382" t="str">
        <f>Input!U1386</f>
        <v>13-dic-2012</v>
      </c>
      <c r="B1382" s="25">
        <f>Input!Y1386</f>
        <v>5704.1999999999589</v>
      </c>
    </row>
    <row r="1383" spans="1:2">
      <c r="A1383" t="str">
        <f>Input!U1387</f>
        <v>14-dic-2012</v>
      </c>
      <c r="B1383" s="25">
        <f>Input!Y1387</f>
        <v>5641.3999999999587</v>
      </c>
    </row>
    <row r="1384" spans="1:2">
      <c r="A1384" t="str">
        <f>Input!U1388</f>
        <v>14-dic-2012</v>
      </c>
      <c r="B1384" s="25">
        <f>Input!Y1388</f>
        <v>5616.7999999999583</v>
      </c>
    </row>
    <row r="1385" spans="1:2">
      <c r="A1385" t="str">
        <f>Input!U1389</f>
        <v>17-dic-2012</v>
      </c>
      <c r="B1385" s="25">
        <f>Input!Y1389</f>
        <v>5557.3999999999587</v>
      </c>
    </row>
    <row r="1386" spans="1:2">
      <c r="A1386" t="str">
        <f>Input!U1390</f>
        <v>17-dic-2012</v>
      </c>
      <c r="B1386" s="25">
        <f>Input!Y1390</f>
        <v>5508.5999999999585</v>
      </c>
    </row>
    <row r="1387" spans="1:2">
      <c r="A1387" t="str">
        <f>Input!U1391</f>
        <v>17-dic-2012</v>
      </c>
      <c r="B1387" s="25">
        <f>Input!Y1391</f>
        <v>5542.2999999999583</v>
      </c>
    </row>
    <row r="1388" spans="1:2">
      <c r="A1388" t="str">
        <f>Input!U1392</f>
        <v>17-dic-2012</v>
      </c>
      <c r="B1388" s="25">
        <f>Input!Y1392</f>
        <v>5582.7999999999583</v>
      </c>
    </row>
    <row r="1389" spans="1:2">
      <c r="A1389" t="str">
        <f>Input!U1393</f>
        <v>19-dic-2012</v>
      </c>
      <c r="B1389" s="25">
        <f>Input!Y1393</f>
        <v>5585.199999999958</v>
      </c>
    </row>
    <row r="1390" spans="1:2">
      <c r="A1390" t="str">
        <f>Input!U1394</f>
        <v>19-dic-2012</v>
      </c>
      <c r="B1390" s="25">
        <f>Input!Y1394</f>
        <v>5578.2999999999583</v>
      </c>
    </row>
    <row r="1391" spans="1:2">
      <c r="A1391" t="str">
        <f>Input!U1395</f>
        <v>26-dic-2012</v>
      </c>
      <c r="B1391" s="25">
        <f>Input!Y1395</f>
        <v>5573.199999999958</v>
      </c>
    </row>
    <row r="1392" spans="1:2">
      <c r="A1392" t="str">
        <f>Input!U1396</f>
        <v>27-dic-2012</v>
      </c>
      <c r="B1392" s="25">
        <f>Input!Y1396</f>
        <v>5586.3999999999578</v>
      </c>
    </row>
    <row r="1393" spans="1:2">
      <c r="A1393" t="str">
        <f>Input!U1397</f>
        <v>31-dic-2012</v>
      </c>
      <c r="B1393" s="25">
        <f>Input!Y1397</f>
        <v>5656.7999999999574</v>
      </c>
    </row>
    <row r="1394" spans="1:2">
      <c r="A1394" t="str">
        <f>Input!U1398</f>
        <v xml:space="preserve">3-gen-2013 </v>
      </c>
      <c r="B1394" s="25">
        <f>Input!Y1398</f>
        <v>5672.9999999999573</v>
      </c>
    </row>
    <row r="1395" spans="1:2">
      <c r="A1395" t="str">
        <f>Input!U1399</f>
        <v xml:space="preserve">4-gen-2013 </v>
      </c>
      <c r="B1395" s="25">
        <f>Input!Y1399</f>
        <v>5656.0999999999576</v>
      </c>
    </row>
    <row r="1396" spans="1:2">
      <c r="A1396" t="str">
        <f>Input!U1400</f>
        <v xml:space="preserve">7-gen-2013 </v>
      </c>
      <c r="B1396" s="25">
        <f>Input!Y1400</f>
        <v>5685.7999999999574</v>
      </c>
    </row>
    <row r="1397" spans="1:2">
      <c r="A1397" t="str">
        <f>Input!U1401</f>
        <v xml:space="preserve">8-gen-2013 </v>
      </c>
      <c r="B1397" s="25">
        <f>Input!Y1401</f>
        <v>5637.3999999999578</v>
      </c>
    </row>
    <row r="1398" spans="1:2">
      <c r="A1398" t="str">
        <f>Input!U1402</f>
        <v xml:space="preserve">8-gen-2013 </v>
      </c>
      <c r="B1398" s="25">
        <f>Input!Y1402</f>
        <v>5605.8999999999578</v>
      </c>
    </row>
    <row r="1399" spans="1:2">
      <c r="A1399" t="str">
        <f>Input!U1403</f>
        <v xml:space="preserve">9-gen-2013 </v>
      </c>
      <c r="B1399" s="25">
        <f>Input!Y1403</f>
        <v>5581.7999999999574</v>
      </c>
    </row>
    <row r="1400" spans="1:2">
      <c r="A1400" t="str">
        <f>Input!U1404</f>
        <v xml:space="preserve">9-gen-2013 </v>
      </c>
      <c r="B1400" s="25">
        <f>Input!Y1404</f>
        <v>5593.4999999999573</v>
      </c>
    </row>
    <row r="1401" spans="1:2">
      <c r="A1401" t="str">
        <f>Input!U1405</f>
        <v xml:space="preserve">9-gen-2013 </v>
      </c>
      <c r="B1401" s="25">
        <f>Input!Y1405</f>
        <v>5576.5999999999576</v>
      </c>
    </row>
    <row r="1402" spans="1:2">
      <c r="A1402" t="str">
        <f>Input!U1406</f>
        <v xml:space="preserve">9-gen-2013 </v>
      </c>
      <c r="B1402" s="25">
        <f>Input!Y1406</f>
        <v>5549.8999999999578</v>
      </c>
    </row>
    <row r="1403" spans="1:2">
      <c r="A1403" t="str">
        <f>Input!U1407</f>
        <v>10-gen-2013</v>
      </c>
      <c r="B1403" s="25">
        <f>Input!Y1407</f>
        <v>5567.2999999999574</v>
      </c>
    </row>
    <row r="1404" spans="1:2">
      <c r="A1404" t="str">
        <f>Input!U1408</f>
        <v>16-gen-2013</v>
      </c>
      <c r="B1404" s="25">
        <f>Input!Y1408</f>
        <v>5524.2999999999574</v>
      </c>
    </row>
    <row r="1405" spans="1:2">
      <c r="A1405" t="str">
        <f>Input!U1409</f>
        <v>16-gen-2013</v>
      </c>
      <c r="B1405" s="25">
        <f>Input!Y1409</f>
        <v>5495.5999999999576</v>
      </c>
    </row>
    <row r="1406" spans="1:2">
      <c r="A1406" t="str">
        <f>Input!U1410</f>
        <v>22-gen-2013</v>
      </c>
      <c r="B1406" s="25">
        <f>Input!Y1410</f>
        <v>5498.4999999999573</v>
      </c>
    </row>
    <row r="1407" spans="1:2">
      <c r="A1407" t="str">
        <f>Input!U1411</f>
        <v>23-gen-2013</v>
      </c>
      <c r="B1407" s="25">
        <f>Input!Y1411</f>
        <v>5484.3999999999569</v>
      </c>
    </row>
    <row r="1408" spans="1:2">
      <c r="A1408" t="str">
        <f>Input!U1412</f>
        <v>24-gen-2013</v>
      </c>
      <c r="B1408" s="25">
        <f>Input!Y1412</f>
        <v>5465.8999999999569</v>
      </c>
    </row>
    <row r="1409" spans="1:2">
      <c r="A1409" t="str">
        <f>Input!U1413</f>
        <v>24-gen-2013</v>
      </c>
      <c r="B1409" s="25">
        <f>Input!Y1413</f>
        <v>5631.1999999999571</v>
      </c>
    </row>
    <row r="1410" spans="1:2">
      <c r="A1410" t="str">
        <f>Input!U1414</f>
        <v>28-gen-2013</v>
      </c>
      <c r="B1410" s="25">
        <f>Input!Y1414</f>
        <v>5608.6999999999571</v>
      </c>
    </row>
    <row r="1411" spans="1:2">
      <c r="A1411" t="str">
        <f>Input!U1415</f>
        <v>30-gen-2013</v>
      </c>
      <c r="B1411" s="25">
        <f>Input!Y1415</f>
        <v>5662.6999999999571</v>
      </c>
    </row>
    <row r="1412" spans="1:2">
      <c r="A1412" t="str">
        <f>Input!U1416</f>
        <v>30-gen-2013</v>
      </c>
      <c r="B1412" s="25">
        <f>Input!Y1416</f>
        <v>5636.8999999999569</v>
      </c>
    </row>
    <row r="1413" spans="1:2">
      <c r="A1413" t="str">
        <f>Input!U1417</f>
        <v xml:space="preserve">1-feb-2013 </v>
      </c>
      <c r="B1413" s="25">
        <f>Input!Y1417</f>
        <v>5647.7999999999565</v>
      </c>
    </row>
    <row r="1414" spans="1:2">
      <c r="A1414" t="str">
        <f>Input!U1418</f>
        <v xml:space="preserve">4-feb-2013 </v>
      </c>
      <c r="B1414" s="25">
        <f>Input!Y1418</f>
        <v>5658.2999999999565</v>
      </c>
    </row>
    <row r="1415" spans="1:2">
      <c r="A1415" t="str">
        <f>Input!U1419</f>
        <v xml:space="preserve">4-feb-2013 </v>
      </c>
      <c r="B1415" s="25">
        <f>Input!Y1419</f>
        <v>5849.0999999999567</v>
      </c>
    </row>
    <row r="1416" spans="1:2">
      <c r="A1416" t="str">
        <f>Input!U1420</f>
        <v xml:space="preserve">5-feb-2013 </v>
      </c>
      <c r="B1416" s="25">
        <f>Input!Y1420</f>
        <v>5850.3999999999569</v>
      </c>
    </row>
    <row r="1417" spans="1:2">
      <c r="A1417" t="str">
        <f>Input!U1421</f>
        <v xml:space="preserve">6-feb-2013 </v>
      </c>
      <c r="B1417" s="25">
        <f>Input!Y1421</f>
        <v>5853.6999999999571</v>
      </c>
    </row>
    <row r="1418" spans="1:2">
      <c r="A1418" t="str">
        <f>Input!U1422</f>
        <v xml:space="preserve">7-feb-2013 </v>
      </c>
      <c r="B1418" s="25">
        <f>Input!Y1422</f>
        <v>5847.8999999999569</v>
      </c>
    </row>
    <row r="1419" spans="1:2">
      <c r="A1419" t="str">
        <f>Input!U1423</f>
        <v>14-feb-2013</v>
      </c>
      <c r="B1419" s="25">
        <f>Input!Y1423</f>
        <v>5913.3999999999569</v>
      </c>
    </row>
    <row r="1420" spans="1:2">
      <c r="A1420" t="str">
        <f>Input!U1424</f>
        <v>14-feb-2013</v>
      </c>
      <c r="B1420" s="25">
        <f>Input!Y1424</f>
        <v>5872.3999999999569</v>
      </c>
    </row>
    <row r="1421" spans="1:2">
      <c r="A1421" t="str">
        <f>Input!U1425</f>
        <v>14-feb-2013</v>
      </c>
      <c r="B1421" s="25">
        <f>Input!Y1425</f>
        <v>5873.3999999999569</v>
      </c>
    </row>
    <row r="1422" spans="1:2">
      <c r="A1422" t="str">
        <f>Input!U1426</f>
        <v>15-feb-2013</v>
      </c>
      <c r="B1422" s="25">
        <f>Input!Y1426</f>
        <v>5840.8999999999569</v>
      </c>
    </row>
    <row r="1423" spans="1:2">
      <c r="A1423" t="str">
        <f>Input!U1427</f>
        <v>15-feb-2013</v>
      </c>
      <c r="B1423" s="25">
        <f>Input!Y1427</f>
        <v>5789.0999999999567</v>
      </c>
    </row>
    <row r="1424" spans="1:2">
      <c r="A1424" t="str">
        <f>Input!U1428</f>
        <v>18-feb-2013</v>
      </c>
      <c r="B1424" s="25">
        <f>Input!Y1428</f>
        <v>5809.1999999999571</v>
      </c>
    </row>
    <row r="1425" spans="1:2">
      <c r="A1425" t="str">
        <f>Input!U1429</f>
        <v>18-feb-2013</v>
      </c>
      <c r="B1425" s="25">
        <f>Input!Y1429</f>
        <v>5819.2999999999574</v>
      </c>
    </row>
    <row r="1426" spans="1:2">
      <c r="A1426" t="str">
        <f>Input!U1430</f>
        <v>20-feb-2013</v>
      </c>
      <c r="B1426" s="25">
        <f>Input!Y1430</f>
        <v>5987.6999999999571</v>
      </c>
    </row>
    <row r="1427" spans="1:2">
      <c r="A1427" t="str">
        <f>Input!U1431</f>
        <v>20-feb-2013</v>
      </c>
      <c r="B1427" s="25">
        <f>Input!Y1431</f>
        <v>5958.4999999999573</v>
      </c>
    </row>
    <row r="1428" spans="1:2">
      <c r="A1428" t="str">
        <f>Input!U1432</f>
        <v>21-feb-2013</v>
      </c>
      <c r="B1428" s="25">
        <f>Input!Y1432</f>
        <v>5964.9999999999573</v>
      </c>
    </row>
    <row r="1429" spans="1:2">
      <c r="A1429" t="str">
        <f>Input!U1433</f>
        <v>21-feb-2013</v>
      </c>
      <c r="B1429" s="25">
        <f>Input!Y1433</f>
        <v>5996.6999999999571</v>
      </c>
    </row>
    <row r="1430" spans="1:2">
      <c r="A1430" t="str">
        <f>Input!U1434</f>
        <v>22-feb-2013</v>
      </c>
      <c r="B1430" s="25">
        <f>Input!Y1434</f>
        <v>6103.8999999999569</v>
      </c>
    </row>
    <row r="1431" spans="1:2">
      <c r="A1431" t="str">
        <f>Input!U1435</f>
        <v>25-feb-2013</v>
      </c>
      <c r="B1431" s="25">
        <f>Input!Y1435</f>
        <v>5903.8999999999569</v>
      </c>
    </row>
    <row r="1432" spans="1:2">
      <c r="A1432" t="str">
        <f>Input!U1436</f>
        <v>26-feb-2013</v>
      </c>
      <c r="B1432" s="25">
        <f>Input!Y1436</f>
        <v>5909.8999999999569</v>
      </c>
    </row>
    <row r="1433" spans="1:2">
      <c r="A1433" t="str">
        <f>Input!U1437</f>
        <v>26-feb-2013</v>
      </c>
      <c r="B1433" s="25">
        <f>Input!Y1437</f>
        <v>5850.0999999999567</v>
      </c>
    </row>
    <row r="1434" spans="1:2">
      <c r="A1434" t="str">
        <f>Input!U1438</f>
        <v>27-feb-2013</v>
      </c>
      <c r="B1434" s="25">
        <f>Input!Y1438</f>
        <v>5927.4999999999563</v>
      </c>
    </row>
    <row r="1435" spans="1:2">
      <c r="A1435" t="str">
        <f>Input!U1439</f>
        <v>28-feb-2013</v>
      </c>
      <c r="B1435" s="25">
        <f>Input!Y1439</f>
        <v>5904.6999999999562</v>
      </c>
    </row>
    <row r="1436" spans="1:2">
      <c r="A1436" t="str">
        <f>Input!U1440</f>
        <v xml:space="preserve">1-mar-2013 </v>
      </c>
      <c r="B1436" s="25">
        <f>Input!Y1440</f>
        <v>5835.7999999999565</v>
      </c>
    </row>
    <row r="1437" spans="1:2">
      <c r="A1437" t="str">
        <f>Input!U1441</f>
        <v xml:space="preserve">1-mar-2013 </v>
      </c>
      <c r="B1437" s="25">
        <f>Input!Y1441</f>
        <v>5753.1999999999562</v>
      </c>
    </row>
    <row r="1438" spans="1:2">
      <c r="A1438" t="str">
        <f>Input!U1442</f>
        <v xml:space="preserve">4-mar-2013 </v>
      </c>
      <c r="B1438" s="25">
        <f>Input!Y1442</f>
        <v>5904.0999999999558</v>
      </c>
    </row>
    <row r="1439" spans="1:2">
      <c r="A1439" t="str">
        <f>Input!U1443</f>
        <v xml:space="preserve">4-mar-2013 </v>
      </c>
      <c r="B1439" s="25">
        <f>Input!Y1443</f>
        <v>5885.4999999999554</v>
      </c>
    </row>
    <row r="1440" spans="1:2">
      <c r="A1440" t="str">
        <f>Input!U1444</f>
        <v xml:space="preserve">7-mar-2013 </v>
      </c>
      <c r="B1440" s="25">
        <f>Input!Y1444</f>
        <v>5861.6999999999553</v>
      </c>
    </row>
    <row r="1441" spans="1:2">
      <c r="A1441" t="str">
        <f>Input!U1445</f>
        <v xml:space="preserve">8-mar-2013 </v>
      </c>
      <c r="B1441" s="25">
        <f>Input!Y1445</f>
        <v>5873.9999999999554</v>
      </c>
    </row>
    <row r="1442" spans="1:2">
      <c r="A1442" t="str">
        <f>Input!U1446</f>
        <v>11-mar-2013</v>
      </c>
      <c r="B1442" s="25">
        <f>Input!Y1446</f>
        <v>5850.3999999999551</v>
      </c>
    </row>
    <row r="1443" spans="1:2">
      <c r="A1443" t="str">
        <f>Input!U1447</f>
        <v>11-mar-2013</v>
      </c>
      <c r="B1443" s="25">
        <f>Input!Y1447</f>
        <v>5877.8999999999551</v>
      </c>
    </row>
    <row r="1444" spans="1:2">
      <c r="A1444" t="str">
        <f>Input!U1448</f>
        <v>12-mar-2013</v>
      </c>
      <c r="B1444" s="25">
        <f>Input!Y1448</f>
        <v>5875.8999999999551</v>
      </c>
    </row>
    <row r="1445" spans="1:2">
      <c r="A1445" t="str">
        <f>Input!U1449</f>
        <v>13-mar-2013</v>
      </c>
      <c r="B1445" s="25">
        <f>Input!Y1449</f>
        <v>5938.4999999999554</v>
      </c>
    </row>
    <row r="1446" spans="1:2">
      <c r="A1446" t="str">
        <f>Input!U1450</f>
        <v>15-mar-2013</v>
      </c>
      <c r="B1446" s="25">
        <f>Input!Y1450</f>
        <v>6060.6999999999553</v>
      </c>
    </row>
    <row r="1447" spans="1:2">
      <c r="A1447" t="str">
        <f>Input!U1451</f>
        <v>15-mar-2013</v>
      </c>
      <c r="B1447" s="25">
        <f>Input!Y1451</f>
        <v>6002.5999999999549</v>
      </c>
    </row>
    <row r="1448" spans="1:2">
      <c r="A1448" t="str">
        <f>Input!U1452</f>
        <v>15-mar-2013</v>
      </c>
      <c r="B1448" s="25">
        <f>Input!Y1452</f>
        <v>5987.3999999999551</v>
      </c>
    </row>
    <row r="1449" spans="1:2">
      <c r="A1449" t="str">
        <f>Input!U1453</f>
        <v>18-mar-2013</v>
      </c>
      <c r="B1449" s="25">
        <f>Input!Y1453</f>
        <v>6025.1999999999553</v>
      </c>
    </row>
    <row r="1450" spans="1:2">
      <c r="A1450" t="str">
        <f>Input!U1454</f>
        <v>19-mar-2013</v>
      </c>
      <c r="B1450" s="25">
        <f>Input!Y1454</f>
        <v>6042.8999999999551</v>
      </c>
    </row>
    <row r="1451" spans="1:2">
      <c r="A1451" t="str">
        <f>Input!U1455</f>
        <v>20-mar-2013</v>
      </c>
      <c r="B1451" s="25">
        <f>Input!Y1455</f>
        <v>6072.5999999999549</v>
      </c>
    </row>
    <row r="1452" spans="1:2">
      <c r="A1452" t="str">
        <f>Input!U1456</f>
        <v>21-mar-2013</v>
      </c>
      <c r="B1452" s="25">
        <f>Input!Y1456</f>
        <v>6078.0999999999549</v>
      </c>
    </row>
    <row r="1453" spans="1:2">
      <c r="A1453" t="str">
        <f>Input!U1457</f>
        <v>22-mar-2013</v>
      </c>
      <c r="B1453" s="25">
        <f>Input!Y1457</f>
        <v>6043.1999999999553</v>
      </c>
    </row>
    <row r="1454" spans="1:2">
      <c r="A1454" t="str">
        <f>Input!U1458</f>
        <v>22-mar-2013</v>
      </c>
      <c r="B1454" s="25">
        <f>Input!Y1458</f>
        <v>6006.9999999999554</v>
      </c>
    </row>
    <row r="1455" spans="1:2">
      <c r="A1455" t="str">
        <f>Input!U1459</f>
        <v>26-mar-2013</v>
      </c>
      <c r="B1455" s="25">
        <f>Input!Y1459</f>
        <v>6001.3999999999551</v>
      </c>
    </row>
    <row r="1456" spans="1:2">
      <c r="A1456" t="str">
        <f>Input!U1460</f>
        <v>26-mar-2013</v>
      </c>
      <c r="B1456" s="25">
        <f>Input!Y1460</f>
        <v>6017.3999999999551</v>
      </c>
    </row>
    <row r="1457" spans="1:2">
      <c r="A1457" t="str">
        <f>Input!U1461</f>
        <v>27-mar-2013</v>
      </c>
      <c r="B1457" s="25">
        <f>Input!Y1461</f>
        <v>5971.3999999999551</v>
      </c>
    </row>
    <row r="1458" spans="1:2">
      <c r="A1458" t="str">
        <f>Input!U1462</f>
        <v xml:space="preserve">1-apr-2013 </v>
      </c>
      <c r="B1458" s="25">
        <f>Input!Y1462</f>
        <v>5944.6999999999553</v>
      </c>
    </row>
    <row r="1459" spans="1:2">
      <c r="A1459" t="str">
        <f>Input!U1463</f>
        <v xml:space="preserve">1-apr-2013 </v>
      </c>
      <c r="B1459" s="25">
        <f>Input!Y1463</f>
        <v>5884.0999999999549</v>
      </c>
    </row>
    <row r="1460" spans="1:2">
      <c r="A1460" t="str">
        <f>Input!U1464</f>
        <v xml:space="preserve">1-apr-2013 </v>
      </c>
      <c r="B1460" s="25">
        <f>Input!Y1464</f>
        <v>5877.7999999999547</v>
      </c>
    </row>
    <row r="1461" spans="1:2">
      <c r="A1461" t="str">
        <f>Input!U1465</f>
        <v xml:space="preserve">2-apr-2013 </v>
      </c>
      <c r="B1461" s="25">
        <f>Input!Y1465</f>
        <v>5944.4999999999545</v>
      </c>
    </row>
    <row r="1462" spans="1:2">
      <c r="A1462" t="str">
        <f>Input!U1466</f>
        <v xml:space="preserve">2-apr-2013 </v>
      </c>
      <c r="B1462" s="25">
        <f>Input!Y1466</f>
        <v>6027.4999999999545</v>
      </c>
    </row>
    <row r="1463" spans="1:2">
      <c r="A1463" t="str">
        <f>Input!U1467</f>
        <v xml:space="preserve">3-apr-2013 </v>
      </c>
      <c r="B1463" s="25">
        <f>Input!Y1467</f>
        <v>6011.8999999999542</v>
      </c>
    </row>
    <row r="1464" spans="1:2">
      <c r="A1464" t="str">
        <f>Input!U1468</f>
        <v xml:space="preserve">3-apr-2013 </v>
      </c>
      <c r="B1464" s="25">
        <f>Input!Y1468</f>
        <v>5982.599999999954</v>
      </c>
    </row>
    <row r="1465" spans="1:2">
      <c r="A1465" t="str">
        <f>Input!U1469</f>
        <v xml:space="preserve">4-apr-2013 </v>
      </c>
      <c r="B1465" s="25">
        <f>Input!Y1469</f>
        <v>5935.7999999999538</v>
      </c>
    </row>
    <row r="1466" spans="1:2">
      <c r="A1466" t="str">
        <f>Input!U1470</f>
        <v xml:space="preserve">5-apr-2013 </v>
      </c>
      <c r="B1466" s="25">
        <f>Input!Y1470</f>
        <v>5975.7999999999538</v>
      </c>
    </row>
    <row r="1467" spans="1:2">
      <c r="A1467" t="str">
        <f>Input!U1471</f>
        <v xml:space="preserve">5-apr-2013 </v>
      </c>
      <c r="B1467" s="25">
        <f>Input!Y1471</f>
        <v>5986.8999999999542</v>
      </c>
    </row>
    <row r="1468" spans="1:2">
      <c r="A1468" t="str">
        <f>Input!U1472</f>
        <v xml:space="preserve">8-apr-2013 </v>
      </c>
      <c r="B1468" s="25">
        <f>Input!Y1472</f>
        <v>5957.9999999999545</v>
      </c>
    </row>
    <row r="1469" spans="1:2">
      <c r="A1469" t="str">
        <f>Input!U1473</f>
        <v xml:space="preserve">9-apr-2013 </v>
      </c>
      <c r="B1469" s="25">
        <f>Input!Y1473</f>
        <v>5977.0999999999549</v>
      </c>
    </row>
    <row r="1470" spans="1:2">
      <c r="A1470" t="str">
        <f>Input!U1474</f>
        <v xml:space="preserve">9-apr-2013 </v>
      </c>
      <c r="B1470" s="25">
        <f>Input!Y1474</f>
        <v>6004.8999999999551</v>
      </c>
    </row>
    <row r="1471" spans="1:2">
      <c r="A1471" t="str">
        <f>Input!U1475</f>
        <v>10-apr-2013</v>
      </c>
      <c r="B1471" s="25">
        <f>Input!Y1475</f>
        <v>6177.2999999999547</v>
      </c>
    </row>
    <row r="1472" spans="1:2">
      <c r="A1472" t="str">
        <f>Input!U1476</f>
        <v>11-apr-2013</v>
      </c>
      <c r="B1472" s="25">
        <f>Input!Y1476</f>
        <v>6182.1999999999543</v>
      </c>
    </row>
    <row r="1473" spans="1:2">
      <c r="A1473" t="str">
        <f>Input!U1477</f>
        <v>12-apr-2013</v>
      </c>
      <c r="B1473" s="25">
        <f>Input!Y1477</f>
        <v>6248.8999999999542</v>
      </c>
    </row>
    <row r="1474" spans="1:2">
      <c r="A1474" t="str">
        <f>Input!U1478</f>
        <v>15-apr-2013</v>
      </c>
      <c r="B1474" s="25">
        <f>Input!Y1478</f>
        <v>6230.2999999999538</v>
      </c>
    </row>
    <row r="1475" spans="1:2">
      <c r="A1475" t="str">
        <f>Input!U1479</f>
        <v>15-apr-2013</v>
      </c>
      <c r="B1475" s="25">
        <f>Input!Y1479</f>
        <v>6323.099999999954</v>
      </c>
    </row>
    <row r="1476" spans="1:2">
      <c r="A1476" t="str">
        <f>Input!U1480</f>
        <v>17-apr-2013</v>
      </c>
      <c r="B1476" s="25">
        <f>Input!Y1480</f>
        <v>6446.2999999999538</v>
      </c>
    </row>
    <row r="1477" spans="1:2">
      <c r="A1477" t="str">
        <f>Input!U1481</f>
        <v>19-apr-2013</v>
      </c>
      <c r="B1477" s="25">
        <f>Input!Y1481</f>
        <v>6440.1999999999534</v>
      </c>
    </row>
    <row r="1478" spans="1:2">
      <c r="A1478" t="str">
        <f>Input!U1482</f>
        <v>19-apr-2013</v>
      </c>
      <c r="B1478" s="25">
        <f>Input!Y1482</f>
        <v>6388.3999999999533</v>
      </c>
    </row>
    <row r="1479" spans="1:2">
      <c r="A1479" t="str">
        <f>Input!U1483</f>
        <v>22-apr-2013</v>
      </c>
      <c r="B1479" s="25">
        <f>Input!Y1483</f>
        <v>6394.0999999999531</v>
      </c>
    </row>
    <row r="1480" spans="1:2">
      <c r="A1480" t="str">
        <f>Input!U1484</f>
        <v>22-apr-2013</v>
      </c>
      <c r="B1480" s="25">
        <f>Input!Y1484</f>
        <v>6393.1999999999534</v>
      </c>
    </row>
    <row r="1481" spans="1:2">
      <c r="A1481" t="str">
        <f>Input!U1485</f>
        <v>23-apr-2013</v>
      </c>
      <c r="B1481" s="25">
        <f>Input!Y1485</f>
        <v>6554.9999999999536</v>
      </c>
    </row>
    <row r="1482" spans="1:2">
      <c r="A1482" t="str">
        <f>Input!U1486</f>
        <v>24-apr-2013</v>
      </c>
      <c r="B1482" s="25">
        <f>Input!Y1486</f>
        <v>6712.9999999999536</v>
      </c>
    </row>
    <row r="1483" spans="1:2">
      <c r="A1483" t="str">
        <f>Input!U1487</f>
        <v>25-apr-2013</v>
      </c>
      <c r="B1483" s="25">
        <f>Input!Y1487</f>
        <v>6702.099999999954</v>
      </c>
    </row>
    <row r="1484" spans="1:2">
      <c r="A1484" t="str">
        <f>Input!U1488</f>
        <v>26-apr-2013</v>
      </c>
      <c r="B1484" s="25">
        <f>Input!Y1488</f>
        <v>6675.4999999999536</v>
      </c>
    </row>
    <row r="1485" spans="1:2">
      <c r="A1485" t="str">
        <f>Input!U1489</f>
        <v>26-apr-2013</v>
      </c>
      <c r="B1485" s="25">
        <f>Input!Y1489</f>
        <v>6662.7999999999538</v>
      </c>
    </row>
    <row r="1486" spans="1:2">
      <c r="A1486" t="str">
        <f>Input!U1490</f>
        <v>30-apr-2013</v>
      </c>
      <c r="B1486" s="25">
        <f>Input!Y1490</f>
        <v>6650.8999999999542</v>
      </c>
    </row>
    <row r="1487" spans="1:2">
      <c r="A1487" t="str">
        <f>Input!U1491</f>
        <v xml:space="preserve">2-mag-2013 </v>
      </c>
      <c r="B1487" s="25">
        <f>Input!Y1491</f>
        <v>6684.099999999954</v>
      </c>
    </row>
    <row r="1488" spans="1:2">
      <c r="A1488" t="str">
        <f>Input!U1492</f>
        <v xml:space="preserve">6-mag-2013 </v>
      </c>
      <c r="B1488" s="25">
        <f>Input!Y1492</f>
        <v>6686.7999999999538</v>
      </c>
    </row>
    <row r="1489" spans="1:2">
      <c r="A1489" t="str">
        <f>Input!U1493</f>
        <v>10-mag-2013</v>
      </c>
      <c r="B1489" s="25">
        <f>Input!Y1493</f>
        <v>6677.2999999999538</v>
      </c>
    </row>
    <row r="1490" spans="1:2">
      <c r="A1490" t="str">
        <f>Input!U1494</f>
        <v>10-mag-2013</v>
      </c>
      <c r="B1490" s="25">
        <f>Input!Y1494</f>
        <v>6719.7999999999538</v>
      </c>
    </row>
    <row r="1491" spans="1:2">
      <c r="A1491" t="str">
        <f>Input!U1495</f>
        <v>15-mag-2013</v>
      </c>
      <c r="B1491" s="25">
        <f>Input!Y1495</f>
        <v>6729.2999999999538</v>
      </c>
    </row>
    <row r="1492" spans="1:2">
      <c r="A1492" t="str">
        <f>Input!U1496</f>
        <v>16-mag-2013</v>
      </c>
      <c r="B1492" s="25">
        <f>Input!Y1496</f>
        <v>6682.8999999999542</v>
      </c>
    </row>
    <row r="1493" spans="1:2">
      <c r="A1493" t="str">
        <f>Input!U1497</f>
        <v>21-mag-2013</v>
      </c>
      <c r="B1493" s="25">
        <f>Input!Y1497</f>
        <v>6704.8999999999542</v>
      </c>
    </row>
    <row r="1494" spans="1:2">
      <c r="A1494" t="str">
        <f>Input!U1498</f>
        <v>21-mag-2013</v>
      </c>
      <c r="B1494" s="25">
        <f>Input!Y1498</f>
        <v>6680.9999999999545</v>
      </c>
    </row>
    <row r="1495" spans="1:2">
      <c r="A1495" t="str">
        <f>Input!U1499</f>
        <v>22-mag-2013</v>
      </c>
      <c r="B1495" s="25">
        <f>Input!Y1499</f>
        <v>6656.0999999999549</v>
      </c>
    </row>
    <row r="1496" spans="1:2">
      <c r="A1496" t="str">
        <f>Input!U1500</f>
        <v>24-mag-2013</v>
      </c>
      <c r="B1496" s="25">
        <f>Input!Y1500</f>
        <v>6734.9999999999545</v>
      </c>
    </row>
    <row r="1497" spans="1:2">
      <c r="A1497" t="str">
        <f>Input!U1501</f>
        <v>28-mag-2013</v>
      </c>
      <c r="B1497" s="25">
        <f>Input!Y1501</f>
        <v>6850.6999999999543</v>
      </c>
    </row>
    <row r="1498" spans="1:2">
      <c r="A1498" t="str">
        <f>Input!U1502</f>
        <v>28-mag-2013</v>
      </c>
      <c r="B1498" s="25">
        <f>Input!Y1502</f>
        <v>6871.8999999999542</v>
      </c>
    </row>
    <row r="1499" spans="1:2">
      <c r="A1499" t="str">
        <f>Input!U1503</f>
        <v>29-mag-2013</v>
      </c>
      <c r="B1499" s="25">
        <f>Input!Y1503</f>
        <v>6880.9999999999545</v>
      </c>
    </row>
    <row r="1500" spans="1:2">
      <c r="A1500" t="str">
        <f>Input!U1504</f>
        <v>30-mag-2013</v>
      </c>
      <c r="B1500" s="25">
        <f>Input!Y1504</f>
        <v>6885.8999999999542</v>
      </c>
    </row>
    <row r="1501" spans="1:2">
      <c r="A1501" t="str">
        <f>Input!U1505</f>
        <v>31-mag-2013</v>
      </c>
      <c r="B1501" s="25">
        <f>Input!Y1505</f>
        <v>6807.3999999999542</v>
      </c>
    </row>
    <row r="1502" spans="1:2">
      <c r="A1502" t="str">
        <f>Input!U1506</f>
        <v>31-mag-2013</v>
      </c>
      <c r="B1502" s="25">
        <f>Input!Y1506</f>
        <v>6745.8999999999542</v>
      </c>
    </row>
    <row r="1503" spans="1:2">
      <c r="A1503" t="str">
        <f>Input!U1507</f>
        <v>31-mag-2013</v>
      </c>
      <c r="B1503" s="25">
        <f>Input!Y1507</f>
        <v>6761.099999999954</v>
      </c>
    </row>
    <row r="1504" spans="1:2">
      <c r="A1504" t="str">
        <f>Input!U1508</f>
        <v>31-mag-2013</v>
      </c>
      <c r="B1504" s="25">
        <f>Input!Y1508</f>
        <v>6781.2999999999538</v>
      </c>
    </row>
    <row r="1505" spans="1:2">
      <c r="A1505" t="str">
        <f>Input!U1509</f>
        <v xml:space="preserve">4-giu-2013 </v>
      </c>
      <c r="B1505" s="25">
        <f>Input!Y1509</f>
        <v>6876.2999999999538</v>
      </c>
    </row>
    <row r="1506" spans="1:2">
      <c r="A1506" t="str">
        <f>Input!U1510</f>
        <v xml:space="preserve">4-giu-2013 </v>
      </c>
      <c r="B1506" s="25">
        <f>Input!Y1510</f>
        <v>6836.6999999999534</v>
      </c>
    </row>
    <row r="1507" spans="1:2">
      <c r="A1507" t="str">
        <f>Input!U1511</f>
        <v xml:space="preserve">5-giu-2013 </v>
      </c>
      <c r="B1507" s="25">
        <f>Input!Y1511</f>
        <v>6811.0999999999531</v>
      </c>
    </row>
    <row r="1508" spans="1:2">
      <c r="A1508" t="str">
        <f>Input!U1512</f>
        <v xml:space="preserve">6-giu-2013 </v>
      </c>
      <c r="B1508" s="25">
        <f>Input!Y1512</f>
        <v>6816.9999999999527</v>
      </c>
    </row>
    <row r="1509" spans="1:2">
      <c r="A1509" t="str">
        <f>Input!U1513</f>
        <v xml:space="preserve">7-giu-2013 </v>
      </c>
      <c r="B1509" s="25">
        <f>Input!Y1513</f>
        <v>6795.1999999999525</v>
      </c>
    </row>
    <row r="1510" spans="1:2">
      <c r="A1510" t="str">
        <f>Input!U1514</f>
        <v xml:space="preserve">7-giu-2013 </v>
      </c>
      <c r="B1510" s="25">
        <f>Input!Y1514</f>
        <v>6595.1999999999525</v>
      </c>
    </row>
    <row r="1511" spans="1:2">
      <c r="A1511" t="str">
        <f>Input!U1515</f>
        <v>10-giu-2013</v>
      </c>
      <c r="B1511" s="25">
        <f>Input!Y1515</f>
        <v>6546.1999999999525</v>
      </c>
    </row>
    <row r="1512" spans="1:2">
      <c r="A1512" t="str">
        <f>Input!U1516</f>
        <v>11-giu-2013</v>
      </c>
      <c r="B1512" s="25">
        <f>Input!Y1516</f>
        <v>6514.5999999999522</v>
      </c>
    </row>
    <row r="1513" spans="1:2">
      <c r="A1513" t="str">
        <f>Input!U1517</f>
        <v>17-giu-2013</v>
      </c>
      <c r="B1513" s="25">
        <f>Input!Y1517</f>
        <v>6493.4999999999518</v>
      </c>
    </row>
    <row r="1514" spans="1:2">
      <c r="A1514" t="str">
        <f>Input!U1518</f>
        <v>17-giu-2013</v>
      </c>
      <c r="B1514" s="25">
        <f>Input!Y1518</f>
        <v>6447.8999999999514</v>
      </c>
    </row>
    <row r="1515" spans="1:2">
      <c r="A1515" t="str">
        <f>Input!U1519</f>
        <v>17-giu-2013</v>
      </c>
      <c r="B1515" s="25">
        <f>Input!Y1519</f>
        <v>6512.0999999999513</v>
      </c>
    </row>
    <row r="1516" spans="1:2">
      <c r="A1516" t="str">
        <f>Input!U1520</f>
        <v>19-giu-2013</v>
      </c>
      <c r="B1516" s="25">
        <f>Input!Y1520</f>
        <v>6522.0999999999513</v>
      </c>
    </row>
    <row r="1517" spans="1:2">
      <c r="A1517" t="str">
        <f>Input!U1521</f>
        <v>19-giu-2013</v>
      </c>
      <c r="B1517" s="25">
        <f>Input!Y1521</f>
        <v>6645.2999999999511</v>
      </c>
    </row>
    <row r="1518" spans="1:2">
      <c r="A1518" t="str">
        <f>Input!U1522</f>
        <v>19-giu-2013</v>
      </c>
      <c r="B1518" s="25">
        <f>Input!Y1522</f>
        <v>6617.8999999999514</v>
      </c>
    </row>
    <row r="1519" spans="1:2">
      <c r="A1519" t="str">
        <f>Input!U1523</f>
        <v>19-giu-2013</v>
      </c>
      <c r="B1519" s="25">
        <f>Input!Y1523</f>
        <v>6535.5999999999513</v>
      </c>
    </row>
    <row r="1520" spans="1:2">
      <c r="A1520" t="str">
        <f>Input!U1524</f>
        <v>20-giu-2013</v>
      </c>
      <c r="B1520" s="25">
        <f>Input!Y1524</f>
        <v>6741.5999999999513</v>
      </c>
    </row>
    <row r="1521" spans="1:2">
      <c r="A1521" t="str">
        <f>Input!U1525</f>
        <v>21-giu-2013</v>
      </c>
      <c r="B1521" s="25">
        <f>Input!Y1525</f>
        <v>6769.7999999999511</v>
      </c>
    </row>
    <row r="1522" spans="1:2">
      <c r="A1522" t="str">
        <f>Input!U1526</f>
        <v>24-giu-2013</v>
      </c>
      <c r="B1522" s="25">
        <f>Input!Y1526</f>
        <v>6745.9999999999509</v>
      </c>
    </row>
    <row r="1523" spans="1:2">
      <c r="A1523" t="str">
        <f>Input!U1527</f>
        <v>24-giu-2013</v>
      </c>
      <c r="B1523" s="25">
        <f>Input!Y1527</f>
        <v>6745.3999999999505</v>
      </c>
    </row>
    <row r="1524" spans="1:2">
      <c r="A1524" t="str">
        <f>Input!U1528</f>
        <v>25-giu-2013</v>
      </c>
      <c r="B1524" s="25">
        <f>Input!Y1528</f>
        <v>6762.5999999999503</v>
      </c>
    </row>
    <row r="1525" spans="1:2">
      <c r="A1525" t="str">
        <f>Input!U1529</f>
        <v>25-giu-2013</v>
      </c>
      <c r="B1525" s="25">
        <f>Input!Y1529</f>
        <v>6819.7999999999502</v>
      </c>
    </row>
    <row r="1526" spans="1:2">
      <c r="A1526" t="str">
        <f>Input!U1530</f>
        <v>26-giu-2013</v>
      </c>
      <c r="B1526" s="25">
        <f>Input!Y1530</f>
        <v>6845.7999999999502</v>
      </c>
    </row>
    <row r="1527" spans="1:2">
      <c r="A1527" t="str">
        <f>Input!U1531</f>
        <v>28-giu-2013</v>
      </c>
      <c r="B1527" s="25">
        <f>Input!Y1531</f>
        <v>6841.99999999995</v>
      </c>
    </row>
    <row r="1528" spans="1:2">
      <c r="A1528" t="str">
        <f>Input!U1532</f>
        <v>28-giu-2013</v>
      </c>
      <c r="B1528" s="25">
        <f>Input!Y1532</f>
        <v>6799.6999999999498</v>
      </c>
    </row>
    <row r="1529" spans="1:2">
      <c r="A1529" t="str">
        <f>Input!U1533</f>
        <v>28-giu-2013</v>
      </c>
      <c r="B1529" s="25">
        <f>Input!Y1533</f>
        <v>6749.99999999995</v>
      </c>
    </row>
    <row r="1530" spans="1:2">
      <c r="A1530" t="str">
        <f>Input!U1534</f>
        <v>28-giu-2013</v>
      </c>
      <c r="B1530" s="25">
        <f>Input!Y1534</f>
        <v>6699.1999999999498</v>
      </c>
    </row>
    <row r="1531" spans="1:2">
      <c r="A1531" t="str">
        <f>Input!U1535</f>
        <v xml:space="preserve">1-lug-2013 </v>
      </c>
      <c r="B1531" s="25">
        <f>Input!Y1535</f>
        <v>6663.3999999999496</v>
      </c>
    </row>
    <row r="1532" spans="1:2">
      <c r="A1532" t="str">
        <f>Input!U1536</f>
        <v xml:space="preserve">1-lug-2013 </v>
      </c>
      <c r="B1532" s="25">
        <f>Input!Y1536</f>
        <v>6720.2999999999493</v>
      </c>
    </row>
    <row r="1533" spans="1:2">
      <c r="A1533" t="str">
        <f>Input!U1537</f>
        <v xml:space="preserve">1-lug-2013 </v>
      </c>
      <c r="B1533" s="25">
        <f>Input!Y1537</f>
        <v>6692.4999999999491</v>
      </c>
    </row>
    <row r="1534" spans="1:2">
      <c r="A1534" t="str">
        <f>Input!U1538</f>
        <v xml:space="preserve">2-lug-2013 </v>
      </c>
      <c r="B1534" s="25">
        <f>Input!Y1538</f>
        <v>6652.1999999999489</v>
      </c>
    </row>
    <row r="1535" spans="1:2">
      <c r="A1535" t="str">
        <f>Input!U1539</f>
        <v xml:space="preserve">3-lug-2013 </v>
      </c>
      <c r="B1535" s="25">
        <f>Input!Y1539</f>
        <v>6658.9999999999491</v>
      </c>
    </row>
    <row r="1536" spans="1:2">
      <c r="A1536" t="str">
        <f>Input!U1540</f>
        <v xml:space="preserve">3-lug-2013 </v>
      </c>
      <c r="B1536" s="25">
        <f>Input!Y1540</f>
        <v>6798.0999999999494</v>
      </c>
    </row>
    <row r="1537" spans="1:2">
      <c r="A1537" t="str">
        <f>Input!U1541</f>
        <v xml:space="preserve">3-lug-2013 </v>
      </c>
      <c r="B1537" s="25">
        <f>Input!Y1541</f>
        <v>6833.2999999999493</v>
      </c>
    </row>
    <row r="1538" spans="1:2">
      <c r="A1538" t="str">
        <f>Input!U1542</f>
        <v xml:space="preserve">5-lug-2013 </v>
      </c>
      <c r="B1538" s="25">
        <f>Input!Y1542</f>
        <v>7085.2999999999493</v>
      </c>
    </row>
    <row r="1539" spans="1:2">
      <c r="A1539" t="str">
        <f>Input!U1543</f>
        <v xml:space="preserve">8-lug-2013 </v>
      </c>
      <c r="B1539" s="25">
        <f>Input!Y1543</f>
        <v>7085.2999999999493</v>
      </c>
    </row>
    <row r="1540" spans="1:2">
      <c r="A1540" t="str">
        <f>Input!U1544</f>
        <v xml:space="preserve">9-lug-2013 </v>
      </c>
      <c r="B1540" s="25">
        <f>Input!Y1544</f>
        <v>7136.2999999999493</v>
      </c>
    </row>
    <row r="1541" spans="1:2">
      <c r="A1541" t="str">
        <f>Input!U1545</f>
        <v>12-lug-2013</v>
      </c>
      <c r="B1541" s="25">
        <f>Input!Y1545</f>
        <v>7095.2999999999493</v>
      </c>
    </row>
    <row r="1542" spans="1:2">
      <c r="A1542" t="str">
        <f>Input!U1546</f>
        <v>15-lug-2013</v>
      </c>
      <c r="B1542" s="25">
        <f>Input!Y1546</f>
        <v>7046.8999999999496</v>
      </c>
    </row>
    <row r="1543" spans="1:2">
      <c r="A1543" t="str">
        <f>Input!U1547</f>
        <v>16-lug-2013</v>
      </c>
      <c r="B1543" s="25">
        <f>Input!Y1547</f>
        <v>7020.3999999999496</v>
      </c>
    </row>
    <row r="1544" spans="1:2">
      <c r="A1544" t="str">
        <f>Input!U1548</f>
        <v>18-lug-2013</v>
      </c>
      <c r="B1544" s="25">
        <f>Input!Y1548</f>
        <v>7081.99999999995</v>
      </c>
    </row>
    <row r="1545" spans="1:2">
      <c r="A1545" t="str">
        <f>Input!U1549</f>
        <v>18-lug-2013</v>
      </c>
      <c r="B1545" s="25">
        <f>Input!Y1549</f>
        <v>7098.2999999999502</v>
      </c>
    </row>
    <row r="1546" spans="1:2">
      <c r="A1546" t="str">
        <f>Input!U1550</f>
        <v>19-lug-2013</v>
      </c>
      <c r="B1546" s="25">
        <f>Input!Y1550</f>
        <v>7093.6999999999498</v>
      </c>
    </row>
    <row r="1547" spans="1:2">
      <c r="A1547" t="str">
        <f>Input!U1551</f>
        <v>19-lug-2013</v>
      </c>
      <c r="B1547" s="25">
        <f>Input!Y1551</f>
        <v>7060.49999999995</v>
      </c>
    </row>
    <row r="1548" spans="1:2">
      <c r="A1548" t="str">
        <f>Input!U1552</f>
        <v>22-lug-2013</v>
      </c>
      <c r="B1548" s="25">
        <f>Input!Y1552</f>
        <v>7054.6999999999498</v>
      </c>
    </row>
    <row r="1549" spans="1:2">
      <c r="A1549" t="str">
        <f>Input!U1553</f>
        <v>26-lug-2013</v>
      </c>
      <c r="B1549" s="25">
        <f>Input!Y1553</f>
        <v>7074.0999999999494</v>
      </c>
    </row>
    <row r="1550" spans="1:2">
      <c r="A1550" t="str">
        <f>Input!U1554</f>
        <v>26-lug-2013</v>
      </c>
      <c r="B1550" s="25">
        <f>Input!Y1554</f>
        <v>7107.0999999999494</v>
      </c>
    </row>
    <row r="1551" spans="1:2">
      <c r="A1551" t="str">
        <f>Input!U1555</f>
        <v>30-lug-2013</v>
      </c>
      <c r="B1551" s="25">
        <f>Input!Y1555</f>
        <v>7078.2999999999493</v>
      </c>
    </row>
    <row r="1552" spans="1:2">
      <c r="A1552" t="str">
        <f>Input!U1556</f>
        <v xml:space="preserve">5-ago-2013 </v>
      </c>
      <c r="B1552" s="25">
        <f>Input!Y1556</f>
        <v>7087.9999999999491</v>
      </c>
    </row>
    <row r="1553" spans="1:2">
      <c r="A1553" t="str">
        <f>Input!U1557</f>
        <v xml:space="preserve">7-ago-2013 </v>
      </c>
      <c r="B1553" s="25">
        <f>Input!Y1557</f>
        <v>7069.8999999999487</v>
      </c>
    </row>
    <row r="1554" spans="1:2">
      <c r="A1554" t="str">
        <f>Input!U1558</f>
        <v xml:space="preserve">8-ago-2013 </v>
      </c>
      <c r="B1554" s="25">
        <f>Input!Y1558</f>
        <v>7067.2999999999483</v>
      </c>
    </row>
    <row r="1555" spans="1:2">
      <c r="A1555" t="str">
        <f>Input!U1559</f>
        <v xml:space="preserve">9-ago-2013 </v>
      </c>
      <c r="B1555" s="25">
        <f>Input!Y1559</f>
        <v>7039.4999999999482</v>
      </c>
    </row>
    <row r="1556" spans="1:2">
      <c r="A1556" t="str">
        <f>Input!U1560</f>
        <v>12-ago-2013</v>
      </c>
      <c r="B1556" s="25">
        <f>Input!Y1560</f>
        <v>7002.699999999948</v>
      </c>
    </row>
    <row r="1557" spans="1:2">
      <c r="A1557" t="str">
        <f>Input!U1561</f>
        <v>12-ago-2013</v>
      </c>
      <c r="B1557" s="25">
        <f>Input!Y1561</f>
        <v>7034.8999999999478</v>
      </c>
    </row>
    <row r="1558" spans="1:2">
      <c r="A1558" t="str">
        <f>Input!U1562</f>
        <v>13-ago-2013</v>
      </c>
      <c r="B1558" s="25">
        <f>Input!Y1562</f>
        <v>7056.4999999999482</v>
      </c>
    </row>
    <row r="1559" spans="1:2">
      <c r="A1559" t="str">
        <f>Input!U1563</f>
        <v>13-ago-2013</v>
      </c>
      <c r="B1559" s="25">
        <f>Input!Y1563</f>
        <v>7033.3999999999478</v>
      </c>
    </row>
    <row r="1560" spans="1:2">
      <c r="A1560" t="str">
        <f>Input!U1564</f>
        <v>15-ago-2013</v>
      </c>
      <c r="B1560" s="25">
        <f>Input!Y1564</f>
        <v>7069.5999999999476</v>
      </c>
    </row>
    <row r="1561" spans="1:2">
      <c r="A1561" t="str">
        <f>Input!U1565</f>
        <v>15-ago-2013</v>
      </c>
      <c r="B1561" s="25">
        <f>Input!Y1565</f>
        <v>7048.8999999999478</v>
      </c>
    </row>
    <row r="1562" spans="1:2">
      <c r="A1562" t="str">
        <f>Input!U1566</f>
        <v>19-ago-2013</v>
      </c>
      <c r="B1562" s="25">
        <f>Input!Y1566</f>
        <v>7074.0999999999476</v>
      </c>
    </row>
    <row r="1563" spans="1:2">
      <c r="A1563" t="str">
        <f>Input!U1567</f>
        <v>20-ago-2013</v>
      </c>
      <c r="B1563" s="25">
        <f>Input!Y1567</f>
        <v>7048.9999999999472</v>
      </c>
    </row>
    <row r="1564" spans="1:2">
      <c r="A1564" t="str">
        <f>Input!U1568</f>
        <v>22-ago-2013</v>
      </c>
      <c r="B1564" s="25">
        <f>Input!Y1568</f>
        <v>7112.3999999999469</v>
      </c>
    </row>
    <row r="1565" spans="1:2">
      <c r="A1565" t="str">
        <f>Input!U1569</f>
        <v>22-ago-2013</v>
      </c>
      <c r="B1565" s="25">
        <f>Input!Y1569</f>
        <v>7240.8999999999469</v>
      </c>
    </row>
    <row r="1566" spans="1:2">
      <c r="A1566" t="str">
        <f>Input!U1570</f>
        <v>26-ago-2013</v>
      </c>
      <c r="B1566" s="25">
        <f>Input!Y1570</f>
        <v>7200.3999999999469</v>
      </c>
    </row>
    <row r="1567" spans="1:2">
      <c r="A1567" t="str">
        <f>Input!U1571</f>
        <v>26-ago-2013</v>
      </c>
      <c r="B1567" s="25">
        <f>Input!Y1571</f>
        <v>7156.8999999999469</v>
      </c>
    </row>
    <row r="1568" spans="1:2">
      <c r="A1568" t="str">
        <f>Input!U1572</f>
        <v>27-ago-2013</v>
      </c>
      <c r="B1568" s="25">
        <f>Input!Y1572</f>
        <v>7337.6999999999471</v>
      </c>
    </row>
    <row r="1569" spans="1:2">
      <c r="A1569" t="str">
        <f>Input!U1573</f>
        <v>28-ago-2013</v>
      </c>
      <c r="B1569" s="25">
        <f>Input!Y1573</f>
        <v>7364.6999999999471</v>
      </c>
    </row>
    <row r="1570" spans="1:2">
      <c r="A1570" t="str">
        <f>Input!U1574</f>
        <v>28-ago-2013</v>
      </c>
      <c r="B1570" s="25">
        <f>Input!Y1574</f>
        <v>7350.1999999999471</v>
      </c>
    </row>
    <row r="1571" spans="1:2">
      <c r="A1571" t="str">
        <f>Input!U1575</f>
        <v>29-ago-2013</v>
      </c>
      <c r="B1571" s="25">
        <f>Input!Y1575</f>
        <v>7338.0999999999467</v>
      </c>
    </row>
    <row r="1572" spans="1:2">
      <c r="A1572" t="str">
        <f>Input!U1576</f>
        <v xml:space="preserve">2-set-2013 </v>
      </c>
      <c r="B1572" s="25">
        <f>Input!Y1576</f>
        <v>7416.0999999999467</v>
      </c>
    </row>
    <row r="1573" spans="1:2">
      <c r="A1573" t="str">
        <f>Input!U1577</f>
        <v xml:space="preserve">3-set-2013 </v>
      </c>
      <c r="B1573" s="25">
        <f>Input!Y1577</f>
        <v>7394.2999999999465</v>
      </c>
    </row>
    <row r="1574" spans="1:2">
      <c r="A1574" t="str">
        <f>Input!U1578</f>
        <v xml:space="preserve">3-set-2013 </v>
      </c>
      <c r="B1574" s="25">
        <f>Input!Y1578</f>
        <v>7405.8999999999469</v>
      </c>
    </row>
    <row r="1575" spans="1:2">
      <c r="A1575" t="str">
        <f>Input!U1579</f>
        <v xml:space="preserve">5-set-2013 </v>
      </c>
      <c r="B1575" s="25">
        <f>Input!Y1579</f>
        <v>7398.0999999999467</v>
      </c>
    </row>
    <row r="1576" spans="1:2">
      <c r="A1576" t="str">
        <f>Input!U1580</f>
        <v xml:space="preserve">9-set-2013 </v>
      </c>
      <c r="B1576" s="25">
        <f>Input!Y1580</f>
        <v>7595.8999999999469</v>
      </c>
    </row>
    <row r="1577" spans="1:2">
      <c r="A1577" t="str">
        <f>Input!U1581</f>
        <v>10-set-2013</v>
      </c>
      <c r="B1577" s="25">
        <f>Input!Y1581</f>
        <v>7665.8999999999469</v>
      </c>
    </row>
    <row r="1578" spans="1:2">
      <c r="A1578" t="str">
        <f>Input!U1582</f>
        <v>10-set-2013</v>
      </c>
      <c r="B1578" s="25">
        <f>Input!Y1582</f>
        <v>7676.3999999999469</v>
      </c>
    </row>
    <row r="1579" spans="1:2">
      <c r="A1579" t="str">
        <f>Input!U1583</f>
        <v>11-set-2013</v>
      </c>
      <c r="B1579" s="25">
        <f>Input!Y1583</f>
        <v>7663.7999999999465</v>
      </c>
    </row>
    <row r="1580" spans="1:2">
      <c r="A1580" t="str">
        <f>Input!U1584</f>
        <v>12-set-2013</v>
      </c>
      <c r="B1580" s="25">
        <f>Input!Y1584</f>
        <v>7666.7999999999465</v>
      </c>
    </row>
    <row r="1581" spans="1:2">
      <c r="A1581" t="str">
        <f>Input!U1585</f>
        <v>13-set-2013</v>
      </c>
      <c r="B1581" s="25">
        <f>Input!Y1585</f>
        <v>7705.9999999999463</v>
      </c>
    </row>
    <row r="1582" spans="1:2">
      <c r="A1582" t="str">
        <f>Input!U1586</f>
        <v>13-set-2013</v>
      </c>
      <c r="B1582" s="25">
        <f>Input!Y1586</f>
        <v>7805.1999999999462</v>
      </c>
    </row>
    <row r="1583" spans="1:2">
      <c r="A1583" t="str">
        <f>Input!U1587</f>
        <v>13-set-2013</v>
      </c>
      <c r="B1583" s="25">
        <f>Input!Y1587</f>
        <v>7782.1999999999462</v>
      </c>
    </row>
    <row r="1584" spans="1:2">
      <c r="A1584" t="str">
        <f>Input!U1588</f>
        <v>17-set-2013</v>
      </c>
      <c r="B1584" s="25">
        <f>Input!Y1588</f>
        <v>7769.1999999999462</v>
      </c>
    </row>
    <row r="1585" spans="1:2">
      <c r="A1585" t="str">
        <f>Input!U1589</f>
        <v>18-set-2013</v>
      </c>
      <c r="B1585" s="25">
        <f>Input!Y1589</f>
        <v>7693.399999999946</v>
      </c>
    </row>
    <row r="1586" spans="1:2">
      <c r="A1586" t="str">
        <f>Input!U1590</f>
        <v>18-set-2013</v>
      </c>
      <c r="B1586" s="25">
        <f>Input!Y1590</f>
        <v>7642.5999999999458</v>
      </c>
    </row>
    <row r="1587" spans="1:2">
      <c r="A1587" t="str">
        <f>Input!U1591</f>
        <v>19-set-2013</v>
      </c>
      <c r="B1587" s="25">
        <f>Input!Y1591</f>
        <v>7638.4999999999454</v>
      </c>
    </row>
    <row r="1588" spans="1:2">
      <c r="A1588" t="str">
        <f>Input!U1592</f>
        <v>19-set-2013</v>
      </c>
      <c r="B1588" s="25">
        <f>Input!Y1592</f>
        <v>7624.5999999999458</v>
      </c>
    </row>
    <row r="1589" spans="1:2">
      <c r="A1589" t="str">
        <f>Input!U1593</f>
        <v>20-set-2013</v>
      </c>
      <c r="B1589" s="25">
        <f>Input!Y1593</f>
        <v>7610.4999999999454</v>
      </c>
    </row>
    <row r="1590" spans="1:2">
      <c r="A1590" t="str">
        <f>Input!U1594</f>
        <v>23-set-2013</v>
      </c>
      <c r="B1590" s="25">
        <f>Input!Y1594</f>
        <v>7555.7999999999456</v>
      </c>
    </row>
    <row r="1591" spans="1:2">
      <c r="A1591" t="str">
        <f>Input!U1595</f>
        <v>23-set-2013</v>
      </c>
      <c r="B1591" s="25">
        <f>Input!Y1595</f>
        <v>7542.1999999999452</v>
      </c>
    </row>
    <row r="1592" spans="1:2">
      <c r="A1592" t="str">
        <f>Input!U1596</f>
        <v>25-set-2013</v>
      </c>
      <c r="B1592" s="25">
        <f>Input!Y1596</f>
        <v>7536.1999999999452</v>
      </c>
    </row>
    <row r="1593" spans="1:2">
      <c r="A1593" t="str">
        <f>Input!U1597</f>
        <v>27-set-2013</v>
      </c>
      <c r="B1593" s="25">
        <f>Input!Y1597</f>
        <v>7513.8999999999451</v>
      </c>
    </row>
    <row r="1594" spans="1:2">
      <c r="A1594" t="str">
        <f>Input!U1598</f>
        <v>30-set-2013</v>
      </c>
      <c r="B1594" s="25">
        <f>Input!Y1598</f>
        <v>7551.3999999999451</v>
      </c>
    </row>
    <row r="1595" spans="1:2">
      <c r="A1595" t="str">
        <f>Input!U1599</f>
        <v xml:space="preserve">2-ott-2013 </v>
      </c>
      <c r="B1595" s="25">
        <f>Input!Y1599</f>
        <v>7563.5999999999449</v>
      </c>
    </row>
    <row r="1596" spans="1:2">
      <c r="A1596" t="str">
        <f>Input!U1600</f>
        <v xml:space="preserve">3-ott-2013 </v>
      </c>
      <c r="B1596" s="25">
        <f>Input!Y1600</f>
        <v>7527.1999999999452</v>
      </c>
    </row>
    <row r="1597" spans="1:2">
      <c r="A1597" t="str">
        <f>Input!U1601</f>
        <v xml:space="preserve">3-ott-2013 </v>
      </c>
      <c r="B1597" s="25">
        <f>Input!Y1601</f>
        <v>7485.8999999999451</v>
      </c>
    </row>
    <row r="1598" spans="1:2">
      <c r="A1598" t="str">
        <f>Input!U1602</f>
        <v xml:space="preserve">4-ott-2013 </v>
      </c>
      <c r="B1598" s="25">
        <f>Input!Y1602</f>
        <v>7480.1999999999452</v>
      </c>
    </row>
    <row r="1599" spans="1:2">
      <c r="A1599" t="str">
        <f>Input!U1603</f>
        <v xml:space="preserve">7-ott-2013 </v>
      </c>
      <c r="B1599" s="25">
        <f>Input!Y1603</f>
        <v>7449.2999999999456</v>
      </c>
    </row>
    <row r="1600" spans="1:2">
      <c r="A1600" t="str">
        <f>Input!U1604</f>
        <v xml:space="preserve">9-ott-2013 </v>
      </c>
      <c r="B1600" s="25">
        <f>Input!Y1604</f>
        <v>7457.9999999999454</v>
      </c>
    </row>
    <row r="1601" spans="1:2">
      <c r="A1601" t="str">
        <f>Input!U1605</f>
        <v>10-ott-2013</v>
      </c>
      <c r="B1601" s="25">
        <f>Input!Y1605</f>
        <v>7594.5999999999458</v>
      </c>
    </row>
    <row r="1602" spans="1:2">
      <c r="A1602" t="str">
        <f>Input!U1606</f>
        <v>11-ott-2013</v>
      </c>
      <c r="B1602" s="25">
        <f>Input!Y1606</f>
        <v>7566.6999999999462</v>
      </c>
    </row>
    <row r="1603" spans="1:2">
      <c r="A1603" t="str">
        <f>Input!U1607</f>
        <v>14-ott-2013</v>
      </c>
      <c r="B1603" s="25">
        <f>Input!Y1607</f>
        <v>7593.899999999946</v>
      </c>
    </row>
    <row r="1604" spans="1:2">
      <c r="A1604" t="str">
        <f>Input!U1608</f>
        <v>15-ott-2013</v>
      </c>
      <c r="B1604" s="25">
        <f>Input!Y1608</f>
        <v>7587.5999999999458</v>
      </c>
    </row>
    <row r="1605" spans="1:2">
      <c r="A1605" t="str">
        <f>Input!U1609</f>
        <v>16-ott-2013</v>
      </c>
      <c r="B1605" s="25">
        <f>Input!Y1609</f>
        <v>7531.2999999999456</v>
      </c>
    </row>
    <row r="1606" spans="1:2">
      <c r="A1606" t="str">
        <f>Input!U1610</f>
        <v>17-ott-2013</v>
      </c>
      <c r="B1606" s="25">
        <f>Input!Y1610</f>
        <v>7557.7999999999456</v>
      </c>
    </row>
    <row r="1607" spans="1:2">
      <c r="A1607" t="str">
        <f>Input!U1611</f>
        <v>17-ott-2013</v>
      </c>
      <c r="B1607" s="25">
        <f>Input!Y1611</f>
        <v>7552.2999999999456</v>
      </c>
    </row>
    <row r="1608" spans="1:2">
      <c r="A1608" t="str">
        <f>Input!U1612</f>
        <v>22-ott-2013</v>
      </c>
      <c r="B1608" s="25">
        <f>Input!Y1612</f>
        <v>7579.0999999999458</v>
      </c>
    </row>
    <row r="1609" spans="1:2">
      <c r="A1609" t="str">
        <f>Input!U1613</f>
        <v>25-ott-2013</v>
      </c>
      <c r="B1609" s="25">
        <f>Input!Y1613</f>
        <v>7607.4999999999454</v>
      </c>
    </row>
    <row r="1610" spans="1:2">
      <c r="A1610" t="str">
        <f>Input!U1614</f>
        <v>25-ott-2013</v>
      </c>
      <c r="B1610" s="25">
        <f>Input!Y1614</f>
        <v>7568.5999999999458</v>
      </c>
    </row>
    <row r="1611" spans="1:2">
      <c r="A1611" t="str">
        <f>Input!U1615</f>
        <v>28-ott-2013</v>
      </c>
      <c r="B1611" s="25">
        <f>Input!Y1615</f>
        <v>7570.0999999999458</v>
      </c>
    </row>
    <row r="1612" spans="1:2">
      <c r="A1612" t="str">
        <f>Input!U1616</f>
        <v>29-ott-2013</v>
      </c>
      <c r="B1612" s="25">
        <f>Input!Y1616</f>
        <v>7608.9999999999454</v>
      </c>
    </row>
    <row r="1613" spans="1:2">
      <c r="A1613" t="str">
        <f>Input!U1617</f>
        <v xml:space="preserve">1-nov-2013 </v>
      </c>
      <c r="B1613" s="25">
        <f>Input!Y1617</f>
        <v>7566.8999999999451</v>
      </c>
    </row>
    <row r="1614" spans="1:2">
      <c r="A1614" t="str">
        <f>Input!U1618</f>
        <v xml:space="preserve">1-nov-2013 </v>
      </c>
      <c r="B1614" s="25">
        <f>Input!Y1618</f>
        <v>7535.2999999999447</v>
      </c>
    </row>
    <row r="1615" spans="1:2">
      <c r="A1615" t="str">
        <f>Input!U1619</f>
        <v xml:space="preserve">4-nov-2013 </v>
      </c>
      <c r="B1615" s="25">
        <f>Input!Y1619</f>
        <v>7510.9999999999445</v>
      </c>
    </row>
    <row r="1616" spans="1:2">
      <c r="A1616" t="str">
        <f>Input!U1620</f>
        <v xml:space="preserve">6-nov-2013 </v>
      </c>
      <c r="B1616" s="25">
        <f>Input!Y1620</f>
        <v>7506.3999999999442</v>
      </c>
    </row>
    <row r="1617" spans="1:2">
      <c r="A1617" t="str">
        <f>Input!U1621</f>
        <v xml:space="preserve">7-nov-2013 </v>
      </c>
      <c r="B1617" s="25">
        <f>Input!Y1621</f>
        <v>7580.599999999944</v>
      </c>
    </row>
    <row r="1618" spans="1:2">
      <c r="A1618" t="str">
        <f>Input!U1622</f>
        <v xml:space="preserve">8-nov-2013 </v>
      </c>
      <c r="B1618" s="25">
        <f>Input!Y1622</f>
        <v>7621.6999999999443</v>
      </c>
    </row>
    <row r="1619" spans="1:2">
      <c r="A1619" t="str">
        <f>Input!U1623</f>
        <v>11-nov-2013</v>
      </c>
      <c r="B1619" s="25">
        <f>Input!Y1623</f>
        <v>7624.099999999944</v>
      </c>
    </row>
    <row r="1620" spans="1:2">
      <c r="A1620" t="str">
        <f>Input!U1624</f>
        <v>11-nov-2013</v>
      </c>
      <c r="B1620" s="25">
        <f>Input!Y1624</f>
        <v>7608.7999999999438</v>
      </c>
    </row>
    <row r="1621" spans="1:2">
      <c r="A1621" t="str">
        <f>Input!U1625</f>
        <v>13-nov-2013</v>
      </c>
      <c r="B1621" s="25">
        <f>Input!Y1625</f>
        <v>7595.9999999999436</v>
      </c>
    </row>
    <row r="1622" spans="1:2">
      <c r="A1622" t="str">
        <f>Input!U1626</f>
        <v>13-nov-2013</v>
      </c>
      <c r="B1622" s="25">
        <f>Input!Y1626</f>
        <v>7629.9999999999436</v>
      </c>
    </row>
    <row r="1623" spans="1:2">
      <c r="A1623" t="str">
        <f>Input!U1627</f>
        <v>14-nov-2013</v>
      </c>
      <c r="B1623" s="25">
        <f>Input!Y1627</f>
        <v>7608.3999999999432</v>
      </c>
    </row>
    <row r="1624" spans="1:2">
      <c r="A1624" t="str">
        <f>Input!U1628</f>
        <v>14-nov-2013</v>
      </c>
      <c r="B1624" s="25">
        <f>Input!Y1628</f>
        <v>7619.1999999999434</v>
      </c>
    </row>
    <row r="1625" spans="1:2">
      <c r="A1625" t="str">
        <f>Input!U1629</f>
        <v>18-nov-2013</v>
      </c>
      <c r="B1625" s="25">
        <f>Input!Y1629</f>
        <v>7584.7999999999438</v>
      </c>
    </row>
    <row r="1626" spans="1:2">
      <c r="A1626" t="str">
        <f>Input!U1630</f>
        <v>18-nov-2013</v>
      </c>
      <c r="B1626" s="25">
        <f>Input!Y1630</f>
        <v>7587.599999999944</v>
      </c>
    </row>
    <row r="1627" spans="1:2">
      <c r="A1627" t="str">
        <f>Input!U1631</f>
        <v>20-nov-2013</v>
      </c>
      <c r="B1627" s="25">
        <f>Input!Y1631</f>
        <v>7551.4999999999436</v>
      </c>
    </row>
    <row r="1628" spans="1:2">
      <c r="A1628" t="str">
        <f>Input!U1632</f>
        <v>20-nov-2013</v>
      </c>
      <c r="B1628" s="25">
        <f>Input!Y1632</f>
        <v>7517.6999999999434</v>
      </c>
    </row>
    <row r="1629" spans="1:2">
      <c r="A1629" t="str">
        <f>Input!U1633</f>
        <v>21-nov-2013</v>
      </c>
      <c r="B1629" s="25">
        <f>Input!Y1633</f>
        <v>7570.4999999999436</v>
      </c>
    </row>
    <row r="1630" spans="1:2">
      <c r="A1630" t="str">
        <f>Input!U1634</f>
        <v>21-nov-2013</v>
      </c>
      <c r="B1630" s="25">
        <f>Input!Y1634</f>
        <v>7591.1999999999434</v>
      </c>
    </row>
    <row r="1631" spans="1:2">
      <c r="A1631" t="str">
        <f>Input!U1635</f>
        <v>22-nov-2013</v>
      </c>
      <c r="B1631" s="25">
        <f>Input!Y1635</f>
        <v>7587.8999999999432</v>
      </c>
    </row>
    <row r="1632" spans="1:2">
      <c r="A1632" t="str">
        <f>Input!U1636</f>
        <v>25-nov-2013</v>
      </c>
      <c r="B1632" s="25">
        <f>Input!Y1636</f>
        <v>7558.4999999999436</v>
      </c>
    </row>
    <row r="1633" spans="1:2">
      <c r="A1633" t="str">
        <f>Input!U1637</f>
        <v>26-nov-2013</v>
      </c>
      <c r="B1633" s="25">
        <f>Input!Y1637</f>
        <v>7543.1999999999434</v>
      </c>
    </row>
    <row r="1634" spans="1:2">
      <c r="A1634" t="str">
        <f>Input!U1638</f>
        <v>28-nov-2013</v>
      </c>
      <c r="B1634" s="25">
        <f>Input!Y1638</f>
        <v>7527.3999999999432</v>
      </c>
    </row>
    <row r="1635" spans="1:2">
      <c r="A1635" t="str">
        <f>Input!U1639</f>
        <v>29-nov-2013</v>
      </c>
      <c r="B1635" s="25">
        <f>Input!Y1639</f>
        <v>7512.2999999999429</v>
      </c>
    </row>
    <row r="1636" spans="1:2">
      <c r="A1636" t="str">
        <f>Input!U1640</f>
        <v xml:space="preserve">2-dic-2013 </v>
      </c>
      <c r="B1636" s="25">
        <f>Input!Y1640</f>
        <v>7499.2999999999429</v>
      </c>
    </row>
    <row r="1637" spans="1:2">
      <c r="A1637" t="str">
        <f>Input!U1641</f>
        <v xml:space="preserve">3-dic-2013 </v>
      </c>
      <c r="B1637" s="25">
        <f>Input!Y1641</f>
        <v>7653.8999999999432</v>
      </c>
    </row>
    <row r="1638" spans="1:2">
      <c r="A1638" t="str">
        <f>Input!U1642</f>
        <v xml:space="preserve">6-dic-2013 </v>
      </c>
      <c r="B1638" s="25">
        <f>Input!Y1642</f>
        <v>7721.8999999999432</v>
      </c>
    </row>
    <row r="1639" spans="1:2">
      <c r="A1639" t="str">
        <f>Input!U1643</f>
        <v xml:space="preserve">9-dic-2013 </v>
      </c>
      <c r="B1639" s="25">
        <f>Input!Y1643</f>
        <v>7689.7999999999429</v>
      </c>
    </row>
    <row r="1640" spans="1:2">
      <c r="A1640" t="str">
        <f>Input!U1644</f>
        <v>12-dic-2013</v>
      </c>
      <c r="B1640" s="25">
        <f>Input!Y1644</f>
        <v>7648.0999999999431</v>
      </c>
    </row>
    <row r="1641" spans="1:2">
      <c r="A1641" t="str">
        <f>Input!U1645</f>
        <v>13-dic-2013</v>
      </c>
      <c r="B1641" s="25">
        <f>Input!Y1645</f>
        <v>7582.2999999999429</v>
      </c>
    </row>
    <row r="1642" spans="1:2">
      <c r="A1642" t="str">
        <f>Input!U1646</f>
        <v>16-dic-2013</v>
      </c>
      <c r="B1642" s="25">
        <f>Input!Y1646</f>
        <v>7645.6999999999425</v>
      </c>
    </row>
    <row r="1643" spans="1:2">
      <c r="A1643" t="str">
        <f>Input!U1647</f>
        <v>16-dic-2013</v>
      </c>
      <c r="B1643" s="25">
        <f>Input!Y1647</f>
        <v>7577.9999999999427</v>
      </c>
    </row>
    <row r="1644" spans="1:2">
      <c r="A1644" t="str">
        <f>Input!U1648</f>
        <v>18-dic-2013</v>
      </c>
      <c r="B1644" s="25">
        <f>Input!Y1648</f>
        <v>7572.7999999999429</v>
      </c>
    </row>
    <row r="1645" spans="1:2">
      <c r="A1645" t="str">
        <f>Input!U1649</f>
        <v>18-dic-2013</v>
      </c>
      <c r="B1645" s="25">
        <f>Input!Y1649</f>
        <v>7616.9999999999427</v>
      </c>
    </row>
    <row r="1646" spans="1:2">
      <c r="A1646" t="str">
        <f>Input!U1650</f>
        <v>19-dic-2013</v>
      </c>
      <c r="B1646" s="25">
        <f>Input!Y1650</f>
        <v>7554.9999999999427</v>
      </c>
    </row>
    <row r="1647" spans="1:2">
      <c r="A1647" t="str">
        <f>Input!U1651</f>
        <v>19-dic-2013</v>
      </c>
      <c r="B1647" s="25">
        <f>Input!Y1651</f>
        <v>7496.8999999999423</v>
      </c>
    </row>
    <row r="1648" spans="1:2">
      <c r="A1648" t="str">
        <f>Input!U1652</f>
        <v>19-dic-2013</v>
      </c>
      <c r="B1648" s="25">
        <f>Input!Y1652</f>
        <v>7556.8999999999423</v>
      </c>
    </row>
    <row r="1649" spans="1:2">
      <c r="A1649" t="str">
        <f>Input!U1653</f>
        <v>24-dic-2013</v>
      </c>
      <c r="B1649" s="25">
        <f>Input!Y1653</f>
        <v>7548.1999999999425</v>
      </c>
    </row>
    <row r="1650" spans="1:2">
      <c r="A1650" t="str">
        <f>Input!U1654</f>
        <v>27-dic-2013</v>
      </c>
      <c r="B1650" s="25">
        <f>Input!Y1654</f>
        <v>7569.5999999999422</v>
      </c>
    </row>
    <row r="1651" spans="1:2">
      <c r="A1651" t="str">
        <f>Input!U1655</f>
        <v xml:space="preserve">2-gen-2014 </v>
      </c>
      <c r="B1651" s="25">
        <f>Input!Y1655</f>
        <v>7577.0999999999422</v>
      </c>
    </row>
    <row r="1652" spans="1:2">
      <c r="A1652" t="str">
        <f>Input!U1656</f>
        <v xml:space="preserve">2-gen-2014 </v>
      </c>
      <c r="B1652" s="25">
        <f>Input!Y1656</f>
        <v>7580.3999999999423</v>
      </c>
    </row>
    <row r="1653" spans="1:2">
      <c r="A1653" t="str">
        <f>Input!U1657</f>
        <v xml:space="preserve">3-gen-2014 </v>
      </c>
      <c r="B1653" s="25">
        <f>Input!Y1657</f>
        <v>7598.0999999999422</v>
      </c>
    </row>
    <row r="1654" spans="1:2">
      <c r="A1654" t="str">
        <f>Input!U1658</f>
        <v xml:space="preserve">6-gen-2014 </v>
      </c>
      <c r="B1654" s="25">
        <f>Input!Y1658</f>
        <v>7631.299999999942</v>
      </c>
    </row>
    <row r="1655" spans="1:2">
      <c r="A1655" t="str">
        <f>Input!U1659</f>
        <v xml:space="preserve">7-gen-2014 </v>
      </c>
      <c r="B1655" s="25">
        <f>Input!Y1659</f>
        <v>7600.9999999999418</v>
      </c>
    </row>
    <row r="1656" spans="1:2">
      <c r="A1656" t="str">
        <f>Input!U1660</f>
        <v xml:space="preserve">7-gen-2014 </v>
      </c>
      <c r="B1656" s="25">
        <f>Input!Y1660</f>
        <v>7627.6999999999416</v>
      </c>
    </row>
    <row r="1657" spans="1:2">
      <c r="A1657" t="str">
        <f>Input!U1661</f>
        <v xml:space="preserve">8-gen-2014 </v>
      </c>
      <c r="B1657" s="25">
        <f>Input!Y1661</f>
        <v>7635.1999999999416</v>
      </c>
    </row>
    <row r="1658" spans="1:2">
      <c r="A1658" t="str">
        <f>Input!U1662</f>
        <v xml:space="preserve">9-gen-2014 </v>
      </c>
      <c r="B1658" s="25">
        <f>Input!Y1662</f>
        <v>7615.3999999999414</v>
      </c>
    </row>
    <row r="1659" spans="1:2">
      <c r="A1659" t="str">
        <f>Input!U1663</f>
        <v>10-gen-2014</v>
      </c>
      <c r="B1659" s="25">
        <f>Input!Y1663</f>
        <v>7595.5999999999412</v>
      </c>
    </row>
    <row r="1660" spans="1:2">
      <c r="A1660" t="str">
        <f>Input!U1664</f>
        <v>13-gen-2014</v>
      </c>
      <c r="B1660" s="25">
        <f>Input!Y1664</f>
        <v>7589.7999999999411</v>
      </c>
    </row>
    <row r="1661" spans="1:2">
      <c r="A1661" t="str">
        <f>Input!U1665</f>
        <v>14-gen-2014</v>
      </c>
      <c r="B1661" s="25">
        <f>Input!Y1665</f>
        <v>7607.2999999999411</v>
      </c>
    </row>
    <row r="1662" spans="1:2">
      <c r="A1662" t="str">
        <f>Input!U1666</f>
        <v>14-gen-2014</v>
      </c>
      <c r="B1662" s="25">
        <f>Input!Y1666</f>
        <v>7908.7999999999411</v>
      </c>
    </row>
    <row r="1663" spans="1:2">
      <c r="A1663" t="str">
        <f>Input!U1667</f>
        <v>17-gen-2014</v>
      </c>
      <c r="B1663" s="25">
        <f>Input!Y1667</f>
        <v>7811.7999999999411</v>
      </c>
    </row>
    <row r="1664" spans="1:2">
      <c r="A1664" t="str">
        <f>Input!U1668</f>
        <v>20-gen-2014</v>
      </c>
      <c r="B1664" s="25">
        <f>Input!Y1668</f>
        <v>7818.1999999999407</v>
      </c>
    </row>
    <row r="1665" spans="1:2">
      <c r="A1665" t="str">
        <f>Input!U1669</f>
        <v>21-gen-2014</v>
      </c>
      <c r="B1665" s="25">
        <f>Input!Y1669</f>
        <v>7774.3999999999405</v>
      </c>
    </row>
    <row r="1666" spans="1:2">
      <c r="A1666" t="str">
        <f>Input!U1670</f>
        <v>23-gen-2014</v>
      </c>
      <c r="B1666" s="25">
        <f>Input!Y1670</f>
        <v>7814.2999999999402</v>
      </c>
    </row>
    <row r="1667" spans="1:2">
      <c r="A1667" t="str">
        <f>Input!U1671</f>
        <v>24-gen-2014</v>
      </c>
      <c r="B1667" s="25">
        <f>Input!Y1671</f>
        <v>7878.5999999999403</v>
      </c>
    </row>
    <row r="1668" spans="1:2">
      <c r="A1668" t="str">
        <f>Input!U1672</f>
        <v>24-gen-2014</v>
      </c>
      <c r="B1668" s="25">
        <f>Input!Y1672</f>
        <v>7819.7999999999402</v>
      </c>
    </row>
    <row r="1669" spans="1:2">
      <c r="A1669" t="str">
        <f>Input!U1673</f>
        <v>27-gen-2014</v>
      </c>
      <c r="B1669" s="25">
        <f>Input!Y1673</f>
        <v>7814.99999999994</v>
      </c>
    </row>
    <row r="1670" spans="1:2">
      <c r="A1670" t="str">
        <f>Input!U1674</f>
        <v>28-gen-2014</v>
      </c>
      <c r="B1670" s="25">
        <f>Input!Y1674</f>
        <v>7805.1999999999398</v>
      </c>
    </row>
    <row r="1671" spans="1:2">
      <c r="A1671" t="str">
        <f>Input!U1675</f>
        <v>29-gen-2014</v>
      </c>
      <c r="B1671" s="25">
        <f>Input!Y1675</f>
        <v>8205.1999999999389</v>
      </c>
    </row>
    <row r="1672" spans="1:2">
      <c r="A1672" t="str">
        <f>Input!U1676</f>
        <v>29-gen-2014</v>
      </c>
      <c r="B1672" s="25">
        <f>Input!Y1676</f>
        <v>8188.2999999999392</v>
      </c>
    </row>
    <row r="1673" spans="1:2">
      <c r="A1673" t="str">
        <f>Input!U1677</f>
        <v>29-gen-2014</v>
      </c>
      <c r="B1673" s="25">
        <f>Input!Y1677</f>
        <v>8170.4999999999391</v>
      </c>
    </row>
    <row r="1674" spans="1:2">
      <c r="A1674" t="str">
        <f>Input!U1678</f>
        <v>30-gen-2014</v>
      </c>
      <c r="B1674" s="25">
        <f>Input!Y1678</f>
        <v>8255.5999999999385</v>
      </c>
    </row>
    <row r="1675" spans="1:2">
      <c r="A1675" t="str">
        <f>Input!U1679</f>
        <v>31-gen-2014</v>
      </c>
      <c r="B1675" s="25">
        <f>Input!Y1679</f>
        <v>8335.7999999999392</v>
      </c>
    </row>
    <row r="1676" spans="1:2">
      <c r="A1676" t="str">
        <f>Input!U1680</f>
        <v>31-gen-2014</v>
      </c>
      <c r="B1676" s="25">
        <f>Input!Y1680</f>
        <v>8135.7999999999392</v>
      </c>
    </row>
    <row r="1677" spans="1:2">
      <c r="A1677" t="str">
        <f>Input!U1681</f>
        <v xml:space="preserve">4-feb-2014 </v>
      </c>
      <c r="B1677" s="25">
        <f>Input!Y1681</f>
        <v>8103.8999999999396</v>
      </c>
    </row>
    <row r="1678" spans="1:2">
      <c r="A1678" t="str">
        <f>Input!U1682</f>
        <v xml:space="preserve">4-feb-2014 </v>
      </c>
      <c r="B1678" s="25">
        <f>Input!Y1682</f>
        <v>8097.6999999999398</v>
      </c>
    </row>
    <row r="1679" spans="1:2">
      <c r="A1679" t="str">
        <f>Input!U1683</f>
        <v xml:space="preserve">5-feb-2014 </v>
      </c>
      <c r="B1679" s="25">
        <f>Input!Y1683</f>
        <v>8090.7999999999402</v>
      </c>
    </row>
    <row r="1680" spans="1:2">
      <c r="A1680" t="str">
        <f>Input!U1684</f>
        <v xml:space="preserve">5-feb-2014 </v>
      </c>
      <c r="B1680" s="25">
        <f>Input!Y1684</f>
        <v>8132.99999999994</v>
      </c>
    </row>
    <row r="1681" spans="1:2">
      <c r="A1681" t="str">
        <f>Input!U1685</f>
        <v xml:space="preserve">6-feb-2014 </v>
      </c>
      <c r="B1681" s="25">
        <f>Input!Y1685</f>
        <v>8107.1999999999398</v>
      </c>
    </row>
    <row r="1682" spans="1:2">
      <c r="A1682" t="str">
        <f>Input!U1686</f>
        <v>11-feb-2014</v>
      </c>
      <c r="B1682" s="25">
        <f>Input!Y1686</f>
        <v>8295.5999999999403</v>
      </c>
    </row>
    <row r="1683" spans="1:2">
      <c r="A1683" t="str">
        <f>Input!U1687</f>
        <v>11-feb-2014</v>
      </c>
      <c r="B1683" s="25">
        <f>Input!Y1687</f>
        <v>8367.0999999999403</v>
      </c>
    </row>
    <row r="1684" spans="1:2">
      <c r="A1684" t="str">
        <f>Input!U1688</f>
        <v>11-feb-2014</v>
      </c>
      <c r="B1684" s="25">
        <f>Input!Y1688</f>
        <v>8474.7999999999411</v>
      </c>
    </row>
    <row r="1685" spans="1:2">
      <c r="A1685" t="str">
        <f>Input!U1689</f>
        <v>14-feb-2014</v>
      </c>
      <c r="B1685" s="25">
        <f>Input!Y1689</f>
        <v>8414.9999999999418</v>
      </c>
    </row>
    <row r="1686" spans="1:2">
      <c r="A1686" t="str">
        <f>Input!U1690</f>
        <v>18-feb-2014</v>
      </c>
      <c r="B1686" s="25">
        <f>Input!Y1690</f>
        <v>8416.3999999999414</v>
      </c>
    </row>
    <row r="1687" spans="1:2">
      <c r="A1687" t="str">
        <f>Input!U1691</f>
        <v>18-feb-2014</v>
      </c>
      <c r="B1687" s="25">
        <f>Input!Y1691</f>
        <v>8414.5999999999422</v>
      </c>
    </row>
    <row r="1688" spans="1:2">
      <c r="A1688" t="str">
        <f>Input!U1692</f>
        <v>19-feb-2014</v>
      </c>
      <c r="B1688" s="25">
        <f>Input!Y1692</f>
        <v>8379.4999999999418</v>
      </c>
    </row>
    <row r="1689" spans="1:2">
      <c r="A1689" t="str">
        <f>Input!U1693</f>
        <v>19-feb-2014</v>
      </c>
      <c r="B1689" s="25">
        <f>Input!Y1693</f>
        <v>8315.6999999999425</v>
      </c>
    </row>
    <row r="1690" spans="1:2">
      <c r="A1690" t="str">
        <f>Input!U1694</f>
        <v>19-feb-2014</v>
      </c>
      <c r="B1690" s="25">
        <f>Input!Y1694</f>
        <v>8263.7999999999429</v>
      </c>
    </row>
    <row r="1691" spans="1:2">
      <c r="A1691" t="str">
        <f>Input!U1695</f>
        <v>19-feb-2014</v>
      </c>
      <c r="B1691" s="25">
        <f>Input!Y1695</f>
        <v>8187.9999999999427</v>
      </c>
    </row>
    <row r="1692" spans="1:2">
      <c r="A1692" t="str">
        <f>Input!U1696</f>
        <v>19-feb-2014</v>
      </c>
      <c r="B1692" s="25">
        <f>Input!Y1696</f>
        <v>8192.1999999999425</v>
      </c>
    </row>
    <row r="1693" spans="1:2">
      <c r="A1693" t="str">
        <f>Input!U1697</f>
        <v>20-feb-2014</v>
      </c>
      <c r="B1693" s="25">
        <f>Input!Y1697</f>
        <v>8257.3999999999432</v>
      </c>
    </row>
    <row r="1694" spans="1:2">
      <c r="A1694" t="str">
        <f>Input!U1698</f>
        <v>24-feb-2014</v>
      </c>
      <c r="B1694" s="25">
        <f>Input!Y1698</f>
        <v>8226.9999999999436</v>
      </c>
    </row>
    <row r="1695" spans="1:2">
      <c r="A1695" t="str">
        <f>Input!U1699</f>
        <v>25-feb-2014</v>
      </c>
      <c r="B1695" s="25">
        <f>Input!Y1699</f>
        <v>8217.1999999999443</v>
      </c>
    </row>
    <row r="1696" spans="1:2">
      <c r="A1696" t="str">
        <f>Input!U1700</f>
        <v>26-feb-2014</v>
      </c>
      <c r="B1696" s="25">
        <f>Input!Y1700</f>
        <v>8214.099999999944</v>
      </c>
    </row>
    <row r="1697" spans="1:2">
      <c r="A1697" t="str">
        <f>Input!U1701</f>
        <v>27-feb-2014</v>
      </c>
      <c r="B1697" s="25">
        <f>Input!Y1701</f>
        <v>8053.099999999944</v>
      </c>
    </row>
    <row r="1698" spans="1:2">
      <c r="A1698" t="str">
        <f>Input!U1702</f>
        <v>27-feb-2014</v>
      </c>
      <c r="B1698" s="25">
        <f>Input!Y1702</f>
        <v>8025.4999999999436</v>
      </c>
    </row>
    <row r="1699" spans="1:2">
      <c r="A1699" t="str">
        <f>Input!U1703</f>
        <v>27-feb-2014</v>
      </c>
      <c r="B1699" s="25">
        <f>Input!Y1703</f>
        <v>7958.6999999999434</v>
      </c>
    </row>
    <row r="1700" spans="1:2">
      <c r="A1700" t="str">
        <f>Input!U1704</f>
        <v>28-feb-2014</v>
      </c>
      <c r="B1700" s="25">
        <f>Input!Y1704</f>
        <v>7758.6999999999434</v>
      </c>
    </row>
    <row r="1701" spans="1:2">
      <c r="A1701" t="str">
        <f>Input!U1705</f>
        <v>28-feb-2014</v>
      </c>
      <c r="B1701" s="25">
        <f>Input!Y1705</f>
        <v>7722.8999999999432</v>
      </c>
    </row>
    <row r="1702" spans="1:2">
      <c r="A1702" t="str">
        <f>Input!U1706</f>
        <v xml:space="preserve">3-mar-2014 </v>
      </c>
      <c r="B1702" s="25">
        <f>Input!Y1706</f>
        <v>7794.2999999999429</v>
      </c>
    </row>
    <row r="1703" spans="1:2">
      <c r="A1703" t="str">
        <f>Input!U1707</f>
        <v xml:space="preserve">4-mar-2014 </v>
      </c>
      <c r="B1703" s="25">
        <f>Input!Y1707</f>
        <v>7996.0999999999431</v>
      </c>
    </row>
    <row r="1704" spans="1:2">
      <c r="A1704" t="str">
        <f>Input!U1708</f>
        <v xml:space="preserve">5-mar-2014 </v>
      </c>
      <c r="B1704" s="25">
        <f>Input!Y1708</f>
        <v>7990.0999999999431</v>
      </c>
    </row>
    <row r="1705" spans="1:2">
      <c r="A1705" t="str">
        <f>Input!U1709</f>
        <v xml:space="preserve">6-mar-2014 </v>
      </c>
      <c r="B1705" s="25">
        <f>Input!Y1709</f>
        <v>8000.2999999999429</v>
      </c>
    </row>
    <row r="1706" spans="1:2">
      <c r="A1706" t="str">
        <f>Input!U1710</f>
        <v xml:space="preserve">7-mar-2014 </v>
      </c>
      <c r="B1706" s="25">
        <f>Input!Y1710</f>
        <v>7916.7999999999429</v>
      </c>
    </row>
    <row r="1707" spans="1:2">
      <c r="A1707" t="str">
        <f>Input!U1711</f>
        <v xml:space="preserve">7-mar-2014 </v>
      </c>
      <c r="B1707" s="25">
        <f>Input!Y1711</f>
        <v>7762.0999999999431</v>
      </c>
    </row>
    <row r="1708" spans="1:2">
      <c r="A1708" t="str">
        <f>Input!U1712</f>
        <v xml:space="preserve">7-mar-2014 </v>
      </c>
      <c r="B1708" s="25">
        <f>Input!Y1712</f>
        <v>7843.2999999999429</v>
      </c>
    </row>
    <row r="1709" spans="1:2">
      <c r="A1709" t="str">
        <f>Input!U1713</f>
        <v>10-mar-2014</v>
      </c>
      <c r="B1709" s="25">
        <f>Input!Y1713</f>
        <v>7837.6999999999425</v>
      </c>
    </row>
    <row r="1710" spans="1:2">
      <c r="A1710" t="str">
        <f>Input!U1714</f>
        <v>11-mar-2014</v>
      </c>
      <c r="B1710" s="25">
        <f>Input!Y1714</f>
        <v>7913.5999999999422</v>
      </c>
    </row>
    <row r="1711" spans="1:2">
      <c r="A1711" t="str">
        <f>Input!U1715</f>
        <v>11-mar-2014</v>
      </c>
      <c r="B1711" s="25">
        <f>Input!Y1715</f>
        <v>7910.799999999942</v>
      </c>
    </row>
    <row r="1712" spans="1:2">
      <c r="A1712" t="str">
        <f>Input!U1716</f>
        <v>14-mar-2014</v>
      </c>
      <c r="B1712" s="25">
        <f>Input!Y1716</f>
        <v>7999.799999999942</v>
      </c>
    </row>
    <row r="1713" spans="1:2">
      <c r="A1713" t="str">
        <f>Input!U1717</f>
        <v>14-mar-2014</v>
      </c>
      <c r="B1713" s="25">
        <f>Input!Y1717</f>
        <v>8017.9999999999418</v>
      </c>
    </row>
    <row r="1714" spans="1:2">
      <c r="A1714" t="str">
        <f>Input!U1718</f>
        <v>18-mar-2014</v>
      </c>
      <c r="B1714" s="25">
        <f>Input!Y1718</f>
        <v>7957.4999999999418</v>
      </c>
    </row>
    <row r="1715" spans="1:2">
      <c r="A1715" t="str">
        <f>Input!U1719</f>
        <v>18-mar-2014</v>
      </c>
      <c r="B1715" s="25">
        <f>Input!Y1719</f>
        <v>8008.799999999942</v>
      </c>
    </row>
    <row r="1716" spans="1:2">
      <c r="A1716" t="str">
        <f>Input!U1720</f>
        <v>19-mar-2014</v>
      </c>
      <c r="B1716" s="25">
        <f>Input!Y1720</f>
        <v>7931.3999999999423</v>
      </c>
    </row>
    <row r="1717" spans="1:2">
      <c r="A1717" t="str">
        <f>Input!U1721</f>
        <v>19-mar-2014</v>
      </c>
      <c r="B1717" s="25">
        <f>Input!Y1721</f>
        <v>7929.5999999999422</v>
      </c>
    </row>
    <row r="1718" spans="1:2">
      <c r="A1718" t="str">
        <f>Input!U1722</f>
        <v>25-mar-2014</v>
      </c>
      <c r="B1718" s="25">
        <f>Input!Y1722</f>
        <v>8126.299999999942</v>
      </c>
    </row>
    <row r="1719" spans="1:2">
      <c r="A1719" t="str">
        <f>Input!U1723</f>
        <v>26-mar-2014</v>
      </c>
      <c r="B1719" s="25">
        <f>Input!Y1723</f>
        <v>8026.6999999999416</v>
      </c>
    </row>
    <row r="1720" spans="1:2">
      <c r="A1720" t="str">
        <f>Input!U1724</f>
        <v>26-mar-2014</v>
      </c>
      <c r="B1720" s="25">
        <f>Input!Y1724</f>
        <v>8024.299999999942</v>
      </c>
    </row>
    <row r="1721" spans="1:2">
      <c r="A1721" t="str">
        <f>Input!U1725</f>
        <v>27-mar-2014</v>
      </c>
      <c r="B1721" s="25">
        <f>Input!Y1725</f>
        <v>8051.1999999999416</v>
      </c>
    </row>
    <row r="1722" spans="1:2">
      <c r="A1722" t="str">
        <f>Input!U1726</f>
        <v>31-mar-2014</v>
      </c>
      <c r="B1722" s="25">
        <f>Input!Y1726</f>
        <v>8064.3999999999414</v>
      </c>
    </row>
    <row r="1723" spans="1:2">
      <c r="A1723" t="str">
        <f>Input!U1727</f>
        <v xml:space="preserve">1-apr-2014 </v>
      </c>
      <c r="B1723" s="25">
        <f>Input!Y1727</f>
        <v>8085.2999999999411</v>
      </c>
    </row>
    <row r="1724" spans="1:2">
      <c r="A1724" t="str">
        <f>Input!U1728</f>
        <v xml:space="preserve">2-apr-2014 </v>
      </c>
      <c r="B1724" s="25">
        <f>Input!Y1728</f>
        <v>8059.1999999999407</v>
      </c>
    </row>
    <row r="1725" spans="1:2">
      <c r="A1725" t="str">
        <f>Input!U1729</f>
        <v xml:space="preserve">3-apr-2014 </v>
      </c>
      <c r="B1725" s="25">
        <f>Input!Y1729</f>
        <v>8044.7999999999411</v>
      </c>
    </row>
    <row r="1726" spans="1:2">
      <c r="A1726" t="str">
        <f>Input!U1730</f>
        <v xml:space="preserve">4-apr-2014 </v>
      </c>
      <c r="B1726" s="25">
        <f>Input!Y1730</f>
        <v>8009.9999999999409</v>
      </c>
    </row>
    <row r="1727" spans="1:2">
      <c r="A1727" t="str">
        <f>Input!U1731</f>
        <v xml:space="preserve">4-apr-2014 </v>
      </c>
      <c r="B1727" s="25">
        <f>Input!Y1731</f>
        <v>8137.7999999999411</v>
      </c>
    </row>
    <row r="1728" spans="1:2">
      <c r="A1728" t="str">
        <f>Input!U1732</f>
        <v xml:space="preserve">4-apr-2014 </v>
      </c>
      <c r="B1728" s="25">
        <f>Input!Y1732</f>
        <v>8090.8999999999414</v>
      </c>
    </row>
    <row r="1729" spans="1:2">
      <c r="A1729" t="str">
        <f>Input!U1733</f>
        <v xml:space="preserve">8-apr-2014 </v>
      </c>
      <c r="B1729" s="25">
        <f>Input!Y1733</f>
        <v>7959.8999999999414</v>
      </c>
    </row>
    <row r="1730" spans="1:2">
      <c r="A1730" t="str">
        <f>Input!U1734</f>
        <v xml:space="preserve">8-apr-2014 </v>
      </c>
      <c r="B1730" s="25">
        <f>Input!Y1734</f>
        <v>8006.5999999999412</v>
      </c>
    </row>
    <row r="1731" spans="1:2">
      <c r="A1731" t="str">
        <f>Input!U1735</f>
        <v>14-apr-2014</v>
      </c>
      <c r="B1731" s="25">
        <f>Input!Y1735</f>
        <v>8061.9999999999409</v>
      </c>
    </row>
    <row r="1732" spans="1:2">
      <c r="A1732" t="str">
        <f>Input!U1736</f>
        <v>15-apr-2014</v>
      </c>
      <c r="B1732" s="25">
        <f>Input!Y1736</f>
        <v>8070.1999999999407</v>
      </c>
    </row>
    <row r="1733" spans="1:2">
      <c r="A1733" t="str">
        <f>Input!U1737</f>
        <v>16-apr-2014</v>
      </c>
      <c r="B1733" s="25">
        <f>Input!Y1737</f>
        <v>8147.5999999999403</v>
      </c>
    </row>
    <row r="1734" spans="1:2">
      <c r="A1734" t="str">
        <f>Input!U1738</f>
        <v>17-apr-2014</v>
      </c>
      <c r="B1734" s="25">
        <f>Input!Y1738</f>
        <v>8222.2999999999411</v>
      </c>
    </row>
    <row r="1735" spans="1:2">
      <c r="A1735" t="str">
        <f>Input!U1739</f>
        <v>22-apr-2014</v>
      </c>
      <c r="B1735" s="25">
        <f>Input!Y1739</f>
        <v>8310.0999999999403</v>
      </c>
    </row>
    <row r="1736" spans="1:2">
      <c r="A1736" t="str">
        <f>Input!U1740</f>
        <v>22-apr-2014</v>
      </c>
      <c r="B1736" s="25">
        <f>Input!Y1740</f>
        <v>8490.0999999999403</v>
      </c>
    </row>
    <row r="1737" spans="1:2">
      <c r="A1737" t="str">
        <f>Input!U1741</f>
        <v>24-apr-2014</v>
      </c>
      <c r="B1737" s="25">
        <f>Input!Y1741</f>
        <v>8519.3999999999396</v>
      </c>
    </row>
    <row r="1738" spans="1:2">
      <c r="A1738" t="str">
        <f>Input!U1742</f>
        <v>25-apr-2014</v>
      </c>
      <c r="B1738" s="25">
        <f>Input!Y1742</f>
        <v>8597.7999999999392</v>
      </c>
    </row>
    <row r="1739" spans="1:2">
      <c r="A1739" t="str">
        <f>Input!U1743</f>
        <v>28-apr-2014</v>
      </c>
      <c r="B1739" s="25">
        <f>Input!Y1743</f>
        <v>8596.99999999994</v>
      </c>
    </row>
    <row r="1740" spans="1:2">
      <c r="A1740" t="str">
        <f>Input!U1744</f>
        <v>28-apr-2014</v>
      </c>
      <c r="B1740" s="25">
        <f>Input!Y1744</f>
        <v>8396.99999999994</v>
      </c>
    </row>
    <row r="1741" spans="1:2">
      <c r="A1741" t="str">
        <f>Input!U1745</f>
        <v>28-apr-2014</v>
      </c>
      <c r="B1741" s="25">
        <f>Input!Y1745</f>
        <v>8332.1999999999407</v>
      </c>
    </row>
    <row r="1742" spans="1:2">
      <c r="A1742" t="str">
        <f>Input!U1746</f>
        <v>29-apr-2014</v>
      </c>
      <c r="B1742" s="25">
        <f>Input!Y1746</f>
        <v>8428.3999999999414</v>
      </c>
    </row>
    <row r="1743" spans="1:2">
      <c r="A1743" t="str">
        <f>Input!U1747</f>
        <v>30-apr-2014</v>
      </c>
      <c r="B1743" s="25">
        <f>Input!Y1747</f>
        <v>8474.9999999999418</v>
      </c>
    </row>
    <row r="1744" spans="1:2">
      <c r="A1744" t="str">
        <f>Input!U1748</f>
        <v xml:space="preserve">1-mag-2014 </v>
      </c>
      <c r="B1744" s="25">
        <f>Input!Y1748</f>
        <v>8460.4999999999418</v>
      </c>
    </row>
    <row r="1745" spans="1:2">
      <c r="A1745" t="str">
        <f>Input!U1749</f>
        <v xml:space="preserve">2-mag-2014 </v>
      </c>
      <c r="B1745" s="25">
        <f>Input!Y1749</f>
        <v>8519.2999999999411</v>
      </c>
    </row>
    <row r="1746" spans="1:2">
      <c r="A1746" t="str">
        <f>Input!U1750</f>
        <v xml:space="preserve">5-mag-2014 </v>
      </c>
      <c r="B1746" s="25">
        <f>Input!Y1750</f>
        <v>8319.2999999999411</v>
      </c>
    </row>
    <row r="1747" spans="1:2">
      <c r="A1747" t="str">
        <f>Input!U1751</f>
        <v xml:space="preserve">5-mag-2014 </v>
      </c>
      <c r="B1747" s="25">
        <f>Input!Y1751</f>
        <v>8366.9999999999418</v>
      </c>
    </row>
    <row r="1748" spans="1:2">
      <c r="A1748" t="str">
        <f>Input!U1752</f>
        <v xml:space="preserve">5-mag-2014 </v>
      </c>
      <c r="B1748" s="25">
        <f>Input!Y1752</f>
        <v>8341.9999999999418</v>
      </c>
    </row>
    <row r="1749" spans="1:2">
      <c r="A1749" t="str">
        <f>Input!U1753</f>
        <v xml:space="preserve">8-mag-2014 </v>
      </c>
      <c r="B1749" s="25">
        <f>Input!Y1753</f>
        <v>8305.4999999999418</v>
      </c>
    </row>
    <row r="1750" spans="1:2">
      <c r="A1750" t="str">
        <f>Input!U1754</f>
        <v xml:space="preserve">9-mag-2014 </v>
      </c>
      <c r="B1750" s="25">
        <f>Input!Y1754</f>
        <v>8266.3999999999414</v>
      </c>
    </row>
    <row r="1751" spans="1:2">
      <c r="A1751" t="str">
        <f>Input!U1755</f>
        <v xml:space="preserve">9-mag-2014 </v>
      </c>
      <c r="B1751" s="25">
        <f>Input!Y1755</f>
        <v>8286.7999999999411</v>
      </c>
    </row>
    <row r="1752" spans="1:2">
      <c r="A1752" t="str">
        <f>Input!U1756</f>
        <v>13-mag-2014</v>
      </c>
      <c r="B1752" s="25">
        <f>Input!Y1756</f>
        <v>8259.6999999999407</v>
      </c>
    </row>
    <row r="1753" spans="1:2">
      <c r="A1753" t="str">
        <f>Input!U1757</f>
        <v>14-mag-2014</v>
      </c>
      <c r="B1753" s="25">
        <f>Input!Y1757</f>
        <v>8262.0999999999403</v>
      </c>
    </row>
    <row r="1754" spans="1:2">
      <c r="A1754" t="str">
        <f>Input!U1758</f>
        <v>15-mag-2014</v>
      </c>
      <c r="B1754" s="25">
        <f>Input!Y1758</f>
        <v>8348.5999999999403</v>
      </c>
    </row>
    <row r="1755" spans="1:2">
      <c r="A1755" t="str">
        <f>Input!U1759</f>
        <v>16-mag-2014</v>
      </c>
      <c r="B1755" s="25">
        <f>Input!Y1759</f>
        <v>8363.3999999999396</v>
      </c>
    </row>
    <row r="1756" spans="1:2">
      <c r="A1756" t="str">
        <f>Input!U1760</f>
        <v>20-mag-2014</v>
      </c>
      <c r="B1756" s="25">
        <f>Input!Y1760</f>
        <v>8367.7999999999392</v>
      </c>
    </row>
    <row r="1757" spans="1:2">
      <c r="A1757" t="str">
        <f>Input!U1761</f>
        <v>21-mag-2014</v>
      </c>
      <c r="B1757" s="25">
        <f>Input!Y1761</f>
        <v>8438.7999999999392</v>
      </c>
    </row>
    <row r="1758" spans="1:2">
      <c r="A1758" t="str">
        <f>Input!U1762</f>
        <v>21-mag-2014</v>
      </c>
      <c r="B1758" s="25">
        <f>Input!Y1762</f>
        <v>8493.6999999999389</v>
      </c>
    </row>
    <row r="1759" spans="1:2">
      <c r="A1759" t="str">
        <f>Input!U1763</f>
        <v>21-mag-2014</v>
      </c>
      <c r="B1759" s="25">
        <f>Input!Y1763</f>
        <v>8523.6999999999389</v>
      </c>
    </row>
    <row r="1760" spans="1:2">
      <c r="A1760" t="str">
        <f>Input!U1764</f>
        <v>27-mag-2014</v>
      </c>
      <c r="B1760" s="25">
        <f>Input!Y1764</f>
        <v>8531.0999999999385</v>
      </c>
    </row>
    <row r="1761" spans="1:2">
      <c r="A1761" t="str">
        <f>Input!U1765</f>
        <v>28-mag-2014</v>
      </c>
      <c r="B1761" s="25">
        <f>Input!Y1765</f>
        <v>8495.5999999999385</v>
      </c>
    </row>
    <row r="1762" spans="1:2">
      <c r="A1762" t="str">
        <f>Input!U1766</f>
        <v>28-mag-2014</v>
      </c>
      <c r="B1762" s="25">
        <f>Input!Y1766</f>
        <v>8491.9999999999382</v>
      </c>
    </row>
    <row r="1763" spans="1:2">
      <c r="A1763" t="str">
        <f>Input!U1767</f>
        <v>29-mag-2014</v>
      </c>
      <c r="B1763" s="25">
        <f>Input!Y1767</f>
        <v>8471.3999999999378</v>
      </c>
    </row>
    <row r="1764" spans="1:2">
      <c r="A1764" t="str">
        <f>Input!U1768</f>
        <v>30-mag-2014</v>
      </c>
      <c r="B1764" s="25">
        <f>Input!Y1768</f>
        <v>8459.2999999999374</v>
      </c>
    </row>
    <row r="1765" spans="1:2">
      <c r="A1765" t="str">
        <f>Input!U1769</f>
        <v xml:space="preserve">2-giu-2014 </v>
      </c>
      <c r="B1765" s="25">
        <f>Input!Y1769</f>
        <v>8457.6999999999371</v>
      </c>
    </row>
    <row r="1766" spans="1:2">
      <c r="A1766" t="str">
        <f>Input!U1770</f>
        <v xml:space="preserve">2-giu-2014 </v>
      </c>
      <c r="B1766" s="25">
        <f>Input!Y1770</f>
        <v>8465.6999999999371</v>
      </c>
    </row>
    <row r="1767" spans="1:2">
      <c r="A1767" t="str">
        <f>Input!U1771</f>
        <v xml:space="preserve">2-giu-2014 </v>
      </c>
      <c r="B1767" s="25">
        <f>Input!Y1771</f>
        <v>8458.0999999999367</v>
      </c>
    </row>
    <row r="1768" spans="1:2">
      <c r="A1768" t="str">
        <f>Input!U1772</f>
        <v xml:space="preserve">3-giu-2014 </v>
      </c>
      <c r="B1768" s="25">
        <f>Input!Y1772</f>
        <v>8459.4999999999363</v>
      </c>
    </row>
    <row r="1769" spans="1:2">
      <c r="A1769" t="str">
        <f>Input!U1773</f>
        <v xml:space="preserve">4-giu-2014 </v>
      </c>
      <c r="B1769" s="25">
        <f>Input!Y1773</f>
        <v>8427.1999999999371</v>
      </c>
    </row>
    <row r="1770" spans="1:2">
      <c r="A1770" t="str">
        <f>Input!U1774</f>
        <v xml:space="preserve">4-giu-2014 </v>
      </c>
      <c r="B1770" s="25">
        <f>Input!Y1774</f>
        <v>8430.3999999999378</v>
      </c>
    </row>
    <row r="1771" spans="1:2">
      <c r="A1771" t="str">
        <f>Input!U1775</f>
        <v xml:space="preserve">5-giu-2014 </v>
      </c>
      <c r="B1771" s="25">
        <f>Input!Y1775</f>
        <v>8372.5999999999385</v>
      </c>
    </row>
    <row r="1772" spans="1:2">
      <c r="A1772" t="str">
        <f>Input!U1776</f>
        <v xml:space="preserve">5-giu-2014 </v>
      </c>
      <c r="B1772" s="25">
        <f>Input!Y1776</f>
        <v>8359.7999999999392</v>
      </c>
    </row>
    <row r="1773" spans="1:2">
      <c r="A1773" t="str">
        <f>Input!U1777</f>
        <v xml:space="preserve">6-giu-2014 </v>
      </c>
      <c r="B1773" s="25">
        <f>Input!Y1777</f>
        <v>8312.1999999999389</v>
      </c>
    </row>
    <row r="1774" spans="1:2">
      <c r="A1774" t="str">
        <f>Input!U1778</f>
        <v xml:space="preserve">6-giu-2014 </v>
      </c>
      <c r="B1774" s="25">
        <f>Input!Y1778</f>
        <v>8310.2999999999392</v>
      </c>
    </row>
    <row r="1775" spans="1:2">
      <c r="A1775" t="str">
        <f>Input!U1779</f>
        <v xml:space="preserve">9-giu-2014 </v>
      </c>
      <c r="B1775" s="25">
        <f>Input!Y1779</f>
        <v>8289.3999999999396</v>
      </c>
    </row>
    <row r="1776" spans="1:2">
      <c r="A1776" t="str">
        <f>Input!U1780</f>
        <v>10-giu-2014</v>
      </c>
      <c r="B1776" s="25">
        <f>Input!Y1780</f>
        <v>8254.0999999999403</v>
      </c>
    </row>
    <row r="1777" spans="1:2">
      <c r="A1777" t="str">
        <f>Input!U1781</f>
        <v>11-giu-2014</v>
      </c>
      <c r="B1777" s="25">
        <f>Input!Y1781</f>
        <v>8280.1999999999407</v>
      </c>
    </row>
    <row r="1778" spans="1:2">
      <c r="A1778" t="str">
        <f>Input!U1782</f>
        <v>12-giu-2014</v>
      </c>
      <c r="B1778" s="25">
        <f>Input!Y1782</f>
        <v>8262.7999999999411</v>
      </c>
    </row>
    <row r="1779" spans="1:2">
      <c r="A1779" t="str">
        <f>Input!U1783</f>
        <v>13-giu-2014</v>
      </c>
      <c r="B1779" s="25">
        <f>Input!Y1783</f>
        <v>8217.9999999999418</v>
      </c>
    </row>
    <row r="1780" spans="1:2">
      <c r="A1780" t="str">
        <f>Input!U1784</f>
        <v>13-giu-2014</v>
      </c>
      <c r="B1780" s="25">
        <f>Input!Y1784</f>
        <v>8171.0999999999422</v>
      </c>
    </row>
    <row r="1781" spans="1:2">
      <c r="A1781" t="str">
        <f>Input!U1785</f>
        <v>16-giu-2014</v>
      </c>
      <c r="B1781" s="25">
        <f>Input!Y1785</f>
        <v>8166.299999999942</v>
      </c>
    </row>
    <row r="1782" spans="1:2">
      <c r="A1782" t="str">
        <f>Input!U1786</f>
        <v>17-giu-2014</v>
      </c>
      <c r="B1782" s="25">
        <f>Input!Y1786</f>
        <v>8185.8999999999423</v>
      </c>
    </row>
    <row r="1783" spans="1:2">
      <c r="A1783" t="str">
        <f>Input!U1787</f>
        <v>20-giu-2014</v>
      </c>
      <c r="B1783" s="25">
        <f>Input!Y1787</f>
        <v>8221.4999999999418</v>
      </c>
    </row>
    <row r="1784" spans="1:2">
      <c r="A1784" t="str">
        <f>Input!U1788</f>
        <v>20-giu-2014</v>
      </c>
      <c r="B1784" s="25">
        <f>Input!Y1788</f>
        <v>8096.4999999999418</v>
      </c>
    </row>
    <row r="1785" spans="1:2">
      <c r="A1785" t="str">
        <f>Input!U1789</f>
        <v>20-giu-2014</v>
      </c>
      <c r="B1785" s="25">
        <f>Input!Y1789</f>
        <v>8032.0999999999422</v>
      </c>
    </row>
    <row r="1786" spans="1:2">
      <c r="A1786" t="str">
        <f>Input!U1790</f>
        <v>20-giu-2014</v>
      </c>
      <c r="B1786" s="25">
        <f>Input!Y1790</f>
        <v>8061.299999999942</v>
      </c>
    </row>
    <row r="1787" spans="1:2">
      <c r="A1787" t="str">
        <f>Input!U1791</f>
        <v>24-giu-2014</v>
      </c>
      <c r="B1787" s="25">
        <f>Input!Y1791</f>
        <v>8032.299999999942</v>
      </c>
    </row>
    <row r="1788" spans="1:2">
      <c r="A1788" t="str">
        <f>Input!U1792</f>
        <v>25-giu-2014</v>
      </c>
      <c r="B1788" s="25">
        <f>Input!Y1792</f>
        <v>7994.1999999999416</v>
      </c>
    </row>
    <row r="1789" spans="1:2">
      <c r="A1789" t="str">
        <f>Input!U1793</f>
        <v>25-giu-2014</v>
      </c>
      <c r="B1789" s="25">
        <f>Input!Y1793</f>
        <v>7986.799999999942</v>
      </c>
    </row>
    <row r="1790" spans="1:2">
      <c r="A1790" t="str">
        <f>Input!U1794</f>
        <v>26-giu-2014</v>
      </c>
      <c r="B1790" s="25">
        <f>Input!Y1794</f>
        <v>7922.9999999999418</v>
      </c>
    </row>
    <row r="1791" spans="1:2">
      <c r="A1791" t="str">
        <f>Input!U1795</f>
        <v>26-giu-2014</v>
      </c>
      <c r="B1791" s="25">
        <f>Input!Y1795</f>
        <v>7862.1999999999416</v>
      </c>
    </row>
    <row r="1792" spans="1:2">
      <c r="A1792" t="str">
        <f>Input!U1796</f>
        <v>27-giu-2014</v>
      </c>
      <c r="B1792" s="25">
        <f>Input!Y1796</f>
        <v>7833.3999999999414</v>
      </c>
    </row>
    <row r="1793" spans="1:2">
      <c r="A1793" t="str">
        <f>Input!U1797</f>
        <v>30-giu-2014</v>
      </c>
      <c r="B1793" s="25">
        <f>Input!Y1797</f>
        <v>7815.3999999999414</v>
      </c>
    </row>
    <row r="1794" spans="1:2">
      <c r="A1794" t="str">
        <f>Input!U1798</f>
        <v>30-giu-2014</v>
      </c>
      <c r="B1794" s="25">
        <f>Input!Y1798</f>
        <v>7775.7999999999411</v>
      </c>
    </row>
    <row r="1795" spans="1:2">
      <c r="A1795" t="str">
        <f>Input!U1799</f>
        <v>30-giu-2014</v>
      </c>
      <c r="B1795" s="25">
        <f>Input!Y1799</f>
        <v>7777.8999999999414</v>
      </c>
    </row>
    <row r="1796" spans="1:2">
      <c r="A1796" t="str">
        <f>Input!U1800</f>
        <v xml:space="preserve">1-lug-2014 </v>
      </c>
      <c r="B1796" s="25">
        <f>Input!Y1800</f>
        <v>7823.7999999999411</v>
      </c>
    </row>
    <row r="1797" spans="1:2">
      <c r="A1797" t="str">
        <f>Input!U1801</f>
        <v xml:space="preserve">3-lug-2014 </v>
      </c>
      <c r="B1797" s="25">
        <f>Input!Y1801</f>
        <v>7903.6999999999407</v>
      </c>
    </row>
    <row r="1798" spans="1:2">
      <c r="A1798" t="str">
        <f>Input!U1802</f>
        <v xml:space="preserve">4-lug-2014 </v>
      </c>
      <c r="B1798" s="25">
        <f>Input!Y1802</f>
        <v>7894.1999999999407</v>
      </c>
    </row>
    <row r="1799" spans="1:2">
      <c r="A1799" t="str">
        <f>Input!U1803</f>
        <v xml:space="preserve">7-lug-2014 </v>
      </c>
      <c r="B1799" s="25">
        <f>Input!Y1803</f>
        <v>7976.5999999999403</v>
      </c>
    </row>
    <row r="1800" spans="1:2">
      <c r="A1800" t="str">
        <f>Input!U1804</f>
        <v xml:space="preserve">8-lug-2014 </v>
      </c>
      <c r="B1800" s="25">
        <f>Input!Y1804</f>
        <v>7940.1999999999407</v>
      </c>
    </row>
    <row r="1801" spans="1:2">
      <c r="A1801" t="str">
        <f>Input!U1805</f>
        <v xml:space="preserve">9-lug-2014 </v>
      </c>
      <c r="B1801" s="25">
        <f>Input!Y1805</f>
        <v>7905.8999999999405</v>
      </c>
    </row>
    <row r="1802" spans="1:2">
      <c r="A1802" t="str">
        <f>Input!U1806</f>
        <v>10-lug-2014</v>
      </c>
      <c r="B1802" s="25">
        <f>Input!Y1806</f>
        <v>7846.4999999999409</v>
      </c>
    </row>
    <row r="1803" spans="1:2">
      <c r="A1803" t="str">
        <f>Input!U1807</f>
        <v>11-lug-2014</v>
      </c>
      <c r="B1803" s="25">
        <f>Input!Y1807</f>
        <v>7858.7999999999411</v>
      </c>
    </row>
    <row r="1804" spans="1:2">
      <c r="A1804" t="str">
        <f>Input!U1808</f>
        <v>14-lug-2014</v>
      </c>
      <c r="B1804" s="25">
        <f>Input!Y1808</f>
        <v>7934.1999999999407</v>
      </c>
    </row>
    <row r="1805" spans="1:2">
      <c r="A1805" t="str">
        <f>Input!U1809</f>
        <v>15-lug-2014</v>
      </c>
      <c r="B1805" s="25">
        <f>Input!Y1809</f>
        <v>7926.5999999999403</v>
      </c>
    </row>
    <row r="1806" spans="1:2">
      <c r="A1806" t="str">
        <f>Input!U1810</f>
        <v>15-lug-2014</v>
      </c>
      <c r="B1806" s="25">
        <f>Input!Y1810</f>
        <v>7899.8999999999405</v>
      </c>
    </row>
    <row r="1807" spans="1:2">
      <c r="A1807" t="str">
        <f>Input!U1811</f>
        <v>17-lug-2014</v>
      </c>
      <c r="B1807" s="25">
        <f>Input!Y1811</f>
        <v>7815.2999999999402</v>
      </c>
    </row>
    <row r="1808" spans="1:2">
      <c r="A1808" t="str">
        <f>Input!U1812</f>
        <v>18-lug-2014</v>
      </c>
      <c r="B1808" s="25">
        <f>Input!Y1812</f>
        <v>7826.99999999994</v>
      </c>
    </row>
    <row r="1809" spans="1:2">
      <c r="A1809" t="str">
        <f>Input!U1813</f>
        <v>21-lug-2014</v>
      </c>
      <c r="B1809" s="25">
        <f>Input!Y1813</f>
        <v>7792.3999999999396</v>
      </c>
    </row>
    <row r="1810" spans="1:2">
      <c r="A1810" t="str">
        <f>Input!U1814</f>
        <v>23-lug-2014</v>
      </c>
      <c r="B1810" s="25">
        <f>Input!Y1814</f>
        <v>7763.1999999999398</v>
      </c>
    </row>
    <row r="1811" spans="1:2">
      <c r="A1811" t="str">
        <f>Input!U1815</f>
        <v>24-lug-2014</v>
      </c>
      <c r="B1811" s="25">
        <f>Input!Y1815</f>
        <v>7794.1999999999398</v>
      </c>
    </row>
    <row r="1812" spans="1:2">
      <c r="A1812" t="str">
        <f>Input!U1816</f>
        <v>28-lug-2014</v>
      </c>
      <c r="B1812" s="25">
        <f>Input!Y1816</f>
        <v>7750.7999999999402</v>
      </c>
    </row>
    <row r="1813" spans="1:2">
      <c r="A1813" t="str">
        <f>Input!U1817</f>
        <v>28-lug-2014</v>
      </c>
      <c r="B1813" s="25">
        <f>Input!Y1817</f>
        <v>7755.2999999999402</v>
      </c>
    </row>
    <row r="1814" spans="1:2">
      <c r="A1814" t="str">
        <f>Input!U1818</f>
        <v>28-lug-2014</v>
      </c>
      <c r="B1814" s="25">
        <f>Input!Y1818</f>
        <v>7710.8999999999405</v>
      </c>
    </row>
    <row r="1815" spans="1:2">
      <c r="A1815" t="str">
        <f>Input!U1819</f>
        <v>30-lug-2014</v>
      </c>
      <c r="B1815" s="25">
        <f>Input!Y1819</f>
        <v>7906.9999999999409</v>
      </c>
    </row>
    <row r="1816" spans="1:2">
      <c r="A1816" t="str">
        <f>Input!U1820</f>
        <v>31-lug-2014</v>
      </c>
      <c r="B1816" s="25">
        <f>Input!Y1820</f>
        <v>7837.2999999999411</v>
      </c>
    </row>
    <row r="1817" spans="1:2">
      <c r="A1817" t="str">
        <f>Input!U1821</f>
        <v>31-lug-2014</v>
      </c>
      <c r="B1817" s="25">
        <f>Input!Y1821</f>
        <v>7839.0999999999412</v>
      </c>
    </row>
    <row r="1818" spans="1:2">
      <c r="A1818" t="str">
        <f>Input!U1822</f>
        <v xml:space="preserve">4-ago-2014 </v>
      </c>
      <c r="B1818" s="25">
        <f>Input!Y1822</f>
        <v>7840.4999999999409</v>
      </c>
    </row>
    <row r="1819" spans="1:2">
      <c r="A1819" t="str">
        <f>Input!U1823</f>
        <v xml:space="preserve">4-ago-2014 </v>
      </c>
      <c r="B1819" s="25">
        <f>Input!Y1823</f>
        <v>7789.6999999999407</v>
      </c>
    </row>
    <row r="1820" spans="1:2">
      <c r="A1820" t="str">
        <f>Input!U1824</f>
        <v xml:space="preserve">4-ago-2014 </v>
      </c>
      <c r="B1820" s="25">
        <f>Input!Y1824</f>
        <v>7749.8999999999405</v>
      </c>
    </row>
    <row r="1821" spans="1:2">
      <c r="A1821" t="str">
        <f>Input!U1825</f>
        <v xml:space="preserve">5-ago-2014 </v>
      </c>
      <c r="B1821" s="25">
        <f>Input!Y1825</f>
        <v>7813.0999999999403</v>
      </c>
    </row>
    <row r="1822" spans="1:2">
      <c r="A1822" t="str">
        <f>Input!U1826</f>
        <v xml:space="preserve">6-ago-2014 </v>
      </c>
      <c r="B1822" s="25">
        <f>Input!Y1826</f>
        <v>7613.0999999999403</v>
      </c>
    </row>
    <row r="1823" spans="1:2">
      <c r="A1823" t="str">
        <f>Input!U1827</f>
        <v xml:space="preserve">6-ago-2014 </v>
      </c>
      <c r="B1823" s="25">
        <f>Input!Y1827</f>
        <v>7703.6999999999407</v>
      </c>
    </row>
    <row r="1824" spans="1:2">
      <c r="A1824" t="str">
        <f>Input!U1828</f>
        <v xml:space="preserve">7-ago-2014 </v>
      </c>
      <c r="B1824" s="25">
        <f>Input!Y1828</f>
        <v>7691.8999999999405</v>
      </c>
    </row>
    <row r="1825" spans="1:2">
      <c r="A1825" t="str">
        <f>Input!U1829</f>
        <v xml:space="preserve">7-ago-2014 </v>
      </c>
      <c r="B1825" s="25">
        <f>Input!Y1829</f>
        <v>7781.0999999999403</v>
      </c>
    </row>
    <row r="1826" spans="1:2">
      <c r="A1826" t="str">
        <f>Input!U1830</f>
        <v xml:space="preserve">8-ago-2014 </v>
      </c>
      <c r="B1826" s="25">
        <f>Input!Y1830</f>
        <v>7903.5999999999403</v>
      </c>
    </row>
    <row r="1827" spans="1:2">
      <c r="A1827" t="str">
        <f>Input!U1831</f>
        <v xml:space="preserve">8-ago-2014 </v>
      </c>
      <c r="B1827" s="25">
        <f>Input!Y1831</f>
        <v>8115.5999999999403</v>
      </c>
    </row>
    <row r="1828" spans="1:2">
      <c r="A1828" t="str">
        <f>Input!U1832</f>
        <v>11-ago-2014</v>
      </c>
      <c r="B1828" s="25">
        <f>Input!Y1832</f>
        <v>8186.49999999994</v>
      </c>
    </row>
    <row r="1829" spans="1:2">
      <c r="A1829" t="str">
        <f>Input!U1833</f>
        <v>12-ago-2014</v>
      </c>
      <c r="B1829" s="25">
        <f>Input!Y1833</f>
        <v>8188.5999999999403</v>
      </c>
    </row>
    <row r="1830" spans="1:2">
      <c r="A1830" t="str">
        <f>Input!U1834</f>
        <v>15-ago-2014</v>
      </c>
      <c r="B1830" s="25">
        <f>Input!Y1834</f>
        <v>8083.7999999999402</v>
      </c>
    </row>
    <row r="1831" spans="1:2">
      <c r="A1831" t="str">
        <f>Input!U1835</f>
        <v>15-ago-2014</v>
      </c>
      <c r="B1831" s="25">
        <f>Input!Y1835</f>
        <v>7883.7999999999402</v>
      </c>
    </row>
    <row r="1832" spans="1:2">
      <c r="A1832" t="str">
        <f>Input!U1836</f>
        <v>22-ago-2014</v>
      </c>
      <c r="B1832" s="25">
        <f>Input!Y1836</f>
        <v>7877.7999999999402</v>
      </c>
    </row>
    <row r="1833" spans="1:2">
      <c r="A1833" t="str">
        <f>Input!U1837</f>
        <v>22-ago-2014</v>
      </c>
      <c r="B1833" s="25">
        <f>Input!Y1837</f>
        <v>7865.7999999999402</v>
      </c>
    </row>
    <row r="1834" spans="1:2">
      <c r="A1834" t="str">
        <f>Input!U1838</f>
        <v>25-ago-2014</v>
      </c>
      <c r="B1834" s="25">
        <f>Input!Y1838</f>
        <v>7962.7999999999402</v>
      </c>
    </row>
    <row r="1835" spans="1:2">
      <c r="A1835" t="str">
        <f>Input!U1839</f>
        <v>26-ago-2014</v>
      </c>
      <c r="B1835" s="25">
        <f>Input!Y1839</f>
        <v>7941.6999999999398</v>
      </c>
    </row>
    <row r="1836" spans="1:2">
      <c r="A1836" t="str">
        <f>Input!U1840</f>
        <v>27-ago-2014</v>
      </c>
      <c r="B1836" s="25">
        <f>Input!Y1840</f>
        <v>7914.6999999999398</v>
      </c>
    </row>
    <row r="1837" spans="1:2">
      <c r="A1837" t="str">
        <f>Input!U1841</f>
        <v>27-ago-2014</v>
      </c>
      <c r="B1837" s="25">
        <f>Input!Y1841</f>
        <v>7997.2999999999402</v>
      </c>
    </row>
    <row r="1838" spans="1:2">
      <c r="A1838" t="str">
        <f>Input!U1842</f>
        <v>28-ago-2014</v>
      </c>
      <c r="B1838" s="25">
        <f>Input!Y1842</f>
        <v>7969.3999999999405</v>
      </c>
    </row>
    <row r="1839" spans="1:2">
      <c r="A1839" t="str">
        <f>Input!U1843</f>
        <v>29-ago-2014</v>
      </c>
      <c r="B1839" s="25">
        <f>Input!Y1843</f>
        <v>7959.3999999999405</v>
      </c>
    </row>
    <row r="1840" spans="1:2">
      <c r="A1840" t="str">
        <f>Input!U1844</f>
        <v xml:space="preserve">1-set-2014 </v>
      </c>
      <c r="B1840" s="25">
        <f>Input!Y1844</f>
        <v>7921.5999999999403</v>
      </c>
    </row>
    <row r="1841" spans="1:2">
      <c r="A1841" t="str">
        <f>Input!U1845</f>
        <v xml:space="preserve">2-set-2014 </v>
      </c>
      <c r="B1841" s="25">
        <f>Input!Y1845</f>
        <v>7903.3999999999405</v>
      </c>
    </row>
    <row r="1842" spans="1:2">
      <c r="A1842" t="str">
        <f>Input!U1846</f>
        <v xml:space="preserve">2-set-2014 </v>
      </c>
      <c r="B1842" s="25">
        <f>Input!Y1846</f>
        <v>7878.5999999999403</v>
      </c>
    </row>
    <row r="1843" spans="1:2">
      <c r="A1843" t="str">
        <f>Input!U1847</f>
        <v xml:space="preserve">3-set-2014 </v>
      </c>
      <c r="B1843" s="25">
        <f>Input!Y1847</f>
        <v>7971.7999999999402</v>
      </c>
    </row>
    <row r="1844" spans="1:2">
      <c r="A1844" t="str">
        <f>Input!U1848</f>
        <v xml:space="preserve">4-set-2014 </v>
      </c>
      <c r="B1844" s="25">
        <f>Input!Y1848</f>
        <v>7966.99999999994</v>
      </c>
    </row>
    <row r="1845" spans="1:2">
      <c r="A1845" t="str">
        <f>Input!U1849</f>
        <v xml:space="preserve">8-set-2014 </v>
      </c>
      <c r="B1845" s="25">
        <f>Input!Y1849</f>
        <v>8002.99999999994</v>
      </c>
    </row>
    <row r="1846" spans="1:2">
      <c r="A1846" t="str">
        <f>Input!U1850</f>
        <v>15-set-2014</v>
      </c>
      <c r="B1846" s="25">
        <f>Input!Y1850</f>
        <v>8037.6999999999398</v>
      </c>
    </row>
    <row r="1847" spans="1:2">
      <c r="A1847" t="str">
        <f>Input!U1851</f>
        <v>18-set-2014</v>
      </c>
      <c r="B1847" s="25">
        <f>Input!Y1851</f>
        <v>8099.6999999999398</v>
      </c>
    </row>
    <row r="1848" spans="1:2">
      <c r="A1848" t="str">
        <f>Input!U1852</f>
        <v>19-set-2014</v>
      </c>
      <c r="B1848" s="25">
        <f>Input!Y1852</f>
        <v>8086.3999999999396</v>
      </c>
    </row>
    <row r="1849" spans="1:2">
      <c r="A1849" t="str">
        <f>Input!U1853</f>
        <v>22-set-2014</v>
      </c>
      <c r="B1849" s="25">
        <f>Input!Y1853</f>
        <v>8075.8999999999396</v>
      </c>
    </row>
    <row r="1850" spans="1:2">
      <c r="A1850" t="str">
        <f>Input!U1854</f>
        <v>23-set-2014</v>
      </c>
      <c r="B1850" s="25">
        <f>Input!Y1854</f>
        <v>7967.6999999999398</v>
      </c>
    </row>
    <row r="1851" spans="1:2">
      <c r="A1851" t="str">
        <f>Input!U1855</f>
        <v>23-set-2014</v>
      </c>
      <c r="B1851" s="25">
        <f>Input!Y1855</f>
        <v>7892.8999999999396</v>
      </c>
    </row>
    <row r="1852" spans="1:2">
      <c r="A1852" t="str">
        <f>Input!U1856</f>
        <v>24-set-2014</v>
      </c>
      <c r="B1852" s="25">
        <f>Input!Y1856</f>
        <v>7963.0999999999394</v>
      </c>
    </row>
    <row r="1853" spans="1:2">
      <c r="A1853" t="str">
        <f>Input!U1857</f>
        <v>24-set-2014</v>
      </c>
      <c r="B1853" s="25">
        <f>Input!Y1857</f>
        <v>8021.9999999999391</v>
      </c>
    </row>
    <row r="1854" spans="1:2">
      <c r="A1854" t="str">
        <f>Input!U1858</f>
        <v>24-set-2014</v>
      </c>
      <c r="B1854" s="25">
        <f>Input!Y1858</f>
        <v>7978.1999999999389</v>
      </c>
    </row>
    <row r="1855" spans="1:2">
      <c r="A1855" t="str">
        <f>Input!U1859</f>
        <v>25-set-2014</v>
      </c>
      <c r="B1855" s="25">
        <f>Input!Y1859</f>
        <v>7948.0999999999385</v>
      </c>
    </row>
    <row r="1856" spans="1:2">
      <c r="A1856" t="str">
        <f>Input!U1860</f>
        <v>26-set-2014</v>
      </c>
      <c r="B1856" s="25">
        <f>Input!Y1860</f>
        <v>8000.7999999999383</v>
      </c>
    </row>
    <row r="1857" spans="1:2">
      <c r="A1857" t="str">
        <f>Input!U1861</f>
        <v>26-set-2014</v>
      </c>
      <c r="B1857" s="25">
        <f>Input!Y1861</f>
        <v>7949.9999999999382</v>
      </c>
    </row>
    <row r="1858" spans="1:2">
      <c r="A1858" t="str">
        <f>Input!U1862</f>
        <v>30-set-2014</v>
      </c>
      <c r="B1858" s="25">
        <f>Input!Y1862</f>
        <v>7925.199999999938</v>
      </c>
    </row>
    <row r="1859" spans="1:2">
      <c r="A1859" t="str">
        <f>Input!U1863</f>
        <v xml:space="preserve">1-ott-2014 </v>
      </c>
      <c r="B1859" s="25">
        <f>Input!Y1863</f>
        <v>7975.9999999999382</v>
      </c>
    </row>
    <row r="1860" spans="1:2">
      <c r="A1860" t="str">
        <f>Input!U1864</f>
        <v xml:space="preserve">2-ott-2014 </v>
      </c>
      <c r="B1860" s="25">
        <f>Input!Y1864</f>
        <v>7882.7999999999383</v>
      </c>
    </row>
    <row r="1861" spans="1:2">
      <c r="A1861" t="str">
        <f>Input!U1865</f>
        <v xml:space="preserve">2-ott-2014 </v>
      </c>
      <c r="B1861" s="25">
        <f>Input!Y1865</f>
        <v>7853.9999999999382</v>
      </c>
    </row>
    <row r="1862" spans="1:2">
      <c r="A1862" t="str">
        <f>Input!U1866</f>
        <v xml:space="preserve">2-ott-2014 </v>
      </c>
      <c r="B1862" s="25">
        <f>Input!Y1866</f>
        <v>7830.8999999999378</v>
      </c>
    </row>
    <row r="1863" spans="1:2">
      <c r="A1863" t="str">
        <f>Input!U1867</f>
        <v xml:space="preserve">3-ott-2014 </v>
      </c>
      <c r="B1863" s="25">
        <f>Input!Y1867</f>
        <v>7873.8999999999378</v>
      </c>
    </row>
    <row r="1864" spans="1:2">
      <c r="A1864" t="str">
        <f>Input!U1868</f>
        <v xml:space="preserve">7-ott-2014 </v>
      </c>
      <c r="B1864" s="25">
        <f>Input!Y1868</f>
        <v>7801.0999999999376</v>
      </c>
    </row>
    <row r="1865" spans="1:2">
      <c r="A1865" t="str">
        <f>Input!U1869</f>
        <v xml:space="preserve">8-ott-2014 </v>
      </c>
      <c r="B1865" s="25">
        <f>Input!Y1869</f>
        <v>7871.0999999999376</v>
      </c>
    </row>
    <row r="1866" spans="1:2">
      <c r="A1866" t="str">
        <f>Input!U1870</f>
        <v xml:space="preserve">8-ott-2014 </v>
      </c>
      <c r="B1866" s="25">
        <f>Input!Y1870</f>
        <v>7861.2999999999374</v>
      </c>
    </row>
    <row r="1867" spans="1:2">
      <c r="A1867" t="str">
        <f>Input!U1871</f>
        <v xml:space="preserve">8-ott-2014 </v>
      </c>
      <c r="B1867" s="25">
        <f>Input!Y1871</f>
        <v>7852.2999999999374</v>
      </c>
    </row>
    <row r="1868" spans="1:2">
      <c r="A1868" t="str">
        <f>Input!U1872</f>
        <v xml:space="preserve">9-ott-2014 </v>
      </c>
      <c r="B1868" s="25">
        <f>Input!Y1872</f>
        <v>8158.6999999999371</v>
      </c>
    </row>
    <row r="1869" spans="1:2">
      <c r="A1869" t="str">
        <f>Input!U1873</f>
        <v>14-ott-2014</v>
      </c>
      <c r="B1869" s="25">
        <f>Input!Y1873</f>
        <v>8105.8999999999369</v>
      </c>
    </row>
    <row r="1870" spans="1:2">
      <c r="A1870" t="str">
        <f>Input!U1874</f>
        <v>14-ott-2014</v>
      </c>
      <c r="B1870" s="25">
        <f>Input!Y1874</f>
        <v>8099.0999999999367</v>
      </c>
    </row>
    <row r="1871" spans="1:2">
      <c r="A1871" t="str">
        <f>Input!U1875</f>
        <v>15-ott-2014</v>
      </c>
      <c r="B1871" s="25">
        <f>Input!Y1875</f>
        <v>8108.3999999999369</v>
      </c>
    </row>
    <row r="1872" spans="1:2">
      <c r="A1872" t="str">
        <f>Input!U1876</f>
        <v>16-ott-2014</v>
      </c>
      <c r="B1872" s="25">
        <f>Input!Y1876</f>
        <v>8278.399999999936</v>
      </c>
    </row>
    <row r="1873" spans="1:2">
      <c r="A1873" t="str">
        <f>Input!U1877</f>
        <v>16-ott-2014</v>
      </c>
      <c r="B1873" s="25">
        <f>Input!Y1877</f>
        <v>8229.5999999999367</v>
      </c>
    </row>
    <row r="1874" spans="1:2">
      <c r="A1874" t="str">
        <f>Input!U1878</f>
        <v>16-ott-2014</v>
      </c>
      <c r="B1874" s="25">
        <f>Input!Y1878</f>
        <v>8258.7999999999374</v>
      </c>
    </row>
    <row r="1875" spans="1:2">
      <c r="A1875" t="str">
        <f>Input!U1879</f>
        <v>20-ott-2014</v>
      </c>
      <c r="B1875" s="25">
        <f>Input!Y1879</f>
        <v>8307.1999999999371</v>
      </c>
    </row>
    <row r="1876" spans="1:2">
      <c r="A1876" t="str">
        <f>Input!U1880</f>
        <v>21-ott-2014</v>
      </c>
      <c r="B1876" s="25">
        <f>Input!Y1880</f>
        <v>8450.1999999999371</v>
      </c>
    </row>
    <row r="1877" spans="1:2">
      <c r="A1877" t="str">
        <f>Input!U1881</f>
        <v>21-ott-2014</v>
      </c>
      <c r="B1877" s="25">
        <f>Input!Y1881</f>
        <v>8457.3999999999378</v>
      </c>
    </row>
    <row r="1878" spans="1:2">
      <c r="A1878" t="str">
        <f>Input!U1882</f>
        <v>22-ott-2014</v>
      </c>
      <c r="B1878" s="25">
        <f>Input!Y1882</f>
        <v>8461.5999999999385</v>
      </c>
    </row>
    <row r="1879" spans="1:2">
      <c r="A1879" t="str">
        <f>Input!U1883</f>
        <v>23-ott-2014</v>
      </c>
      <c r="B1879" s="25">
        <f>Input!Y1883</f>
        <v>8474.7999999999392</v>
      </c>
    </row>
    <row r="1880" spans="1:2">
      <c r="A1880" t="str">
        <f>Input!U1884</f>
        <v>23-ott-2014</v>
      </c>
      <c r="B1880" s="25">
        <f>Input!Y1884</f>
        <v>8589.7999999999392</v>
      </c>
    </row>
    <row r="1881" spans="1:2">
      <c r="A1881" t="str">
        <f>Input!U1885</f>
        <v>24-ott-2014</v>
      </c>
      <c r="B1881" s="25">
        <f>Input!Y1885</f>
        <v>8557.6999999999389</v>
      </c>
    </row>
    <row r="1882" spans="1:2">
      <c r="A1882" t="str">
        <f>Input!U1886</f>
        <v>28-ott-2014</v>
      </c>
      <c r="B1882" s="25">
        <f>Input!Y1886</f>
        <v>8733.2999999999392</v>
      </c>
    </row>
    <row r="1883" spans="1:2">
      <c r="A1883" t="str">
        <f>Input!U1887</f>
        <v>28-ott-2014</v>
      </c>
      <c r="B1883" s="25">
        <f>Input!Y1887</f>
        <v>8754.49999999994</v>
      </c>
    </row>
    <row r="1884" spans="1:2">
      <c r="A1884" t="str">
        <f>Input!U1888</f>
        <v>30-ott-2014</v>
      </c>
      <c r="B1884" s="25">
        <f>Input!Y1888</f>
        <v>8554.49999999994</v>
      </c>
    </row>
    <row r="1885" spans="1:2">
      <c r="A1885" t="str">
        <f>Input!U1889</f>
        <v>30-ott-2014</v>
      </c>
      <c r="B1885" s="25">
        <f>Input!Y1889</f>
        <v>8712.7999999999392</v>
      </c>
    </row>
    <row r="1886" spans="1:2">
      <c r="A1886" t="str">
        <f>Input!U1890</f>
        <v>31-ott-2014</v>
      </c>
      <c r="B1886" s="25">
        <f>Input!Y1890</f>
        <v>8721.8999999999396</v>
      </c>
    </row>
    <row r="1887" spans="1:2">
      <c r="A1887" t="str">
        <f>Input!U1891</f>
        <v xml:space="preserve">3-nov-2014 </v>
      </c>
      <c r="B1887" s="25">
        <f>Input!Y1891</f>
        <v>8700.0999999999403</v>
      </c>
    </row>
    <row r="1888" spans="1:2">
      <c r="A1888" t="str">
        <f>Input!U1892</f>
        <v xml:space="preserve">4-nov-2014 </v>
      </c>
      <c r="B1888" s="25">
        <f>Input!Y1892</f>
        <v>8627.2999999999411</v>
      </c>
    </row>
    <row r="1889" spans="1:2">
      <c r="A1889" t="str">
        <f>Input!U1893</f>
        <v xml:space="preserve">4-nov-2014 </v>
      </c>
      <c r="B1889" s="25">
        <f>Input!Y1893</f>
        <v>8684.2999999999411</v>
      </c>
    </row>
    <row r="1890" spans="1:2">
      <c r="A1890" t="str">
        <f>Input!U1894</f>
        <v xml:space="preserve">5-nov-2014 </v>
      </c>
      <c r="B1890" s="25">
        <f>Input!Y1894</f>
        <v>8755.1999999999407</v>
      </c>
    </row>
    <row r="1891" spans="1:2">
      <c r="A1891" t="str">
        <f>Input!U1895</f>
        <v xml:space="preserve">7-nov-2014 </v>
      </c>
      <c r="B1891" s="25">
        <f>Input!Y1895</f>
        <v>8912.5999999999403</v>
      </c>
    </row>
    <row r="1892" spans="1:2">
      <c r="A1892" t="str">
        <f>Input!U1896</f>
        <v>10-nov-2014</v>
      </c>
      <c r="B1892" s="25">
        <f>Input!Y1896</f>
        <v>8969.7999999999411</v>
      </c>
    </row>
    <row r="1893" spans="1:2">
      <c r="A1893" t="str">
        <f>Input!U1897</f>
        <v>10-nov-2014</v>
      </c>
      <c r="B1893" s="25">
        <f>Input!Y1897</f>
        <v>8939.8999999999414</v>
      </c>
    </row>
    <row r="1894" spans="1:2">
      <c r="A1894" t="str">
        <f>Input!U1898</f>
        <v>11-nov-2014</v>
      </c>
      <c r="B1894" s="25">
        <f>Input!Y1898</f>
        <v>8886.2999999999411</v>
      </c>
    </row>
    <row r="1895" spans="1:2">
      <c r="A1895" t="str">
        <f>Input!U1899</f>
        <v>11-nov-2014</v>
      </c>
      <c r="B1895" s="25">
        <f>Input!Y1899</f>
        <v>8976.7999999999411</v>
      </c>
    </row>
    <row r="1896" spans="1:2">
      <c r="A1896" t="str">
        <f>Input!U1900</f>
        <v>12-nov-2014</v>
      </c>
      <c r="B1896" s="25">
        <f>Input!Y1900</f>
        <v>9004.7999999999411</v>
      </c>
    </row>
    <row r="1897" spans="1:2">
      <c r="A1897" t="str">
        <f>Input!U1901</f>
        <v>14-nov-2014</v>
      </c>
      <c r="B1897" s="25">
        <f>Input!Y1901</f>
        <v>8997.9999999999418</v>
      </c>
    </row>
    <row r="1898" spans="1:2">
      <c r="A1898" t="str">
        <f>Input!U1902</f>
        <v>14-nov-2014</v>
      </c>
      <c r="B1898" s="25">
        <f>Input!Y1902</f>
        <v>8963.1999999999425</v>
      </c>
    </row>
    <row r="1899" spans="1:2">
      <c r="A1899" t="str">
        <f>Input!U1903</f>
        <v>17-nov-2014</v>
      </c>
      <c r="B1899" s="25">
        <f>Input!Y1903</f>
        <v>9089.2999999999429</v>
      </c>
    </row>
    <row r="1900" spans="1:2">
      <c r="A1900" t="str">
        <f>Input!U1904</f>
        <v>17-nov-2014</v>
      </c>
      <c r="B1900" s="25">
        <f>Input!Y1904</f>
        <v>9298.2999999999429</v>
      </c>
    </row>
    <row r="1901" spans="1:2">
      <c r="A1901" t="str">
        <f>Input!U1905</f>
        <v>17-nov-2014</v>
      </c>
      <c r="B1901" s="25">
        <f>Input!Y1905</f>
        <v>9539.1999999999425</v>
      </c>
    </row>
    <row r="1902" spans="1:2">
      <c r="A1902" t="str">
        <f>Input!U1906</f>
        <v>18-nov-2014</v>
      </c>
      <c r="B1902" s="25">
        <f>Input!Y1906</f>
        <v>9672.3999999999432</v>
      </c>
    </row>
    <row r="1903" spans="1:2">
      <c r="A1903" t="str">
        <f>Input!U1907</f>
        <v>19-nov-2014</v>
      </c>
      <c r="B1903" s="25">
        <f>Input!Y1907</f>
        <v>9646.099999999944</v>
      </c>
    </row>
    <row r="1904" spans="1:2">
      <c r="A1904" t="str">
        <f>Input!U1908</f>
        <v>20-nov-2014</v>
      </c>
      <c r="B1904" s="25">
        <f>Input!Y1908</f>
        <v>9606.2999999999447</v>
      </c>
    </row>
    <row r="1905" spans="1:2">
      <c r="A1905" t="str">
        <f>Input!U1909</f>
        <v>20-nov-2014</v>
      </c>
      <c r="B1905" s="25">
        <f>Input!Y1909</f>
        <v>9838.2999999999447</v>
      </c>
    </row>
    <row r="1906" spans="1:2">
      <c r="A1906" t="str">
        <f>Input!U1910</f>
        <v>21-nov-2014</v>
      </c>
      <c r="B1906" s="25">
        <f>Input!Y1910</f>
        <v>9943.8999999999451</v>
      </c>
    </row>
    <row r="1907" spans="1:2">
      <c r="A1907" t="str">
        <f>Input!U1911</f>
        <v>24-nov-2014</v>
      </c>
      <c r="B1907" s="25">
        <f>Input!Y1911</f>
        <v>9901.0999999999458</v>
      </c>
    </row>
    <row r="1908" spans="1:2">
      <c r="A1908" t="str">
        <f>Input!U1912</f>
        <v>25-nov-2014</v>
      </c>
      <c r="B1908" s="25">
        <f>Input!Y1912</f>
        <v>9898.0999999999458</v>
      </c>
    </row>
    <row r="1909" spans="1:2">
      <c r="A1909" t="str">
        <f>Input!U1913</f>
        <v>25-nov-2014</v>
      </c>
      <c r="B1909" s="25">
        <f>Input!Y1913</f>
        <v>9865.0999999999458</v>
      </c>
    </row>
    <row r="1910" spans="1:2">
      <c r="A1910" t="str">
        <f>Input!U1914</f>
        <v>26-nov-2014</v>
      </c>
      <c r="B1910" s="25">
        <f>Input!Y1914</f>
        <v>9892.6999999999462</v>
      </c>
    </row>
    <row r="1911" spans="1:2">
      <c r="A1911" t="str">
        <f>Input!U1915</f>
        <v>27-nov-2014</v>
      </c>
      <c r="B1911" s="25">
        <f>Input!Y1915</f>
        <v>9871.8999999999469</v>
      </c>
    </row>
    <row r="1912" spans="1:2">
      <c r="A1912" t="str">
        <f>Input!U1916</f>
        <v xml:space="preserve">1-dic-2014 </v>
      </c>
      <c r="B1912" s="25">
        <f>Input!Y1916</f>
        <v>9824.0999999999476</v>
      </c>
    </row>
    <row r="1913" spans="1:2">
      <c r="A1913" t="str">
        <f>Input!U1917</f>
        <v xml:space="preserve">5-dic-2014 </v>
      </c>
      <c r="B1913" s="25">
        <f>Input!Y1917</f>
        <v>10028.099999999948</v>
      </c>
    </row>
    <row r="1914" spans="1:2">
      <c r="A1914" t="str">
        <f>Input!U1918</f>
        <v xml:space="preserve">5-dic-2014 </v>
      </c>
      <c r="B1914" s="25">
        <f>Input!Y1918</f>
        <v>10099.399999999947</v>
      </c>
    </row>
    <row r="1915" spans="1:2">
      <c r="A1915" t="str">
        <f>Input!U1919</f>
        <v xml:space="preserve">5-dic-2014 </v>
      </c>
      <c r="B1915" s="25">
        <f>Input!Y1919</f>
        <v>10230.799999999947</v>
      </c>
    </row>
    <row r="1916" spans="1:2">
      <c r="A1916" t="str">
        <f>Input!U1920</f>
        <v xml:space="preserve">8-dic-2014 </v>
      </c>
      <c r="B1916" s="25">
        <f>Input!Y1920</f>
        <v>10313.799999999947</v>
      </c>
    </row>
    <row r="1917" spans="1:2">
      <c r="A1917" t="str">
        <f>Input!U1921</f>
        <v xml:space="preserve">8-dic-2014 </v>
      </c>
      <c r="B1917" s="25">
        <f>Input!Y1921</f>
        <v>10380.999999999947</v>
      </c>
    </row>
    <row r="1918" spans="1:2">
      <c r="A1918" t="str">
        <f>Input!U1922</f>
        <v xml:space="preserve">9-dic-2014 </v>
      </c>
      <c r="B1918" s="25">
        <f>Input!Y1922</f>
        <v>10478.199999999948</v>
      </c>
    </row>
    <row r="1919" spans="1:2">
      <c r="A1919" t="str">
        <f>Input!U1923</f>
        <v>11-dic-2014</v>
      </c>
      <c r="B1919" s="25">
        <f>Input!Y1923</f>
        <v>10409.199999999948</v>
      </c>
    </row>
    <row r="1920" spans="1:2">
      <c r="A1920" t="str">
        <f>Input!U1924</f>
        <v>11-dic-2014</v>
      </c>
      <c r="B1920" s="25">
        <f>Input!Y1924</f>
        <v>10371.699999999948</v>
      </c>
    </row>
    <row r="1921" spans="1:2">
      <c r="A1921" t="str">
        <f>Input!U1925</f>
        <v>11-dic-2014</v>
      </c>
      <c r="B1921" s="25">
        <f>Input!Y1925</f>
        <v>10171.699999999948</v>
      </c>
    </row>
    <row r="1922" spans="1:2">
      <c r="A1922" t="str">
        <f>Input!U1926</f>
        <v>11-dic-2014</v>
      </c>
      <c r="B1922" s="25">
        <f>Input!Y1926</f>
        <v>10103.899999999949</v>
      </c>
    </row>
    <row r="1923" spans="1:2">
      <c r="A1923" t="str">
        <f>Input!U1927</f>
        <v>11-dic-2014</v>
      </c>
      <c r="B1923" s="25">
        <f>Input!Y1927</f>
        <v>10083.099999999949</v>
      </c>
    </row>
    <row r="1924" spans="1:2">
      <c r="A1924" t="str">
        <f>Input!U1928</f>
        <v>11-dic-2014</v>
      </c>
      <c r="B1924" s="25">
        <f>Input!Y1928</f>
        <v>10110.29999999995</v>
      </c>
    </row>
    <row r="1925" spans="1:2">
      <c r="A1925" t="str">
        <f>Input!U1929</f>
        <v>12-dic-2014</v>
      </c>
      <c r="B1925" s="25">
        <f>Input!Y1929</f>
        <v>10224.399999999951</v>
      </c>
    </row>
    <row r="1926" spans="1:2">
      <c r="A1926" t="str">
        <f>Input!U1930</f>
        <v>16-dic-2014</v>
      </c>
      <c r="B1926" s="25">
        <f>Input!Y1930</f>
        <v>10181.599999999951</v>
      </c>
    </row>
    <row r="1927" spans="1:2">
      <c r="A1927" t="str">
        <f>Input!U1931</f>
        <v>17-dic-2014</v>
      </c>
      <c r="B1927" s="25">
        <f>Input!Y1931</f>
        <v>10357.999999999951</v>
      </c>
    </row>
    <row r="1928" spans="1:2">
      <c r="A1928" t="str">
        <f>Input!U1932</f>
        <v>19-dic-2014</v>
      </c>
      <c r="B1928" s="25">
        <f>Input!Y1932</f>
        <v>10305.499999999951</v>
      </c>
    </row>
    <row r="1929" spans="1:2">
      <c r="A1929" t="str">
        <f>Input!U1933</f>
        <v>22-dic-2014</v>
      </c>
      <c r="B1929" s="25">
        <f>Input!Y1933</f>
        <v>10336.499999999951</v>
      </c>
    </row>
    <row r="1930" spans="1:2">
      <c r="A1930" t="str">
        <f>Input!U1934</f>
        <v>24-dic-2014</v>
      </c>
      <c r="B1930" s="25">
        <f>Input!Y1934</f>
        <v>10338.79999999995</v>
      </c>
    </row>
    <row r="1931" spans="1:2">
      <c r="A1931" t="str">
        <f>Input!U1935</f>
        <v>30-dic-2014</v>
      </c>
      <c r="B1931" s="25">
        <f>Input!Y1935</f>
        <v>10427.29999999995</v>
      </c>
    </row>
    <row r="1932" spans="1:2">
      <c r="A1932" t="str">
        <f>Input!U1936</f>
        <v>31-dic-2014</v>
      </c>
      <c r="B1932" s="25">
        <f>Input!Y1936</f>
        <v>10414.499999999951</v>
      </c>
    </row>
    <row r="1933" spans="1:2">
      <c r="A1933" t="str">
        <f>Input!U1937</f>
        <v xml:space="preserve">2-gen-2015 </v>
      </c>
      <c r="B1933" s="25">
        <f>Input!Y1937</f>
        <v>10472.699999999952</v>
      </c>
    </row>
    <row r="1934" spans="1:2">
      <c r="A1934" t="str">
        <f>Input!U1938</f>
        <v xml:space="preserve">5-gen-2015 </v>
      </c>
      <c r="B1934" s="25">
        <f>Input!Y1938</f>
        <v>10872.699999999952</v>
      </c>
    </row>
    <row r="1935" spans="1:2">
      <c r="A1935" t="str">
        <f>Input!U1939</f>
        <v xml:space="preserve">6-gen-2015 </v>
      </c>
      <c r="B1935" s="25">
        <f>Input!Y1939</f>
        <v>10897.899999999952</v>
      </c>
    </row>
    <row r="1936" spans="1:2">
      <c r="A1936" t="str">
        <f>Input!U1940</f>
        <v xml:space="preserve">7-gen-2015 </v>
      </c>
      <c r="B1936" s="25">
        <f>Input!Y1940</f>
        <v>10910.999999999953</v>
      </c>
    </row>
    <row r="1937" spans="1:2">
      <c r="A1937" t="str">
        <f>Input!U1941</f>
        <v xml:space="preserve">7-gen-2015 </v>
      </c>
      <c r="B1937" s="25">
        <f>Input!Y1941</f>
        <v>10840.199999999953</v>
      </c>
    </row>
    <row r="1938" spans="1:2">
      <c r="A1938" t="str">
        <f>Input!U1942</f>
        <v xml:space="preserve">9-gen-2015 </v>
      </c>
      <c r="B1938" s="25">
        <f>Input!Y1942</f>
        <v>10789.399999999954</v>
      </c>
    </row>
    <row r="1939" spans="1:2">
      <c r="A1939" t="str">
        <f>Input!U1943</f>
        <v xml:space="preserve">9-gen-2015 </v>
      </c>
      <c r="B1939" s="25">
        <f>Input!Y1943</f>
        <v>10993.999999999955</v>
      </c>
    </row>
    <row r="1940" spans="1:2">
      <c r="A1940" t="str">
        <f>Input!U1944</f>
        <v xml:space="preserve">9-gen-2015 </v>
      </c>
      <c r="B1940" s="25">
        <f>Input!Y1944</f>
        <v>10992.499999999955</v>
      </c>
    </row>
    <row r="1941" spans="1:2">
      <c r="A1941" t="str">
        <f>Input!U1945</f>
        <v>12-gen-2015</v>
      </c>
      <c r="B1941" s="25">
        <f>Input!Y1945</f>
        <v>10792.499999999955</v>
      </c>
    </row>
    <row r="1942" spans="1:2">
      <c r="A1942" t="str">
        <f>Input!U1946</f>
        <v>13-gen-2015</v>
      </c>
      <c r="B1942" s="25">
        <f>Input!Y1946</f>
        <v>10801.599999999955</v>
      </c>
    </row>
    <row r="1943" spans="1:2">
      <c r="A1943" t="str">
        <f>Input!U1947</f>
        <v>15-gen-2015</v>
      </c>
      <c r="B1943" s="25">
        <f>Input!Y1947</f>
        <v>10820.799999999956</v>
      </c>
    </row>
    <row r="1944" spans="1:2">
      <c r="A1944" t="str">
        <f>Input!U1948</f>
        <v>15-gen-2015</v>
      </c>
      <c r="B1944" s="25">
        <f>Input!Y1948</f>
        <v>10782.999999999956</v>
      </c>
    </row>
    <row r="1945" spans="1:2">
      <c r="A1945" t="str">
        <f>Input!U1949</f>
        <v>16-gen-2015</v>
      </c>
      <c r="B1945" s="25">
        <f>Input!Y1949</f>
        <v>10713.999999999956</v>
      </c>
    </row>
    <row r="1946" spans="1:2">
      <c r="A1946" t="str">
        <f>Input!U1950</f>
        <v>16-gen-2015</v>
      </c>
      <c r="B1946" s="25">
        <f>Input!Y1950</f>
        <v>10716.099999999957</v>
      </c>
    </row>
    <row r="1947" spans="1:2">
      <c r="A1947" t="str">
        <f>Input!U1951</f>
        <v>19-gen-2015</v>
      </c>
      <c r="B1947" s="25">
        <f>Input!Y1951</f>
        <v>10755.299999999957</v>
      </c>
    </row>
    <row r="1948" spans="1:2">
      <c r="A1948" t="str">
        <f>Input!U1952</f>
        <v>20-gen-2015</v>
      </c>
      <c r="B1948" s="25">
        <f>Input!Y1952</f>
        <v>10721.499999999958</v>
      </c>
    </row>
    <row r="1949" spans="1:2">
      <c r="A1949" t="str">
        <f>Input!U1953</f>
        <v>20-gen-2015</v>
      </c>
      <c r="B1949" s="25">
        <f>Input!Y1953</f>
        <v>10717.099999999959</v>
      </c>
    </row>
    <row r="1950" spans="1:2">
      <c r="A1950" t="str">
        <f>Input!U1954</f>
        <v>22-gen-2015</v>
      </c>
      <c r="B1950" s="25">
        <f>Input!Y1954</f>
        <v>10930.099999999959</v>
      </c>
    </row>
    <row r="1951" spans="1:2">
      <c r="A1951" t="str">
        <f>Input!U1955</f>
        <v>23-gen-2015</v>
      </c>
      <c r="B1951" s="25">
        <f>Input!Y1955</f>
        <v>10979.599999999959</v>
      </c>
    </row>
    <row r="1952" spans="1:2">
      <c r="A1952" t="str">
        <f>Input!U1956</f>
        <v>27-gen-2015</v>
      </c>
      <c r="B1952" s="25">
        <f>Input!Y1956</f>
        <v>11014.199999999959</v>
      </c>
    </row>
    <row r="1953" spans="1:2">
      <c r="A1953" t="str">
        <f>Input!U1957</f>
        <v>27-gen-2015</v>
      </c>
      <c r="B1953" s="25">
        <f>Input!Y1957</f>
        <v>11073.699999999959</v>
      </c>
    </row>
    <row r="1954" spans="1:2">
      <c r="A1954" t="str">
        <f>Input!U1958</f>
        <v>27-gen-2015</v>
      </c>
      <c r="B1954" s="25">
        <f>Input!Y1958</f>
        <v>11225.89999999996</v>
      </c>
    </row>
    <row r="1955" spans="1:2">
      <c r="A1955" t="str">
        <f>Input!U1959</f>
        <v>28-gen-2015</v>
      </c>
      <c r="B1955" s="25">
        <f>Input!Y1959</f>
        <v>11154.09999999996</v>
      </c>
    </row>
    <row r="1956" spans="1:2">
      <c r="A1956" t="str">
        <f>Input!U1960</f>
        <v>29-gen-2015</v>
      </c>
      <c r="B1956" s="25">
        <f>Input!Y1960</f>
        <v>11200.299999999961</v>
      </c>
    </row>
    <row r="1957" spans="1:2">
      <c r="A1957" t="str">
        <f>Input!U1961</f>
        <v>30-gen-2015</v>
      </c>
      <c r="B1957" s="25">
        <f>Input!Y1961</f>
        <v>11200.499999999962</v>
      </c>
    </row>
    <row r="1958" spans="1:2">
      <c r="A1958" t="str">
        <f>Input!U1962</f>
        <v xml:space="preserve">2-feb-2015 </v>
      </c>
      <c r="B1958" s="25">
        <f>Input!Y1962</f>
        <v>11211.699999999963</v>
      </c>
    </row>
    <row r="1959" spans="1:2">
      <c r="A1959" t="str">
        <f>Input!U1963</f>
        <v xml:space="preserve">4-feb-2015 </v>
      </c>
      <c r="B1959" s="25">
        <f>Input!Y1963</f>
        <v>11148.899999999963</v>
      </c>
    </row>
    <row r="1960" spans="1:2">
      <c r="A1960" t="str">
        <f>Input!U1964</f>
        <v xml:space="preserve">5-feb-2015 </v>
      </c>
      <c r="B1960" s="25">
        <f>Input!Y1964</f>
        <v>11123.099999999964</v>
      </c>
    </row>
    <row r="1961" spans="1:2">
      <c r="A1961" t="str">
        <f>Input!U1965</f>
        <v xml:space="preserve">5-feb-2015 </v>
      </c>
      <c r="B1961" s="25">
        <f>Input!Y1965</f>
        <v>11052.299999999965</v>
      </c>
    </row>
    <row r="1962" spans="1:2">
      <c r="A1962" t="str">
        <f>Input!U1966</f>
        <v xml:space="preserve">5-feb-2015 </v>
      </c>
      <c r="B1962" s="25">
        <f>Input!Y1966</f>
        <v>10994.299999999965</v>
      </c>
    </row>
    <row r="1963" spans="1:2">
      <c r="A1963" t="str">
        <f>Input!U1967</f>
        <v xml:space="preserve">6-feb-2015 </v>
      </c>
      <c r="B1963" s="25">
        <f>Input!Y1967</f>
        <v>11127.499999999965</v>
      </c>
    </row>
    <row r="1964" spans="1:2">
      <c r="A1964" t="str">
        <f>Input!U1968</f>
        <v xml:space="preserve">9-feb-2015 </v>
      </c>
      <c r="B1964" s="25">
        <f>Input!Y1968</f>
        <v>11069.699999999966</v>
      </c>
    </row>
    <row r="1965" spans="1:2">
      <c r="A1965" t="str">
        <f>Input!U1969</f>
        <v>10-feb-2015</v>
      </c>
      <c r="B1965" s="25">
        <f>Input!Y1969</f>
        <v>11150.199999999966</v>
      </c>
    </row>
    <row r="1966" spans="1:2">
      <c r="A1966" t="str">
        <f>Input!U1970</f>
        <v>10-feb-2015</v>
      </c>
      <c r="B1966" s="25">
        <f>Input!Y1970</f>
        <v>11165.399999999967</v>
      </c>
    </row>
    <row r="1967" spans="1:2">
      <c r="A1967" t="str">
        <f>Input!U1971</f>
        <v>11-feb-2015</v>
      </c>
      <c r="B1967" s="25">
        <f>Input!Y1971</f>
        <v>11140.599999999968</v>
      </c>
    </row>
    <row r="1968" spans="1:2">
      <c r="A1968" t="str">
        <f>Input!U1972</f>
        <v>12-feb-2015</v>
      </c>
      <c r="B1968" s="25">
        <f>Input!Y1972</f>
        <v>11274.699999999968</v>
      </c>
    </row>
    <row r="1969" spans="1:2">
      <c r="A1969" t="str">
        <f>Input!U1973</f>
        <v>12-feb-2015</v>
      </c>
      <c r="B1969" s="25">
        <f>Input!Y1973</f>
        <v>11329.099999999968</v>
      </c>
    </row>
    <row r="1970" spans="1:2">
      <c r="A1970" t="str">
        <f>Input!U1974</f>
        <v>13-feb-2015</v>
      </c>
      <c r="B1970" s="25">
        <f>Input!Y1974</f>
        <v>11327.699999999968</v>
      </c>
    </row>
    <row r="1971" spans="1:2">
      <c r="A1971" t="str">
        <f>Input!U1975</f>
        <v>17-feb-2015</v>
      </c>
      <c r="B1971" s="25">
        <f>Input!Y1975</f>
        <v>11251.899999999969</v>
      </c>
    </row>
    <row r="1972" spans="1:2">
      <c r="A1972" t="str">
        <f>Input!U1976</f>
        <v>17-feb-2015</v>
      </c>
      <c r="B1972" s="25">
        <f>Input!Y1976</f>
        <v>11296.799999999968</v>
      </c>
    </row>
    <row r="1973" spans="1:2">
      <c r="A1973" t="str">
        <f>Input!U1977</f>
        <v>17-feb-2015</v>
      </c>
      <c r="B1973" s="25">
        <f>Input!Y1977</f>
        <v>11218.299999999968</v>
      </c>
    </row>
    <row r="1974" spans="1:2">
      <c r="A1974" t="str">
        <f>Input!U1978</f>
        <v>18-feb-2015</v>
      </c>
      <c r="B1974" s="25">
        <f>Input!Y1978</f>
        <v>11189.199999999968</v>
      </c>
    </row>
    <row r="1975" spans="1:2">
      <c r="A1975" t="str">
        <f>Input!U1979</f>
        <v>19-feb-2015</v>
      </c>
      <c r="B1975" s="25">
        <f>Input!Y1979</f>
        <v>11198.399999999969</v>
      </c>
    </row>
    <row r="1976" spans="1:2">
      <c r="A1976" t="str">
        <f>Input!U1980</f>
        <v>19-feb-2015</v>
      </c>
      <c r="B1976" s="25">
        <f>Input!Y1980</f>
        <v>11136.399999999969</v>
      </c>
    </row>
    <row r="1977" spans="1:2">
      <c r="A1977" t="str">
        <f>Input!U1981</f>
        <v>20-feb-2015</v>
      </c>
      <c r="B1977" s="25">
        <f>Input!Y1981</f>
        <v>11228.599999999969</v>
      </c>
    </row>
    <row r="1978" spans="1:2">
      <c r="A1978" t="str">
        <f>Input!U1982</f>
        <v>20-feb-2015</v>
      </c>
      <c r="B1978" s="25">
        <f>Input!Y1982</f>
        <v>11179.79999999997</v>
      </c>
    </row>
    <row r="1979" spans="1:2">
      <c r="A1979" t="str">
        <f>Input!U1983</f>
        <v>24-feb-2015</v>
      </c>
      <c r="B1979" s="25">
        <f>Input!Y1983</f>
        <v>11261.899999999971</v>
      </c>
    </row>
    <row r="1980" spans="1:2">
      <c r="A1980" t="str">
        <f>Input!U1984</f>
        <v>24-feb-2015</v>
      </c>
      <c r="B1980" s="25">
        <f>Input!Y1984</f>
        <v>11247.599999999971</v>
      </c>
    </row>
    <row r="1981" spans="1:2">
      <c r="A1981" t="str">
        <f>Input!U1985</f>
        <v>25-feb-2015</v>
      </c>
      <c r="B1981" s="25">
        <f>Input!Y1985</f>
        <v>11214.799999999972</v>
      </c>
    </row>
    <row r="1982" spans="1:2">
      <c r="A1982" t="str">
        <f>Input!U1986</f>
        <v>25-feb-2015</v>
      </c>
      <c r="B1982" s="25">
        <f>Input!Y1986</f>
        <v>11213.199999999972</v>
      </c>
    </row>
    <row r="1983" spans="1:2">
      <c r="A1983" t="str">
        <f>Input!U1987</f>
        <v>26-feb-2015</v>
      </c>
      <c r="B1983" s="25">
        <f>Input!Y1987</f>
        <v>11300.299999999972</v>
      </c>
    </row>
    <row r="1984" spans="1:2">
      <c r="A1984" t="str">
        <f>Input!U1988</f>
        <v>27-feb-2015</v>
      </c>
      <c r="B1984" s="25">
        <f>Input!Y1988</f>
        <v>11277.399999999972</v>
      </c>
    </row>
    <row r="1985" spans="1:2">
      <c r="A1985" t="str">
        <f>Input!U1989</f>
        <v>27-feb-2015</v>
      </c>
      <c r="B1985" s="25">
        <f>Input!Y1989</f>
        <v>11329.999999999973</v>
      </c>
    </row>
    <row r="1986" spans="1:2">
      <c r="A1986" t="str">
        <f>Input!U1990</f>
        <v xml:space="preserve">3-mar-2015 </v>
      </c>
      <c r="B1986" s="25">
        <f>Input!Y1990</f>
        <v>11436.899999999972</v>
      </c>
    </row>
    <row r="1987" spans="1:2">
      <c r="A1987" t="str">
        <f>Input!U1991</f>
        <v xml:space="preserve">4-mar-2015 </v>
      </c>
      <c r="B1987" s="25">
        <f>Input!Y1991</f>
        <v>11371.099999999973</v>
      </c>
    </row>
    <row r="1988" spans="1:2">
      <c r="A1988" t="str">
        <f>Input!U1992</f>
        <v>10-mar-2015</v>
      </c>
      <c r="B1988" s="25">
        <f>Input!Y1992</f>
        <v>11296.499999999973</v>
      </c>
    </row>
    <row r="1989" spans="1:2">
      <c r="A1989" t="str">
        <f>Input!U1993</f>
        <v>10-mar-2015</v>
      </c>
      <c r="B1989" s="25">
        <f>Input!Y1993</f>
        <v>11380.699999999973</v>
      </c>
    </row>
    <row r="1990" spans="1:2">
      <c r="A1990" t="str">
        <f>Input!U1994</f>
        <v>11-mar-2015</v>
      </c>
      <c r="B1990" s="25">
        <f>Input!Y1994</f>
        <v>11630.299999999974</v>
      </c>
    </row>
    <row r="1991" spans="1:2">
      <c r="A1991" t="str">
        <f>Input!U1995</f>
        <v>12-mar-2015</v>
      </c>
      <c r="B1991" s="25">
        <f>Input!Y1995</f>
        <v>11648.799999999974</v>
      </c>
    </row>
    <row r="1992" spans="1:2">
      <c r="A1992" t="str">
        <f>Input!U1996</f>
        <v>16-mar-2015</v>
      </c>
      <c r="B1992" s="25">
        <f>Input!Y1996</f>
        <v>11912.799999999974</v>
      </c>
    </row>
    <row r="1993" spans="1:2">
      <c r="A1993" t="str">
        <f>Input!U1997</f>
        <v>17-mar-2015</v>
      </c>
      <c r="B1993" s="25">
        <f>Input!Y1997</f>
        <v>12044.699999999973</v>
      </c>
    </row>
    <row r="1994" spans="1:2">
      <c r="A1994" t="str">
        <f>Input!U1998</f>
        <v>17-mar-2015</v>
      </c>
      <c r="B1994" s="25">
        <f>Input!Y1998</f>
        <v>12023.099999999973</v>
      </c>
    </row>
    <row r="1995" spans="1:2">
      <c r="A1995" t="str">
        <f>Input!U1999</f>
        <v>18-mar-2015</v>
      </c>
      <c r="B1995" s="25">
        <f>Input!Y1999</f>
        <v>12105.299999999974</v>
      </c>
    </row>
    <row r="1996" spans="1:2">
      <c r="A1996" t="str">
        <f>Input!U2000</f>
        <v>18-mar-2015</v>
      </c>
      <c r="B1996" s="25">
        <f>Input!Y2000</f>
        <v>12201.499999999975</v>
      </c>
    </row>
    <row r="1997" spans="1:2">
      <c r="A1997" t="str">
        <f>Input!U2001</f>
        <v>18-mar-2015</v>
      </c>
      <c r="B1997" s="25">
        <f>Input!Y2001</f>
        <v>12135.699999999975</v>
      </c>
    </row>
    <row r="1998" spans="1:2">
      <c r="A1998" t="str">
        <f>Input!U2002</f>
        <v>19-mar-2015</v>
      </c>
      <c r="B1998" s="25">
        <f>Input!Y2002</f>
        <v>12110.899999999976</v>
      </c>
    </row>
    <row r="1999" spans="1:2">
      <c r="A1999" t="str">
        <f>Input!U2003</f>
        <v>20-mar-2015</v>
      </c>
      <c r="B1999" s="25">
        <f>Input!Y2003</f>
        <v>12196.899999999976</v>
      </c>
    </row>
    <row r="2000" spans="1:2">
      <c r="A2000" t="str">
        <f>Input!U2004</f>
        <v>20-mar-2015</v>
      </c>
      <c r="B2000" s="25">
        <f>Input!Y2004</f>
        <v>12310.899999999976</v>
      </c>
    </row>
    <row r="2001" spans="1:2">
      <c r="A2001" t="str">
        <f>Input!U2005</f>
        <v>22-mar-2015</v>
      </c>
      <c r="B2001" s="25">
        <f>Input!Y2005</f>
        <v>12480.499999999976</v>
      </c>
    </row>
    <row r="2002" spans="1:2">
      <c r="A2002" t="str">
        <f>Input!U2006</f>
        <v>24-mar-2015</v>
      </c>
      <c r="B2002" s="25">
        <f>Input!Y2006</f>
        <v>12524.699999999977</v>
      </c>
    </row>
    <row r="2003" spans="1:2">
      <c r="A2003" t="str">
        <f>Input!U2007</f>
        <v>25-mar-2015</v>
      </c>
      <c r="B2003" s="25">
        <f>Input!Y2007</f>
        <v>12684.699999999977</v>
      </c>
    </row>
    <row r="2004" spans="1:2">
      <c r="A2004" t="str">
        <f>Input!U2008</f>
        <v>25-mar-2015</v>
      </c>
      <c r="B2004" s="25">
        <f>Input!Y2008</f>
        <v>12698.899999999978</v>
      </c>
    </row>
    <row r="2005" spans="1:2">
      <c r="A2005" t="str">
        <f>Input!U2009</f>
        <v>26-mar-2015</v>
      </c>
      <c r="B2005" s="25">
        <f>Input!Y2009</f>
        <v>12865.399999999978</v>
      </c>
    </row>
    <row r="2006" spans="1:2">
      <c r="A2006" t="str">
        <f>Input!U2010</f>
        <v>31-mar-2015</v>
      </c>
      <c r="B2006" s="25">
        <f>Input!Y2010</f>
        <v>12910.399999999978</v>
      </c>
    </row>
    <row r="2007" spans="1:2">
      <c r="A2007" t="str">
        <f>Input!U2011</f>
        <v>31-mar-2015</v>
      </c>
      <c r="B2007" s="25">
        <f>Input!Y2011</f>
        <v>12887.699999999977</v>
      </c>
    </row>
    <row r="2008" spans="1:2">
      <c r="A2008" t="str">
        <f>Input!U2012</f>
        <v>31-mar-2015</v>
      </c>
      <c r="B2008" s="25">
        <f>Input!Y2012</f>
        <v>12853.999999999976</v>
      </c>
    </row>
    <row r="2009" spans="1:2">
      <c r="A2009" t="str">
        <f>Input!U2013</f>
        <v xml:space="preserve">1-apr-2015 </v>
      </c>
      <c r="B2009" s="25">
        <f>Input!Y2013</f>
        <v>12653.999999999976</v>
      </c>
    </row>
    <row r="2010" spans="1:2">
      <c r="A2010" t="str">
        <f>Input!U2014</f>
        <v xml:space="preserve">2-apr-2015 </v>
      </c>
      <c r="B2010" s="25">
        <f>Input!Y2014</f>
        <v>12678.999999999976</v>
      </c>
    </row>
    <row r="2011" spans="1:2">
      <c r="A2011" t="str">
        <f>Input!U2015</f>
        <v xml:space="preserve">3-apr-2015 </v>
      </c>
      <c r="B2011" s="25">
        <f>Input!Y2015</f>
        <v>12621.199999999977</v>
      </c>
    </row>
    <row r="2012" spans="1:2">
      <c r="A2012" t="str">
        <f>Input!U2016</f>
        <v xml:space="preserve">6-apr-2015 </v>
      </c>
      <c r="B2012" s="25">
        <f>Input!Y2016</f>
        <v>12733.099999999977</v>
      </c>
    </row>
    <row r="2013" spans="1:2">
      <c r="A2013" t="str">
        <f>Input!U2017</f>
        <v>10-apr-2015</v>
      </c>
      <c r="B2013" s="25">
        <f>Input!Y2017</f>
        <v>12898.099999999977</v>
      </c>
    </row>
    <row r="2014" spans="1:2">
      <c r="A2014" t="str">
        <f>Input!U2018</f>
        <v>13-apr-2015</v>
      </c>
      <c r="B2014" s="25">
        <f>Input!Y2018</f>
        <v>12923.899999999976</v>
      </c>
    </row>
    <row r="2015" spans="1:2">
      <c r="A2015" t="str">
        <f>Input!U2019</f>
        <v>14-apr-2015</v>
      </c>
      <c r="B2015" s="25">
        <f>Input!Y2019</f>
        <v>12908.099999999977</v>
      </c>
    </row>
    <row r="2016" spans="1:2">
      <c r="A2016" t="str">
        <f>Input!U2020</f>
        <v>15-apr-2015</v>
      </c>
      <c r="B2016" s="25">
        <f>Input!Y2020</f>
        <v>12912.099999999977</v>
      </c>
    </row>
    <row r="2017" spans="1:2">
      <c r="A2017" t="str">
        <f>Input!U2021</f>
        <v>17-apr-2015</v>
      </c>
      <c r="B2017" s="25">
        <f>Input!Y2021</f>
        <v>13058.399999999976</v>
      </c>
    </row>
    <row r="2018" spans="1:2">
      <c r="A2018" t="str">
        <f>Input!U2022</f>
        <v>17-apr-2015</v>
      </c>
      <c r="B2018" s="25">
        <f>Input!Y2022</f>
        <v>13112.599999999977</v>
      </c>
    </row>
    <row r="2019" spans="1:2">
      <c r="A2019" t="str">
        <f>Input!U2023</f>
        <v>17-apr-2015</v>
      </c>
      <c r="B2019" s="25">
        <f>Input!Y2023</f>
        <v>13052.099999999977</v>
      </c>
    </row>
    <row r="2020" spans="1:2">
      <c r="A2020" t="str">
        <f>Input!U2024</f>
        <v>20-apr-2015</v>
      </c>
      <c r="B2020" s="25">
        <f>Input!Y2024</f>
        <v>13346.299999999977</v>
      </c>
    </row>
    <row r="2021" spans="1:2">
      <c r="A2021" t="str">
        <f>Input!U2025</f>
        <v>21-apr-2015</v>
      </c>
      <c r="B2021" s="25">
        <f>Input!Y2025</f>
        <v>13356.799999999977</v>
      </c>
    </row>
    <row r="2022" spans="1:2">
      <c r="A2022" t="str">
        <f>Input!U2026</f>
        <v>21-apr-2015</v>
      </c>
      <c r="B2022" s="25">
        <f>Input!Y2026</f>
        <v>13156.799999999977</v>
      </c>
    </row>
    <row r="2023" spans="1:2">
      <c r="A2023" t="str">
        <f>Input!U2027</f>
        <v>21-apr-2015</v>
      </c>
      <c r="B2023" s="25">
        <f>Input!Y2027</f>
        <v>13086.799999999977</v>
      </c>
    </row>
    <row r="2024" spans="1:2">
      <c r="A2024" t="str">
        <f>Input!U2028</f>
        <v>22-apr-2015</v>
      </c>
      <c r="B2024" s="25">
        <f>Input!Y2028</f>
        <v>13084.999999999978</v>
      </c>
    </row>
    <row r="2025" spans="1:2">
      <c r="A2025" t="str">
        <f>Input!U2029</f>
        <v>22-apr-2015</v>
      </c>
      <c r="B2025" s="25">
        <f>Input!Y2029</f>
        <v>12884.999999999978</v>
      </c>
    </row>
    <row r="2026" spans="1:2">
      <c r="A2026" t="str">
        <f>Input!U2030</f>
        <v>23-apr-2015</v>
      </c>
      <c r="B2026" s="25">
        <f>Input!Y2030</f>
        <v>12881.599999999979</v>
      </c>
    </row>
    <row r="2027" spans="1:2">
      <c r="A2027" t="str">
        <f>Input!U2031</f>
        <v>24-apr-2015</v>
      </c>
      <c r="B2027" s="25">
        <f>Input!Y2031</f>
        <v>12904.099999999979</v>
      </c>
    </row>
    <row r="2028" spans="1:2">
      <c r="A2028" t="str">
        <f>Input!U2032</f>
        <v>27-apr-2015</v>
      </c>
      <c r="B2028" s="25">
        <f>Input!Y2032</f>
        <v>12911.299999999979</v>
      </c>
    </row>
    <row r="2029" spans="1:2">
      <c r="A2029" t="str">
        <f>Input!U2033</f>
        <v>27-apr-2015</v>
      </c>
      <c r="B2029" s="25">
        <f>Input!Y2033</f>
        <v>12915.49999999998</v>
      </c>
    </row>
    <row r="2030" spans="1:2">
      <c r="A2030" t="str">
        <f>Input!U2034</f>
        <v>28-apr-2015</v>
      </c>
      <c r="B2030" s="25">
        <f>Input!Y2034</f>
        <v>12916.199999999981</v>
      </c>
    </row>
    <row r="2031" spans="1:2">
      <c r="A2031" t="str">
        <f>Input!U2035</f>
        <v>29-apr-2015</v>
      </c>
      <c r="B2031" s="25">
        <f>Input!Y2035</f>
        <v>12781.59999999998</v>
      </c>
    </row>
    <row r="2032" spans="1:2">
      <c r="A2032" t="str">
        <f>Input!U2036</f>
        <v>29-apr-2015</v>
      </c>
      <c r="B2032" s="25">
        <f>Input!Y2036</f>
        <v>12796.59999999998</v>
      </c>
    </row>
    <row r="2033" spans="1:2">
      <c r="A2033" t="str">
        <f>Input!U2037</f>
        <v>30-apr-2015</v>
      </c>
      <c r="B2033" s="25">
        <f>Input!Y2037</f>
        <v>12815.799999999981</v>
      </c>
    </row>
    <row r="2034" spans="1:2">
      <c r="A2034" t="str">
        <f>Input!U2038</f>
        <v>30-apr-2015</v>
      </c>
      <c r="B2034" s="25">
        <f>Input!Y2038</f>
        <v>12757.999999999982</v>
      </c>
    </row>
    <row r="2035" spans="1:2">
      <c r="A2035" t="str">
        <f>Input!U2039</f>
        <v xml:space="preserve">4-mag-2015 </v>
      </c>
      <c r="B2035" s="25">
        <f>Input!Y2039</f>
        <v>12780.199999999983</v>
      </c>
    </row>
    <row r="2036" spans="1:2">
      <c r="A2036" t="str">
        <f>Input!U2040</f>
        <v xml:space="preserve">5-mag-2015 </v>
      </c>
      <c r="B2036" s="25">
        <f>Input!Y2040</f>
        <v>12808.199999999983</v>
      </c>
    </row>
    <row r="2037" spans="1:2">
      <c r="A2037" t="str">
        <f>Input!U2041</f>
        <v xml:space="preserve">5-mag-2015 </v>
      </c>
      <c r="B2037" s="25">
        <f>Input!Y2041</f>
        <v>12773.399999999983</v>
      </c>
    </row>
    <row r="2038" spans="1:2">
      <c r="A2038" t="str">
        <f>Input!U2042</f>
        <v xml:space="preserve">5-mag-2015 </v>
      </c>
      <c r="B2038" s="25">
        <f>Input!Y2042</f>
        <v>12880.599999999984</v>
      </c>
    </row>
    <row r="2039" spans="1:2">
      <c r="A2039" t="str">
        <f>Input!U2043</f>
        <v xml:space="preserve">6-mag-2015 </v>
      </c>
      <c r="B2039" s="25">
        <f>Input!Y2043</f>
        <v>12858.799999999985</v>
      </c>
    </row>
    <row r="2040" spans="1:2">
      <c r="A2040" t="str">
        <f>Input!U2044</f>
        <v xml:space="preserve">6-mag-2015 </v>
      </c>
      <c r="B2040" s="25">
        <f>Input!Y2044</f>
        <v>12841.999999999985</v>
      </c>
    </row>
    <row r="2041" spans="1:2">
      <c r="A2041" t="str">
        <f>Input!U2045</f>
        <v xml:space="preserve">7-mag-2015 </v>
      </c>
      <c r="B2041" s="25">
        <f>Input!Y2045</f>
        <v>12797.199999999986</v>
      </c>
    </row>
    <row r="2042" spans="1:2">
      <c r="A2042" t="str">
        <f>Input!U2046</f>
        <v xml:space="preserve">8-mag-2015 </v>
      </c>
      <c r="B2042" s="25">
        <f>Input!Y2046</f>
        <v>12845.899999999987</v>
      </c>
    </row>
    <row r="2043" spans="1:2">
      <c r="A2043" t="str">
        <f>Input!U2047</f>
        <v xml:space="preserve">8-mag-2015 </v>
      </c>
      <c r="B2043" s="25">
        <f>Input!Y2047</f>
        <v>12982.799999999987</v>
      </c>
    </row>
    <row r="2044" spans="1:2">
      <c r="A2044" t="str">
        <f>Input!U2048</f>
        <v xml:space="preserve">8-mag-2015 </v>
      </c>
      <c r="B2044" s="25">
        <f>Input!Y2048</f>
        <v>12998.999999999987</v>
      </c>
    </row>
    <row r="2045" spans="1:2">
      <c r="A2045" t="str">
        <f>Input!U2049</f>
        <v>11-mag-2015</v>
      </c>
      <c r="B2045" s="25">
        <f>Input!Y2049</f>
        <v>13063.299999999987</v>
      </c>
    </row>
    <row r="2046" spans="1:2">
      <c r="A2046" t="str">
        <f>Input!U2050</f>
        <v>12-mag-2015</v>
      </c>
      <c r="B2046" s="25">
        <f>Input!Y2050</f>
        <v>13065.499999999987</v>
      </c>
    </row>
    <row r="2047" spans="1:2">
      <c r="A2047" t="str">
        <f>Input!U2051</f>
        <v>12-mag-2015</v>
      </c>
      <c r="B2047" s="25">
        <f>Input!Y2051</f>
        <v>13144.599999999988</v>
      </c>
    </row>
    <row r="2048" spans="1:2">
      <c r="A2048" t="str">
        <f>Input!U2052</f>
        <v>13-mag-2015</v>
      </c>
      <c r="B2048" s="25">
        <f>Input!Y2052</f>
        <v>13164.799999999988</v>
      </c>
    </row>
    <row r="2049" spans="1:2">
      <c r="A2049" t="str">
        <f>Input!U2053</f>
        <v>13-mag-2015</v>
      </c>
      <c r="B2049" s="25">
        <f>Input!Y2053</f>
        <v>13183.299999999988</v>
      </c>
    </row>
    <row r="2050" spans="1:2">
      <c r="A2050" t="str">
        <f>Input!U2054</f>
        <v>14-mag-2015</v>
      </c>
      <c r="B2050" s="25">
        <f>Input!Y2054</f>
        <v>13217.799999999988</v>
      </c>
    </row>
    <row r="2051" spans="1:2">
      <c r="A2051" t="str">
        <f>Input!U2055</f>
        <v>15-mag-2015</v>
      </c>
      <c r="B2051" s="25">
        <f>Input!Y2055</f>
        <v>13352.999999999989</v>
      </c>
    </row>
    <row r="2052" spans="1:2">
      <c r="A2052" t="str">
        <f>Input!U2056</f>
        <v>18-mag-2015</v>
      </c>
      <c r="B2052" s="25">
        <f>Input!Y2056</f>
        <v>13570.19999999999</v>
      </c>
    </row>
    <row r="2053" spans="1:2">
      <c r="A2053" t="str">
        <f>Input!U2057</f>
        <v>19-mag-2015</v>
      </c>
      <c r="B2053" s="25">
        <f>Input!Y2057</f>
        <v>13522.399999999991</v>
      </c>
    </row>
    <row r="2054" spans="1:2">
      <c r="A2054" t="str">
        <f>Input!U2058</f>
        <v>20-mag-2015</v>
      </c>
      <c r="B2054" s="25">
        <f>Input!Y2058</f>
        <v>13535.19999999999</v>
      </c>
    </row>
    <row r="2055" spans="1:2">
      <c r="A2055" t="str">
        <f>Input!U2059</f>
        <v>21-mag-2015</v>
      </c>
      <c r="B2055" s="25">
        <f>Input!Y2059</f>
        <v>13576.19999999999</v>
      </c>
    </row>
    <row r="2056" spans="1:2">
      <c r="A2056" t="str">
        <f>Input!U2060</f>
        <v>21-mag-2015</v>
      </c>
      <c r="B2056" s="25">
        <f>Input!Y2060</f>
        <v>13589.599999999989</v>
      </c>
    </row>
    <row r="2057" spans="1:2">
      <c r="A2057" t="str">
        <f>Input!U2061</f>
        <v>25-mag-2015</v>
      </c>
      <c r="B2057" s="25">
        <f>Input!Y2061</f>
        <v>13530.79999999999</v>
      </c>
    </row>
    <row r="2058" spans="1:2">
      <c r="A2058" t="str">
        <f>Input!U2062</f>
        <v>26-mag-2015</v>
      </c>
      <c r="B2058" s="25">
        <f>Input!Y2062</f>
        <v>13528.999999999991</v>
      </c>
    </row>
    <row r="2059" spans="1:2">
      <c r="A2059" t="str">
        <f>Input!U2063</f>
        <v>28-mag-2015</v>
      </c>
      <c r="B2059" s="25">
        <f>Input!Y2063</f>
        <v>13475.199999999992</v>
      </c>
    </row>
    <row r="2060" spans="1:2">
      <c r="A2060" t="str">
        <f>Input!U2064</f>
        <v>29-mag-2015</v>
      </c>
      <c r="B2060" s="25">
        <f>Input!Y2064</f>
        <v>13475.399999999992</v>
      </c>
    </row>
    <row r="2061" spans="1:2">
      <c r="A2061" t="str">
        <f>Input!U2065</f>
        <v>29-mag-2015</v>
      </c>
      <c r="B2061" s="25">
        <f>Input!Y2065</f>
        <v>13410.599999999993</v>
      </c>
    </row>
    <row r="2062" spans="1:2">
      <c r="A2062" t="str">
        <f>Input!U2066</f>
        <v xml:space="preserve">1-giu-2015 </v>
      </c>
      <c r="B2062" s="25">
        <f>Input!Y2066</f>
        <v>13346.799999999994</v>
      </c>
    </row>
    <row r="2063" spans="1:2">
      <c r="A2063" t="str">
        <f>Input!U2067</f>
        <v xml:space="preserve">1-giu-2015 </v>
      </c>
      <c r="B2063" s="25">
        <f>Input!Y2067</f>
        <v>13287.999999999995</v>
      </c>
    </row>
    <row r="2064" spans="1:2">
      <c r="A2064" t="str">
        <f>Input!U2068</f>
        <v xml:space="preserve">2-giu-2015 </v>
      </c>
      <c r="B2064" s="25">
        <f>Input!Y2068</f>
        <v>13326.199999999995</v>
      </c>
    </row>
    <row r="2065" spans="1:2">
      <c r="A2065" t="str">
        <f>Input!U2069</f>
        <v xml:space="preserve">2-giu-2015 </v>
      </c>
      <c r="B2065" s="25">
        <f>Input!Y2069</f>
        <v>13391.199999999995</v>
      </c>
    </row>
    <row r="2066" spans="1:2">
      <c r="A2066" t="str">
        <f>Input!U2070</f>
        <v xml:space="preserve">3-giu-2015 </v>
      </c>
      <c r="B2066" s="25">
        <f>Input!Y2070</f>
        <v>13358.399999999996</v>
      </c>
    </row>
    <row r="2067" spans="1:2">
      <c r="A2067" t="str">
        <f>Input!U2071</f>
        <v xml:space="preserve">3-giu-2015 </v>
      </c>
      <c r="B2067" s="25">
        <f>Input!Y2071</f>
        <v>13366.399999999996</v>
      </c>
    </row>
    <row r="2068" spans="1:2">
      <c r="A2068" t="str">
        <f>Input!U2072</f>
        <v xml:space="preserve">4-giu-2015 </v>
      </c>
      <c r="B2068" s="25">
        <f>Input!Y2072</f>
        <v>13387.599999999997</v>
      </c>
    </row>
    <row r="2069" spans="1:2">
      <c r="A2069" t="str">
        <f>Input!U2073</f>
        <v xml:space="preserve">5-giu-2015 </v>
      </c>
      <c r="B2069" s="25">
        <f>Input!Y2073</f>
        <v>13402.199999999997</v>
      </c>
    </row>
    <row r="2070" spans="1:2">
      <c r="A2070" t="str">
        <f>Input!U2074</f>
        <v xml:space="preserve">9-giu-2015 </v>
      </c>
      <c r="B2070" s="25">
        <f>Input!Y2074</f>
        <v>13344.399999999998</v>
      </c>
    </row>
    <row r="2071" spans="1:2">
      <c r="A2071" t="str">
        <f>Input!U2075</f>
        <v>10-giu-2015</v>
      </c>
      <c r="B2071" s="25">
        <f>Input!Y2075</f>
        <v>13744.399999999998</v>
      </c>
    </row>
    <row r="2072" spans="1:2">
      <c r="A2072" t="str">
        <f>Input!U2076</f>
        <v>10-giu-2015</v>
      </c>
      <c r="B2072" s="25">
        <f>Input!Y2076</f>
        <v>13828.599999999999</v>
      </c>
    </row>
    <row r="2073" spans="1:2">
      <c r="A2073" t="str">
        <f>Input!U2077</f>
        <v>11-giu-2015</v>
      </c>
      <c r="B2073" s="25">
        <f>Input!Y2077</f>
        <v>13773.8</v>
      </c>
    </row>
    <row r="2074" spans="1:2">
      <c r="A2074" t="str">
        <f>Input!U2078</f>
        <v>15-giu-2015</v>
      </c>
      <c r="B2074" s="25">
        <f>Input!Y2078</f>
        <v>13796</v>
      </c>
    </row>
    <row r="2075" spans="1:2">
      <c r="A2075" t="str">
        <f>Input!U2079</f>
        <v>17-giu-2015</v>
      </c>
      <c r="B2075" s="25">
        <f>Input!Y2079</f>
        <v>13799.5</v>
      </c>
    </row>
    <row r="2076" spans="1:2">
      <c r="A2076" t="str">
        <f>Input!U2080</f>
        <v>18-giu-2015</v>
      </c>
      <c r="B2076" s="25">
        <f>Input!Y2080</f>
        <v>14073.7</v>
      </c>
    </row>
    <row r="2077" spans="1:2">
      <c r="A2077" t="str">
        <f>Input!U2081</f>
        <v>19-giu-2015</v>
      </c>
      <c r="B2077" s="25">
        <f>Input!Y2081</f>
        <v>14075.900000000001</v>
      </c>
    </row>
    <row r="2078" spans="1:2">
      <c r="A2078" t="str">
        <f>Input!U2082</f>
        <v>19-giu-2015</v>
      </c>
      <c r="B2078" s="25">
        <f>Input!Y2082</f>
        <v>14152.100000000002</v>
      </c>
    </row>
    <row r="2079" spans="1:2">
      <c r="A2079" t="str">
        <f>Input!U2083</f>
        <v>22-giu-2015</v>
      </c>
      <c r="B2079" s="25">
        <f>Input!Y2083</f>
        <v>13952.100000000002</v>
      </c>
    </row>
    <row r="2080" spans="1:2">
      <c r="A2080" t="str">
        <f>Input!U2084</f>
        <v>22-giu-2015</v>
      </c>
      <c r="B2080" s="25">
        <f>Input!Y2084</f>
        <v>14180.300000000003</v>
      </c>
    </row>
    <row r="2081" spans="1:2">
      <c r="A2081" t="str">
        <f>Input!U2085</f>
        <v>24-giu-2015</v>
      </c>
      <c r="B2081" s="25">
        <f>Input!Y2085</f>
        <v>14272.500000000004</v>
      </c>
    </row>
    <row r="2082" spans="1:2">
      <c r="A2082" t="str">
        <f>Input!U2086</f>
        <v>25-giu-2015</v>
      </c>
      <c r="B2082" s="25">
        <f>Input!Y2086</f>
        <v>14072.500000000004</v>
      </c>
    </row>
    <row r="2083" spans="1:2">
      <c r="A2083" t="str">
        <f>Input!U2087</f>
        <v>26-giu-2015</v>
      </c>
      <c r="B2083" s="25">
        <f>Input!Y2087</f>
        <v>14001.700000000004</v>
      </c>
    </row>
    <row r="2084" spans="1:2">
      <c r="A2084" t="str">
        <f>Input!U2088</f>
        <v>29-giu-2015</v>
      </c>
      <c r="B2084" s="25">
        <f>Input!Y2088</f>
        <v>13884.200000000004</v>
      </c>
    </row>
    <row r="2085" spans="1:2">
      <c r="A2085" t="str">
        <f>Input!U2089</f>
        <v>30-giu-2015</v>
      </c>
      <c r="B2085" s="25">
        <f>Input!Y2089</f>
        <v>13893.400000000005</v>
      </c>
    </row>
    <row r="2086" spans="1:2">
      <c r="A2086" t="str">
        <f>Input!U2090</f>
        <v xml:space="preserve">1-lug-2015 </v>
      </c>
      <c r="B2086" s="25">
        <f>Input!Y2090</f>
        <v>13956.600000000006</v>
      </c>
    </row>
    <row r="2087" spans="1:2">
      <c r="A2087" t="str">
        <f>Input!U2091</f>
        <v xml:space="preserve">3-lug-2015 </v>
      </c>
      <c r="B2087" s="25">
        <f>Input!Y2091</f>
        <v>13871.500000000005</v>
      </c>
    </row>
    <row r="2088" spans="1:2">
      <c r="A2088" t="str">
        <f>Input!U2092</f>
        <v xml:space="preserve">6-lug-2015 </v>
      </c>
      <c r="B2088" s="25">
        <f>Input!Y2092</f>
        <v>13889.600000000006</v>
      </c>
    </row>
    <row r="2089" spans="1:2">
      <c r="A2089" t="str">
        <f>Input!U2093</f>
        <v xml:space="preserve">6-lug-2015 </v>
      </c>
      <c r="B2089" s="25">
        <f>Input!Y2093</f>
        <v>13689.600000000006</v>
      </c>
    </row>
    <row r="2090" spans="1:2">
      <c r="A2090" t="str">
        <f>Input!U2094</f>
        <v xml:space="preserve">6-lug-2015 </v>
      </c>
      <c r="B2090" s="25">
        <f>Input!Y2094</f>
        <v>13708.500000000005</v>
      </c>
    </row>
    <row r="2091" spans="1:2">
      <c r="A2091" t="str">
        <f>Input!U2095</f>
        <v xml:space="preserve">7-lug-2015 </v>
      </c>
      <c r="B2091" s="25">
        <f>Input!Y2095</f>
        <v>13683.900000000005</v>
      </c>
    </row>
    <row r="2092" spans="1:2">
      <c r="A2092" t="str">
        <f>Input!U2096</f>
        <v xml:space="preserve">7-lug-2015 </v>
      </c>
      <c r="B2092" s="25">
        <f>Input!Y2096</f>
        <v>13672.100000000006</v>
      </c>
    </row>
    <row r="2093" spans="1:2">
      <c r="A2093" t="str">
        <f>Input!U2097</f>
        <v xml:space="preserve">7-lug-2015 </v>
      </c>
      <c r="B2093" s="25">
        <f>Input!Y2097</f>
        <v>13793.000000000005</v>
      </c>
    </row>
    <row r="2094" spans="1:2">
      <c r="A2094" t="str">
        <f>Input!U2098</f>
        <v xml:space="preserve">7-lug-2015 </v>
      </c>
      <c r="B2094" s="25">
        <f>Input!Y2098</f>
        <v>13727.200000000006</v>
      </c>
    </row>
    <row r="2095" spans="1:2">
      <c r="A2095" t="str">
        <f>Input!U2099</f>
        <v xml:space="preserve">7-lug-2015 </v>
      </c>
      <c r="B2095" s="25">
        <f>Input!Y2099</f>
        <v>13693.400000000007</v>
      </c>
    </row>
    <row r="2096" spans="1:2">
      <c r="A2096" t="str">
        <f>Input!U2100</f>
        <v xml:space="preserve">8-lug-2015 </v>
      </c>
      <c r="B2096" s="25">
        <f>Input!Y2100</f>
        <v>13665.600000000008</v>
      </c>
    </row>
    <row r="2097" spans="1:2">
      <c r="A2097" t="str">
        <f>Input!U2101</f>
        <v xml:space="preserve">9-lug-2015 </v>
      </c>
      <c r="B2097" s="25">
        <f>Input!Y2101</f>
        <v>13795.600000000008</v>
      </c>
    </row>
    <row r="2098" spans="1:2">
      <c r="A2098" t="str">
        <f>Input!U2102</f>
        <v xml:space="preserve">9-lug-2015 </v>
      </c>
      <c r="B2098" s="25">
        <f>Input!Y2102</f>
        <v>13971.800000000008</v>
      </c>
    </row>
    <row r="2099" spans="1:2">
      <c r="A2099" t="str">
        <f>Input!U2103</f>
        <v>16-lug-2015</v>
      </c>
      <c r="B2099" s="25">
        <f>Input!Y2103</f>
        <v>14050.300000000008</v>
      </c>
    </row>
    <row r="2100" spans="1:2">
      <c r="A2100" t="str">
        <f>Input!U2104</f>
        <v>16-lug-2015</v>
      </c>
      <c r="B2100" s="25">
        <f>Input!Y2104</f>
        <v>14096.700000000008</v>
      </c>
    </row>
    <row r="2101" spans="1:2">
      <c r="A2101" t="str">
        <f>Input!U2105</f>
        <v>16-lug-2015</v>
      </c>
      <c r="B2101" s="25">
        <f>Input!Y2105</f>
        <v>14058.100000000008</v>
      </c>
    </row>
    <row r="2102" spans="1:2">
      <c r="A2102" t="str">
        <f>Input!U2106</f>
        <v>20-lug-2015</v>
      </c>
      <c r="B2102" s="25">
        <f>Input!Y2106</f>
        <v>13985.100000000008</v>
      </c>
    </row>
    <row r="2103" spans="1:2">
      <c r="A2103" t="str">
        <f>Input!U2107</f>
        <v>22-lug-2015</v>
      </c>
      <c r="B2103" s="25">
        <f>Input!Y2107</f>
        <v>13977.700000000008</v>
      </c>
    </row>
    <row r="2104" spans="1:2">
      <c r="A2104" t="str">
        <f>Input!U2108</f>
        <v>22-lug-2015</v>
      </c>
      <c r="B2104" s="25">
        <f>Input!Y2108</f>
        <v>13982.700000000008</v>
      </c>
    </row>
    <row r="2105" spans="1:2">
      <c r="A2105" t="str">
        <f>Input!U2109</f>
        <v>23-lug-2015</v>
      </c>
      <c r="B2105" s="25">
        <f>Input!Y2109</f>
        <v>14017.000000000007</v>
      </c>
    </row>
    <row r="2106" spans="1:2">
      <c r="A2106" t="str">
        <f>Input!U2110</f>
        <v>23-lug-2015</v>
      </c>
      <c r="B2106" s="25">
        <f>Input!Y2110</f>
        <v>13995.200000000008</v>
      </c>
    </row>
    <row r="2107" spans="1:2">
      <c r="A2107" t="str">
        <f>Input!U2111</f>
        <v>24-lug-2015</v>
      </c>
      <c r="B2107" s="25">
        <f>Input!Y2111</f>
        <v>13889.900000000009</v>
      </c>
    </row>
    <row r="2108" spans="1:2">
      <c r="A2108" t="str">
        <f>Input!U2112</f>
        <v>27-lug-2015</v>
      </c>
      <c r="B2108" s="25">
        <f>Input!Y2112</f>
        <v>13992.900000000009</v>
      </c>
    </row>
    <row r="2109" spans="1:2">
      <c r="A2109" t="str">
        <f>Input!U2113</f>
        <v>28-lug-2015</v>
      </c>
      <c r="B2109" s="25">
        <f>Input!Y2113</f>
        <v>14071.100000000009</v>
      </c>
    </row>
    <row r="2110" spans="1:2">
      <c r="A2110" t="str">
        <f>Input!U2114</f>
        <v>29-lug-2015</v>
      </c>
      <c r="B2110" s="25">
        <f>Input!Y2114</f>
        <v>14116.600000000009</v>
      </c>
    </row>
    <row r="2111" spans="1:2">
      <c r="A2111" t="str">
        <f>Input!U2115</f>
        <v>31-lug-2015</v>
      </c>
      <c r="B2111" s="25">
        <f>Input!Y2115</f>
        <v>14092.500000000009</v>
      </c>
    </row>
    <row r="2112" spans="1:2">
      <c r="A2112" t="str">
        <f>Input!U2116</f>
        <v xml:space="preserve">3-ago-2015 </v>
      </c>
      <c r="B2112" s="25">
        <f>Input!Y2116</f>
        <v>14058.70000000001</v>
      </c>
    </row>
    <row r="2113" spans="1:2">
      <c r="A2113" t="str">
        <f>Input!U2117</f>
        <v xml:space="preserve">5-ago-2015 </v>
      </c>
      <c r="B2113" s="25">
        <f>Input!Y2117</f>
        <v>14084.20000000001</v>
      </c>
    </row>
    <row r="2114" spans="1:2">
      <c r="A2114" t="str">
        <f>Input!U2118</f>
        <v xml:space="preserve">5-ago-2015 </v>
      </c>
      <c r="B2114" s="25">
        <f>Input!Y2118</f>
        <v>14102.20000000001</v>
      </c>
    </row>
    <row r="2115" spans="1:2">
      <c r="A2115" t="str">
        <f>Input!U2119</f>
        <v xml:space="preserve">6-ago-2015 </v>
      </c>
      <c r="B2115" s="25">
        <f>Input!Y2119</f>
        <v>14092.500000000009</v>
      </c>
    </row>
    <row r="2116" spans="1:2">
      <c r="A2116" t="str">
        <f>Input!U2120</f>
        <v xml:space="preserve">6-ago-2015 </v>
      </c>
      <c r="B2116" s="25">
        <f>Input!Y2120</f>
        <v>14116.000000000009</v>
      </c>
    </row>
    <row r="2117" spans="1:2">
      <c r="A2117" t="str">
        <f>Input!U2121</f>
        <v xml:space="preserve">7-ago-2015 </v>
      </c>
      <c r="B2117" s="25">
        <f>Input!Y2121</f>
        <v>14107.20000000001</v>
      </c>
    </row>
    <row r="2118" spans="1:2">
      <c r="A2118" t="str">
        <f>Input!U2122</f>
        <v>10-ago-2015</v>
      </c>
      <c r="B2118" s="25">
        <f>Input!Y2122</f>
        <v>14114.100000000009</v>
      </c>
    </row>
    <row r="2119" spans="1:2">
      <c r="A2119" t="str">
        <f>Input!U2123</f>
        <v>10-ago-2015</v>
      </c>
      <c r="B2119" s="25">
        <f>Input!Y2123</f>
        <v>14067.30000000001</v>
      </c>
    </row>
    <row r="2120" spans="1:2">
      <c r="A2120" t="str">
        <f>Input!U2124</f>
        <v>11-ago-2015</v>
      </c>
      <c r="B2120" s="25">
        <f>Input!Y2124</f>
        <v>14083.100000000009</v>
      </c>
    </row>
    <row r="2121" spans="1:2">
      <c r="A2121" t="str">
        <f>Input!U2125</f>
        <v>11-ago-2015</v>
      </c>
      <c r="B2121" s="25">
        <f>Input!Y2125</f>
        <v>14335.900000000009</v>
      </c>
    </row>
    <row r="2122" spans="1:2">
      <c r="A2122" t="str">
        <f>Input!U2126</f>
        <v>12-ago-2015</v>
      </c>
      <c r="B2122" s="25">
        <f>Input!Y2126</f>
        <v>14302.100000000009</v>
      </c>
    </row>
    <row r="2123" spans="1:2">
      <c r="A2123" t="str">
        <f>Input!U2127</f>
        <v>13-ago-2015</v>
      </c>
      <c r="B2123" s="25">
        <f>Input!Y2127</f>
        <v>14255.30000000001</v>
      </c>
    </row>
    <row r="2124" spans="1:2">
      <c r="A2124" t="str">
        <f>Input!U2128</f>
        <v>14-ago-2015</v>
      </c>
      <c r="B2124" s="25">
        <f>Input!Y2128</f>
        <v>14308.600000000009</v>
      </c>
    </row>
    <row r="2125" spans="1:2">
      <c r="A2125" t="str">
        <f>Input!U2129</f>
        <v>14-ago-2015</v>
      </c>
      <c r="B2125" s="25">
        <f>Input!Y2129</f>
        <v>14131.000000000009</v>
      </c>
    </row>
    <row r="2126" spans="1:2">
      <c r="A2126" t="str">
        <f>Input!U2130</f>
        <v>14-ago-2015</v>
      </c>
      <c r="B2126" s="25">
        <f>Input!Y2130</f>
        <v>14213.000000000009</v>
      </c>
    </row>
    <row r="2127" spans="1:2">
      <c r="A2127" t="str">
        <f>Input!U2131</f>
        <v>14-ago-2015</v>
      </c>
      <c r="B2127" s="25">
        <f>Input!Y2131</f>
        <v>14180.20000000001</v>
      </c>
    </row>
    <row r="2128" spans="1:2">
      <c r="A2128" t="str">
        <f>Input!U2132</f>
        <v>17-ago-2015</v>
      </c>
      <c r="B2128" s="25">
        <f>Input!Y2132</f>
        <v>14306.400000000011</v>
      </c>
    </row>
    <row r="2129" spans="1:2">
      <c r="A2129" t="str">
        <f>Input!U2133</f>
        <v>17-ago-2015</v>
      </c>
      <c r="B2129" s="25">
        <f>Input!Y2133</f>
        <v>14195.70000000001</v>
      </c>
    </row>
    <row r="2130" spans="1:2">
      <c r="A2130" t="str">
        <f>Input!U2134</f>
        <v>18-ago-2015</v>
      </c>
      <c r="B2130" s="25">
        <f>Input!Y2134</f>
        <v>14120.900000000011</v>
      </c>
    </row>
    <row r="2131" spans="1:2">
      <c r="A2131" t="str">
        <f>Input!U2135</f>
        <v>19-ago-2015</v>
      </c>
      <c r="B2131" s="25">
        <f>Input!Y2135</f>
        <v>14127.70000000001</v>
      </c>
    </row>
    <row r="2132" spans="1:2">
      <c r="A2132" t="str">
        <f>Input!U2136</f>
        <v>19-ago-2015</v>
      </c>
      <c r="B2132" s="25">
        <f>Input!Y2136</f>
        <v>14102.20000000001</v>
      </c>
    </row>
    <row r="2133" spans="1:2">
      <c r="A2133" t="str">
        <f>Input!U2137</f>
        <v>20-ago-2015</v>
      </c>
      <c r="B2133" s="25">
        <f>Input!Y2137</f>
        <v>14479.400000000011</v>
      </c>
    </row>
    <row r="2134" spans="1:2">
      <c r="A2134" t="str">
        <f>Input!U2138</f>
        <v>24-ago-2015</v>
      </c>
      <c r="B2134" s="25">
        <f>Input!Y2138</f>
        <v>14879.400000000011</v>
      </c>
    </row>
    <row r="2135" spans="1:2">
      <c r="A2135" t="str">
        <f>Input!U2139</f>
        <v>24-ago-2015</v>
      </c>
      <c r="B2135" s="25">
        <f>Input!Y2139</f>
        <v>14854.600000000011</v>
      </c>
    </row>
    <row r="2136" spans="1:2">
      <c r="A2136" t="str">
        <f>Input!U2140</f>
        <v>25-ago-2015</v>
      </c>
      <c r="B2136" s="25">
        <f>Input!Y2140</f>
        <v>15254.600000000011</v>
      </c>
    </row>
    <row r="2137" spans="1:2">
      <c r="A2137" t="str">
        <f>Input!U2141</f>
        <v>25-ago-2015</v>
      </c>
      <c r="B2137" s="25">
        <f>Input!Y2141</f>
        <v>15205.800000000012</v>
      </c>
    </row>
    <row r="2138" spans="1:2">
      <c r="A2138" t="str">
        <f>Input!U2142</f>
        <v>25-ago-2015</v>
      </c>
      <c r="B2138" s="25">
        <f>Input!Y2142</f>
        <v>15285.800000000012</v>
      </c>
    </row>
    <row r="2139" spans="1:2">
      <c r="A2139" t="str">
        <f>Input!U2143</f>
        <v>26-ago-2015</v>
      </c>
      <c r="B2139" s="25">
        <f>Input!Y2143</f>
        <v>15231.000000000013</v>
      </c>
    </row>
    <row r="2140" spans="1:2">
      <c r="A2140" t="str">
        <f>Input!U2144</f>
        <v>26-ago-2015</v>
      </c>
      <c r="B2140" s="25">
        <f>Input!Y2144</f>
        <v>15364.400000000012</v>
      </c>
    </row>
    <row r="2141" spans="1:2">
      <c r="A2141" t="str">
        <f>Input!U2145</f>
        <v>26-ago-2015</v>
      </c>
      <c r="B2141" s="25">
        <f>Input!Y2145</f>
        <v>15382.600000000013</v>
      </c>
    </row>
    <row r="2142" spans="1:2">
      <c r="A2142" t="str">
        <f>Input!U2146</f>
        <v>26-ago-2015</v>
      </c>
      <c r="B2142" s="25">
        <f>Input!Y2146</f>
        <v>15325.800000000014</v>
      </c>
    </row>
    <row r="2143" spans="1:2">
      <c r="A2143" t="str">
        <f>Input!U2147</f>
        <v>27-ago-2015</v>
      </c>
      <c r="B2143" s="25">
        <f>Input!Y2147</f>
        <v>15327.200000000013</v>
      </c>
    </row>
    <row r="2144" spans="1:2">
      <c r="A2144" t="str">
        <f>Input!U2148</f>
        <v>28-ago-2015</v>
      </c>
      <c r="B2144" s="25">
        <f>Input!Y2148</f>
        <v>15292.400000000014</v>
      </c>
    </row>
    <row r="2145" spans="1:2">
      <c r="A2145" t="str">
        <f>Input!U2149</f>
        <v>31-ago-2015</v>
      </c>
      <c r="B2145" s="25">
        <f>Input!Y2149</f>
        <v>15240.600000000015</v>
      </c>
    </row>
    <row r="2146" spans="1:2">
      <c r="A2146" t="str">
        <f>Input!U2150</f>
        <v xml:space="preserve">1-set-2015 </v>
      </c>
      <c r="B2146" s="25">
        <f>Input!Y2150</f>
        <v>15277.800000000016</v>
      </c>
    </row>
    <row r="2147" spans="1:2">
      <c r="A2147" t="str">
        <f>Input!U2151</f>
        <v xml:space="preserve">2-set-2015 </v>
      </c>
      <c r="B2147" s="25">
        <f>Input!Y2151</f>
        <v>15383.300000000016</v>
      </c>
    </row>
    <row r="2148" spans="1:2">
      <c r="A2148" t="str">
        <f>Input!U2152</f>
        <v xml:space="preserve">2-set-2015 </v>
      </c>
      <c r="B2148" s="25">
        <f>Input!Y2152</f>
        <v>15334.500000000016</v>
      </c>
    </row>
    <row r="2149" spans="1:2">
      <c r="A2149" t="str">
        <f>Input!U2153</f>
        <v xml:space="preserve">2-set-2015 </v>
      </c>
      <c r="B2149" s="25">
        <f>Input!Y2153</f>
        <v>15405.700000000017</v>
      </c>
    </row>
    <row r="2150" spans="1:2">
      <c r="A2150" t="str">
        <f>Input!U2154</f>
        <v xml:space="preserve">3-set-2015 </v>
      </c>
      <c r="B2150" s="25">
        <f>Input!Y2154</f>
        <v>15421.100000000017</v>
      </c>
    </row>
    <row r="2151" spans="1:2">
      <c r="A2151" t="str">
        <f>Input!U2155</f>
        <v xml:space="preserve">4-set-2015 </v>
      </c>
      <c r="B2151" s="25">
        <f>Input!Y2155</f>
        <v>15621.700000000017</v>
      </c>
    </row>
    <row r="2152" spans="1:2">
      <c r="A2152" t="str">
        <f>Input!U2156</f>
        <v xml:space="preserve">4-set-2015 </v>
      </c>
      <c r="B2152" s="25">
        <f>Input!Y2156</f>
        <v>15543.800000000017</v>
      </c>
    </row>
    <row r="2153" spans="1:2">
      <c r="A2153" t="str">
        <f>Input!U2157</f>
        <v xml:space="preserve">4-set-2015 </v>
      </c>
      <c r="B2153" s="25">
        <f>Input!Y2157</f>
        <v>15521.000000000018</v>
      </c>
    </row>
    <row r="2154" spans="1:2">
      <c r="A2154" t="str">
        <f>Input!U2158</f>
        <v xml:space="preserve">8-set-2015 </v>
      </c>
      <c r="B2154" s="25">
        <f>Input!Y2158</f>
        <v>15514.200000000019</v>
      </c>
    </row>
    <row r="2155" spans="1:2">
      <c r="A2155" t="str">
        <f>Input!U2159</f>
        <v xml:space="preserve">8-set-2015 </v>
      </c>
      <c r="B2155" s="25">
        <f>Input!Y2159</f>
        <v>15471.000000000018</v>
      </c>
    </row>
    <row r="2156" spans="1:2">
      <c r="A2156" t="str">
        <f>Input!U2160</f>
        <v>10-set-2015</v>
      </c>
      <c r="B2156" s="25">
        <f>Input!Y2160</f>
        <v>15397.500000000018</v>
      </c>
    </row>
    <row r="2157" spans="1:2">
      <c r="A2157" t="str">
        <f>Input!U2161</f>
        <v>10-set-2015</v>
      </c>
      <c r="B2157" s="25">
        <f>Input!Y2161</f>
        <v>15418.000000000018</v>
      </c>
    </row>
    <row r="2158" spans="1:2">
      <c r="A2158" t="str">
        <f>Input!U2162</f>
        <v>10-set-2015</v>
      </c>
      <c r="B2158" s="25">
        <f>Input!Y2162</f>
        <v>15504.900000000018</v>
      </c>
    </row>
    <row r="2159" spans="1:2">
      <c r="A2159" t="str">
        <f>Input!U2163</f>
        <v>11-set-2015</v>
      </c>
      <c r="B2159" s="25">
        <f>Input!Y2163</f>
        <v>15540.100000000019</v>
      </c>
    </row>
    <row r="2160" spans="1:2">
      <c r="A2160" t="str">
        <f>Input!U2164</f>
        <v>11-set-2015</v>
      </c>
      <c r="B2160" s="25">
        <f>Input!Y2164</f>
        <v>15565.400000000018</v>
      </c>
    </row>
    <row r="2161" spans="1:2">
      <c r="A2161" t="str">
        <f>Input!U2165</f>
        <v>11-set-2015</v>
      </c>
      <c r="B2161" s="25">
        <f>Input!Y2165</f>
        <v>15579.600000000019</v>
      </c>
    </row>
    <row r="2162" spans="1:2">
      <c r="A2162" t="str">
        <f>Input!U2166</f>
        <v>11-set-2015</v>
      </c>
      <c r="B2162" s="25">
        <f>Input!Y2166</f>
        <v>15532.800000000019</v>
      </c>
    </row>
    <row r="2163" spans="1:2">
      <c r="A2163" t="str">
        <f>Input!U2167</f>
        <v>14-set-2015</v>
      </c>
      <c r="B2163" s="25">
        <f>Input!Y2167</f>
        <v>15459.00000000002</v>
      </c>
    </row>
    <row r="2164" spans="1:2">
      <c r="A2164" t="str">
        <f>Input!U2168</f>
        <v>15-set-2015</v>
      </c>
      <c r="B2164" s="25">
        <f>Input!Y2168</f>
        <v>15425.200000000021</v>
      </c>
    </row>
    <row r="2165" spans="1:2">
      <c r="A2165" t="str">
        <f>Input!U2169</f>
        <v>15-set-2015</v>
      </c>
      <c r="B2165" s="25">
        <f>Input!Y2169</f>
        <v>15532.10000000002</v>
      </c>
    </row>
    <row r="2166" spans="1:2">
      <c r="A2166" t="str">
        <f>Input!U2170</f>
        <v>15-set-2015</v>
      </c>
      <c r="B2166" s="25">
        <f>Input!Y2170</f>
        <v>15556.300000000021</v>
      </c>
    </row>
    <row r="2167" spans="1:2">
      <c r="A2167" t="str">
        <f>Input!U2171</f>
        <v>15-set-2015</v>
      </c>
      <c r="B2167" s="25">
        <f>Input!Y2171</f>
        <v>15487.500000000022</v>
      </c>
    </row>
    <row r="2168" spans="1:2">
      <c r="A2168" t="str">
        <f>Input!U2172</f>
        <v>16-set-2015</v>
      </c>
      <c r="B2168" s="25">
        <f>Input!Y2172</f>
        <v>15464.700000000023</v>
      </c>
    </row>
    <row r="2169" spans="1:2">
      <c r="A2169" t="str">
        <f>Input!U2173</f>
        <v>16-set-2015</v>
      </c>
      <c r="B2169" s="25">
        <f>Input!Y2173</f>
        <v>15511.900000000023</v>
      </c>
    </row>
    <row r="2170" spans="1:2">
      <c r="A2170" t="str">
        <f>Input!U2174</f>
        <v>17-set-2015</v>
      </c>
      <c r="B2170" s="25">
        <f>Input!Y2174</f>
        <v>15440.800000000023</v>
      </c>
    </row>
    <row r="2171" spans="1:2">
      <c r="A2171" t="str">
        <f>Input!U2175</f>
        <v>18-set-2015</v>
      </c>
      <c r="B2171" s="25">
        <f>Input!Y2175</f>
        <v>15536.100000000022</v>
      </c>
    </row>
    <row r="2172" spans="1:2">
      <c r="A2172" t="str">
        <f>Input!U2176</f>
        <v>21-set-2015</v>
      </c>
      <c r="B2172" s="25">
        <f>Input!Y2176</f>
        <v>15502.300000000023</v>
      </c>
    </row>
    <row r="2173" spans="1:2">
      <c r="A2173" t="str">
        <f>Input!U2177</f>
        <v>22-set-2015</v>
      </c>
      <c r="B2173" s="25">
        <f>Input!Y2177</f>
        <v>15648.500000000024</v>
      </c>
    </row>
    <row r="2174" spans="1:2">
      <c r="A2174" t="str">
        <f>Input!U2178</f>
        <v>23-set-2015</v>
      </c>
      <c r="B2174" s="25">
        <f>Input!Y2178</f>
        <v>15672.700000000024</v>
      </c>
    </row>
    <row r="2175" spans="1:2">
      <c r="A2175" t="str">
        <f>Input!U2179</f>
        <v>24-set-2015</v>
      </c>
      <c r="B2175" s="25">
        <f>Input!Y2179</f>
        <v>15608.900000000025</v>
      </c>
    </row>
    <row r="2176" spans="1:2">
      <c r="A2176" t="str">
        <f>Input!U2180</f>
        <v>24-set-2015</v>
      </c>
      <c r="B2176" s="25">
        <f>Input!Y2180</f>
        <v>15538.700000000024</v>
      </c>
    </row>
    <row r="2177" spans="1:2">
      <c r="A2177" t="str">
        <f>Input!U2181</f>
        <v>25-set-2015</v>
      </c>
      <c r="B2177" s="25">
        <f>Input!Y2181</f>
        <v>15556.200000000024</v>
      </c>
    </row>
    <row r="2178" spans="1:2">
      <c r="A2178" t="str">
        <f>Input!U2182</f>
        <v>25-set-2015</v>
      </c>
      <c r="B2178" s="25">
        <f>Input!Y2182</f>
        <v>15356.200000000024</v>
      </c>
    </row>
    <row r="2179" spans="1:2">
      <c r="A2179" t="str">
        <f>Input!U2183</f>
        <v>28-set-2015</v>
      </c>
      <c r="B2179" s="25">
        <f>Input!Y2183</f>
        <v>15538.800000000025</v>
      </c>
    </row>
    <row r="2180" spans="1:2">
      <c r="A2180" t="str">
        <f>Input!U2184</f>
        <v xml:space="preserve">1-ott-2015 </v>
      </c>
      <c r="B2180" s="25">
        <f>Input!Y2184</f>
        <v>15938.800000000025</v>
      </c>
    </row>
    <row r="2181" spans="1:2">
      <c r="A2181" t="str">
        <f>Input!U2185</f>
        <v xml:space="preserve">1-ott-2015 </v>
      </c>
      <c r="B2181" s="25">
        <f>Input!Y2185</f>
        <v>16081.000000000025</v>
      </c>
    </row>
    <row r="2182" spans="1:2">
      <c r="A2182" t="str">
        <f>Input!U2186</f>
        <v xml:space="preserve">2-ott-2015 </v>
      </c>
      <c r="B2182" s="25">
        <f>Input!Y2186</f>
        <v>16153.200000000026</v>
      </c>
    </row>
    <row r="2183" spans="1:2">
      <c r="A2183" t="str">
        <f>Input!U2187</f>
        <v xml:space="preserve">5-ott-2015 </v>
      </c>
      <c r="B2183" s="25">
        <f>Input!Y2187</f>
        <v>16345.600000000026</v>
      </c>
    </row>
    <row r="2184" spans="1:2">
      <c r="A2184" t="str">
        <f>Input!U2188</f>
        <v xml:space="preserve">6-ott-2015 </v>
      </c>
      <c r="B2184" s="25">
        <f>Input!Y2188</f>
        <v>16370.700000000026</v>
      </c>
    </row>
    <row r="2185" spans="1:2">
      <c r="A2185" t="str">
        <f>Input!U2189</f>
        <v xml:space="preserve">6-ott-2015 </v>
      </c>
      <c r="B2185" s="25">
        <f>Input!Y2189</f>
        <v>16305.200000000026</v>
      </c>
    </row>
    <row r="2186" spans="1:2">
      <c r="A2186" t="str">
        <f>Input!U2190</f>
        <v xml:space="preserve">7-ott-2015 </v>
      </c>
      <c r="B2186" s="25">
        <f>Input!Y2190</f>
        <v>16229.400000000027</v>
      </c>
    </row>
    <row r="2187" spans="1:2">
      <c r="A2187" t="str">
        <f>Input!U2191</f>
        <v xml:space="preserve">7-ott-2015 </v>
      </c>
      <c r="B2187" s="25">
        <f>Input!Y2191</f>
        <v>16227.600000000028</v>
      </c>
    </row>
    <row r="2188" spans="1:2">
      <c r="A2188" t="str">
        <f>Input!U2192</f>
        <v xml:space="preserve">8-ott-2015 </v>
      </c>
      <c r="B2188" s="25">
        <f>Input!Y2192</f>
        <v>16253.800000000028</v>
      </c>
    </row>
    <row r="2189" spans="1:2">
      <c r="A2189" t="str">
        <f>Input!U2193</f>
        <v xml:space="preserve">9-ott-2015 </v>
      </c>
      <c r="B2189" s="25">
        <f>Input!Y2193</f>
        <v>16182.000000000029</v>
      </c>
    </row>
    <row r="2190" spans="1:2">
      <c r="A2190" t="str">
        <f>Input!U2194</f>
        <v>12-ott-2015</v>
      </c>
      <c r="B2190" s="25">
        <f>Input!Y2194</f>
        <v>16115.20000000003</v>
      </c>
    </row>
    <row r="2191" spans="1:2">
      <c r="A2191" t="str">
        <f>Input!U2195</f>
        <v>14-ott-2015</v>
      </c>
      <c r="B2191" s="25">
        <f>Input!Y2195</f>
        <v>16136.000000000029</v>
      </c>
    </row>
    <row r="2192" spans="1:2">
      <c r="A2192" t="str">
        <f>Input!U2196</f>
        <v>14-ott-2015</v>
      </c>
      <c r="B2192" s="25">
        <f>Input!Y2196</f>
        <v>16068.20000000003</v>
      </c>
    </row>
    <row r="2193" spans="1:2">
      <c r="A2193" t="str">
        <f>Input!U2197</f>
        <v>14-ott-2015</v>
      </c>
      <c r="B2193" s="25">
        <f>Input!Y2197</f>
        <v>16066.400000000031</v>
      </c>
    </row>
    <row r="2194" spans="1:2">
      <c r="A2194" t="str">
        <f>Input!U2198</f>
        <v>15-ott-2015</v>
      </c>
      <c r="B2194" s="25">
        <f>Input!Y2198</f>
        <v>16186.400000000031</v>
      </c>
    </row>
    <row r="2195" spans="1:2">
      <c r="A2195" t="str">
        <f>Input!U2199</f>
        <v>15-ott-2015</v>
      </c>
      <c r="B2195" s="25">
        <f>Input!Y2199</f>
        <v>16336.400000000031</v>
      </c>
    </row>
    <row r="2196" spans="1:2">
      <c r="A2196" t="str">
        <f>Input!U2200</f>
        <v>19-ott-2015</v>
      </c>
      <c r="B2196" s="25">
        <f>Input!Y2200</f>
        <v>16277.600000000031</v>
      </c>
    </row>
    <row r="2197" spans="1:2">
      <c r="A2197" t="str">
        <f>Input!U2201</f>
        <v>20-ott-2015</v>
      </c>
      <c r="B2197" s="25">
        <f>Input!Y2201</f>
        <v>16191.200000000032</v>
      </c>
    </row>
    <row r="2198" spans="1:2">
      <c r="A2198" t="str">
        <f>Input!U2202</f>
        <v>21-ott-2015</v>
      </c>
      <c r="B2198" s="25">
        <f>Input!Y2202</f>
        <v>16247.600000000031</v>
      </c>
    </row>
    <row r="2199" spans="1:2">
      <c r="A2199" t="str">
        <f>Input!U2203</f>
        <v>21-ott-2015</v>
      </c>
      <c r="B2199" s="25">
        <f>Input!Y2203</f>
        <v>16217.800000000032</v>
      </c>
    </row>
    <row r="2200" spans="1:2">
      <c r="A2200" t="str">
        <f>Input!U2204</f>
        <v>21-ott-2015</v>
      </c>
      <c r="B2200" s="25">
        <f>Input!Y2204</f>
        <v>16161.000000000033</v>
      </c>
    </row>
    <row r="2201" spans="1:2">
      <c r="A2201" t="str">
        <f>Input!U2205</f>
        <v>22-ott-2015</v>
      </c>
      <c r="B2201" s="25">
        <f>Input!Y2205</f>
        <v>16197.600000000033</v>
      </c>
    </row>
    <row r="2202" spans="1:2">
      <c r="A2202" t="str">
        <f>Input!U2206</f>
        <v>22-ott-2015</v>
      </c>
      <c r="B2202" s="25">
        <f>Input!Y2206</f>
        <v>16597.600000000035</v>
      </c>
    </row>
    <row r="2203" spans="1:2">
      <c r="A2203" t="str">
        <f>Input!U2207</f>
        <v>23-ott-2015</v>
      </c>
      <c r="B2203" s="25">
        <f>Input!Y2207</f>
        <v>16604.100000000035</v>
      </c>
    </row>
    <row r="2204" spans="1:2">
      <c r="A2204" t="str">
        <f>Input!U2208</f>
        <v>26-ott-2015</v>
      </c>
      <c r="B2204" s="25">
        <f>Input!Y2208</f>
        <v>16572.300000000036</v>
      </c>
    </row>
    <row r="2205" spans="1:2">
      <c r="A2205" t="str">
        <f>Input!U2209</f>
        <v>28-ott-2015</v>
      </c>
      <c r="B2205" s="25">
        <f>Input!Y2209</f>
        <v>16708.500000000036</v>
      </c>
    </row>
    <row r="2206" spans="1:2">
      <c r="A2206" t="str">
        <f>Input!U2210</f>
        <v>29-ott-2015</v>
      </c>
      <c r="B2206" s="25">
        <f>Input!Y2210</f>
        <v>16640.900000000038</v>
      </c>
    </row>
    <row r="2207" spans="1:2">
      <c r="A2207" t="str">
        <f>Input!U2211</f>
        <v>29-ott-2015</v>
      </c>
      <c r="B2207" s="25">
        <f>Input!Y2211</f>
        <v>16713.500000000036</v>
      </c>
    </row>
    <row r="2208" spans="1:2">
      <c r="A2208" t="str">
        <f>Input!U2212</f>
        <v>30-ott-2015</v>
      </c>
      <c r="B2208" s="25">
        <f>Input!Y2212</f>
        <v>16513.500000000036</v>
      </c>
    </row>
    <row r="2209" spans="1:2">
      <c r="A2209" t="str">
        <f>Input!U2213</f>
        <v xml:space="preserve">2-nov-2015 </v>
      </c>
      <c r="B2209" s="25">
        <f>Input!Y2213</f>
        <v>16494.700000000037</v>
      </c>
    </row>
    <row r="2210" spans="1:2">
      <c r="A2210" t="str">
        <f>Input!U2214</f>
        <v xml:space="preserve">2-nov-2015 </v>
      </c>
      <c r="B2210" s="25">
        <f>Input!Y2214</f>
        <v>16569.800000000036</v>
      </c>
    </row>
    <row r="2211" spans="1:2">
      <c r="A2211" t="str">
        <f>Input!U2215</f>
        <v xml:space="preserve">2-nov-2015 </v>
      </c>
      <c r="B2211" s="25">
        <f>Input!Y2215</f>
        <v>16669.200000000037</v>
      </c>
    </row>
    <row r="2212" spans="1:2">
      <c r="A2212" t="str">
        <f>Input!U2216</f>
        <v xml:space="preserve">3-nov-2015 </v>
      </c>
      <c r="B2212" s="25">
        <f>Input!Y2216</f>
        <v>16678.400000000038</v>
      </c>
    </row>
    <row r="2213" spans="1:2">
      <c r="A2213" t="str">
        <f>Input!U2217</f>
        <v xml:space="preserve">4-nov-2015 </v>
      </c>
      <c r="B2213" s="25">
        <f>Input!Y2217</f>
        <v>16804.400000000038</v>
      </c>
    </row>
    <row r="2214" spans="1:2">
      <c r="A2214" t="str">
        <f>Input!U2218</f>
        <v xml:space="preserve">5-nov-2015 </v>
      </c>
      <c r="B2214" s="25">
        <f>Input!Y2218</f>
        <v>16817.600000000039</v>
      </c>
    </row>
    <row r="2215" spans="1:2">
      <c r="A2215" t="str">
        <f>Input!U2219</f>
        <v xml:space="preserve">9-nov-2015 </v>
      </c>
      <c r="B2215" s="25">
        <f>Input!Y2219</f>
        <v>16939.50000000004</v>
      </c>
    </row>
    <row r="2216" spans="1:2">
      <c r="A2216" t="str">
        <f>Input!U2220</f>
        <v>10-nov-2015</v>
      </c>
      <c r="B2216" s="25">
        <f>Input!Y2220</f>
        <v>16933.600000000039</v>
      </c>
    </row>
    <row r="2217" spans="1:2">
      <c r="A2217" t="str">
        <f>Input!U2221</f>
        <v>11-nov-2015</v>
      </c>
      <c r="B2217" s="25">
        <f>Input!Y2221</f>
        <v>16886.800000000039</v>
      </c>
    </row>
    <row r="2218" spans="1:2">
      <c r="A2218" t="str">
        <f>Input!U2222</f>
        <v>12-nov-2015</v>
      </c>
      <c r="B2218" s="25">
        <f>Input!Y2222</f>
        <v>16815.00000000004</v>
      </c>
    </row>
    <row r="2219" spans="1:2">
      <c r="A2219" t="str">
        <f>Input!U2223</f>
        <v>12-nov-2015</v>
      </c>
      <c r="B2219" s="25">
        <f>Input!Y2223</f>
        <v>16868.700000000041</v>
      </c>
    </row>
    <row r="2220" spans="1:2">
      <c r="A2220" t="str">
        <f>Input!U2224</f>
        <v>12-nov-2015</v>
      </c>
      <c r="B2220" s="25">
        <f>Input!Y2224</f>
        <v>16889.900000000041</v>
      </c>
    </row>
    <row r="2221" spans="1:2">
      <c r="A2221" t="str">
        <f>Input!U2225</f>
        <v>12-nov-2015</v>
      </c>
      <c r="B2221" s="25">
        <f>Input!Y2225</f>
        <v>16911.900000000041</v>
      </c>
    </row>
    <row r="2222" spans="1:2">
      <c r="A2222" t="str">
        <f>Input!U2226</f>
        <v>13-nov-2015</v>
      </c>
      <c r="B2222" s="25">
        <f>Input!Y2226</f>
        <v>16938.300000000043</v>
      </c>
    </row>
    <row r="2223" spans="1:2">
      <c r="A2223" t="str">
        <f>Input!U2227</f>
        <v>13-nov-2015</v>
      </c>
      <c r="B2223" s="25">
        <f>Input!Y2227</f>
        <v>16856.300000000043</v>
      </c>
    </row>
    <row r="2224" spans="1:2">
      <c r="A2224" t="str">
        <f>Input!U2228</f>
        <v>16-nov-2015</v>
      </c>
      <c r="B2224" s="25">
        <f>Input!Y2228</f>
        <v>16983.300000000043</v>
      </c>
    </row>
    <row r="2225" spans="1:2">
      <c r="A2225" t="str">
        <f>Input!U2229</f>
        <v>17-nov-2015</v>
      </c>
      <c r="B2225" s="25">
        <f>Input!Y2229</f>
        <v>16990.400000000041</v>
      </c>
    </row>
    <row r="2226" spans="1:2">
      <c r="A2226" t="str">
        <f>Input!U2230</f>
        <v>17-nov-2015</v>
      </c>
      <c r="B2226" s="25">
        <f>Input!Y2230</f>
        <v>16972.00000000004</v>
      </c>
    </row>
    <row r="2227" spans="1:2">
      <c r="A2227" t="str">
        <f>Input!U2231</f>
        <v>19-nov-2015</v>
      </c>
      <c r="B2227" s="25">
        <f>Input!Y2231</f>
        <v>16951.200000000041</v>
      </c>
    </row>
    <row r="2228" spans="1:2">
      <c r="A2228" t="str">
        <f>Input!U2232</f>
        <v>19-nov-2015</v>
      </c>
      <c r="B2228" s="25">
        <f>Input!Y2232</f>
        <v>16955.600000000042</v>
      </c>
    </row>
    <row r="2229" spans="1:2">
      <c r="A2229" t="str">
        <f>Input!U2233</f>
        <v>20-nov-2015</v>
      </c>
      <c r="B2229" s="25">
        <f>Input!Y2233</f>
        <v>16930.800000000043</v>
      </c>
    </row>
    <row r="2230" spans="1:2">
      <c r="A2230" t="str">
        <f>Input!U2234</f>
        <v>23-nov-2015</v>
      </c>
      <c r="B2230" s="25">
        <f>Input!Y2234</f>
        <v>16975.000000000044</v>
      </c>
    </row>
    <row r="2231" spans="1:2">
      <c r="A2231" t="str">
        <f>Input!U2235</f>
        <v>24-nov-2015</v>
      </c>
      <c r="B2231" s="25">
        <f>Input!Y2235</f>
        <v>17181.300000000043</v>
      </c>
    </row>
    <row r="2232" spans="1:2">
      <c r="A2232" t="str">
        <f>Input!U2236</f>
        <v>24-nov-2015</v>
      </c>
      <c r="B2232" s="25">
        <f>Input!Y2236</f>
        <v>17202.800000000043</v>
      </c>
    </row>
    <row r="2233" spans="1:2">
      <c r="A2233" t="str">
        <f>Input!U2237</f>
        <v>25-nov-2015</v>
      </c>
      <c r="B2233" s="25">
        <f>Input!Y2237</f>
        <v>17349.400000000041</v>
      </c>
    </row>
    <row r="2234" spans="1:2">
      <c r="A2234" t="str">
        <f>Input!U2238</f>
        <v>26-nov-2015</v>
      </c>
      <c r="B2234" s="25">
        <f>Input!Y2238</f>
        <v>17347.800000000043</v>
      </c>
    </row>
    <row r="2235" spans="1:2">
      <c r="A2235" t="str">
        <f>Input!U2239</f>
        <v>27-nov-2015</v>
      </c>
      <c r="B2235" s="25">
        <f>Input!Y2239</f>
        <v>17237.400000000041</v>
      </c>
    </row>
    <row r="2236" spans="1:2">
      <c r="A2236" t="str">
        <f>Input!U2240</f>
        <v>27-nov-2015</v>
      </c>
      <c r="B2236" s="25">
        <f>Input!Y2240</f>
        <v>17244.900000000041</v>
      </c>
    </row>
    <row r="2237" spans="1:2">
      <c r="A2237" t="str">
        <f>Input!U2241</f>
        <v>30-nov-2015</v>
      </c>
      <c r="B2237" s="25">
        <f>Input!Y2241</f>
        <v>17264.100000000042</v>
      </c>
    </row>
    <row r="2238" spans="1:2">
      <c r="A2238" t="str">
        <f>Input!U2242</f>
        <v>30-nov-2015</v>
      </c>
      <c r="B2238" s="25">
        <f>Input!Y2242</f>
        <v>17232.100000000042</v>
      </c>
    </row>
    <row r="2239" spans="1:2">
      <c r="A2239" t="str">
        <f>Input!U2243</f>
        <v>30-nov-2015</v>
      </c>
      <c r="B2239" s="25">
        <f>Input!Y2243</f>
        <v>17156.300000000043</v>
      </c>
    </row>
    <row r="2240" spans="1:2">
      <c r="A2240" t="str">
        <f>Input!U2244</f>
        <v xml:space="preserve">1-dic-2015 </v>
      </c>
      <c r="B2240" s="25">
        <f>Input!Y2244</f>
        <v>17226.300000000043</v>
      </c>
    </row>
    <row r="2241" spans="1:2">
      <c r="A2241" t="str">
        <f>Input!U2245</f>
        <v xml:space="preserve">1-dic-2015 </v>
      </c>
      <c r="B2241" s="25">
        <f>Input!Y2245</f>
        <v>17159.500000000044</v>
      </c>
    </row>
    <row r="2242" spans="1:2">
      <c r="A2242" t="str">
        <f>Input!U2246</f>
        <v xml:space="preserve">2-dic-2015 </v>
      </c>
      <c r="B2242" s="25">
        <f>Input!Y2246</f>
        <v>17051.500000000044</v>
      </c>
    </row>
    <row r="2243" spans="1:2">
      <c r="A2243" t="str">
        <f>Input!U2247</f>
        <v xml:space="preserve">2-dic-2015 </v>
      </c>
      <c r="B2243" s="25">
        <f>Input!Y2247</f>
        <v>17104.700000000044</v>
      </c>
    </row>
    <row r="2244" spans="1:2">
      <c r="A2244" t="str">
        <f>Input!U2248</f>
        <v xml:space="preserve">2-dic-2015 </v>
      </c>
      <c r="B2244" s="25">
        <f>Input!Y2248</f>
        <v>17064.900000000045</v>
      </c>
    </row>
    <row r="2245" spans="1:2">
      <c r="A2245" t="str">
        <f>Input!U2249</f>
        <v xml:space="preserve">3-dic-2015 </v>
      </c>
      <c r="B2245" s="25">
        <f>Input!Y2249</f>
        <v>17102.100000000046</v>
      </c>
    </row>
    <row r="2246" spans="1:2">
      <c r="A2246" t="str">
        <f>Input!U2250</f>
        <v xml:space="preserve">3-dic-2015 </v>
      </c>
      <c r="B2246" s="25">
        <f>Input!Y2250</f>
        <v>16902.100000000046</v>
      </c>
    </row>
    <row r="2247" spans="1:2">
      <c r="A2247" t="str">
        <f>Input!U2251</f>
        <v xml:space="preserve">3-dic-2015 </v>
      </c>
      <c r="B2247" s="25">
        <f>Input!Y2251</f>
        <v>17259.100000000046</v>
      </c>
    </row>
    <row r="2248" spans="1:2">
      <c r="A2248" t="str">
        <f>Input!U2252</f>
        <v xml:space="preserve">3-dic-2015 </v>
      </c>
      <c r="B2248" s="25">
        <f>Input!Y2252</f>
        <v>17343.300000000047</v>
      </c>
    </row>
    <row r="2249" spans="1:2">
      <c r="A2249" t="str">
        <f>Input!U2253</f>
        <v xml:space="preserve">4-dic-2015 </v>
      </c>
      <c r="B2249" s="25">
        <f>Input!Y2253</f>
        <v>17445.400000000045</v>
      </c>
    </row>
    <row r="2250" spans="1:2">
      <c r="A2250" t="str">
        <f>Input!U2254</f>
        <v xml:space="preserve">4-dic-2015 </v>
      </c>
      <c r="B2250" s="25">
        <f>Input!Y2254</f>
        <v>17513.600000000046</v>
      </c>
    </row>
    <row r="2251" spans="1:2">
      <c r="A2251" t="str">
        <f>Input!U2255</f>
        <v xml:space="preserve">7-dic-2015 </v>
      </c>
      <c r="B2251" s="25">
        <f>Input!Y2255</f>
        <v>17313.600000000046</v>
      </c>
    </row>
    <row r="2252" spans="1:2">
      <c r="A2252" t="str">
        <f>Input!U2256</f>
        <v xml:space="preserve">8-dic-2015 </v>
      </c>
      <c r="B2252" s="25">
        <f>Input!Y2256</f>
        <v>17394.900000000045</v>
      </c>
    </row>
    <row r="2253" spans="1:2">
      <c r="A2253" t="str">
        <f>Input!U2257</f>
        <v xml:space="preserve">8-dic-2015 </v>
      </c>
      <c r="B2253" s="25">
        <f>Input!Y2257</f>
        <v>17318.400000000045</v>
      </c>
    </row>
    <row r="2254" spans="1:2">
      <c r="A2254" t="str">
        <f>Input!U2258</f>
        <v>10-dic-2015</v>
      </c>
      <c r="B2254" s="25">
        <f>Input!Y2258</f>
        <v>17320.500000000044</v>
      </c>
    </row>
    <row r="2255" spans="1:2">
      <c r="A2255" t="str">
        <f>Input!U2259</f>
        <v>10-dic-2015</v>
      </c>
      <c r="B2255" s="25">
        <f>Input!Y2259</f>
        <v>17341.500000000044</v>
      </c>
    </row>
    <row r="2256" spans="1:2">
      <c r="A2256" t="str">
        <f>Input!U2260</f>
        <v>15-dic-2015</v>
      </c>
      <c r="B2256" s="25">
        <f>Input!Y2260</f>
        <v>17269.700000000044</v>
      </c>
    </row>
    <row r="2257" spans="1:2">
      <c r="A2257" t="str">
        <f>Input!U2261</f>
        <v>18-dic-2015</v>
      </c>
      <c r="B2257" s="25">
        <f>Input!Y2261</f>
        <v>17258.900000000045</v>
      </c>
    </row>
    <row r="2258" spans="1:2">
      <c r="A2258" t="str">
        <f>Input!U2262</f>
        <v>18-dic-2015</v>
      </c>
      <c r="B2258" s="25">
        <f>Input!Y2262</f>
        <v>17263.600000000046</v>
      </c>
    </row>
    <row r="2259" spans="1:2">
      <c r="A2259" t="str">
        <f>Input!U2263</f>
        <v>18-dic-2015</v>
      </c>
      <c r="B2259" s="25">
        <f>Input!Y2263</f>
        <v>17063.600000000046</v>
      </c>
    </row>
    <row r="2260" spans="1:2">
      <c r="A2260" t="str">
        <f>Input!U2264</f>
        <v>18-dic-2015</v>
      </c>
      <c r="B2260" s="25">
        <f>Input!Y2264</f>
        <v>17110.700000000044</v>
      </c>
    </row>
    <row r="2261" spans="1:2">
      <c r="A2261" t="str">
        <f>Input!U2265</f>
        <v>21-dic-2015</v>
      </c>
      <c r="B2261" s="25">
        <f>Input!Y2265</f>
        <v>17510.700000000044</v>
      </c>
    </row>
    <row r="2262" spans="1:2">
      <c r="A2262" t="str">
        <f>Input!U2266</f>
        <v>21-dic-2015</v>
      </c>
      <c r="B2262" s="25">
        <f>Input!Y2266</f>
        <v>17454.900000000045</v>
      </c>
    </row>
    <row r="2263" spans="1:2">
      <c r="A2263" t="str">
        <f>Input!U2267</f>
        <v>21-dic-2015</v>
      </c>
      <c r="B2263" s="25">
        <f>Input!Y2267</f>
        <v>17584.100000000046</v>
      </c>
    </row>
    <row r="2264" spans="1:2">
      <c r="A2264" t="str">
        <f>Input!U2268</f>
        <v>22-dic-2015</v>
      </c>
      <c r="B2264" s="25">
        <f>Input!Y2268</f>
        <v>17744.200000000044</v>
      </c>
    </row>
    <row r="2265" spans="1:2">
      <c r="A2265" t="str">
        <f>Input!U2269</f>
        <v>22-dic-2015</v>
      </c>
      <c r="B2265" s="25">
        <f>Input!Y2269</f>
        <v>17832.100000000046</v>
      </c>
    </row>
    <row r="2266" spans="1:2">
      <c r="A2266" t="str">
        <f>Input!U2270</f>
        <v>23-dic-2015</v>
      </c>
      <c r="B2266" s="25">
        <f>Input!Y2270</f>
        <v>17869.400000000045</v>
      </c>
    </row>
    <row r="2267" spans="1:2">
      <c r="A2267" t="str">
        <f>Input!U2271</f>
        <v>29-dic-2015</v>
      </c>
      <c r="B2267" s="25">
        <f>Input!Y2271</f>
        <v>18021.800000000047</v>
      </c>
    </row>
    <row r="2268" spans="1:2">
      <c r="A2268" t="str">
        <f>Input!U2272</f>
        <v>29-dic-2015</v>
      </c>
      <c r="B2268" s="25">
        <f>Input!Y2272</f>
        <v>18030.300000000047</v>
      </c>
    </row>
    <row r="2269" spans="1:2">
      <c r="A2269" t="str">
        <f>Input!U2273</f>
        <v>30-dic-2015</v>
      </c>
      <c r="B2269" s="25">
        <f>Input!Y2273</f>
        <v>18121.400000000045</v>
      </c>
    </row>
    <row r="2270" spans="1:2">
      <c r="A2270" t="str">
        <f>Input!U2274</f>
        <v>30-dic-2015</v>
      </c>
      <c r="B2270" s="25">
        <f>Input!Y2274</f>
        <v>18167.900000000045</v>
      </c>
    </row>
    <row r="2271" spans="1:2">
      <c r="A2271" t="str">
        <f>Input!U2275</f>
        <v xml:space="preserve">4-gen-2016 </v>
      </c>
      <c r="B2271" s="25">
        <f>Input!Y2275</f>
        <v>18117.900000000045</v>
      </c>
    </row>
    <row r="2272" spans="1:2">
      <c r="A2272" t="str">
        <f>Input!U2276</f>
        <v xml:space="preserve">5-gen-2016 </v>
      </c>
      <c r="B2272" s="25">
        <f>Input!Y2276</f>
        <v>18102.100000000046</v>
      </c>
    </row>
    <row r="2273" spans="1:2">
      <c r="A2273" t="str">
        <f>Input!U2277</f>
        <v xml:space="preserve">5-gen-2016 </v>
      </c>
      <c r="B2273" s="25">
        <f>Input!Y2277</f>
        <v>18162.600000000046</v>
      </c>
    </row>
    <row r="2274" spans="1:2">
      <c r="A2274" t="str">
        <f>Input!U2278</f>
        <v xml:space="preserve">6-gen-2016 </v>
      </c>
      <c r="B2274" s="25">
        <f>Input!Y2278</f>
        <v>18173.800000000047</v>
      </c>
    </row>
    <row r="2275" spans="1:2">
      <c r="A2275" t="str">
        <f>Input!U2279</f>
        <v xml:space="preserve">6-gen-2016 </v>
      </c>
      <c r="B2275" s="25">
        <f>Input!Y2279</f>
        <v>18177.100000000046</v>
      </c>
    </row>
    <row r="2276" spans="1:2">
      <c r="A2276" t="str">
        <f>Input!U2280</f>
        <v xml:space="preserve">7-gen-2016 </v>
      </c>
      <c r="B2276" s="25">
        <f>Input!Y2280</f>
        <v>18112.300000000047</v>
      </c>
    </row>
    <row r="2277" spans="1:2">
      <c r="A2277" t="str">
        <f>Input!U2281</f>
        <v xml:space="preserve">8-gen-2016 </v>
      </c>
      <c r="B2277" s="25">
        <f>Input!Y2281</f>
        <v>18026.500000000047</v>
      </c>
    </row>
    <row r="2278" spans="1:2">
      <c r="A2278" t="str">
        <f>Input!U2282</f>
        <v xml:space="preserve">8-gen-2016 </v>
      </c>
      <c r="B2278" s="25">
        <f>Input!Y2282</f>
        <v>18040.100000000046</v>
      </c>
    </row>
    <row r="2279" spans="1:2">
      <c r="A2279" t="str">
        <f>Input!U2283</f>
        <v xml:space="preserve">8-gen-2016 </v>
      </c>
      <c r="B2279" s="25">
        <f>Input!Y2283</f>
        <v>17840.100000000046</v>
      </c>
    </row>
    <row r="2280" spans="1:2">
      <c r="A2280" t="str">
        <f>Input!U2284</f>
        <v xml:space="preserve">8-gen-2016 </v>
      </c>
      <c r="B2280" s="25">
        <f>Input!Y2284</f>
        <v>17741.500000000047</v>
      </c>
    </row>
    <row r="2281" spans="1:2">
      <c r="A2281" t="str">
        <f>Input!U2285</f>
        <v>11-gen-2016</v>
      </c>
      <c r="B2281" s="25">
        <f>Input!Y2285</f>
        <v>17830.700000000048</v>
      </c>
    </row>
    <row r="2282" spans="1:2">
      <c r="A2282" t="str">
        <f>Input!U2286</f>
        <v>12-gen-2016</v>
      </c>
      <c r="B2282" s="25">
        <f>Input!Y2286</f>
        <v>17630.700000000048</v>
      </c>
    </row>
    <row r="2283" spans="1:2">
      <c r="A2283" t="str">
        <f>Input!U2287</f>
        <v>12-gen-2016</v>
      </c>
      <c r="B2283" s="25">
        <f>Input!Y2287</f>
        <v>17577.900000000049</v>
      </c>
    </row>
    <row r="2284" spans="1:2">
      <c r="A2284" t="str">
        <f>Input!U2288</f>
        <v>13-gen-2016</v>
      </c>
      <c r="B2284" s="25">
        <f>Input!Y2288</f>
        <v>17581.900000000049</v>
      </c>
    </row>
    <row r="2285" spans="1:2">
      <c r="A2285" t="str">
        <f>Input!U2289</f>
        <v>13-gen-2016</v>
      </c>
      <c r="B2285" s="25">
        <f>Input!Y2289</f>
        <v>17795.100000000049</v>
      </c>
    </row>
    <row r="2286" spans="1:2">
      <c r="A2286" t="str">
        <f>Input!U2290</f>
        <v>13-gen-2016</v>
      </c>
      <c r="B2286" s="25">
        <f>Input!Y2290</f>
        <v>17755.30000000005</v>
      </c>
    </row>
    <row r="2287" spans="1:2">
      <c r="A2287" t="str">
        <f>Input!U2291</f>
        <v>13-gen-2016</v>
      </c>
      <c r="B2287" s="25">
        <f>Input!Y2291</f>
        <v>17692.30000000005</v>
      </c>
    </row>
    <row r="2288" spans="1:2">
      <c r="A2288" t="str">
        <f>Input!U2292</f>
        <v>14-gen-2016</v>
      </c>
      <c r="B2288" s="25">
        <f>Input!Y2292</f>
        <v>17833.30000000005</v>
      </c>
    </row>
    <row r="2289" spans="1:2">
      <c r="A2289" t="str">
        <f>Input!U2293</f>
        <v>14-gen-2016</v>
      </c>
      <c r="B2289" s="25">
        <f>Input!Y2293</f>
        <v>17891.80000000005</v>
      </c>
    </row>
    <row r="2290" spans="1:2">
      <c r="A2290" t="str">
        <f>Input!U2294</f>
        <v>14-gen-2016</v>
      </c>
      <c r="B2290" s="25">
        <f>Input!Y2294</f>
        <v>17835.000000000051</v>
      </c>
    </row>
    <row r="2291" spans="1:2">
      <c r="A2291" t="str">
        <f>Input!U2295</f>
        <v>14-gen-2016</v>
      </c>
      <c r="B2291" s="25">
        <f>Input!Y2295</f>
        <v>17881.30000000005</v>
      </c>
    </row>
    <row r="2292" spans="1:2">
      <c r="A2292" t="str">
        <f>Input!U2296</f>
        <v>15-gen-2016</v>
      </c>
      <c r="B2292" s="25">
        <f>Input!Y2296</f>
        <v>17889.30000000005</v>
      </c>
    </row>
    <row r="2293" spans="1:2">
      <c r="A2293" t="str">
        <f>Input!U2297</f>
        <v>19-gen-2016</v>
      </c>
      <c r="B2293" s="25">
        <f>Input!Y2297</f>
        <v>17841.500000000051</v>
      </c>
    </row>
    <row r="2294" spans="1:2">
      <c r="A2294" t="str">
        <f>Input!U2298</f>
        <v>20-gen-2016</v>
      </c>
      <c r="B2294" s="25">
        <f>Input!Y2298</f>
        <v>17845.400000000052</v>
      </c>
    </row>
    <row r="2295" spans="1:2">
      <c r="A2295" t="str">
        <f>Input!U2299</f>
        <v>20-gen-2016</v>
      </c>
      <c r="B2295" s="25">
        <f>Input!Y2299</f>
        <v>17935.400000000052</v>
      </c>
    </row>
    <row r="2296" spans="1:2">
      <c r="A2296" t="str">
        <f>Input!U2300</f>
        <v>20-gen-2016</v>
      </c>
      <c r="B2296" s="25">
        <f>Input!Y2300</f>
        <v>18005.600000000053</v>
      </c>
    </row>
    <row r="2297" spans="1:2">
      <c r="A2297" t="str">
        <f>Input!U2301</f>
        <v>20-gen-2016</v>
      </c>
      <c r="B2297" s="25">
        <f>Input!Y2301</f>
        <v>18008.600000000053</v>
      </c>
    </row>
    <row r="2298" spans="1:2">
      <c r="A2298" t="str">
        <f>Input!U2302</f>
        <v>21-gen-2016</v>
      </c>
      <c r="B2298" s="25">
        <f>Input!Y2302</f>
        <v>18108.400000000052</v>
      </c>
    </row>
    <row r="2299" spans="1:2">
      <c r="A2299" t="str">
        <f>Input!U2303</f>
        <v>21-gen-2016</v>
      </c>
      <c r="B2299" s="25">
        <f>Input!Y2303</f>
        <v>18060.600000000053</v>
      </c>
    </row>
    <row r="2300" spans="1:2">
      <c r="A2300" t="str">
        <f>Input!U2304</f>
        <v>21-gen-2016</v>
      </c>
      <c r="B2300" s="25">
        <f>Input!Y2304</f>
        <v>18064.100000000053</v>
      </c>
    </row>
    <row r="2301" spans="1:2">
      <c r="A2301" t="str">
        <f>Input!U2305</f>
        <v>26-gen-2016</v>
      </c>
      <c r="B2301" s="25">
        <f>Input!Y2305</f>
        <v>18324.500000000055</v>
      </c>
    </row>
    <row r="2302" spans="1:2">
      <c r="A2302" t="str">
        <f>Input!U2306</f>
        <v>27-gen-2016</v>
      </c>
      <c r="B2302" s="25">
        <f>Input!Y2306</f>
        <v>18459.400000000056</v>
      </c>
    </row>
    <row r="2303" spans="1:2">
      <c r="A2303" t="str">
        <f>Input!U2307</f>
        <v>28-gen-2016</v>
      </c>
      <c r="B2303" s="25">
        <f>Input!Y2307</f>
        <v>18545.900000000056</v>
      </c>
    </row>
    <row r="2304" spans="1:2">
      <c r="A2304" t="str">
        <f>Input!U2308</f>
        <v>28-gen-2016</v>
      </c>
      <c r="B2304" s="25">
        <f>Input!Y2308</f>
        <v>18345.900000000056</v>
      </c>
    </row>
    <row r="2305" spans="1:2">
      <c r="A2305" t="str">
        <f>Input!U2309</f>
        <v>28-gen-2016</v>
      </c>
      <c r="B2305" s="25">
        <f>Input!Y2309</f>
        <v>18259.400000000056</v>
      </c>
    </row>
    <row r="2306" spans="1:2">
      <c r="A2306" t="str">
        <f>Input!U2310</f>
        <v>29-gen-2016</v>
      </c>
      <c r="B2306" s="25">
        <f>Input!Y2310</f>
        <v>18287.100000000057</v>
      </c>
    </row>
    <row r="2307" spans="1:2">
      <c r="A2307" t="str">
        <f>Input!U2311</f>
        <v>29-gen-2016</v>
      </c>
      <c r="B2307" s="25">
        <f>Input!Y2311</f>
        <v>18087.100000000057</v>
      </c>
    </row>
    <row r="2308" spans="1:2">
      <c r="A2308" t="str">
        <f>Input!U2312</f>
        <v>29-gen-2016</v>
      </c>
      <c r="B2308" s="25">
        <f>Input!Y2312</f>
        <v>18103.300000000057</v>
      </c>
    </row>
    <row r="2309" spans="1:2">
      <c r="A2309" t="str">
        <f>Input!U2313</f>
        <v>29-gen-2016</v>
      </c>
      <c r="B2309" s="25">
        <f>Input!Y2313</f>
        <v>18067.500000000058</v>
      </c>
    </row>
    <row r="2310" spans="1:2">
      <c r="A2310" t="str">
        <f>Input!U2314</f>
        <v>29-gen-2016</v>
      </c>
      <c r="B2310" s="25">
        <f>Input!Y2314</f>
        <v>17993.700000000059</v>
      </c>
    </row>
    <row r="2311" spans="1:2">
      <c r="A2311" t="str">
        <f>Input!U2315</f>
        <v xml:space="preserve">1-feb-2016 </v>
      </c>
      <c r="B2311" s="25">
        <f>Input!Y2315</f>
        <v>17937.90000000006</v>
      </c>
    </row>
    <row r="2312" spans="1:2">
      <c r="A2312" t="str">
        <f>Input!U2316</f>
        <v xml:space="preserve">2-feb-2016 </v>
      </c>
      <c r="B2312" s="25">
        <f>Input!Y2316</f>
        <v>17992.90000000006</v>
      </c>
    </row>
    <row r="2313" spans="1:2">
      <c r="A2313" t="str">
        <f>Input!U2317</f>
        <v xml:space="preserve">2-feb-2016 </v>
      </c>
      <c r="B2313" s="25">
        <f>Input!Y2317</f>
        <v>18009.10000000006</v>
      </c>
    </row>
    <row r="2314" spans="1:2">
      <c r="A2314" t="str">
        <f>Input!U2318</f>
        <v xml:space="preserve">3-feb-2016 </v>
      </c>
      <c r="B2314" s="25">
        <f>Input!Y2318</f>
        <v>18011.300000000061</v>
      </c>
    </row>
    <row r="2315" spans="1:2">
      <c r="A2315" t="str">
        <f>Input!U2319</f>
        <v xml:space="preserve">3-feb-2016 </v>
      </c>
      <c r="B2315" s="25">
        <f>Input!Y2319</f>
        <v>17932.000000000062</v>
      </c>
    </row>
    <row r="2316" spans="1:2">
      <c r="A2316" t="str">
        <f>Input!U2320</f>
        <v xml:space="preserve">4-feb-2016 </v>
      </c>
      <c r="B2316" s="25">
        <f>Input!Y2320</f>
        <v>17950.200000000063</v>
      </c>
    </row>
    <row r="2317" spans="1:2">
      <c r="A2317" t="str">
        <f>Input!U2321</f>
        <v xml:space="preserve">4-feb-2016 </v>
      </c>
      <c r="B2317" s="25">
        <f>Input!Y2321</f>
        <v>17959.400000000063</v>
      </c>
    </row>
    <row r="2318" spans="1:2">
      <c r="A2318" t="str">
        <f>Input!U2322</f>
        <v xml:space="preserve">5-feb-2016 </v>
      </c>
      <c r="B2318" s="25">
        <f>Input!Y2322</f>
        <v>17972.600000000064</v>
      </c>
    </row>
    <row r="2319" spans="1:2">
      <c r="A2319" t="str">
        <f>Input!U2323</f>
        <v xml:space="preserve">5-feb-2016 </v>
      </c>
      <c r="B2319" s="25">
        <f>Input!Y2323</f>
        <v>17863.100000000064</v>
      </c>
    </row>
    <row r="2320" spans="1:2">
      <c r="A2320" t="str">
        <f>Input!U2324</f>
        <v xml:space="preserve">5-feb-2016 </v>
      </c>
      <c r="B2320" s="25">
        <f>Input!Y2324</f>
        <v>17822.300000000065</v>
      </c>
    </row>
    <row r="2321" spans="1:2">
      <c r="A2321" t="str">
        <f>Input!U2325</f>
        <v xml:space="preserve">5-feb-2016 </v>
      </c>
      <c r="B2321" s="25">
        <f>Input!Y2325</f>
        <v>17827.500000000065</v>
      </c>
    </row>
    <row r="2322" spans="1:2">
      <c r="A2322" t="str">
        <f>Input!U2326</f>
        <v xml:space="preserve">5-feb-2016 </v>
      </c>
      <c r="B2322" s="25">
        <f>Input!Y2326</f>
        <v>17791.700000000066</v>
      </c>
    </row>
    <row r="2323" spans="1:2">
      <c r="A2323" t="str">
        <f>Input!U2327</f>
        <v xml:space="preserve">5-feb-2016 </v>
      </c>
      <c r="B2323" s="25">
        <f>Input!Y2327</f>
        <v>17792.500000000065</v>
      </c>
    </row>
    <row r="2324" spans="1:2">
      <c r="A2324" t="str">
        <f>Input!U2328</f>
        <v xml:space="preserve">8-feb-2016 </v>
      </c>
      <c r="B2324" s="25">
        <f>Input!Y2328</f>
        <v>17802.500000000065</v>
      </c>
    </row>
    <row r="2325" spans="1:2">
      <c r="A2325" t="str">
        <f>Input!U2329</f>
        <v xml:space="preserve">9-feb-2016 </v>
      </c>
      <c r="B2325" s="25">
        <f>Input!Y2329</f>
        <v>17762.700000000066</v>
      </c>
    </row>
    <row r="2326" spans="1:2">
      <c r="A2326" t="str">
        <f>Input!U2330</f>
        <v xml:space="preserve">9-feb-2016 </v>
      </c>
      <c r="B2326" s="25">
        <f>Input!Y2330</f>
        <v>17738.900000000067</v>
      </c>
    </row>
    <row r="2327" spans="1:2">
      <c r="A2327" t="str">
        <f>Input!U2331</f>
        <v>10-feb-2016</v>
      </c>
      <c r="B2327" s="25">
        <f>Input!Y2331</f>
        <v>17538.900000000067</v>
      </c>
    </row>
    <row r="2328" spans="1:2">
      <c r="A2328" t="str">
        <f>Input!U2332</f>
        <v>10-feb-2016</v>
      </c>
      <c r="B2328" s="25">
        <f>Input!Y2332</f>
        <v>17613.100000000068</v>
      </c>
    </row>
    <row r="2329" spans="1:2">
      <c r="A2329" t="str">
        <f>Input!U2333</f>
        <v>11-feb-2016</v>
      </c>
      <c r="B2329" s="25">
        <f>Input!Y2333</f>
        <v>17656.300000000068</v>
      </c>
    </row>
    <row r="2330" spans="1:2">
      <c r="A2330" t="str">
        <f>Input!U2334</f>
        <v>12-feb-2016</v>
      </c>
      <c r="B2330" s="25">
        <f>Input!Y2334</f>
        <v>17770.70000000007</v>
      </c>
    </row>
    <row r="2331" spans="1:2">
      <c r="A2331" t="str">
        <f>Input!U2335</f>
        <v>17-feb-2016</v>
      </c>
      <c r="B2331" s="25">
        <f>Input!Y2335</f>
        <v>17900.20000000007</v>
      </c>
    </row>
    <row r="2332" spans="1:2">
      <c r="A2332" t="str">
        <f>Input!U2336</f>
        <v>17-feb-2016</v>
      </c>
      <c r="B2332" s="25">
        <f>Input!Y2336</f>
        <v>18085.800000000068</v>
      </c>
    </row>
    <row r="2333" spans="1:2">
      <c r="A2333" t="str">
        <f>Input!U2337</f>
        <v>17-feb-2016</v>
      </c>
      <c r="B2333" s="25">
        <f>Input!Y2337</f>
        <v>18018.000000000069</v>
      </c>
    </row>
    <row r="2334" spans="1:2">
      <c r="A2334" t="str">
        <f>Input!U2338</f>
        <v>18-feb-2016</v>
      </c>
      <c r="B2334" s="25">
        <f>Input!Y2338</f>
        <v>18105.500000000069</v>
      </c>
    </row>
    <row r="2335" spans="1:2">
      <c r="A2335" t="str">
        <f>Input!U2339</f>
        <v>18-feb-2016</v>
      </c>
      <c r="B2335" s="25">
        <f>Input!Y2339</f>
        <v>18085.70000000007</v>
      </c>
    </row>
    <row r="2336" spans="1:2">
      <c r="A2336" t="str">
        <f>Input!U2340</f>
        <v>19-feb-2016</v>
      </c>
      <c r="B2336" s="25">
        <f>Input!Y2340</f>
        <v>18068.300000000068</v>
      </c>
    </row>
    <row r="2337" spans="1:2">
      <c r="A2337" t="str">
        <f>Input!U2341</f>
        <v>19-feb-2016</v>
      </c>
      <c r="B2337" s="25">
        <f>Input!Y2341</f>
        <v>18016.300000000068</v>
      </c>
    </row>
    <row r="2338" spans="1:2">
      <c r="A2338" t="str">
        <f>Input!U2342</f>
        <v>22-feb-2016</v>
      </c>
      <c r="B2338" s="25">
        <f>Input!Y2342</f>
        <v>18132.100000000068</v>
      </c>
    </row>
    <row r="2339" spans="1:2">
      <c r="A2339" t="str">
        <f>Input!U2343</f>
        <v>24-feb-2016</v>
      </c>
      <c r="B2339" s="25">
        <f>Input!Y2343</f>
        <v>18263.300000000068</v>
      </c>
    </row>
    <row r="2340" spans="1:2">
      <c r="A2340" t="str">
        <f>Input!U2344</f>
        <v>24-feb-2016</v>
      </c>
      <c r="B2340" s="25">
        <f>Input!Y2344</f>
        <v>18089.70000000007</v>
      </c>
    </row>
    <row r="2341" spans="1:2">
      <c r="A2341" t="str">
        <f>Input!U2345</f>
        <v>24-feb-2016</v>
      </c>
      <c r="B2341" s="25">
        <f>Input!Y2345</f>
        <v>18104.900000000071</v>
      </c>
    </row>
    <row r="2342" spans="1:2">
      <c r="A2342" t="str">
        <f>Input!U2346</f>
        <v>25-feb-2016</v>
      </c>
      <c r="B2342" s="25">
        <f>Input!Y2346</f>
        <v>18138.70000000007</v>
      </c>
    </row>
    <row r="2343" spans="1:2">
      <c r="A2343" t="str">
        <f>Input!U2347</f>
        <v>25-feb-2016</v>
      </c>
      <c r="B2343" s="25">
        <f>Input!Y2347</f>
        <v>18144.900000000071</v>
      </c>
    </row>
    <row r="2344" spans="1:2">
      <c r="A2344" t="str">
        <f>Input!U2348</f>
        <v>25-feb-2016</v>
      </c>
      <c r="B2344" s="25">
        <f>Input!Y2348</f>
        <v>18078.400000000071</v>
      </c>
    </row>
    <row r="2345" spans="1:2">
      <c r="A2345" t="str">
        <f>Input!U2349</f>
        <v xml:space="preserve">1-mar-2016 </v>
      </c>
      <c r="B2345" s="25">
        <f>Input!Y2349</f>
        <v>18034.600000000071</v>
      </c>
    </row>
    <row r="2346" spans="1:2">
      <c r="A2346" t="str">
        <f>Input!U2350</f>
        <v xml:space="preserve">1-mar-2016 </v>
      </c>
      <c r="B2346" s="25">
        <f>Input!Y2350</f>
        <v>18125.800000000072</v>
      </c>
    </row>
    <row r="2347" spans="1:2">
      <c r="A2347" t="str">
        <f>Input!U2351</f>
        <v xml:space="preserve">3-mar-2016 </v>
      </c>
      <c r="B2347" s="25">
        <f>Input!Y2351</f>
        <v>18134.300000000072</v>
      </c>
    </row>
    <row r="2348" spans="1:2">
      <c r="A2348" t="str">
        <f>Input!U2352</f>
        <v xml:space="preserve">4-mar-2016 </v>
      </c>
      <c r="B2348" s="25">
        <f>Input!Y2352</f>
        <v>18093.100000000071</v>
      </c>
    </row>
    <row r="2349" spans="1:2">
      <c r="A2349" t="str">
        <f>Input!U2353</f>
        <v xml:space="preserve">7-mar-2016 </v>
      </c>
      <c r="B2349" s="25">
        <f>Input!Y2353</f>
        <v>18173.800000000072</v>
      </c>
    </row>
    <row r="2350" spans="1:2">
      <c r="A2350" t="str">
        <f>Input!U2354</f>
        <v xml:space="preserve">8-mar-2016 </v>
      </c>
      <c r="B2350" s="25">
        <f>Input!Y2354</f>
        <v>18206.300000000072</v>
      </c>
    </row>
    <row r="2351" spans="1:2">
      <c r="A2351" t="str">
        <f>Input!U2355</f>
        <v xml:space="preserve">8-mar-2016 </v>
      </c>
      <c r="B2351" s="25">
        <f>Input!Y2355</f>
        <v>18233.800000000072</v>
      </c>
    </row>
    <row r="2352" spans="1:2">
      <c r="A2352" t="str">
        <f>Input!U2356</f>
        <v xml:space="preserve">8-mar-2016 </v>
      </c>
      <c r="B2352" s="25">
        <f>Input!Y2356</f>
        <v>18162.600000000071</v>
      </c>
    </row>
    <row r="2353" spans="1:2">
      <c r="A2353" t="str">
        <f>Input!U2357</f>
        <v xml:space="preserve">9-mar-2016 </v>
      </c>
      <c r="B2353" s="25">
        <f>Input!Y2357</f>
        <v>18211.100000000071</v>
      </c>
    </row>
    <row r="2354" spans="1:2">
      <c r="A2354" t="str">
        <f>Input!U2358</f>
        <v xml:space="preserve">9-mar-2016 </v>
      </c>
      <c r="B2354" s="25">
        <f>Input!Y2358</f>
        <v>18093.70000000007</v>
      </c>
    </row>
    <row r="2355" spans="1:2">
      <c r="A2355" t="str">
        <f>Input!U2359</f>
        <v>10-mar-2016</v>
      </c>
      <c r="B2355" s="25">
        <f>Input!Y2359</f>
        <v>18269.100000000071</v>
      </c>
    </row>
    <row r="2356" spans="1:2">
      <c r="A2356" t="str">
        <f>Input!U2360</f>
        <v>10-mar-2016</v>
      </c>
      <c r="B2356" s="25">
        <f>Input!Y2360</f>
        <v>18375.20000000007</v>
      </c>
    </row>
    <row r="2357" spans="1:2">
      <c r="A2357" t="str">
        <f>Input!U2361</f>
        <v>11-mar-2016</v>
      </c>
      <c r="B2357" s="25">
        <f>Input!Y2361</f>
        <v>18406.600000000071</v>
      </c>
    </row>
    <row r="2358" spans="1:2">
      <c r="A2358" t="str">
        <f>Input!U2362</f>
        <v>11-mar-2016</v>
      </c>
      <c r="B2358" s="25">
        <f>Input!Y2362</f>
        <v>18576.600000000071</v>
      </c>
    </row>
    <row r="2359" spans="1:2">
      <c r="A2359" t="str">
        <f>Input!U2363</f>
        <v>11-mar-2016</v>
      </c>
      <c r="B2359" s="25">
        <f>Input!Y2363</f>
        <v>18789.400000000071</v>
      </c>
    </row>
    <row r="2360" spans="1:2">
      <c r="A2360" t="str">
        <f>Input!U2364</f>
        <v>15-mar-2016</v>
      </c>
      <c r="B2360" s="25">
        <f>Input!Y2364</f>
        <v>18815.500000000069</v>
      </c>
    </row>
    <row r="2361" spans="1:2">
      <c r="A2361" t="str">
        <f>Input!U2365</f>
        <v>15-mar-2016</v>
      </c>
      <c r="B2361" s="25">
        <f>Input!Y2365</f>
        <v>18817.70000000007</v>
      </c>
    </row>
    <row r="2362" spans="1:2">
      <c r="A2362" t="str">
        <f>Input!U2366</f>
        <v>16-mar-2016</v>
      </c>
      <c r="B2362" s="25">
        <f>Input!Y2366</f>
        <v>18760.900000000071</v>
      </c>
    </row>
    <row r="2363" spans="1:2">
      <c r="A2363" t="str">
        <f>Input!U2367</f>
        <v>16-mar-2016</v>
      </c>
      <c r="B2363" s="25">
        <f>Input!Y2367</f>
        <v>18700.100000000071</v>
      </c>
    </row>
    <row r="2364" spans="1:2">
      <c r="A2364" t="str">
        <f>Input!U2368</f>
        <v>17-mar-2016</v>
      </c>
      <c r="B2364" s="25">
        <f>Input!Y2368</f>
        <v>18500.100000000071</v>
      </c>
    </row>
    <row r="2365" spans="1:2">
      <c r="A2365" t="str">
        <f>Input!U2369</f>
        <v>18-mar-2016</v>
      </c>
      <c r="B2365" s="25">
        <f>Input!Y2369</f>
        <v>18501.600000000071</v>
      </c>
    </row>
    <row r="2366" spans="1:2">
      <c r="A2366" t="str">
        <f>Input!U2370</f>
        <v>21-mar-2016</v>
      </c>
      <c r="B2366" s="25">
        <f>Input!Y2370</f>
        <v>18583.800000000072</v>
      </c>
    </row>
    <row r="2367" spans="1:2">
      <c r="A2367" t="str">
        <f>Input!U2371</f>
        <v>21-mar-2016</v>
      </c>
      <c r="B2367" s="25">
        <f>Input!Y2371</f>
        <v>18561.000000000073</v>
      </c>
    </row>
    <row r="2368" spans="1:2">
      <c r="A2368" t="str">
        <f>Input!U2372</f>
        <v>22-mar-2016</v>
      </c>
      <c r="B2368" s="25">
        <f>Input!Y2372</f>
        <v>18581.500000000073</v>
      </c>
    </row>
    <row r="2369" spans="1:2">
      <c r="A2369" t="str">
        <f>Input!U2373</f>
        <v>22-mar-2016</v>
      </c>
      <c r="B2369" s="25">
        <f>Input!Y2373</f>
        <v>18697.700000000073</v>
      </c>
    </row>
    <row r="2370" spans="1:2">
      <c r="A2370" t="str">
        <f>Input!U2374</f>
        <v>23-mar-2016</v>
      </c>
      <c r="B2370" s="25">
        <f>Input!Y2374</f>
        <v>18497.700000000073</v>
      </c>
    </row>
    <row r="2371" spans="1:2">
      <c r="A2371" t="str">
        <f>Input!U2375</f>
        <v>23-mar-2016</v>
      </c>
      <c r="B2371" s="25">
        <f>Input!Y2375</f>
        <v>18475.900000000074</v>
      </c>
    </row>
    <row r="2372" spans="1:2">
      <c r="A2372" t="str">
        <f>Input!U2376</f>
        <v>28-mar-2016</v>
      </c>
      <c r="B2372" s="25">
        <f>Input!Y2376</f>
        <v>18537.900000000074</v>
      </c>
    </row>
    <row r="2373" spans="1:2">
      <c r="A2373" t="str">
        <f>Input!U2377</f>
        <v>28-mar-2016</v>
      </c>
      <c r="B2373" s="25">
        <f>Input!Y2377</f>
        <v>18520.700000000073</v>
      </c>
    </row>
    <row r="2374" spans="1:2">
      <c r="A2374" t="str">
        <f>Input!U2378</f>
        <v>29-mar-2016</v>
      </c>
      <c r="B2374" s="25">
        <f>Input!Y2378</f>
        <v>18632.600000000075</v>
      </c>
    </row>
    <row r="2375" spans="1:2">
      <c r="A2375" t="str">
        <f>Input!U2379</f>
        <v>30-mar-2016</v>
      </c>
      <c r="B2375" s="25">
        <f>Input!Y2379</f>
        <v>18655.000000000076</v>
      </c>
    </row>
    <row r="2376" spans="1:2">
      <c r="A2376" t="str">
        <f>Input!U2380</f>
        <v>31-mar-2016</v>
      </c>
      <c r="B2376" s="25">
        <f>Input!Y2380</f>
        <v>18857.200000000077</v>
      </c>
    </row>
    <row r="2377" spans="1:2">
      <c r="A2377" t="str">
        <f>Input!U2381</f>
        <v xml:space="preserve">4-apr-2016 </v>
      </c>
      <c r="B2377" s="25">
        <f>Input!Y2381</f>
        <v>18657.200000000077</v>
      </c>
    </row>
    <row r="2378" spans="1:2">
      <c r="A2378" t="str">
        <f>Input!U2382</f>
        <v xml:space="preserve">4-apr-2016 </v>
      </c>
      <c r="B2378" s="25">
        <f>Input!Y2382</f>
        <v>18862.300000000076</v>
      </c>
    </row>
    <row r="2379" spans="1:2">
      <c r="A2379" t="str">
        <f>Input!U2383</f>
        <v xml:space="preserve">5-apr-2016 </v>
      </c>
      <c r="B2379" s="25">
        <f>Input!Y2383</f>
        <v>18808.700000000077</v>
      </c>
    </row>
    <row r="2380" spans="1:2">
      <c r="A2380" t="str">
        <f>Input!U2384</f>
        <v xml:space="preserve">5-apr-2016 </v>
      </c>
      <c r="B2380" s="25">
        <f>Input!Y2384</f>
        <v>18760.900000000078</v>
      </c>
    </row>
    <row r="2381" spans="1:2">
      <c r="A2381" t="str">
        <f>Input!U2385</f>
        <v xml:space="preserve">6-apr-2016 </v>
      </c>
      <c r="B2381" s="25">
        <f>Input!Y2385</f>
        <v>18850.900000000078</v>
      </c>
    </row>
    <row r="2382" spans="1:2">
      <c r="A2382" t="str">
        <f>Input!U2386</f>
        <v xml:space="preserve">6-apr-2016 </v>
      </c>
      <c r="B2382" s="25">
        <f>Input!Y2386</f>
        <v>18855.100000000079</v>
      </c>
    </row>
    <row r="2383" spans="1:2">
      <c r="A2383" t="str">
        <f>Input!U2387</f>
        <v xml:space="preserve">6-apr-2016 </v>
      </c>
      <c r="B2383" s="25">
        <f>Input!Y2387</f>
        <v>18793.300000000079</v>
      </c>
    </row>
    <row r="2384" spans="1:2">
      <c r="A2384" t="str">
        <f>Input!U2388</f>
        <v xml:space="preserve">7-apr-2016 </v>
      </c>
      <c r="B2384" s="25">
        <f>Input!Y2388</f>
        <v>18873.50000000008</v>
      </c>
    </row>
    <row r="2385" spans="1:2">
      <c r="A2385" t="str">
        <f>Input!U2389</f>
        <v xml:space="preserve">7-apr-2016 </v>
      </c>
      <c r="B2385" s="25">
        <f>Input!Y2389</f>
        <v>18807.800000000079</v>
      </c>
    </row>
    <row r="2386" spans="1:2">
      <c r="A2386" t="str">
        <f>Input!U2390</f>
        <v xml:space="preserve">8-apr-2016 </v>
      </c>
      <c r="B2386" s="25">
        <f>Input!Y2390</f>
        <v>18838.50000000008</v>
      </c>
    </row>
    <row r="2387" spans="1:2">
      <c r="A2387" t="str">
        <f>Input!U2391</f>
        <v xml:space="preserve">8-apr-2016 </v>
      </c>
      <c r="B2387" s="25">
        <f>Input!Y2391</f>
        <v>18924.700000000081</v>
      </c>
    </row>
    <row r="2388" spans="1:2">
      <c r="A2388" t="str">
        <f>Input!U2392</f>
        <v>11-apr-2016</v>
      </c>
      <c r="B2388" s="25">
        <f>Input!Y2392</f>
        <v>18899.900000000081</v>
      </c>
    </row>
    <row r="2389" spans="1:2">
      <c r="A2389" t="str">
        <f>Input!U2393</f>
        <v>12-apr-2016</v>
      </c>
      <c r="B2389" s="25">
        <f>Input!Y2393</f>
        <v>18963.400000000081</v>
      </c>
    </row>
    <row r="2390" spans="1:2">
      <c r="A2390" t="str">
        <f>Input!U2394</f>
        <v>12-apr-2016</v>
      </c>
      <c r="B2390" s="25">
        <f>Input!Y2394</f>
        <v>18890.600000000082</v>
      </c>
    </row>
    <row r="2391" spans="1:2">
      <c r="A2391" t="str">
        <f>Input!U2395</f>
        <v>12-apr-2016</v>
      </c>
      <c r="B2391" s="25">
        <f>Input!Y2395</f>
        <v>18819.300000000083</v>
      </c>
    </row>
    <row r="2392" spans="1:2">
      <c r="A2392" t="str">
        <f>Input!U2396</f>
        <v>13-apr-2016</v>
      </c>
      <c r="B2392" s="25">
        <f>Input!Y2396</f>
        <v>18882.300000000083</v>
      </c>
    </row>
    <row r="2393" spans="1:2">
      <c r="A2393" t="str">
        <f>Input!U2397</f>
        <v>13-apr-2016</v>
      </c>
      <c r="B2393" s="25">
        <f>Input!Y2397</f>
        <v>18991.200000000084</v>
      </c>
    </row>
    <row r="2394" spans="1:2">
      <c r="A2394" t="str">
        <f>Input!U2398</f>
        <v>15-apr-2016</v>
      </c>
      <c r="B2394" s="25">
        <f>Input!Y2398</f>
        <v>19019.000000000084</v>
      </c>
    </row>
    <row r="2395" spans="1:2">
      <c r="A2395" t="str">
        <f>Input!U2399</f>
        <v>18-apr-2016</v>
      </c>
      <c r="B2395" s="25">
        <f>Input!Y2399</f>
        <v>19023.200000000084</v>
      </c>
    </row>
    <row r="2396" spans="1:2">
      <c r="A2396" t="str">
        <f>Input!U2400</f>
        <v>18-apr-2016</v>
      </c>
      <c r="B2396" s="25">
        <f>Input!Y2400</f>
        <v>19156.500000000084</v>
      </c>
    </row>
    <row r="2397" spans="1:2">
      <c r="A2397" t="str">
        <f>Input!U2401</f>
        <v>18-apr-2016</v>
      </c>
      <c r="B2397" s="25">
        <f>Input!Y2401</f>
        <v>19330.100000000082</v>
      </c>
    </row>
    <row r="2398" spans="1:2">
      <c r="A2398" t="str">
        <f>Input!U2402</f>
        <v>19-apr-2016</v>
      </c>
      <c r="B2398" s="25">
        <f>Input!Y2402</f>
        <v>19315.100000000082</v>
      </c>
    </row>
    <row r="2399" spans="1:2">
      <c r="A2399" t="str">
        <f>Input!U2403</f>
        <v>20-apr-2016</v>
      </c>
      <c r="B2399" s="25">
        <f>Input!Y2403</f>
        <v>19401.300000000083</v>
      </c>
    </row>
    <row r="2400" spans="1:2">
      <c r="A2400" t="str">
        <f>Input!U2404</f>
        <v>20-apr-2016</v>
      </c>
      <c r="B2400" s="25">
        <f>Input!Y2404</f>
        <v>19371.500000000084</v>
      </c>
    </row>
    <row r="2401" spans="1:2">
      <c r="A2401" t="str">
        <f>Input!U2405</f>
        <v>21-apr-2016</v>
      </c>
      <c r="B2401" s="25">
        <f>Input!Y2405</f>
        <v>19307.700000000084</v>
      </c>
    </row>
    <row r="2402" spans="1:2">
      <c r="A2402" t="str">
        <f>Input!U2406</f>
        <v>22-apr-2016</v>
      </c>
      <c r="B2402" s="25">
        <f>Input!Y2406</f>
        <v>19303.900000000085</v>
      </c>
    </row>
    <row r="2403" spans="1:2">
      <c r="A2403" t="str">
        <f>Input!U2407</f>
        <v>22-apr-2016</v>
      </c>
      <c r="B2403" s="25">
        <f>Input!Y2407</f>
        <v>19338.000000000084</v>
      </c>
    </row>
    <row r="2404" spans="1:2">
      <c r="A2404" t="str">
        <f>Input!U2408</f>
        <v>25-apr-2016</v>
      </c>
      <c r="B2404" s="25">
        <f>Input!Y2408</f>
        <v>19326.200000000084</v>
      </c>
    </row>
    <row r="2405" spans="1:2">
      <c r="A2405" t="str">
        <f>Input!U2409</f>
        <v>25-apr-2016</v>
      </c>
      <c r="B2405" s="25">
        <f>Input!Y2409</f>
        <v>19394.400000000085</v>
      </c>
    </row>
    <row r="2406" spans="1:2">
      <c r="A2406" t="str">
        <f>Input!U2410</f>
        <v>26-apr-2016</v>
      </c>
      <c r="B2406" s="25">
        <f>Input!Y2410</f>
        <v>19417.000000000084</v>
      </c>
    </row>
    <row r="2407" spans="1:2">
      <c r="A2407" t="str">
        <f>Input!U2411</f>
        <v>26-apr-2016</v>
      </c>
      <c r="B2407" s="25">
        <f>Input!Y2411</f>
        <v>19383.700000000084</v>
      </c>
    </row>
    <row r="2408" spans="1:2">
      <c r="A2408" t="str">
        <f>Input!U2412</f>
        <v>26-apr-2016</v>
      </c>
      <c r="B2408" s="25">
        <f>Input!Y2412</f>
        <v>19381.500000000084</v>
      </c>
    </row>
    <row r="2409" spans="1:2">
      <c r="A2409" t="str">
        <f>Input!U2413</f>
        <v>27-apr-2016</v>
      </c>
      <c r="B2409" s="25">
        <f>Input!Y2413</f>
        <v>19404.400000000085</v>
      </c>
    </row>
    <row r="2410" spans="1:2">
      <c r="A2410" t="str">
        <f>Input!U2414</f>
        <v>27-apr-2016</v>
      </c>
      <c r="B2410" s="25">
        <f>Input!Y2414</f>
        <v>19402.600000000086</v>
      </c>
    </row>
    <row r="2411" spans="1:2">
      <c r="A2411" t="str">
        <f>Input!U2415</f>
        <v>27-apr-2016</v>
      </c>
      <c r="B2411" s="25">
        <f>Input!Y2415</f>
        <v>19341.600000000086</v>
      </c>
    </row>
    <row r="2412" spans="1:2">
      <c r="A2412" t="str">
        <f>Input!U2416</f>
        <v>28-apr-2016</v>
      </c>
      <c r="B2412" s="25">
        <f>Input!Y2416</f>
        <v>19326.000000000087</v>
      </c>
    </row>
    <row r="2413" spans="1:2">
      <c r="A2413" t="str">
        <f>Input!U2417</f>
        <v>28-apr-2016</v>
      </c>
      <c r="B2413" s="25">
        <f>Input!Y2417</f>
        <v>19261.200000000088</v>
      </c>
    </row>
    <row r="2414" spans="1:2">
      <c r="A2414" t="str">
        <f>Input!U2418</f>
        <v>28-apr-2016</v>
      </c>
      <c r="B2414" s="25">
        <f>Input!Y2418</f>
        <v>19298.500000000087</v>
      </c>
    </row>
    <row r="2415" spans="1:2">
      <c r="A2415" t="str">
        <f>Input!U2419</f>
        <v>29-apr-2016</v>
      </c>
      <c r="B2415" s="25">
        <f>Input!Y2419</f>
        <v>19344.500000000087</v>
      </c>
    </row>
    <row r="2416" spans="1:2">
      <c r="A2416" t="str">
        <f>Input!U2420</f>
        <v>29-apr-2016</v>
      </c>
      <c r="B2416" s="25">
        <f>Input!Y2420</f>
        <v>19333.700000000088</v>
      </c>
    </row>
    <row r="2417" spans="1:2">
      <c r="A2417" t="str">
        <f>Input!U2421</f>
        <v>29-apr-2016</v>
      </c>
      <c r="B2417" s="25">
        <f>Input!Y2421</f>
        <v>19484.100000000089</v>
      </c>
    </row>
    <row r="2418" spans="1:2">
      <c r="A2418" t="str">
        <f>Input!U2422</f>
        <v xml:space="preserve">2-mag-2016 </v>
      </c>
      <c r="B2418" s="25">
        <f>Input!Y2422</f>
        <v>19425.500000000091</v>
      </c>
    </row>
    <row r="2419" spans="1:2">
      <c r="A2419" t="str">
        <f>Input!U2423</f>
        <v xml:space="preserve">3-mag-2016 </v>
      </c>
      <c r="B2419" s="25">
        <f>Input!Y2423</f>
        <v>19571.900000000092</v>
      </c>
    </row>
    <row r="2420" spans="1:2">
      <c r="A2420" t="str">
        <f>Input!U2424</f>
        <v xml:space="preserve">4-mag-2016 </v>
      </c>
      <c r="B2420" s="25">
        <f>Input!Y2424</f>
        <v>19619.300000000094</v>
      </c>
    </row>
    <row r="2421" spans="1:2">
      <c r="A2421" t="str">
        <f>Input!U2425</f>
        <v xml:space="preserve">4-mag-2016 </v>
      </c>
      <c r="B2421" s="25">
        <f>Input!Y2425</f>
        <v>19622.400000000092</v>
      </c>
    </row>
    <row r="2422" spans="1:2">
      <c r="A2422" t="str">
        <f>Input!U2426</f>
        <v xml:space="preserve">5-mag-2016 </v>
      </c>
      <c r="B2422" s="25">
        <f>Input!Y2426</f>
        <v>19586.600000000093</v>
      </c>
    </row>
    <row r="2423" spans="1:2">
      <c r="A2423" t="str">
        <f>Input!U2427</f>
        <v xml:space="preserve">6-mag-2016 </v>
      </c>
      <c r="B2423" s="25">
        <f>Input!Y2427</f>
        <v>19516.600000000093</v>
      </c>
    </row>
    <row r="2424" spans="1:2">
      <c r="A2424" t="str">
        <f>Input!U2428</f>
        <v xml:space="preserve">6-mag-2016 </v>
      </c>
      <c r="B2424" s="25">
        <f>Input!Y2428</f>
        <v>19554.700000000092</v>
      </c>
    </row>
    <row r="2425" spans="1:2">
      <c r="A2425" t="str">
        <f>Input!U2429</f>
        <v xml:space="preserve">6-mag-2016 </v>
      </c>
      <c r="B2425" s="25">
        <f>Input!Y2429</f>
        <v>19600.700000000092</v>
      </c>
    </row>
    <row r="2426" spans="1:2">
      <c r="A2426" t="str">
        <f>Input!U2430</f>
        <v xml:space="preserve">9-mag-2016 </v>
      </c>
      <c r="B2426" s="25">
        <f>Input!Y2430</f>
        <v>19544.900000000092</v>
      </c>
    </row>
    <row r="2427" spans="1:2">
      <c r="A2427" t="str">
        <f>Input!U2431</f>
        <v>10-mag-2016</v>
      </c>
      <c r="B2427" s="25">
        <f>Input!Y2431</f>
        <v>19528.100000000093</v>
      </c>
    </row>
    <row r="2428" spans="1:2">
      <c r="A2428" t="str">
        <f>Input!U2432</f>
        <v>11-mag-2016</v>
      </c>
      <c r="B2428" s="25">
        <f>Input!Y2432</f>
        <v>19596.100000000093</v>
      </c>
    </row>
    <row r="2429" spans="1:2">
      <c r="A2429" t="str">
        <f>Input!U2433</f>
        <v>11-mag-2016</v>
      </c>
      <c r="B2429" s="25">
        <f>Input!Y2433</f>
        <v>19734.100000000093</v>
      </c>
    </row>
    <row r="2430" spans="1:2">
      <c r="A2430" t="str">
        <f>Input!U2434</f>
        <v>11-mag-2016</v>
      </c>
      <c r="B2430" s="25">
        <f>Input!Y2434</f>
        <v>19780.600000000093</v>
      </c>
    </row>
    <row r="2431" spans="1:2">
      <c r="A2431" t="str">
        <f>Input!U2435</f>
        <v>12-mag-2016</v>
      </c>
      <c r="B2431" s="25">
        <f>Input!Y2435</f>
        <v>19793.800000000094</v>
      </c>
    </row>
    <row r="2432" spans="1:2">
      <c r="A2432" t="str">
        <f>Input!U2436</f>
        <v>12-mag-2016</v>
      </c>
      <c r="B2432" s="25">
        <f>Input!Y2436</f>
        <v>19795.300000000094</v>
      </c>
    </row>
    <row r="2433" spans="1:2">
      <c r="A2433" t="str">
        <f>Input!U2437</f>
        <v>12-mag-2016</v>
      </c>
      <c r="B2433" s="25">
        <f>Input!Y2437</f>
        <v>19900.000000000095</v>
      </c>
    </row>
    <row r="2434" spans="1:2">
      <c r="A2434" t="str">
        <f>Input!U2438</f>
        <v>13-mag-2016</v>
      </c>
      <c r="B2434" s="25">
        <f>Input!Y2438</f>
        <v>19997.400000000096</v>
      </c>
    </row>
    <row r="2435" spans="1:2">
      <c r="A2435" t="str">
        <f>Input!U2439</f>
        <v>13-mag-2016</v>
      </c>
      <c r="B2435" s="25">
        <f>Input!Y2439</f>
        <v>20034.600000000097</v>
      </c>
    </row>
    <row r="2436" spans="1:2">
      <c r="A2436" t="str">
        <f>Input!U2440</f>
        <v>16-mag-2016</v>
      </c>
      <c r="B2436" s="25">
        <f>Input!Y2440</f>
        <v>20100.800000000097</v>
      </c>
    </row>
    <row r="2437" spans="1:2">
      <c r="A2437" t="str">
        <f>Input!U2441</f>
        <v>17-mag-2016</v>
      </c>
      <c r="B2437" s="25">
        <f>Input!Y2441</f>
        <v>20118.600000000097</v>
      </c>
    </row>
    <row r="2438" spans="1:2">
      <c r="A2438" t="str">
        <f>Input!U2442</f>
        <v>17-mag-2016</v>
      </c>
      <c r="B2438" s="25">
        <f>Input!Y2442</f>
        <v>20343.600000000097</v>
      </c>
    </row>
    <row r="2439" spans="1:2">
      <c r="A2439" t="str">
        <f>Input!U2443</f>
        <v>18-mag-2016</v>
      </c>
      <c r="B2439" s="25">
        <f>Input!Y2443</f>
        <v>20419.100000000097</v>
      </c>
    </row>
    <row r="2440" spans="1:2">
      <c r="A2440" t="str">
        <f>Input!U2444</f>
        <v>18-mag-2016</v>
      </c>
      <c r="B2440" s="25">
        <f>Input!Y2444</f>
        <v>20497.100000000097</v>
      </c>
    </row>
    <row r="2441" spans="1:2">
      <c r="A2441" t="str">
        <f>Input!U2445</f>
        <v>18-mag-2016</v>
      </c>
      <c r="B2441" s="25">
        <f>Input!Y2445</f>
        <v>20523.600000000097</v>
      </c>
    </row>
    <row r="2442" spans="1:2">
      <c r="A2442" t="str">
        <f>Input!U2446</f>
        <v>20-mag-2016</v>
      </c>
      <c r="B2442" s="25">
        <f>Input!Y2446</f>
        <v>20561.000000000098</v>
      </c>
    </row>
    <row r="2443" spans="1:2">
      <c r="A2443" t="str">
        <f>Input!U2447</f>
        <v>20-mag-2016</v>
      </c>
      <c r="B2443" s="25">
        <f>Input!Y2447</f>
        <v>20518.200000000099</v>
      </c>
    </row>
    <row r="2444" spans="1:2">
      <c r="A2444" t="str">
        <f>Input!U2448</f>
        <v>23-mag-2016</v>
      </c>
      <c r="B2444" s="25">
        <f>Input!Y2448</f>
        <v>20515.4000000001</v>
      </c>
    </row>
    <row r="2445" spans="1:2">
      <c r="A2445" t="str">
        <f>Input!U2449</f>
        <v>24-mag-2016</v>
      </c>
      <c r="B2445" s="25">
        <f>Input!Y2449</f>
        <v>20813.4000000001</v>
      </c>
    </row>
    <row r="2446" spans="1:2">
      <c r="A2446" t="str">
        <f>Input!U2450</f>
        <v>26-mag-2016</v>
      </c>
      <c r="B2446" s="25">
        <f>Input!Y2450</f>
        <v>20739.6000000001</v>
      </c>
    </row>
    <row r="2447" spans="1:2">
      <c r="A2447" t="str">
        <f>Input!U2451</f>
        <v>27-mag-2016</v>
      </c>
      <c r="B2447" s="25">
        <f>Input!Y2451</f>
        <v>20704.000000000102</v>
      </c>
    </row>
    <row r="2448" spans="1:2">
      <c r="A2448" t="str">
        <f>Input!U2452</f>
        <v>31-mag-2016</v>
      </c>
      <c r="B2448" s="25">
        <f>Input!Y2452</f>
        <v>20748.800000000101</v>
      </c>
    </row>
    <row r="2449" spans="1:2">
      <c r="A2449" t="str">
        <f>Input!U2453</f>
        <v xml:space="preserve">1-giu-2016 </v>
      </c>
      <c r="B2449" s="25">
        <f>Input!Y2453</f>
        <v>20757.4000000001</v>
      </c>
    </row>
    <row r="2450" spans="1:2">
      <c r="A2450" t="str">
        <f>Input!U2454</f>
        <v xml:space="preserve">1-giu-2016 </v>
      </c>
      <c r="B2450" s="25">
        <f>Input!Y2454</f>
        <v>20719.700000000099</v>
      </c>
    </row>
    <row r="2451" spans="1:2">
      <c r="A2451" t="str">
        <f>Input!U2455</f>
        <v xml:space="preserve">1-giu-2016 </v>
      </c>
      <c r="B2451" s="25">
        <f>Input!Y2455</f>
        <v>20657.9000000001</v>
      </c>
    </row>
    <row r="2452" spans="1:2">
      <c r="A2452" t="str">
        <f>Input!U2456</f>
        <v xml:space="preserve">2-giu-2016 </v>
      </c>
      <c r="B2452" s="25">
        <f>Input!Y2456</f>
        <v>20606.1000000001</v>
      </c>
    </row>
    <row r="2453" spans="1:2">
      <c r="A2453" t="str">
        <f>Input!U2457</f>
        <v xml:space="preserve">2-giu-2016 </v>
      </c>
      <c r="B2453" s="25">
        <f>Input!Y2457</f>
        <v>20612.500000000102</v>
      </c>
    </row>
    <row r="2454" spans="1:2">
      <c r="A2454" t="str">
        <f>Input!U2458</f>
        <v xml:space="preserve">3-giu-2016 </v>
      </c>
      <c r="B2454" s="25">
        <f>Input!Y2458</f>
        <v>20743.700000000103</v>
      </c>
    </row>
    <row r="2455" spans="1:2">
      <c r="A2455" t="str">
        <f>Input!U2459</f>
        <v xml:space="preserve">7-giu-2016 </v>
      </c>
      <c r="B2455" s="25">
        <f>Input!Y2459</f>
        <v>20703.300000000101</v>
      </c>
    </row>
    <row r="2456" spans="1:2">
      <c r="A2456" t="str">
        <f>Input!U2460</f>
        <v xml:space="preserve">7-giu-2016 </v>
      </c>
      <c r="B2456" s="25">
        <f>Input!Y2460</f>
        <v>20690.1000000001</v>
      </c>
    </row>
    <row r="2457" spans="1:2">
      <c r="A2457" t="str">
        <f>Input!U2461</f>
        <v xml:space="preserve">7-giu-2016 </v>
      </c>
      <c r="B2457" s="25">
        <f>Input!Y2461</f>
        <v>20779.500000000102</v>
      </c>
    </row>
    <row r="2458" spans="1:2">
      <c r="A2458" t="str">
        <f>Input!U2462</f>
        <v>10-giu-2016</v>
      </c>
      <c r="B2458" s="25">
        <f>Input!Y2462</f>
        <v>20958.900000000103</v>
      </c>
    </row>
    <row r="2459" spans="1:2">
      <c r="A2459" t="str">
        <f>Input!U2463</f>
        <v>10-giu-2016</v>
      </c>
      <c r="B2459" s="25">
        <f>Input!Y2463</f>
        <v>21021.400000000103</v>
      </c>
    </row>
    <row r="2460" spans="1:2">
      <c r="A2460" t="str">
        <f>Input!U2464</f>
        <v>14-giu-2016</v>
      </c>
      <c r="B2460" s="25">
        <f>Input!Y2464</f>
        <v>21004.200000000103</v>
      </c>
    </row>
    <row r="2461" spans="1:2">
      <c r="A2461" t="str">
        <f>Input!U2465</f>
        <v>14-giu-2016</v>
      </c>
      <c r="B2461" s="25">
        <f>Input!Y2465</f>
        <v>20937.400000000103</v>
      </c>
    </row>
    <row r="2462" spans="1:2">
      <c r="A2462" t="str">
        <f>Input!U2466</f>
        <v>14-giu-2016</v>
      </c>
      <c r="B2462" s="25">
        <f>Input!Y2466</f>
        <v>20895.800000000105</v>
      </c>
    </row>
    <row r="2463" spans="1:2">
      <c r="A2463" t="str">
        <f>Input!U2467</f>
        <v>15-giu-2016</v>
      </c>
      <c r="B2463" s="25">
        <f>Input!Y2467</f>
        <v>20878.000000000106</v>
      </c>
    </row>
    <row r="2464" spans="1:2">
      <c r="A2464" t="str">
        <f>Input!U2468</f>
        <v>16-giu-2016</v>
      </c>
      <c r="B2464" s="25">
        <f>Input!Y2468</f>
        <v>20804.200000000106</v>
      </c>
    </row>
    <row r="2465" spans="1:2">
      <c r="A2465" t="str">
        <f>Input!U2469</f>
        <v>17-giu-2016</v>
      </c>
      <c r="B2465" s="25">
        <f>Input!Y2469</f>
        <v>20723.000000000106</v>
      </c>
    </row>
    <row r="2466" spans="1:2">
      <c r="A2466" t="str">
        <f>Input!U2470</f>
        <v>17-giu-2016</v>
      </c>
      <c r="B2466" s="25">
        <f>Input!Y2470</f>
        <v>20732.300000000105</v>
      </c>
    </row>
    <row r="2467" spans="1:2">
      <c r="A2467" t="str">
        <f>Input!U2471</f>
        <v>22-giu-2016</v>
      </c>
      <c r="B2467" s="25">
        <f>Input!Y2471</f>
        <v>20662.500000000106</v>
      </c>
    </row>
    <row r="2468" spans="1:2">
      <c r="A2468" t="str">
        <f>Input!U2472</f>
        <v>23-giu-2016</v>
      </c>
      <c r="B2468" s="25">
        <f>Input!Y2472</f>
        <v>20462.500000000106</v>
      </c>
    </row>
    <row r="2469" spans="1:2">
      <c r="A2469" t="str">
        <f>Input!U2473</f>
        <v>23-giu-2016</v>
      </c>
      <c r="B2469" s="25">
        <f>Input!Y2473</f>
        <v>20541.700000000106</v>
      </c>
    </row>
    <row r="2470" spans="1:2">
      <c r="A2470" t="str">
        <f>Input!U2474</f>
        <v>27-giu-2016</v>
      </c>
      <c r="B2470" s="25">
        <f>Input!Y2474</f>
        <v>20490.900000000107</v>
      </c>
    </row>
    <row r="2471" spans="1:2">
      <c r="A2471" t="str">
        <f>Input!U2475</f>
        <v>27-giu-2016</v>
      </c>
      <c r="B2471" s="25">
        <f>Input!Y2475</f>
        <v>20657.900000000107</v>
      </c>
    </row>
    <row r="2472" spans="1:2">
      <c r="A2472" t="str">
        <f>Input!U2476</f>
        <v>28-giu-2016</v>
      </c>
      <c r="B2472" s="25">
        <f>Input!Y2476</f>
        <v>20688.000000000106</v>
      </c>
    </row>
    <row r="2473" spans="1:2">
      <c r="A2473" t="str">
        <f>Input!U2477</f>
        <v>28-giu-2016</v>
      </c>
      <c r="B2473" s="25">
        <f>Input!Y2477</f>
        <v>20760.200000000106</v>
      </c>
    </row>
    <row r="2474" spans="1:2">
      <c r="A2474" t="str">
        <f>Input!U2478</f>
        <v>29-giu-2016</v>
      </c>
      <c r="B2474" s="25">
        <f>Input!Y2478</f>
        <v>20719.400000000107</v>
      </c>
    </row>
    <row r="2475" spans="1:2">
      <c r="A2475" t="str">
        <f>Input!U2479</f>
        <v>30-giu-2016</v>
      </c>
      <c r="B2475" s="25">
        <f>Input!Y2479</f>
        <v>20756.600000000108</v>
      </c>
    </row>
    <row r="2476" spans="1:2">
      <c r="A2476" t="str">
        <f>Input!U2480</f>
        <v>30-giu-2016</v>
      </c>
      <c r="B2476" s="25">
        <f>Input!Y2480</f>
        <v>20778.400000000107</v>
      </c>
    </row>
    <row r="2477" spans="1:2">
      <c r="A2477" t="str">
        <f>Input!U2481</f>
        <v xml:space="preserve">5-lug-2016 </v>
      </c>
      <c r="B2477" s="25">
        <f>Input!Y2481</f>
        <v>20722.600000000108</v>
      </c>
    </row>
    <row r="2478" spans="1:2">
      <c r="A2478" t="str">
        <f>Input!U2482</f>
        <v xml:space="preserve">5-lug-2016 </v>
      </c>
      <c r="B2478" s="25">
        <f>Input!Y2482</f>
        <v>20742.200000000106</v>
      </c>
    </row>
    <row r="2479" spans="1:2">
      <c r="A2479" t="str">
        <f>Input!U2483</f>
        <v xml:space="preserve">6-lug-2016 </v>
      </c>
      <c r="B2479" s="25">
        <f>Input!Y2483</f>
        <v>20825.000000000106</v>
      </c>
    </row>
    <row r="2480" spans="1:2">
      <c r="A2480" t="str">
        <f>Input!U2484</f>
        <v xml:space="preserve">7-lug-2016 </v>
      </c>
      <c r="B2480" s="25">
        <f>Input!Y2484</f>
        <v>20823.200000000106</v>
      </c>
    </row>
    <row r="2481" spans="1:2">
      <c r="A2481" t="str">
        <f>Input!U2485</f>
        <v xml:space="preserve">7-lug-2016 </v>
      </c>
      <c r="B2481" s="25">
        <f>Input!Y2485</f>
        <v>20773.400000000107</v>
      </c>
    </row>
    <row r="2482" spans="1:2">
      <c r="A2482" t="str">
        <f>Input!U2486</f>
        <v xml:space="preserve">8-lug-2016 </v>
      </c>
      <c r="B2482" s="25">
        <f>Input!Y2486</f>
        <v>20789.500000000106</v>
      </c>
    </row>
    <row r="2483" spans="1:2">
      <c r="A2483" t="str">
        <f>Input!U2487</f>
        <v xml:space="preserve">8-lug-2016 </v>
      </c>
      <c r="B2483" s="25">
        <f>Input!Y2487</f>
        <v>21012.100000000104</v>
      </c>
    </row>
    <row r="2484" spans="1:2">
      <c r="A2484" t="str">
        <f>Input!U2488</f>
        <v>12-lug-2016</v>
      </c>
      <c r="B2484" s="25">
        <f>Input!Y2488</f>
        <v>21081.100000000104</v>
      </c>
    </row>
    <row r="2485" spans="1:2">
      <c r="A2485" t="str">
        <f>Input!U2489</f>
        <v>12-lug-2016</v>
      </c>
      <c r="B2485" s="25">
        <f>Input!Y2489</f>
        <v>21036.700000000103</v>
      </c>
    </row>
    <row r="2486" spans="1:2">
      <c r="A2486" t="str">
        <f>Input!U2490</f>
        <v>12-lug-2016</v>
      </c>
      <c r="B2486" s="25">
        <f>Input!Y2490</f>
        <v>20991.400000000103</v>
      </c>
    </row>
    <row r="2487" spans="1:2">
      <c r="A2487" t="str">
        <f>Input!U2491</f>
        <v>13-lug-2016</v>
      </c>
      <c r="B2487" s="25">
        <f>Input!Y2491</f>
        <v>21008.700000000103</v>
      </c>
    </row>
    <row r="2488" spans="1:2">
      <c r="A2488" t="str">
        <f>Input!U2492</f>
        <v>13-lug-2016</v>
      </c>
      <c r="B2488" s="25">
        <f>Input!Y2492</f>
        <v>20967.600000000104</v>
      </c>
    </row>
    <row r="2489" spans="1:2">
      <c r="A2489" t="str">
        <f>Input!U2493</f>
        <v>13-lug-2016</v>
      </c>
      <c r="B2489" s="25">
        <f>Input!Y2493</f>
        <v>20893.800000000105</v>
      </c>
    </row>
    <row r="2490" spans="1:2">
      <c r="A2490" t="str">
        <f>Input!U2494</f>
        <v>14-lug-2016</v>
      </c>
      <c r="B2490" s="25">
        <f>Input!Y2494</f>
        <v>20862.000000000106</v>
      </c>
    </row>
    <row r="2491" spans="1:2">
      <c r="A2491" t="str">
        <f>Input!U2495</f>
        <v>15-lug-2016</v>
      </c>
      <c r="B2491" s="25">
        <f>Input!Y2495</f>
        <v>20834.200000000106</v>
      </c>
    </row>
    <row r="2492" spans="1:2">
      <c r="A2492" t="str">
        <f>Input!U2496</f>
        <v>15-lug-2016</v>
      </c>
      <c r="B2492" s="25">
        <f>Input!Y2496</f>
        <v>20679.800000000105</v>
      </c>
    </row>
    <row r="2493" spans="1:2">
      <c r="A2493" t="str">
        <f>Input!U2497</f>
        <v>15-lug-2016</v>
      </c>
      <c r="B2493" s="25">
        <f>Input!Y2497</f>
        <v>20621.000000000106</v>
      </c>
    </row>
    <row r="2494" spans="1:2">
      <c r="A2494" t="str">
        <f>Input!U2498</f>
        <v>20-lug-2016</v>
      </c>
      <c r="B2494" s="25">
        <f>Input!Y2498</f>
        <v>20663.400000000107</v>
      </c>
    </row>
    <row r="2495" spans="1:2">
      <c r="A2495" t="str">
        <f>Input!U2499</f>
        <v>20-lug-2016</v>
      </c>
      <c r="B2495" s="25">
        <f>Input!Y2499</f>
        <v>20763.700000000106</v>
      </c>
    </row>
    <row r="2496" spans="1:2">
      <c r="A2496" t="str">
        <f>Input!U2500</f>
        <v>22-lug-2016</v>
      </c>
      <c r="B2496" s="25">
        <f>Input!Y2500</f>
        <v>20743.900000000107</v>
      </c>
    </row>
    <row r="2497" spans="1:2">
      <c r="A2497" t="str">
        <f>Input!U2501</f>
        <v>22-lug-2016</v>
      </c>
      <c r="B2497" s="25">
        <f>Input!Y2501</f>
        <v>20687.900000000107</v>
      </c>
    </row>
    <row r="2498" spans="1:2">
      <c r="A2498" t="str">
        <f>Input!U2502</f>
        <v>25-lug-2016</v>
      </c>
      <c r="B2498" s="25">
        <f>Input!Y2502</f>
        <v>20632.100000000108</v>
      </c>
    </row>
    <row r="2499" spans="1:2">
      <c r="A2499" t="str">
        <f>Input!U2503</f>
        <v>25-lug-2016</v>
      </c>
      <c r="B2499" s="25">
        <f>Input!Y2503</f>
        <v>20510.500000000109</v>
      </c>
    </row>
    <row r="2500" spans="1:2">
      <c r="A2500" t="str">
        <f>Input!U2504</f>
        <v>25-lug-2016</v>
      </c>
      <c r="B2500" s="25">
        <f>Input!Y2504</f>
        <v>20445.70000000011</v>
      </c>
    </row>
    <row r="2501" spans="1:2">
      <c r="A2501" t="str">
        <f>Input!U2505</f>
        <v>26-lug-2016</v>
      </c>
      <c r="B2501" s="25">
        <f>Input!Y2505</f>
        <v>20527.100000000111</v>
      </c>
    </row>
    <row r="2502" spans="1:2">
      <c r="A2502" t="str">
        <f>Input!U2506</f>
        <v>26-lug-2016</v>
      </c>
      <c r="B2502" s="25">
        <f>Input!Y2506</f>
        <v>20473.300000000112</v>
      </c>
    </row>
    <row r="2503" spans="1:2">
      <c r="A2503" t="str">
        <f>Input!U2507</f>
        <v>29-lug-2016</v>
      </c>
      <c r="B2503" s="25">
        <f>Input!Y2507</f>
        <v>20396.100000000111</v>
      </c>
    </row>
    <row r="2504" spans="1:2">
      <c r="A2504" t="str">
        <f>Input!U2508</f>
        <v>29-lug-2016</v>
      </c>
      <c r="B2504" s="25">
        <f>Input!Y2508</f>
        <v>20336.300000000112</v>
      </c>
    </row>
    <row r="2505" spans="1:2">
      <c r="A2505" t="str">
        <f>Input!U2509</f>
        <v xml:space="preserve">1-ago-2016 </v>
      </c>
      <c r="B2505" s="25">
        <f>Input!Y2509</f>
        <v>20357.500000000113</v>
      </c>
    </row>
    <row r="2506" spans="1:2">
      <c r="A2506" t="str">
        <f>Input!U2510</f>
        <v xml:space="preserve">1-ago-2016 </v>
      </c>
      <c r="B2506" s="25">
        <f>Input!Y2510</f>
        <v>20400.100000000111</v>
      </c>
    </row>
    <row r="2507" spans="1:2">
      <c r="A2507" t="str">
        <f>Input!U2511</f>
        <v xml:space="preserve">1-ago-2016 </v>
      </c>
      <c r="B2507" s="25">
        <f>Input!Y2511</f>
        <v>20469.500000000113</v>
      </c>
    </row>
    <row r="2508" spans="1:2">
      <c r="A2508" t="str">
        <f>Input!U2512</f>
        <v xml:space="preserve">2-ago-2016 </v>
      </c>
      <c r="B2508" s="25">
        <f>Input!Y2512</f>
        <v>20517.100000000111</v>
      </c>
    </row>
    <row r="2509" spans="1:2">
      <c r="A2509" t="str">
        <f>Input!U2513</f>
        <v xml:space="preserve">2-ago-2016 </v>
      </c>
      <c r="B2509" s="25">
        <f>Input!Y2513</f>
        <v>20454.300000000112</v>
      </c>
    </row>
    <row r="2510" spans="1:2">
      <c r="A2510" t="str">
        <f>Input!U2514</f>
        <v xml:space="preserve">2-ago-2016 </v>
      </c>
      <c r="B2510" s="25">
        <f>Input!Y2514</f>
        <v>20530.800000000112</v>
      </c>
    </row>
    <row r="2511" spans="1:2">
      <c r="A2511" t="str">
        <f>Input!U2515</f>
        <v xml:space="preserve">3-ago-2016 </v>
      </c>
      <c r="B2511" s="25">
        <f>Input!Y2515</f>
        <v>20583.300000000112</v>
      </c>
    </row>
    <row r="2512" spans="1:2">
      <c r="A2512" t="str">
        <f>Input!U2516</f>
        <v xml:space="preserve">3-ago-2016 </v>
      </c>
      <c r="B2512" s="25">
        <f>Input!Y2516</f>
        <v>20630.500000000113</v>
      </c>
    </row>
    <row r="2513" spans="1:2">
      <c r="A2513" t="str">
        <f>Input!U2517</f>
        <v xml:space="preserve">5-ago-2016 </v>
      </c>
      <c r="B2513" s="25">
        <f>Input!Y2517</f>
        <v>20555.700000000114</v>
      </c>
    </row>
    <row r="2514" spans="1:2">
      <c r="A2514" t="str">
        <f>Input!U2518</f>
        <v xml:space="preserve">5-ago-2016 </v>
      </c>
      <c r="B2514" s="25">
        <f>Input!Y2518</f>
        <v>20682.200000000114</v>
      </c>
    </row>
    <row r="2515" spans="1:2">
      <c r="A2515" t="str">
        <f>Input!U2519</f>
        <v xml:space="preserve">9-ago-2016 </v>
      </c>
      <c r="B2515" s="25">
        <f>Input!Y2519</f>
        <v>21082.200000000114</v>
      </c>
    </row>
    <row r="2516" spans="1:2">
      <c r="A2516" t="str">
        <f>Input!U2520</f>
        <v>10-ago-2016</v>
      </c>
      <c r="B2516" s="25">
        <f>Input!Y2520</f>
        <v>21078.000000000113</v>
      </c>
    </row>
    <row r="2517" spans="1:2">
      <c r="A2517" t="str">
        <f>Input!U2521</f>
        <v>10-ago-2016</v>
      </c>
      <c r="B2517" s="25">
        <f>Input!Y2521</f>
        <v>21062.400000000114</v>
      </c>
    </row>
    <row r="2518" spans="1:2">
      <c r="A2518" t="str">
        <f>Input!U2522</f>
        <v>11-ago-2016</v>
      </c>
      <c r="B2518" s="25">
        <f>Input!Y2522</f>
        <v>21043.100000000115</v>
      </c>
    </row>
    <row r="2519" spans="1:2">
      <c r="A2519" t="str">
        <f>Input!U2523</f>
        <v>12-ago-2016</v>
      </c>
      <c r="B2519" s="25">
        <f>Input!Y2523</f>
        <v>21036.700000000114</v>
      </c>
    </row>
    <row r="2520" spans="1:2">
      <c r="A2520" t="str">
        <f>Input!U2524</f>
        <v>15-ago-2016</v>
      </c>
      <c r="B2520" s="25">
        <f>Input!Y2524</f>
        <v>21034.900000000114</v>
      </c>
    </row>
    <row r="2521" spans="1:2">
      <c r="A2521" t="str">
        <f>Input!U2525</f>
        <v>16-ago-2016</v>
      </c>
      <c r="B2521" s="25">
        <f>Input!Y2525</f>
        <v>20999.200000000114</v>
      </c>
    </row>
    <row r="2522" spans="1:2">
      <c r="A2522" t="str">
        <f>Input!U2526</f>
        <v>19-ago-2016</v>
      </c>
      <c r="B2522" s="25">
        <f>Input!Y2526</f>
        <v>20960.400000000114</v>
      </c>
    </row>
    <row r="2523" spans="1:2">
      <c r="A2523" t="str">
        <f>Input!U2527</f>
        <v>22-ago-2016</v>
      </c>
      <c r="B2523" s="25">
        <f>Input!Y2527</f>
        <v>20974.600000000115</v>
      </c>
    </row>
    <row r="2524" spans="1:2">
      <c r="A2524" t="str">
        <f>Input!U2528</f>
        <v>22-ago-2016</v>
      </c>
      <c r="B2524" s="25">
        <f>Input!Y2528</f>
        <v>20952.600000000115</v>
      </c>
    </row>
    <row r="2525" spans="1:2">
      <c r="A2525" t="str">
        <f>Input!U2529</f>
        <v>22-ago-2016</v>
      </c>
      <c r="B2525" s="25">
        <f>Input!Y2529</f>
        <v>20999.700000000114</v>
      </c>
    </row>
    <row r="2526" spans="1:2">
      <c r="A2526" t="str">
        <f>Input!U2530</f>
        <v>23-ago-2016</v>
      </c>
      <c r="B2526" s="25">
        <f>Input!Y2530</f>
        <v>20987.700000000114</v>
      </c>
    </row>
    <row r="2527" spans="1:2">
      <c r="A2527" t="str">
        <f>Input!U2531</f>
        <v>23-ago-2016</v>
      </c>
      <c r="B2527" s="25">
        <f>Input!Y2531</f>
        <v>21051.800000000112</v>
      </c>
    </row>
    <row r="2528" spans="1:2">
      <c r="A2528" t="str">
        <f>Input!U2532</f>
        <v>24-ago-2016</v>
      </c>
      <c r="B2528" s="25">
        <f>Input!Y2532</f>
        <v>21069.800000000112</v>
      </c>
    </row>
    <row r="2529" spans="1:2">
      <c r="A2529" t="str">
        <f>Input!U2533</f>
        <v>25-ago-2016</v>
      </c>
      <c r="B2529" s="25">
        <f>Input!Y2533</f>
        <v>21121.000000000113</v>
      </c>
    </row>
    <row r="2530" spans="1:2">
      <c r="A2530" t="str">
        <f>Input!U2534</f>
        <v>26-ago-2016</v>
      </c>
      <c r="B2530" s="25">
        <f>Input!Y2534</f>
        <v>21055.500000000113</v>
      </c>
    </row>
    <row r="2531" spans="1:2">
      <c r="A2531" t="str">
        <f>Input!U2535</f>
        <v>26-ago-2016</v>
      </c>
      <c r="B2531" s="25">
        <f>Input!Y2535</f>
        <v>21084.500000000113</v>
      </c>
    </row>
    <row r="2532" spans="1:2">
      <c r="A2532" t="str">
        <f>Input!U2536</f>
        <v>26-ago-2016</v>
      </c>
      <c r="B2532" s="25">
        <f>Input!Y2536</f>
        <v>21022.700000000114</v>
      </c>
    </row>
    <row r="2533" spans="1:2">
      <c r="A2533" t="str">
        <f>Input!U2537</f>
        <v>29-ago-2016</v>
      </c>
      <c r="B2533" s="25">
        <f>Input!Y2537</f>
        <v>21120.400000000114</v>
      </c>
    </row>
    <row r="2534" spans="1:2">
      <c r="A2534" t="str">
        <f>Input!U2538</f>
        <v>30-ago-2016</v>
      </c>
      <c r="B2534" s="25">
        <f>Input!Y2538</f>
        <v>21104.400000000114</v>
      </c>
    </row>
    <row r="2535" spans="1:2">
      <c r="A2535" t="str">
        <f>Input!U2539</f>
        <v>30-ago-2016</v>
      </c>
      <c r="B2535" s="25">
        <f>Input!Y2539</f>
        <v>21153.100000000115</v>
      </c>
    </row>
    <row r="2536" spans="1:2">
      <c r="A2536" t="str">
        <f>Input!U2540</f>
        <v xml:space="preserve">1-set-2016 </v>
      </c>
      <c r="B2536" s="25">
        <f>Input!Y2540</f>
        <v>21150.600000000115</v>
      </c>
    </row>
    <row r="2537" spans="1:2">
      <c r="A2537" t="str">
        <f>Input!U2541</f>
        <v xml:space="preserve">5-set-2016 </v>
      </c>
      <c r="B2537" s="25">
        <f>Input!Y2541</f>
        <v>21150.500000000116</v>
      </c>
    </row>
    <row r="2538" spans="1:2">
      <c r="A2538" t="str">
        <f>Input!U2542</f>
        <v xml:space="preserve">6-set-2016 </v>
      </c>
      <c r="B2538" s="25">
        <f>Input!Y2542</f>
        <v>21103.700000000117</v>
      </c>
    </row>
    <row r="2539" spans="1:2">
      <c r="A2539" t="str">
        <f>Input!U2543</f>
        <v xml:space="preserve">7-set-2016 </v>
      </c>
      <c r="B2539" s="25">
        <f>Input!Y2543</f>
        <v>21161.000000000116</v>
      </c>
    </row>
    <row r="2540" spans="1:2">
      <c r="A2540" t="str">
        <f>Input!U2544</f>
        <v xml:space="preserve">8-set-2016 </v>
      </c>
      <c r="B2540" s="25">
        <f>Input!Y2544</f>
        <v>21138.800000000116</v>
      </c>
    </row>
    <row r="2541" spans="1:2">
      <c r="A2541" t="str">
        <f>Input!U2545</f>
        <v xml:space="preserve">9-set-2016 </v>
      </c>
      <c r="B2541" s="25">
        <f>Input!Y2545</f>
        <v>21355.000000000116</v>
      </c>
    </row>
    <row r="2542" spans="1:2">
      <c r="A2542" t="str">
        <f>Input!U2546</f>
        <v>14-set-2016</v>
      </c>
      <c r="B2542" s="25">
        <f>Input!Y2546</f>
        <v>21407.000000000116</v>
      </c>
    </row>
    <row r="2543" spans="1:2">
      <c r="A2543" t="str">
        <f>Input!U2547</f>
        <v>16-set-2016</v>
      </c>
      <c r="B2543" s="25">
        <f>Input!Y2547</f>
        <v>21389.500000000116</v>
      </c>
    </row>
    <row r="2544" spans="1:2">
      <c r="A2544" t="str">
        <f>Input!U2548</f>
        <v>19-set-2016</v>
      </c>
      <c r="B2544" s="25">
        <f>Input!Y2548</f>
        <v>21399.600000000115</v>
      </c>
    </row>
    <row r="2545" spans="1:2">
      <c r="A2545" t="str">
        <f>Input!U2549</f>
        <v>20-set-2016</v>
      </c>
      <c r="B2545" s="25">
        <f>Input!Y2549</f>
        <v>21418.800000000116</v>
      </c>
    </row>
    <row r="2546" spans="1:2">
      <c r="A2546" t="str">
        <f>Input!U2550</f>
        <v>26-set-2016</v>
      </c>
      <c r="B2546" s="25">
        <f>Input!Y2550</f>
        <v>21609.000000000116</v>
      </c>
    </row>
    <row r="2547" spans="1:2">
      <c r="A2547" t="str">
        <f>Input!U2551</f>
        <v>27-set-2016</v>
      </c>
      <c r="B2547" s="25">
        <f>Input!Y2551</f>
        <v>21690.500000000116</v>
      </c>
    </row>
    <row r="2548" spans="1:2">
      <c r="A2548" t="str">
        <f>Input!U2552</f>
        <v>27-set-2016</v>
      </c>
      <c r="B2548" s="25">
        <f>Input!Y2552</f>
        <v>21738.700000000117</v>
      </c>
    </row>
    <row r="2549" spans="1:2">
      <c r="A2549" t="str">
        <f>Input!U2553</f>
        <v>29-set-2016</v>
      </c>
      <c r="B2549" s="25">
        <f>Input!Y2553</f>
        <v>22138.700000000117</v>
      </c>
    </row>
    <row r="2550" spans="1:2">
      <c r="A2550" t="str">
        <f>Input!U2554</f>
        <v>30-set-2016</v>
      </c>
      <c r="B2550" s="25">
        <f>Input!Y2554</f>
        <v>22152.800000000116</v>
      </c>
    </row>
    <row r="2551" spans="1:2">
      <c r="A2551" t="str">
        <f>Input!U2555</f>
        <v xml:space="preserve">3-ott-2016 </v>
      </c>
      <c r="B2551" s="25">
        <f>Input!Y2555</f>
        <v>22131.100000000115</v>
      </c>
    </row>
    <row r="2552" spans="1:2">
      <c r="A2552" t="str">
        <f>Input!U2556</f>
        <v xml:space="preserve">4-ott-2016 </v>
      </c>
      <c r="B2552" s="25">
        <f>Input!Y2556</f>
        <v>22145.200000000114</v>
      </c>
    </row>
    <row r="2553" spans="1:2">
      <c r="A2553" t="str">
        <f>Input!U2557</f>
        <v xml:space="preserve">4-ott-2016 </v>
      </c>
      <c r="B2553" s="25">
        <f>Input!Y2557</f>
        <v>22025.800000000112</v>
      </c>
    </row>
    <row r="2554" spans="1:2">
      <c r="A2554" t="str">
        <f>Input!U2558</f>
        <v xml:space="preserve">4-ott-2016 </v>
      </c>
      <c r="B2554" s="25">
        <f>Input!Y2558</f>
        <v>21977.000000000113</v>
      </c>
    </row>
    <row r="2555" spans="1:2">
      <c r="A2555" t="str">
        <f>Input!U2559</f>
        <v xml:space="preserve">5-ott-2016 </v>
      </c>
      <c r="B2555" s="25">
        <f>Input!Y2559</f>
        <v>22006.100000000111</v>
      </c>
    </row>
    <row r="2556" spans="1:2">
      <c r="A2556" t="str">
        <f>Input!U2560</f>
        <v xml:space="preserve">5-ott-2016 </v>
      </c>
      <c r="B2556" s="25">
        <f>Input!Y2560</f>
        <v>22062.400000000111</v>
      </c>
    </row>
    <row r="2557" spans="1:2">
      <c r="A2557" t="str">
        <f>Input!U2561</f>
        <v xml:space="preserve">5-ott-2016 </v>
      </c>
      <c r="B2557" s="25">
        <f>Input!Y2561</f>
        <v>21986.600000000111</v>
      </c>
    </row>
    <row r="2558" spans="1:2">
      <c r="A2558" t="str">
        <f>Input!U2562</f>
        <v xml:space="preserve">7-ott-2016 </v>
      </c>
      <c r="B2558" s="25">
        <f>Input!Y2562</f>
        <v>21901.500000000113</v>
      </c>
    </row>
    <row r="2559" spans="1:2">
      <c r="A2559" t="str">
        <f>Input!U2563</f>
        <v xml:space="preserve">7-ott-2016 </v>
      </c>
      <c r="B2559" s="25">
        <f>Input!Y2563</f>
        <v>21909.000000000113</v>
      </c>
    </row>
    <row r="2560" spans="1:2">
      <c r="A2560" t="str">
        <f>Input!U2564</f>
        <v>10-ott-2016</v>
      </c>
      <c r="B2560" s="25">
        <f>Input!Y2564</f>
        <v>21877.600000000111</v>
      </c>
    </row>
    <row r="2561" spans="1:2">
      <c r="A2561" t="str">
        <f>Input!U2565</f>
        <v>11-ott-2016</v>
      </c>
      <c r="B2561" s="25">
        <f>Input!Y2565</f>
        <v>21875.70000000011</v>
      </c>
    </row>
    <row r="2562" spans="1:2">
      <c r="A2562" t="str">
        <f>Input!U2566</f>
        <v>12-ott-2016</v>
      </c>
      <c r="B2562" s="25">
        <f>Input!Y2566</f>
        <v>22044.500000000109</v>
      </c>
    </row>
    <row r="2563" spans="1:2">
      <c r="A2563" t="str">
        <f>Input!U2567</f>
        <v>13-ott-2016</v>
      </c>
      <c r="B2563" s="25">
        <f>Input!Y2567</f>
        <v>21957.400000000111</v>
      </c>
    </row>
    <row r="2564" spans="1:2">
      <c r="A2564" t="str">
        <f>Input!U2568</f>
        <v>14-ott-2016</v>
      </c>
      <c r="B2564" s="25">
        <f>Input!Y2568</f>
        <v>21962.400000000111</v>
      </c>
    </row>
    <row r="2565" spans="1:2">
      <c r="A2565" t="str">
        <f>Input!U2569</f>
        <v>17-ott-2016</v>
      </c>
      <c r="B2565" s="25">
        <f>Input!Y2569</f>
        <v>21924.000000000109</v>
      </c>
    </row>
    <row r="2566" spans="1:2">
      <c r="A2566" t="str">
        <f>Input!U2570</f>
        <v>17-ott-2016</v>
      </c>
      <c r="B2566" s="25">
        <f>Input!Y2570</f>
        <v>21939.300000000108</v>
      </c>
    </row>
    <row r="2567" spans="1:2">
      <c r="A2567" t="str">
        <f>Input!U2571</f>
        <v>18-ott-2016</v>
      </c>
      <c r="B2567" s="25">
        <f>Input!Y2571</f>
        <v>21970.300000000108</v>
      </c>
    </row>
    <row r="2568" spans="1:2">
      <c r="A2568" t="str">
        <f>Input!U2572</f>
        <v>18-ott-2016</v>
      </c>
      <c r="B2568" s="25">
        <f>Input!Y2572</f>
        <v>21978.000000000109</v>
      </c>
    </row>
    <row r="2569" spans="1:2">
      <c r="A2569" t="str">
        <f>Input!U2573</f>
        <v>20-ott-2016</v>
      </c>
      <c r="B2569" s="25">
        <f>Input!Y2573</f>
        <v>21971.20000000011</v>
      </c>
    </row>
    <row r="2570" spans="1:2">
      <c r="A2570" t="str">
        <f>Input!U2574</f>
        <v>21-ott-2016</v>
      </c>
      <c r="B2570" s="25">
        <f>Input!Y2574</f>
        <v>21925.600000000111</v>
      </c>
    </row>
    <row r="2571" spans="1:2">
      <c r="A2571" t="str">
        <f>Input!U2575</f>
        <v>24-ott-2016</v>
      </c>
      <c r="B2571" s="25">
        <f>Input!Y2575</f>
        <v>21950.20000000011</v>
      </c>
    </row>
    <row r="2572" spans="1:2">
      <c r="A2572" t="str">
        <f>Input!U2576</f>
        <v>25-ott-2016</v>
      </c>
      <c r="B2572" s="25">
        <f>Input!Y2576</f>
        <v>22009.800000000108</v>
      </c>
    </row>
    <row r="2573" spans="1:2">
      <c r="A2573" t="str">
        <f>Input!U2577</f>
        <v>26-ott-2016</v>
      </c>
      <c r="B2573" s="25">
        <f>Input!Y2577</f>
        <v>22012.000000000109</v>
      </c>
    </row>
    <row r="2574" spans="1:2">
      <c r="A2574" t="str">
        <f>Input!U2578</f>
        <v>26-ott-2016</v>
      </c>
      <c r="B2574" s="25">
        <f>Input!Y2578</f>
        <v>21921.600000000108</v>
      </c>
    </row>
    <row r="2575" spans="1:2">
      <c r="A2575" t="str">
        <f>Input!U2579</f>
        <v>27-ott-2016</v>
      </c>
      <c r="B2575" s="25">
        <f>Input!Y2579</f>
        <v>21934.800000000108</v>
      </c>
    </row>
    <row r="2576" spans="1:2">
      <c r="A2576" t="str">
        <f>Input!U2580</f>
        <v>28-ott-2016</v>
      </c>
      <c r="B2576" s="25">
        <f>Input!Y2580</f>
        <v>21940.100000000108</v>
      </c>
    </row>
    <row r="2577" spans="1:2">
      <c r="A2577" t="str">
        <f>Input!U2581</f>
        <v xml:space="preserve">1-nov-2016 </v>
      </c>
      <c r="B2577" s="25">
        <f>Input!Y2581</f>
        <v>21927.300000000108</v>
      </c>
    </row>
    <row r="2578" spans="1:2">
      <c r="A2578" t="str">
        <f>Input!U2582</f>
        <v xml:space="preserve">1-nov-2016 </v>
      </c>
      <c r="B2578" s="25">
        <f>Input!Y2582</f>
        <v>21914.300000000108</v>
      </c>
    </row>
    <row r="2579" spans="1:2">
      <c r="A2579" t="str">
        <f>Input!U2583</f>
        <v xml:space="preserve">3-nov-2016 </v>
      </c>
      <c r="B2579" s="25">
        <f>Input!Y2583</f>
        <v>21882.500000000109</v>
      </c>
    </row>
    <row r="2580" spans="1:2">
      <c r="A2580" t="str">
        <f>Input!U2584</f>
        <v xml:space="preserve">3-nov-2016 </v>
      </c>
      <c r="B2580" s="25">
        <f>Input!Y2584</f>
        <v>21814.70000000011</v>
      </c>
    </row>
    <row r="2581" spans="1:2">
      <c r="A2581" t="str">
        <f>Input!U2585</f>
        <v xml:space="preserve">4-nov-2016 </v>
      </c>
      <c r="B2581" s="25">
        <f>Input!Y2585</f>
        <v>21668.70000000011</v>
      </c>
    </row>
    <row r="2582" spans="1:2">
      <c r="A2582" t="str">
        <f>Input!U2586</f>
        <v xml:space="preserve">8-nov-2016 </v>
      </c>
      <c r="B2582" s="25">
        <f>Input!Y2586</f>
        <v>21622.900000000111</v>
      </c>
    </row>
    <row r="2583" spans="1:2">
      <c r="A2583" t="str">
        <f>Input!U2587</f>
        <v>10-nov-2016</v>
      </c>
      <c r="B2583" s="25">
        <f>Input!Y2587</f>
        <v>21651.20000000011</v>
      </c>
    </row>
    <row r="2584" spans="1:2">
      <c r="A2584" t="str">
        <f>Input!U2588</f>
        <v>11-nov-2016</v>
      </c>
      <c r="B2584" s="25">
        <f>Input!Y2588</f>
        <v>21582.400000000111</v>
      </c>
    </row>
    <row r="2585" spans="1:2">
      <c r="A2585" t="str">
        <f>Input!U2589</f>
        <v>14-nov-2016</v>
      </c>
      <c r="B2585" s="25">
        <f>Input!Y2589</f>
        <v>21591.600000000111</v>
      </c>
    </row>
    <row r="2586" spans="1:2">
      <c r="A2586" t="str">
        <f>Input!U2590</f>
        <v>14-nov-2016</v>
      </c>
      <c r="B2586" s="25">
        <f>Input!Y2590</f>
        <v>21554.600000000111</v>
      </c>
    </row>
    <row r="2587" spans="1:2">
      <c r="A2587" t="str">
        <f>Input!U2591</f>
        <v>14-nov-2016</v>
      </c>
      <c r="B2587" s="25">
        <f>Input!Y2591</f>
        <v>21512.800000000112</v>
      </c>
    </row>
    <row r="2588" spans="1:2">
      <c r="A2588" t="str">
        <f>Input!U2592</f>
        <v>15-nov-2016</v>
      </c>
      <c r="B2588" s="25">
        <f>Input!Y2592</f>
        <v>21441.000000000113</v>
      </c>
    </row>
    <row r="2589" spans="1:2">
      <c r="A2589" t="str">
        <f>Input!U2593</f>
        <v>15-nov-2016</v>
      </c>
      <c r="B2589" s="25">
        <f>Input!Y2593</f>
        <v>21376.700000000114</v>
      </c>
    </row>
    <row r="2590" spans="1:2">
      <c r="A2590" t="str">
        <f>Input!U2594</f>
        <v>15-nov-2016</v>
      </c>
      <c r="B2590" s="25">
        <f>Input!Y2594</f>
        <v>21391.800000000112</v>
      </c>
    </row>
    <row r="2591" spans="1:2">
      <c r="A2591" t="str">
        <f>Input!U2595</f>
        <v>15-nov-2016</v>
      </c>
      <c r="B2591" s="25">
        <f>Input!Y2595</f>
        <v>21386.200000000114</v>
      </c>
    </row>
    <row r="2592" spans="1:2">
      <c r="A2592" t="str">
        <f>Input!U2596</f>
        <v>15-nov-2016</v>
      </c>
      <c r="B2592" s="25">
        <f>Input!Y2596</f>
        <v>21313.400000000114</v>
      </c>
    </row>
    <row r="2593" spans="1:2">
      <c r="A2593" t="str">
        <f>Input!U2597</f>
        <v>16-nov-2016</v>
      </c>
      <c r="B2593" s="25">
        <f>Input!Y2597</f>
        <v>21355.600000000115</v>
      </c>
    </row>
    <row r="2594" spans="1:2">
      <c r="A2594" t="str">
        <f>Input!U2598</f>
        <v>17-nov-2016</v>
      </c>
      <c r="B2594" s="25">
        <f>Input!Y2598</f>
        <v>21374.500000000116</v>
      </c>
    </row>
    <row r="2595" spans="1:2">
      <c r="A2595" t="str">
        <f>Input!U2599</f>
        <v>18-nov-2016</v>
      </c>
      <c r="B2595" s="25">
        <f>Input!Y2599</f>
        <v>21378.500000000116</v>
      </c>
    </row>
    <row r="2596" spans="1:2">
      <c r="A2596" t="str">
        <f>Input!U2600</f>
        <v>21-nov-2016</v>
      </c>
      <c r="B2596" s="25">
        <f>Input!Y2600</f>
        <v>21361.300000000116</v>
      </c>
    </row>
    <row r="2597" spans="1:2">
      <c r="A2597" t="str">
        <f>Input!U2601</f>
        <v>23-nov-2016</v>
      </c>
      <c r="B2597" s="25">
        <f>Input!Y2601</f>
        <v>21391.500000000116</v>
      </c>
    </row>
    <row r="2598" spans="1:2">
      <c r="A2598" t="str">
        <f>Input!U2602</f>
        <v>23-nov-2016</v>
      </c>
      <c r="B2598" s="25">
        <f>Input!Y2602</f>
        <v>21353.900000000118</v>
      </c>
    </row>
    <row r="2599" spans="1:2">
      <c r="A2599" t="str">
        <f>Input!U2603</f>
        <v>23-nov-2016</v>
      </c>
      <c r="B2599" s="25">
        <f>Input!Y2603</f>
        <v>21354.100000000119</v>
      </c>
    </row>
    <row r="2600" spans="1:2">
      <c r="A2600" t="str">
        <f>Input!U2604</f>
        <v>24-nov-2016</v>
      </c>
      <c r="B2600" s="25">
        <f>Input!Y2604</f>
        <v>21377.600000000119</v>
      </c>
    </row>
    <row r="2601" spans="1:2">
      <c r="A2601" t="str">
        <f>Input!U2605</f>
        <v>28-nov-2016</v>
      </c>
      <c r="B2601" s="25">
        <f>Input!Y2605</f>
        <v>21399.800000000119</v>
      </c>
    </row>
    <row r="2602" spans="1:2">
      <c r="A2602" t="str">
        <f>Input!U2606</f>
        <v>29-nov-2016</v>
      </c>
      <c r="B2602" s="25">
        <f>Input!Y2606</f>
        <v>21429.400000000118</v>
      </c>
    </row>
    <row r="2603" spans="1:2">
      <c r="A2603" t="str">
        <f>Input!U2607</f>
        <v>29-nov-2016</v>
      </c>
      <c r="B2603" s="25">
        <f>Input!Y2607</f>
        <v>21441.300000000119</v>
      </c>
    </row>
    <row r="2604" spans="1:2">
      <c r="A2604" t="str">
        <f>Input!U2608</f>
        <v xml:space="preserve">1-dic-2016 </v>
      </c>
      <c r="B2604" s="25">
        <f>Input!Y2608</f>
        <v>21562.300000000119</v>
      </c>
    </row>
    <row r="2605" spans="1:2">
      <c r="A2605" t="str">
        <f>Input!U2609</f>
        <v xml:space="preserve">1-dic-2016 </v>
      </c>
      <c r="B2605" s="25">
        <f>Input!Y2609</f>
        <v>21486.300000000119</v>
      </c>
    </row>
    <row r="2606" spans="1:2">
      <c r="A2606" t="str">
        <f>Input!U2610</f>
        <v xml:space="preserve">2-dic-2016 </v>
      </c>
      <c r="B2606" s="25">
        <f>Input!Y2610</f>
        <v>21444.50000000012</v>
      </c>
    </row>
    <row r="2607" spans="1:2">
      <c r="A2607" t="str">
        <f>Input!U2611</f>
        <v>13-dic-2016</v>
      </c>
      <c r="B2607" s="25">
        <f>Input!Y2611</f>
        <v>21452.900000000122</v>
      </c>
    </row>
    <row r="2608" spans="1:2">
      <c r="A2608" t="str">
        <f>Input!U2612</f>
        <v>14-dic-2016</v>
      </c>
      <c r="B2608" s="25">
        <f>Input!Y2612</f>
        <v>21431.00000000012</v>
      </c>
    </row>
    <row r="2609" spans="1:2">
      <c r="A2609" t="str">
        <f>Input!U2613</f>
        <v>15-dic-2016</v>
      </c>
      <c r="B2609" s="25">
        <f>Input!Y2613</f>
        <v>21496.800000000119</v>
      </c>
    </row>
    <row r="2610" spans="1:2">
      <c r="A2610" t="str">
        <f>Input!U2614</f>
        <v>16-dic-2016</v>
      </c>
      <c r="B2610" s="25">
        <f>Input!Y2614</f>
        <v>21465.700000000121</v>
      </c>
    </row>
    <row r="2611" spans="1:2">
      <c r="A2611" t="str">
        <f>Input!U2615</f>
        <v>16-dic-2016</v>
      </c>
      <c r="B2611" s="25">
        <f>Input!Y2615</f>
        <v>21401.900000000122</v>
      </c>
    </row>
    <row r="2612" spans="1:2">
      <c r="A2612" t="str">
        <f>Input!U2616</f>
        <v>21-dic-2016</v>
      </c>
      <c r="B2612" s="25">
        <f>Input!Y2616</f>
        <v>21389.200000000121</v>
      </c>
    </row>
    <row r="2613" spans="1:2">
      <c r="A2613" t="str">
        <f>Input!U2617</f>
        <v>22-dic-2016</v>
      </c>
      <c r="B2613" s="25">
        <f>Input!Y2617</f>
        <v>21392.600000000122</v>
      </c>
    </row>
    <row r="2614" spans="1:2">
      <c r="A2614" t="str">
        <f>Input!U2618</f>
        <v>23-dic-2016</v>
      </c>
      <c r="B2614" s="25">
        <f>Input!Y2618</f>
        <v>21351.400000000122</v>
      </c>
    </row>
    <row r="2615" spans="1:2">
      <c r="A2615" t="str">
        <f>Input!U2619</f>
        <v>23-dic-2016</v>
      </c>
      <c r="B2615" s="25">
        <f>Input!Y2619</f>
        <v>21302.600000000122</v>
      </c>
    </row>
    <row r="2616" spans="1:2">
      <c r="A2616" t="str">
        <f>Input!U2620</f>
        <v>28-dic-2016</v>
      </c>
      <c r="B2616" s="25">
        <f>Input!Y2620</f>
        <v>21323.800000000123</v>
      </c>
    </row>
    <row r="2617" spans="1:2">
      <c r="A2617" t="str">
        <f>Input!U2621</f>
        <v>29-dic-2016</v>
      </c>
      <c r="B2617" s="25">
        <f>Input!Y2621</f>
        <v>21301.800000000123</v>
      </c>
    </row>
    <row r="2618" spans="1:2">
      <c r="A2618" t="str">
        <f>Input!U2622</f>
        <v>29-dic-2016</v>
      </c>
      <c r="B2618" s="25">
        <f>Input!Y2622</f>
        <v>21260.000000000124</v>
      </c>
    </row>
    <row r="2619" spans="1:2">
      <c r="A2619" t="str">
        <f>Input!U2623</f>
        <v>30-dic-2016</v>
      </c>
      <c r="B2619" s="25">
        <f>Input!Y2623</f>
        <v>21236.500000000124</v>
      </c>
    </row>
    <row r="2620" spans="1:2">
      <c r="A2620" t="str">
        <f>Input!U2624</f>
        <v xml:space="preserve">2-gen-2017 </v>
      </c>
      <c r="B2620" s="25">
        <f>Input!Y2624</f>
        <v>21161.700000000124</v>
      </c>
    </row>
    <row r="2621" spans="1:2">
      <c r="A2621" t="str">
        <f>Input!U2625</f>
        <v xml:space="preserve">3-gen-2017 </v>
      </c>
      <c r="B2621" s="25">
        <f>Input!Y2625</f>
        <v>21194.000000000124</v>
      </c>
    </row>
    <row r="2622" spans="1:2">
      <c r="A2622" t="str">
        <f>Input!U2626</f>
        <v xml:space="preserve">4-gen-2017 </v>
      </c>
      <c r="B2622" s="25">
        <f>Input!Y2626</f>
        <v>21180.700000000124</v>
      </c>
    </row>
    <row r="2623" spans="1:2">
      <c r="A2623" t="str">
        <f>Input!U2627</f>
        <v xml:space="preserve">5-gen-2017 </v>
      </c>
      <c r="B2623" s="25">
        <f>Input!Y2627</f>
        <v>21137.600000000126</v>
      </c>
    </row>
    <row r="2624" spans="1:2">
      <c r="A2624" t="str">
        <f>Input!U2628</f>
        <v xml:space="preserve">6-gen-2017 </v>
      </c>
      <c r="B2624" s="25">
        <f>Input!Y2628</f>
        <v>21095.600000000126</v>
      </c>
    </row>
    <row r="2625" spans="1:2">
      <c r="A2625" t="str">
        <f>Input!U2629</f>
        <v xml:space="preserve">6-gen-2017 </v>
      </c>
      <c r="B2625" s="25">
        <f>Input!Y2629</f>
        <v>21145.500000000127</v>
      </c>
    </row>
    <row r="2626" spans="1:2">
      <c r="A2626" t="str">
        <f>Input!U2630</f>
        <v xml:space="preserve">6-gen-2017 </v>
      </c>
      <c r="B2626" s="25">
        <f>Input!Y2630</f>
        <v>21159.600000000126</v>
      </c>
    </row>
    <row r="2627" spans="1:2">
      <c r="A2627" t="str">
        <f>Input!U2631</f>
        <v>10-gen-2017</v>
      </c>
      <c r="B2627" s="25">
        <f>Input!Y2631</f>
        <v>21171.300000000127</v>
      </c>
    </row>
    <row r="2628" spans="1:2">
      <c r="A2628" t="str">
        <f>Input!U2632</f>
        <v>11-gen-2017</v>
      </c>
      <c r="B2628" s="25">
        <f>Input!Y2632</f>
        <v>21183.500000000127</v>
      </c>
    </row>
    <row r="2629" spans="1:2">
      <c r="A2629" t="str">
        <f>Input!U2633</f>
        <v>11-gen-2017</v>
      </c>
      <c r="B2629" s="25">
        <f>Input!Y2633</f>
        <v>21141.700000000128</v>
      </c>
    </row>
    <row r="2630" spans="1:2">
      <c r="A2630" t="str">
        <f>Input!U2634</f>
        <v>12-gen-2017</v>
      </c>
      <c r="B2630" s="25">
        <f>Input!Y2634</f>
        <v>21218.10000000013</v>
      </c>
    </row>
    <row r="2631" spans="1:2">
      <c r="A2631" t="str">
        <f>Input!U2635</f>
        <v>17-gen-2017</v>
      </c>
      <c r="B2631" s="25">
        <f>Input!Y2635</f>
        <v>21193.10000000013</v>
      </c>
    </row>
    <row r="2632" spans="1:2">
      <c r="A2632" t="str">
        <f>Input!U2636</f>
        <v>19-gen-2017</v>
      </c>
      <c r="B2632" s="25">
        <f>Input!Y2636</f>
        <v>21170.200000000128</v>
      </c>
    </row>
    <row r="2633" spans="1:2">
      <c r="A2633" t="str">
        <f>Input!U2637</f>
        <v>20-gen-2017</v>
      </c>
      <c r="B2633" s="25">
        <f>Input!Y2637</f>
        <v>21142.300000000127</v>
      </c>
    </row>
    <row r="2634" spans="1:2">
      <c r="A2634" t="str">
        <f>Input!U2638</f>
        <v>23-gen-2017</v>
      </c>
      <c r="B2634" s="25">
        <f>Input!Y2638</f>
        <v>21140.500000000127</v>
      </c>
    </row>
    <row r="2635" spans="1:2">
      <c r="A2635" t="str">
        <f>Input!U2639</f>
        <v>25-gen-2017</v>
      </c>
      <c r="B2635" s="25">
        <f>Input!Y2639</f>
        <v>21193.500000000127</v>
      </c>
    </row>
    <row r="2636" spans="1:2">
      <c r="A2636" t="str">
        <f>Input!U2640</f>
        <v>26-gen-2017</v>
      </c>
      <c r="B2636" s="25">
        <f>Input!Y2640</f>
        <v>21196.400000000129</v>
      </c>
    </row>
    <row r="2637" spans="1:2">
      <c r="A2637" t="str">
        <f>Input!U2641</f>
        <v>31-gen-2017</v>
      </c>
      <c r="B2637" s="25">
        <f>Input!Y2641</f>
        <v>21142.60000000013</v>
      </c>
    </row>
    <row r="2638" spans="1:2">
      <c r="A2638" t="str">
        <f>Input!U2642</f>
        <v xml:space="preserve">1-feb-2017 </v>
      </c>
      <c r="B2638" s="25">
        <f>Input!Y2642</f>
        <v>21152.80000000013</v>
      </c>
    </row>
    <row r="2639" spans="1:2">
      <c r="A2639" t="str">
        <f>Input!U2643</f>
        <v xml:space="preserve">2-feb-2017 </v>
      </c>
      <c r="B2639" s="25">
        <f>Input!Y2643</f>
        <v>21113.000000000131</v>
      </c>
    </row>
    <row r="2640" spans="1:2">
      <c r="A2640" t="str">
        <f>Input!U2644</f>
        <v xml:space="preserve">3-feb-2017 </v>
      </c>
      <c r="B2640" s="25">
        <f>Input!Y2644</f>
        <v>21089.80000000013</v>
      </c>
    </row>
    <row r="2641" spans="1:2">
      <c r="A2641" t="str">
        <f>Input!U2645</f>
        <v xml:space="preserve">3-feb-2017 </v>
      </c>
      <c r="B2641" s="25">
        <f>Input!Y2645</f>
        <v>21041.80000000013</v>
      </c>
    </row>
    <row r="2642" spans="1:2">
      <c r="A2642" t="str">
        <f>Input!U2646</f>
        <v xml:space="preserve">8-feb-2017 </v>
      </c>
      <c r="B2642" s="25">
        <f>Input!Y2646</f>
        <v>21004.000000000131</v>
      </c>
    </row>
    <row r="2643" spans="1:2">
      <c r="A2643" t="str">
        <f>Input!U2647</f>
        <v>16-feb-2017</v>
      </c>
      <c r="B2643" s="25">
        <f>Input!Y2647</f>
        <v>21004.900000000132</v>
      </c>
    </row>
    <row r="2644" spans="1:2">
      <c r="A2644" t="str">
        <f>Input!U2648</f>
        <v>16-feb-2017</v>
      </c>
      <c r="B2644" s="25">
        <f>Input!Y2648</f>
        <v>20980.100000000133</v>
      </c>
    </row>
    <row r="2645" spans="1:2">
      <c r="A2645" t="str">
        <f>Input!U2649</f>
        <v>17-feb-2017</v>
      </c>
      <c r="B2645" s="25">
        <f>Input!Y2649</f>
        <v>21045.500000000135</v>
      </c>
    </row>
    <row r="2646" spans="1:2">
      <c r="A2646" t="str">
        <f>Input!U2650</f>
        <v>17-feb-2017</v>
      </c>
      <c r="B2646" s="25">
        <f>Input!Y2650</f>
        <v>21042.300000000134</v>
      </c>
    </row>
    <row r="2647" spans="1:2">
      <c r="A2647" t="str">
        <f>Input!U2651</f>
        <v>21-feb-2017</v>
      </c>
      <c r="B2647" s="25">
        <f>Input!Y2651</f>
        <v>21225.900000000132</v>
      </c>
    </row>
    <row r="2648" spans="1:2">
      <c r="A2648" t="str">
        <f>Input!U2652</f>
        <v>22-feb-2017</v>
      </c>
      <c r="B2648" s="25">
        <f>Input!Y2652</f>
        <v>21187.400000000132</v>
      </c>
    </row>
    <row r="2649" spans="1:2">
      <c r="A2649" t="str">
        <f>Input!U2653</f>
        <v>23-feb-2017</v>
      </c>
      <c r="B2649" s="25">
        <f>Input!Y2653</f>
        <v>21365.600000000133</v>
      </c>
    </row>
    <row r="2650" spans="1:2">
      <c r="A2650" t="str">
        <f>Input!U2654</f>
        <v>24-feb-2017</v>
      </c>
      <c r="B2650" s="25">
        <f>Input!Y2654</f>
        <v>21264.600000000133</v>
      </c>
    </row>
    <row r="2651" spans="1:2">
      <c r="A2651" t="str">
        <f>Input!U2655</f>
        <v>27-feb-2017</v>
      </c>
      <c r="B2651" s="25">
        <f>Input!Y2655</f>
        <v>21237.500000000135</v>
      </c>
    </row>
    <row r="2652" spans="1:2">
      <c r="A2652" t="str">
        <f>Input!U2656</f>
        <v>28-feb-2017</v>
      </c>
      <c r="B2652" s="25">
        <f>Input!Y2656</f>
        <v>21213.200000000135</v>
      </c>
    </row>
    <row r="2653" spans="1:2">
      <c r="A2653" t="str">
        <f>Input!U2657</f>
        <v>28-feb-2017</v>
      </c>
      <c r="B2653" s="25">
        <f>Input!Y2657</f>
        <v>21425.700000000135</v>
      </c>
    </row>
    <row r="2654" spans="1:2">
      <c r="A2654" t="str">
        <f>Input!U2658</f>
        <v xml:space="preserve">1-mar-2017 </v>
      </c>
      <c r="B2654" s="25">
        <f>Input!Y2658</f>
        <v>21610.700000000135</v>
      </c>
    </row>
    <row r="2655" spans="1:2">
      <c r="A2655" t="str">
        <f>Input!U2659</f>
        <v xml:space="preserve">2-mar-2017 </v>
      </c>
      <c r="B2655" s="25">
        <f>Input!Y2659</f>
        <v>21582.000000000135</v>
      </c>
    </row>
    <row r="2656" spans="1:2">
      <c r="A2656" t="str">
        <f>Input!U2660</f>
        <v xml:space="preserve">2-mar-2017 </v>
      </c>
      <c r="B2656" s="25">
        <f>Input!Y2660</f>
        <v>21566.900000000136</v>
      </c>
    </row>
    <row r="2657" spans="1:2">
      <c r="A2657" t="str">
        <f>Input!U2661</f>
        <v xml:space="preserve">3-mar-2017 </v>
      </c>
      <c r="B2657" s="25">
        <f>Input!Y2661</f>
        <v>21604.700000000135</v>
      </c>
    </row>
    <row r="2658" spans="1:2">
      <c r="A2658" t="str">
        <f>Input!U2662</f>
        <v xml:space="preserve">3-mar-2017 </v>
      </c>
      <c r="B2658" s="25">
        <f>Input!Y2662</f>
        <v>21647.300000000134</v>
      </c>
    </row>
    <row r="2659" spans="1:2">
      <c r="A2659" t="str">
        <f>Input!U2663</f>
        <v xml:space="preserve">7-mar-2017 </v>
      </c>
      <c r="B2659" s="25">
        <f>Input!Y2663</f>
        <v>21616.500000000135</v>
      </c>
    </row>
    <row r="2660" spans="1:2">
      <c r="A2660" t="str">
        <f>Input!U2664</f>
        <v xml:space="preserve">7-mar-2017 </v>
      </c>
      <c r="B2660" s="25">
        <f>Input!Y2664</f>
        <v>21569.200000000135</v>
      </c>
    </row>
    <row r="2661" spans="1:2">
      <c r="A2661" t="str">
        <f>Input!U2665</f>
        <v xml:space="preserve">8-mar-2017 </v>
      </c>
      <c r="B2661" s="25">
        <f>Input!Y2665</f>
        <v>21538.400000000136</v>
      </c>
    </row>
    <row r="2662" spans="1:2">
      <c r="A2662" t="str">
        <f>Input!U2666</f>
        <v xml:space="preserve">8-mar-2017 </v>
      </c>
      <c r="B2662" s="25">
        <f>Input!Y2666</f>
        <v>21509.100000000137</v>
      </c>
    </row>
    <row r="2663" spans="1:2">
      <c r="A2663" t="str">
        <f>Input!U2667</f>
        <v>10-mar-2017</v>
      </c>
      <c r="B2663" s="25">
        <f>Input!Y2667</f>
        <v>21480.300000000138</v>
      </c>
    </row>
    <row r="2664" spans="1:2">
      <c r="A2664" t="str">
        <f>Input!U2668</f>
        <v>13-mar-2017</v>
      </c>
      <c r="B2664" s="25">
        <f>Input!Y2668</f>
        <v>21523.700000000139</v>
      </c>
    </row>
    <row r="2665" spans="1:2">
      <c r="A2665" t="str">
        <f>Input!U2669</f>
        <v>14-mar-2017</v>
      </c>
      <c r="B2665" s="25">
        <f>Input!Y2669</f>
        <v>21536.500000000138</v>
      </c>
    </row>
    <row r="2666" spans="1:2">
      <c r="A2666" t="str">
        <f>Input!U2670</f>
        <v>15-mar-2017</v>
      </c>
      <c r="B2666" s="25">
        <f>Input!Y2670</f>
        <v>21489.100000000137</v>
      </c>
    </row>
    <row r="2667" spans="1:2">
      <c r="A2667" t="str">
        <f>Input!U2671</f>
        <v>15-mar-2017</v>
      </c>
      <c r="B2667" s="25">
        <f>Input!Y2671</f>
        <v>21557.300000000138</v>
      </c>
    </row>
    <row r="2668" spans="1:2">
      <c r="A2668" t="str">
        <f>Input!U2672</f>
        <v>17-mar-2017</v>
      </c>
      <c r="B2668" s="25">
        <f>Input!Y2672</f>
        <v>21487.700000000139</v>
      </c>
    </row>
    <row r="2669" spans="1:2">
      <c r="A2669" t="str">
        <f>Input!U2673</f>
        <v>20-mar-2017</v>
      </c>
      <c r="B2669" s="25">
        <f>Input!Y2673</f>
        <v>21477.90000000014</v>
      </c>
    </row>
    <row r="2670" spans="1:2">
      <c r="A2670" t="str">
        <f>Input!U2674</f>
        <v>20-mar-2017</v>
      </c>
      <c r="B2670" s="25">
        <f>Input!Y2674</f>
        <v>21465.40000000014</v>
      </c>
    </row>
    <row r="2671" spans="1:2">
      <c r="A2671" t="str">
        <f>Input!U2675</f>
        <v>20-mar-2017</v>
      </c>
      <c r="B2671" s="25">
        <f>Input!Y2675</f>
        <v>21446.10000000014</v>
      </c>
    </row>
    <row r="2672" spans="1:2">
      <c r="A2672" t="str">
        <f>Input!U2676</f>
        <v>21-mar-2017</v>
      </c>
      <c r="B2672" s="25">
        <f>Input!Y2676</f>
        <v>21389.300000000141</v>
      </c>
    </row>
    <row r="2673" spans="1:2">
      <c r="A2673" t="str">
        <f>Input!U2677</f>
        <v>24-mar-2017</v>
      </c>
      <c r="B2673" s="25">
        <f>Input!Y2677</f>
        <v>21437.300000000141</v>
      </c>
    </row>
    <row r="2674" spans="1:2">
      <c r="A2674" t="str">
        <f>Input!U2678</f>
        <v>24-mar-2017</v>
      </c>
      <c r="B2674" s="25">
        <f>Input!Y2678</f>
        <v>21399.000000000142</v>
      </c>
    </row>
    <row r="2675" spans="1:2">
      <c r="A2675" t="str">
        <f>Input!U2679</f>
        <v>27-mar-2017</v>
      </c>
      <c r="B2675" s="25">
        <f>Input!Y2679</f>
        <v>21455.000000000142</v>
      </c>
    </row>
    <row r="2676" spans="1:2">
      <c r="A2676" t="str">
        <f>Input!U2680</f>
        <v>31-mar-2017</v>
      </c>
      <c r="B2676" s="25">
        <f>Input!Y2680</f>
        <v>21512.900000000143</v>
      </c>
    </row>
    <row r="2677" spans="1:2">
      <c r="A2677" t="str">
        <f>Input!U2681</f>
        <v>31-mar-2017</v>
      </c>
      <c r="B2677" s="25">
        <f>Input!Y2681</f>
        <v>21501.000000000142</v>
      </c>
    </row>
    <row r="2678" spans="1:2">
      <c r="A2678" t="str">
        <f>Input!U2682</f>
        <v xml:space="preserve">4-apr-2017 </v>
      </c>
      <c r="B2678" s="25">
        <f>Input!Y2682</f>
        <v>21480.10000000014</v>
      </c>
    </row>
    <row r="2679" spans="1:2">
      <c r="A2679" t="str">
        <f>Input!U2683</f>
        <v xml:space="preserve">4-apr-2017 </v>
      </c>
      <c r="B2679" s="25">
        <f>Input!Y2683</f>
        <v>21465.10000000014</v>
      </c>
    </row>
    <row r="2680" spans="1:2">
      <c r="A2680" t="str">
        <f>Input!U2684</f>
        <v xml:space="preserve">5-apr-2017 </v>
      </c>
      <c r="B2680" s="25">
        <f>Input!Y2684</f>
        <v>21562.700000000139</v>
      </c>
    </row>
    <row r="2681" spans="1:2">
      <c r="A2681" t="str">
        <f>Input!U2685</f>
        <v xml:space="preserve">5-apr-2017 </v>
      </c>
      <c r="B2681" s="25">
        <f>Input!Y2685</f>
        <v>21542.000000000138</v>
      </c>
    </row>
    <row r="2682" spans="1:2">
      <c r="A2682" t="str">
        <f>Input!U2686</f>
        <v xml:space="preserve">5-apr-2017 </v>
      </c>
      <c r="B2682" s="25">
        <f>Input!Y2686</f>
        <v>21491.200000000139</v>
      </c>
    </row>
    <row r="2683" spans="1:2">
      <c r="A2683" t="str">
        <f>Input!U2687</f>
        <v xml:space="preserve">6-apr-2017 </v>
      </c>
      <c r="B2683" s="25">
        <f>Input!Y2687</f>
        <v>21444.90000000014</v>
      </c>
    </row>
    <row r="2684" spans="1:2">
      <c r="A2684" t="str">
        <f>Input!U2688</f>
        <v xml:space="preserve">7-apr-2017 </v>
      </c>
      <c r="B2684" s="25">
        <f>Input!Y2688</f>
        <v>21488.300000000141</v>
      </c>
    </row>
    <row r="2685" spans="1:2">
      <c r="A2685" t="str">
        <f>Input!U2689</f>
        <v xml:space="preserve">7-apr-2017 </v>
      </c>
      <c r="B2685" s="25">
        <f>Input!Y2689</f>
        <v>21482.000000000142</v>
      </c>
    </row>
    <row r="2686" spans="1:2">
      <c r="A2686" t="str">
        <f>Input!U2690</f>
        <v>10-apr-2017</v>
      </c>
      <c r="B2686" s="25">
        <f>Input!Y2690</f>
        <v>21533.700000000143</v>
      </c>
    </row>
    <row r="2687" spans="1:2">
      <c r="A2687" t="str">
        <f>Input!U2691</f>
        <v>12-apr-2017</v>
      </c>
      <c r="B2687" s="25">
        <f>Input!Y2691</f>
        <v>21552.700000000143</v>
      </c>
    </row>
    <row r="2688" spans="1:2">
      <c r="A2688" t="str">
        <f>Input!U2692</f>
        <v>12-apr-2017</v>
      </c>
      <c r="B2688" s="25">
        <f>Input!Y2692</f>
        <v>21539.900000000143</v>
      </c>
    </row>
    <row r="2689" spans="1:2">
      <c r="A2689" t="str">
        <f>Input!U2693</f>
        <v>13-apr-2017</v>
      </c>
      <c r="B2689" s="25">
        <f>Input!Y2693</f>
        <v>21540.500000000142</v>
      </c>
    </row>
    <row r="2690" spans="1:2">
      <c r="A2690" t="str">
        <f>Input!U2694</f>
        <v>17-apr-2017</v>
      </c>
      <c r="B2690" s="25">
        <f>Input!Y2694</f>
        <v>21572.500000000142</v>
      </c>
    </row>
    <row r="2691" spans="1:2">
      <c r="A2691" t="str">
        <f>Input!U2695</f>
        <v>18-apr-2017</v>
      </c>
      <c r="B2691" s="25">
        <f>Input!Y2695</f>
        <v>21630.900000000143</v>
      </c>
    </row>
    <row r="2692" spans="1:2">
      <c r="A2692" t="str">
        <f>Input!U2696</f>
        <v>18-apr-2017</v>
      </c>
      <c r="B2692" s="25">
        <f>Input!Y2696</f>
        <v>21644.400000000143</v>
      </c>
    </row>
    <row r="2693" spans="1:2">
      <c r="A2693" t="str">
        <f>Input!U2697</f>
        <v>18-apr-2017</v>
      </c>
      <c r="B2693" s="25">
        <f>Input!Y2697</f>
        <v>21649.500000000142</v>
      </c>
    </row>
    <row r="2694" spans="1:2">
      <c r="A2694" t="str">
        <f>Input!U2698</f>
        <v>19-apr-2017</v>
      </c>
      <c r="B2694" s="25">
        <f>Input!Y2698</f>
        <v>21653.60000000014</v>
      </c>
    </row>
    <row r="2695" spans="1:2">
      <c r="A2695" t="str">
        <f>Input!U2699</f>
        <v>20-apr-2017</v>
      </c>
      <c r="B2695" s="25">
        <f>Input!Y2699</f>
        <v>21657.700000000139</v>
      </c>
    </row>
    <row r="2696" spans="1:2">
      <c r="A2696" t="str">
        <f>Input!U2700</f>
        <v>20-apr-2017</v>
      </c>
      <c r="B2696" s="25">
        <f>Input!Y2700</f>
        <v>21686.700000000139</v>
      </c>
    </row>
    <row r="2697" spans="1:2">
      <c r="A2697" t="str">
        <f>Input!U2701</f>
        <v>20-apr-2017</v>
      </c>
      <c r="B2697" s="25">
        <f>Input!Y2701</f>
        <v>21727.700000000139</v>
      </c>
    </row>
    <row r="2698" spans="1:2">
      <c r="A2698" t="str">
        <f>Input!U2702</f>
        <v>21-apr-2017</v>
      </c>
      <c r="B2698" s="25">
        <f>Input!Y2702</f>
        <v>21698.200000000139</v>
      </c>
    </row>
    <row r="2699" spans="1:2">
      <c r="A2699" t="str">
        <f>Input!U2703</f>
        <v>21-apr-2017</v>
      </c>
      <c r="B2699" s="25">
        <f>Input!Y2703</f>
        <v>21927.40000000014</v>
      </c>
    </row>
    <row r="2700" spans="1:2">
      <c r="A2700" t="str">
        <f>Input!U2704</f>
        <v>24-apr-2017</v>
      </c>
      <c r="B2700" s="25">
        <f>Input!Y2704</f>
        <v>22068.40000000014</v>
      </c>
    </row>
    <row r="2701" spans="1:2">
      <c r="A2701" t="str">
        <f>Input!U2705</f>
        <v>26-apr-2017</v>
      </c>
      <c r="B2701" s="25">
        <f>Input!Y2705</f>
        <v>22052.000000000138</v>
      </c>
    </row>
    <row r="2702" spans="1:2">
      <c r="A2702" t="str">
        <f>Input!U2706</f>
        <v>26-apr-2017</v>
      </c>
      <c r="B2702" s="25">
        <f>Input!Y2706</f>
        <v>22030.300000000138</v>
      </c>
    </row>
    <row r="2703" spans="1:2">
      <c r="A2703" t="str">
        <f>Input!U2707</f>
        <v>27-apr-2017</v>
      </c>
      <c r="B2703" s="25">
        <f>Input!Y2707</f>
        <v>22022.800000000138</v>
      </c>
    </row>
    <row r="2704" spans="1:2">
      <c r="A2704" t="str">
        <f>Input!U2708</f>
        <v>28-apr-2017</v>
      </c>
      <c r="B2704" s="25">
        <f>Input!Y2708</f>
        <v>21974.200000000139</v>
      </c>
    </row>
    <row r="2705" spans="1:2">
      <c r="A2705" t="str">
        <f>Input!U2709</f>
        <v>28-apr-2017</v>
      </c>
      <c r="B2705" s="25">
        <f>Input!Y2709</f>
        <v>21938.90000000014</v>
      </c>
    </row>
    <row r="2706" spans="1:2">
      <c r="A2706" t="str">
        <f>Input!U2710</f>
        <v xml:space="preserve">1-mag-2017 </v>
      </c>
      <c r="B2706" s="25">
        <f>Input!Y2710</f>
        <v>21900.300000000141</v>
      </c>
    </row>
    <row r="2707" spans="1:2">
      <c r="A2707" t="str">
        <f>Input!U2711</f>
        <v xml:space="preserve">1-mag-2017 </v>
      </c>
      <c r="B2707" s="25">
        <f>Input!Y2711</f>
        <v>21885.700000000143</v>
      </c>
    </row>
    <row r="2708" spans="1:2">
      <c r="A2708" t="str">
        <f>Input!U2712</f>
        <v xml:space="preserve">1-mag-2017 </v>
      </c>
      <c r="B2708" s="25">
        <f>Input!Y2712</f>
        <v>21875.800000000141</v>
      </c>
    </row>
    <row r="2709" spans="1:2">
      <c r="A2709" t="str">
        <f>Input!U2713</f>
        <v xml:space="preserve">2-mag-2017 </v>
      </c>
      <c r="B2709" s="25">
        <f>Input!Y2713</f>
        <v>21863.40000000014</v>
      </c>
    </row>
    <row r="2710" spans="1:2">
      <c r="A2710" t="str">
        <f>Input!U2714</f>
        <v xml:space="preserve">2-mag-2017 </v>
      </c>
      <c r="B2710" s="25">
        <f>Input!Y2714</f>
        <v>21896.800000000141</v>
      </c>
    </row>
    <row r="2711" spans="1:2">
      <c r="A2711" t="str">
        <f>Input!U2715</f>
        <v xml:space="preserve">3-mag-2017 </v>
      </c>
      <c r="B2711" s="25">
        <f>Input!Y2715</f>
        <v>21885.60000000014</v>
      </c>
    </row>
    <row r="2712" spans="1:2">
      <c r="A2712" t="str">
        <f>Input!U2716</f>
        <v xml:space="preserve">4-mag-2017 </v>
      </c>
      <c r="B2712" s="25">
        <f>Input!Y2716</f>
        <v>21925.60000000014</v>
      </c>
    </row>
    <row r="2713" spans="1:2">
      <c r="A2713" t="str">
        <f>Input!U2717</f>
        <v xml:space="preserve">4-mag-2017 </v>
      </c>
      <c r="B2713" s="25">
        <f>Input!Y2717</f>
        <v>21923.90000000014</v>
      </c>
    </row>
    <row r="2714" spans="1:2">
      <c r="A2714" t="str">
        <f>Input!U2718</f>
        <v xml:space="preserve">5-mag-2017 </v>
      </c>
      <c r="B2714" s="25">
        <f>Input!Y2718</f>
        <v>21898.700000000139</v>
      </c>
    </row>
    <row r="2715" spans="1:2">
      <c r="A2715" t="str">
        <f>Input!U2719</f>
        <v xml:space="preserve">8-mag-2017 </v>
      </c>
      <c r="B2715" s="25">
        <f>Input!Y2719</f>
        <v>21907.90000000014</v>
      </c>
    </row>
    <row r="2716" spans="1:2">
      <c r="A2716" t="str">
        <f>Input!U2720</f>
        <v>11-mag-2017</v>
      </c>
      <c r="B2716" s="25">
        <f>Input!Y2720</f>
        <v>21891.10000000014</v>
      </c>
    </row>
    <row r="2717" spans="1:2">
      <c r="A2717" t="str">
        <f>Input!U2721</f>
        <v>16-mag-2017</v>
      </c>
      <c r="B2717" s="25">
        <f>Input!Y2721</f>
        <v>21861.200000000139</v>
      </c>
    </row>
    <row r="2718" spans="1:2">
      <c r="A2718" t="str">
        <f>Input!U2722</f>
        <v>17-mag-2017</v>
      </c>
      <c r="B2718" s="25">
        <f>Input!Y2722</f>
        <v>21921.40000000014</v>
      </c>
    </row>
    <row r="2719" spans="1:2">
      <c r="A2719" t="str">
        <f>Input!U2723</f>
        <v>18-mag-2017</v>
      </c>
      <c r="B2719" s="25">
        <f>Input!Y2723</f>
        <v>21976.90000000014</v>
      </c>
    </row>
    <row r="2720" spans="1:2">
      <c r="A2720" t="str">
        <f>Input!U2724</f>
        <v>18-mag-2017</v>
      </c>
      <c r="B2720" s="25">
        <f>Input!Y2724</f>
        <v>21974.10000000014</v>
      </c>
    </row>
    <row r="2721" spans="1:2">
      <c r="A2721" t="str">
        <f>Input!U2725</f>
        <v>18-mag-2017</v>
      </c>
      <c r="B2721" s="25">
        <f>Input!Y2725</f>
        <v>21910.300000000141</v>
      </c>
    </row>
    <row r="2722" spans="1:2">
      <c r="A2722" t="str">
        <f>Input!U2726</f>
        <v>22-mag-2017</v>
      </c>
      <c r="B2722" s="25">
        <f>Input!Y2726</f>
        <v>21937.40000000014</v>
      </c>
    </row>
    <row r="2723" spans="1:2">
      <c r="A2723" t="str">
        <f>Input!U2727</f>
        <v>23-mag-2017</v>
      </c>
      <c r="B2723" s="25">
        <f>Input!Y2727</f>
        <v>21925.10000000014</v>
      </c>
    </row>
    <row r="2724" spans="1:2">
      <c r="A2724" t="str">
        <f>Input!U2728</f>
        <v>23-mag-2017</v>
      </c>
      <c r="B2724" s="25">
        <f>Input!Y2728</f>
        <v>21876.300000000141</v>
      </c>
    </row>
    <row r="2725" spans="1:2">
      <c r="A2725" t="str">
        <f>Input!U2729</f>
        <v>23-mag-2017</v>
      </c>
      <c r="B2725" s="25">
        <f>Input!Y2729</f>
        <v>21865.40000000014</v>
      </c>
    </row>
    <row r="2726" spans="1:2">
      <c r="A2726" t="str">
        <f>Input!U2730</f>
        <v>24-mag-2017</v>
      </c>
      <c r="B2726" s="25">
        <f>Input!Y2730</f>
        <v>21866.60000000014</v>
      </c>
    </row>
    <row r="2727" spans="1:2">
      <c r="A2727" t="str">
        <f>Input!U2731</f>
        <v>25-mag-2017</v>
      </c>
      <c r="B2727" s="25">
        <f>Input!Y2731</f>
        <v>21852.800000000141</v>
      </c>
    </row>
    <row r="2728" spans="1:2">
      <c r="A2728" t="str">
        <f>Input!U2732</f>
        <v>25-mag-2017</v>
      </c>
      <c r="B2728" s="25">
        <f>Input!Y2732</f>
        <v>21812.40000000014</v>
      </c>
    </row>
    <row r="2729" spans="1:2">
      <c r="A2729" t="str">
        <f>Input!U2733</f>
        <v>26-mag-2017</v>
      </c>
      <c r="B2729" s="25">
        <f>Input!Y2733</f>
        <v>21751.500000000138</v>
      </c>
    </row>
    <row r="2730" spans="1:2">
      <c r="A2730" t="str">
        <f>Input!U2734</f>
        <v>26-mag-2017</v>
      </c>
      <c r="B2730" s="25">
        <f>Input!Y2734</f>
        <v>21760.700000000139</v>
      </c>
    </row>
    <row r="2731" spans="1:2">
      <c r="A2731" t="str">
        <f>Input!U2735</f>
        <v>29-mag-2017</v>
      </c>
      <c r="B2731" s="25">
        <f>Input!Y2735</f>
        <v>21783.200000000139</v>
      </c>
    </row>
    <row r="2732" spans="1:2">
      <c r="A2732" t="str">
        <f>Input!U2736</f>
        <v>31-mag-2017</v>
      </c>
      <c r="B2732" s="25">
        <f>Input!Y2736</f>
        <v>21707.40000000014</v>
      </c>
    </row>
    <row r="2733" spans="1:2">
      <c r="A2733" t="str">
        <f>Input!U2737</f>
        <v>31-mag-2017</v>
      </c>
      <c r="B2733" s="25">
        <f>Input!Y2737</f>
        <v>21690.60000000014</v>
      </c>
    </row>
    <row r="2734" spans="1:2">
      <c r="A2734" t="str">
        <f>Input!U2738</f>
        <v xml:space="preserve">1-giu-2017 </v>
      </c>
      <c r="B2734" s="25">
        <f>Input!Y2738</f>
        <v>21834.800000000141</v>
      </c>
    </row>
    <row r="2735" spans="1:2">
      <c r="A2735" t="str">
        <f>Input!U2739</f>
        <v xml:space="preserve">1-giu-2017 </v>
      </c>
      <c r="B2735" s="25">
        <f>Input!Y2739</f>
        <v>21801.40000000014</v>
      </c>
    </row>
    <row r="2736" spans="1:2">
      <c r="A2736" t="str">
        <f>Input!U2740</f>
        <v xml:space="preserve">2-giu-2017 </v>
      </c>
      <c r="B2736" s="25">
        <f>Input!Y2740</f>
        <v>21790.40000000014</v>
      </c>
    </row>
    <row r="2737" spans="1:2">
      <c r="A2737" t="str">
        <f>Input!U2741</f>
        <v xml:space="preserve">2-giu-2017 </v>
      </c>
      <c r="B2737" s="25">
        <f>Input!Y2741</f>
        <v>21847.700000000139</v>
      </c>
    </row>
    <row r="2738" spans="1:2">
      <c r="A2738" t="str">
        <f>Input!U2742</f>
        <v xml:space="preserve">6-giu-2017 </v>
      </c>
      <c r="B2738" s="25">
        <f>Input!Y2742</f>
        <v>21928.700000000139</v>
      </c>
    </row>
    <row r="2739" spans="1:2">
      <c r="A2739" t="str">
        <f>Input!U2743</f>
        <v xml:space="preserve">7-giu-2017 </v>
      </c>
      <c r="B2739" s="25">
        <f>Input!Y2743</f>
        <v>21916.90000000014</v>
      </c>
    </row>
    <row r="2740" spans="1:2">
      <c r="A2740" t="str">
        <f>Input!U2744</f>
        <v xml:space="preserve">7-giu-2017 </v>
      </c>
      <c r="B2740" s="25">
        <f>Input!Y2744</f>
        <v>21904.10000000014</v>
      </c>
    </row>
    <row r="2741" spans="1:2">
      <c r="A2741" t="str">
        <f>Input!U2745</f>
        <v xml:space="preserve">8-giu-2017 </v>
      </c>
      <c r="B2741" s="25">
        <f>Input!Y2745</f>
        <v>21867.40000000014</v>
      </c>
    </row>
    <row r="2742" spans="1:2">
      <c r="A2742" t="str">
        <f>Input!U2746</f>
        <v xml:space="preserve">9-giu-2017 </v>
      </c>
      <c r="B2742" s="25">
        <f>Input!Y2746</f>
        <v>21801.500000000138</v>
      </c>
    </row>
    <row r="2743" spans="1:2">
      <c r="A2743" t="str">
        <f>Input!U2747</f>
        <v xml:space="preserve">9-giu-2017 </v>
      </c>
      <c r="B2743" s="25">
        <f>Input!Y2747</f>
        <v>21809.700000000139</v>
      </c>
    </row>
    <row r="2744" spans="1:2">
      <c r="A2744" t="str">
        <f>Input!U2748</f>
        <v>12-giu-2017</v>
      </c>
      <c r="B2744" s="25">
        <f>Input!Y2748</f>
        <v>21861.800000000138</v>
      </c>
    </row>
    <row r="2745" spans="1:2">
      <c r="A2745" t="str">
        <f>Input!U2749</f>
        <v>13-giu-2017</v>
      </c>
      <c r="B2745" s="25">
        <f>Input!Y2749</f>
        <v>21948.000000000138</v>
      </c>
    </row>
    <row r="2746" spans="1:2">
      <c r="A2746" t="str">
        <f>Input!U2750</f>
        <v>15-giu-2017</v>
      </c>
      <c r="B2746" s="25">
        <f>Input!Y2750</f>
        <v>21941.40000000014</v>
      </c>
    </row>
    <row r="2747" spans="1:2">
      <c r="A2747" t="str">
        <f>Input!U2751</f>
        <v>15-giu-2017</v>
      </c>
      <c r="B2747" s="25">
        <f>Input!Y2751</f>
        <v>21958.200000000139</v>
      </c>
    </row>
    <row r="2748" spans="1:2">
      <c r="A2748" t="str">
        <f>Input!U2752</f>
        <v>15-giu-2017</v>
      </c>
      <c r="B2748" s="25">
        <f>Input!Y2752</f>
        <v>21996.500000000138</v>
      </c>
    </row>
    <row r="2749" spans="1:2">
      <c r="A2749" t="str">
        <f>Input!U2753</f>
        <v>20-giu-2017</v>
      </c>
      <c r="B2749" s="25">
        <f>Input!Y2753</f>
        <v>22124.700000000139</v>
      </c>
    </row>
    <row r="2750" spans="1:2">
      <c r="A2750" t="str">
        <f>Input!U2754</f>
        <v>21-giu-2017</v>
      </c>
      <c r="B2750" s="25">
        <f>Input!Y2754</f>
        <v>22096.200000000139</v>
      </c>
    </row>
    <row r="2751" spans="1:2">
      <c r="A2751" t="str">
        <f>Input!U2755</f>
        <v>21-giu-2017</v>
      </c>
      <c r="B2751" s="25">
        <f>Input!Y2755</f>
        <v>22035.200000000139</v>
      </c>
    </row>
    <row r="2752" spans="1:2">
      <c r="A2752" t="str">
        <f>Input!U2756</f>
        <v>22-giu-2017</v>
      </c>
      <c r="B2752" s="25">
        <f>Input!Y2756</f>
        <v>22030.300000000138</v>
      </c>
    </row>
    <row r="2753" spans="1:2">
      <c r="A2753" t="str">
        <f>Input!U2757</f>
        <v>23-giu-2017</v>
      </c>
      <c r="B2753" s="25">
        <f>Input!Y2757</f>
        <v>21995.900000000136</v>
      </c>
    </row>
    <row r="2754" spans="1:2">
      <c r="A2754" t="str">
        <f>Input!U2758</f>
        <v>26-giu-2017</v>
      </c>
      <c r="B2754" s="25">
        <f>Input!Y2758</f>
        <v>21906.500000000135</v>
      </c>
    </row>
    <row r="2755" spans="1:2">
      <c r="A2755" t="str">
        <f>Input!U2759</f>
        <v>26-giu-2017</v>
      </c>
      <c r="B2755" s="25">
        <f>Input!Y2759</f>
        <v>21892.700000000135</v>
      </c>
    </row>
    <row r="2756" spans="1:2">
      <c r="A2756" t="str">
        <f>Input!U2760</f>
        <v>28-giu-2017</v>
      </c>
      <c r="B2756" s="25">
        <f>Input!Y2760</f>
        <v>21989.600000000137</v>
      </c>
    </row>
    <row r="2757" spans="1:2">
      <c r="A2757" t="str">
        <f>Input!U2761</f>
        <v>29-giu-2017</v>
      </c>
      <c r="B2757" s="25">
        <f>Input!Y2761</f>
        <v>22389.600000000137</v>
      </c>
    </row>
    <row r="2758" spans="1:2">
      <c r="A2758" t="str">
        <f>Input!U2762</f>
        <v>29-giu-2017</v>
      </c>
      <c r="B2758" s="25">
        <f>Input!Y2762</f>
        <v>22416.400000000136</v>
      </c>
    </row>
    <row r="2759" spans="1:2">
      <c r="A2759" t="str">
        <f>Input!U2763</f>
        <v xml:space="preserve">3-lug-2017 </v>
      </c>
      <c r="B2759" s="25">
        <f>Input!Y2763</f>
        <v>22469.700000000135</v>
      </c>
    </row>
    <row r="2760" spans="1:2">
      <c r="A2760" t="str">
        <f>Input!U2764</f>
        <v xml:space="preserve">5-lug-2017 </v>
      </c>
      <c r="B2760" s="25">
        <f>Input!Y2764</f>
        <v>22450.500000000135</v>
      </c>
    </row>
    <row r="2761" spans="1:2">
      <c r="A2761" t="str">
        <f>Input!U2765</f>
        <v xml:space="preserve">5-lug-2017 </v>
      </c>
      <c r="B2761" s="25">
        <f>Input!Y2765</f>
        <v>22395.800000000134</v>
      </c>
    </row>
    <row r="2762" spans="1:2">
      <c r="A2762" t="str">
        <f>Input!U2766</f>
        <v xml:space="preserve">6-lug-2017 </v>
      </c>
      <c r="B2762" s="25">
        <f>Input!Y2766</f>
        <v>22453.000000000135</v>
      </c>
    </row>
    <row r="2763" spans="1:2">
      <c r="A2763" t="str">
        <f>Input!U2767</f>
        <v>10-lug-2017</v>
      </c>
      <c r="B2763" s="25">
        <f>Input!Y2767</f>
        <v>22425.600000000133</v>
      </c>
    </row>
    <row r="2764" spans="1:2">
      <c r="A2764" t="str">
        <f>Input!U2768</f>
        <v>12-lug-2017</v>
      </c>
      <c r="B2764" s="25">
        <f>Input!Y2768</f>
        <v>22683.000000000135</v>
      </c>
    </row>
    <row r="2765" spans="1:2">
      <c r="A2765" t="str">
        <f>Input!U2769</f>
        <v>12-lug-2017</v>
      </c>
      <c r="B2765" s="25">
        <f>Input!Y2769</f>
        <v>22827.100000000133</v>
      </c>
    </row>
    <row r="2766" spans="1:2">
      <c r="A2766" t="str">
        <f>Input!U2770</f>
        <v>14-lug-2017</v>
      </c>
      <c r="B2766" s="25">
        <f>Input!Y2770</f>
        <v>22825.700000000132</v>
      </c>
    </row>
    <row r="2767" spans="1:2">
      <c r="A2767" t="str">
        <f>Input!U2771</f>
        <v>14-lug-2017</v>
      </c>
      <c r="B2767" s="25">
        <f>Input!Y2771</f>
        <v>22770.900000000132</v>
      </c>
    </row>
    <row r="2768" spans="1:2">
      <c r="A2768" t="str">
        <f>Input!U2772</f>
        <v>17-lug-2017</v>
      </c>
      <c r="B2768" s="25">
        <f>Input!Y2772</f>
        <v>22752.100000000133</v>
      </c>
    </row>
    <row r="2769" spans="1:2">
      <c r="A2769" t="str">
        <f>Input!U2773</f>
        <v>20-lug-2017</v>
      </c>
      <c r="B2769" s="25">
        <f>Input!Y2773</f>
        <v>22938.400000000132</v>
      </c>
    </row>
    <row r="2770" spans="1:2">
      <c r="A2770" t="str">
        <f>Input!U2774</f>
        <v>24-lug-2017</v>
      </c>
      <c r="B2770" s="25">
        <f>Input!Y2774</f>
        <v>22995.800000000134</v>
      </c>
    </row>
    <row r="2771" spans="1:2">
      <c r="A2771" t="str">
        <f>Input!U2775</f>
        <v>26-lug-2017</v>
      </c>
      <c r="B2771" s="25">
        <f>Input!Y2775</f>
        <v>22957.900000000132</v>
      </c>
    </row>
    <row r="2772" spans="1:2">
      <c r="A2772" t="str">
        <f>Input!U2776</f>
        <v>27-lug-2017</v>
      </c>
      <c r="B2772" s="25">
        <f>Input!Y2776</f>
        <v>22905.700000000132</v>
      </c>
    </row>
    <row r="2773" spans="1:2">
      <c r="A2773" t="str">
        <f>Input!U2777</f>
        <v>28-lug-2017</v>
      </c>
      <c r="B2773" s="25">
        <f>Input!Y2777</f>
        <v>22888.30000000013</v>
      </c>
    </row>
    <row r="2774" spans="1:2">
      <c r="A2774" t="str">
        <f>Input!U2778</f>
        <v>31-lug-2017</v>
      </c>
      <c r="B2774" s="25">
        <f>Input!Y2778</f>
        <v>22806.000000000131</v>
      </c>
    </row>
    <row r="2775" spans="1:2">
      <c r="A2775" t="str">
        <f>Input!U2779</f>
        <v>31-lug-2017</v>
      </c>
      <c r="B2775" s="25">
        <f>Input!Y2779</f>
        <v>22794.900000000132</v>
      </c>
    </row>
    <row r="2776" spans="1:2">
      <c r="A2776" t="str">
        <f>Input!U2780</f>
        <v xml:space="preserve">1-ago-2017 </v>
      </c>
      <c r="B2776" s="25">
        <f>Input!Y2780</f>
        <v>22903.100000000133</v>
      </c>
    </row>
    <row r="2777" spans="1:2">
      <c r="A2777" t="str">
        <f>Input!U2781</f>
        <v xml:space="preserve">2-ago-2017 </v>
      </c>
      <c r="B2777" s="25">
        <f>Input!Y2781</f>
        <v>22983.100000000133</v>
      </c>
    </row>
    <row r="2778" spans="1:2">
      <c r="A2778" t="str">
        <f>Input!U2782</f>
        <v xml:space="preserve">2-ago-2017 </v>
      </c>
      <c r="B2778" s="25">
        <f>Input!Y2782</f>
        <v>22970.300000000134</v>
      </c>
    </row>
    <row r="2779" spans="1:2">
      <c r="A2779" t="str">
        <f>Input!U2783</f>
        <v xml:space="preserve">9-ago-2017 </v>
      </c>
      <c r="B2779" s="25">
        <f>Input!Y2783</f>
        <v>23013.500000000135</v>
      </c>
    </row>
    <row r="2780" spans="1:2">
      <c r="A2780" t="str">
        <f>Input!U2784</f>
        <v xml:space="preserve">9-ago-2017 </v>
      </c>
      <c r="B2780" s="25">
        <f>Input!Y2784</f>
        <v>22969.600000000133</v>
      </c>
    </row>
    <row r="2781" spans="1:2">
      <c r="A2781" t="str">
        <f>Input!U2785</f>
        <v>10-ago-2017</v>
      </c>
      <c r="B2781" s="25">
        <f>Input!Y2785</f>
        <v>23129.500000000135</v>
      </c>
    </row>
    <row r="2782" spans="1:2">
      <c r="A2782" t="str">
        <f>Input!U2786</f>
        <v>14-ago-2017</v>
      </c>
      <c r="B2782" s="25">
        <f>Input!Y2786</f>
        <v>23293.600000000133</v>
      </c>
    </row>
    <row r="2783" spans="1:2">
      <c r="A2783" t="str">
        <f>Input!U2787</f>
        <v>16-ago-2017</v>
      </c>
      <c r="B2783" s="25">
        <f>Input!Y2787</f>
        <v>23274.200000000132</v>
      </c>
    </row>
    <row r="2784" spans="1:2">
      <c r="A2784" t="str">
        <f>Input!U2788</f>
        <v>17-ago-2017</v>
      </c>
      <c r="B2784" s="25">
        <f>Input!Y2788</f>
        <v>23218.100000000133</v>
      </c>
    </row>
    <row r="2785" spans="1:2">
      <c r="A2785" t="str">
        <f>Input!U2789</f>
        <v>17-ago-2017</v>
      </c>
      <c r="B2785" s="25">
        <f>Input!Y2789</f>
        <v>23278.000000000135</v>
      </c>
    </row>
    <row r="2786" spans="1:2">
      <c r="A2786" t="str">
        <f>Input!U2790</f>
        <v>18-ago-2017</v>
      </c>
      <c r="B2786" s="25">
        <f>Input!Y2790</f>
        <v>23248.400000000136</v>
      </c>
    </row>
    <row r="2787" spans="1:2">
      <c r="A2787" t="str">
        <f>Input!U2791</f>
        <v>23-ago-2017</v>
      </c>
      <c r="B2787" s="25">
        <f>Input!Y2791</f>
        <v>23281.200000000135</v>
      </c>
    </row>
    <row r="2788" spans="1:2">
      <c r="A2788" t="str">
        <f>Input!U2792</f>
        <v>25-ago-2017</v>
      </c>
      <c r="B2788" s="25">
        <f>Input!Y2792</f>
        <v>23237.400000000136</v>
      </c>
    </row>
    <row r="2789" spans="1:2">
      <c r="A2789" t="str">
        <f>Input!U2793</f>
        <v>25-ago-2017</v>
      </c>
      <c r="B2789" s="25">
        <f>Input!Y2793</f>
        <v>23272.600000000137</v>
      </c>
    </row>
    <row r="2790" spans="1:2">
      <c r="A2790" t="str">
        <f>Input!U2794</f>
        <v>25-ago-2017</v>
      </c>
      <c r="B2790" s="25">
        <f>Input!Y2794</f>
        <v>23279.900000000136</v>
      </c>
    </row>
    <row r="2791" spans="1:2">
      <c r="A2791" t="str">
        <f>Input!U2795</f>
        <v>29-ago-2017</v>
      </c>
      <c r="B2791" s="25">
        <f>Input!Y2795</f>
        <v>23305.800000000138</v>
      </c>
    </row>
    <row r="2792" spans="1:2">
      <c r="A2792" t="str">
        <f>Input!U2796</f>
        <v xml:space="preserve">4-set-2017 </v>
      </c>
      <c r="B2792" s="25">
        <f>Input!Y2796</f>
        <v>23252.000000000138</v>
      </c>
    </row>
    <row r="2793" spans="1:2">
      <c r="A2793" t="str">
        <f>Input!U2797</f>
        <v xml:space="preserve">4-set-2017 </v>
      </c>
      <c r="B2793" s="25">
        <f>Input!Y2797</f>
        <v>23283.000000000138</v>
      </c>
    </row>
    <row r="2794" spans="1:2">
      <c r="A2794" t="str">
        <f>Input!U2798</f>
        <v xml:space="preserve">5-set-2017 </v>
      </c>
      <c r="B2794" s="25">
        <f>Input!Y2798</f>
        <v>23267.40000000014</v>
      </c>
    </row>
    <row r="2795" spans="1:2">
      <c r="A2795" t="str">
        <f>Input!U2799</f>
        <v xml:space="preserve">5-set-2017 </v>
      </c>
      <c r="B2795" s="25">
        <f>Input!Y2799</f>
        <v>23279.60000000014</v>
      </c>
    </row>
    <row r="2796" spans="1:2">
      <c r="A2796" t="str">
        <f>Input!U2800</f>
        <v xml:space="preserve">7-set-2017 </v>
      </c>
      <c r="B2796" s="25">
        <f>Input!Y2800</f>
        <v>23290.60000000014</v>
      </c>
    </row>
    <row r="2797" spans="1:2">
      <c r="A2797" t="str">
        <f>Input!U2801</f>
        <v xml:space="preserve">7-set-2017 </v>
      </c>
      <c r="B2797" s="25">
        <f>Input!Y2801</f>
        <v>23326.700000000139</v>
      </c>
    </row>
    <row r="2798" spans="1:2">
      <c r="A2798" t="str">
        <f>Input!U2802</f>
        <v xml:space="preserve">8-set-2017 </v>
      </c>
      <c r="B2798" s="25">
        <f>Input!Y2802</f>
        <v>23335.40000000014</v>
      </c>
    </row>
    <row r="2799" spans="1:2">
      <c r="A2799" t="str">
        <f>Input!U2803</f>
        <v xml:space="preserve">8-set-2017 </v>
      </c>
      <c r="B2799" s="25">
        <f>Input!Y2803</f>
        <v>23516.200000000139</v>
      </c>
    </row>
    <row r="2800" spans="1:2">
      <c r="A2800" t="str">
        <f>Input!U2804</f>
        <v>11-set-2017</v>
      </c>
      <c r="B2800" s="25">
        <f>Input!Y2804</f>
        <v>23616.200000000139</v>
      </c>
    </row>
    <row r="2801" spans="1:2">
      <c r="A2801" t="str">
        <f>Input!U2805</f>
        <v>12-set-2017</v>
      </c>
      <c r="B2801" s="25">
        <f>Input!Y2805</f>
        <v>23580.500000000138</v>
      </c>
    </row>
    <row r="2802" spans="1:2">
      <c r="A2802" t="str">
        <f>Input!U2806</f>
        <v>13-set-2017</v>
      </c>
      <c r="B2802" s="25">
        <f>Input!Y2806</f>
        <v>23606.100000000137</v>
      </c>
    </row>
    <row r="2803" spans="1:2">
      <c r="A2803" t="str">
        <f>Input!U2807</f>
        <v>14-set-2017</v>
      </c>
      <c r="B2803" s="25">
        <f>Input!Y2807</f>
        <v>23593.800000000138</v>
      </c>
    </row>
    <row r="2804" spans="1:2">
      <c r="A2804" t="str">
        <f>Input!U2808</f>
        <v>15-set-2017</v>
      </c>
      <c r="B2804" s="25">
        <f>Input!Y2808</f>
        <v>23592.500000000138</v>
      </c>
    </row>
    <row r="2805" spans="1:2">
      <c r="A2805" t="str">
        <f>Input!U2809</f>
        <v>19-set-2017</v>
      </c>
      <c r="B2805" s="25">
        <f>Input!Y2809</f>
        <v>23582.700000000139</v>
      </c>
    </row>
    <row r="2806" spans="1:2">
      <c r="A2806" t="str">
        <f>Input!U2810</f>
        <v>20-set-2017</v>
      </c>
      <c r="B2806" s="25">
        <f>Input!Y2810</f>
        <v>23562.10000000014</v>
      </c>
    </row>
    <row r="2807" spans="1:2">
      <c r="A2807" t="str">
        <f>Input!U2811</f>
        <v>20-set-2017</v>
      </c>
      <c r="B2807" s="25">
        <f>Input!Y2811</f>
        <v>23537.300000000141</v>
      </c>
    </row>
    <row r="2808" spans="1:2">
      <c r="A2808" t="str">
        <f>Input!U2812</f>
        <v>21-set-2017</v>
      </c>
      <c r="B2808" s="25">
        <f>Input!Y2812</f>
        <v>23526.40000000014</v>
      </c>
    </row>
    <row r="2809" spans="1:2">
      <c r="A2809" t="str">
        <f>Input!U2813</f>
        <v>22-set-2017</v>
      </c>
      <c r="B2809" s="25">
        <f>Input!Y2813</f>
        <v>23485.40000000014</v>
      </c>
    </row>
    <row r="2810" spans="1:2">
      <c r="A2810" t="str">
        <f>Input!U2814</f>
        <v>25-set-2017</v>
      </c>
      <c r="B2810" s="25">
        <f>Input!Y2814</f>
        <v>23458.40000000014</v>
      </c>
    </row>
    <row r="2811" spans="1:2">
      <c r="A2811" t="str">
        <f>Input!U2815</f>
        <v>25-set-2017</v>
      </c>
      <c r="B2811" s="25">
        <f>Input!Y2815</f>
        <v>23435.90000000014</v>
      </c>
    </row>
    <row r="2812" spans="1:2">
      <c r="A2812" t="str">
        <f>Input!U2816</f>
        <v>26-set-2017</v>
      </c>
      <c r="B2812" s="25">
        <f>Input!Y2816</f>
        <v>23400.300000000141</v>
      </c>
    </row>
    <row r="2813" spans="1:2">
      <c r="A2813" t="str">
        <f>Input!U2817</f>
        <v>28-set-2017</v>
      </c>
      <c r="B2813" s="25">
        <f>Input!Y2817</f>
        <v>23397.300000000141</v>
      </c>
    </row>
    <row r="2814" spans="1:2">
      <c r="A2814" t="str">
        <f>Input!U2818</f>
        <v>29-set-2017</v>
      </c>
      <c r="B2814" s="25">
        <f>Input!Y2818</f>
        <v>23375.000000000142</v>
      </c>
    </row>
    <row r="2815" spans="1:2">
      <c r="A2815" t="str">
        <f>Input!U2819</f>
        <v xml:space="preserve">4-ott-2017 </v>
      </c>
      <c r="B2815" s="25">
        <f>Input!Y2819</f>
        <v>23408.500000000142</v>
      </c>
    </row>
    <row r="2816" spans="1:2">
      <c r="A2816" t="str">
        <f>Input!U2820</f>
        <v xml:space="preserve">4-ott-2017 </v>
      </c>
      <c r="B2816" s="25">
        <f>Input!Y2820</f>
        <v>23384.200000000143</v>
      </c>
    </row>
    <row r="2817" spans="1:2">
      <c r="A2817" t="str">
        <f>Input!U2821</f>
        <v xml:space="preserve">4-ott-2017 </v>
      </c>
      <c r="B2817" s="25">
        <f>Input!Y2821</f>
        <v>23370.200000000143</v>
      </c>
    </row>
    <row r="2818" spans="1:2">
      <c r="A2818" t="str">
        <f>Input!U2822</f>
        <v xml:space="preserve">5-ott-2017 </v>
      </c>
      <c r="B2818" s="25">
        <f>Input!Y2822</f>
        <v>23346.800000000141</v>
      </c>
    </row>
    <row r="2819" spans="1:2">
      <c r="A2819" t="str">
        <f>Input!U2823</f>
        <v xml:space="preserve">6-ott-2017 </v>
      </c>
      <c r="B2819" s="25">
        <f>Input!Y2823</f>
        <v>23317.10000000014</v>
      </c>
    </row>
    <row r="2820" spans="1:2">
      <c r="A2820" t="str">
        <f>Input!U2824</f>
        <v xml:space="preserve">9-ott-2017 </v>
      </c>
      <c r="B2820" s="25">
        <f>Input!Y2824</f>
        <v>23291.800000000141</v>
      </c>
    </row>
    <row r="2821" spans="1:2">
      <c r="A2821" t="str">
        <f>Input!U2825</f>
        <v xml:space="preserve">9-ott-2017 </v>
      </c>
      <c r="B2821" s="25">
        <f>Input!Y2825</f>
        <v>23261.300000000141</v>
      </c>
    </row>
    <row r="2822" spans="1:2">
      <c r="A2822" t="str">
        <f>Input!U2826</f>
        <v>10-ott-2017</v>
      </c>
      <c r="B2822" s="25">
        <f>Input!Y2826</f>
        <v>23236.800000000141</v>
      </c>
    </row>
    <row r="2823" spans="1:2">
      <c r="A2823" t="str">
        <f>Input!U2827</f>
        <v>10-ott-2017</v>
      </c>
      <c r="B2823" s="25">
        <f>Input!Y2827</f>
        <v>23256.10000000014</v>
      </c>
    </row>
    <row r="2824" spans="1:2">
      <c r="A2824" t="str">
        <f>Input!U2828</f>
        <v>11-ott-2017</v>
      </c>
      <c r="B2824" s="25">
        <f>Input!Y2828</f>
        <v>23168.500000000142</v>
      </c>
    </row>
    <row r="2825" spans="1:2">
      <c r="A2825" t="str">
        <f>Input!U2829</f>
        <v>11-ott-2017</v>
      </c>
      <c r="B2825" s="25">
        <f>Input!Y2829</f>
        <v>23137.400000000143</v>
      </c>
    </row>
    <row r="2826" spans="1:2">
      <c r="A2826" t="str">
        <f>Input!U2830</f>
        <v>12-ott-2017</v>
      </c>
      <c r="B2826" s="25">
        <f>Input!Y2830</f>
        <v>23099.300000000145</v>
      </c>
    </row>
    <row r="2827" spans="1:2">
      <c r="A2827" t="str">
        <f>Input!U2831</f>
        <v>12-ott-2017</v>
      </c>
      <c r="B2827" s="25">
        <f>Input!Y2831</f>
        <v>23111.800000000145</v>
      </c>
    </row>
    <row r="2828" spans="1:2">
      <c r="A2828" t="str">
        <f>Input!U2832</f>
        <v>12-ott-2017</v>
      </c>
      <c r="B2828" s="25">
        <f>Input!Y2832</f>
        <v>23110.400000000143</v>
      </c>
    </row>
    <row r="2829" spans="1:2">
      <c r="A2829" t="str">
        <f>Input!U2833</f>
        <v>16-ott-2017</v>
      </c>
      <c r="B2829" s="25">
        <f>Input!Y2833</f>
        <v>23098.100000000144</v>
      </c>
    </row>
    <row r="2830" spans="1:2">
      <c r="A2830" t="str">
        <f>Input!U2834</f>
        <v>17-ott-2017</v>
      </c>
      <c r="B2830" s="25">
        <f>Input!Y2834</f>
        <v>23063.900000000143</v>
      </c>
    </row>
    <row r="2831" spans="1:2">
      <c r="A2831" t="str">
        <f>Input!U2835</f>
        <v>17-ott-2017</v>
      </c>
      <c r="B2831" s="25">
        <f>Input!Y2835</f>
        <v>23069.600000000144</v>
      </c>
    </row>
    <row r="2832" spans="1:2">
      <c r="A2832" t="str">
        <f>Input!U2836</f>
        <v>17-ott-2017</v>
      </c>
      <c r="B2832" s="25">
        <f>Input!Y2836</f>
        <v>23044.300000000145</v>
      </c>
    </row>
    <row r="2833" spans="1:2">
      <c r="A2833" t="str">
        <f>Input!U2837</f>
        <v>18-ott-2017</v>
      </c>
      <c r="B2833" s="25">
        <f>Input!Y2837</f>
        <v>22991.100000000144</v>
      </c>
    </row>
    <row r="2834" spans="1:2">
      <c r="A2834" t="str">
        <f>Input!U2838</f>
        <v>19-ott-2017</v>
      </c>
      <c r="B2834" s="25">
        <f>Input!Y2838</f>
        <v>23012.300000000145</v>
      </c>
    </row>
    <row r="2835" spans="1:2">
      <c r="A2835" t="str">
        <f>Input!U2839</f>
        <v>19-ott-2017</v>
      </c>
      <c r="B2835" s="25">
        <f>Input!Y2839</f>
        <v>23009.500000000146</v>
      </c>
    </row>
    <row r="2836" spans="1:2">
      <c r="A2836" t="str">
        <f>Input!U2840</f>
        <v>19-ott-2017</v>
      </c>
      <c r="B2836" s="25">
        <f>Input!Y2840</f>
        <v>23059.700000000146</v>
      </c>
    </row>
    <row r="2837" spans="1:2">
      <c r="A2837" t="str">
        <f>Input!U2841</f>
        <v>20-ott-2017</v>
      </c>
      <c r="B2837" s="25">
        <f>Input!Y2841</f>
        <v>23109.700000000146</v>
      </c>
    </row>
    <row r="2838" spans="1:2">
      <c r="A2838" t="str">
        <f>Input!U2842</f>
        <v>20-ott-2017</v>
      </c>
      <c r="B2838" s="25">
        <f>Input!Y2842</f>
        <v>23094.900000000147</v>
      </c>
    </row>
    <row r="2839" spans="1:2">
      <c r="A2839" t="str">
        <f>Input!U2843</f>
        <v>23-ott-2017</v>
      </c>
      <c r="B2839" s="25">
        <f>Input!Y2843</f>
        <v>23092.600000000148</v>
      </c>
    </row>
    <row r="2840" spans="1:2">
      <c r="A2840" t="str">
        <f>Input!U2844</f>
        <v>25-ott-2017</v>
      </c>
      <c r="B2840" s="25">
        <f>Input!Y2844</f>
        <v>23115.600000000148</v>
      </c>
    </row>
    <row r="2841" spans="1:2">
      <c r="A2841" t="str">
        <f>Input!U2845</f>
        <v>25-ott-2017</v>
      </c>
      <c r="B2841" s="25">
        <f>Input!Y2845</f>
        <v>23139.700000000146</v>
      </c>
    </row>
    <row r="2842" spans="1:2">
      <c r="A2842" t="str">
        <f>Input!U2846</f>
        <v>25-ott-2017</v>
      </c>
      <c r="B2842" s="25">
        <f>Input!Y2846</f>
        <v>23052.600000000148</v>
      </c>
    </row>
    <row r="2843" spans="1:2">
      <c r="A2843" t="str">
        <f>Input!U2847</f>
        <v>26-ott-2017</v>
      </c>
      <c r="B2843" s="25">
        <f>Input!Y2847</f>
        <v>23202.300000000148</v>
      </c>
    </row>
    <row r="2844" spans="1:2">
      <c r="A2844" t="str">
        <f>Input!U2848</f>
        <v>26-ott-2017</v>
      </c>
      <c r="B2844" s="25">
        <f>Input!Y2848</f>
        <v>23396.400000000147</v>
      </c>
    </row>
    <row r="2845" spans="1:2">
      <c r="A2845" t="str">
        <f>Input!U2849</f>
        <v>27-ott-2017</v>
      </c>
      <c r="B2845" s="25">
        <f>Input!Y2849</f>
        <v>23361.000000000146</v>
      </c>
    </row>
    <row r="2846" spans="1:2">
      <c r="A2846" t="str">
        <f>Input!U2850</f>
        <v>30-ott-2017</v>
      </c>
      <c r="B2846" s="25">
        <f>Input!Y2850</f>
        <v>23355.000000000146</v>
      </c>
    </row>
    <row r="2847" spans="1:2">
      <c r="A2847" t="str">
        <f>Input!U2851</f>
        <v>31-ott-2017</v>
      </c>
      <c r="B2847" s="25">
        <f>Input!Y2851</f>
        <v>23386.100000000144</v>
      </c>
    </row>
    <row r="2848" spans="1:2">
      <c r="A2848" t="str">
        <f>Input!U2852</f>
        <v xml:space="preserve">1-nov-2017 </v>
      </c>
      <c r="B2848" s="25">
        <f>Input!Y2852</f>
        <v>23537.000000000146</v>
      </c>
    </row>
    <row r="2849" spans="1:2">
      <c r="A2849" t="str">
        <f>Input!U2853</f>
        <v xml:space="preserve">2-nov-2017 </v>
      </c>
      <c r="B2849" s="25">
        <f>Input!Y2853</f>
        <v>23494.700000000146</v>
      </c>
    </row>
    <row r="2850" spans="1:2">
      <c r="A2850" t="str">
        <f>Input!U2854</f>
        <v xml:space="preserve">2-nov-2017 </v>
      </c>
      <c r="B2850" s="25">
        <f>Input!Y2854</f>
        <v>23468.800000000145</v>
      </c>
    </row>
    <row r="2851" spans="1:2">
      <c r="A2851" t="str">
        <f>Input!U2855</f>
        <v xml:space="preserve">3-nov-2017 </v>
      </c>
      <c r="B2851" s="25">
        <f>Input!Y2855</f>
        <v>23452.900000000143</v>
      </c>
    </row>
    <row r="2852" spans="1:2">
      <c r="A2852" t="str">
        <f>Input!U2856</f>
        <v xml:space="preserve">3-nov-2017 </v>
      </c>
      <c r="B2852" s="25">
        <f>Input!Y2856</f>
        <v>23460.900000000143</v>
      </c>
    </row>
    <row r="2853" spans="1:2">
      <c r="A2853" t="str">
        <f>Input!U2857</f>
        <v xml:space="preserve">7-nov-2017 </v>
      </c>
      <c r="B2853" s="25">
        <f>Input!Y2857</f>
        <v>23445.500000000142</v>
      </c>
    </row>
    <row r="2854" spans="1:2">
      <c r="A2854" t="str">
        <f>Input!U2858</f>
        <v xml:space="preserve">8-nov-2017 </v>
      </c>
      <c r="B2854" s="25">
        <f>Input!Y2858</f>
        <v>23436.500000000142</v>
      </c>
    </row>
    <row r="2855" spans="1:2">
      <c r="A2855" t="str">
        <f>Input!U2859</f>
        <v xml:space="preserve">9-nov-2017 </v>
      </c>
      <c r="B2855" s="25">
        <f>Input!Y2859</f>
        <v>23632.700000000143</v>
      </c>
    </row>
    <row r="2856" spans="1:2">
      <c r="A2856" t="str">
        <f>Input!U2860</f>
        <v xml:space="preserve">9-nov-2017 </v>
      </c>
      <c r="B2856" s="25">
        <f>Input!Y2860</f>
        <v>23434.900000000143</v>
      </c>
    </row>
    <row r="2857" spans="1:2">
      <c r="A2857" t="str">
        <f>Input!U2861</f>
        <v xml:space="preserve">9-nov-2017 </v>
      </c>
      <c r="B2857" s="25">
        <f>Input!Y2861</f>
        <v>23367.100000000144</v>
      </c>
    </row>
    <row r="2858" spans="1:2">
      <c r="A2858" t="str">
        <f>Input!U2862</f>
        <v>10-nov-2017</v>
      </c>
      <c r="B2858" s="25">
        <f>Input!Y2862</f>
        <v>23310.400000000143</v>
      </c>
    </row>
    <row r="2859" spans="1:2">
      <c r="A2859" t="str">
        <f>Input!U2863</f>
        <v>10-nov-2017</v>
      </c>
      <c r="B2859" s="25">
        <f>Input!Y2863</f>
        <v>23310.400000000143</v>
      </c>
    </row>
    <row r="2860" spans="1:2">
      <c r="A2860" t="str">
        <f>Input!U2864</f>
        <v>10-nov-2017</v>
      </c>
      <c r="B2860" s="25">
        <f>Input!Y2864</f>
        <v>23268.600000000144</v>
      </c>
    </row>
    <row r="2861" spans="1:2">
      <c r="A2861" t="str">
        <f>Input!U2865</f>
        <v>13-nov-2017</v>
      </c>
      <c r="B2861" s="25">
        <f>Input!Y2865</f>
        <v>23461.400000000143</v>
      </c>
    </row>
    <row r="2862" spans="1:2">
      <c r="A2862" t="str">
        <f>Input!U2866</f>
        <v>13-nov-2017</v>
      </c>
      <c r="B2862" s="25">
        <f>Input!Y2866</f>
        <v>23372.400000000143</v>
      </c>
    </row>
    <row r="2863" spans="1:2">
      <c r="A2863" t="str">
        <f>Input!U2867</f>
        <v>13-nov-2017</v>
      </c>
      <c r="B2863" s="25">
        <f>Input!Y2867</f>
        <v>23401.700000000143</v>
      </c>
    </row>
    <row r="2864" spans="1:2">
      <c r="A2864" t="str">
        <f>Input!U2868</f>
        <v>14-nov-2017</v>
      </c>
      <c r="B2864" s="25">
        <f>Input!Y2868</f>
        <v>23448.300000000141</v>
      </c>
    </row>
    <row r="2865" spans="1:2">
      <c r="A2865" t="str">
        <f>Input!U2869</f>
        <v>14-nov-2017</v>
      </c>
      <c r="B2865" s="25">
        <f>Input!Y2869</f>
        <v>23581.500000000142</v>
      </c>
    </row>
    <row r="2866" spans="1:2">
      <c r="A2866" t="str">
        <f>Input!U2870</f>
        <v>15-nov-2017</v>
      </c>
      <c r="B2866" s="25">
        <f>Input!Y2870</f>
        <v>23675.10000000014</v>
      </c>
    </row>
    <row r="2867" spans="1:2">
      <c r="A2867" t="str">
        <f>Input!U2871</f>
        <v>17-nov-2017</v>
      </c>
      <c r="B2867" s="25">
        <f>Input!Y2871</f>
        <v>23598.60000000014</v>
      </c>
    </row>
    <row r="2868" spans="1:2">
      <c r="A2868" t="str">
        <f>Input!U2872</f>
        <v>17-nov-2017</v>
      </c>
      <c r="B2868" s="25">
        <f>Input!Y2872</f>
        <v>23586.300000000141</v>
      </c>
    </row>
    <row r="2869" spans="1:2">
      <c r="A2869" t="str">
        <f>Input!U2873</f>
        <v>17-nov-2017</v>
      </c>
      <c r="B2869" s="25">
        <f>Input!Y2873</f>
        <v>23662.90000000014</v>
      </c>
    </row>
    <row r="2870" spans="1:2">
      <c r="A2870" t="str">
        <f>Input!U2874</f>
        <v>20-nov-2017</v>
      </c>
      <c r="B2870" s="25">
        <f>Input!Y2874</f>
        <v>23764.500000000138</v>
      </c>
    </row>
    <row r="2871" spans="1:2">
      <c r="A2871" t="str">
        <f>Input!U2875</f>
        <v>22-nov-2017</v>
      </c>
      <c r="B2871" s="25">
        <f>Input!Y2875</f>
        <v>23725.700000000139</v>
      </c>
    </row>
    <row r="2872" spans="1:2">
      <c r="A2872" t="str">
        <f>Input!U2876</f>
        <v>22-nov-2017</v>
      </c>
      <c r="B2872" s="25">
        <f>Input!Y2876</f>
        <v>23909.10000000014</v>
      </c>
    </row>
    <row r="2873" spans="1:2">
      <c r="A2873" t="str">
        <f>Input!U2877</f>
        <v>22-nov-2017</v>
      </c>
      <c r="B2873" s="25">
        <f>Input!Y2877</f>
        <v>24082.300000000141</v>
      </c>
    </row>
    <row r="2874" spans="1:2">
      <c r="A2874" t="str">
        <f>Input!U2878</f>
        <v>23-nov-2017</v>
      </c>
      <c r="B2874" s="25">
        <f>Input!Y2878</f>
        <v>24077.500000000142</v>
      </c>
    </row>
    <row r="2875" spans="1:2">
      <c r="A2875" t="str">
        <f>Input!U2879</f>
        <v>23-nov-2017</v>
      </c>
      <c r="B2875" s="25">
        <f>Input!Y2879</f>
        <v>24095.000000000142</v>
      </c>
    </row>
    <row r="2876" spans="1:2">
      <c r="A2876" t="str">
        <f>Input!U2880</f>
        <v>23-nov-2017</v>
      </c>
      <c r="B2876" s="25">
        <f>Input!Y2880</f>
        <v>24126.200000000143</v>
      </c>
    </row>
    <row r="2877" spans="1:2">
      <c r="A2877" t="str">
        <f>Input!U2881</f>
        <v>23-nov-2017</v>
      </c>
      <c r="B2877" s="25">
        <f>Input!Y2881</f>
        <v>24069.200000000143</v>
      </c>
    </row>
    <row r="2878" spans="1:2">
      <c r="A2878" t="str">
        <f>Input!U2882</f>
        <v>24-nov-2017</v>
      </c>
      <c r="B2878" s="25">
        <f>Input!Y2882</f>
        <v>24077.000000000142</v>
      </c>
    </row>
    <row r="2879" spans="1:2">
      <c r="A2879" t="str">
        <f>Input!U2883</f>
        <v>24-nov-2017</v>
      </c>
      <c r="B2879" s="25">
        <f>Input!Y2883</f>
        <v>24055.500000000142</v>
      </c>
    </row>
    <row r="2880" spans="1:2">
      <c r="A2880" t="str">
        <f>Input!U2884</f>
        <v>27-nov-2017</v>
      </c>
      <c r="B2880" s="25">
        <f>Input!Y2884</f>
        <v>24029.700000000143</v>
      </c>
    </row>
    <row r="2881" spans="1:2">
      <c r="A2881" t="str">
        <f>Input!U2885</f>
        <v>27-nov-2017</v>
      </c>
      <c r="B2881" s="25">
        <f>Input!Y2885</f>
        <v>23998.900000000143</v>
      </c>
    </row>
    <row r="2882" spans="1:2">
      <c r="A2882" t="str">
        <f>Input!U2886</f>
        <v>27-nov-2017</v>
      </c>
      <c r="B2882" s="25">
        <f>Input!Y2886</f>
        <v>23939.900000000143</v>
      </c>
    </row>
    <row r="2883" spans="1:2">
      <c r="A2883" t="str">
        <f>Input!U2887</f>
        <v>28-nov-2017</v>
      </c>
      <c r="B2883" s="25">
        <f>Input!Y2887</f>
        <v>24017.100000000144</v>
      </c>
    </row>
    <row r="2884" spans="1:2">
      <c r="A2884" t="str">
        <f>Input!U2888</f>
        <v>29-nov-2017</v>
      </c>
      <c r="B2884" s="25">
        <f>Input!Y2888</f>
        <v>24211.500000000146</v>
      </c>
    </row>
    <row r="2885" spans="1:2">
      <c r="A2885" t="str">
        <f>Input!U2889</f>
        <v>30-nov-2017</v>
      </c>
      <c r="B2885" s="25">
        <f>Input!Y2889</f>
        <v>24212.700000000146</v>
      </c>
    </row>
    <row r="2886" spans="1:2">
      <c r="A2886" t="str">
        <f>Input!U2890</f>
        <v>30-nov-2017</v>
      </c>
      <c r="B2886" s="25">
        <f>Input!Y2890</f>
        <v>24012.700000000146</v>
      </c>
    </row>
    <row r="2887" spans="1:2">
      <c r="A2887" t="str">
        <f>Input!U2891</f>
        <v xml:space="preserve">1-dic-2017 </v>
      </c>
      <c r="B2887" s="25">
        <f>Input!Y2891</f>
        <v>24035.600000000148</v>
      </c>
    </row>
    <row r="2888" spans="1:2">
      <c r="A2888" t="str">
        <f>Input!U2892</f>
        <v xml:space="preserve">1-dic-2017 </v>
      </c>
      <c r="B2888" s="25">
        <f>Input!Y2892</f>
        <v>23970.800000000148</v>
      </c>
    </row>
    <row r="2889" spans="1:2">
      <c r="A2889" t="str">
        <f>Input!U2893</f>
        <v xml:space="preserve">1-dic-2017 </v>
      </c>
      <c r="B2889" s="25">
        <f>Input!Y2893</f>
        <v>23909.000000000149</v>
      </c>
    </row>
    <row r="2890" spans="1:2">
      <c r="A2890" t="str">
        <f>Input!U2894</f>
        <v xml:space="preserve">1-dic-2017 </v>
      </c>
      <c r="B2890" s="25">
        <f>Input!Y2894</f>
        <v>24101.400000000151</v>
      </c>
    </row>
    <row r="2891" spans="1:2">
      <c r="A2891" t="str">
        <f>Input!U2895</f>
        <v xml:space="preserve">4-dic-2017 </v>
      </c>
      <c r="B2891" s="25">
        <f>Input!Y2895</f>
        <v>24090.600000000151</v>
      </c>
    </row>
    <row r="2892" spans="1:2">
      <c r="A2892" t="str">
        <f>Input!U2896</f>
        <v xml:space="preserve">5-dic-2017 </v>
      </c>
      <c r="B2892" s="25">
        <f>Input!Y2896</f>
        <v>24130.000000000153</v>
      </c>
    </row>
    <row r="2893" spans="1:2">
      <c r="A2893" t="str">
        <f>Input!U2897</f>
        <v xml:space="preserve">6-dic-2017 </v>
      </c>
      <c r="B2893" s="25">
        <f>Input!Y2897</f>
        <v>24233.100000000151</v>
      </c>
    </row>
    <row r="2894" spans="1:2">
      <c r="A2894" t="str">
        <f>Input!U2898</f>
        <v xml:space="preserve">7-dic-2017 </v>
      </c>
      <c r="B2894" s="25">
        <f>Input!Y2898</f>
        <v>24227.70000000015</v>
      </c>
    </row>
    <row r="2895" spans="1:2">
      <c r="A2895" t="str">
        <f>Input!U2899</f>
        <v xml:space="preserve">7-dic-2017 </v>
      </c>
      <c r="B2895" s="25">
        <f>Input!Y2899</f>
        <v>24312.500000000149</v>
      </c>
    </row>
    <row r="2896" spans="1:2">
      <c r="A2896" t="str">
        <f>Input!U2900</f>
        <v xml:space="preserve">7-dic-2017 </v>
      </c>
      <c r="B2896" s="25">
        <f>Input!Y2900</f>
        <v>24321.70000000015</v>
      </c>
    </row>
    <row r="2897" spans="1:2">
      <c r="A2897" t="str">
        <f>Input!U2901</f>
        <v xml:space="preserve">8-dic-2017 </v>
      </c>
      <c r="B2897" s="25">
        <f>Input!Y2901</f>
        <v>24210.900000000151</v>
      </c>
    </row>
    <row r="2898" spans="1:2">
      <c r="A2898" t="str">
        <f>Input!U2902</f>
        <v>11-dic-2017</v>
      </c>
      <c r="B2898" s="25">
        <f>Input!Y2902</f>
        <v>24193.600000000151</v>
      </c>
    </row>
    <row r="2899" spans="1:2">
      <c r="A2899" t="str">
        <f>Input!U2903</f>
        <v>11-dic-2017</v>
      </c>
      <c r="B2899" s="25">
        <f>Input!Y2903</f>
        <v>24211.20000000015</v>
      </c>
    </row>
    <row r="2900" spans="1:2">
      <c r="A2900" t="str">
        <f>Input!U2904</f>
        <v>12-dic-2017</v>
      </c>
      <c r="B2900" s="25">
        <f>Input!Y2904</f>
        <v>24227.000000000149</v>
      </c>
    </row>
    <row r="2901" spans="1:2">
      <c r="A2901" t="str">
        <f>Input!U2905</f>
        <v>12-dic-2017</v>
      </c>
      <c r="B2901" s="25">
        <f>Input!Y2905</f>
        <v>24205.20000000015</v>
      </c>
    </row>
    <row r="2902" spans="1:2">
      <c r="A2902" t="str">
        <f>Input!U2906</f>
        <v>13-dic-2017</v>
      </c>
      <c r="B2902" s="25">
        <f>Input!Y2906</f>
        <v>24253.400000000151</v>
      </c>
    </row>
    <row r="2903" spans="1:2">
      <c r="A2903" t="str">
        <f>Input!U2907</f>
        <v>13-dic-2017</v>
      </c>
      <c r="B2903" s="25">
        <f>Input!Y2907</f>
        <v>24212.800000000152</v>
      </c>
    </row>
    <row r="2904" spans="1:2">
      <c r="A2904" t="str">
        <f>Input!U2908</f>
        <v>13-dic-2017</v>
      </c>
      <c r="B2904" s="25">
        <f>Input!Y2908</f>
        <v>24163.300000000152</v>
      </c>
    </row>
    <row r="2905" spans="1:2">
      <c r="A2905" t="str">
        <f>Input!U2909</f>
        <v>14-dic-2017</v>
      </c>
      <c r="B2905" s="25">
        <f>Input!Y2909</f>
        <v>23963.300000000152</v>
      </c>
    </row>
    <row r="2906" spans="1:2">
      <c r="A2906" t="str">
        <f>Input!U2910</f>
        <v>14-dic-2017</v>
      </c>
      <c r="B2906" s="25">
        <f>Input!Y2910</f>
        <v>23962.500000000153</v>
      </c>
    </row>
    <row r="2907" spans="1:2">
      <c r="A2907" t="str">
        <f>Input!U2911</f>
        <v>14-dic-2017</v>
      </c>
      <c r="B2907" s="25">
        <f>Input!Y2911</f>
        <v>23915.700000000154</v>
      </c>
    </row>
    <row r="2908" spans="1:2">
      <c r="A2908" t="str">
        <f>Input!U2912</f>
        <v>15-dic-2017</v>
      </c>
      <c r="B2908" s="25">
        <f>Input!Y2912</f>
        <v>24151.600000000155</v>
      </c>
    </row>
    <row r="2909" spans="1:2">
      <c r="A2909" t="str">
        <f>Input!U2913</f>
        <v>18-dic-2017</v>
      </c>
      <c r="B2909" s="25">
        <f>Input!Y2913</f>
        <v>24200.400000000154</v>
      </c>
    </row>
    <row r="2910" spans="1:2">
      <c r="A2910" t="str">
        <f>Input!U2914</f>
        <v>19-dic-2017</v>
      </c>
      <c r="B2910" s="25">
        <f>Input!Y2914</f>
        <v>24245.000000000153</v>
      </c>
    </row>
    <row r="2911" spans="1:2">
      <c r="A2911" t="str">
        <f>Input!U2915</f>
        <v>19-dic-2017</v>
      </c>
      <c r="B2911" s="25">
        <f>Input!Y2915</f>
        <v>24353.400000000154</v>
      </c>
    </row>
    <row r="2912" spans="1:2">
      <c r="A2912" t="str">
        <f>Input!U2916</f>
        <v>20-dic-2017</v>
      </c>
      <c r="B2912" s="25">
        <f>Input!Y2916</f>
        <v>24485.600000000155</v>
      </c>
    </row>
    <row r="2913" spans="1:2">
      <c r="A2913" t="str">
        <f>Input!U2917</f>
        <v>20-dic-2017</v>
      </c>
      <c r="B2913" s="25">
        <f>Input!Y2917</f>
        <v>24701.800000000156</v>
      </c>
    </row>
    <row r="2914" spans="1:2">
      <c r="A2914" t="str">
        <f>Input!U2918</f>
        <v>20-dic-2017</v>
      </c>
      <c r="B2914" s="25">
        <f>Input!Y2918</f>
        <v>24791.400000000154</v>
      </c>
    </row>
    <row r="2915" spans="1:2">
      <c r="A2915" t="str">
        <f>Input!U2919</f>
        <v>20-dic-2017</v>
      </c>
      <c r="B2915" s="25">
        <f>Input!Y2919</f>
        <v>24960.400000000154</v>
      </c>
    </row>
    <row r="2916" spans="1:2">
      <c r="A2916" t="str">
        <f>Input!U2920</f>
        <v>21-dic-2017</v>
      </c>
      <c r="B2916" s="25">
        <f>Input!Y2920</f>
        <v>25004.400000000154</v>
      </c>
    </row>
    <row r="2917" spans="1:2">
      <c r="A2917" t="str">
        <f>Input!U2921</f>
        <v>21-dic-2017</v>
      </c>
      <c r="B2917" s="25">
        <f>Input!Y2921</f>
        <v>24998.600000000155</v>
      </c>
    </row>
    <row r="2918" spans="1:2">
      <c r="A2918" t="str">
        <f>Input!U2922</f>
        <v>22-dic-2017</v>
      </c>
      <c r="B2918" s="25">
        <f>Input!Y2922</f>
        <v>25000.000000000156</v>
      </c>
    </row>
    <row r="2919" spans="1:2">
      <c r="A2919" t="str">
        <f>Input!U2923</f>
        <v>26-dic-2017</v>
      </c>
      <c r="B2919" s="25">
        <f>Input!Y2923</f>
        <v>25015.700000000157</v>
      </c>
    </row>
    <row r="2920" spans="1:2">
      <c r="A2920" t="str">
        <f>Input!U2924</f>
        <v>27-dic-2017</v>
      </c>
      <c r="B2920" s="25">
        <f>Input!Y2924</f>
        <v>24959.700000000157</v>
      </c>
    </row>
    <row r="2921" spans="1:2">
      <c r="A2921" t="str">
        <f>Input!U2925</f>
        <v>27-dic-2017</v>
      </c>
      <c r="B2921" s="25">
        <f>Input!Y2925</f>
        <v>24975.600000000159</v>
      </c>
    </row>
    <row r="2922" spans="1:2">
      <c r="A2922" t="str">
        <f>Input!U2926</f>
        <v>27-dic-2017</v>
      </c>
      <c r="B2922" s="25">
        <f>Input!Y2926</f>
        <v>24911.800000000159</v>
      </c>
    </row>
    <row r="2923" spans="1:2">
      <c r="A2923" t="str">
        <f>Input!U2927</f>
        <v>27-dic-2017</v>
      </c>
      <c r="B2923" s="25">
        <f>Input!Y2927</f>
        <v>24871.600000000159</v>
      </c>
    </row>
    <row r="2924" spans="1:2">
      <c r="A2924" t="str">
        <f>Input!U2928</f>
        <v>28-dic-2017</v>
      </c>
      <c r="B2924" s="25">
        <f>Input!Y2928</f>
        <v>24959.00000000016</v>
      </c>
    </row>
    <row r="2925" spans="1:2">
      <c r="A2925" t="str">
        <f>Input!U2929</f>
        <v>29-dic-2017</v>
      </c>
      <c r="B2925" s="25">
        <f>Input!Y2929</f>
        <v>25027.00000000016</v>
      </c>
    </row>
    <row r="2926" spans="1:2">
      <c r="A2926" t="str">
        <f>Input!U2930</f>
        <v>29-dic-2017</v>
      </c>
      <c r="B2926" s="25">
        <f>Input!Y2930</f>
        <v>25107.400000000162</v>
      </c>
    </row>
    <row r="2927" spans="1:2">
      <c r="A2927" t="str">
        <f>Input!U2931</f>
        <v xml:space="preserve">2-gen-2018 </v>
      </c>
      <c r="B2927" s="25">
        <f>Input!Y2931</f>
        <v>25130.900000000162</v>
      </c>
    </row>
    <row r="2928" spans="1:2">
      <c r="A2928" t="str">
        <f>Input!U2932</f>
        <v xml:space="preserve">2-gen-2018 </v>
      </c>
      <c r="B2928" s="25">
        <f>Input!Y2932</f>
        <v>25413.600000000162</v>
      </c>
    </row>
    <row r="2929" spans="1:2">
      <c r="A2929" t="str">
        <f>Input!U2933</f>
        <v xml:space="preserve">5-gen-2018 </v>
      </c>
      <c r="B2929" s="25">
        <f>Input!Y2933</f>
        <v>25415.800000000163</v>
      </c>
    </row>
    <row r="2930" spans="1:2">
      <c r="A2930" t="str">
        <f>Input!U2934</f>
        <v xml:space="preserve">8-gen-2018 </v>
      </c>
      <c r="B2930" s="25">
        <f>Input!Y2934</f>
        <v>25410.700000000164</v>
      </c>
    </row>
    <row r="2931" spans="1:2">
      <c r="A2931" t="str">
        <f>Input!U2935</f>
        <v xml:space="preserve">9-gen-2018 </v>
      </c>
      <c r="B2931" s="25">
        <f>Input!Y2935</f>
        <v>25369.700000000164</v>
      </c>
    </row>
    <row r="2932" spans="1:2">
      <c r="A2932" t="str">
        <f>Input!U2936</f>
        <v>10-gen-2018</v>
      </c>
      <c r="B2932" s="25">
        <f>Input!Y2936</f>
        <v>25398.100000000166</v>
      </c>
    </row>
    <row r="2933" spans="1:2">
      <c r="A2933" t="str">
        <f>Input!U2937</f>
        <v>10-gen-2018</v>
      </c>
      <c r="B2933" s="25">
        <f>Input!Y2937</f>
        <v>25395.800000000167</v>
      </c>
    </row>
    <row r="2934" spans="1:2">
      <c r="A2934" t="str">
        <f>Input!U2938</f>
        <v>11-gen-2018</v>
      </c>
      <c r="B2934" s="25">
        <f>Input!Y2938</f>
        <v>25323.700000000168</v>
      </c>
    </row>
    <row r="2935" spans="1:2">
      <c r="A2935" t="str">
        <f>Input!U2939</f>
        <v>11-gen-2018</v>
      </c>
      <c r="B2935" s="25">
        <f>Input!Y2939</f>
        <v>25348.900000000169</v>
      </c>
    </row>
    <row r="2936" spans="1:2">
      <c r="A2936" t="str">
        <f>Input!U2940</f>
        <v>11-gen-2018</v>
      </c>
      <c r="B2936" s="25">
        <f>Input!Y2940</f>
        <v>25375.500000000167</v>
      </c>
    </row>
    <row r="2937" spans="1:2">
      <c r="A2937" t="str">
        <f>Input!U2941</f>
        <v>11-gen-2018</v>
      </c>
      <c r="B2937" s="25">
        <f>Input!Y2941</f>
        <v>25315.700000000168</v>
      </c>
    </row>
    <row r="2938" spans="1:2">
      <c r="A2938" t="str">
        <f>Input!U2942</f>
        <v>12-gen-2018</v>
      </c>
      <c r="B2938" s="25">
        <f>Input!Y2942</f>
        <v>25267.900000000169</v>
      </c>
    </row>
    <row r="2939" spans="1:2">
      <c r="A2939" t="str">
        <f>Input!U2943</f>
        <v>12-gen-2018</v>
      </c>
      <c r="B2939" s="25">
        <f>Input!Y2943</f>
        <v>25224.500000000167</v>
      </c>
    </row>
    <row r="2940" spans="1:2">
      <c r="A2940" t="str">
        <f>Input!U2944</f>
        <v>12-gen-2018</v>
      </c>
      <c r="B2940" s="25">
        <f>Input!Y2944</f>
        <v>25286.100000000166</v>
      </c>
    </row>
    <row r="2941" spans="1:2">
      <c r="A2941" t="str">
        <f>Input!U2945</f>
        <v>12-gen-2018</v>
      </c>
      <c r="B2941" s="25">
        <f>Input!Y2945</f>
        <v>25284.600000000166</v>
      </c>
    </row>
    <row r="2942" spans="1:2">
      <c r="A2942" t="str">
        <f>Input!U2946</f>
        <v>15-gen-2018</v>
      </c>
      <c r="B2942" s="25">
        <f>Input!Y2946</f>
        <v>25276.900000000165</v>
      </c>
    </row>
    <row r="2943" spans="1:2">
      <c r="A2943" t="str">
        <f>Input!U2947</f>
        <v>16-gen-2018</v>
      </c>
      <c r="B2943" s="25">
        <f>Input!Y2947</f>
        <v>25312.200000000164</v>
      </c>
    </row>
    <row r="2944" spans="1:2">
      <c r="A2944" t="str">
        <f>Input!U2948</f>
        <v>16-gen-2018</v>
      </c>
      <c r="B2944" s="25">
        <f>Input!Y2948</f>
        <v>25112.200000000164</v>
      </c>
    </row>
    <row r="2945" spans="1:2">
      <c r="A2945" t="str">
        <f>Input!U2949</f>
        <v>16-gen-2018</v>
      </c>
      <c r="B2945" s="25">
        <f>Input!Y2949</f>
        <v>25171.700000000164</v>
      </c>
    </row>
    <row r="2946" spans="1:2">
      <c r="A2946" t="str">
        <f>Input!U2950</f>
        <v>16-gen-2018</v>
      </c>
      <c r="B2946" s="25">
        <f>Input!Y2950</f>
        <v>25221.900000000165</v>
      </c>
    </row>
    <row r="2947" spans="1:2">
      <c r="A2947" t="str">
        <f>Input!U2951</f>
        <v>17-gen-2018</v>
      </c>
      <c r="B2947" s="25">
        <f>Input!Y2951</f>
        <v>25176.100000000166</v>
      </c>
    </row>
    <row r="2948" spans="1:2">
      <c r="A2948" t="str">
        <f>Input!U2952</f>
        <v>17-gen-2018</v>
      </c>
      <c r="B2948" s="25">
        <f>Input!Y2952</f>
        <v>25174.300000000167</v>
      </c>
    </row>
    <row r="2949" spans="1:2">
      <c r="A2949" t="str">
        <f>Input!U2953</f>
        <v>18-gen-2018</v>
      </c>
      <c r="B2949" s="25">
        <f>Input!Y2953</f>
        <v>25183.500000000167</v>
      </c>
    </row>
    <row r="2950" spans="1:2">
      <c r="A2950" t="str">
        <f>Input!U2954</f>
        <v>18-gen-2018</v>
      </c>
      <c r="B2950" s="25">
        <f>Input!Y2954</f>
        <v>25357.600000000166</v>
      </c>
    </row>
    <row r="2951" spans="1:2">
      <c r="A2951" t="str">
        <f>Input!U2955</f>
        <v>18-gen-2018</v>
      </c>
      <c r="B2951" s="25">
        <f>Input!Y2955</f>
        <v>25320.800000000167</v>
      </c>
    </row>
    <row r="2952" spans="1:2">
      <c r="A2952" t="str">
        <f>Input!U2956</f>
        <v>19-gen-2018</v>
      </c>
      <c r="B2952" s="25">
        <f>Input!Y2956</f>
        <v>25411.600000000166</v>
      </c>
    </row>
    <row r="2953" spans="1:2">
      <c r="A2953" t="str">
        <f>Input!U2957</f>
        <v>22-gen-2018</v>
      </c>
      <c r="B2953" s="25">
        <f>Input!Y2957</f>
        <v>25467.300000000167</v>
      </c>
    </row>
    <row r="2954" spans="1:2">
      <c r="A2954" t="str">
        <f>Input!U2958</f>
        <v>22-gen-2018</v>
      </c>
      <c r="B2954" s="25">
        <f>Input!Y2958</f>
        <v>25476.900000000165</v>
      </c>
    </row>
    <row r="2955" spans="1:2">
      <c r="A2955" t="str">
        <f>Input!U2959</f>
        <v>23-gen-2018</v>
      </c>
      <c r="B2955" s="25">
        <f>Input!Y2959</f>
        <v>25470.700000000164</v>
      </c>
    </row>
    <row r="2956" spans="1:2">
      <c r="A2956" t="str">
        <f>Input!U2960</f>
        <v>24-gen-2018</v>
      </c>
      <c r="B2956" s="25">
        <f>Input!Y2960</f>
        <v>25380.100000000166</v>
      </c>
    </row>
    <row r="2957" spans="1:2">
      <c r="A2957" t="str">
        <f>Input!U2961</f>
        <v>24-gen-2018</v>
      </c>
      <c r="B2957" s="25">
        <f>Input!Y2961</f>
        <v>25432.300000000167</v>
      </c>
    </row>
    <row r="2958" spans="1:2">
      <c r="A2958" t="str">
        <f>Input!U2962</f>
        <v>24-gen-2018</v>
      </c>
      <c r="B2958" s="25">
        <f>Input!Y2962</f>
        <v>25415.600000000166</v>
      </c>
    </row>
    <row r="2959" spans="1:2">
      <c r="A2959" t="str">
        <f>Input!U2963</f>
        <v>25-gen-2018</v>
      </c>
      <c r="B2959" s="25">
        <f>Input!Y2963</f>
        <v>25421.600000000166</v>
      </c>
    </row>
    <row r="2960" spans="1:2">
      <c r="A2960" t="str">
        <f>Input!U2964</f>
        <v>25-gen-2018</v>
      </c>
      <c r="B2960" s="25">
        <f>Input!Y2964</f>
        <v>25374.800000000167</v>
      </c>
    </row>
    <row r="2961" spans="1:2">
      <c r="A2961" t="str">
        <f>Input!U2965</f>
        <v>25-gen-2018</v>
      </c>
      <c r="B2961" s="25">
        <f>Input!Y2965</f>
        <v>25709.800000000167</v>
      </c>
    </row>
    <row r="2962" spans="1:2">
      <c r="A2962" t="str">
        <f>Input!U2966</f>
        <v>26-gen-2018</v>
      </c>
      <c r="B2962" s="25">
        <f>Input!Y2966</f>
        <v>25676.800000000167</v>
      </c>
    </row>
    <row r="2963" spans="1:2">
      <c r="A2963" t="str">
        <f>Input!U2967</f>
        <v>26-gen-2018</v>
      </c>
      <c r="B2963" s="25">
        <f>Input!Y2967</f>
        <v>25610.600000000166</v>
      </c>
    </row>
    <row r="2964" spans="1:2">
      <c r="A2964" t="str">
        <f>Input!U2968</f>
        <v>26-gen-2018</v>
      </c>
      <c r="B2964" s="25">
        <f>Input!Y2968</f>
        <v>25619.400000000165</v>
      </c>
    </row>
    <row r="2965" spans="1:2">
      <c r="A2965" t="str">
        <f>Input!U2969</f>
        <v>26-gen-2018</v>
      </c>
      <c r="B2965" s="25">
        <f>Input!Y2969</f>
        <v>25647.600000000166</v>
      </c>
    </row>
    <row r="2966" spans="1:2">
      <c r="A2966" t="str">
        <f>Input!U2970</f>
        <v>26-gen-2018</v>
      </c>
      <c r="B2966" s="25">
        <f>Input!Y2970</f>
        <v>25668.300000000167</v>
      </c>
    </row>
    <row r="2967" spans="1:2">
      <c r="A2967" t="str">
        <f>Input!U2971</f>
        <v>29-gen-2018</v>
      </c>
      <c r="B2967" s="25">
        <f>Input!Y2971</f>
        <v>25655.700000000168</v>
      </c>
    </row>
    <row r="2968" spans="1:2">
      <c r="A2968" t="str">
        <f>Input!U2972</f>
        <v>29-gen-2018</v>
      </c>
      <c r="B2968" s="25">
        <f>Input!Y2972</f>
        <v>25665.900000000169</v>
      </c>
    </row>
    <row r="2969" spans="1:2">
      <c r="A2969" t="str">
        <f>Input!U2973</f>
        <v>30-gen-2018</v>
      </c>
      <c r="B2969" s="25">
        <f>Input!Y2973</f>
        <v>25666.10000000017</v>
      </c>
    </row>
    <row r="2970" spans="1:2">
      <c r="A2970" t="str">
        <f>Input!U2974</f>
        <v>30-gen-2018</v>
      </c>
      <c r="B2970" s="25">
        <f>Input!Y2974</f>
        <v>25768.700000000168</v>
      </c>
    </row>
    <row r="2971" spans="1:2">
      <c r="A2971" t="str">
        <f>Input!U2975</f>
        <v>30-gen-2018</v>
      </c>
      <c r="B2971" s="25">
        <f>Input!Y2975</f>
        <v>25778.900000000169</v>
      </c>
    </row>
    <row r="2972" spans="1:2">
      <c r="A2972" t="str">
        <f>Input!U2976</f>
        <v>30-gen-2018</v>
      </c>
      <c r="B2972" s="25">
        <f>Input!Y2976</f>
        <v>25726.10000000017</v>
      </c>
    </row>
    <row r="2973" spans="1:2">
      <c r="A2973" t="str">
        <f>Input!U2977</f>
        <v>30-gen-2018</v>
      </c>
      <c r="B2973" s="25">
        <f>Input!Y2977</f>
        <v>25707.30000000017</v>
      </c>
    </row>
    <row r="2974" spans="1:2">
      <c r="A2974" t="str">
        <f>Input!U2978</f>
        <v>31-gen-2018</v>
      </c>
      <c r="B2974" s="25">
        <f>Input!Y2978</f>
        <v>25792.500000000171</v>
      </c>
    </row>
    <row r="2975" spans="1:2">
      <c r="A2975" t="str">
        <f>Input!U2979</f>
        <v>31-gen-2018</v>
      </c>
      <c r="B2975" s="25">
        <f>Input!Y2979</f>
        <v>25725.700000000172</v>
      </c>
    </row>
    <row r="2976" spans="1:2">
      <c r="A2976" t="str">
        <f>Input!U2980</f>
        <v>31-gen-2018</v>
      </c>
      <c r="B2976" s="25">
        <f>Input!Y2980</f>
        <v>25688.600000000173</v>
      </c>
    </row>
    <row r="2977" spans="1:2">
      <c r="A2977" t="str">
        <f>Input!U2981</f>
        <v xml:space="preserve">1-feb-2018 </v>
      </c>
      <c r="B2977" s="25">
        <f>Input!Y2981</f>
        <v>26018.800000000174</v>
      </c>
    </row>
    <row r="2978" spans="1:2">
      <c r="A2978" t="str">
        <f>Input!U2982</f>
        <v xml:space="preserve">1-feb-2018 </v>
      </c>
      <c r="B2978" s="25">
        <f>Input!Y2982</f>
        <v>26172.000000000175</v>
      </c>
    </row>
    <row r="2979" spans="1:2">
      <c r="A2979" t="str">
        <f>Input!U2983</f>
        <v xml:space="preserve">1-feb-2018 </v>
      </c>
      <c r="B2979" s="25">
        <f>Input!Y2983</f>
        <v>26159.200000000175</v>
      </c>
    </row>
    <row r="2980" spans="1:2">
      <c r="A2980" t="str">
        <f>Input!U2984</f>
        <v xml:space="preserve">1-feb-2018 </v>
      </c>
      <c r="B2980" s="25">
        <f>Input!Y2984</f>
        <v>26207.400000000176</v>
      </c>
    </row>
    <row r="2981" spans="1:2">
      <c r="A2981" t="str">
        <f>Input!U2985</f>
        <v xml:space="preserve">2-feb-2018 </v>
      </c>
      <c r="B2981" s="25">
        <f>Input!Y2985</f>
        <v>26175.700000000175</v>
      </c>
    </row>
    <row r="2982" spans="1:2">
      <c r="A2982" t="str">
        <f>Input!U2986</f>
        <v xml:space="preserve">2-feb-2018 </v>
      </c>
      <c r="B2982" s="25">
        <f>Input!Y2986</f>
        <v>26227.700000000175</v>
      </c>
    </row>
    <row r="2983" spans="1:2">
      <c r="A2983" t="str">
        <f>Input!U2987</f>
        <v xml:space="preserve">2-feb-2018 </v>
      </c>
      <c r="B2983" s="25">
        <f>Input!Y2987</f>
        <v>26294.000000000175</v>
      </c>
    </row>
    <row r="2984" spans="1:2">
      <c r="A2984" t="str">
        <f>Input!U2988</f>
        <v xml:space="preserve">5-feb-2018 </v>
      </c>
      <c r="B2984" s="25">
        <f>Input!Y2988</f>
        <v>26309.500000000175</v>
      </c>
    </row>
    <row r="2985" spans="1:2">
      <c r="A2985" t="str">
        <f>Input!U2989</f>
        <v xml:space="preserve">6-feb-2018 </v>
      </c>
      <c r="B2985" s="25">
        <f>Input!Y2989</f>
        <v>26219.700000000175</v>
      </c>
    </row>
    <row r="2986" spans="1:2">
      <c r="A2986" t="str">
        <f>Input!U2990</f>
        <v xml:space="preserve">7-feb-2018 </v>
      </c>
      <c r="B2986" s="25">
        <f>Input!Y2990</f>
        <v>26279.100000000177</v>
      </c>
    </row>
    <row r="2987" spans="1:2">
      <c r="A2987" t="str">
        <f>Input!U2991</f>
        <v xml:space="preserve">7-feb-2018 </v>
      </c>
      <c r="B2987" s="25">
        <f>Input!Y2991</f>
        <v>26404.600000000177</v>
      </c>
    </row>
    <row r="2988" spans="1:2">
      <c r="A2988" t="str">
        <f>Input!U2992</f>
        <v xml:space="preserve">7-feb-2018 </v>
      </c>
      <c r="B2988" s="25">
        <f>Input!Y2992</f>
        <v>26440.800000000178</v>
      </c>
    </row>
    <row r="2989" spans="1:2">
      <c r="A2989" t="str">
        <f>Input!U2993</f>
        <v xml:space="preserve">8-feb-2018 </v>
      </c>
      <c r="B2989" s="25">
        <f>Input!Y2993</f>
        <v>26840.800000000178</v>
      </c>
    </row>
    <row r="2990" spans="1:2">
      <c r="A2990" t="str">
        <f>Input!U2994</f>
        <v xml:space="preserve">8-feb-2018 </v>
      </c>
      <c r="B2990" s="25">
        <f>Input!Y2994</f>
        <v>26778.800000000178</v>
      </c>
    </row>
    <row r="2991" spans="1:2">
      <c r="A2991" t="str">
        <f>Input!U2995</f>
        <v xml:space="preserve">8-feb-2018 </v>
      </c>
      <c r="B2991" s="25">
        <f>Input!Y2995</f>
        <v>27088.600000000177</v>
      </c>
    </row>
    <row r="2992" spans="1:2">
      <c r="A2992" t="str">
        <f>Input!U2996</f>
        <v xml:space="preserve">9-feb-2018 </v>
      </c>
      <c r="B2992" s="25">
        <f>Input!Y2996</f>
        <v>27187.700000000175</v>
      </c>
    </row>
    <row r="2993" spans="1:2">
      <c r="A2993" t="str">
        <f>Input!U2997</f>
        <v xml:space="preserve">9-feb-2018 </v>
      </c>
      <c r="B2993" s="25">
        <f>Input!Y2997</f>
        <v>27493.300000000174</v>
      </c>
    </row>
    <row r="2994" spans="1:2">
      <c r="A2994" t="str">
        <f>Input!U2998</f>
        <v xml:space="preserve">9-feb-2018 </v>
      </c>
      <c r="B2994" s="25">
        <f>Input!Y2998</f>
        <v>27293.300000000174</v>
      </c>
    </row>
    <row r="2995" spans="1:2">
      <c r="A2995" t="str">
        <f>Input!U2999</f>
        <v xml:space="preserve">9-feb-2018 </v>
      </c>
      <c r="B2995" s="25">
        <f>Input!Y2999</f>
        <v>27153.200000000175</v>
      </c>
    </row>
    <row r="2996" spans="1:2">
      <c r="A2996" t="str">
        <f>Input!U3000</f>
        <v xml:space="preserve">9-feb-2018 </v>
      </c>
      <c r="B2996" s="25">
        <f>Input!Y3000</f>
        <v>27087.200000000175</v>
      </c>
    </row>
    <row r="2997" spans="1:2">
      <c r="A2997" t="str">
        <f>Input!U3001</f>
        <v xml:space="preserve">9-feb-2018 </v>
      </c>
      <c r="B2997" s="25">
        <f>Input!Y3001</f>
        <v>27042.000000000175</v>
      </c>
    </row>
    <row r="2998" spans="1:2">
      <c r="A2998" t="str">
        <f>Input!U3002</f>
        <v>12-feb-2018</v>
      </c>
      <c r="B2998" s="25">
        <f>Input!Y3002</f>
        <v>27049.400000000176</v>
      </c>
    </row>
    <row r="2999" spans="1:2">
      <c r="A2999" t="str">
        <f>Input!U3003</f>
        <v>12-feb-2018</v>
      </c>
      <c r="B2999" s="25">
        <f>Input!Y3003</f>
        <v>26943.000000000175</v>
      </c>
    </row>
    <row r="3000" spans="1:2">
      <c r="A3000" t="str">
        <f>Input!U3004</f>
        <v>12-feb-2018</v>
      </c>
      <c r="B3000" s="25">
        <f>Input!Y3004</f>
        <v>26875.200000000175</v>
      </c>
    </row>
    <row r="3001" spans="1:2">
      <c r="A3001" t="str">
        <f>Input!U3005</f>
        <v>13-feb-2018</v>
      </c>
      <c r="B3001" s="25">
        <f>Input!Y3005</f>
        <v>26868.000000000175</v>
      </c>
    </row>
    <row r="3002" spans="1:2">
      <c r="A3002" t="str">
        <f>Input!U3006</f>
        <v>13-feb-2018</v>
      </c>
      <c r="B3002" s="25">
        <f>Input!Y3006</f>
        <v>26836.000000000175</v>
      </c>
    </row>
    <row r="3003" spans="1:2">
      <c r="A3003" t="str">
        <f>Input!U3007</f>
        <v>13-feb-2018</v>
      </c>
      <c r="B3003" s="25">
        <f>Input!Y3007</f>
        <v>26792.300000000174</v>
      </c>
    </row>
    <row r="3004" spans="1:2">
      <c r="A3004" t="str">
        <f>Input!U3008</f>
        <v>13-feb-2018</v>
      </c>
      <c r="B3004" s="25">
        <f>Input!Y3008</f>
        <v>26798.500000000175</v>
      </c>
    </row>
    <row r="3005" spans="1:2">
      <c r="A3005" t="str">
        <f>Input!U3009</f>
        <v>14-feb-2018</v>
      </c>
      <c r="B3005" s="25">
        <f>Input!Y3009</f>
        <v>26748.700000000175</v>
      </c>
    </row>
    <row r="3006" spans="1:2">
      <c r="A3006" t="str">
        <f>Input!U3010</f>
        <v>14-feb-2018</v>
      </c>
      <c r="B3006" s="25">
        <f>Input!Y3010</f>
        <v>26811.700000000175</v>
      </c>
    </row>
    <row r="3007" spans="1:2">
      <c r="A3007" t="str">
        <f>Input!U3011</f>
        <v>14-feb-2018</v>
      </c>
      <c r="B3007" s="25">
        <f>Input!Y3011</f>
        <v>26900.900000000176</v>
      </c>
    </row>
    <row r="3008" spans="1:2">
      <c r="A3008" t="str">
        <f>Input!U3012</f>
        <v>15-feb-2018</v>
      </c>
      <c r="B3008" s="25">
        <f>Input!Y3012</f>
        <v>26835.200000000175</v>
      </c>
    </row>
    <row r="3009" spans="1:2">
      <c r="A3009" t="str">
        <f>Input!U3013</f>
        <v>15-feb-2018</v>
      </c>
      <c r="B3009" s="25">
        <f>Input!Y3013</f>
        <v>26968.400000000176</v>
      </c>
    </row>
    <row r="3010" spans="1:2">
      <c r="A3010" t="str">
        <f>Input!U3014</f>
        <v>15-feb-2018</v>
      </c>
      <c r="B3010" s="25">
        <f>Input!Y3014</f>
        <v>27022.600000000177</v>
      </c>
    </row>
    <row r="3011" spans="1:2">
      <c r="A3011" t="str">
        <f>Input!U3015</f>
        <v>16-feb-2018</v>
      </c>
      <c r="B3011" s="25">
        <f>Input!Y3015</f>
        <v>26935.400000000176</v>
      </c>
    </row>
    <row r="3012" spans="1:2">
      <c r="A3012" t="str">
        <f>Input!U3016</f>
        <v>16-feb-2018</v>
      </c>
      <c r="B3012" s="25">
        <f>Input!Y3016</f>
        <v>26961.600000000177</v>
      </c>
    </row>
    <row r="3013" spans="1:2">
      <c r="A3013" t="str">
        <f>Input!U3017</f>
        <v>16-feb-2018</v>
      </c>
      <c r="B3013" s="25">
        <f>Input!Y3017</f>
        <v>26928.800000000178</v>
      </c>
    </row>
    <row r="3014" spans="1:2">
      <c r="A3014" t="str">
        <f>Input!U3018</f>
        <v>19-feb-2018</v>
      </c>
      <c r="B3014" s="25">
        <f>Input!Y3018</f>
        <v>26990.200000000179</v>
      </c>
    </row>
    <row r="3015" spans="1:2">
      <c r="A3015" t="str">
        <f>Input!U3019</f>
        <v>20-feb-2018</v>
      </c>
      <c r="B3015" s="25">
        <f>Input!Y3019</f>
        <v>27004.200000000179</v>
      </c>
    </row>
    <row r="3016" spans="1:2">
      <c r="A3016" t="str">
        <f>Input!U3020</f>
        <v>20-feb-2018</v>
      </c>
      <c r="B3016" s="25">
        <f>Input!Y3020</f>
        <v>27084.800000000178</v>
      </c>
    </row>
    <row r="3017" spans="1:2">
      <c r="A3017" t="str">
        <f>Input!U3021</f>
        <v>20-feb-2018</v>
      </c>
      <c r="B3017" s="25">
        <f>Input!Y3021</f>
        <v>27066.000000000178</v>
      </c>
    </row>
    <row r="3018" spans="1:2">
      <c r="A3018" t="str">
        <f>Input!U3022</f>
        <v>20-feb-2018</v>
      </c>
      <c r="B3018" s="25">
        <f>Input!Y3022</f>
        <v>27035.200000000179</v>
      </c>
    </row>
    <row r="3019" spans="1:2">
      <c r="A3019" t="str">
        <f>Input!U3023</f>
        <v>21-feb-2018</v>
      </c>
      <c r="B3019" s="25">
        <f>Input!Y3023</f>
        <v>27061.200000000179</v>
      </c>
    </row>
    <row r="3020" spans="1:2">
      <c r="A3020" t="str">
        <f>Input!U3024</f>
        <v>21-feb-2018</v>
      </c>
      <c r="B3020" s="25">
        <f>Input!Y3024</f>
        <v>27117.000000000178</v>
      </c>
    </row>
    <row r="3021" spans="1:2">
      <c r="A3021" t="str">
        <f>Input!U3025</f>
        <v>22-feb-2018</v>
      </c>
      <c r="B3021" s="25">
        <f>Input!Y3025</f>
        <v>27222.500000000178</v>
      </c>
    </row>
    <row r="3022" spans="1:2">
      <c r="A3022" t="str">
        <f>Input!U3026</f>
        <v>23-feb-2018</v>
      </c>
      <c r="B3022" s="25">
        <f>Input!Y3026</f>
        <v>27158.600000000177</v>
      </c>
    </row>
    <row r="3023" spans="1:2">
      <c r="A3023" t="str">
        <f>Input!U3027</f>
        <v>23-feb-2018</v>
      </c>
      <c r="B3023" s="25">
        <f>Input!Y3027</f>
        <v>27159.000000000178</v>
      </c>
    </row>
    <row r="3024" spans="1:2">
      <c r="A3024" t="str">
        <f>Input!U3028</f>
        <v>23-feb-2018</v>
      </c>
      <c r="B3024" s="25">
        <f>Input!Y3028</f>
        <v>27165.300000000178</v>
      </c>
    </row>
    <row r="3025" spans="1:2">
      <c r="A3025" t="str">
        <f>Input!U3029</f>
        <v>26-feb-2018</v>
      </c>
      <c r="B3025" s="25">
        <f>Input!Y3029</f>
        <v>27061.700000000179</v>
      </c>
    </row>
    <row r="3026" spans="1:2">
      <c r="A3026" t="str">
        <f>Input!U3030</f>
        <v>26-feb-2018</v>
      </c>
      <c r="B3026" s="25">
        <f>Input!Y3030</f>
        <v>27000.90000000018</v>
      </c>
    </row>
    <row r="3027" spans="1:2">
      <c r="A3027" t="str">
        <f>Input!U3031</f>
        <v>26-feb-2018</v>
      </c>
      <c r="B3027" s="25">
        <f>Input!Y3031</f>
        <v>26917.90000000018</v>
      </c>
    </row>
    <row r="3028" spans="1:2">
      <c r="A3028" t="str">
        <f>Input!U3032</f>
        <v>27-feb-2018</v>
      </c>
      <c r="B3028" s="25">
        <f>Input!Y3032</f>
        <v>26884.800000000181</v>
      </c>
    </row>
    <row r="3029" spans="1:2">
      <c r="A3029" t="str">
        <f>Input!U3033</f>
        <v>27-feb-2018</v>
      </c>
      <c r="B3029" s="25">
        <f>Input!Y3033</f>
        <v>26918.90000000018</v>
      </c>
    </row>
    <row r="3030" spans="1:2">
      <c r="A3030" t="str">
        <f>Input!U3034</f>
        <v>27-feb-2018</v>
      </c>
      <c r="B3030" s="25">
        <f>Input!Y3034</f>
        <v>26972.10000000018</v>
      </c>
    </row>
    <row r="3031" spans="1:2">
      <c r="A3031" t="str">
        <f>Input!U3035</f>
        <v xml:space="preserve">1-mar-2018 </v>
      </c>
      <c r="B3031" s="25">
        <f>Input!Y3035</f>
        <v>27039.10000000018</v>
      </c>
    </row>
    <row r="3032" spans="1:2">
      <c r="A3032" t="str">
        <f>Input!U3036</f>
        <v xml:space="preserve">1-mar-2018 </v>
      </c>
      <c r="B3032" s="25">
        <f>Input!Y3036</f>
        <v>26964.10000000018</v>
      </c>
    </row>
    <row r="3033" spans="1:2">
      <c r="A3033" t="str">
        <f>Input!U3037</f>
        <v xml:space="preserve">1-mar-2018 </v>
      </c>
      <c r="B3033" s="25">
        <f>Input!Y3037</f>
        <v>27006.10000000018</v>
      </c>
    </row>
    <row r="3034" spans="1:2">
      <c r="A3034" t="str">
        <f>Input!U3038</f>
        <v xml:space="preserve">2-mar-2018 </v>
      </c>
      <c r="B3034" s="25">
        <f>Input!Y3038</f>
        <v>26908.700000000179</v>
      </c>
    </row>
    <row r="3035" spans="1:2">
      <c r="A3035" t="str">
        <f>Input!U3039</f>
        <v xml:space="preserve">2-mar-2018 </v>
      </c>
      <c r="B3035" s="25">
        <f>Input!Y3039</f>
        <v>26831.10000000018</v>
      </c>
    </row>
    <row r="3036" spans="1:2">
      <c r="A3036" t="str">
        <f>Input!U3040</f>
        <v xml:space="preserve">2-mar-2018 </v>
      </c>
      <c r="B3036" s="25">
        <f>Input!Y3040</f>
        <v>26800.10000000018</v>
      </c>
    </row>
    <row r="3037" spans="1:2">
      <c r="A3037" t="str">
        <f>Input!U3041</f>
        <v xml:space="preserve">2-mar-2018 </v>
      </c>
      <c r="B3037" s="25">
        <f>Input!Y3041</f>
        <v>26742.300000000181</v>
      </c>
    </row>
    <row r="3038" spans="1:2">
      <c r="A3038" t="str">
        <f>Input!U3042</f>
        <v xml:space="preserve">5-mar-2018 </v>
      </c>
      <c r="B3038" s="25">
        <f>Input!Y3042</f>
        <v>26683.500000000182</v>
      </c>
    </row>
    <row r="3039" spans="1:2">
      <c r="A3039" t="str">
        <f>Input!U3043</f>
        <v xml:space="preserve">5-mar-2018 </v>
      </c>
      <c r="B3039" s="25">
        <f>Input!Y3043</f>
        <v>26983.900000000183</v>
      </c>
    </row>
    <row r="3040" spans="1:2">
      <c r="A3040" t="str">
        <f>Input!U3044</f>
        <v xml:space="preserve">5-mar-2018 </v>
      </c>
      <c r="B3040" s="25">
        <f>Input!Y3044</f>
        <v>27123.600000000184</v>
      </c>
    </row>
    <row r="3041" spans="1:2">
      <c r="A3041" t="str">
        <f>Input!U3045</f>
        <v xml:space="preserve">6-mar-2018 </v>
      </c>
      <c r="B3041" s="25">
        <f>Input!Y3045</f>
        <v>27268.800000000185</v>
      </c>
    </row>
    <row r="3042" spans="1:2">
      <c r="A3042" t="str">
        <f>Input!U3046</f>
        <v xml:space="preserve">6-mar-2018 </v>
      </c>
      <c r="B3042" s="25">
        <f>Input!Y3046</f>
        <v>27244.000000000186</v>
      </c>
    </row>
    <row r="3043" spans="1:2">
      <c r="A3043" t="str">
        <f>Input!U3047</f>
        <v xml:space="preserve">7-mar-2018 </v>
      </c>
      <c r="B3043" s="25">
        <f>Input!Y3047</f>
        <v>27248.500000000186</v>
      </c>
    </row>
    <row r="3044" spans="1:2">
      <c r="A3044" t="str">
        <f>Input!U3048</f>
        <v xml:space="preserve">7-mar-2018 </v>
      </c>
      <c r="B3044" s="25">
        <f>Input!Y3048</f>
        <v>27414.700000000186</v>
      </c>
    </row>
    <row r="3045" spans="1:2">
      <c r="A3045" t="str">
        <f>Input!U3049</f>
        <v xml:space="preserve">8-mar-2018 </v>
      </c>
      <c r="B3045" s="25">
        <f>Input!Y3049</f>
        <v>27383.900000000187</v>
      </c>
    </row>
    <row r="3046" spans="1:2">
      <c r="A3046" t="str">
        <f>Input!U3050</f>
        <v xml:space="preserve">8-mar-2018 </v>
      </c>
      <c r="B3046" s="25">
        <f>Input!Y3050</f>
        <v>27528.900000000187</v>
      </c>
    </row>
    <row r="3047" spans="1:2">
      <c r="A3047" t="str">
        <f>Input!U3051</f>
        <v xml:space="preserve">8-mar-2018 </v>
      </c>
      <c r="B3047" s="25">
        <f>Input!Y3051</f>
        <v>27480.000000000186</v>
      </c>
    </row>
    <row r="3048" spans="1:2">
      <c r="A3048" t="str">
        <f>Input!U3052</f>
        <v xml:space="preserve">9-mar-2018 </v>
      </c>
      <c r="B3048" s="25">
        <f>Input!Y3052</f>
        <v>27469.000000000186</v>
      </c>
    </row>
    <row r="3049" spans="1:2">
      <c r="A3049" t="str">
        <f>Input!U3053</f>
        <v>12-mar-2018</v>
      </c>
      <c r="B3049" s="25">
        <f>Input!Y3053</f>
        <v>27438.200000000186</v>
      </c>
    </row>
    <row r="3050" spans="1:2">
      <c r="A3050" t="str">
        <f>Input!U3054</f>
        <v>12-mar-2018</v>
      </c>
      <c r="B3050" s="25">
        <f>Input!Y3054</f>
        <v>27463.600000000188</v>
      </c>
    </row>
    <row r="3051" spans="1:2">
      <c r="A3051" t="str">
        <f>Input!U3055</f>
        <v>13-mar-2018</v>
      </c>
      <c r="B3051" s="25">
        <f>Input!Y3055</f>
        <v>27675.800000000188</v>
      </c>
    </row>
    <row r="3052" spans="1:2">
      <c r="A3052" t="str">
        <f>Input!U3056</f>
        <v>14-mar-2018</v>
      </c>
      <c r="B3052" s="25">
        <f>Input!Y3056</f>
        <v>27738.000000000189</v>
      </c>
    </row>
    <row r="3053" spans="1:2">
      <c r="A3053" t="str">
        <f>Input!U3057</f>
        <v>15-mar-2018</v>
      </c>
      <c r="B3053" s="25">
        <f>Input!Y3057</f>
        <v>27796.400000000191</v>
      </c>
    </row>
    <row r="3054" spans="1:2">
      <c r="A3054" t="str">
        <f>Input!U3058</f>
        <v>15-mar-2018</v>
      </c>
      <c r="B3054" s="25">
        <f>Input!Y3058</f>
        <v>27789.600000000191</v>
      </c>
    </row>
    <row r="3055" spans="1:2">
      <c r="A3055" t="str">
        <f>Input!U3059</f>
        <v>16-mar-2018</v>
      </c>
      <c r="B3055" s="25">
        <f>Input!Y3059</f>
        <v>27793.300000000192</v>
      </c>
    </row>
    <row r="3056" spans="1:2">
      <c r="A3056" t="str">
        <f>Input!U3060</f>
        <v>16-mar-2018</v>
      </c>
      <c r="B3056" s="25">
        <f>Input!Y3060</f>
        <v>27737.200000000194</v>
      </c>
    </row>
    <row r="3057" spans="1:2">
      <c r="A3057" t="str">
        <f>Input!U3061</f>
        <v>19-mar-2018</v>
      </c>
      <c r="B3057" s="25">
        <f>Input!Y3061</f>
        <v>27696.600000000195</v>
      </c>
    </row>
    <row r="3058" spans="1:2">
      <c r="A3058" t="str">
        <f>Input!U3062</f>
        <v>19-mar-2018</v>
      </c>
      <c r="B3058" s="25">
        <f>Input!Y3062</f>
        <v>27793.200000000194</v>
      </c>
    </row>
    <row r="3059" spans="1:2">
      <c r="A3059" t="str">
        <f>Input!U3063</f>
        <v>19-mar-2018</v>
      </c>
      <c r="B3059" s="25">
        <f>Input!Y3063</f>
        <v>27808.500000000193</v>
      </c>
    </row>
    <row r="3060" spans="1:2">
      <c r="A3060" t="str">
        <f>Input!U3064</f>
        <v>19-mar-2018</v>
      </c>
      <c r="B3060" s="25">
        <f>Input!Y3064</f>
        <v>27867.700000000194</v>
      </c>
    </row>
    <row r="3061" spans="1:2">
      <c r="A3061" t="str">
        <f>Input!U3065</f>
        <v>20-mar-2018</v>
      </c>
      <c r="B3061" s="25">
        <f>Input!Y3065</f>
        <v>27933.400000000194</v>
      </c>
    </row>
    <row r="3062" spans="1:2">
      <c r="A3062" t="str">
        <f>Input!U3066</f>
        <v>20-mar-2018</v>
      </c>
      <c r="B3062" s="25">
        <f>Input!Y3066</f>
        <v>27990.700000000194</v>
      </c>
    </row>
    <row r="3063" spans="1:2">
      <c r="A3063" t="str">
        <f>Input!U3067</f>
        <v>20-mar-2018</v>
      </c>
      <c r="B3063" s="25">
        <f>Input!Y3067</f>
        <v>27970.900000000194</v>
      </c>
    </row>
    <row r="3064" spans="1:2">
      <c r="A3064" t="str">
        <f>Input!U3068</f>
        <v>21-mar-2018</v>
      </c>
      <c r="B3064" s="25">
        <f>Input!Y3068</f>
        <v>27912.900000000194</v>
      </c>
    </row>
    <row r="3065" spans="1:2">
      <c r="A3065" t="str">
        <f>Input!U3069</f>
        <v>21-mar-2018</v>
      </c>
      <c r="B3065" s="25">
        <f>Input!Y3069</f>
        <v>27800.100000000195</v>
      </c>
    </row>
    <row r="3066" spans="1:2">
      <c r="A3066" t="str">
        <f>Input!U3070</f>
        <v>21-mar-2018</v>
      </c>
      <c r="B3066" s="25">
        <f>Input!Y3070</f>
        <v>27853.600000000195</v>
      </c>
    </row>
    <row r="3067" spans="1:2">
      <c r="A3067" t="str">
        <f>Input!U3071</f>
        <v>21-mar-2018</v>
      </c>
      <c r="B3067" s="25">
        <f>Input!Y3071</f>
        <v>27843.900000000194</v>
      </c>
    </row>
    <row r="3068" spans="1:2">
      <c r="A3068" t="str">
        <f>Input!U3072</f>
        <v>22-mar-2018</v>
      </c>
      <c r="B3068" s="25">
        <f>Input!Y3072</f>
        <v>27922.900000000194</v>
      </c>
    </row>
    <row r="3069" spans="1:2">
      <c r="A3069" t="str">
        <f>Input!U3073</f>
        <v>22-mar-2018</v>
      </c>
      <c r="B3069" s="25">
        <f>Input!Y3073</f>
        <v>27858.100000000195</v>
      </c>
    </row>
    <row r="3070" spans="1:2">
      <c r="A3070" t="str">
        <f>Input!U3074</f>
        <v>23-mar-2018</v>
      </c>
      <c r="B3070" s="25">
        <f>Input!Y3074</f>
        <v>27873.700000000194</v>
      </c>
    </row>
    <row r="3071" spans="1:2">
      <c r="A3071" t="str">
        <f>Input!U3075</f>
        <v>23-mar-2018</v>
      </c>
      <c r="B3071" s="25">
        <f>Input!Y3075</f>
        <v>27869.900000000194</v>
      </c>
    </row>
    <row r="3072" spans="1:2">
      <c r="A3072" t="str">
        <f>Input!U3076</f>
        <v>26-mar-2018</v>
      </c>
      <c r="B3072" s="25">
        <f>Input!Y3076</f>
        <v>27845.100000000195</v>
      </c>
    </row>
    <row r="3073" spans="1:2">
      <c r="A3073" t="str">
        <f>Input!U3077</f>
        <v>26-mar-2018</v>
      </c>
      <c r="B3073" s="25">
        <f>Input!Y3077</f>
        <v>27881.300000000196</v>
      </c>
    </row>
    <row r="3074" spans="1:2">
      <c r="A3074" t="str">
        <f>Input!U3078</f>
        <v>27-mar-2018</v>
      </c>
      <c r="B3074" s="25">
        <f>Input!Y3078</f>
        <v>27803.200000000197</v>
      </c>
    </row>
    <row r="3075" spans="1:2">
      <c r="A3075" t="str">
        <f>Input!U3079</f>
        <v>27-mar-2018</v>
      </c>
      <c r="B3075" s="25">
        <f>Input!Y3079</f>
        <v>27833.200000000197</v>
      </c>
    </row>
    <row r="3076" spans="1:2">
      <c r="A3076" t="str">
        <f>Input!U3080</f>
        <v>27-mar-2018</v>
      </c>
      <c r="B3076" s="25">
        <f>Input!Y3080</f>
        <v>27830.400000000198</v>
      </c>
    </row>
    <row r="3077" spans="1:2">
      <c r="A3077" t="str">
        <f>Input!U3081</f>
        <v>27-mar-2018</v>
      </c>
      <c r="B3077" s="25">
        <f>Input!Y3081</f>
        <v>27773.800000000199</v>
      </c>
    </row>
    <row r="3078" spans="1:2">
      <c r="A3078" t="str">
        <f>Input!U3082</f>
        <v>28-mar-2018</v>
      </c>
      <c r="B3078" s="25">
        <f>Input!Y3082</f>
        <v>27792.100000000199</v>
      </c>
    </row>
    <row r="3079" spans="1:2">
      <c r="A3079" t="str">
        <f>Input!U3083</f>
        <v>28-mar-2018</v>
      </c>
      <c r="B3079" s="25">
        <f>Input!Y3083</f>
        <v>27761.100000000199</v>
      </c>
    </row>
    <row r="3080" spans="1:2">
      <c r="A3080" t="str">
        <f>Input!U3084</f>
        <v>28-mar-2018</v>
      </c>
      <c r="B3080" s="25">
        <f>Input!Y3084</f>
        <v>27706.900000000198</v>
      </c>
    </row>
    <row r="3081" spans="1:2">
      <c r="A3081" t="str">
        <f>Input!U3085</f>
        <v>28-mar-2018</v>
      </c>
      <c r="B3081" s="25">
        <f>Input!Y3085</f>
        <v>27610.900000000198</v>
      </c>
    </row>
    <row r="3082" spans="1:2">
      <c r="A3082" t="str">
        <f>Input!U3086</f>
        <v>29-mar-2018</v>
      </c>
      <c r="B3082" s="25">
        <f>Input!Y3086</f>
        <v>27707.100000000199</v>
      </c>
    </row>
    <row r="3083" spans="1:2">
      <c r="A3083" t="str">
        <f>Input!U3087</f>
        <v>29-mar-2018</v>
      </c>
      <c r="B3083" s="25">
        <f>Input!Y3087</f>
        <v>27865.900000000198</v>
      </c>
    </row>
    <row r="3084" spans="1:2">
      <c r="A3084" t="str">
        <f>Input!U3088</f>
        <v xml:space="preserve">3-apr-2018 </v>
      </c>
      <c r="B3084" s="25">
        <f>Input!Y3088</f>
        <v>27882.500000000196</v>
      </c>
    </row>
    <row r="3085" spans="1:2">
      <c r="A3085" t="str">
        <f>Input!U3089</f>
        <v xml:space="preserve">4-apr-2018 </v>
      </c>
      <c r="B3085" s="25">
        <f>Input!Y3089</f>
        <v>27682.500000000196</v>
      </c>
    </row>
    <row r="3086" spans="1:2">
      <c r="A3086" t="str">
        <f>Input!U3090</f>
        <v xml:space="preserve">4-apr-2018 </v>
      </c>
      <c r="B3086" s="25">
        <f>Input!Y3090</f>
        <v>27784.900000000198</v>
      </c>
    </row>
    <row r="3087" spans="1:2">
      <c r="A3087" t="str">
        <f>Input!U3091</f>
        <v xml:space="preserve">5-apr-2018 </v>
      </c>
      <c r="B3087" s="25">
        <f>Input!Y3091</f>
        <v>27463.300000000199</v>
      </c>
    </row>
    <row r="3088" spans="1:2">
      <c r="A3088" t="str">
        <f>Input!U3092</f>
        <v xml:space="preserve">6-apr-2018 </v>
      </c>
      <c r="B3088" s="25">
        <f>Input!Y3092</f>
        <v>27438.5000000002</v>
      </c>
    </row>
    <row r="3089" spans="1:2">
      <c r="A3089" t="str">
        <f>Input!U3093</f>
        <v xml:space="preserve">6-apr-2018 </v>
      </c>
      <c r="B3089" s="25">
        <f>Input!Y3093</f>
        <v>27430.700000000201</v>
      </c>
    </row>
    <row r="3090" spans="1:2">
      <c r="A3090" t="str">
        <f>Input!U3094</f>
        <v xml:space="preserve">6-apr-2018 </v>
      </c>
      <c r="B3090" s="25">
        <f>Input!Y3094</f>
        <v>27368.900000000202</v>
      </c>
    </row>
    <row r="3091" spans="1:2">
      <c r="A3091" t="str">
        <f>Input!U3095</f>
        <v xml:space="preserve">9-apr-2018 </v>
      </c>
      <c r="B3091" s="25">
        <f>Input!Y3095</f>
        <v>27336.100000000202</v>
      </c>
    </row>
    <row r="3092" spans="1:2">
      <c r="A3092" t="str">
        <f>Input!U3096</f>
        <v>11-apr-2018</v>
      </c>
      <c r="B3092" s="25">
        <f>Input!Y3096</f>
        <v>27431.500000000204</v>
      </c>
    </row>
    <row r="3093" spans="1:2">
      <c r="A3093" t="str">
        <f>Input!U3097</f>
        <v>11-apr-2018</v>
      </c>
      <c r="B3093" s="25">
        <f>Input!Y3097</f>
        <v>27369.400000000205</v>
      </c>
    </row>
    <row r="3094" spans="1:2">
      <c r="A3094" t="str">
        <f>Input!U3098</f>
        <v>11-apr-2018</v>
      </c>
      <c r="B3094" s="25">
        <f>Input!Y3098</f>
        <v>27368.400000000205</v>
      </c>
    </row>
    <row r="3095" spans="1:2">
      <c r="A3095" t="str">
        <f>Input!U3099</f>
        <v>11-apr-2018</v>
      </c>
      <c r="B3095" s="25">
        <f>Input!Y3099</f>
        <v>27330.600000000206</v>
      </c>
    </row>
    <row r="3096" spans="1:2">
      <c r="A3096" t="str">
        <f>Input!U3100</f>
        <v>11-apr-2018</v>
      </c>
      <c r="B3096" s="25">
        <f>Input!Y3100</f>
        <v>27305.100000000206</v>
      </c>
    </row>
    <row r="3097" spans="1:2">
      <c r="A3097" t="str">
        <f>Input!U3101</f>
        <v>11-apr-2018</v>
      </c>
      <c r="B3097" s="25">
        <f>Input!Y3101</f>
        <v>27362.400000000205</v>
      </c>
    </row>
    <row r="3098" spans="1:2">
      <c r="A3098" t="str">
        <f>Input!U3102</f>
        <v>12-apr-2018</v>
      </c>
      <c r="B3098" s="25">
        <f>Input!Y3102</f>
        <v>27458.500000000204</v>
      </c>
    </row>
    <row r="3099" spans="1:2">
      <c r="A3099" t="str">
        <f>Input!U3103</f>
        <v>16-apr-2018</v>
      </c>
      <c r="B3099" s="25">
        <f>Input!Y3103</f>
        <v>27415.800000000203</v>
      </c>
    </row>
    <row r="3100" spans="1:2">
      <c r="A3100" t="str">
        <f>Input!U3104</f>
        <v>16-apr-2018</v>
      </c>
      <c r="B3100" s="25">
        <f>Input!Y3104</f>
        <v>27399.000000000204</v>
      </c>
    </row>
    <row r="3101" spans="1:2">
      <c r="A3101" t="str">
        <f>Input!U3105</f>
        <v>16-apr-2018</v>
      </c>
      <c r="B3101" s="25">
        <f>Input!Y3105</f>
        <v>27462.400000000205</v>
      </c>
    </row>
    <row r="3102" spans="1:2">
      <c r="A3102" t="str">
        <f>Input!U3106</f>
        <v>17-apr-2018</v>
      </c>
      <c r="B3102" s="25">
        <f>Input!Y3106</f>
        <v>27590.000000000204</v>
      </c>
    </row>
    <row r="3103" spans="1:2">
      <c r="A3103" t="str">
        <f>Input!U3107</f>
        <v>17-apr-2018</v>
      </c>
      <c r="B3103" s="25">
        <f>Input!Y3107</f>
        <v>27746.800000000203</v>
      </c>
    </row>
    <row r="3104" spans="1:2">
      <c r="A3104" t="str">
        <f>Input!U3108</f>
        <v>17-apr-2018</v>
      </c>
      <c r="B3104" s="25">
        <f>Input!Y3108</f>
        <v>27885.500000000204</v>
      </c>
    </row>
    <row r="3105" spans="1:2">
      <c r="A3105" t="str">
        <f>Input!U3109</f>
        <v>18-apr-2018</v>
      </c>
      <c r="B3105" s="25">
        <f>Input!Y3109</f>
        <v>27848.300000000203</v>
      </c>
    </row>
    <row r="3106" spans="1:2">
      <c r="A3106" t="str">
        <f>Input!U3110</f>
        <v>18-apr-2018</v>
      </c>
      <c r="B3106" s="25">
        <f>Input!Y3110</f>
        <v>27811.900000000202</v>
      </c>
    </row>
    <row r="3107" spans="1:2">
      <c r="A3107" t="str">
        <f>Input!U3111</f>
        <v>18-apr-2018</v>
      </c>
      <c r="B3107" s="25">
        <f>Input!Y3111</f>
        <v>27762.100000000202</v>
      </c>
    </row>
    <row r="3108" spans="1:2">
      <c r="A3108" t="str">
        <f>Input!U3112</f>
        <v>19-apr-2018</v>
      </c>
      <c r="B3108" s="25">
        <f>Input!Y3112</f>
        <v>27769.400000000202</v>
      </c>
    </row>
    <row r="3109" spans="1:2">
      <c r="A3109" t="str">
        <f>Input!U3113</f>
        <v>19-apr-2018</v>
      </c>
      <c r="B3109" s="25">
        <f>Input!Y3113</f>
        <v>27761.800000000203</v>
      </c>
    </row>
    <row r="3110" spans="1:2">
      <c r="A3110" t="str">
        <f>Input!U3114</f>
        <v>19-apr-2018</v>
      </c>
      <c r="B3110" s="25">
        <f>Input!Y3114</f>
        <v>27763.700000000204</v>
      </c>
    </row>
    <row r="3111" spans="1:2">
      <c r="A3111" t="str">
        <f>Input!U3115</f>
        <v>20-apr-2018</v>
      </c>
      <c r="B3111" s="25">
        <f>Input!Y3115</f>
        <v>27736.800000000203</v>
      </c>
    </row>
    <row r="3112" spans="1:2">
      <c r="A3112" t="str">
        <f>Input!U3116</f>
        <v>20-apr-2018</v>
      </c>
      <c r="B3112" s="25">
        <f>Input!Y3116</f>
        <v>27720.400000000202</v>
      </c>
    </row>
    <row r="3113" spans="1:2">
      <c r="A3113" t="str">
        <f>Input!U3117</f>
        <v>20-apr-2018</v>
      </c>
      <c r="B3113" s="25">
        <f>Input!Y3117</f>
        <v>27710.200000000201</v>
      </c>
    </row>
    <row r="3114" spans="1:2">
      <c r="A3114" t="str">
        <f>Input!U3118</f>
        <v>23-apr-2018</v>
      </c>
      <c r="B3114" s="25">
        <f>Input!Y3118</f>
        <v>27645.400000000202</v>
      </c>
    </row>
    <row r="3115" spans="1:2">
      <c r="A3115" t="str">
        <f>Input!U3119</f>
        <v>23-apr-2018</v>
      </c>
      <c r="B3115" s="25">
        <f>Input!Y3119</f>
        <v>27703.5000000002</v>
      </c>
    </row>
    <row r="3116" spans="1:2">
      <c r="A3116" t="str">
        <f>Input!U3120</f>
        <v>23-apr-2018</v>
      </c>
      <c r="B3116" s="25">
        <f>Input!Y3120</f>
        <v>27696.700000000201</v>
      </c>
    </row>
    <row r="3117" spans="1:2">
      <c r="A3117" t="str">
        <f>Input!U3121</f>
        <v>24-apr-2018</v>
      </c>
      <c r="B3117" s="25">
        <f>Input!Y3121</f>
        <v>27809.900000000202</v>
      </c>
    </row>
    <row r="3118" spans="1:2">
      <c r="A3118" t="str">
        <f>Input!U3122</f>
        <v>24-apr-2018</v>
      </c>
      <c r="B3118" s="25">
        <f>Input!Y3122</f>
        <v>27731.100000000202</v>
      </c>
    </row>
    <row r="3119" spans="1:2">
      <c r="A3119" t="str">
        <f>Input!U3123</f>
        <v>25-apr-2018</v>
      </c>
      <c r="B3119" s="25">
        <f>Input!Y3123</f>
        <v>27700.300000000203</v>
      </c>
    </row>
    <row r="3120" spans="1:2">
      <c r="A3120" t="str">
        <f>Input!U3124</f>
        <v>25-apr-2018</v>
      </c>
      <c r="B3120" s="25">
        <f>Input!Y3124</f>
        <v>27500.300000000203</v>
      </c>
    </row>
    <row r="3121" spans="1:2">
      <c r="A3121" t="str">
        <f>Input!U3125</f>
        <v>25-apr-2018</v>
      </c>
      <c r="B3121" s="25">
        <f>Input!Y3125</f>
        <v>27515.100000000202</v>
      </c>
    </row>
    <row r="3122" spans="1:2">
      <c r="A3122" t="str">
        <f>Input!U3126</f>
        <v>25-apr-2018</v>
      </c>
      <c r="B3122" s="25">
        <f>Input!Y3126</f>
        <v>27520.300000000203</v>
      </c>
    </row>
    <row r="3123" spans="1:2">
      <c r="A3123" t="str">
        <f>Input!U3127</f>
        <v>26-apr-2018</v>
      </c>
      <c r="B3123" s="25">
        <f>Input!Y3127</f>
        <v>27572.800000000203</v>
      </c>
    </row>
    <row r="3124" spans="1:2">
      <c r="A3124" t="str">
        <f>Input!U3128</f>
        <v>26-apr-2018</v>
      </c>
      <c r="B3124" s="25">
        <f>Input!Y3128</f>
        <v>27521.000000000204</v>
      </c>
    </row>
    <row r="3125" spans="1:2">
      <c r="A3125" t="str">
        <f>Input!U3129</f>
        <v>26-apr-2018</v>
      </c>
      <c r="B3125" s="25">
        <f>Input!Y3129</f>
        <v>27639.300000000203</v>
      </c>
    </row>
    <row r="3126" spans="1:2">
      <c r="A3126" t="str">
        <f>Input!U3130</f>
        <v>27-apr-2018</v>
      </c>
      <c r="B3126" s="25">
        <f>Input!Y3130</f>
        <v>27626.700000000204</v>
      </c>
    </row>
    <row r="3127" spans="1:2">
      <c r="A3127" t="str">
        <f>Input!U3131</f>
        <v>30-apr-2018</v>
      </c>
      <c r="B3127" s="25">
        <f>Input!Y3131</f>
        <v>27626.000000000204</v>
      </c>
    </row>
    <row r="3128" spans="1:2">
      <c r="A3128" t="str">
        <f>Input!U3132</f>
        <v>30-apr-2018</v>
      </c>
      <c r="B3128" s="25">
        <f>Input!Y3132</f>
        <v>27597.700000000204</v>
      </c>
    </row>
    <row r="3129" spans="1:2">
      <c r="A3129" t="str">
        <f>Input!U3133</f>
        <v xml:space="preserve">1-mag-2018 </v>
      </c>
      <c r="B3129" s="25">
        <f>Input!Y3133</f>
        <v>27657.500000000204</v>
      </c>
    </row>
    <row r="3130" spans="1:2">
      <c r="A3130" t="str">
        <f>Input!U3134</f>
        <v xml:space="preserve">1-mag-2018 </v>
      </c>
      <c r="B3130" s="25">
        <f>Input!Y3134</f>
        <v>27621.000000000204</v>
      </c>
    </row>
    <row r="3131" spans="1:2">
      <c r="A3131" t="str">
        <f>Input!U3135</f>
        <v xml:space="preserve">3-mag-2018 </v>
      </c>
      <c r="B3131" s="25">
        <f>Input!Y3135</f>
        <v>27627.200000000204</v>
      </c>
    </row>
    <row r="3132" spans="1:2">
      <c r="A3132" t="str">
        <f>Input!U3136</f>
        <v xml:space="preserve">4-mag-2018 </v>
      </c>
      <c r="B3132" s="25">
        <f>Input!Y3136</f>
        <v>27587.600000000206</v>
      </c>
    </row>
    <row r="3133" spans="1:2">
      <c r="A3133" t="str">
        <f>Input!U3137</f>
        <v xml:space="preserve">4-mag-2018 </v>
      </c>
      <c r="B3133" s="25">
        <f>Input!Y3137</f>
        <v>27554.100000000206</v>
      </c>
    </row>
    <row r="3134" spans="1:2">
      <c r="A3134" t="str">
        <f>Input!U3138</f>
        <v xml:space="preserve">4-mag-2018 </v>
      </c>
      <c r="B3134" s="25">
        <f>Input!Y3138</f>
        <v>27473.100000000206</v>
      </c>
    </row>
    <row r="3135" spans="1:2">
      <c r="A3135" t="str">
        <f>Input!U3139</f>
        <v xml:space="preserve">4-mag-2018 </v>
      </c>
      <c r="B3135" s="25">
        <f>Input!Y3139</f>
        <v>27533.200000000204</v>
      </c>
    </row>
    <row r="3136" spans="1:2">
      <c r="A3136" t="str">
        <f>Input!U3140</f>
        <v xml:space="preserve">4-mag-2018 </v>
      </c>
      <c r="B3136" s="25">
        <f>Input!Y3140</f>
        <v>27576.700000000204</v>
      </c>
    </row>
    <row r="3137" spans="1:2">
      <c r="A3137" t="str">
        <f>Input!U3141</f>
        <v xml:space="preserve">7-mag-2018 </v>
      </c>
      <c r="B3137" s="25">
        <f>Input!Y3141</f>
        <v>27667.700000000204</v>
      </c>
    </row>
    <row r="3138" spans="1:2">
      <c r="A3138" t="str">
        <f>Input!U3142</f>
        <v xml:space="preserve">8-mag-2018 </v>
      </c>
      <c r="B3138" s="25">
        <f>Input!Y3142</f>
        <v>27677.800000000203</v>
      </c>
    </row>
    <row r="3139" spans="1:2">
      <c r="A3139" t="str">
        <f>Input!U3143</f>
        <v xml:space="preserve">8-mag-2018 </v>
      </c>
      <c r="B3139" s="25">
        <f>Input!Y3143</f>
        <v>27700.300000000203</v>
      </c>
    </row>
    <row r="3140" spans="1:2">
      <c r="A3140" t="str">
        <f>Input!U3144</f>
        <v xml:space="preserve">9-mag-2018 </v>
      </c>
      <c r="B3140" s="25">
        <f>Input!Y3144</f>
        <v>27674.100000000202</v>
      </c>
    </row>
    <row r="3141" spans="1:2">
      <c r="A3141" t="str">
        <f>Input!U3145</f>
        <v xml:space="preserve">9-mag-2018 </v>
      </c>
      <c r="B3141" s="25">
        <f>Input!Y3145</f>
        <v>27649.500000000204</v>
      </c>
    </row>
    <row r="3142" spans="1:2">
      <c r="A3142" t="str">
        <f>Input!U3146</f>
        <v xml:space="preserve">9-mag-2018 </v>
      </c>
      <c r="B3142" s="25">
        <f>Input!Y3146</f>
        <v>27689.100000000202</v>
      </c>
    </row>
    <row r="3143" spans="1:2">
      <c r="A3143" t="str">
        <f>Input!U3147</f>
        <v xml:space="preserve">9-mag-2018 </v>
      </c>
      <c r="B3143" s="25">
        <f>Input!Y3147</f>
        <v>27667.700000000201</v>
      </c>
    </row>
    <row r="3144" spans="1:2">
      <c r="A3144" t="str">
        <f>Input!U3148</f>
        <v xml:space="preserve">9-mag-2018 </v>
      </c>
      <c r="B3144" s="25">
        <f>Input!Y3148</f>
        <v>27718.400000000202</v>
      </c>
    </row>
    <row r="3145" spans="1:2">
      <c r="A3145" t="str">
        <f>Input!U3149</f>
        <v xml:space="preserve">9-mag-2018 </v>
      </c>
      <c r="B3145" s="25">
        <f>Input!Y3149</f>
        <v>27731.200000000201</v>
      </c>
    </row>
    <row r="3146" spans="1:2">
      <c r="A3146" t="str">
        <f>Input!U3150</f>
        <v>10-mag-2018</v>
      </c>
      <c r="B3146" s="25">
        <f>Input!Y3150</f>
        <v>27656.400000000202</v>
      </c>
    </row>
    <row r="3147" spans="1:2">
      <c r="A3147" t="str">
        <f>Input!U3151</f>
        <v>10-mag-2018</v>
      </c>
      <c r="B3147" s="25">
        <f>Input!Y3151</f>
        <v>27662.0000000002</v>
      </c>
    </row>
    <row r="3148" spans="1:2">
      <c r="A3148" t="str">
        <f>Input!U3152</f>
        <v>10-mag-2018</v>
      </c>
      <c r="B3148" s="25">
        <f>Input!Y3152</f>
        <v>27575.200000000201</v>
      </c>
    </row>
    <row r="3149" spans="1:2">
      <c r="A3149" t="str">
        <f>Input!U3153</f>
        <v>10-mag-2018</v>
      </c>
      <c r="B3149" s="25">
        <f>Input!Y3153</f>
        <v>27524.400000000202</v>
      </c>
    </row>
    <row r="3150" spans="1:2">
      <c r="A3150" t="str">
        <f>Input!U3154</f>
        <v>10-mag-2018</v>
      </c>
      <c r="B3150" s="25">
        <f>Input!Y3154</f>
        <v>27570.400000000202</v>
      </c>
    </row>
    <row r="3151" spans="1:2">
      <c r="A3151" t="str">
        <f>Input!U3155</f>
        <v>10-mag-2018</v>
      </c>
      <c r="B3151" s="25">
        <f>Input!Y3155</f>
        <v>27533.900000000202</v>
      </c>
    </row>
    <row r="3152" spans="1:2">
      <c r="A3152" t="str">
        <f>Input!U3156</f>
        <v>11-mag-2018</v>
      </c>
      <c r="B3152" s="25">
        <f>Input!Y3156</f>
        <v>27506.700000000201</v>
      </c>
    </row>
    <row r="3153" spans="1:2">
      <c r="A3153" t="str">
        <f>Input!U3157</f>
        <v>11-mag-2018</v>
      </c>
      <c r="B3153" s="25">
        <f>Input!Y3157</f>
        <v>27534.5000000002</v>
      </c>
    </row>
    <row r="3154" spans="1:2">
      <c r="A3154" t="str">
        <f>Input!U3158</f>
        <v>14-mag-2018</v>
      </c>
      <c r="B3154" s="25">
        <f>Input!Y3158</f>
        <v>27537.600000000199</v>
      </c>
    </row>
    <row r="3155" spans="1:2">
      <c r="A3155" t="str">
        <f>Input!U3159</f>
        <v>14-mag-2018</v>
      </c>
      <c r="B3155" s="25">
        <f>Input!Y3159</f>
        <v>27500.0000000002</v>
      </c>
    </row>
    <row r="3156" spans="1:2">
      <c r="A3156" t="str">
        <f>Input!U3160</f>
        <v>14-mag-2018</v>
      </c>
      <c r="B3156" s="25">
        <f>Input!Y3160</f>
        <v>27511.0000000002</v>
      </c>
    </row>
    <row r="3157" spans="1:2">
      <c r="A3157" t="str">
        <f>Input!U3161</f>
        <v>14-mag-2018</v>
      </c>
      <c r="B3157" s="25">
        <f>Input!Y3161</f>
        <v>27518.600000000199</v>
      </c>
    </row>
    <row r="3158" spans="1:2">
      <c r="A3158" t="str">
        <f>Input!U3162</f>
        <v>15-mag-2018</v>
      </c>
      <c r="B3158" s="25">
        <f>Input!Y3162</f>
        <v>27535.900000000198</v>
      </c>
    </row>
    <row r="3159" spans="1:2">
      <c r="A3159" t="str">
        <f>Input!U3163</f>
        <v>15-mag-2018</v>
      </c>
      <c r="B3159" s="25">
        <f>Input!Y3163</f>
        <v>27503.100000000199</v>
      </c>
    </row>
    <row r="3160" spans="1:2">
      <c r="A3160" t="str">
        <f>Input!U3164</f>
        <v>16-mag-2018</v>
      </c>
      <c r="B3160" s="25">
        <f>Input!Y3164</f>
        <v>27492.700000000197</v>
      </c>
    </row>
    <row r="3161" spans="1:2">
      <c r="A3161" t="str">
        <f>Input!U3165</f>
        <v>17-mag-2018</v>
      </c>
      <c r="B3161" s="25">
        <f>Input!Y3165</f>
        <v>27601.300000000196</v>
      </c>
    </row>
    <row r="3162" spans="1:2">
      <c r="A3162" t="str">
        <f>Input!U3166</f>
        <v>17-mag-2018</v>
      </c>
      <c r="B3162" s="25">
        <f>Input!Y3166</f>
        <v>27555.800000000196</v>
      </c>
    </row>
    <row r="3163" spans="1:2">
      <c r="A3163" t="str">
        <f>Input!U3167</f>
        <v>17-mag-2018</v>
      </c>
      <c r="B3163" s="25">
        <f>Input!Y3167</f>
        <v>27490.000000000196</v>
      </c>
    </row>
    <row r="3164" spans="1:2">
      <c r="A3164" t="str">
        <f>Input!U3168</f>
        <v>18-mag-2018</v>
      </c>
      <c r="B3164" s="25">
        <f>Input!Y3168</f>
        <v>27454.500000000196</v>
      </c>
    </row>
    <row r="3165" spans="1:2">
      <c r="A3165" t="str">
        <f>Input!U3169</f>
        <v>18-mag-2018</v>
      </c>
      <c r="B3165" s="25">
        <f>Input!Y3169</f>
        <v>27463.500000000196</v>
      </c>
    </row>
    <row r="3166" spans="1:2">
      <c r="A3166" t="str">
        <f>Input!U3170</f>
        <v>18-mag-2018</v>
      </c>
      <c r="B3166" s="25">
        <f>Input!Y3170</f>
        <v>27430.600000000195</v>
      </c>
    </row>
    <row r="3167" spans="1:2">
      <c r="A3167" t="str">
        <f>Input!U3171</f>
        <v>21-mag-2018</v>
      </c>
      <c r="B3167" s="25">
        <f>Input!Y3171</f>
        <v>27438.200000000194</v>
      </c>
    </row>
    <row r="3168" spans="1:2">
      <c r="A3168" t="str">
        <f>Input!U3172</f>
        <v>22-mag-2018</v>
      </c>
      <c r="B3168" s="25">
        <f>Input!Y3172</f>
        <v>27398.400000000194</v>
      </c>
    </row>
    <row r="3169" spans="1:2">
      <c r="A3169" t="str">
        <f>Input!U3173</f>
        <v>22-mag-2018</v>
      </c>
      <c r="B3169" s="25">
        <f>Input!Y3173</f>
        <v>27336.100000000195</v>
      </c>
    </row>
    <row r="3170" spans="1:2">
      <c r="A3170" t="str">
        <f>Input!U3174</f>
        <v>22-mag-2018</v>
      </c>
      <c r="B3170" s="25">
        <f>Input!Y3174</f>
        <v>27378.100000000195</v>
      </c>
    </row>
    <row r="3171" spans="1:2">
      <c r="A3171" t="str">
        <f>Input!U3175</f>
        <v>23-mag-2018</v>
      </c>
      <c r="B3171" s="25">
        <f>Input!Y3175</f>
        <v>27520.000000000196</v>
      </c>
    </row>
    <row r="3172" spans="1:2">
      <c r="A3172" t="str">
        <f>Input!U3176</f>
        <v>24-mag-2018</v>
      </c>
      <c r="B3172" s="25">
        <f>Input!Y3176</f>
        <v>27382.600000000195</v>
      </c>
    </row>
    <row r="3173" spans="1:2">
      <c r="A3173" t="str">
        <f>Input!U3177</f>
        <v>25-mag-2018</v>
      </c>
      <c r="B3173" s="25">
        <f>Input!Y3177</f>
        <v>27182.600000000195</v>
      </c>
    </row>
    <row r="3174" spans="1:2">
      <c r="A3174" t="str">
        <f>Input!U3178</f>
        <v>25-mag-2018</v>
      </c>
      <c r="B3174" s="25">
        <f>Input!Y3178</f>
        <v>27191.800000000196</v>
      </c>
    </row>
    <row r="3175" spans="1:2">
      <c r="A3175" t="str">
        <f>Input!U3179</f>
        <v>28-mag-2018</v>
      </c>
      <c r="B3175" s="25">
        <f>Input!Y3179</f>
        <v>27188.000000000196</v>
      </c>
    </row>
    <row r="3176" spans="1:2">
      <c r="A3176" t="str">
        <f>Input!U3180</f>
        <v>28-mag-2018</v>
      </c>
      <c r="B3176" s="25">
        <f>Input!Y3180</f>
        <v>27237.000000000196</v>
      </c>
    </row>
    <row r="3177" spans="1:2">
      <c r="A3177" t="str">
        <f>Input!U3181</f>
        <v>28-mag-2018</v>
      </c>
      <c r="B3177" s="25">
        <f>Input!Y3181</f>
        <v>27479.200000000197</v>
      </c>
    </row>
    <row r="3178" spans="1:2">
      <c r="A3178" t="str">
        <f>Input!U3182</f>
        <v>28-mag-2018</v>
      </c>
      <c r="B3178" s="25">
        <f>Input!Y3182</f>
        <v>27480.500000000196</v>
      </c>
    </row>
    <row r="3179" spans="1:2">
      <c r="A3179" t="str">
        <f>Input!U3183</f>
        <v>29-mag-2018</v>
      </c>
      <c r="B3179" s="25">
        <f>Input!Y3183</f>
        <v>27455.400000000198</v>
      </c>
    </row>
    <row r="3180" spans="1:2">
      <c r="A3180" t="str">
        <f>Input!U3184</f>
        <v>29-mag-2018</v>
      </c>
      <c r="B3180" s="25">
        <f>Input!Y3184</f>
        <v>27450.000000000196</v>
      </c>
    </row>
    <row r="3181" spans="1:2">
      <c r="A3181" t="str">
        <f>Input!U3185</f>
        <v>30-mag-2018</v>
      </c>
      <c r="B3181" s="25">
        <f>Input!Y3185</f>
        <v>27288.800000000196</v>
      </c>
    </row>
    <row r="3182" spans="1:2">
      <c r="A3182" t="str">
        <f>Input!U3186</f>
        <v>31-mag-2018</v>
      </c>
      <c r="B3182" s="25">
        <f>Input!Y3186</f>
        <v>27219.800000000196</v>
      </c>
    </row>
    <row r="3183" spans="1:2">
      <c r="A3183" t="str">
        <f>Input!U3187</f>
        <v>31-mag-2018</v>
      </c>
      <c r="B3183" s="25">
        <f>Input!Y3187</f>
        <v>27443.000000000196</v>
      </c>
    </row>
    <row r="3184" spans="1:2">
      <c r="A3184" t="str">
        <f>Input!U3188</f>
        <v xml:space="preserve">1-giu-2018 </v>
      </c>
      <c r="B3184" s="25">
        <f>Input!Y3188</f>
        <v>27450.200000000197</v>
      </c>
    </row>
    <row r="3185" spans="1:2">
      <c r="A3185" t="str">
        <f>Input!U3189</f>
        <v xml:space="preserve">4-giu-2018 </v>
      </c>
      <c r="B3185" s="25">
        <f>Input!Y3189</f>
        <v>27447.800000000196</v>
      </c>
    </row>
    <row r="3186" spans="1:2">
      <c r="A3186" t="str">
        <f>Input!U3190</f>
        <v xml:space="preserve">4-giu-2018 </v>
      </c>
      <c r="B3186" s="25">
        <f>Input!Y3190</f>
        <v>27378.000000000196</v>
      </c>
    </row>
    <row r="3187" spans="1:2">
      <c r="A3187" t="str">
        <f>Input!U3191</f>
        <v xml:space="preserve">4-giu-2018 </v>
      </c>
      <c r="B3187" s="25">
        <f>Input!Y3191</f>
        <v>27386.400000000198</v>
      </c>
    </row>
    <row r="3188" spans="1:2">
      <c r="A3188" t="str">
        <f>Input!U3192</f>
        <v xml:space="preserve">4-giu-2018 </v>
      </c>
      <c r="B3188" s="25">
        <f>Input!Y3192</f>
        <v>27406.500000000196</v>
      </c>
    </row>
    <row r="3189" spans="1:2">
      <c r="A3189" t="str">
        <f>Input!U3193</f>
        <v xml:space="preserve">4-giu-2018 </v>
      </c>
      <c r="B3189" s="25">
        <f>Input!Y3193</f>
        <v>27342.700000000197</v>
      </c>
    </row>
    <row r="3190" spans="1:2">
      <c r="A3190" t="str">
        <f>Input!U3194</f>
        <v xml:space="preserve">5-giu-2018 </v>
      </c>
      <c r="B3190" s="25">
        <f>Input!Y3194</f>
        <v>27364.900000000198</v>
      </c>
    </row>
    <row r="3191" spans="1:2">
      <c r="A3191" t="str">
        <f>Input!U3195</f>
        <v xml:space="preserve">5-giu-2018 </v>
      </c>
      <c r="B3191" s="25">
        <f>Input!Y3195</f>
        <v>27407.900000000198</v>
      </c>
    </row>
    <row r="3192" spans="1:2">
      <c r="A3192" t="str">
        <f>Input!U3196</f>
        <v xml:space="preserve">5-giu-2018 </v>
      </c>
      <c r="B3192" s="25">
        <f>Input!Y3196</f>
        <v>27207.900000000198</v>
      </c>
    </row>
    <row r="3193" spans="1:2">
      <c r="A3193" t="str">
        <f>Input!U3197</f>
        <v xml:space="preserve">5-giu-2018 </v>
      </c>
      <c r="B3193" s="25">
        <f>Input!Y3197</f>
        <v>27165.100000000199</v>
      </c>
    </row>
    <row r="3194" spans="1:2">
      <c r="A3194" t="str">
        <f>Input!U3198</f>
        <v xml:space="preserve">5-giu-2018 </v>
      </c>
      <c r="B3194" s="25">
        <f>Input!Y3198</f>
        <v>27150.400000000198</v>
      </c>
    </row>
    <row r="3195" spans="1:2">
      <c r="A3195" t="str">
        <f>Input!U3199</f>
        <v xml:space="preserve">6-giu-2018 </v>
      </c>
      <c r="B3195" s="25">
        <f>Input!Y3199</f>
        <v>27108.600000000199</v>
      </c>
    </row>
    <row r="3196" spans="1:2">
      <c r="A3196" t="str">
        <f>Input!U3200</f>
        <v xml:space="preserve">6-giu-2018 </v>
      </c>
      <c r="B3196" s="25">
        <f>Input!Y3200</f>
        <v>26908.600000000199</v>
      </c>
    </row>
    <row r="3197" spans="1:2">
      <c r="A3197" t="str">
        <f>Input!U3201</f>
        <v xml:space="preserve">6-giu-2018 </v>
      </c>
      <c r="B3197" s="25">
        <f>Input!Y3201</f>
        <v>26978.0000000002</v>
      </c>
    </row>
    <row r="3198" spans="1:2">
      <c r="A3198" t="str">
        <f>Input!U3202</f>
        <v xml:space="preserve">6-giu-2018 </v>
      </c>
      <c r="B3198" s="25">
        <f>Input!Y3202</f>
        <v>26917.200000000201</v>
      </c>
    </row>
    <row r="3199" spans="1:2">
      <c r="A3199" t="str">
        <f>Input!U3203</f>
        <v xml:space="preserve">6-giu-2018 </v>
      </c>
      <c r="B3199" s="25">
        <f>Input!Y3203</f>
        <v>26908.600000000202</v>
      </c>
    </row>
    <row r="3200" spans="1:2">
      <c r="A3200" t="str">
        <f>Input!U3204</f>
        <v xml:space="preserve">7-giu-2018 </v>
      </c>
      <c r="B3200" s="25">
        <f>Input!Y3204</f>
        <v>26930.800000000203</v>
      </c>
    </row>
    <row r="3201" spans="1:2">
      <c r="A3201" t="str">
        <f>Input!U3205</f>
        <v xml:space="preserve">7-giu-2018 </v>
      </c>
      <c r="B3201" s="25">
        <f>Input!Y3205</f>
        <v>26887.200000000204</v>
      </c>
    </row>
    <row r="3202" spans="1:2">
      <c r="A3202" t="str">
        <f>Input!U3206</f>
        <v xml:space="preserve">7-giu-2018 </v>
      </c>
      <c r="B3202" s="25">
        <f>Input!Y3206</f>
        <v>26832.800000000203</v>
      </c>
    </row>
    <row r="3203" spans="1:2">
      <c r="A3203" t="str">
        <f>Input!U3207</f>
        <v xml:space="preserve">8-giu-2018 </v>
      </c>
      <c r="B3203" s="25">
        <f>Input!Y3207</f>
        <v>26910.000000000204</v>
      </c>
    </row>
    <row r="3204" spans="1:2">
      <c r="A3204" t="str">
        <f>Input!U3208</f>
        <v xml:space="preserve">8-giu-2018 </v>
      </c>
      <c r="B3204" s="25">
        <f>Input!Y3208</f>
        <v>26903.200000000204</v>
      </c>
    </row>
    <row r="3205" spans="1:2">
      <c r="A3205" t="str">
        <f>Input!U3209</f>
        <v>11-giu-2018</v>
      </c>
      <c r="B3205" s="25">
        <f>Input!Y3209</f>
        <v>26827.400000000205</v>
      </c>
    </row>
    <row r="3206" spans="1:2">
      <c r="A3206" t="str">
        <f>Input!U3210</f>
        <v>11-giu-2018</v>
      </c>
      <c r="B3206" s="25">
        <f>Input!Y3210</f>
        <v>26852.600000000206</v>
      </c>
    </row>
    <row r="3207" spans="1:2">
      <c r="A3207" t="str">
        <f>Input!U3211</f>
        <v>11-giu-2018</v>
      </c>
      <c r="B3207" s="25">
        <f>Input!Y3211</f>
        <v>26824.800000000207</v>
      </c>
    </row>
    <row r="3208" spans="1:2">
      <c r="A3208" t="str">
        <f>Input!U3212</f>
        <v>12-giu-2018</v>
      </c>
      <c r="B3208" s="25">
        <f>Input!Y3212</f>
        <v>26830.200000000208</v>
      </c>
    </row>
    <row r="3209" spans="1:2">
      <c r="A3209" t="str">
        <f>Input!U3213</f>
        <v>12-giu-2018</v>
      </c>
      <c r="B3209" s="25">
        <f>Input!Y3213</f>
        <v>26830.700000000208</v>
      </c>
    </row>
    <row r="3210" spans="1:2">
      <c r="A3210" t="str">
        <f>Input!U3214</f>
        <v>13-giu-2018</v>
      </c>
      <c r="B3210" s="25">
        <f>Input!Y3214</f>
        <v>26780.60000000021</v>
      </c>
    </row>
    <row r="3211" spans="1:2">
      <c r="A3211" t="str">
        <f>Input!U3215</f>
        <v>13-giu-2018</v>
      </c>
      <c r="B3211" s="25">
        <f>Input!Y3215</f>
        <v>26796.60000000021</v>
      </c>
    </row>
    <row r="3212" spans="1:2">
      <c r="A3212" t="str">
        <f>Input!U3216</f>
        <v>13-giu-2018</v>
      </c>
      <c r="B3212" s="25">
        <f>Input!Y3216</f>
        <v>26828.500000000211</v>
      </c>
    </row>
    <row r="3213" spans="1:2">
      <c r="A3213" t="str">
        <f>Input!U3217</f>
        <v>13-giu-2018</v>
      </c>
      <c r="B3213" s="25">
        <f>Input!Y3217</f>
        <v>26796.200000000212</v>
      </c>
    </row>
    <row r="3214" spans="1:2">
      <c r="A3214" t="str">
        <f>Input!U3218</f>
        <v>14-giu-2018</v>
      </c>
      <c r="B3214" s="25">
        <f>Input!Y3218</f>
        <v>27078.600000000213</v>
      </c>
    </row>
    <row r="3215" spans="1:2">
      <c r="A3215" t="str">
        <f>Input!U3219</f>
        <v>14-giu-2018</v>
      </c>
      <c r="B3215" s="25">
        <f>Input!Y3219</f>
        <v>27478.600000000213</v>
      </c>
    </row>
    <row r="3216" spans="1:2">
      <c r="A3216" t="str">
        <f>Input!U3220</f>
        <v>14-giu-2018</v>
      </c>
      <c r="B3216" s="25">
        <f>Input!Y3220</f>
        <v>27688.600000000213</v>
      </c>
    </row>
    <row r="3217" spans="1:2">
      <c r="A3217" t="str">
        <f>Input!U3221</f>
        <v>14-giu-2018</v>
      </c>
      <c r="B3217" s="25">
        <f>Input!Y3221</f>
        <v>27649.800000000214</v>
      </c>
    </row>
    <row r="3218" spans="1:2">
      <c r="A3218" t="str">
        <f>Input!U3222</f>
        <v>15-giu-2018</v>
      </c>
      <c r="B3218" s="25">
        <f>Input!Y3222</f>
        <v>27661.400000000212</v>
      </c>
    </row>
    <row r="3219" spans="1:2">
      <c r="A3219" t="str">
        <f>Input!U3223</f>
        <v>18-giu-2018</v>
      </c>
      <c r="B3219" s="25">
        <f>Input!Y3223</f>
        <v>27684.400000000212</v>
      </c>
    </row>
    <row r="3220" spans="1:2">
      <c r="A3220" t="str">
        <f>Input!U3224</f>
        <v>19-giu-2018</v>
      </c>
      <c r="B3220" s="25">
        <f>Input!Y3224</f>
        <v>27615.700000000212</v>
      </c>
    </row>
    <row r="3221" spans="1:2">
      <c r="A3221" t="str">
        <f>Input!U3225</f>
        <v>19-giu-2018</v>
      </c>
      <c r="B3221" s="25">
        <f>Input!Y3225</f>
        <v>27652.900000000212</v>
      </c>
    </row>
    <row r="3222" spans="1:2">
      <c r="A3222" t="str">
        <f>Input!U3226</f>
        <v>19-giu-2018</v>
      </c>
      <c r="B3222" s="25">
        <f>Input!Y3226</f>
        <v>27717.500000000211</v>
      </c>
    </row>
    <row r="3223" spans="1:2">
      <c r="A3223" t="str">
        <f>Input!U3227</f>
        <v>19-giu-2018</v>
      </c>
      <c r="B3223" s="25">
        <f>Input!Y3227</f>
        <v>27776.10000000021</v>
      </c>
    </row>
    <row r="3224" spans="1:2">
      <c r="A3224" t="str">
        <f>Input!U3228</f>
        <v>20-giu-2018</v>
      </c>
      <c r="B3224" s="25">
        <f>Input!Y3228</f>
        <v>27727.900000000209</v>
      </c>
    </row>
    <row r="3225" spans="1:2">
      <c r="A3225" t="str">
        <f>Input!U3229</f>
        <v>20-giu-2018</v>
      </c>
      <c r="B3225" s="25">
        <f>Input!Y3229</f>
        <v>27680.900000000209</v>
      </c>
    </row>
    <row r="3226" spans="1:2">
      <c r="A3226" t="str">
        <f>Input!U3230</f>
        <v>20-giu-2018</v>
      </c>
      <c r="B3226" s="25">
        <f>Input!Y3230</f>
        <v>27666.10000000021</v>
      </c>
    </row>
    <row r="3227" spans="1:2">
      <c r="A3227" t="str">
        <f>Input!U3231</f>
        <v>20-giu-2018</v>
      </c>
      <c r="B3227" s="25">
        <f>Input!Y3231</f>
        <v>27592.30000000021</v>
      </c>
    </row>
    <row r="3228" spans="1:2">
      <c r="A3228" t="str">
        <f>Input!U3232</f>
        <v>20-giu-2018</v>
      </c>
      <c r="B3228" s="25">
        <f>Input!Y3232</f>
        <v>27604.500000000211</v>
      </c>
    </row>
    <row r="3229" spans="1:2">
      <c r="A3229" t="str">
        <f>Input!U3233</f>
        <v>21-giu-2018</v>
      </c>
      <c r="B3229" s="25">
        <f>Input!Y3233</f>
        <v>27617.700000000212</v>
      </c>
    </row>
    <row r="3230" spans="1:2">
      <c r="A3230" t="str">
        <f>Input!U3234</f>
        <v>21-giu-2018</v>
      </c>
      <c r="B3230" s="25">
        <f>Input!Y3234</f>
        <v>27541.200000000212</v>
      </c>
    </row>
    <row r="3231" spans="1:2">
      <c r="A3231" t="str">
        <f>Input!U3235</f>
        <v>22-giu-2018</v>
      </c>
      <c r="B3231" s="25">
        <f>Input!Y3235</f>
        <v>27501.400000000212</v>
      </c>
    </row>
    <row r="3232" spans="1:2">
      <c r="A3232" t="str">
        <f>Input!U3236</f>
        <v>22-giu-2018</v>
      </c>
      <c r="B3232" s="25">
        <f>Input!Y3236</f>
        <v>27440.600000000213</v>
      </c>
    </row>
    <row r="3233" spans="1:2">
      <c r="A3233" t="str">
        <f>Input!U3237</f>
        <v>22-giu-2018</v>
      </c>
      <c r="B3233" s="25">
        <f>Input!Y3237</f>
        <v>27465.600000000213</v>
      </c>
    </row>
    <row r="3234" spans="1:2">
      <c r="A3234" t="str">
        <f>Input!U3238</f>
        <v>25-giu-2018</v>
      </c>
      <c r="B3234" s="25">
        <f>Input!Y3238</f>
        <v>27466.200000000212</v>
      </c>
    </row>
    <row r="3235" spans="1:2">
      <c r="A3235" t="str">
        <f>Input!U3239</f>
        <v>25-giu-2018</v>
      </c>
      <c r="B3235" s="25">
        <f>Input!Y3239</f>
        <v>27651.400000000212</v>
      </c>
    </row>
    <row r="3236" spans="1:2">
      <c r="A3236" t="str">
        <f>Input!U3240</f>
        <v>26-giu-2018</v>
      </c>
      <c r="B3236" s="25">
        <f>Input!Y3240</f>
        <v>27579.400000000212</v>
      </c>
    </row>
    <row r="3237" spans="1:2">
      <c r="A3237" t="str">
        <f>Input!U3241</f>
        <v>26-giu-2018</v>
      </c>
      <c r="B3237" s="25">
        <f>Input!Y3241</f>
        <v>27534.800000000214</v>
      </c>
    </row>
    <row r="3238" spans="1:2">
      <c r="A3238" t="str">
        <f>Input!U3242</f>
        <v>26-giu-2018</v>
      </c>
      <c r="B3238" s="25">
        <f>Input!Y3242</f>
        <v>27513.000000000215</v>
      </c>
    </row>
    <row r="3239" spans="1:2">
      <c r="A3239" t="str">
        <f>Input!U3243</f>
        <v>26-giu-2018</v>
      </c>
      <c r="B3239" s="25">
        <f>Input!Y3243</f>
        <v>27448.200000000215</v>
      </c>
    </row>
    <row r="3240" spans="1:2">
      <c r="A3240" t="str">
        <f>Input!U3244</f>
        <v>27-giu-2018</v>
      </c>
      <c r="B3240" s="25">
        <f>Input!Y3244</f>
        <v>27390.400000000216</v>
      </c>
    </row>
    <row r="3241" spans="1:2">
      <c r="A3241" t="str">
        <f>Input!U3245</f>
        <v>27-giu-2018</v>
      </c>
      <c r="B3241" s="25">
        <f>Input!Y3245</f>
        <v>27537.700000000215</v>
      </c>
    </row>
    <row r="3242" spans="1:2">
      <c r="A3242" t="str">
        <f>Input!U3246</f>
        <v>27-giu-2018</v>
      </c>
      <c r="B3242" s="25">
        <f>Input!Y3246</f>
        <v>27550.900000000216</v>
      </c>
    </row>
    <row r="3243" spans="1:2">
      <c r="A3243" t="str">
        <f>Input!U3247</f>
        <v>28-giu-2018</v>
      </c>
      <c r="B3243" s="25">
        <f>Input!Y3247</f>
        <v>27499.100000000217</v>
      </c>
    </row>
    <row r="3244" spans="1:2">
      <c r="A3244" t="str">
        <f>Input!U3248</f>
        <v>28-giu-2018</v>
      </c>
      <c r="B3244" s="25">
        <f>Input!Y3248</f>
        <v>27409.300000000218</v>
      </c>
    </row>
    <row r="3245" spans="1:2">
      <c r="A3245" t="str">
        <f>Input!U3249</f>
        <v>28-giu-2018</v>
      </c>
      <c r="B3245" s="25">
        <f>Input!Y3249</f>
        <v>27411.600000000217</v>
      </c>
    </row>
    <row r="3246" spans="1:2">
      <c r="A3246" t="str">
        <f>Input!U3250</f>
        <v>28-giu-2018</v>
      </c>
      <c r="B3246" s="25">
        <f>Input!Y3250</f>
        <v>27568.400000000216</v>
      </c>
    </row>
    <row r="3247" spans="1:2">
      <c r="A3247" t="str">
        <f>Input!U3251</f>
        <v>28-giu-2018</v>
      </c>
      <c r="B3247" s="25">
        <f>Input!Y3251</f>
        <v>27577.000000000215</v>
      </c>
    </row>
    <row r="3248" spans="1:2">
      <c r="A3248" t="str">
        <f>Input!U3252</f>
        <v>28-giu-2018</v>
      </c>
      <c r="B3248" s="25">
        <f>Input!Y3252</f>
        <v>27498.600000000213</v>
      </c>
    </row>
    <row r="3249" spans="1:2">
      <c r="A3249" t="str">
        <f>Input!U3253</f>
        <v>29-giu-2018</v>
      </c>
      <c r="B3249" s="25">
        <f>Input!Y3253</f>
        <v>27473.600000000213</v>
      </c>
    </row>
    <row r="3250" spans="1:2">
      <c r="A3250" t="str">
        <f>Input!U3254</f>
        <v>29-giu-2018</v>
      </c>
      <c r="B3250" s="25">
        <f>Input!Y3254</f>
        <v>27466.000000000215</v>
      </c>
    </row>
    <row r="3251" spans="1:2">
      <c r="A3251" t="str">
        <f>Input!U3255</f>
        <v xml:space="preserve">2-lug-2018 </v>
      </c>
      <c r="B3251" s="25">
        <f>Input!Y3255</f>
        <v>27505.900000000216</v>
      </c>
    </row>
    <row r="3252" spans="1:2">
      <c r="A3252" t="str">
        <f>Input!U3256</f>
        <v xml:space="preserve">3-lug-2018 </v>
      </c>
      <c r="B3252" s="25">
        <f>Input!Y3256</f>
        <v>27540.700000000215</v>
      </c>
    </row>
    <row r="3253" spans="1:2">
      <c r="A3253" t="str">
        <f>Input!U3257</f>
        <v xml:space="preserve">4-lug-2018 </v>
      </c>
      <c r="B3253" s="25">
        <f>Input!Y3257</f>
        <v>27638.900000000216</v>
      </c>
    </row>
    <row r="3254" spans="1:2">
      <c r="A3254" t="str">
        <f>Input!U3258</f>
        <v xml:space="preserve">6-lug-2018 </v>
      </c>
      <c r="B3254" s="25">
        <f>Input!Y3258</f>
        <v>27592.100000000217</v>
      </c>
    </row>
    <row r="3255" spans="1:2">
      <c r="A3255" t="str">
        <f>Input!U3259</f>
        <v xml:space="preserve">6-lug-2018 </v>
      </c>
      <c r="B3255" s="25">
        <f>Input!Y3259</f>
        <v>27532.100000000217</v>
      </c>
    </row>
    <row r="3256" spans="1:2">
      <c r="A3256" t="str">
        <f>Input!U3260</f>
        <v xml:space="preserve">6-lug-2018 </v>
      </c>
      <c r="B3256" s="25">
        <f>Input!Y3260</f>
        <v>27522.900000000216</v>
      </c>
    </row>
    <row r="3257" spans="1:2">
      <c r="A3257" t="str">
        <f>Input!U3261</f>
        <v xml:space="preserve">9-lug-2018 </v>
      </c>
      <c r="B3257" s="25">
        <f>Input!Y3261</f>
        <v>27538.900000000216</v>
      </c>
    </row>
    <row r="3258" spans="1:2">
      <c r="A3258" t="str">
        <f>Input!U3262</f>
        <v>10-lug-2018</v>
      </c>
      <c r="B3258" s="25">
        <f>Input!Y3262</f>
        <v>27561.400000000216</v>
      </c>
    </row>
    <row r="3259" spans="1:2">
      <c r="A3259" t="str">
        <f>Input!U3263</f>
        <v>10-lug-2018</v>
      </c>
      <c r="B3259" s="25">
        <f>Input!Y3263</f>
        <v>27539.400000000216</v>
      </c>
    </row>
    <row r="3260" spans="1:2">
      <c r="A3260" t="str">
        <f>Input!U3264</f>
        <v>10-lug-2018</v>
      </c>
      <c r="B3260" s="25">
        <f>Input!Y3264</f>
        <v>27575.600000000217</v>
      </c>
    </row>
    <row r="3261" spans="1:2">
      <c r="A3261" t="str">
        <f>Input!U3265</f>
        <v>10-lug-2018</v>
      </c>
      <c r="B3261" s="25">
        <f>Input!Y3265</f>
        <v>27547.800000000218</v>
      </c>
    </row>
    <row r="3262" spans="1:2">
      <c r="A3262" t="str">
        <f>Input!U3266</f>
        <v>11-lug-2018</v>
      </c>
      <c r="B3262" s="25">
        <f>Input!Y3266</f>
        <v>27445.800000000218</v>
      </c>
    </row>
    <row r="3263" spans="1:2">
      <c r="A3263" t="str">
        <f>Input!U3267</f>
        <v>11-lug-2018</v>
      </c>
      <c r="B3263" s="25">
        <f>Input!Y3267</f>
        <v>27432.100000000217</v>
      </c>
    </row>
    <row r="3264" spans="1:2">
      <c r="A3264" t="str">
        <f>Input!U3268</f>
        <v>11-lug-2018</v>
      </c>
      <c r="B3264" s="25">
        <f>Input!Y3268</f>
        <v>27432.800000000218</v>
      </c>
    </row>
    <row r="3265" spans="1:2">
      <c r="A3265" t="str">
        <f>Input!U3269</f>
        <v>11-lug-2018</v>
      </c>
      <c r="B3265" s="25">
        <f>Input!Y3269</f>
        <v>27446.600000000217</v>
      </c>
    </row>
    <row r="3266" spans="1:2">
      <c r="A3266" t="str">
        <f>Input!U3270</f>
        <v>12-lug-2018</v>
      </c>
      <c r="B3266" s="25">
        <f>Input!Y3270</f>
        <v>27459.100000000217</v>
      </c>
    </row>
    <row r="3267" spans="1:2">
      <c r="A3267" t="str">
        <f>Input!U3271</f>
        <v>12-lug-2018</v>
      </c>
      <c r="B3267" s="25">
        <f>Input!Y3271</f>
        <v>27468.400000000216</v>
      </c>
    </row>
    <row r="3268" spans="1:2">
      <c r="A3268" t="str">
        <f>Input!U3272</f>
        <v>12-lug-2018</v>
      </c>
      <c r="B3268" s="25">
        <f>Input!Y3272</f>
        <v>27414.400000000216</v>
      </c>
    </row>
    <row r="3269" spans="1:2">
      <c r="A3269" t="str">
        <f>Input!U3273</f>
        <v>13-lug-2018</v>
      </c>
      <c r="B3269" s="25">
        <f>Input!Y3273</f>
        <v>27369.800000000218</v>
      </c>
    </row>
    <row r="3270" spans="1:2">
      <c r="A3270" t="str">
        <f>Input!U3274</f>
        <v>13-lug-2018</v>
      </c>
      <c r="B3270" s="25">
        <f>Input!Y3274</f>
        <v>27364.500000000218</v>
      </c>
    </row>
    <row r="3271" spans="1:2">
      <c r="A3271" t="str">
        <f>Input!U3275</f>
        <v>16-lug-2018</v>
      </c>
      <c r="B3271" s="25">
        <f>Input!Y3275</f>
        <v>27327.800000000218</v>
      </c>
    </row>
    <row r="3272" spans="1:2">
      <c r="A3272" t="str">
        <f>Input!U3276</f>
        <v>16-lug-2018</v>
      </c>
      <c r="B3272" s="25">
        <f>Input!Y3276</f>
        <v>27348.400000000216</v>
      </c>
    </row>
    <row r="3273" spans="1:2">
      <c r="A3273" t="str">
        <f>Input!U3277</f>
        <v>16-lug-2018</v>
      </c>
      <c r="B3273" s="25">
        <f>Input!Y3277</f>
        <v>27345.400000000216</v>
      </c>
    </row>
    <row r="3274" spans="1:2">
      <c r="A3274" t="str">
        <f>Input!U3278</f>
        <v>16-lug-2018</v>
      </c>
      <c r="B3274" s="25">
        <f>Input!Y3278</f>
        <v>27276.600000000217</v>
      </c>
    </row>
    <row r="3275" spans="1:2">
      <c r="A3275" t="str">
        <f>Input!U3279</f>
        <v>16-lug-2018</v>
      </c>
      <c r="B3275" s="25">
        <f>Input!Y3279</f>
        <v>27258.600000000217</v>
      </c>
    </row>
    <row r="3276" spans="1:2">
      <c r="A3276" t="str">
        <f>Input!U3280</f>
        <v>17-lug-2018</v>
      </c>
      <c r="B3276" s="25">
        <f>Input!Y3280</f>
        <v>27264.500000000218</v>
      </c>
    </row>
    <row r="3277" spans="1:2">
      <c r="A3277" t="str">
        <f>Input!U3281</f>
        <v>17-lug-2018</v>
      </c>
      <c r="B3277" s="25">
        <f>Input!Y3281</f>
        <v>27247.500000000218</v>
      </c>
    </row>
    <row r="3278" spans="1:2">
      <c r="A3278" t="str">
        <f>Input!U3282</f>
        <v>17-lug-2018</v>
      </c>
      <c r="B3278" s="25">
        <f>Input!Y3282</f>
        <v>27171.300000000218</v>
      </c>
    </row>
    <row r="3279" spans="1:2">
      <c r="A3279" t="str">
        <f>Input!U3283</f>
        <v>17-lug-2018</v>
      </c>
      <c r="B3279" s="25">
        <f>Input!Y3283</f>
        <v>27264.700000000219</v>
      </c>
    </row>
    <row r="3280" spans="1:2">
      <c r="A3280" t="str">
        <f>Input!U3284</f>
        <v>18-lug-2018</v>
      </c>
      <c r="B3280" s="25">
        <f>Input!Y3284</f>
        <v>27252.000000000218</v>
      </c>
    </row>
    <row r="3281" spans="1:2">
      <c r="A3281" t="str">
        <f>Input!U3285</f>
        <v>19-lug-2018</v>
      </c>
      <c r="B3281" s="25">
        <f>Input!Y3285</f>
        <v>27270.200000000219</v>
      </c>
    </row>
    <row r="3282" spans="1:2">
      <c r="A3282" t="str">
        <f>Input!U3286</f>
        <v>19-lug-2018</v>
      </c>
      <c r="B3282" s="25">
        <f>Input!Y3286</f>
        <v>27322.700000000219</v>
      </c>
    </row>
    <row r="3283" spans="1:2">
      <c r="A3283" t="str">
        <f>Input!U3287</f>
        <v>20-lug-2018</v>
      </c>
      <c r="B3283" s="25">
        <f>Input!Y3287</f>
        <v>27246.90000000022</v>
      </c>
    </row>
    <row r="3284" spans="1:2">
      <c r="A3284" t="str">
        <f>Input!U3288</f>
        <v>20-lug-2018</v>
      </c>
      <c r="B3284" s="25">
        <f>Input!Y3288</f>
        <v>27416.90000000022</v>
      </c>
    </row>
    <row r="3285" spans="1:2">
      <c r="A3285" t="str">
        <f>Input!U3289</f>
        <v>20-lug-2018</v>
      </c>
      <c r="B3285" s="25">
        <f>Input!Y3289</f>
        <v>27458.90000000022</v>
      </c>
    </row>
    <row r="3286" spans="1:2">
      <c r="A3286" t="str">
        <f>Input!U3290</f>
        <v>23-lug-2018</v>
      </c>
      <c r="B3286" s="25">
        <f>Input!Y3290</f>
        <v>27533.500000000218</v>
      </c>
    </row>
    <row r="3287" spans="1:2">
      <c r="A3287" t="str">
        <f>Input!U3291</f>
        <v>25-lug-2018</v>
      </c>
      <c r="B3287" s="25">
        <f>Input!Y3291</f>
        <v>27588.700000000219</v>
      </c>
    </row>
    <row r="3288" spans="1:2">
      <c r="A3288" t="str">
        <f>Input!U3292</f>
        <v>26-lug-2018</v>
      </c>
      <c r="B3288" s="25">
        <f>Input!Y3292</f>
        <v>27632.200000000219</v>
      </c>
    </row>
    <row r="3289" spans="1:2">
      <c r="A3289" t="str">
        <f>Input!U3293</f>
        <v>26-lug-2018</v>
      </c>
      <c r="B3289" s="25">
        <f>Input!Y3293</f>
        <v>27662.40000000022</v>
      </c>
    </row>
    <row r="3290" spans="1:2">
      <c r="A3290" t="str">
        <f>Input!U3294</f>
        <v>27-lug-2018</v>
      </c>
      <c r="B3290" s="25">
        <f>Input!Y3294</f>
        <v>27565.000000000218</v>
      </c>
    </row>
    <row r="3291" spans="1:2">
      <c r="A3291" t="str">
        <f>Input!U3295</f>
        <v>27-lug-2018</v>
      </c>
      <c r="B3291" s="25">
        <f>Input!Y3295</f>
        <v>27529.200000000219</v>
      </c>
    </row>
    <row r="3292" spans="1:2">
      <c r="A3292" t="str">
        <f>Input!U3296</f>
        <v>27-lug-2018</v>
      </c>
      <c r="B3292" s="25">
        <f>Input!Y3296</f>
        <v>27506.700000000219</v>
      </c>
    </row>
    <row r="3293" spans="1:2">
      <c r="A3293" t="str">
        <f>Input!U3297</f>
        <v>30-lug-2018</v>
      </c>
      <c r="B3293" s="25">
        <f>Input!Y3297</f>
        <v>27508.200000000219</v>
      </c>
    </row>
    <row r="3294" spans="1:2">
      <c r="A3294" t="str">
        <f>Input!U3298</f>
        <v>31-lug-2018</v>
      </c>
      <c r="B3294" s="25">
        <f>Input!Y3298</f>
        <v>27555.90000000022</v>
      </c>
    </row>
    <row r="3295" spans="1:2">
      <c r="A3295" t="str">
        <f>Input!U3299</f>
        <v xml:space="preserve">1-ago-2018 </v>
      </c>
      <c r="B3295" s="25">
        <f>Input!Y3299</f>
        <v>27601.300000000221</v>
      </c>
    </row>
    <row r="3296" spans="1:2">
      <c r="A3296" t="str">
        <f>Input!U3300</f>
        <v xml:space="preserve">1-ago-2018 </v>
      </c>
      <c r="B3296" s="25">
        <f>Input!Y3300</f>
        <v>27568.300000000221</v>
      </c>
    </row>
    <row r="3297" spans="1:2">
      <c r="A3297" t="str">
        <f>Input!U3301</f>
        <v xml:space="preserve">2-ago-2018 </v>
      </c>
      <c r="B3297" s="25">
        <f>Input!Y3301</f>
        <v>27601.000000000222</v>
      </c>
    </row>
    <row r="3298" spans="1:2">
      <c r="A3298" t="str">
        <f>Input!U3302</f>
        <v xml:space="preserve">2-ago-2018 </v>
      </c>
      <c r="B3298" s="25">
        <f>Input!Y3302</f>
        <v>27603.500000000222</v>
      </c>
    </row>
    <row r="3299" spans="1:2">
      <c r="A3299" t="str">
        <f>Input!U3303</f>
        <v xml:space="preserve">2-ago-2018 </v>
      </c>
      <c r="B3299" s="25">
        <f>Input!Y3303</f>
        <v>27679.300000000221</v>
      </c>
    </row>
    <row r="3300" spans="1:2">
      <c r="A3300" t="str">
        <f>Input!U3304</f>
        <v xml:space="preserve">3-ago-2018 </v>
      </c>
      <c r="B3300" s="25">
        <f>Input!Y3304</f>
        <v>27680.40000000022</v>
      </c>
    </row>
    <row r="3301" spans="1:2">
      <c r="A3301" t="str">
        <f>Input!U3305</f>
        <v xml:space="preserve">3-ago-2018 </v>
      </c>
      <c r="B3301" s="25">
        <f>Input!Y3305</f>
        <v>27677.800000000221</v>
      </c>
    </row>
    <row r="3302" spans="1:2">
      <c r="A3302" t="str">
        <f>Input!U3306</f>
        <v xml:space="preserve">3-ago-2018 </v>
      </c>
      <c r="B3302" s="25">
        <f>Input!Y3306</f>
        <v>27684.10000000022</v>
      </c>
    </row>
    <row r="3303" spans="1:2">
      <c r="A3303" t="str">
        <f>Input!U3307</f>
        <v xml:space="preserve">6-ago-2018 </v>
      </c>
      <c r="B3303" s="25">
        <f>Input!Y3307</f>
        <v>27606.800000000221</v>
      </c>
    </row>
    <row r="3304" spans="1:2">
      <c r="A3304" t="str">
        <f>Input!U3308</f>
        <v xml:space="preserve">6-ago-2018 </v>
      </c>
      <c r="B3304" s="25">
        <f>Input!Y3308</f>
        <v>27596.40000000022</v>
      </c>
    </row>
    <row r="3305" spans="1:2">
      <c r="A3305" t="str">
        <f>Input!U3309</f>
        <v xml:space="preserve">6-ago-2018 </v>
      </c>
      <c r="B3305" s="25">
        <f>Input!Y3309</f>
        <v>27585.90000000022</v>
      </c>
    </row>
    <row r="3306" spans="1:2">
      <c r="A3306" t="str">
        <f>Input!U3310</f>
        <v xml:space="preserve">7-ago-2018 </v>
      </c>
      <c r="B3306" s="25">
        <f>Input!Y3310</f>
        <v>27554.10000000022</v>
      </c>
    </row>
    <row r="3307" spans="1:2">
      <c r="A3307" t="str">
        <f>Input!U3311</f>
        <v xml:space="preserve">8-ago-2018 </v>
      </c>
      <c r="B3307" s="25">
        <f>Input!Y3311</f>
        <v>27556.300000000221</v>
      </c>
    </row>
    <row r="3308" spans="1:2">
      <c r="A3308" t="str">
        <f>Input!U3312</f>
        <v xml:space="preserve">8-ago-2018 </v>
      </c>
      <c r="B3308" s="25">
        <f>Input!Y3312</f>
        <v>27565.300000000221</v>
      </c>
    </row>
    <row r="3309" spans="1:2">
      <c r="A3309" t="str">
        <f>Input!U3313</f>
        <v xml:space="preserve">8-ago-2018 </v>
      </c>
      <c r="B3309" s="25">
        <f>Input!Y3313</f>
        <v>27489.500000000222</v>
      </c>
    </row>
    <row r="3310" spans="1:2">
      <c r="A3310" t="str">
        <f>Input!U3314</f>
        <v xml:space="preserve">9-ago-2018 </v>
      </c>
      <c r="B3310" s="25">
        <f>Input!Y3314</f>
        <v>27497.500000000222</v>
      </c>
    </row>
    <row r="3311" spans="1:2">
      <c r="A3311" t="str">
        <f>Input!U3315</f>
        <v xml:space="preserve">9-ago-2018 </v>
      </c>
      <c r="B3311" s="25">
        <f>Input!Y3315</f>
        <v>27485.500000000222</v>
      </c>
    </row>
    <row r="3312" spans="1:2">
      <c r="A3312" t="str">
        <f>Input!U3316</f>
        <v xml:space="preserve">9-ago-2018 </v>
      </c>
      <c r="B3312" s="25">
        <f>Input!Y3316</f>
        <v>27474.900000000223</v>
      </c>
    </row>
    <row r="3313" spans="1:2">
      <c r="A3313" t="str">
        <f>Input!U3317</f>
        <v>14-ago-2018</v>
      </c>
      <c r="B3313" s="25">
        <f>Input!Y3317</f>
        <v>27569.700000000223</v>
      </c>
    </row>
    <row r="3314" spans="1:2">
      <c r="A3314" t="str">
        <f>Input!U3318</f>
        <v>14-ago-2018</v>
      </c>
      <c r="B3314" s="25">
        <f>Input!Y3318</f>
        <v>27489.300000000221</v>
      </c>
    </row>
    <row r="3315" spans="1:2">
      <c r="A3315" t="str">
        <f>Input!U3319</f>
        <v>14-ago-2018</v>
      </c>
      <c r="B3315" s="25">
        <f>Input!Y3319</f>
        <v>27502.60000000022</v>
      </c>
    </row>
    <row r="3316" spans="1:2">
      <c r="A3316" t="str">
        <f>Input!U3320</f>
        <v>14-ago-2018</v>
      </c>
      <c r="B3316" s="25">
        <f>Input!Y3320</f>
        <v>27494.800000000221</v>
      </c>
    </row>
    <row r="3317" spans="1:2">
      <c r="A3317" t="str">
        <f>Input!U3321</f>
        <v>15-ago-2018</v>
      </c>
      <c r="B3317" s="25">
        <f>Input!Y3321</f>
        <v>27804.40000000022</v>
      </c>
    </row>
    <row r="3318" spans="1:2">
      <c r="A3318" t="str">
        <f>Input!U3322</f>
        <v>15-ago-2018</v>
      </c>
      <c r="B3318" s="25">
        <f>Input!Y3322</f>
        <v>27966.60000000022</v>
      </c>
    </row>
    <row r="3319" spans="1:2">
      <c r="A3319" t="str">
        <f>Input!U3323</f>
        <v>15-ago-2018</v>
      </c>
      <c r="B3319" s="25">
        <f>Input!Y3323</f>
        <v>28150.800000000221</v>
      </c>
    </row>
    <row r="3320" spans="1:2">
      <c r="A3320" t="str">
        <f>Input!U3324</f>
        <v>15-ago-2018</v>
      </c>
      <c r="B3320" s="25">
        <f>Input!Y3324</f>
        <v>28131.800000000221</v>
      </c>
    </row>
    <row r="3321" spans="1:2">
      <c r="A3321" t="str">
        <f>Input!U3325</f>
        <v>16-ago-2018</v>
      </c>
      <c r="B3321" s="25">
        <f>Input!Y3325</f>
        <v>28075.200000000223</v>
      </c>
    </row>
    <row r="3322" spans="1:2">
      <c r="A3322" t="str">
        <f>Input!U3326</f>
        <v>16-ago-2018</v>
      </c>
      <c r="B3322" s="25">
        <f>Input!Y3326</f>
        <v>28101.500000000222</v>
      </c>
    </row>
    <row r="3323" spans="1:2">
      <c r="A3323" t="str">
        <f>Input!U3327</f>
        <v>17-ago-2018</v>
      </c>
      <c r="B3323" s="25">
        <f>Input!Y3327</f>
        <v>28151.800000000221</v>
      </c>
    </row>
    <row r="3324" spans="1:2">
      <c r="A3324" t="str">
        <f>Input!U3328</f>
        <v>17-ago-2018</v>
      </c>
      <c r="B3324" s="25">
        <f>Input!Y3328</f>
        <v>28172.10000000022</v>
      </c>
    </row>
    <row r="3325" spans="1:2">
      <c r="A3325" t="str">
        <f>Input!U3329</f>
        <v>21-ago-2018</v>
      </c>
      <c r="B3325" s="25">
        <f>Input!Y3329</f>
        <v>28119.700000000219</v>
      </c>
    </row>
    <row r="3326" spans="1:2">
      <c r="A3326" t="str">
        <f>Input!U3330</f>
        <v>22-ago-2018</v>
      </c>
      <c r="B3326" s="25">
        <f>Input!Y3330</f>
        <v>28067.90000000022</v>
      </c>
    </row>
    <row r="3327" spans="1:2">
      <c r="A3327" t="str">
        <f>Input!U3331</f>
        <v>22-ago-2018</v>
      </c>
      <c r="B3327" s="25">
        <f>Input!Y3331</f>
        <v>28059.300000000221</v>
      </c>
    </row>
    <row r="3328" spans="1:2">
      <c r="A3328" t="str">
        <f>Input!U3332</f>
        <v>22-ago-2018</v>
      </c>
      <c r="B3328" s="25">
        <f>Input!Y3332</f>
        <v>28028.200000000223</v>
      </c>
    </row>
    <row r="3329" spans="1:2">
      <c r="A3329" t="str">
        <f>Input!U3333</f>
        <v>22-ago-2018</v>
      </c>
      <c r="B3329" s="25">
        <f>Input!Y3333</f>
        <v>28000.500000000222</v>
      </c>
    </row>
    <row r="3330" spans="1:2">
      <c r="A3330" t="str">
        <f>Input!U3334</f>
        <v>23-ago-2018</v>
      </c>
      <c r="B3330" s="25">
        <f>Input!Y3334</f>
        <v>27963.10000000022</v>
      </c>
    </row>
    <row r="3331" spans="1:2">
      <c r="A3331" t="str">
        <f>Input!U3335</f>
        <v>24-ago-2018</v>
      </c>
      <c r="B3331" s="25">
        <f>Input!Y3335</f>
        <v>27908.300000000221</v>
      </c>
    </row>
    <row r="3332" spans="1:2">
      <c r="A3332" t="str">
        <f>Input!U3336</f>
        <v>24-ago-2018</v>
      </c>
      <c r="B3332" s="25">
        <f>Input!Y3336</f>
        <v>27854.500000000222</v>
      </c>
    </row>
    <row r="3333" spans="1:2">
      <c r="A3333" t="str">
        <f>Input!U3337</f>
        <v>24-ago-2018</v>
      </c>
      <c r="B3333" s="25">
        <f>Input!Y3337</f>
        <v>27875.800000000221</v>
      </c>
    </row>
    <row r="3334" spans="1:2">
      <c r="A3334" t="str">
        <f>Input!U3338</f>
        <v>24-ago-2018</v>
      </c>
      <c r="B3334" s="25">
        <f>Input!Y3338</f>
        <v>27869.800000000221</v>
      </c>
    </row>
    <row r="3335" spans="1:2">
      <c r="A3335" t="str">
        <f>Input!U3339</f>
        <v>27-ago-2018</v>
      </c>
      <c r="B3335" s="25">
        <f>Input!Y3339</f>
        <v>28007.500000000222</v>
      </c>
    </row>
    <row r="3336" spans="1:2">
      <c r="A3336" t="str">
        <f>Input!U3340</f>
        <v>28-ago-2018</v>
      </c>
      <c r="B3336" s="25">
        <f>Input!Y3340</f>
        <v>28002.900000000223</v>
      </c>
    </row>
    <row r="3337" spans="1:2">
      <c r="A3337" t="str">
        <f>Input!U3341</f>
        <v>28-ago-2018</v>
      </c>
      <c r="B3337" s="25">
        <f>Input!Y3341</f>
        <v>27985.900000000223</v>
      </c>
    </row>
    <row r="3338" spans="1:2">
      <c r="A3338" t="str">
        <f>Input!U3342</f>
        <v>28-ago-2018</v>
      </c>
      <c r="B3338" s="25">
        <f>Input!Y3342</f>
        <v>27964.800000000225</v>
      </c>
    </row>
    <row r="3339" spans="1:2">
      <c r="A3339" t="str">
        <f>Input!U3343</f>
        <v>29-ago-2018</v>
      </c>
      <c r="B3339" s="25">
        <f>Input!Y3343</f>
        <v>27932.200000000226</v>
      </c>
    </row>
    <row r="3340" spans="1:2">
      <c r="A3340" t="str">
        <f>Input!U3344</f>
        <v>29-ago-2018</v>
      </c>
      <c r="B3340" s="25">
        <f>Input!Y3344</f>
        <v>27953.500000000226</v>
      </c>
    </row>
    <row r="3341" spans="1:2">
      <c r="A3341" t="str">
        <f>Input!U3345</f>
        <v>30-ago-2018</v>
      </c>
      <c r="B3341" s="25">
        <f>Input!Y3345</f>
        <v>27959.800000000225</v>
      </c>
    </row>
    <row r="3342" spans="1:2">
      <c r="A3342" t="str">
        <f>Input!U3346</f>
        <v>30-ago-2018</v>
      </c>
      <c r="B3342" s="25">
        <f>Input!Y3346</f>
        <v>28058.700000000226</v>
      </c>
    </row>
    <row r="3343" spans="1:2">
      <c r="A3343" t="str">
        <f>Input!U3347</f>
        <v>30-ago-2018</v>
      </c>
      <c r="B3343" s="25">
        <f>Input!Y3347</f>
        <v>28135.900000000227</v>
      </c>
    </row>
    <row r="3344" spans="1:2">
      <c r="A3344" t="str">
        <f>Input!U3348</f>
        <v>30-ago-2018</v>
      </c>
      <c r="B3344" s="25">
        <f>Input!Y3348</f>
        <v>28291.100000000228</v>
      </c>
    </row>
    <row r="3345" spans="1:2">
      <c r="A3345" t="str">
        <f>Input!U3349</f>
        <v>31-ago-2018</v>
      </c>
      <c r="B3345" s="25">
        <f>Input!Y3349</f>
        <v>28279.700000000226</v>
      </c>
    </row>
    <row r="3346" spans="1:2">
      <c r="A3346" t="str">
        <f>Input!U3350</f>
        <v>31-ago-2018</v>
      </c>
      <c r="B3346" s="25">
        <f>Input!Y3350</f>
        <v>28319.900000000227</v>
      </c>
    </row>
    <row r="3347" spans="1:2">
      <c r="A3347" t="str">
        <f>Input!U3351</f>
        <v>31-ago-2018</v>
      </c>
      <c r="B3347" s="25">
        <f>Input!Y3351</f>
        <v>28320.700000000226</v>
      </c>
    </row>
    <row r="3348" spans="1:2">
      <c r="A3348" t="str">
        <f>Input!U3352</f>
        <v xml:space="preserve">3-set-2018 </v>
      </c>
      <c r="B3348" s="25">
        <f>Input!Y3352</f>
        <v>28324.200000000226</v>
      </c>
    </row>
    <row r="3349" spans="1:2">
      <c r="A3349" t="str">
        <f>Input!U3353</f>
        <v xml:space="preserve">4-set-2018 </v>
      </c>
      <c r="B3349" s="25">
        <f>Input!Y3353</f>
        <v>28317.400000000227</v>
      </c>
    </row>
    <row r="3350" spans="1:2">
      <c r="A3350" t="str">
        <f>Input!U3354</f>
        <v xml:space="preserve">4-set-2018 </v>
      </c>
      <c r="B3350" s="25">
        <f>Input!Y3354</f>
        <v>28364.600000000228</v>
      </c>
    </row>
    <row r="3351" spans="1:2">
      <c r="A3351" t="str">
        <f>Input!U3355</f>
        <v xml:space="preserve">4-set-2018 </v>
      </c>
      <c r="B3351" s="25">
        <f>Input!Y3355</f>
        <v>28377.100000000228</v>
      </c>
    </row>
    <row r="3352" spans="1:2">
      <c r="A3352" t="str">
        <f>Input!U3356</f>
        <v xml:space="preserve">5-set-2018 </v>
      </c>
      <c r="B3352" s="25">
        <f>Input!Y3356</f>
        <v>28348.800000000228</v>
      </c>
    </row>
    <row r="3353" spans="1:2">
      <c r="A3353" t="str">
        <f>Input!U3357</f>
        <v xml:space="preserve">5-set-2018 </v>
      </c>
      <c r="B3353" s="25">
        <f>Input!Y3357</f>
        <v>28446.000000000229</v>
      </c>
    </row>
    <row r="3354" spans="1:2">
      <c r="A3354" t="str">
        <f>Input!U3358</f>
        <v xml:space="preserve">5-set-2018 </v>
      </c>
      <c r="B3354" s="25">
        <f>Input!Y3358</f>
        <v>28379.20000000023</v>
      </c>
    </row>
    <row r="3355" spans="1:2">
      <c r="A3355" t="str">
        <f>Input!U3359</f>
        <v xml:space="preserve">5-set-2018 </v>
      </c>
      <c r="B3355" s="25">
        <f>Input!Y3359</f>
        <v>28371.400000000231</v>
      </c>
    </row>
    <row r="3356" spans="1:2">
      <c r="A3356" t="str">
        <f>Input!U3360</f>
        <v xml:space="preserve">6-set-2018 </v>
      </c>
      <c r="B3356" s="25">
        <f>Input!Y3360</f>
        <v>28359.100000000231</v>
      </c>
    </row>
    <row r="3357" spans="1:2">
      <c r="A3357" t="str">
        <f>Input!U3361</f>
        <v xml:space="preserve">6-set-2018 </v>
      </c>
      <c r="B3357" s="25">
        <f>Input!Y3361</f>
        <v>28486.300000000232</v>
      </c>
    </row>
    <row r="3358" spans="1:2">
      <c r="A3358" t="str">
        <f>Input!U3362</f>
        <v xml:space="preserve">7-set-2018 </v>
      </c>
      <c r="B3358" s="25">
        <f>Input!Y3362</f>
        <v>28503.800000000232</v>
      </c>
    </row>
    <row r="3359" spans="1:2">
      <c r="A3359" t="str">
        <f>Input!U3363</f>
        <v xml:space="preserve">7-set-2018 </v>
      </c>
      <c r="B3359" s="25">
        <f>Input!Y3363</f>
        <v>28494.000000000233</v>
      </c>
    </row>
    <row r="3360" spans="1:2">
      <c r="A3360" t="str">
        <f>Input!U3364</f>
        <v xml:space="preserve">7-set-2018 </v>
      </c>
      <c r="B3360" s="25">
        <f>Input!Y3364</f>
        <v>28536.100000000231</v>
      </c>
    </row>
    <row r="3361" spans="1:2">
      <c r="A3361" t="str">
        <f>Input!U3365</f>
        <v>10-set-2018</v>
      </c>
      <c r="B3361" s="25">
        <f>Input!Y3365</f>
        <v>28574.300000000232</v>
      </c>
    </row>
    <row r="3362" spans="1:2">
      <c r="A3362" t="str">
        <f>Input!U3366</f>
        <v>10-set-2018</v>
      </c>
      <c r="B3362" s="25">
        <f>Input!Y3366</f>
        <v>28506.300000000232</v>
      </c>
    </row>
    <row r="3363" spans="1:2">
      <c r="A3363" t="str">
        <f>Input!U3367</f>
        <v>11-set-2018</v>
      </c>
      <c r="B3363" s="25">
        <f>Input!Y3367</f>
        <v>28484.500000000233</v>
      </c>
    </row>
    <row r="3364" spans="1:2">
      <c r="A3364" t="str">
        <f>Input!U3368</f>
        <v>11-set-2018</v>
      </c>
      <c r="B3364" s="25">
        <f>Input!Y3368</f>
        <v>28520.600000000231</v>
      </c>
    </row>
    <row r="3365" spans="1:2">
      <c r="A3365" t="str">
        <f>Input!U3369</f>
        <v>11-set-2018</v>
      </c>
      <c r="B3365" s="25">
        <f>Input!Y3369</f>
        <v>28446.800000000232</v>
      </c>
    </row>
    <row r="3366" spans="1:2">
      <c r="A3366" t="str">
        <f>Input!U3370</f>
        <v>12-set-2018</v>
      </c>
      <c r="B3366" s="25">
        <f>Input!Y3370</f>
        <v>28330.400000000231</v>
      </c>
    </row>
    <row r="3367" spans="1:2">
      <c r="A3367" t="str">
        <f>Input!U3371</f>
        <v>12-set-2018</v>
      </c>
      <c r="B3367" s="25">
        <f>Input!Y3371</f>
        <v>28337.70000000023</v>
      </c>
    </row>
    <row r="3368" spans="1:2">
      <c r="A3368" t="str">
        <f>Input!U3372</f>
        <v>14-set-2018</v>
      </c>
      <c r="B3368" s="25">
        <f>Input!Y3372</f>
        <v>28350.400000000231</v>
      </c>
    </row>
    <row r="3369" spans="1:2">
      <c r="A3369" t="str">
        <f>Input!U3373</f>
        <v>17-set-2018</v>
      </c>
      <c r="B3369" s="25">
        <f>Input!Y3373</f>
        <v>28346.900000000231</v>
      </c>
    </row>
    <row r="3370" spans="1:2">
      <c r="A3370" t="str">
        <f>Input!U3374</f>
        <v>17-set-2018</v>
      </c>
      <c r="B3370" s="25">
        <f>Input!Y3374</f>
        <v>28340.100000000231</v>
      </c>
    </row>
    <row r="3371" spans="1:2">
      <c r="A3371" t="str">
        <f>Input!U3375</f>
        <v>18-set-2018</v>
      </c>
      <c r="B3371" s="25">
        <f>Input!Y3375</f>
        <v>28236.500000000233</v>
      </c>
    </row>
    <row r="3372" spans="1:2">
      <c r="A3372" t="str">
        <f>Input!U3376</f>
        <v>18-set-2018</v>
      </c>
      <c r="B3372" s="25">
        <f>Input!Y3376</f>
        <v>28153.700000000234</v>
      </c>
    </row>
    <row r="3373" spans="1:2">
      <c r="A3373" t="str">
        <f>Input!U3377</f>
        <v>18-set-2018</v>
      </c>
      <c r="B3373" s="25">
        <f>Input!Y3377</f>
        <v>28170.400000000234</v>
      </c>
    </row>
    <row r="3374" spans="1:2">
      <c r="A3374" t="str">
        <f>Input!U3378</f>
        <v>18-set-2018</v>
      </c>
      <c r="B3374" s="25">
        <f>Input!Y3378</f>
        <v>28184.600000000235</v>
      </c>
    </row>
    <row r="3375" spans="1:2">
      <c r="A3375" t="str">
        <f>Input!U3379</f>
        <v>20-set-2018</v>
      </c>
      <c r="B3375" s="25">
        <f>Input!Y3379</f>
        <v>28362.600000000235</v>
      </c>
    </row>
    <row r="3376" spans="1:2">
      <c r="A3376" t="str">
        <f>Input!U3380</f>
        <v>20-set-2018</v>
      </c>
      <c r="B3376" s="25">
        <f>Input!Y3380</f>
        <v>28409.100000000235</v>
      </c>
    </row>
    <row r="3377" spans="1:2">
      <c r="A3377" t="str">
        <f>Input!U3381</f>
        <v>20-set-2018</v>
      </c>
      <c r="B3377" s="25">
        <f>Input!Y3381</f>
        <v>28381.700000000234</v>
      </c>
    </row>
    <row r="3378" spans="1:2">
      <c r="A3378" t="str">
        <f>Input!U3382</f>
        <v>20-set-2018</v>
      </c>
      <c r="B3378" s="25">
        <f>Input!Y3382</f>
        <v>28464.700000000234</v>
      </c>
    </row>
    <row r="3379" spans="1:2">
      <c r="A3379" t="str">
        <f>Input!U3383</f>
        <v>21-set-2018</v>
      </c>
      <c r="B3379" s="25">
        <f>Input!Y3383</f>
        <v>28461.200000000234</v>
      </c>
    </row>
    <row r="3380" spans="1:2">
      <c r="A3380" t="str">
        <f>Input!U3384</f>
        <v>21-set-2018</v>
      </c>
      <c r="B3380" s="25">
        <f>Input!Y3384</f>
        <v>28473.100000000235</v>
      </c>
    </row>
    <row r="3381" spans="1:2">
      <c r="A3381" t="str">
        <f>Input!U3385</f>
        <v>25-set-2018</v>
      </c>
      <c r="B3381" s="25">
        <f>Input!Y3385</f>
        <v>28464.300000000236</v>
      </c>
    </row>
    <row r="3382" spans="1:2">
      <c r="A3382" t="str">
        <f>Input!U3386</f>
        <v>26-set-2018</v>
      </c>
      <c r="B3382" s="25">
        <f>Input!Y3386</f>
        <v>28433.100000000235</v>
      </c>
    </row>
    <row r="3383" spans="1:2">
      <c r="A3383" t="str">
        <f>Input!U3387</f>
        <v>26-set-2018</v>
      </c>
      <c r="B3383" s="25">
        <f>Input!Y3387</f>
        <v>28381.300000000236</v>
      </c>
    </row>
    <row r="3384" spans="1:2">
      <c r="A3384" t="str">
        <f>Input!U3388</f>
        <v>27-set-2018</v>
      </c>
      <c r="B3384" s="25">
        <f>Input!Y3388</f>
        <v>28444.500000000236</v>
      </c>
    </row>
    <row r="3385" spans="1:2">
      <c r="A3385" t="str">
        <f>Input!U3389</f>
        <v>27-set-2018</v>
      </c>
      <c r="B3385" s="25">
        <f>Input!Y3389</f>
        <v>28578.300000000236</v>
      </c>
    </row>
    <row r="3386" spans="1:2">
      <c r="A3386" t="str">
        <f>Input!U3390</f>
        <v>28-set-2018</v>
      </c>
      <c r="B3386" s="25">
        <f>Input!Y3390</f>
        <v>28613.600000000235</v>
      </c>
    </row>
    <row r="3387" spans="1:2">
      <c r="A3387" t="str">
        <f>Input!U3391</f>
        <v>28-set-2018</v>
      </c>
      <c r="B3387" s="25">
        <f>Input!Y3391</f>
        <v>28653.600000000235</v>
      </c>
    </row>
    <row r="3388" spans="1:2">
      <c r="A3388" t="str">
        <f>Input!U3392</f>
        <v>28-set-2018</v>
      </c>
      <c r="B3388" s="25">
        <f>Input!Y3392</f>
        <v>28807.800000000236</v>
      </c>
    </row>
    <row r="3389" spans="1:2">
      <c r="A3389" t="str">
        <f>Input!U3393</f>
        <v xml:space="preserve">1-ott-2018 </v>
      </c>
      <c r="B3389" s="25">
        <f>Input!Y3393</f>
        <v>28828.500000000236</v>
      </c>
    </row>
    <row r="3390" spans="1:2">
      <c r="A3390" t="str">
        <f>Input!U3394</f>
        <v xml:space="preserve">2-ott-2018 </v>
      </c>
      <c r="B3390" s="25">
        <f>Input!Y3394</f>
        <v>28844.800000000236</v>
      </c>
    </row>
    <row r="3391" spans="1:2">
      <c r="A3391" t="str">
        <f>Input!U3395</f>
        <v xml:space="preserve">2-ott-2018 </v>
      </c>
      <c r="B3391" s="25">
        <f>Input!Y3395</f>
        <v>28794.100000000235</v>
      </c>
    </row>
    <row r="3392" spans="1:2">
      <c r="A3392" t="str">
        <f>Input!U3396</f>
        <v xml:space="preserve">3-ott-2018 </v>
      </c>
      <c r="B3392" s="25">
        <f>Input!Y3396</f>
        <v>28806.200000000234</v>
      </c>
    </row>
    <row r="3393" spans="1:2">
      <c r="A3393" t="str">
        <f>Input!U3397</f>
        <v xml:space="preserve">3-ott-2018 </v>
      </c>
      <c r="B3393" s="25">
        <f>Input!Y3397</f>
        <v>28789.300000000232</v>
      </c>
    </row>
    <row r="3394" spans="1:2">
      <c r="A3394" t="str">
        <f>Input!U3398</f>
        <v xml:space="preserve">3-ott-2018 </v>
      </c>
      <c r="B3394" s="25">
        <f>Input!Y3398</f>
        <v>28857.500000000233</v>
      </c>
    </row>
    <row r="3395" spans="1:2">
      <c r="A3395" t="str">
        <f>Input!U3399</f>
        <v xml:space="preserve">4-ott-2018 </v>
      </c>
      <c r="B3395" s="25">
        <f>Input!Y3399</f>
        <v>28872.700000000234</v>
      </c>
    </row>
    <row r="3396" spans="1:2">
      <c r="A3396" t="str">
        <f>Input!U3400</f>
        <v xml:space="preserve">4-ott-2018 </v>
      </c>
      <c r="B3396" s="25">
        <f>Input!Y3400</f>
        <v>28891.900000000234</v>
      </c>
    </row>
    <row r="3397" spans="1:2">
      <c r="A3397" t="str">
        <f>Input!U3401</f>
        <v xml:space="preserve">4-ott-2018 </v>
      </c>
      <c r="B3397" s="25">
        <f>Input!Y3401</f>
        <v>29002.200000000234</v>
      </c>
    </row>
    <row r="3398" spans="1:2">
      <c r="A3398" t="str">
        <f>Input!U3402</f>
        <v xml:space="preserve">5-ott-2018 </v>
      </c>
      <c r="B3398" s="25">
        <f>Input!Y3402</f>
        <v>29013.500000000233</v>
      </c>
    </row>
    <row r="3399" spans="1:2">
      <c r="A3399" t="str">
        <f>Input!U3403</f>
        <v xml:space="preserve">5-ott-2018 </v>
      </c>
      <c r="B3399" s="25">
        <f>Input!Y3403</f>
        <v>28977.200000000234</v>
      </c>
    </row>
    <row r="3400" spans="1:2">
      <c r="A3400" t="str">
        <f>Input!U3404</f>
        <v xml:space="preserve">5-ott-2018 </v>
      </c>
      <c r="B3400" s="25">
        <f>Input!Y3404</f>
        <v>29007.600000000235</v>
      </c>
    </row>
    <row r="3401" spans="1:2">
      <c r="A3401" t="str">
        <f>Input!U3405</f>
        <v xml:space="preserve">9-ott-2018 </v>
      </c>
      <c r="B3401" s="25">
        <f>Input!Y3405</f>
        <v>29107.800000000236</v>
      </c>
    </row>
    <row r="3402" spans="1:2">
      <c r="A3402" t="str">
        <f>Input!U3406</f>
        <v xml:space="preserve">9-ott-2018 </v>
      </c>
      <c r="B3402" s="25">
        <f>Input!Y3406</f>
        <v>29190.300000000236</v>
      </c>
    </row>
    <row r="3403" spans="1:2">
      <c r="A3403" t="str">
        <f>Input!U3407</f>
        <v xml:space="preserve">9-ott-2018 </v>
      </c>
      <c r="B3403" s="25">
        <f>Input!Y3407</f>
        <v>29116.600000000235</v>
      </c>
    </row>
    <row r="3404" spans="1:2">
      <c r="A3404" t="str">
        <f>Input!U3408</f>
        <v>10-ott-2018</v>
      </c>
      <c r="B3404" s="25">
        <f>Input!Y3408</f>
        <v>29414.800000000236</v>
      </c>
    </row>
    <row r="3405" spans="1:2">
      <c r="A3405" t="str">
        <f>Input!U3409</f>
        <v>11-ott-2018</v>
      </c>
      <c r="B3405" s="25">
        <f>Input!Y3409</f>
        <v>29424.700000000237</v>
      </c>
    </row>
    <row r="3406" spans="1:2">
      <c r="A3406" t="str">
        <f>Input!U3410</f>
        <v>11-ott-2018</v>
      </c>
      <c r="B3406" s="25">
        <f>Input!Y3410</f>
        <v>29505.300000000236</v>
      </c>
    </row>
    <row r="3407" spans="1:2">
      <c r="A3407" t="str">
        <f>Input!U3411</f>
        <v>11-ott-2018</v>
      </c>
      <c r="B3407" s="25">
        <f>Input!Y3411</f>
        <v>29517.400000000234</v>
      </c>
    </row>
    <row r="3408" spans="1:2">
      <c r="A3408" t="str">
        <f>Input!U3412</f>
        <v>11-ott-2018</v>
      </c>
      <c r="B3408" s="25">
        <f>Input!Y3412</f>
        <v>29526.200000000234</v>
      </c>
    </row>
    <row r="3409" spans="1:2">
      <c r="A3409" t="str">
        <f>Input!U3413</f>
        <v>12-ott-2018</v>
      </c>
      <c r="B3409" s="25">
        <f>Input!Y3413</f>
        <v>29456.900000000234</v>
      </c>
    </row>
    <row r="3410" spans="1:2">
      <c r="A3410" t="str">
        <f>Input!U3414</f>
        <v>12-ott-2018</v>
      </c>
      <c r="B3410" s="25">
        <f>Input!Y3414</f>
        <v>29354.300000000236</v>
      </c>
    </row>
    <row r="3411" spans="1:2">
      <c r="A3411" t="str">
        <f>Input!U3415</f>
        <v>12-ott-2018</v>
      </c>
      <c r="B3411" s="25">
        <f>Input!Y3415</f>
        <v>29402.900000000234</v>
      </c>
    </row>
    <row r="3412" spans="1:2">
      <c r="A3412" t="str">
        <f>Input!U3416</f>
        <v>12-ott-2018</v>
      </c>
      <c r="B3412" s="25">
        <f>Input!Y3416</f>
        <v>29444.100000000235</v>
      </c>
    </row>
    <row r="3413" spans="1:2">
      <c r="A3413" t="str">
        <f>Input!U3417</f>
        <v>12-ott-2018</v>
      </c>
      <c r="B3413" s="25">
        <f>Input!Y3417</f>
        <v>29430.300000000236</v>
      </c>
    </row>
    <row r="3414" spans="1:2">
      <c r="A3414" t="str">
        <f>Input!U3418</f>
        <v>15-ott-2018</v>
      </c>
      <c r="B3414" s="25">
        <f>Input!Y3418</f>
        <v>29526.400000000234</v>
      </c>
    </row>
    <row r="3415" spans="1:2">
      <c r="A3415" t="str">
        <f>Input!U3419</f>
        <v>15-ott-2018</v>
      </c>
      <c r="B3415" s="25">
        <f>Input!Y3419</f>
        <v>29646.700000000234</v>
      </c>
    </row>
    <row r="3416" spans="1:2">
      <c r="A3416" t="str">
        <f>Input!U3420</f>
        <v>16-ott-2018</v>
      </c>
      <c r="B3416" s="25">
        <f>Input!Y3420</f>
        <v>29773.200000000234</v>
      </c>
    </row>
    <row r="3417" spans="1:2">
      <c r="A3417" t="str">
        <f>Input!U3421</f>
        <v>16-ott-2018</v>
      </c>
      <c r="B3417" s="25">
        <f>Input!Y3421</f>
        <v>29707.800000000232</v>
      </c>
    </row>
    <row r="3418" spans="1:2">
      <c r="A3418" t="str">
        <f>Input!U3422</f>
        <v>17-ott-2018</v>
      </c>
      <c r="B3418" s="25">
        <f>Input!Y3422</f>
        <v>29745.000000000233</v>
      </c>
    </row>
    <row r="3419" spans="1:2">
      <c r="A3419" t="str">
        <f>Input!U3423</f>
        <v>17-ott-2018</v>
      </c>
      <c r="B3419" s="25">
        <f>Input!Y3423</f>
        <v>29696.800000000232</v>
      </c>
    </row>
    <row r="3420" spans="1:2">
      <c r="A3420" t="str">
        <f>Input!U3424</f>
        <v>17-ott-2018</v>
      </c>
      <c r="B3420" s="25">
        <f>Input!Y3424</f>
        <v>29635.800000000232</v>
      </c>
    </row>
    <row r="3421" spans="1:2">
      <c r="A3421" t="str">
        <f>Input!U3425</f>
        <v>18-ott-2018</v>
      </c>
      <c r="B3421" s="25">
        <f>Input!Y3425</f>
        <v>29541.900000000231</v>
      </c>
    </row>
    <row r="3422" spans="1:2">
      <c r="A3422" t="str">
        <f>Input!U3426</f>
        <v>18-ott-2018</v>
      </c>
      <c r="B3422" s="25">
        <f>Input!Y3426</f>
        <v>29562.000000000229</v>
      </c>
    </row>
    <row r="3423" spans="1:2">
      <c r="A3423" t="str">
        <f>Input!U3427</f>
        <v>18-ott-2018</v>
      </c>
      <c r="B3423" s="25">
        <f>Input!Y3427</f>
        <v>29684.20000000023</v>
      </c>
    </row>
    <row r="3424" spans="1:2">
      <c r="A3424" t="str">
        <f>Input!U3428</f>
        <v>18-ott-2018</v>
      </c>
      <c r="B3424" s="25">
        <f>Input!Y3428</f>
        <v>29660.400000000231</v>
      </c>
    </row>
    <row r="3425" spans="1:2">
      <c r="A3425" t="str">
        <f>Input!U3429</f>
        <v>18-ott-2018</v>
      </c>
      <c r="B3425" s="25">
        <f>Input!Y3429</f>
        <v>29494.600000000231</v>
      </c>
    </row>
    <row r="3426" spans="1:2">
      <c r="A3426" t="str">
        <f>Input!U3430</f>
        <v>19-ott-2018</v>
      </c>
      <c r="B3426" s="25">
        <f>Input!Y3430</f>
        <v>29464.600000000231</v>
      </c>
    </row>
    <row r="3427" spans="1:2">
      <c r="A3427" t="str">
        <f>Input!U3431</f>
        <v>19-ott-2018</v>
      </c>
      <c r="B3427" s="25">
        <f>Input!Y3431</f>
        <v>29405.800000000232</v>
      </c>
    </row>
    <row r="3428" spans="1:2">
      <c r="A3428" t="str">
        <f>Input!U3432</f>
        <v>19-ott-2018</v>
      </c>
      <c r="B3428" s="25">
        <f>Input!Y3432</f>
        <v>29320.400000000231</v>
      </c>
    </row>
    <row r="3429" spans="1:2">
      <c r="A3429" t="str">
        <f>Input!U3433</f>
        <v>19-ott-2018</v>
      </c>
      <c r="B3429" s="25">
        <f>Input!Y3433</f>
        <v>29286.600000000231</v>
      </c>
    </row>
    <row r="3430" spans="1:2">
      <c r="A3430" t="str">
        <f>Input!U3434</f>
        <v>19-ott-2018</v>
      </c>
      <c r="B3430" s="25">
        <f>Input!Y3434</f>
        <v>29336.000000000233</v>
      </c>
    </row>
    <row r="3431" spans="1:2">
      <c r="A3431" t="str">
        <f>Input!U3435</f>
        <v>22-ott-2018</v>
      </c>
      <c r="B3431" s="25">
        <f>Input!Y3435</f>
        <v>29292.200000000234</v>
      </c>
    </row>
    <row r="3432" spans="1:2">
      <c r="A3432" t="str">
        <f>Input!U3436</f>
        <v>22-ott-2018</v>
      </c>
      <c r="B3432" s="25">
        <f>Input!Y3436</f>
        <v>29235.200000000234</v>
      </c>
    </row>
    <row r="3433" spans="1:2">
      <c r="A3433" t="str">
        <f>Input!U3437</f>
        <v>22-ott-2018</v>
      </c>
      <c r="B3433" s="25">
        <f>Input!Y3437</f>
        <v>29304.200000000234</v>
      </c>
    </row>
    <row r="3434" spans="1:2">
      <c r="A3434" t="str">
        <f>Input!U3438</f>
        <v>22-ott-2018</v>
      </c>
      <c r="B3434" s="25">
        <f>Input!Y3438</f>
        <v>29331.400000000234</v>
      </c>
    </row>
    <row r="3435" spans="1:2">
      <c r="A3435" t="str">
        <f>Input!U3439</f>
        <v>23-ott-2018</v>
      </c>
      <c r="B3435" s="25">
        <f>Input!Y3439</f>
        <v>29264.600000000235</v>
      </c>
    </row>
    <row r="3436" spans="1:2">
      <c r="A3436" t="str">
        <f>Input!U3440</f>
        <v>23-ott-2018</v>
      </c>
      <c r="B3436" s="25">
        <f>Input!Y3440</f>
        <v>29172.000000000236</v>
      </c>
    </row>
    <row r="3437" spans="1:2">
      <c r="A3437" t="str">
        <f>Input!U3441</f>
        <v>24-ott-2018</v>
      </c>
      <c r="B3437" s="25">
        <f>Input!Y3441</f>
        <v>29194.600000000235</v>
      </c>
    </row>
    <row r="3438" spans="1:2">
      <c r="A3438" t="str">
        <f>Input!U3442</f>
        <v>24-ott-2018</v>
      </c>
      <c r="B3438" s="25">
        <f>Input!Y3442</f>
        <v>29121.800000000236</v>
      </c>
    </row>
    <row r="3439" spans="1:2">
      <c r="A3439" t="str">
        <f>Input!U3443</f>
        <v>24-ott-2018</v>
      </c>
      <c r="B3439" s="25">
        <f>Input!Y3443</f>
        <v>29405.200000000237</v>
      </c>
    </row>
    <row r="3440" spans="1:2">
      <c r="A3440" t="str">
        <f>Input!U3444</f>
        <v>25-ott-2018</v>
      </c>
      <c r="B3440" s="25">
        <f>Input!Y3444</f>
        <v>29401.400000000238</v>
      </c>
    </row>
    <row r="3441" spans="1:2">
      <c r="A3441" t="str">
        <f>Input!U3445</f>
        <v>25-ott-2018</v>
      </c>
      <c r="B3441" s="25">
        <f>Input!Y3445</f>
        <v>29201.400000000238</v>
      </c>
    </row>
    <row r="3442" spans="1:2">
      <c r="A3442" t="str">
        <f>Input!U3446</f>
        <v>25-ott-2018</v>
      </c>
      <c r="B3442" s="25">
        <f>Input!Y3446</f>
        <v>29204.400000000238</v>
      </c>
    </row>
    <row r="3443" spans="1:2">
      <c r="A3443" t="str">
        <f>Input!U3447</f>
        <v>25-ott-2018</v>
      </c>
      <c r="B3443" s="25">
        <f>Input!Y3447</f>
        <v>29269.000000000236</v>
      </c>
    </row>
    <row r="3444" spans="1:2">
      <c r="A3444" t="str">
        <f>Input!U3448</f>
        <v>26-ott-2018</v>
      </c>
      <c r="B3444" s="25">
        <f>Input!Y3448</f>
        <v>29278.300000000236</v>
      </c>
    </row>
    <row r="3445" spans="1:2">
      <c r="A3445" t="str">
        <f>Input!U3449</f>
        <v>26-ott-2018</v>
      </c>
      <c r="B3445" s="25">
        <f>Input!Y3449</f>
        <v>29323.300000000236</v>
      </c>
    </row>
    <row r="3446" spans="1:2">
      <c r="A3446" t="str">
        <f>Input!U3450</f>
        <v>26-ott-2018</v>
      </c>
      <c r="B3446" s="25">
        <f>Input!Y3450</f>
        <v>29398.700000000237</v>
      </c>
    </row>
    <row r="3447" spans="1:2">
      <c r="A3447" t="str">
        <f>Input!U3451</f>
        <v>29-ott-2018</v>
      </c>
      <c r="B3447" s="25">
        <f>Input!Y3451</f>
        <v>29410.900000000238</v>
      </c>
    </row>
    <row r="3448" spans="1:2">
      <c r="A3448" t="str">
        <f>Input!U3452</f>
        <v>29-ott-2018</v>
      </c>
      <c r="B3448" s="25">
        <f>Input!Y3452</f>
        <v>29467.100000000239</v>
      </c>
    </row>
    <row r="3449" spans="1:2">
      <c r="A3449" t="str">
        <f>Input!U3453</f>
        <v>29-ott-2018</v>
      </c>
      <c r="B3449" s="25">
        <f>Input!Y3453</f>
        <v>29576.300000000239</v>
      </c>
    </row>
    <row r="3450" spans="1:2">
      <c r="A3450" t="str">
        <f>Input!U3454</f>
        <v>30-ott-2018</v>
      </c>
      <c r="B3450" s="25">
        <f>Input!Y3454</f>
        <v>29487.300000000239</v>
      </c>
    </row>
    <row r="3451" spans="1:2">
      <c r="A3451" t="str">
        <f>Input!U3455</f>
        <v>30-ott-2018</v>
      </c>
      <c r="B3451" s="25">
        <f>Input!Y3455</f>
        <v>29350.50000000024</v>
      </c>
    </row>
    <row r="3452" spans="1:2">
      <c r="A3452" t="str">
        <f>Input!U3456</f>
        <v>30-ott-2018</v>
      </c>
      <c r="B3452" s="25">
        <f>Input!Y3456</f>
        <v>29359.700000000241</v>
      </c>
    </row>
    <row r="3453" spans="1:2">
      <c r="A3453" t="str">
        <f>Input!U3457</f>
        <v>30-ott-2018</v>
      </c>
      <c r="B3453" s="25">
        <f>Input!Y3457</f>
        <v>29355.200000000241</v>
      </c>
    </row>
    <row r="3454" spans="1:2">
      <c r="A3454" t="str">
        <f>Input!U3458</f>
        <v>30-ott-2018</v>
      </c>
      <c r="B3454" s="25">
        <f>Input!Y3458</f>
        <v>29414.700000000241</v>
      </c>
    </row>
    <row r="3455" spans="1:2">
      <c r="A3455" t="str">
        <f>Input!U3459</f>
        <v>31-ott-2018</v>
      </c>
      <c r="B3455" s="25">
        <f>Input!Y3459</f>
        <v>29353.900000000242</v>
      </c>
    </row>
    <row r="3456" spans="1:2">
      <c r="A3456" t="str">
        <f>Input!U3460</f>
        <v>31-ott-2018</v>
      </c>
      <c r="B3456" s="25">
        <f>Input!Y3460</f>
        <v>29370.100000000242</v>
      </c>
    </row>
    <row r="3457" spans="1:2">
      <c r="A3457" t="str">
        <f>Input!U3461</f>
        <v xml:space="preserve">1-nov-2018 </v>
      </c>
      <c r="B3457" s="25">
        <f>Input!Y3461</f>
        <v>29312.200000000241</v>
      </c>
    </row>
    <row r="3458" spans="1:2">
      <c r="A3458" t="str">
        <f>Input!U3462</f>
        <v xml:space="preserve">1-nov-2018 </v>
      </c>
      <c r="B3458" s="25">
        <f>Input!Y3462</f>
        <v>29254.400000000242</v>
      </c>
    </row>
    <row r="3459" spans="1:2">
      <c r="A3459" t="str">
        <f>Input!U3463</f>
        <v xml:space="preserve">1-nov-2018 </v>
      </c>
      <c r="B3459" s="25">
        <f>Input!Y3463</f>
        <v>29263.200000000241</v>
      </c>
    </row>
    <row r="3460" spans="1:2">
      <c r="A3460" t="str">
        <f>Input!U3464</f>
        <v xml:space="preserve">1-nov-2018 </v>
      </c>
      <c r="B3460" s="25">
        <f>Input!Y3464</f>
        <v>29314.200000000241</v>
      </c>
    </row>
    <row r="3461" spans="1:2">
      <c r="A3461" t="str">
        <f>Input!U3465</f>
        <v xml:space="preserve">2-nov-2018 </v>
      </c>
      <c r="B3461" s="25">
        <f>Input!Y3465</f>
        <v>29506.400000000242</v>
      </c>
    </row>
    <row r="3462" spans="1:2">
      <c r="A3462" t="str">
        <f>Input!U3466</f>
        <v xml:space="preserve">2-nov-2018 </v>
      </c>
      <c r="B3462" s="25">
        <f>Input!Y3466</f>
        <v>29579.600000000242</v>
      </c>
    </row>
    <row r="3463" spans="1:2">
      <c r="A3463" t="str">
        <f>Input!U3467</f>
        <v xml:space="preserve">5-nov-2018 </v>
      </c>
      <c r="B3463" s="25">
        <f>Input!Y3467</f>
        <v>29531.500000000244</v>
      </c>
    </row>
    <row r="3464" spans="1:2">
      <c r="A3464" t="str">
        <f>Input!U3468</f>
        <v xml:space="preserve">6-nov-2018 </v>
      </c>
      <c r="B3464" s="25">
        <f>Input!Y3468</f>
        <v>29529.500000000244</v>
      </c>
    </row>
    <row r="3465" spans="1:2">
      <c r="A3465" t="str">
        <f>Input!U3469</f>
        <v xml:space="preserve">6-nov-2018 </v>
      </c>
      <c r="B3465" s="25">
        <f>Input!Y3469</f>
        <v>29466.700000000244</v>
      </c>
    </row>
    <row r="3466" spans="1:2">
      <c r="A3466" t="str">
        <f>Input!U3470</f>
        <v xml:space="preserve">6-nov-2018 </v>
      </c>
      <c r="B3466" s="25">
        <f>Input!Y3470</f>
        <v>29470.900000000245</v>
      </c>
    </row>
    <row r="3467" spans="1:2">
      <c r="A3467" t="str">
        <f>Input!U3471</f>
        <v xml:space="preserve">7-nov-2018 </v>
      </c>
      <c r="B3467" s="25">
        <f>Input!Y3471</f>
        <v>29512.300000000247</v>
      </c>
    </row>
    <row r="3468" spans="1:2">
      <c r="A3468" t="str">
        <f>Input!U3472</f>
        <v xml:space="preserve">7-nov-2018 </v>
      </c>
      <c r="B3468" s="25">
        <f>Input!Y3472</f>
        <v>29447.500000000247</v>
      </c>
    </row>
    <row r="3469" spans="1:2">
      <c r="A3469" t="str">
        <f>Input!U3473</f>
        <v xml:space="preserve">7-nov-2018 </v>
      </c>
      <c r="B3469" s="25">
        <f>Input!Y3473</f>
        <v>29380.700000000248</v>
      </c>
    </row>
    <row r="3470" spans="1:2">
      <c r="A3470" t="str">
        <f>Input!U3474</f>
        <v xml:space="preserve">7-nov-2018 </v>
      </c>
      <c r="B3470" s="25">
        <f>Input!Y3474</f>
        <v>29397.900000000249</v>
      </c>
    </row>
    <row r="3471" spans="1:2">
      <c r="A3471" t="str">
        <f>Input!U3475</f>
        <v xml:space="preserve">7-nov-2018 </v>
      </c>
      <c r="B3471" s="25">
        <f>Input!Y3475</f>
        <v>29398.400000000249</v>
      </c>
    </row>
    <row r="3472" spans="1:2">
      <c r="A3472" t="str">
        <f>Input!U3476</f>
        <v xml:space="preserve">8-nov-2018 </v>
      </c>
      <c r="B3472" s="25">
        <f>Input!Y3476</f>
        <v>29479.60000000025</v>
      </c>
    </row>
    <row r="3473" spans="1:2">
      <c r="A3473" t="str">
        <f>Input!U3477</f>
        <v xml:space="preserve">8-nov-2018 </v>
      </c>
      <c r="B3473" s="25">
        <f>Input!Y3477</f>
        <v>29483.400000000249</v>
      </c>
    </row>
    <row r="3474" spans="1:2">
      <c r="A3474" t="str">
        <f>Input!U3478</f>
        <v xml:space="preserve">8-nov-2018 </v>
      </c>
      <c r="B3474" s="25">
        <f>Input!Y3478</f>
        <v>29473.60000000025</v>
      </c>
    </row>
    <row r="3475" spans="1:2">
      <c r="A3475" t="str">
        <f>Input!U3479</f>
        <v xml:space="preserve">9-nov-2018 </v>
      </c>
      <c r="B3475" s="25">
        <f>Input!Y3479</f>
        <v>29514.700000000248</v>
      </c>
    </row>
    <row r="3476" spans="1:2">
      <c r="A3476" t="str">
        <f>Input!U3480</f>
        <v xml:space="preserve">9-nov-2018 </v>
      </c>
      <c r="B3476" s="25">
        <f>Input!Y3480</f>
        <v>29538.900000000249</v>
      </c>
    </row>
    <row r="3477" spans="1:2">
      <c r="A3477" t="str">
        <f>Input!U3481</f>
        <v>12-nov-2018</v>
      </c>
      <c r="B3477" s="25">
        <f>Input!Y3481</f>
        <v>29629.10000000025</v>
      </c>
    </row>
    <row r="3478" spans="1:2">
      <c r="A3478" t="str">
        <f>Input!U3482</f>
        <v>13-nov-2018</v>
      </c>
      <c r="B3478" s="25">
        <f>Input!Y3482</f>
        <v>29558.30000000025</v>
      </c>
    </row>
    <row r="3479" spans="1:2">
      <c r="A3479" t="str">
        <f>Input!U3483</f>
        <v>13-nov-2018</v>
      </c>
      <c r="B3479" s="25">
        <f>Input!Y3483</f>
        <v>29559.30000000025</v>
      </c>
    </row>
    <row r="3480" spans="1:2">
      <c r="A3480" t="str">
        <f>Input!U3484</f>
        <v>13-nov-2018</v>
      </c>
      <c r="B3480" s="25">
        <f>Input!Y3484</f>
        <v>29579.80000000025</v>
      </c>
    </row>
    <row r="3481" spans="1:2">
      <c r="A3481" t="str">
        <f>Input!U3485</f>
        <v>13-nov-2018</v>
      </c>
      <c r="B3481" s="25">
        <f>Input!Y3485</f>
        <v>29608.30000000025</v>
      </c>
    </row>
    <row r="3482" spans="1:2">
      <c r="A3482" t="str">
        <f>Input!U3486</f>
        <v>13-nov-2018</v>
      </c>
      <c r="B3482" s="25">
        <f>Input!Y3486</f>
        <v>29552.500000000251</v>
      </c>
    </row>
    <row r="3483" spans="1:2">
      <c r="A3483" t="str">
        <f>Input!U3487</f>
        <v>14-nov-2018</v>
      </c>
      <c r="B3483" s="25">
        <f>Input!Y3487</f>
        <v>29628.200000000252</v>
      </c>
    </row>
    <row r="3484" spans="1:2">
      <c r="A3484" t="str">
        <f>Input!U3488</f>
        <v>14-nov-2018</v>
      </c>
      <c r="B3484" s="25">
        <f>Input!Y3488</f>
        <v>29574.400000000252</v>
      </c>
    </row>
    <row r="3485" spans="1:2">
      <c r="A3485" t="str">
        <f>Input!U3489</f>
        <v>14-nov-2018</v>
      </c>
      <c r="B3485" s="25">
        <f>Input!Y3489</f>
        <v>29597.600000000253</v>
      </c>
    </row>
    <row r="3486" spans="1:2">
      <c r="A3486" t="str">
        <f>Input!U3490</f>
        <v>15-nov-2018</v>
      </c>
      <c r="B3486" s="25">
        <f>Input!Y3490</f>
        <v>29619.200000000252</v>
      </c>
    </row>
    <row r="3487" spans="1:2">
      <c r="A3487" t="str">
        <f>Input!U3491</f>
        <v>15-nov-2018</v>
      </c>
      <c r="B3487" s="25">
        <f>Input!Y3491</f>
        <v>29544.700000000252</v>
      </c>
    </row>
    <row r="3488" spans="1:2">
      <c r="A3488" t="str">
        <f>Input!U3492</f>
        <v>15-nov-2018</v>
      </c>
      <c r="B3488" s="25">
        <f>Input!Y3492</f>
        <v>29593.900000000252</v>
      </c>
    </row>
    <row r="3489" spans="1:2">
      <c r="A3489" t="str">
        <f>Input!U3493</f>
        <v>15-nov-2018</v>
      </c>
      <c r="B3489" s="25">
        <f>Input!Y3493</f>
        <v>29715.500000000251</v>
      </c>
    </row>
    <row r="3490" spans="1:2">
      <c r="A3490" t="str">
        <f>Input!U3494</f>
        <v>15-nov-2018</v>
      </c>
      <c r="B3490" s="25">
        <f>Input!Y3494</f>
        <v>29673.700000000252</v>
      </c>
    </row>
    <row r="3491" spans="1:2">
      <c r="A3491" t="str">
        <f>Input!U3495</f>
        <v>15-nov-2018</v>
      </c>
      <c r="B3491" s="25">
        <f>Input!Y3495</f>
        <v>29636.900000000252</v>
      </c>
    </row>
    <row r="3492" spans="1:2">
      <c r="A3492" t="str">
        <f>Input!U3496</f>
        <v>16-nov-2018</v>
      </c>
      <c r="B3492" s="25">
        <f>Input!Y3496</f>
        <v>29921.900000000252</v>
      </c>
    </row>
    <row r="3493" spans="1:2">
      <c r="A3493" t="str">
        <f>Input!U3497</f>
        <v>16-nov-2018</v>
      </c>
      <c r="B3493" s="25">
        <f>Input!Y3497</f>
        <v>29984.100000000253</v>
      </c>
    </row>
    <row r="3494" spans="1:2">
      <c r="A3494" t="str">
        <f>Input!U3498</f>
        <v>16-nov-2018</v>
      </c>
      <c r="B3494" s="25">
        <f>Input!Y3498</f>
        <v>30009.200000000252</v>
      </c>
    </row>
    <row r="3495" spans="1:2">
      <c r="A3495" t="str">
        <f>Input!U3499</f>
        <v>16-nov-2018</v>
      </c>
      <c r="B3495" s="25">
        <f>Input!Y3499</f>
        <v>29970.600000000253</v>
      </c>
    </row>
    <row r="3496" spans="1:2">
      <c r="A3496" t="str">
        <f>Input!U3500</f>
        <v>19-nov-2018</v>
      </c>
      <c r="B3496" s="25">
        <f>Input!Y3500</f>
        <v>29989.800000000254</v>
      </c>
    </row>
    <row r="3497" spans="1:2">
      <c r="A3497" t="str">
        <f>Input!U3501</f>
        <v>19-nov-2018</v>
      </c>
      <c r="B3497" s="25">
        <f>Input!Y3501</f>
        <v>30166.400000000252</v>
      </c>
    </row>
    <row r="3498" spans="1:2">
      <c r="A3498" t="str">
        <f>Input!U3502</f>
        <v>19-nov-2018</v>
      </c>
      <c r="B3498" s="25">
        <f>Input!Y3502</f>
        <v>30070.800000000254</v>
      </c>
    </row>
    <row r="3499" spans="1:2">
      <c r="A3499" t="str">
        <f>Input!U3503</f>
        <v>19-nov-2018</v>
      </c>
      <c r="B3499" s="25">
        <f>Input!Y3503</f>
        <v>30100.400000000252</v>
      </c>
    </row>
    <row r="3500" spans="1:2">
      <c r="A3500" t="str">
        <f>Input!U3504</f>
        <v>19-nov-2018</v>
      </c>
      <c r="B3500" s="25">
        <f>Input!Y3504</f>
        <v>30245.600000000253</v>
      </c>
    </row>
    <row r="3501" spans="1:2">
      <c r="A3501" t="str">
        <f>Input!U3505</f>
        <v>20-nov-2018</v>
      </c>
      <c r="B3501" s="25">
        <f>Input!Y3505</f>
        <v>30203.200000000252</v>
      </c>
    </row>
    <row r="3502" spans="1:2">
      <c r="A3502" t="str">
        <f>Input!U3506</f>
        <v>20-nov-2018</v>
      </c>
      <c r="B3502" s="25">
        <f>Input!Y3506</f>
        <v>30281.80000000025</v>
      </c>
    </row>
    <row r="3503" spans="1:2">
      <c r="A3503" t="str">
        <f>Input!U3507</f>
        <v>20-nov-2018</v>
      </c>
      <c r="B3503" s="25">
        <f>Input!Y3507</f>
        <v>30253.000000000251</v>
      </c>
    </row>
    <row r="3504" spans="1:2">
      <c r="A3504" t="str">
        <f>Input!U3508</f>
        <v>20-nov-2018</v>
      </c>
      <c r="B3504" s="25">
        <f>Input!Y3508</f>
        <v>30228.000000000251</v>
      </c>
    </row>
    <row r="3505" spans="1:2">
      <c r="A3505" t="str">
        <f>Input!U3509</f>
        <v>20-nov-2018</v>
      </c>
      <c r="B3505" s="25">
        <f>Input!Y3509</f>
        <v>30262.60000000025</v>
      </c>
    </row>
    <row r="3506" spans="1:2">
      <c r="A3506" t="str">
        <f>Input!U3510</f>
        <v>21-nov-2018</v>
      </c>
      <c r="B3506" s="25">
        <f>Input!Y3510</f>
        <v>30333.000000000251</v>
      </c>
    </row>
    <row r="3507" spans="1:2">
      <c r="A3507" t="str">
        <f>Input!U3511</f>
        <v>21-nov-2018</v>
      </c>
      <c r="B3507" s="25">
        <f>Input!Y3511</f>
        <v>30494.200000000252</v>
      </c>
    </row>
    <row r="3508" spans="1:2">
      <c r="A3508" t="str">
        <f>Input!U3512</f>
        <v>22-nov-2018</v>
      </c>
      <c r="B3508" s="25">
        <f>Input!Y3512</f>
        <v>30472.80000000025</v>
      </c>
    </row>
    <row r="3509" spans="1:2">
      <c r="A3509" t="str">
        <f>Input!U3513</f>
        <v>22-nov-2018</v>
      </c>
      <c r="B3509" s="25">
        <f>Input!Y3513</f>
        <v>30462.80000000025</v>
      </c>
    </row>
    <row r="3510" spans="1:2">
      <c r="A3510" t="str">
        <f>Input!U3514</f>
        <v>22-nov-2018</v>
      </c>
      <c r="B3510" s="25">
        <f>Input!Y3514</f>
        <v>30384.000000000251</v>
      </c>
    </row>
    <row r="3511" spans="1:2">
      <c r="A3511" t="str">
        <f>Input!U3515</f>
        <v>22-nov-2018</v>
      </c>
      <c r="B3511" s="25">
        <f>Input!Y3515</f>
        <v>30332.500000000251</v>
      </c>
    </row>
    <row r="3512" spans="1:2">
      <c r="A3512" t="str">
        <f>Input!U3516</f>
        <v>23-nov-2018</v>
      </c>
      <c r="B3512" s="25">
        <f>Input!Y3516</f>
        <v>30263.200000000252</v>
      </c>
    </row>
    <row r="3513" spans="1:2">
      <c r="A3513" t="str">
        <f>Input!U3517</f>
        <v>23-nov-2018</v>
      </c>
      <c r="B3513" s="25">
        <f>Input!Y3517</f>
        <v>30298.400000000252</v>
      </c>
    </row>
    <row r="3514" spans="1:2">
      <c r="A3514" t="str">
        <f>Input!U3518</f>
        <v>23-nov-2018</v>
      </c>
      <c r="B3514" s="25">
        <f>Input!Y3518</f>
        <v>30310.900000000252</v>
      </c>
    </row>
    <row r="3515" spans="1:2">
      <c r="A3515" t="str">
        <f>Input!U3519</f>
        <v>23-nov-2018</v>
      </c>
      <c r="B3515" s="25">
        <f>Input!Y3519</f>
        <v>30236.100000000253</v>
      </c>
    </row>
    <row r="3516" spans="1:2">
      <c r="A3516" t="str">
        <f>Input!U3520</f>
        <v>23-nov-2018</v>
      </c>
      <c r="B3516" s="25">
        <f>Input!Y3520</f>
        <v>30247.900000000252</v>
      </c>
    </row>
    <row r="3517" spans="1:2">
      <c r="A3517" t="str">
        <f>Input!U3521</f>
        <v>23-nov-2018</v>
      </c>
      <c r="B3517" s="25">
        <f>Input!Y3521</f>
        <v>30233.200000000252</v>
      </c>
    </row>
    <row r="3518" spans="1:2">
      <c r="A3518" t="str">
        <f>Input!U3522</f>
        <v>26-nov-2018</v>
      </c>
      <c r="B3518" s="25">
        <f>Input!Y3522</f>
        <v>30355.700000000252</v>
      </c>
    </row>
    <row r="3519" spans="1:2">
      <c r="A3519" t="str">
        <f>Input!U3523</f>
        <v>27-nov-2018</v>
      </c>
      <c r="B3519" s="25">
        <f>Input!Y3523</f>
        <v>30349.900000000252</v>
      </c>
    </row>
    <row r="3520" spans="1:2">
      <c r="A3520" t="str">
        <f>Input!U3524</f>
        <v>27-nov-2018</v>
      </c>
      <c r="B3520" s="25">
        <f>Input!Y3524</f>
        <v>30283.900000000252</v>
      </c>
    </row>
    <row r="3521" spans="1:2">
      <c r="A3521" t="str">
        <f>Input!U3525</f>
        <v>27-nov-2018</v>
      </c>
      <c r="B3521" s="25">
        <f>Input!Y3525</f>
        <v>30305.000000000251</v>
      </c>
    </row>
    <row r="3522" spans="1:2">
      <c r="A3522" t="str">
        <f>Input!U3526</f>
        <v>27-nov-2018</v>
      </c>
      <c r="B3522" s="25">
        <f>Input!Y3526</f>
        <v>30234.200000000252</v>
      </c>
    </row>
    <row r="3523" spans="1:2">
      <c r="A3523" t="str">
        <f>Input!U3527</f>
        <v>28-nov-2018</v>
      </c>
      <c r="B3523" s="25">
        <f>Input!Y3527</f>
        <v>30204.400000000252</v>
      </c>
    </row>
    <row r="3524" spans="1:2">
      <c r="A3524" t="str">
        <f>Input!U3528</f>
        <v>29-nov-2018</v>
      </c>
      <c r="B3524" s="25">
        <f>Input!Y3528</f>
        <v>30127.600000000253</v>
      </c>
    </row>
    <row r="3525" spans="1:2">
      <c r="A3525" t="str">
        <f>Input!U3529</f>
        <v>29-nov-2018</v>
      </c>
      <c r="B3525" s="25">
        <f>Input!Y3529</f>
        <v>30068.500000000255</v>
      </c>
    </row>
    <row r="3526" spans="1:2">
      <c r="A3526" t="str">
        <f>Input!U3530</f>
        <v>29-nov-2018</v>
      </c>
      <c r="B3526" s="25">
        <f>Input!Y3530</f>
        <v>30022.100000000253</v>
      </c>
    </row>
    <row r="3527" spans="1:2">
      <c r="A3527" t="str">
        <f>Input!U3531</f>
        <v>29-nov-2018</v>
      </c>
      <c r="B3527" s="25">
        <f>Input!Y3531</f>
        <v>30050.300000000254</v>
      </c>
    </row>
    <row r="3528" spans="1:2">
      <c r="A3528" t="str">
        <f>Input!U3532</f>
        <v>30-nov-2018</v>
      </c>
      <c r="B3528" s="25">
        <f>Input!Y3532</f>
        <v>30063.000000000255</v>
      </c>
    </row>
    <row r="3529" spans="1:2">
      <c r="A3529" t="str">
        <f>Input!U3533</f>
        <v>30-nov-2018</v>
      </c>
      <c r="B3529" s="25">
        <f>Input!Y3533</f>
        <v>30260.200000000255</v>
      </c>
    </row>
    <row r="3530" spans="1:2">
      <c r="A3530" t="str">
        <f>Input!U3534</f>
        <v xml:space="preserve">3-dic-2018 </v>
      </c>
      <c r="B3530" s="25">
        <f>Input!Y3534</f>
        <v>30236.000000000255</v>
      </c>
    </row>
    <row r="3531" spans="1:2">
      <c r="A3531" t="str">
        <f>Input!U3535</f>
        <v xml:space="preserve">4-dic-2018 </v>
      </c>
      <c r="B3531" s="25">
        <f>Input!Y3535</f>
        <v>30185.000000000255</v>
      </c>
    </row>
    <row r="3532" spans="1:2">
      <c r="A3532" t="str">
        <f>Input!U3536</f>
        <v xml:space="preserve">4-dic-2018 </v>
      </c>
      <c r="B3532" s="25">
        <f>Input!Y3536</f>
        <v>30367.900000000256</v>
      </c>
    </row>
    <row r="3533" spans="1:2">
      <c r="A3533" t="str">
        <f>Input!U3537</f>
        <v xml:space="preserve">4-dic-2018 </v>
      </c>
      <c r="B3533" s="25">
        <f>Input!Y3537</f>
        <v>30316.700000000255</v>
      </c>
    </row>
    <row r="3534" spans="1:2">
      <c r="A3534" t="str">
        <f>Input!U3538</f>
        <v xml:space="preserve">4-dic-2018 </v>
      </c>
      <c r="B3534" s="25">
        <f>Input!Y3538</f>
        <v>30346.100000000257</v>
      </c>
    </row>
    <row r="3535" spans="1:2">
      <c r="A3535" t="str">
        <f>Input!U3539</f>
        <v xml:space="preserve">4-dic-2018 </v>
      </c>
      <c r="B3535" s="25">
        <f>Input!Y3539</f>
        <v>30318.200000000255</v>
      </c>
    </row>
    <row r="3536" spans="1:2">
      <c r="A3536" t="str">
        <f>Input!U3540</f>
        <v xml:space="preserve">4-dic-2018 </v>
      </c>
      <c r="B3536" s="25">
        <f>Input!Y3540</f>
        <v>30271.400000000256</v>
      </c>
    </row>
    <row r="3537" spans="1:2">
      <c r="A3537" t="str">
        <f>Input!U3541</f>
        <v xml:space="preserve">5-dic-2018 </v>
      </c>
      <c r="B3537" s="25">
        <f>Input!Y3541</f>
        <v>30233.100000000257</v>
      </c>
    </row>
    <row r="3538" spans="1:2">
      <c r="A3538" t="str">
        <f>Input!U3542</f>
        <v xml:space="preserve">6-dic-2018 </v>
      </c>
      <c r="B3538" s="25">
        <f>Input!Y3542</f>
        <v>30215.300000000258</v>
      </c>
    </row>
    <row r="3539" spans="1:2">
      <c r="A3539" t="str">
        <f>Input!U3543</f>
        <v xml:space="preserve">6-dic-2018 </v>
      </c>
      <c r="B3539" s="25">
        <f>Input!Y3543</f>
        <v>30491.100000000257</v>
      </c>
    </row>
    <row r="3540" spans="1:2">
      <c r="A3540" t="str">
        <f>Input!U3544</f>
        <v xml:space="preserve">7-dic-2018 </v>
      </c>
      <c r="B3540" s="25">
        <f>Input!Y3544</f>
        <v>30444.600000000257</v>
      </c>
    </row>
    <row r="3541" spans="1:2">
      <c r="A3541" t="str">
        <f>Input!U3545</f>
        <v xml:space="preserve">7-dic-2018 </v>
      </c>
      <c r="B3541" s="25">
        <f>Input!Y3545</f>
        <v>30349.600000000257</v>
      </c>
    </row>
    <row r="3542" spans="1:2">
      <c r="A3542" t="str">
        <f>Input!U3546</f>
        <v xml:space="preserve">7-dic-2018 </v>
      </c>
      <c r="B3542" s="25">
        <f>Input!Y3546</f>
        <v>30290.100000000257</v>
      </c>
    </row>
    <row r="3543" spans="1:2">
      <c r="A3543" t="str">
        <f>Input!U3547</f>
        <v xml:space="preserve">7-dic-2018 </v>
      </c>
      <c r="B3543" s="25">
        <f>Input!Y3547</f>
        <v>30370.100000000257</v>
      </c>
    </row>
    <row r="3544" spans="1:2">
      <c r="A3544" t="str">
        <f>Input!U3548</f>
        <v>10-dic-2018</v>
      </c>
      <c r="B3544" s="25">
        <f>Input!Y3548</f>
        <v>30402.900000000256</v>
      </c>
    </row>
    <row r="3545" spans="1:2">
      <c r="A3545" t="str">
        <f>Input!U3549</f>
        <v>10-dic-2018</v>
      </c>
      <c r="B3545" s="25">
        <f>Input!Y3549</f>
        <v>30492.100000000257</v>
      </c>
    </row>
    <row r="3546" spans="1:2">
      <c r="A3546" t="str">
        <f>Input!U3550</f>
        <v>10-dic-2018</v>
      </c>
      <c r="B3546" s="25">
        <f>Input!Y3550</f>
        <v>30465.300000000258</v>
      </c>
    </row>
    <row r="3547" spans="1:2">
      <c r="A3547" t="str">
        <f>Input!U3551</f>
        <v>12-dic-2018</v>
      </c>
      <c r="B3547" s="25">
        <f>Input!Y3551</f>
        <v>30531.200000000259</v>
      </c>
    </row>
    <row r="3548" spans="1:2">
      <c r="A3548" t="str">
        <f>Input!U3552</f>
        <v>12-dic-2018</v>
      </c>
      <c r="B3548" s="25">
        <f>Input!Y3552</f>
        <v>30489.40000000026</v>
      </c>
    </row>
    <row r="3549" spans="1:2">
      <c r="A3549" t="str">
        <f>Input!U3553</f>
        <v>13-dic-2018</v>
      </c>
      <c r="B3549" s="25">
        <f>Input!Y3553</f>
        <v>30476.500000000258</v>
      </c>
    </row>
    <row r="3550" spans="1:2">
      <c r="A3550" t="str">
        <f>Input!U3554</f>
        <v>13-dic-2018</v>
      </c>
      <c r="B3550" s="25">
        <f>Input!Y3554</f>
        <v>30441.500000000258</v>
      </c>
    </row>
    <row r="3551" spans="1:2">
      <c r="A3551" t="str">
        <f>Input!U3555</f>
        <v>13-dic-2018</v>
      </c>
      <c r="B3551" s="25">
        <f>Input!Y3555</f>
        <v>30441.500000000258</v>
      </c>
    </row>
    <row r="3552" spans="1:2">
      <c r="A3552" t="str">
        <f>Input!U3556</f>
        <v>14-dic-2018</v>
      </c>
      <c r="B3552" s="25">
        <f>Input!Y3556</f>
        <v>30496.40000000026</v>
      </c>
    </row>
    <row r="3553" spans="1:2">
      <c r="A3553" t="str">
        <f>Input!U3557</f>
        <v>14-dic-2018</v>
      </c>
      <c r="B3553" s="25">
        <f>Input!Y3557</f>
        <v>30472.60000000026</v>
      </c>
    </row>
    <row r="3554" spans="1:2">
      <c r="A3554" t="str">
        <f>Input!U3558</f>
        <v>14-dic-2018</v>
      </c>
      <c r="B3554" s="25">
        <f>Input!Y3558</f>
        <v>30531.800000000261</v>
      </c>
    </row>
    <row r="3555" spans="1:2">
      <c r="A3555" t="str">
        <f>Input!U3559</f>
        <v>17-dic-2018</v>
      </c>
      <c r="B3555" s="25">
        <f>Input!Y3559</f>
        <v>30674.000000000262</v>
      </c>
    </row>
    <row r="3556" spans="1:2">
      <c r="A3556" t="str">
        <f>Input!U3560</f>
        <v>17-dic-2018</v>
      </c>
      <c r="B3556" s="25">
        <f>Input!Y3560</f>
        <v>30888.400000000263</v>
      </c>
    </row>
    <row r="3557" spans="1:2">
      <c r="A3557" t="str">
        <f>Input!U3561</f>
        <v>17-dic-2018</v>
      </c>
      <c r="B3557" s="25">
        <f>Input!Y3561</f>
        <v>30929.600000000264</v>
      </c>
    </row>
    <row r="3558" spans="1:2">
      <c r="A3558" t="str">
        <f>Input!U3562</f>
        <v>17-dic-2018</v>
      </c>
      <c r="B3558" s="25">
        <f>Input!Y3562</f>
        <v>30927.100000000264</v>
      </c>
    </row>
    <row r="3559" spans="1:2">
      <c r="A3559" t="str">
        <f>Input!U3563</f>
        <v>17-dic-2018</v>
      </c>
      <c r="B3559" s="25">
        <f>Input!Y3563</f>
        <v>30878.300000000265</v>
      </c>
    </row>
    <row r="3560" spans="1:2">
      <c r="A3560" t="str">
        <f>Input!U3564</f>
        <v>18-dic-2018</v>
      </c>
      <c r="B3560" s="25">
        <f>Input!Y3564</f>
        <v>30820.500000000266</v>
      </c>
    </row>
    <row r="3561" spans="1:2">
      <c r="A3561" t="str">
        <f>Input!U3565</f>
        <v>18-dic-2018</v>
      </c>
      <c r="B3561" s="25">
        <f>Input!Y3565</f>
        <v>30786.700000000266</v>
      </c>
    </row>
    <row r="3562" spans="1:2">
      <c r="A3562" t="str">
        <f>Input!U3566</f>
        <v>18-dic-2018</v>
      </c>
      <c r="B3562" s="25">
        <f>Input!Y3566</f>
        <v>30799.500000000266</v>
      </c>
    </row>
    <row r="3563" spans="1:2">
      <c r="A3563" t="str">
        <f>Input!U3567</f>
        <v>19-dic-2018</v>
      </c>
      <c r="B3563" s="25">
        <f>Input!Y3567</f>
        <v>30787.700000000266</v>
      </c>
    </row>
    <row r="3564" spans="1:2">
      <c r="A3564" t="str">
        <f>Input!U3568</f>
        <v>20-dic-2018</v>
      </c>
      <c r="B3564" s="25">
        <f>Input!Y3568</f>
        <v>30733.300000000265</v>
      </c>
    </row>
    <row r="3565" spans="1:2">
      <c r="A3565" t="str">
        <f>Input!U3569</f>
        <v>20-dic-2018</v>
      </c>
      <c r="B3565" s="25">
        <f>Input!Y3569</f>
        <v>30668.500000000266</v>
      </c>
    </row>
    <row r="3566" spans="1:2">
      <c r="A3566" t="str">
        <f>Input!U3570</f>
        <v>20-dic-2018</v>
      </c>
      <c r="B3566" s="25">
        <f>Input!Y3570</f>
        <v>30643.800000000265</v>
      </c>
    </row>
    <row r="3567" spans="1:2">
      <c r="A3567" t="str">
        <f>Input!U3571</f>
        <v>20-dic-2018</v>
      </c>
      <c r="B3567" s="25">
        <f>Input!Y3571</f>
        <v>30678.100000000264</v>
      </c>
    </row>
    <row r="3568" spans="1:2">
      <c r="A3568" t="str">
        <f>Input!U3572</f>
        <v>20-dic-2018</v>
      </c>
      <c r="B3568" s="25">
        <f>Input!Y3572</f>
        <v>30684.300000000265</v>
      </c>
    </row>
    <row r="3569" spans="1:2">
      <c r="A3569" t="str">
        <f>Input!U3573</f>
        <v>20-dic-2018</v>
      </c>
      <c r="B3569" s="25">
        <f>Input!Y3573</f>
        <v>30692.700000000266</v>
      </c>
    </row>
    <row r="3570" spans="1:2">
      <c r="A3570" t="str">
        <f>Input!U3574</f>
        <v>21-dic-2018</v>
      </c>
      <c r="B3570" s="25">
        <f>Input!Y3574</f>
        <v>30694.200000000266</v>
      </c>
    </row>
    <row r="3571" spans="1:2">
      <c r="A3571" t="str">
        <f>Input!U3575</f>
        <v>21-dic-2018</v>
      </c>
      <c r="B3571" s="25">
        <f>Input!Y3575</f>
        <v>30599.300000000265</v>
      </c>
    </row>
    <row r="3572" spans="1:2">
      <c r="A3572" t="str">
        <f>Input!U3576</f>
        <v>21-dic-2018</v>
      </c>
      <c r="B3572" s="25">
        <f>Input!Y3576</f>
        <v>30576.500000000266</v>
      </c>
    </row>
    <row r="3573" spans="1:2">
      <c r="A3573" t="str">
        <f>Input!U3577</f>
        <v>21-dic-2018</v>
      </c>
      <c r="B3573" s="25">
        <f>Input!Y3577</f>
        <v>30582.700000000266</v>
      </c>
    </row>
    <row r="3574" spans="1:2">
      <c r="A3574" t="str">
        <f>Input!U3578</f>
        <v>21-dic-2018</v>
      </c>
      <c r="B3574" s="25">
        <f>Input!Y3578</f>
        <v>30551.900000000267</v>
      </c>
    </row>
    <row r="3575" spans="1:2">
      <c r="A3575" t="str">
        <f>Input!U3579</f>
        <v>26-dic-2018</v>
      </c>
      <c r="B3575" s="25">
        <f>Input!Y3579</f>
        <v>30565.100000000268</v>
      </c>
    </row>
    <row r="3576" spans="1:2">
      <c r="A3576" t="str">
        <f>Input!U3580</f>
        <v>28-dic-2018</v>
      </c>
      <c r="B3576" s="25">
        <f>Input!Y3580</f>
        <v>30644.100000000268</v>
      </c>
    </row>
    <row r="3577" spans="1:2">
      <c r="A3577" t="str">
        <f>Input!U3581</f>
        <v>28-dic-2018</v>
      </c>
      <c r="B3577" s="25">
        <f>Input!Y3581</f>
        <v>30686.600000000268</v>
      </c>
    </row>
    <row r="3578" spans="1:2">
      <c r="A3578" t="str">
        <f>Input!U3582</f>
        <v>28-dic-2018</v>
      </c>
      <c r="B3578" s="25">
        <f>Input!Y3582</f>
        <v>30715.800000000268</v>
      </c>
    </row>
    <row r="3579" spans="1:2">
      <c r="A3579" t="str">
        <f>Input!U3583</f>
        <v>31-dic-2018</v>
      </c>
      <c r="B3579" s="25">
        <f>Input!Y3583</f>
        <v>30672.000000000269</v>
      </c>
    </row>
    <row r="3580" spans="1:2">
      <c r="A3580" t="str">
        <f>Input!U3584</f>
        <v>31-dic-2018</v>
      </c>
      <c r="B3580" s="25">
        <f>Input!Y3584</f>
        <v>30793.20000000027</v>
      </c>
    </row>
    <row r="3581" spans="1:2">
      <c r="A3581" t="str">
        <f>Input!U3585</f>
        <v>31-dic-2018</v>
      </c>
      <c r="B3581" s="25">
        <f>Input!Y3585</f>
        <v>30751.400000000271</v>
      </c>
    </row>
    <row r="3582" spans="1:2">
      <c r="A3582" t="str">
        <f>Input!U3586</f>
        <v xml:space="preserve">2-gen-2019 </v>
      </c>
      <c r="B3582" s="25">
        <f>Input!Y3586</f>
        <v>30770.900000000271</v>
      </c>
    </row>
    <row r="3583" spans="1:2">
      <c r="A3583" t="str">
        <f>Input!U3587</f>
        <v xml:space="preserve">2-gen-2019 </v>
      </c>
      <c r="B3583" s="25">
        <f>Input!Y3587</f>
        <v>30644.900000000271</v>
      </c>
    </row>
    <row r="3584" spans="1:2">
      <c r="A3584" t="str">
        <f>Input!U3588</f>
        <v xml:space="preserve">3-gen-2019 </v>
      </c>
      <c r="B3584" s="25">
        <f>Input!Y3588</f>
        <v>30584.600000000271</v>
      </c>
    </row>
    <row r="3585" spans="1:2">
      <c r="A3585" t="str">
        <f>Input!U3589</f>
        <v xml:space="preserve">3-gen-2019 </v>
      </c>
      <c r="B3585" s="25">
        <f>Input!Y3589</f>
        <v>30617.500000000273</v>
      </c>
    </row>
    <row r="3586" spans="1:2">
      <c r="A3586" t="str">
        <f>Input!U3590</f>
        <v xml:space="preserve">3-gen-2019 </v>
      </c>
      <c r="B3586" s="25">
        <f>Input!Y3590</f>
        <v>30637.100000000271</v>
      </c>
    </row>
    <row r="3587" spans="1:2">
      <c r="A3587" t="str">
        <f>Input!U3591</f>
        <v xml:space="preserve">3-gen-2019 </v>
      </c>
      <c r="B3587" s="25">
        <f>Input!Y3591</f>
        <v>30640.500000000273</v>
      </c>
    </row>
    <row r="3588" spans="1:2">
      <c r="A3588" t="str">
        <f>Input!U3592</f>
        <v xml:space="preserve">3-gen-2019 </v>
      </c>
      <c r="B3588" s="25">
        <f>Input!Y3592</f>
        <v>30600.400000000274</v>
      </c>
    </row>
    <row r="3589" spans="1:2">
      <c r="A3589" t="str">
        <f>Input!U3593</f>
        <v xml:space="preserve">3-gen-2019 </v>
      </c>
      <c r="B3589" s="25">
        <f>Input!Y3593</f>
        <v>30577.400000000274</v>
      </c>
    </row>
    <row r="3590" spans="1:2">
      <c r="A3590" t="str">
        <f>Input!U3594</f>
        <v xml:space="preserve">8-gen-2019 </v>
      </c>
      <c r="B3590" s="25">
        <f>Input!Y3594</f>
        <v>30508.900000000274</v>
      </c>
    </row>
    <row r="3591" spans="1:2">
      <c r="A3591" t="str">
        <f>Input!U3595</f>
        <v xml:space="preserve">8-gen-2019 </v>
      </c>
      <c r="B3591" s="25">
        <f>Input!Y3595</f>
        <v>30575.000000000273</v>
      </c>
    </row>
    <row r="3592" spans="1:2">
      <c r="A3592" t="str">
        <f>Input!U3596</f>
        <v xml:space="preserve">8-gen-2019 </v>
      </c>
      <c r="B3592" s="25">
        <f>Input!Y3596</f>
        <v>30511.100000000271</v>
      </c>
    </row>
    <row r="3593" spans="1:2">
      <c r="A3593" t="str">
        <f>Input!U3597</f>
        <v xml:space="preserve">8-gen-2019 </v>
      </c>
      <c r="B3593" s="25">
        <f>Input!Y3597</f>
        <v>30540.70000000027</v>
      </c>
    </row>
    <row r="3594" spans="1:2">
      <c r="A3594" t="str">
        <f>Input!U3598</f>
        <v xml:space="preserve">9-gen-2019 </v>
      </c>
      <c r="B3594" s="25">
        <f>Input!Y3598</f>
        <v>30529.100000000271</v>
      </c>
    </row>
    <row r="3595" spans="1:2">
      <c r="A3595" t="str">
        <f>Input!U3599</f>
        <v xml:space="preserve">9-gen-2019 </v>
      </c>
      <c r="B3595" s="25">
        <f>Input!Y3599</f>
        <v>30588.500000000273</v>
      </c>
    </row>
    <row r="3596" spans="1:2">
      <c r="A3596" t="str">
        <f>Input!U3600</f>
        <v xml:space="preserve">9-gen-2019 </v>
      </c>
      <c r="B3596" s="25">
        <f>Input!Y3600</f>
        <v>30575.700000000274</v>
      </c>
    </row>
    <row r="3597" spans="1:2">
      <c r="A3597" t="str">
        <f>Input!U3601</f>
        <v>10-gen-2019</v>
      </c>
      <c r="B3597" s="25">
        <f>Input!Y3601</f>
        <v>30638.400000000274</v>
      </c>
    </row>
    <row r="3598" spans="1:2">
      <c r="A3598" t="str">
        <f>Input!U3602</f>
        <v>10-gen-2019</v>
      </c>
      <c r="B3598" s="25">
        <f>Input!Y3602</f>
        <v>30640.000000000273</v>
      </c>
    </row>
    <row r="3599" spans="1:2">
      <c r="A3599" t="str">
        <f>Input!U3603</f>
        <v>10-gen-2019</v>
      </c>
      <c r="B3599" s="25">
        <f>Input!Y3603</f>
        <v>30695.800000000272</v>
      </c>
    </row>
    <row r="3600" spans="1:2">
      <c r="A3600" t="str">
        <f>Input!U3604</f>
        <v>11-gen-2019</v>
      </c>
      <c r="B3600" s="25">
        <f>Input!Y3604</f>
        <v>30698.600000000271</v>
      </c>
    </row>
    <row r="3601" spans="1:2">
      <c r="A3601" t="str">
        <f>Input!U3605</f>
        <v>11-gen-2019</v>
      </c>
      <c r="B3601" s="25">
        <f>Input!Y3605</f>
        <v>30699.000000000273</v>
      </c>
    </row>
    <row r="3602" spans="1:2">
      <c r="A3602" t="str">
        <f>Input!U3606</f>
        <v>11-gen-2019</v>
      </c>
      <c r="B3602" s="25">
        <f>Input!Y3606</f>
        <v>30695.500000000273</v>
      </c>
    </row>
    <row r="3603" spans="1:2">
      <c r="A3603" t="str">
        <f>Input!U3607</f>
        <v>11-gen-2019</v>
      </c>
      <c r="B3603" s="25">
        <f>Input!Y3607</f>
        <v>30808.900000000274</v>
      </c>
    </row>
    <row r="3604" spans="1:2">
      <c r="A3604" t="str">
        <f>Input!U3608</f>
        <v>14-gen-2019</v>
      </c>
      <c r="B3604" s="25">
        <f>Input!Y3608</f>
        <v>30723.900000000274</v>
      </c>
    </row>
    <row r="3605" spans="1:2">
      <c r="A3605" t="str">
        <f>Input!U3609</f>
        <v>14-gen-2019</v>
      </c>
      <c r="B3605" s="25">
        <f>Input!Y3609</f>
        <v>30740.500000000273</v>
      </c>
    </row>
    <row r="3606" spans="1:2">
      <c r="A3606" t="str">
        <f>Input!U3610</f>
        <v>14-gen-2019</v>
      </c>
      <c r="B3606" s="25">
        <f>Input!Y3610</f>
        <v>30811.700000000274</v>
      </c>
    </row>
    <row r="3607" spans="1:2">
      <c r="A3607" t="str">
        <f>Input!U3611</f>
        <v>14-gen-2019</v>
      </c>
      <c r="B3607" s="25">
        <f>Input!Y3611</f>
        <v>30776.800000000272</v>
      </c>
    </row>
    <row r="3608" spans="1:2">
      <c r="A3608" t="str">
        <f>Input!U3612</f>
        <v>15-gen-2019</v>
      </c>
      <c r="B3608" s="25">
        <f>Input!Y3612</f>
        <v>30754.000000000273</v>
      </c>
    </row>
    <row r="3609" spans="1:2">
      <c r="A3609" t="str">
        <f>Input!U3613</f>
        <v>15-gen-2019</v>
      </c>
      <c r="B3609" s="25">
        <f>Input!Y3613</f>
        <v>30769.500000000273</v>
      </c>
    </row>
    <row r="3610" spans="1:2">
      <c r="A3610" t="str">
        <f>Input!U3614</f>
        <v>15-gen-2019</v>
      </c>
      <c r="B3610" s="25">
        <f>Input!Y3614</f>
        <v>30729.700000000274</v>
      </c>
    </row>
    <row r="3611" spans="1:2">
      <c r="A3611" t="str">
        <f>Input!U3615</f>
        <v>15-gen-2019</v>
      </c>
      <c r="B3611" s="25">
        <f>Input!Y3615</f>
        <v>30750.600000000275</v>
      </c>
    </row>
    <row r="3612" spans="1:2">
      <c r="A3612" t="str">
        <f>Input!U3616</f>
        <v>17-gen-2019</v>
      </c>
      <c r="B3612" s="25">
        <f>Input!Y3616</f>
        <v>30778.400000000274</v>
      </c>
    </row>
    <row r="3613" spans="1:2">
      <c r="A3613" t="str">
        <f>Input!U3617</f>
        <v>17-gen-2019</v>
      </c>
      <c r="B3613" s="25">
        <f>Input!Y3617</f>
        <v>30771.600000000275</v>
      </c>
    </row>
    <row r="3614" spans="1:2">
      <c r="A3614" t="str">
        <f>Input!U3618</f>
        <v>22-gen-2019</v>
      </c>
      <c r="B3614" s="25">
        <f>Input!Y3618</f>
        <v>30771.800000000276</v>
      </c>
    </row>
    <row r="3615" spans="1:2">
      <c r="A3615" t="str">
        <f>Input!U3619</f>
        <v>22-gen-2019</v>
      </c>
      <c r="B3615" s="25">
        <f>Input!Y3619</f>
        <v>30773.400000000274</v>
      </c>
    </row>
    <row r="3616" spans="1:2">
      <c r="A3616" t="str">
        <f>Input!U3620</f>
        <v>22-gen-2019</v>
      </c>
      <c r="B3616" s="25">
        <f>Input!Y3620</f>
        <v>30710.900000000274</v>
      </c>
    </row>
    <row r="3617" spans="1:2">
      <c r="A3617" t="str">
        <f>Input!U3621</f>
        <v>22-gen-2019</v>
      </c>
      <c r="B3617" s="25">
        <f>Input!Y3621</f>
        <v>30676.200000000274</v>
      </c>
    </row>
    <row r="3618" spans="1:2">
      <c r="A3618" t="str">
        <f>Input!U3622</f>
        <v>23-gen-2019</v>
      </c>
      <c r="B3618" s="25">
        <f>Input!Y3622</f>
        <v>30663.400000000274</v>
      </c>
    </row>
    <row r="3619" spans="1:2">
      <c r="A3619" t="str">
        <f>Input!U3623</f>
        <v>23-gen-2019</v>
      </c>
      <c r="B3619" s="25">
        <f>Input!Y3623</f>
        <v>30615.600000000275</v>
      </c>
    </row>
    <row r="3620" spans="1:2">
      <c r="A3620" t="str">
        <f>Input!U3624</f>
        <v>23-gen-2019</v>
      </c>
      <c r="B3620" s="25">
        <f>Input!Y3624</f>
        <v>30539.800000000276</v>
      </c>
    </row>
    <row r="3621" spans="1:2">
      <c r="A3621" t="str">
        <f>Input!U3625</f>
        <v>24-gen-2019</v>
      </c>
      <c r="B3621" s="25">
        <f>Input!Y3625</f>
        <v>30545.300000000276</v>
      </c>
    </row>
    <row r="3622" spans="1:2">
      <c r="A3622" t="str">
        <f>Input!U3626</f>
        <v>24-gen-2019</v>
      </c>
      <c r="B3622" s="25">
        <f>Input!Y3626</f>
        <v>30562.500000000276</v>
      </c>
    </row>
    <row r="3623" spans="1:2">
      <c r="A3623" t="str">
        <f>Input!U3627</f>
        <v>28-gen-2019</v>
      </c>
      <c r="B3623" s="25">
        <f>Input!Y3627</f>
        <v>30534.200000000277</v>
      </c>
    </row>
    <row r="3624" spans="1:2">
      <c r="A3624" t="str">
        <f>Input!U3628</f>
        <v>29-gen-2019</v>
      </c>
      <c r="B3624" s="25">
        <f>Input!Y3628</f>
        <v>30530.400000000278</v>
      </c>
    </row>
    <row r="3625" spans="1:2">
      <c r="A3625" t="str">
        <f>Input!U3629</f>
        <v>29-gen-2019</v>
      </c>
      <c r="B3625" s="25">
        <f>Input!Y3629</f>
        <v>30501.600000000279</v>
      </c>
    </row>
    <row r="3626" spans="1:2">
      <c r="A3626" t="str">
        <f>Input!U3630</f>
        <v>29-gen-2019</v>
      </c>
      <c r="B3626" s="25">
        <f>Input!Y3630</f>
        <v>30461.800000000279</v>
      </c>
    </row>
    <row r="3627" spans="1:2">
      <c r="A3627" t="str">
        <f>Input!U3631</f>
        <v>30-gen-2019</v>
      </c>
      <c r="B3627" s="25">
        <f>Input!Y3631</f>
        <v>30466.600000000279</v>
      </c>
    </row>
    <row r="3628" spans="1:2">
      <c r="A3628" t="str">
        <f>Input!U3632</f>
        <v>30-gen-2019</v>
      </c>
      <c r="B3628" s="25">
        <f>Input!Y3632</f>
        <v>30412.100000000279</v>
      </c>
    </row>
    <row r="3629" spans="1:2">
      <c r="A3629" t="str">
        <f>Input!U3633</f>
        <v>30-gen-2019</v>
      </c>
      <c r="B3629" s="25">
        <f>Input!Y3633</f>
        <v>30345.00000000028</v>
      </c>
    </row>
    <row r="3630" spans="1:2">
      <c r="A3630" t="str">
        <f>Input!U3634</f>
        <v>30-gen-2019</v>
      </c>
      <c r="B3630" s="25">
        <f>Input!Y3634</f>
        <v>30382.800000000279</v>
      </c>
    </row>
    <row r="3631" spans="1:2">
      <c r="A3631" t="str">
        <f>Input!U3635</f>
        <v>30-gen-2019</v>
      </c>
      <c r="B3631" s="25">
        <f>Input!Y3635</f>
        <v>30383.00000000028</v>
      </c>
    </row>
    <row r="3632" spans="1:2">
      <c r="A3632" t="str">
        <f>Input!U3636</f>
        <v>31-gen-2019</v>
      </c>
      <c r="B3632" s="25">
        <f>Input!Y3636</f>
        <v>30433.400000000282</v>
      </c>
    </row>
    <row r="3633" spans="1:2">
      <c r="A3633" t="str">
        <f>Input!U3637</f>
        <v>31-gen-2019</v>
      </c>
      <c r="B3633" s="25">
        <f>Input!Y3637</f>
        <v>30713.800000000283</v>
      </c>
    </row>
    <row r="3634" spans="1:2">
      <c r="A3634" t="str">
        <f>Input!U3638</f>
        <v>31-gen-2019</v>
      </c>
      <c r="B3634" s="25">
        <f>Input!Y3638</f>
        <v>30752.000000000284</v>
      </c>
    </row>
    <row r="3635" spans="1:2">
      <c r="A3635" t="str">
        <f>Input!U3639</f>
        <v>31-gen-2019</v>
      </c>
      <c r="B3635" s="25">
        <f>Input!Y3639</f>
        <v>30679.200000000284</v>
      </c>
    </row>
    <row r="3636" spans="1:2">
      <c r="A3636" t="str">
        <f>Input!U3640</f>
        <v>31-gen-2019</v>
      </c>
      <c r="B3636" s="25">
        <f>Input!Y3640</f>
        <v>30655.900000000285</v>
      </c>
    </row>
    <row r="3637" spans="1:2">
      <c r="A3637" t="str">
        <f>Input!U3641</f>
        <v xml:space="preserve">1-feb-2019 </v>
      </c>
      <c r="B3637" s="25">
        <f>Input!Y3641</f>
        <v>30679.500000000284</v>
      </c>
    </row>
    <row r="3638" spans="1:2">
      <c r="A3638" t="str">
        <f>Input!U3642</f>
        <v xml:space="preserve">1-feb-2019 </v>
      </c>
      <c r="B3638" s="25">
        <f>Input!Y3642</f>
        <v>30633.500000000284</v>
      </c>
    </row>
    <row r="3639" spans="1:2">
      <c r="A3639" t="str">
        <f>Input!U3643</f>
        <v xml:space="preserve">1-feb-2019 </v>
      </c>
      <c r="B3639" s="25">
        <f>Input!Y3643</f>
        <v>30629.300000000283</v>
      </c>
    </row>
    <row r="3640" spans="1:2">
      <c r="A3640" t="str">
        <f>Input!U3644</f>
        <v xml:space="preserve">4-feb-2019 </v>
      </c>
      <c r="B3640" s="25">
        <f>Input!Y3644</f>
        <v>30595.500000000284</v>
      </c>
    </row>
    <row r="3641" spans="1:2">
      <c r="A3641" t="str">
        <f>Input!U3645</f>
        <v xml:space="preserve">4-feb-2019 </v>
      </c>
      <c r="B3641" s="25">
        <f>Input!Y3645</f>
        <v>30534.600000000282</v>
      </c>
    </row>
    <row r="3642" spans="1:2">
      <c r="A3642" t="str">
        <f>Input!U3646</f>
        <v xml:space="preserve">4-feb-2019 </v>
      </c>
      <c r="B3642" s="25">
        <f>Input!Y3646</f>
        <v>30464.600000000282</v>
      </c>
    </row>
    <row r="3643" spans="1:2">
      <c r="A3643" t="str">
        <f>Input!U3647</f>
        <v xml:space="preserve">4-feb-2019 </v>
      </c>
      <c r="B3643" s="25">
        <f>Input!Y3647</f>
        <v>30632.500000000284</v>
      </c>
    </row>
    <row r="3644" spans="1:2">
      <c r="A3644" t="str">
        <f>Input!U3648</f>
        <v xml:space="preserve">5-feb-2019 </v>
      </c>
      <c r="B3644" s="25">
        <f>Input!Y3648</f>
        <v>30785.300000000283</v>
      </c>
    </row>
    <row r="3645" spans="1:2">
      <c r="A3645" t="str">
        <f>Input!U3649</f>
        <v xml:space="preserve">6-feb-2019 </v>
      </c>
      <c r="B3645" s="25">
        <f>Input!Y3649</f>
        <v>30779.100000000282</v>
      </c>
    </row>
    <row r="3646" spans="1:2">
      <c r="A3646" t="str">
        <f>Input!U3650</f>
        <v xml:space="preserve">7-feb-2019 </v>
      </c>
      <c r="B3646" s="25">
        <f>Input!Y3650</f>
        <v>30962.700000000281</v>
      </c>
    </row>
    <row r="3647" spans="1:2">
      <c r="A3647" t="str">
        <f>Input!U3651</f>
        <v xml:space="preserve">8-feb-2019 </v>
      </c>
      <c r="B3647" s="25">
        <f>Input!Y3651</f>
        <v>30901.900000000282</v>
      </c>
    </row>
    <row r="3648" spans="1:2">
      <c r="A3648" t="str">
        <f>Input!U3652</f>
        <v xml:space="preserve">8-feb-2019 </v>
      </c>
      <c r="B3648" s="25">
        <f>Input!Y3652</f>
        <v>30924.100000000282</v>
      </c>
    </row>
    <row r="3649" spans="1:2">
      <c r="A3649" t="str">
        <f>Input!U3653</f>
        <v xml:space="preserve">8-feb-2019 </v>
      </c>
      <c r="B3649" s="25">
        <f>Input!Y3653</f>
        <v>30909.800000000283</v>
      </c>
    </row>
    <row r="3650" spans="1:2">
      <c r="A3650" t="str">
        <f>Input!U3654</f>
        <v xml:space="preserve">8-feb-2019 </v>
      </c>
      <c r="B3650" s="25">
        <f>Input!Y3654</f>
        <v>30790.700000000284</v>
      </c>
    </row>
    <row r="3651" spans="1:2">
      <c r="A3651" t="str">
        <f>Input!U3655</f>
        <v>11-feb-2019</v>
      </c>
      <c r="B3651" s="25">
        <f>Input!Y3655</f>
        <v>30837.100000000286</v>
      </c>
    </row>
    <row r="3652" spans="1:2">
      <c r="A3652" t="str">
        <f>Input!U3656</f>
        <v>12-feb-2019</v>
      </c>
      <c r="B3652" s="25">
        <f>Input!Y3656</f>
        <v>30929.800000000287</v>
      </c>
    </row>
    <row r="3653" spans="1:2">
      <c r="A3653" t="str">
        <f>Input!U3657</f>
        <v>14-feb-2019</v>
      </c>
      <c r="B3653" s="25">
        <f>Input!Y3657</f>
        <v>30972.000000000287</v>
      </c>
    </row>
    <row r="3654" spans="1:2">
      <c r="A3654" t="str">
        <f>Input!U3658</f>
        <v>14-feb-2019</v>
      </c>
      <c r="B3654" s="25">
        <f>Input!Y3658</f>
        <v>30906.900000000289</v>
      </c>
    </row>
    <row r="3655" spans="1:2">
      <c r="A3655" t="str">
        <f>Input!U3659</f>
        <v>14-feb-2019</v>
      </c>
      <c r="B3655" s="25">
        <f>Input!Y3659</f>
        <v>30930.500000000287</v>
      </c>
    </row>
    <row r="3656" spans="1:2">
      <c r="A3656" t="str">
        <f>Input!U3660</f>
        <v>15-feb-2019</v>
      </c>
      <c r="B3656" s="25">
        <f>Input!Y3660</f>
        <v>31150.700000000288</v>
      </c>
    </row>
    <row r="3657" spans="1:2">
      <c r="A3657" t="str">
        <f>Input!U3661</f>
        <v>15-feb-2019</v>
      </c>
      <c r="B3657" s="25">
        <f>Input!Y3661</f>
        <v>31317.500000000287</v>
      </c>
    </row>
    <row r="3658" spans="1:2">
      <c r="A3658" t="str">
        <f>Input!U3662</f>
        <v>15-feb-2019</v>
      </c>
      <c r="B3658" s="25">
        <f>Input!Y3662</f>
        <v>31668.100000000286</v>
      </c>
    </row>
    <row r="3659" spans="1:2">
      <c r="A3659" t="str">
        <f>Input!U3663</f>
        <v>19-feb-2019</v>
      </c>
      <c r="B3659" s="25">
        <f>Input!Y3663</f>
        <v>31611.200000000284</v>
      </c>
    </row>
    <row r="3660" spans="1:2">
      <c r="A3660" t="str">
        <f>Input!U3664</f>
        <v>19-feb-2019</v>
      </c>
      <c r="B3660" s="25">
        <f>Input!Y3664</f>
        <v>31564.000000000284</v>
      </c>
    </row>
    <row r="3661" spans="1:2">
      <c r="A3661" t="str">
        <f>Input!U3665</f>
        <v>19-feb-2019</v>
      </c>
      <c r="B3661" s="25">
        <f>Input!Y3665</f>
        <v>31506.200000000284</v>
      </c>
    </row>
    <row r="3662" spans="1:2">
      <c r="A3662" t="str">
        <f>Input!U3666</f>
        <v>19-feb-2019</v>
      </c>
      <c r="B3662" s="25">
        <f>Input!Y3666</f>
        <v>31440.400000000285</v>
      </c>
    </row>
    <row r="3663" spans="1:2">
      <c r="A3663" t="str">
        <f>Input!U3667</f>
        <v>19-feb-2019</v>
      </c>
      <c r="B3663" s="25">
        <f>Input!Y3667</f>
        <v>31363.100000000286</v>
      </c>
    </row>
    <row r="3664" spans="1:2">
      <c r="A3664" t="str">
        <f>Input!U3668</f>
        <v>19-feb-2019</v>
      </c>
      <c r="B3664" s="25">
        <f>Input!Y3668</f>
        <v>31311.600000000286</v>
      </c>
    </row>
    <row r="3665" spans="1:2">
      <c r="A3665" t="str">
        <f>Input!U3669</f>
        <v>20-feb-2019</v>
      </c>
      <c r="B3665" s="25">
        <f>Input!Y3669</f>
        <v>31235.600000000286</v>
      </c>
    </row>
    <row r="3666" spans="1:2">
      <c r="A3666" t="str">
        <f>Input!U3670</f>
        <v>20-feb-2019</v>
      </c>
      <c r="B3666" s="25">
        <f>Input!Y3670</f>
        <v>31132.400000000285</v>
      </c>
    </row>
    <row r="3667" spans="1:2">
      <c r="A3667" t="str">
        <f>Input!U3671</f>
        <v>20-feb-2019</v>
      </c>
      <c r="B3667" s="25">
        <f>Input!Y3671</f>
        <v>31139.500000000284</v>
      </c>
    </row>
    <row r="3668" spans="1:2">
      <c r="A3668" t="str">
        <f>Input!U3672</f>
        <v>20-feb-2019</v>
      </c>
      <c r="B3668" s="25">
        <f>Input!Y3672</f>
        <v>31151.700000000284</v>
      </c>
    </row>
    <row r="3669" spans="1:2">
      <c r="A3669" t="str">
        <f>Input!U3673</f>
        <v>21-feb-2019</v>
      </c>
      <c r="B3669" s="25">
        <f>Input!Y3673</f>
        <v>31125.300000000283</v>
      </c>
    </row>
    <row r="3670" spans="1:2">
      <c r="A3670" t="str">
        <f>Input!U3674</f>
        <v>21-feb-2019</v>
      </c>
      <c r="B3670" s="25">
        <f>Input!Y3674</f>
        <v>31103.300000000283</v>
      </c>
    </row>
    <row r="3671" spans="1:2">
      <c r="A3671" t="str">
        <f>Input!U3675</f>
        <v>22-feb-2019</v>
      </c>
      <c r="B3671" s="25">
        <f>Input!Y3675</f>
        <v>31027.500000000284</v>
      </c>
    </row>
    <row r="3672" spans="1:2">
      <c r="A3672" t="str">
        <f>Input!U3676</f>
        <v>25-feb-2019</v>
      </c>
      <c r="B3672" s="25">
        <f>Input!Y3676</f>
        <v>31008.100000000282</v>
      </c>
    </row>
    <row r="3673" spans="1:2">
      <c r="A3673" t="str">
        <f>Input!U3677</f>
        <v>25-feb-2019</v>
      </c>
      <c r="B3673" s="25">
        <f>Input!Y3677</f>
        <v>31039.300000000283</v>
      </c>
    </row>
    <row r="3674" spans="1:2">
      <c r="A3674" t="str">
        <f>Input!U3678</f>
        <v>25-feb-2019</v>
      </c>
      <c r="B3674" s="25">
        <f>Input!Y3678</f>
        <v>30977.100000000282</v>
      </c>
    </row>
    <row r="3675" spans="1:2">
      <c r="A3675" t="str">
        <f>Input!U3679</f>
        <v>26-feb-2019</v>
      </c>
      <c r="B3675" s="25">
        <f>Input!Y3679</f>
        <v>31063.300000000283</v>
      </c>
    </row>
    <row r="3676" spans="1:2">
      <c r="A3676" t="str">
        <f>Input!U3680</f>
        <v>27-feb-2019</v>
      </c>
      <c r="B3676" s="25">
        <f>Input!Y3680</f>
        <v>31035.700000000284</v>
      </c>
    </row>
    <row r="3677" spans="1:2">
      <c r="A3677" t="str">
        <f>Input!U3681</f>
        <v>28-feb-2019</v>
      </c>
      <c r="B3677" s="25">
        <f>Input!Y3681</f>
        <v>31140.900000000285</v>
      </c>
    </row>
    <row r="3678" spans="1:2">
      <c r="A3678" t="str">
        <f>Input!U3682</f>
        <v>28-feb-2019</v>
      </c>
      <c r="B3678" s="25">
        <f>Input!Y3682</f>
        <v>31115.100000000286</v>
      </c>
    </row>
    <row r="3679" spans="1:2">
      <c r="A3679" t="str">
        <f>Input!U3683</f>
        <v>28-feb-2019</v>
      </c>
      <c r="B3679" s="25">
        <f>Input!Y3683</f>
        <v>31170.400000000285</v>
      </c>
    </row>
    <row r="3680" spans="1:2">
      <c r="A3680" t="str">
        <f>Input!U3684</f>
        <v xml:space="preserve">1-mar-2019 </v>
      </c>
      <c r="B3680" s="25">
        <f>Input!Y3684</f>
        <v>31100.900000000285</v>
      </c>
    </row>
    <row r="3681" spans="1:2">
      <c r="A3681" t="str">
        <f>Input!U3685</f>
        <v xml:space="preserve">1-mar-2019 </v>
      </c>
      <c r="B3681" s="25">
        <f>Input!Y3685</f>
        <v>31064.800000000287</v>
      </c>
    </row>
    <row r="3682" spans="1:2">
      <c r="A3682" t="str">
        <f>Input!U3686</f>
        <v xml:space="preserve">4-mar-2019 </v>
      </c>
      <c r="B3682" s="25">
        <f>Input!Y3686</f>
        <v>31104.900000000285</v>
      </c>
    </row>
    <row r="3683" spans="1:2">
      <c r="A3683" t="str">
        <f>Input!U3687</f>
        <v xml:space="preserve">4-mar-2019 </v>
      </c>
      <c r="B3683" s="25">
        <f>Input!Y3687</f>
        <v>31074.400000000285</v>
      </c>
    </row>
    <row r="3684" spans="1:2">
      <c r="A3684" t="str">
        <f>Input!U3688</f>
        <v xml:space="preserve">5-mar-2019 </v>
      </c>
      <c r="B3684" s="25">
        <f>Input!Y3688</f>
        <v>31105.200000000284</v>
      </c>
    </row>
    <row r="3685" spans="1:2">
      <c r="A3685" t="str">
        <f>Input!U3689</f>
        <v xml:space="preserve">5-mar-2019 </v>
      </c>
      <c r="B3685" s="25">
        <f>Input!Y3689</f>
        <v>31084.400000000285</v>
      </c>
    </row>
    <row r="3686" spans="1:2">
      <c r="A3686" t="str">
        <f>Input!U3690</f>
        <v xml:space="preserve">6-mar-2019 </v>
      </c>
      <c r="B3686" s="25">
        <f>Input!Y3690</f>
        <v>31040.600000000286</v>
      </c>
    </row>
    <row r="3687" spans="1:2">
      <c r="A3687" t="str">
        <f>Input!U3691</f>
        <v xml:space="preserve">7-mar-2019 </v>
      </c>
      <c r="B3687" s="25">
        <f>Input!Y3691</f>
        <v>31019.600000000286</v>
      </c>
    </row>
    <row r="3688" spans="1:2">
      <c r="A3688" t="str">
        <f>Input!U3692</f>
        <v xml:space="preserve">8-mar-2019 </v>
      </c>
      <c r="B3688" s="25">
        <f>Input!Y3692</f>
        <v>31016.700000000284</v>
      </c>
    </row>
    <row r="3689" spans="1:2">
      <c r="A3689" t="str">
        <f>Input!U3693</f>
        <v>11-mar-2019</v>
      </c>
      <c r="B3689" s="25">
        <f>Input!Y3693</f>
        <v>31103.500000000284</v>
      </c>
    </row>
    <row r="3690" spans="1:2">
      <c r="A3690" t="str">
        <f>Input!U3694</f>
        <v>12-mar-2019</v>
      </c>
      <c r="B3690" s="25">
        <f>Input!Y3694</f>
        <v>31174.100000000282</v>
      </c>
    </row>
    <row r="3691" spans="1:2">
      <c r="A3691" t="str">
        <f>Input!U3695</f>
        <v>12-mar-2019</v>
      </c>
      <c r="B3691" s="25">
        <f>Input!Y3695</f>
        <v>31200.600000000282</v>
      </c>
    </row>
    <row r="3692" spans="1:2">
      <c r="A3692" t="str">
        <f>Input!U3696</f>
        <v>12-mar-2019</v>
      </c>
      <c r="B3692" s="25">
        <f>Input!Y3696</f>
        <v>31194.600000000282</v>
      </c>
    </row>
    <row r="3693" spans="1:2">
      <c r="A3693" t="str">
        <f>Input!U3697</f>
        <v>12-mar-2019</v>
      </c>
      <c r="B3693" s="25">
        <f>Input!Y3697</f>
        <v>31178.500000000284</v>
      </c>
    </row>
    <row r="3694" spans="1:2">
      <c r="A3694" t="str">
        <f>Input!U3698</f>
        <v>14-mar-2019</v>
      </c>
      <c r="B3694" s="25">
        <f>Input!Y3698</f>
        <v>31099.500000000284</v>
      </c>
    </row>
    <row r="3695" spans="1:2">
      <c r="A3695" t="str">
        <f>Input!U3699</f>
        <v>14-mar-2019</v>
      </c>
      <c r="B3695" s="25">
        <f>Input!Y3699</f>
        <v>31067.800000000283</v>
      </c>
    </row>
    <row r="3696" spans="1:2">
      <c r="A3696" t="str">
        <f>Input!U3700</f>
        <v>14-mar-2019</v>
      </c>
      <c r="B3696" s="25">
        <f>Input!Y3700</f>
        <v>31033.000000000284</v>
      </c>
    </row>
    <row r="3697" spans="1:2">
      <c r="A3697" t="str">
        <f>Input!U3701</f>
        <v>15-mar-2019</v>
      </c>
      <c r="B3697" s="25">
        <f>Input!Y3701</f>
        <v>31060.200000000284</v>
      </c>
    </row>
    <row r="3698" spans="1:2">
      <c r="A3698" t="str">
        <f>Input!U3702</f>
        <v>18-mar-2019</v>
      </c>
      <c r="B3698" s="25">
        <f>Input!Y3702</f>
        <v>31017.400000000285</v>
      </c>
    </row>
    <row r="3699" spans="1:2">
      <c r="A3699" t="str">
        <f>Input!U3703</f>
        <v>18-mar-2019</v>
      </c>
      <c r="B3699" s="25">
        <f>Input!Y3703</f>
        <v>31002.600000000286</v>
      </c>
    </row>
    <row r="3700" spans="1:2">
      <c r="A3700" t="str">
        <f>Input!U3704</f>
        <v>19-mar-2019</v>
      </c>
      <c r="B3700" s="25">
        <f>Input!Y3704</f>
        <v>31047.800000000287</v>
      </c>
    </row>
    <row r="3701" spans="1:2">
      <c r="A3701" t="str">
        <f>Input!U3705</f>
        <v>19-mar-2019</v>
      </c>
      <c r="B3701" s="25">
        <f>Input!Y3705</f>
        <v>31016.600000000286</v>
      </c>
    </row>
    <row r="3702" spans="1:2">
      <c r="A3702" t="str">
        <f>Input!U3706</f>
        <v>20-mar-2019</v>
      </c>
      <c r="B3702" s="25">
        <f>Input!Y3706</f>
        <v>31008.300000000287</v>
      </c>
    </row>
    <row r="3703" spans="1:2">
      <c r="A3703" t="str">
        <f>Input!U3707</f>
        <v>20-mar-2019</v>
      </c>
      <c r="B3703" s="25">
        <f>Input!Y3707</f>
        <v>30970.800000000287</v>
      </c>
    </row>
    <row r="3704" spans="1:2">
      <c r="A3704" t="str">
        <f>Input!U3708</f>
        <v>21-mar-2019</v>
      </c>
      <c r="B3704" s="25">
        <f>Input!Y3708</f>
        <v>30953.000000000287</v>
      </c>
    </row>
    <row r="3705" spans="1:2">
      <c r="A3705" t="str">
        <f>Input!U3709</f>
        <v>21-mar-2019</v>
      </c>
      <c r="B3705" s="25">
        <f>Input!Y3709</f>
        <v>31002.300000000287</v>
      </c>
    </row>
    <row r="3706" spans="1:2">
      <c r="A3706" t="str">
        <f>Input!U3710</f>
        <v>22-mar-2019</v>
      </c>
      <c r="B3706" s="25">
        <f>Input!Y3710</f>
        <v>30955.500000000287</v>
      </c>
    </row>
    <row r="3707" spans="1:2">
      <c r="A3707" t="str">
        <f>Input!U3711</f>
        <v>22-mar-2019</v>
      </c>
      <c r="B3707" s="25">
        <f>Input!Y3711</f>
        <v>31182.700000000288</v>
      </c>
    </row>
    <row r="3708" spans="1:2">
      <c r="A3708" t="str">
        <f>Input!U3712</f>
        <v>25-mar-2019</v>
      </c>
      <c r="B3708" s="25">
        <f>Input!Y3712</f>
        <v>31184.700000000288</v>
      </c>
    </row>
    <row r="3709" spans="1:2">
      <c r="A3709" t="str">
        <f>Input!U3713</f>
        <v>25-mar-2019</v>
      </c>
      <c r="B3709" s="25">
        <f>Input!Y3713</f>
        <v>31196.400000000289</v>
      </c>
    </row>
    <row r="3710" spans="1:2">
      <c r="A3710" t="str">
        <f>Input!U3714</f>
        <v>25-mar-2019</v>
      </c>
      <c r="B3710" s="25">
        <f>Input!Y3714</f>
        <v>31212.60000000029</v>
      </c>
    </row>
    <row r="3711" spans="1:2">
      <c r="A3711" t="str">
        <f>Input!U3715</f>
        <v>26-mar-2019</v>
      </c>
      <c r="B3711" s="25">
        <f>Input!Y3715</f>
        <v>31271.900000000289</v>
      </c>
    </row>
    <row r="3712" spans="1:2">
      <c r="A3712" t="str">
        <f>Input!U3716</f>
        <v>26-mar-2019</v>
      </c>
      <c r="B3712" s="25">
        <f>Input!Y3716</f>
        <v>31285.10000000029</v>
      </c>
    </row>
    <row r="3713" spans="1:2">
      <c r="A3713" t="str">
        <f>Input!U3717</f>
        <v>27-mar-2019</v>
      </c>
      <c r="B3713" s="25">
        <f>Input!Y3717</f>
        <v>31225.30000000029</v>
      </c>
    </row>
    <row r="3714" spans="1:2">
      <c r="A3714" t="str">
        <f>Input!U3718</f>
        <v>27-mar-2019</v>
      </c>
      <c r="B3714" s="25">
        <f>Input!Y3718</f>
        <v>31317.000000000291</v>
      </c>
    </row>
    <row r="3715" spans="1:2">
      <c r="A3715" t="str">
        <f>Input!U3719</f>
        <v>27-mar-2019</v>
      </c>
      <c r="B3715" s="25">
        <f>Input!Y3719</f>
        <v>31306.30000000029</v>
      </c>
    </row>
    <row r="3716" spans="1:2">
      <c r="A3716" t="str">
        <f>Input!U3720</f>
        <v>27-mar-2019</v>
      </c>
      <c r="B3716" s="25">
        <f>Input!Y3720</f>
        <v>31333.900000000289</v>
      </c>
    </row>
    <row r="3717" spans="1:2">
      <c r="A3717" t="str">
        <f>Input!U3721</f>
        <v>28-mar-2019</v>
      </c>
      <c r="B3717" s="25">
        <f>Input!Y3721</f>
        <v>31282.10000000029</v>
      </c>
    </row>
    <row r="3718" spans="1:2">
      <c r="A3718" t="str">
        <f>Input!U3722</f>
        <v>28-mar-2019</v>
      </c>
      <c r="B3718" s="25">
        <f>Input!Y3722</f>
        <v>31231.30000000029</v>
      </c>
    </row>
    <row r="3719" spans="1:2">
      <c r="A3719" t="str">
        <f>Input!U3723</f>
        <v>28-mar-2019</v>
      </c>
      <c r="B3719" s="25">
        <f>Input!Y3723</f>
        <v>31216.700000000292</v>
      </c>
    </row>
    <row r="3720" spans="1:2">
      <c r="A3720" t="str">
        <f>Input!U3724</f>
        <v>28-mar-2019</v>
      </c>
      <c r="B3720" s="25">
        <f>Input!Y3724</f>
        <v>31220.500000000291</v>
      </c>
    </row>
    <row r="3721" spans="1:2">
      <c r="A3721" t="str">
        <f>Input!U3725</f>
        <v>29-mar-2019</v>
      </c>
      <c r="B3721" s="25">
        <f>Input!Y3725</f>
        <v>31205.700000000292</v>
      </c>
    </row>
    <row r="3722" spans="1:2">
      <c r="A3722" t="str">
        <f>Input!U3726</f>
        <v>29-mar-2019</v>
      </c>
      <c r="B3722" s="25">
        <f>Input!Y3726</f>
        <v>31265.80000000029</v>
      </c>
    </row>
    <row r="3723" spans="1:2">
      <c r="A3723" t="str">
        <f>Input!U3727</f>
        <v xml:space="preserve">1-apr-2019 </v>
      </c>
      <c r="B3723" s="25">
        <f>Input!Y3727</f>
        <v>31187.000000000291</v>
      </c>
    </row>
    <row r="3724" spans="1:2">
      <c r="A3724" t="str">
        <f>Input!U3728</f>
        <v xml:space="preserve">1-apr-2019 </v>
      </c>
      <c r="B3724" s="25">
        <f>Input!Y3728</f>
        <v>31172.60000000029</v>
      </c>
    </row>
    <row r="3725" spans="1:2">
      <c r="A3725" t="str">
        <f>Input!U3729</f>
        <v xml:space="preserve">1-apr-2019 </v>
      </c>
      <c r="B3725" s="25">
        <f>Input!Y3729</f>
        <v>31181.60000000029</v>
      </c>
    </row>
    <row r="3726" spans="1:2">
      <c r="A3726" t="str">
        <f>Input!U3730</f>
        <v xml:space="preserve">2-apr-2019 </v>
      </c>
      <c r="B3726" s="25">
        <f>Input!Y3730</f>
        <v>31137.80000000029</v>
      </c>
    </row>
    <row r="3727" spans="1:2">
      <c r="A3727" t="str">
        <f>Input!U3731</f>
        <v xml:space="preserve">4-apr-2019 </v>
      </c>
      <c r="B3727" s="25">
        <f>Input!Y3731</f>
        <v>31127.80000000029</v>
      </c>
    </row>
    <row r="3728" spans="1:2">
      <c r="A3728" t="str">
        <f>Input!U3732</f>
        <v xml:space="preserve">5-apr-2019 </v>
      </c>
      <c r="B3728" s="25">
        <f>Input!Y3732</f>
        <v>31122.400000000289</v>
      </c>
    </row>
    <row r="3729" spans="1:2">
      <c r="A3729" t="str">
        <f>Input!U3733</f>
        <v xml:space="preserve">8-apr-2019 </v>
      </c>
      <c r="B3729" s="25">
        <f>Input!Y3733</f>
        <v>31133.500000000287</v>
      </c>
    </row>
    <row r="3730" spans="1:2">
      <c r="A3730" t="str">
        <f>Input!U3734</f>
        <v xml:space="preserve">8-apr-2019 </v>
      </c>
      <c r="B3730" s="25">
        <f>Input!Y3734</f>
        <v>31137.500000000287</v>
      </c>
    </row>
    <row r="3731" spans="1:2">
      <c r="A3731" t="str">
        <f>Input!U3735</f>
        <v xml:space="preserve">8-apr-2019 </v>
      </c>
      <c r="B3731" s="25">
        <f>Input!Y3735</f>
        <v>31112.000000000287</v>
      </c>
    </row>
    <row r="3732" spans="1:2">
      <c r="A3732" t="str">
        <f>Input!U3736</f>
        <v>10-apr-2019</v>
      </c>
      <c r="B3732" s="25">
        <f>Input!Y3736</f>
        <v>31123.600000000286</v>
      </c>
    </row>
    <row r="3733" spans="1:2">
      <c r="A3733" t="str">
        <f>Input!U3737</f>
        <v>11-apr-2019</v>
      </c>
      <c r="B3733" s="25">
        <f>Input!Y3737</f>
        <v>31159.200000000284</v>
      </c>
    </row>
    <row r="3734" spans="1:2">
      <c r="A3734" t="str">
        <f>Input!U3738</f>
        <v>11-apr-2019</v>
      </c>
      <c r="B3734" s="25">
        <f>Input!Y3738</f>
        <v>31040.800000000283</v>
      </c>
    </row>
    <row r="3735" spans="1:2">
      <c r="A3735" t="str">
        <f>Input!U3739</f>
        <v>12-apr-2019</v>
      </c>
      <c r="B3735" s="25">
        <f>Input!Y3739</f>
        <v>30965.000000000284</v>
      </c>
    </row>
    <row r="3736" spans="1:2">
      <c r="A3736" t="str">
        <f>Input!U3740</f>
        <v>12-apr-2019</v>
      </c>
      <c r="B3736" s="25">
        <f>Input!Y3740</f>
        <v>31009.000000000284</v>
      </c>
    </row>
    <row r="3737" spans="1:2">
      <c r="A3737" t="str">
        <f>Input!U3741</f>
        <v>16-apr-2019</v>
      </c>
      <c r="B3737" s="25">
        <f>Input!Y3741</f>
        <v>31004.500000000284</v>
      </c>
    </row>
    <row r="3738" spans="1:2">
      <c r="A3738" t="str">
        <f>Input!U3742</f>
        <v>18-apr-2019</v>
      </c>
      <c r="B3738" s="25">
        <f>Input!Y3742</f>
        <v>31009.500000000284</v>
      </c>
    </row>
    <row r="3739" spans="1:2">
      <c r="A3739" t="str">
        <f>Input!U3743</f>
        <v>22-apr-2019</v>
      </c>
      <c r="B3739" s="25">
        <f>Input!Y3743</f>
        <v>30979.800000000283</v>
      </c>
    </row>
    <row r="3740" spans="1:2">
      <c r="A3740" t="str">
        <f>Input!U3744</f>
        <v>23-apr-2019</v>
      </c>
      <c r="B3740" s="25">
        <f>Input!Y3744</f>
        <v>31011.400000000282</v>
      </c>
    </row>
    <row r="3741" spans="1:2">
      <c r="A3741" t="str">
        <f>Input!U3745</f>
        <v>23-apr-2019</v>
      </c>
      <c r="B3741" s="25">
        <f>Input!Y3745</f>
        <v>31003.50000000028</v>
      </c>
    </row>
    <row r="3742" spans="1:2">
      <c r="A3742" t="str">
        <f>Input!U3746</f>
        <v>24-apr-2019</v>
      </c>
      <c r="B3742" s="25">
        <f>Input!Y3746</f>
        <v>30931.700000000281</v>
      </c>
    </row>
    <row r="3743" spans="1:2">
      <c r="A3743" t="str">
        <f>Input!U3747</f>
        <v>25-apr-2019</v>
      </c>
      <c r="B3743" s="25">
        <f>Input!Y3747</f>
        <v>30906.100000000282</v>
      </c>
    </row>
    <row r="3744" spans="1:2">
      <c r="A3744" t="str">
        <f>Input!U3748</f>
        <v>26-apr-2019</v>
      </c>
      <c r="B3744" s="25">
        <f>Input!Y3748</f>
        <v>30971.300000000283</v>
      </c>
    </row>
    <row r="3745" spans="1:2">
      <c r="A3745" t="str">
        <f>Input!U3749</f>
        <v>26-apr-2019</v>
      </c>
      <c r="B3745" s="25">
        <f>Input!Y3749</f>
        <v>30955.900000000282</v>
      </c>
    </row>
    <row r="3746" spans="1:2">
      <c r="A3746" t="str">
        <f>Input!U3750</f>
        <v>29-apr-2019</v>
      </c>
      <c r="B3746" s="25">
        <f>Input!Y3750</f>
        <v>30835.100000000282</v>
      </c>
    </row>
    <row r="3747" spans="1:2">
      <c r="A3747" t="str">
        <f>Input!U3751</f>
        <v>29-apr-2019</v>
      </c>
      <c r="B3747" s="25">
        <f>Input!Y3751</f>
        <v>30858.200000000281</v>
      </c>
    </row>
    <row r="3748" spans="1:2">
      <c r="A3748" t="str">
        <f>Input!U3752</f>
        <v>30-apr-2019</v>
      </c>
      <c r="B3748" s="25">
        <f>Input!Y3752</f>
        <v>30920.200000000281</v>
      </c>
    </row>
    <row r="3749" spans="1:2">
      <c r="A3749" t="str">
        <f>Input!U3753</f>
        <v>30-apr-2019</v>
      </c>
      <c r="B3749" s="25">
        <f>Input!Y3753</f>
        <v>30995.900000000282</v>
      </c>
    </row>
    <row r="3750" spans="1:2">
      <c r="A3750" t="str">
        <f>Input!U3754</f>
        <v xml:space="preserve">1-mag-2019 </v>
      </c>
      <c r="B3750" s="25">
        <f>Input!Y3754</f>
        <v>31043.600000000282</v>
      </c>
    </row>
    <row r="3751" spans="1:2">
      <c r="A3751" t="str">
        <f>Input!U3755</f>
        <v xml:space="preserve">2-mag-2019 </v>
      </c>
      <c r="B3751" s="25">
        <f>Input!Y3755</f>
        <v>31058.800000000283</v>
      </c>
    </row>
    <row r="3752" spans="1:2">
      <c r="A3752" t="str">
        <f>Input!U3756</f>
        <v xml:space="preserve">3-mag-2019 </v>
      </c>
      <c r="B3752" s="25">
        <f>Input!Y3756</f>
        <v>31039.000000000284</v>
      </c>
    </row>
    <row r="3753" spans="1:2">
      <c r="A3753" t="str">
        <f>Input!U3757</f>
        <v xml:space="preserve">6-mag-2019 </v>
      </c>
      <c r="B3753" s="25">
        <f>Input!Y3757</f>
        <v>31139.700000000284</v>
      </c>
    </row>
    <row r="3754" spans="1:2">
      <c r="A3754" t="str">
        <f>Input!U3758</f>
        <v xml:space="preserve">6-mag-2019 </v>
      </c>
      <c r="B3754" s="25">
        <f>Input!Y3758</f>
        <v>31151.900000000285</v>
      </c>
    </row>
    <row r="3755" spans="1:2">
      <c r="A3755" t="str">
        <f>Input!U3759</f>
        <v xml:space="preserve">7-mag-2019 </v>
      </c>
      <c r="B3755" s="25">
        <f>Input!Y3759</f>
        <v>31458.300000000287</v>
      </c>
    </row>
    <row r="3756" spans="1:2">
      <c r="A3756" t="str">
        <f>Input!U3760</f>
        <v xml:space="preserve">7-mag-2019 </v>
      </c>
      <c r="B3756" s="25">
        <f>Input!Y3760</f>
        <v>31785.300000000287</v>
      </c>
    </row>
    <row r="3757" spans="1:2">
      <c r="A3757" t="str">
        <f>Input!U3761</f>
        <v xml:space="preserve">7-mag-2019 </v>
      </c>
      <c r="B3757" s="25">
        <f>Input!Y3761</f>
        <v>31737.200000000288</v>
      </c>
    </row>
    <row r="3758" spans="1:2">
      <c r="A3758" t="str">
        <f>Input!U3762</f>
        <v xml:space="preserve">7-mag-2019 </v>
      </c>
      <c r="B3758" s="25">
        <f>Input!Y3762</f>
        <v>31696.300000000287</v>
      </c>
    </row>
    <row r="3759" spans="1:2">
      <c r="A3759" t="str">
        <f>Input!U3763</f>
        <v xml:space="preserve">7-mag-2019 </v>
      </c>
      <c r="B3759" s="25">
        <f>Input!Y3763</f>
        <v>31712.800000000287</v>
      </c>
    </row>
    <row r="3760" spans="1:2">
      <c r="A3760" t="str">
        <f>Input!U3764</f>
        <v xml:space="preserve">8-mag-2019 </v>
      </c>
      <c r="B3760" s="25">
        <f>Input!Y3764</f>
        <v>31657.200000000288</v>
      </c>
    </row>
    <row r="3761" spans="1:2">
      <c r="A3761" t="str">
        <f>Input!U3765</f>
        <v xml:space="preserve">8-mag-2019 </v>
      </c>
      <c r="B3761" s="25">
        <f>Input!Y3765</f>
        <v>31664.800000000287</v>
      </c>
    </row>
    <row r="3762" spans="1:2">
      <c r="A3762" t="str">
        <f>Input!U3766</f>
        <v xml:space="preserve">8-mag-2019 </v>
      </c>
      <c r="B3762" s="25">
        <f>Input!Y3766</f>
        <v>31724.000000000287</v>
      </c>
    </row>
    <row r="3763" spans="1:2">
      <c r="A3763" t="str">
        <f>Input!U3767</f>
        <v xml:space="preserve">8-mag-2019 </v>
      </c>
      <c r="B3763" s="25">
        <f>Input!Y3767</f>
        <v>31726.300000000287</v>
      </c>
    </row>
    <row r="3764" spans="1:2">
      <c r="A3764" t="str">
        <f>Input!U3768</f>
        <v xml:space="preserve">8-mag-2019 </v>
      </c>
      <c r="B3764" s="25">
        <f>Input!Y3768</f>
        <v>31699.400000000285</v>
      </c>
    </row>
    <row r="3765" spans="1:2">
      <c r="A3765" t="str">
        <f>Input!U3769</f>
        <v xml:space="preserve">9-mag-2019 </v>
      </c>
      <c r="B3765" s="25">
        <f>Input!Y3769</f>
        <v>31684.700000000284</v>
      </c>
    </row>
    <row r="3766" spans="1:2">
      <c r="A3766" t="str">
        <f>Input!U3770</f>
        <v xml:space="preserve">9-mag-2019 </v>
      </c>
      <c r="B3766" s="25">
        <f>Input!Y3770</f>
        <v>31905.900000000285</v>
      </c>
    </row>
    <row r="3767" spans="1:2">
      <c r="A3767" t="str">
        <f>Input!U3771</f>
        <v>10-mag-2019</v>
      </c>
      <c r="B3767" s="25">
        <f>Input!Y3771</f>
        <v>31847.100000000286</v>
      </c>
    </row>
    <row r="3768" spans="1:2">
      <c r="A3768" t="str">
        <f>Input!U3772</f>
        <v>10-mag-2019</v>
      </c>
      <c r="B3768" s="25">
        <f>Input!Y3772</f>
        <v>31834.000000000287</v>
      </c>
    </row>
    <row r="3769" spans="1:2">
      <c r="A3769" t="str">
        <f>Input!U3773</f>
        <v>13-mag-2019</v>
      </c>
      <c r="B3769" s="25">
        <f>Input!Y3773</f>
        <v>31821.800000000287</v>
      </c>
    </row>
    <row r="3770" spans="1:2">
      <c r="A3770" t="str">
        <f>Input!U3774</f>
        <v>15-mag-2019</v>
      </c>
      <c r="B3770" s="25">
        <f>Input!Y3774</f>
        <v>31861.800000000287</v>
      </c>
    </row>
    <row r="3771" spans="1:2">
      <c r="A3771" t="str">
        <f>Input!U3775</f>
        <v>15-mag-2019</v>
      </c>
      <c r="B3771" s="25">
        <f>Input!Y3775</f>
        <v>31904.600000000286</v>
      </c>
    </row>
    <row r="3772" spans="1:2">
      <c r="A3772" t="str">
        <f>Input!U3776</f>
        <v>15-mag-2019</v>
      </c>
      <c r="B3772" s="25">
        <f>Input!Y3776</f>
        <v>31985.200000000284</v>
      </c>
    </row>
    <row r="3773" spans="1:2">
      <c r="A3773" t="str">
        <f>Input!U3777</f>
        <v>15-mag-2019</v>
      </c>
      <c r="B3773" s="25">
        <f>Input!Y3777</f>
        <v>31934.400000000285</v>
      </c>
    </row>
    <row r="3774" spans="1:2">
      <c r="A3774" t="str">
        <f>Input!U3778</f>
        <v>16-mag-2019</v>
      </c>
      <c r="B3774" s="25">
        <f>Input!Y3778</f>
        <v>31708.000000000284</v>
      </c>
    </row>
    <row r="3775" spans="1:2">
      <c r="A3775" t="str">
        <f>Input!U3779</f>
        <v>17-mag-2019</v>
      </c>
      <c r="B3775" s="25">
        <f>Input!Y3779</f>
        <v>31743.600000000282</v>
      </c>
    </row>
    <row r="3776" spans="1:2">
      <c r="A3776" t="str">
        <f>Input!U3780</f>
        <v>17-mag-2019</v>
      </c>
      <c r="B3776" s="25">
        <f>Input!Y3780</f>
        <v>31797.000000000284</v>
      </c>
    </row>
    <row r="3777" spans="1:2">
      <c r="A3777" t="str">
        <f>Input!U3781</f>
        <v>17-mag-2019</v>
      </c>
      <c r="B3777" s="25">
        <f>Input!Y3781</f>
        <v>31868.900000000285</v>
      </c>
    </row>
    <row r="3778" spans="1:2">
      <c r="A3778" t="str">
        <f>Input!U3782</f>
        <v>17-mag-2019</v>
      </c>
      <c r="B3778" s="25">
        <f>Input!Y3782</f>
        <v>31886.100000000286</v>
      </c>
    </row>
    <row r="3779" spans="1:2">
      <c r="A3779" t="str">
        <f>Input!U3783</f>
        <v>20-mag-2019</v>
      </c>
      <c r="B3779" s="25">
        <f>Input!Y3783</f>
        <v>32038.300000000287</v>
      </c>
    </row>
    <row r="3780" spans="1:2">
      <c r="A3780" t="str">
        <f>Input!U3784</f>
        <v>20-mag-2019</v>
      </c>
      <c r="B3780" s="25">
        <f>Input!Y3784</f>
        <v>32003.800000000287</v>
      </c>
    </row>
    <row r="3781" spans="1:2">
      <c r="A3781" t="str">
        <f>Input!U3785</f>
        <v>21-mag-2019</v>
      </c>
      <c r="B3781" s="25">
        <f>Input!Y3785</f>
        <v>32066.700000000288</v>
      </c>
    </row>
    <row r="3782" spans="1:2">
      <c r="A3782" t="str">
        <f>Input!U3786</f>
        <v>21-mag-2019</v>
      </c>
      <c r="B3782" s="25">
        <f>Input!Y3786</f>
        <v>32084.300000000287</v>
      </c>
    </row>
    <row r="3783" spans="1:2">
      <c r="A3783" t="str">
        <f>Input!U3787</f>
        <v>21-mag-2019</v>
      </c>
      <c r="B3783" s="25">
        <f>Input!Y3787</f>
        <v>32068.200000000288</v>
      </c>
    </row>
    <row r="3784" spans="1:2">
      <c r="A3784" t="str">
        <f>Input!U3788</f>
        <v>22-mag-2019</v>
      </c>
      <c r="B3784" s="25">
        <f>Input!Y3788</f>
        <v>32153.000000000287</v>
      </c>
    </row>
    <row r="3785" spans="1:2">
      <c r="A3785" t="str">
        <f>Input!U3789</f>
        <v>22-mag-2019</v>
      </c>
      <c r="B3785" s="25">
        <f>Input!Y3789</f>
        <v>32154.600000000286</v>
      </c>
    </row>
    <row r="3786" spans="1:2">
      <c r="A3786" t="str">
        <f>Input!U3790</f>
        <v>22-mag-2019</v>
      </c>
      <c r="B3786" s="25">
        <f>Input!Y3790</f>
        <v>32166.100000000286</v>
      </c>
    </row>
    <row r="3787" spans="1:2">
      <c r="A3787" t="str">
        <f>Input!U3791</f>
        <v>22-mag-2019</v>
      </c>
      <c r="B3787" s="25">
        <f>Input!Y3791</f>
        <v>32114.300000000287</v>
      </c>
    </row>
    <row r="3788" spans="1:2">
      <c r="A3788" t="str">
        <f>Input!U3792</f>
        <v>23-mag-2019</v>
      </c>
      <c r="B3788" s="25">
        <f>Input!Y3792</f>
        <v>32100.000000000287</v>
      </c>
    </row>
    <row r="3789" spans="1:2">
      <c r="A3789" t="str">
        <f>Input!U3793</f>
        <v>23-mag-2019</v>
      </c>
      <c r="B3789" s="25">
        <f>Input!Y3793</f>
        <v>32127.000000000287</v>
      </c>
    </row>
    <row r="3790" spans="1:2">
      <c r="A3790" t="str">
        <f>Input!U3794</f>
        <v>27-mag-2019</v>
      </c>
      <c r="B3790" s="25">
        <f>Input!Y3794</f>
        <v>32143.800000000287</v>
      </c>
    </row>
    <row r="3791" spans="1:2">
      <c r="A3791" t="str">
        <f>Input!U3795</f>
        <v>27-mag-2019</v>
      </c>
      <c r="B3791" s="25">
        <f>Input!Y3795</f>
        <v>32184.900000000285</v>
      </c>
    </row>
    <row r="3792" spans="1:2">
      <c r="A3792" t="str">
        <f>Input!U3796</f>
        <v>28-mag-2019</v>
      </c>
      <c r="B3792" s="25">
        <f>Input!Y3796</f>
        <v>32206.900000000285</v>
      </c>
    </row>
    <row r="3793" spans="1:2">
      <c r="A3793" t="str">
        <f>Input!U3797</f>
        <v>28-mag-2019</v>
      </c>
      <c r="B3793" s="25">
        <f>Input!Y3797</f>
        <v>32152.100000000286</v>
      </c>
    </row>
    <row r="3794" spans="1:2">
      <c r="A3794" t="str">
        <f>Input!U3798</f>
        <v>29-mag-2019</v>
      </c>
      <c r="B3794" s="25">
        <f>Input!Y3798</f>
        <v>32102.600000000286</v>
      </c>
    </row>
    <row r="3795" spans="1:2">
      <c r="A3795" t="str">
        <f>Input!U3799</f>
        <v>30-mag-2019</v>
      </c>
      <c r="B3795" s="25">
        <f>Input!Y3799</f>
        <v>32088.700000000284</v>
      </c>
    </row>
    <row r="3796" spans="1:2">
      <c r="A3796" t="str">
        <f>Input!U3800</f>
        <v>30-mag-2019</v>
      </c>
      <c r="B3796" s="25">
        <f>Input!Y3800</f>
        <v>32094.700000000284</v>
      </c>
    </row>
    <row r="3797" spans="1:2">
      <c r="A3797" t="str">
        <f>Input!U3801</f>
        <v>31-mag-2019</v>
      </c>
      <c r="B3797" s="25">
        <f>Input!Y3801</f>
        <v>32024.100000000286</v>
      </c>
    </row>
    <row r="3798" spans="1:2">
      <c r="A3798" t="str">
        <f>Input!U3802</f>
        <v xml:space="preserve">3-giu-2019 </v>
      </c>
      <c r="B3798" s="25">
        <f>Input!Y3802</f>
        <v>32034.300000000287</v>
      </c>
    </row>
    <row r="3799" spans="1:2">
      <c r="A3799" t="str">
        <f>Input!U3803</f>
        <v xml:space="preserve">3-giu-2019 </v>
      </c>
      <c r="B3799" s="25">
        <f>Input!Y3803</f>
        <v>32154.000000000287</v>
      </c>
    </row>
    <row r="3800" spans="1:2">
      <c r="A3800" t="str">
        <f>Input!U3804</f>
        <v xml:space="preserve">4-giu-2019 </v>
      </c>
      <c r="B3800" s="25">
        <f>Input!Y3804</f>
        <v>32351.700000000288</v>
      </c>
    </row>
    <row r="3801" spans="1:2">
      <c r="A3801" t="str">
        <f>Input!U3805</f>
        <v xml:space="preserve">4-giu-2019 </v>
      </c>
      <c r="B3801" s="25">
        <f>Input!Y3805</f>
        <v>32470.500000000287</v>
      </c>
    </row>
    <row r="3802" spans="1:2">
      <c r="A3802" t="str">
        <f>Input!U3806</f>
        <v xml:space="preserve">5-giu-2019 </v>
      </c>
      <c r="B3802" s="25">
        <f>Input!Y3806</f>
        <v>32374.100000000286</v>
      </c>
    </row>
    <row r="3803" spans="1:2">
      <c r="A3803" t="str">
        <f>Input!U3807</f>
        <v xml:space="preserve">5-giu-2019 </v>
      </c>
      <c r="B3803" s="25">
        <f>Input!Y3807</f>
        <v>32349.900000000285</v>
      </c>
    </row>
    <row r="3804" spans="1:2">
      <c r="A3804" t="str">
        <f>Input!U3808</f>
        <v xml:space="preserve">5-giu-2019 </v>
      </c>
      <c r="B3804" s="25">
        <f>Input!Y3808</f>
        <v>32334.100000000286</v>
      </c>
    </row>
    <row r="3805" spans="1:2">
      <c r="A3805" t="str">
        <f>Input!U3809</f>
        <v xml:space="preserve">5-giu-2019 </v>
      </c>
      <c r="B3805" s="25">
        <f>Input!Y3809</f>
        <v>32282.400000000285</v>
      </c>
    </row>
    <row r="3806" spans="1:2">
      <c r="A3806" t="str">
        <f>Input!U3810</f>
        <v xml:space="preserve">6-giu-2019 </v>
      </c>
      <c r="B3806" s="25">
        <f>Input!Y3810</f>
        <v>32082.400000000285</v>
      </c>
    </row>
    <row r="3807" spans="1:2">
      <c r="A3807" t="str">
        <f>Input!U3811</f>
        <v xml:space="preserve">6-giu-2019 </v>
      </c>
      <c r="B3807" s="25">
        <f>Input!Y3811</f>
        <v>32005.400000000285</v>
      </c>
    </row>
    <row r="3808" spans="1:2">
      <c r="A3808" t="str">
        <f>Input!U3812</f>
        <v xml:space="preserve">7-giu-2019 </v>
      </c>
      <c r="B3808" s="25">
        <f>Input!Y3812</f>
        <v>31987.800000000287</v>
      </c>
    </row>
    <row r="3809" spans="1:2">
      <c r="A3809" t="str">
        <f>Input!U3813</f>
        <v xml:space="preserve">7-giu-2019 </v>
      </c>
      <c r="B3809" s="25">
        <f>Input!Y3813</f>
        <v>31965.700000000288</v>
      </c>
    </row>
    <row r="3810" spans="1:2">
      <c r="A3810" t="str">
        <f>Input!U3814</f>
        <v xml:space="preserve">7-giu-2019 </v>
      </c>
      <c r="B3810" s="25">
        <f>Input!Y3814</f>
        <v>32022.60000000029</v>
      </c>
    </row>
    <row r="3811" spans="1:2">
      <c r="A3811" t="str">
        <f>Input!U3815</f>
        <v xml:space="preserve">7-giu-2019 </v>
      </c>
      <c r="B3811" s="25">
        <f>Input!Y3815</f>
        <v>31999.80000000029</v>
      </c>
    </row>
    <row r="3812" spans="1:2">
      <c r="A3812" t="str">
        <f>Input!U3816</f>
        <v>10-giu-2019</v>
      </c>
      <c r="B3812" s="25">
        <f>Input!Y3816</f>
        <v>31945.900000000289</v>
      </c>
    </row>
    <row r="3813" spans="1:2">
      <c r="A3813" t="str">
        <f>Input!U3817</f>
        <v>10-giu-2019</v>
      </c>
      <c r="B3813" s="25">
        <f>Input!Y3817</f>
        <v>31866.500000000287</v>
      </c>
    </row>
    <row r="3814" spans="1:2">
      <c r="A3814" t="str">
        <f>Input!U3818</f>
        <v>10-giu-2019</v>
      </c>
      <c r="B3814" s="25">
        <f>Input!Y3818</f>
        <v>31797.700000000288</v>
      </c>
    </row>
    <row r="3815" spans="1:2">
      <c r="A3815" t="str">
        <f>Input!U3819</f>
        <v>11-giu-2019</v>
      </c>
      <c r="B3815" s="25">
        <f>Input!Y3819</f>
        <v>31805.800000000287</v>
      </c>
    </row>
    <row r="3816" spans="1:2">
      <c r="A3816" t="str">
        <f>Input!U3820</f>
        <v>11-giu-2019</v>
      </c>
      <c r="B3816" s="25">
        <f>Input!Y3820</f>
        <v>31674.800000000287</v>
      </c>
    </row>
    <row r="3817" spans="1:2">
      <c r="A3817" t="str">
        <f>Input!U3821</f>
        <v>12-giu-2019</v>
      </c>
      <c r="B3817" s="25">
        <f>Input!Y3821</f>
        <v>31587.200000000288</v>
      </c>
    </row>
    <row r="3818" spans="1:2">
      <c r="A3818" t="str">
        <f>Input!U3822</f>
        <v>12-giu-2019</v>
      </c>
      <c r="B3818" s="25">
        <f>Input!Y3822</f>
        <v>31531.10000000029</v>
      </c>
    </row>
    <row r="3819" spans="1:2">
      <c r="A3819" t="str">
        <f>Input!U3823</f>
        <v>13-giu-2019</v>
      </c>
      <c r="B3819" s="25">
        <f>Input!Y3823</f>
        <v>31521.000000000291</v>
      </c>
    </row>
    <row r="3820" spans="1:2">
      <c r="A3820" t="str">
        <f>Input!U3824</f>
        <v>13-giu-2019</v>
      </c>
      <c r="B3820" s="25">
        <f>Input!Y3824</f>
        <v>31480.400000000292</v>
      </c>
    </row>
    <row r="3821" spans="1:2">
      <c r="A3821" t="str">
        <f>Input!U3825</f>
        <v>14-giu-2019</v>
      </c>
      <c r="B3821" s="25">
        <f>Input!Y3825</f>
        <v>31489.700000000292</v>
      </c>
    </row>
    <row r="3822" spans="1:2">
      <c r="A3822" t="str">
        <f>Input!U3826</f>
        <v>14-giu-2019</v>
      </c>
      <c r="B3822" s="25">
        <f>Input!Y3826</f>
        <v>31469.500000000291</v>
      </c>
    </row>
    <row r="3823" spans="1:2">
      <c r="A3823" t="str">
        <f>Input!U3827</f>
        <v>17-giu-2019</v>
      </c>
      <c r="B3823" s="25">
        <f>Input!Y3827</f>
        <v>31446.900000000292</v>
      </c>
    </row>
    <row r="3824" spans="1:2">
      <c r="A3824" t="str">
        <f>Input!U3828</f>
        <v>17-giu-2019</v>
      </c>
      <c r="B3824" s="25">
        <f>Input!Y3828</f>
        <v>31451.100000000293</v>
      </c>
    </row>
    <row r="3825" spans="1:2">
      <c r="A3825" t="str">
        <f>Input!U3829</f>
        <v>17-giu-2019</v>
      </c>
      <c r="B3825" s="25">
        <f>Input!Y3829</f>
        <v>31464.400000000292</v>
      </c>
    </row>
    <row r="3826" spans="1:2">
      <c r="A3826" t="str">
        <f>Input!U3830</f>
        <v>18-giu-2019</v>
      </c>
      <c r="B3826" s="25">
        <f>Input!Y3830</f>
        <v>31434.500000000291</v>
      </c>
    </row>
    <row r="3827" spans="1:2">
      <c r="A3827" t="str">
        <f>Input!U3831</f>
        <v>18-giu-2019</v>
      </c>
      <c r="B3827" s="25">
        <f>Input!Y3831</f>
        <v>31515.900000000292</v>
      </c>
    </row>
    <row r="3828" spans="1:2">
      <c r="A3828" t="str">
        <f>Input!U3832</f>
        <v>18-giu-2019</v>
      </c>
      <c r="B3828" s="25">
        <f>Input!Y3832</f>
        <v>31678.600000000293</v>
      </c>
    </row>
    <row r="3829" spans="1:2">
      <c r="A3829" t="str">
        <f>Input!U3833</f>
        <v>18-giu-2019</v>
      </c>
      <c r="B3829" s="25">
        <f>Input!Y3833</f>
        <v>31687.800000000294</v>
      </c>
    </row>
    <row r="3830" spans="1:2">
      <c r="A3830" t="str">
        <f>Input!U3834</f>
        <v>18-giu-2019</v>
      </c>
      <c r="B3830" s="25">
        <f>Input!Y3834</f>
        <v>31367.600000000293</v>
      </c>
    </row>
    <row r="3831" spans="1:2">
      <c r="A3831" t="str">
        <f>Input!U3835</f>
        <v>19-giu-2019</v>
      </c>
      <c r="B3831" s="25">
        <f>Input!Y3835</f>
        <v>31332.700000000292</v>
      </c>
    </row>
    <row r="3832" spans="1:2">
      <c r="A3832" t="str">
        <f>Input!U3836</f>
        <v>19-giu-2019</v>
      </c>
      <c r="B3832" s="25">
        <f>Input!Y3836</f>
        <v>31348.700000000292</v>
      </c>
    </row>
    <row r="3833" spans="1:2">
      <c r="A3833" t="str">
        <f>Input!U3837</f>
        <v>21-giu-2019</v>
      </c>
      <c r="B3833" s="25">
        <f>Input!Y3837</f>
        <v>31366.80000000029</v>
      </c>
    </row>
    <row r="3834" spans="1:2">
      <c r="A3834" t="str">
        <f>Input!U3838</f>
        <v>24-giu-2019</v>
      </c>
      <c r="B3834" s="25">
        <f>Input!Y3838</f>
        <v>31313.000000000291</v>
      </c>
    </row>
    <row r="3835" spans="1:2">
      <c r="A3835" t="str">
        <f>Input!U3839</f>
        <v>25-giu-2019</v>
      </c>
      <c r="B3835" s="25">
        <f>Input!Y3839</f>
        <v>31154.80000000029</v>
      </c>
    </row>
    <row r="3836" spans="1:2">
      <c r="A3836" t="str">
        <f>Input!U3840</f>
        <v>25-giu-2019</v>
      </c>
      <c r="B3836" s="25">
        <f>Input!Y3840</f>
        <v>31109.700000000292</v>
      </c>
    </row>
    <row r="3837" spans="1:2">
      <c r="A3837" t="str">
        <f>Input!U3841</f>
        <v>26-giu-2019</v>
      </c>
      <c r="B3837" s="25">
        <f>Input!Y3841</f>
        <v>31116.900000000292</v>
      </c>
    </row>
    <row r="3838" spans="1:2">
      <c r="A3838" t="str">
        <f>Input!U3842</f>
        <v>26-giu-2019</v>
      </c>
      <c r="B3838" s="25">
        <f>Input!Y3842</f>
        <v>31007.900000000292</v>
      </c>
    </row>
    <row r="3839" spans="1:2">
      <c r="A3839" t="str">
        <f>Input!U3843</f>
        <v>26-giu-2019</v>
      </c>
      <c r="B3839" s="25">
        <f>Input!Y3843</f>
        <v>31082.300000000294</v>
      </c>
    </row>
    <row r="3840" spans="1:2">
      <c r="A3840" t="str">
        <f>Input!U3844</f>
        <v>26-giu-2019</v>
      </c>
      <c r="B3840" s="25">
        <f>Input!Y3844</f>
        <v>31006.500000000295</v>
      </c>
    </row>
    <row r="3841" spans="1:2">
      <c r="A3841" t="str">
        <f>Input!U3845</f>
        <v>27-giu-2019</v>
      </c>
      <c r="B3841" s="25">
        <f>Input!Y3845</f>
        <v>30942.900000000296</v>
      </c>
    </row>
    <row r="3842" spans="1:2">
      <c r="A3842" t="str">
        <f>Input!U3846</f>
        <v>27-giu-2019</v>
      </c>
      <c r="B3842" s="25">
        <f>Input!Y3846</f>
        <v>30980.400000000296</v>
      </c>
    </row>
    <row r="3843" spans="1:2">
      <c r="A3843" t="str">
        <f>Input!U3847</f>
        <v>27-giu-2019</v>
      </c>
      <c r="B3843" s="25">
        <f>Input!Y3847</f>
        <v>30969.900000000296</v>
      </c>
    </row>
    <row r="3844" spans="1:2">
      <c r="A3844" t="str">
        <f>Input!U3848</f>
        <v>27-giu-2019</v>
      </c>
      <c r="B3844" s="25">
        <f>Input!Y3848</f>
        <v>30929.100000000297</v>
      </c>
    </row>
    <row r="3845" spans="1:2">
      <c r="A3845" t="str">
        <f>Input!U3849</f>
        <v>28-giu-2019</v>
      </c>
      <c r="B3845" s="25">
        <f>Input!Y3849</f>
        <v>31116.300000000298</v>
      </c>
    </row>
    <row r="3846" spans="1:2">
      <c r="A3846" t="str">
        <f>Input!U3850</f>
        <v xml:space="preserve">1-lug-2019 </v>
      </c>
      <c r="B3846" s="25">
        <f>Input!Y3850</f>
        <v>31136.500000000298</v>
      </c>
    </row>
    <row r="3847" spans="1:2">
      <c r="A3847" t="str">
        <f>Input!U3851</f>
        <v xml:space="preserve">2-lug-2019 </v>
      </c>
      <c r="B3847" s="25">
        <f>Input!Y3851</f>
        <v>31140.600000000297</v>
      </c>
    </row>
    <row r="3848" spans="1:2">
      <c r="A3848" t="str">
        <f>Input!U3852</f>
        <v xml:space="preserve">3-lug-2019 </v>
      </c>
      <c r="B3848" s="25">
        <f>Input!Y3852</f>
        <v>31178.000000000298</v>
      </c>
    </row>
    <row r="3849" spans="1:2">
      <c r="A3849" t="str">
        <f>Input!U3853</f>
        <v xml:space="preserve">5-lug-2019 </v>
      </c>
      <c r="B3849" s="25">
        <f>Input!Y3853</f>
        <v>31183.500000000298</v>
      </c>
    </row>
    <row r="3850" spans="1:2">
      <c r="A3850" t="str">
        <f>Input!U3854</f>
        <v xml:space="preserve">5-lug-2019 </v>
      </c>
      <c r="B3850" s="25">
        <f>Input!Y3854</f>
        <v>31161.9000000003</v>
      </c>
    </row>
    <row r="3851" spans="1:2">
      <c r="A3851" t="str">
        <f>Input!U3855</f>
        <v xml:space="preserve">8-lug-2019 </v>
      </c>
      <c r="B3851" s="25">
        <f>Input!Y3855</f>
        <v>31121.1000000003</v>
      </c>
    </row>
    <row r="3852" spans="1:2">
      <c r="A3852" t="str">
        <f>Input!U3856</f>
        <v xml:space="preserve">8-lug-2019 </v>
      </c>
      <c r="B3852" s="25">
        <f>Input!Y3856</f>
        <v>31087.700000000299</v>
      </c>
    </row>
    <row r="3853" spans="1:2">
      <c r="A3853" t="str">
        <f>Input!U3857</f>
        <v xml:space="preserve">9-lug-2019 </v>
      </c>
      <c r="B3853" s="25">
        <f>Input!Y3857</f>
        <v>31106.6000000003</v>
      </c>
    </row>
    <row r="3854" spans="1:2">
      <c r="A3854" t="str">
        <f>Input!U3858</f>
        <v xml:space="preserve">9-lug-2019 </v>
      </c>
      <c r="B3854" s="25">
        <f>Input!Y3858</f>
        <v>31121.700000000299</v>
      </c>
    </row>
    <row r="3855" spans="1:2">
      <c r="A3855" t="str">
        <f>Input!U3859</f>
        <v xml:space="preserve">9-lug-2019 </v>
      </c>
      <c r="B3855" s="25">
        <f>Input!Y3859</f>
        <v>31152.500000000298</v>
      </c>
    </row>
    <row r="3856" spans="1:2">
      <c r="A3856" t="str">
        <f>Input!U3860</f>
        <v>10-lug-2019</v>
      </c>
      <c r="B3856" s="25">
        <f>Input!Y3860</f>
        <v>31133.300000000298</v>
      </c>
    </row>
    <row r="3857" spans="1:2">
      <c r="A3857" t="str">
        <f>Input!U3861</f>
        <v>10-lug-2019</v>
      </c>
      <c r="B3857" s="25">
        <f>Input!Y3861</f>
        <v>31194.200000000299</v>
      </c>
    </row>
    <row r="3858" spans="1:2">
      <c r="A3858" t="str">
        <f>Input!U3862</f>
        <v>10-lug-2019</v>
      </c>
      <c r="B3858" s="25">
        <f>Input!Y3862</f>
        <v>31140.800000000298</v>
      </c>
    </row>
    <row r="3859" spans="1:2">
      <c r="A3859" t="str">
        <f>Input!U3863</f>
        <v>10-lug-2019</v>
      </c>
      <c r="B3859" s="25">
        <f>Input!Y3863</f>
        <v>31146.400000000296</v>
      </c>
    </row>
    <row r="3860" spans="1:2">
      <c r="A3860" t="str">
        <f>Input!U3864</f>
        <v>11-lug-2019</v>
      </c>
      <c r="B3860" s="25">
        <f>Input!Y3864</f>
        <v>31085.500000000295</v>
      </c>
    </row>
    <row r="3861" spans="1:2">
      <c r="A3861" t="str">
        <f>Input!U3865</f>
        <v>11-lug-2019</v>
      </c>
      <c r="B3861" s="25">
        <f>Input!Y3865</f>
        <v>31075.500000000295</v>
      </c>
    </row>
    <row r="3862" spans="1:2">
      <c r="A3862" t="str">
        <f>Input!U3866</f>
        <v>11-lug-2019</v>
      </c>
      <c r="B3862" s="25">
        <f>Input!Y3866</f>
        <v>31016.400000000296</v>
      </c>
    </row>
    <row r="3863" spans="1:2">
      <c r="A3863" t="str">
        <f>Input!U3867</f>
        <v>12-lug-2019</v>
      </c>
      <c r="B3863" s="25">
        <f>Input!Y3867</f>
        <v>30960.600000000297</v>
      </c>
    </row>
    <row r="3864" spans="1:2">
      <c r="A3864" t="str">
        <f>Input!U3868</f>
        <v>15-lug-2019</v>
      </c>
      <c r="B3864" s="25">
        <f>Input!Y3868</f>
        <v>30987.600000000297</v>
      </c>
    </row>
    <row r="3865" spans="1:2">
      <c r="A3865" t="str">
        <f>Input!U3869</f>
        <v>15-lug-2019</v>
      </c>
      <c r="B3865" s="25">
        <f>Input!Y3869</f>
        <v>31002.000000000298</v>
      </c>
    </row>
    <row r="3866" spans="1:2">
      <c r="A3866" t="str">
        <f>Input!U3870</f>
        <v>16-lug-2019</v>
      </c>
      <c r="B3866" s="25">
        <f>Input!Y3870</f>
        <v>31015.800000000298</v>
      </c>
    </row>
    <row r="3867" spans="1:2">
      <c r="A3867" t="str">
        <f>Input!U3871</f>
        <v>17-lug-2019</v>
      </c>
      <c r="B3867" s="25">
        <f>Input!Y3871</f>
        <v>30985.000000000298</v>
      </c>
    </row>
    <row r="3868" spans="1:2">
      <c r="A3868" t="str">
        <f>Input!U3872</f>
        <v>17-lug-2019</v>
      </c>
      <c r="B3868" s="25">
        <f>Input!Y3872</f>
        <v>30946.9000000003</v>
      </c>
    </row>
    <row r="3869" spans="1:2">
      <c r="A3869" t="str">
        <f>Input!U3873</f>
        <v>18-lug-2019</v>
      </c>
      <c r="B3869" s="25">
        <f>Input!Y3873</f>
        <v>30925.4000000003</v>
      </c>
    </row>
    <row r="3870" spans="1:2">
      <c r="A3870" t="str">
        <f>Input!U3874</f>
        <v>18-lug-2019</v>
      </c>
      <c r="B3870" s="25">
        <f>Input!Y3874</f>
        <v>30858.6000000003</v>
      </c>
    </row>
    <row r="3871" spans="1:2">
      <c r="A3871" t="str">
        <f>Input!U3875</f>
        <v>18-lug-2019</v>
      </c>
      <c r="B3871" s="25">
        <f>Input!Y3875</f>
        <v>30818.1000000003</v>
      </c>
    </row>
    <row r="3872" spans="1:2">
      <c r="A3872" t="str">
        <f>Input!U3876</f>
        <v>19-lug-2019</v>
      </c>
      <c r="B3872" s="25">
        <f>Input!Y3876</f>
        <v>30835.300000000301</v>
      </c>
    </row>
    <row r="3873" spans="1:2">
      <c r="A3873" t="str">
        <f>Input!U3877</f>
        <v>19-lug-2019</v>
      </c>
      <c r="B3873" s="25">
        <f>Input!Y3877</f>
        <v>30755.000000000302</v>
      </c>
    </row>
    <row r="3874" spans="1:2">
      <c r="A3874" t="str">
        <f>Input!U3878</f>
        <v>19-lug-2019</v>
      </c>
      <c r="B3874" s="25">
        <f>Input!Y3878</f>
        <v>30731.800000000301</v>
      </c>
    </row>
    <row r="3875" spans="1:2">
      <c r="A3875" t="str">
        <f>Input!U3879</f>
        <v>22-lug-2019</v>
      </c>
      <c r="B3875" s="25">
        <f>Input!Y3879</f>
        <v>30745.000000000302</v>
      </c>
    </row>
    <row r="3876" spans="1:2">
      <c r="A3876" t="str">
        <f>Input!U3880</f>
        <v>23-lug-2019</v>
      </c>
      <c r="B3876" s="25">
        <f>Input!Y3880</f>
        <v>30898.1000000003</v>
      </c>
    </row>
    <row r="3877" spans="1:2">
      <c r="A3877" t="str">
        <f>Input!U3881</f>
        <v>24-lug-2019</v>
      </c>
      <c r="B3877" s="25">
        <f>Input!Y3881</f>
        <v>30908.6000000003</v>
      </c>
    </row>
    <row r="3878" spans="1:2">
      <c r="A3878" t="str">
        <f>Input!U3882</f>
        <v>24-lug-2019</v>
      </c>
      <c r="B3878" s="25">
        <f>Input!Y3882</f>
        <v>30898.200000000299</v>
      </c>
    </row>
    <row r="3879" spans="1:2">
      <c r="A3879" t="str">
        <f>Input!U3883</f>
        <v>25-lug-2019</v>
      </c>
      <c r="B3879" s="25">
        <f>Input!Y3883</f>
        <v>30783.200000000299</v>
      </c>
    </row>
    <row r="3880" spans="1:2">
      <c r="A3880" t="str">
        <f>Input!U3884</f>
        <v>25-lug-2019</v>
      </c>
      <c r="B3880" s="25">
        <f>Input!Y3884</f>
        <v>31094.6000000003</v>
      </c>
    </row>
    <row r="3881" spans="1:2">
      <c r="A3881" t="str">
        <f>Input!U3885</f>
        <v>25-lug-2019</v>
      </c>
      <c r="B3881" s="25">
        <f>Input!Y3885</f>
        <v>31051.800000000301</v>
      </c>
    </row>
    <row r="3882" spans="1:2">
      <c r="A3882" t="str">
        <f>Input!U3886</f>
        <v>29-lug-2019</v>
      </c>
      <c r="B3882" s="25">
        <f>Input!Y3886</f>
        <v>30982.6000000003</v>
      </c>
    </row>
    <row r="3883" spans="1:2">
      <c r="A3883" t="str">
        <f>Input!U3887</f>
        <v>30-lug-2019</v>
      </c>
      <c r="B3883" s="25">
        <f>Input!Y3887</f>
        <v>31248.6000000003</v>
      </c>
    </row>
    <row r="3884" spans="1:2">
      <c r="A3884" t="str">
        <f>Input!U3888</f>
        <v>31-lug-2019</v>
      </c>
      <c r="B3884" s="25">
        <f>Input!Y3888</f>
        <v>31259.1000000003</v>
      </c>
    </row>
    <row r="3885" spans="1:2">
      <c r="A3885" t="str">
        <f>Input!U3889</f>
        <v>31-lug-2019</v>
      </c>
      <c r="B3885" s="25">
        <f>Input!Y3889</f>
        <v>31244.300000000301</v>
      </c>
    </row>
    <row r="3886" spans="1:2">
      <c r="A3886" t="str">
        <f>Input!U3890</f>
        <v>31-lug-2019</v>
      </c>
      <c r="B3886" s="25">
        <f>Input!Y3890</f>
        <v>31230.700000000303</v>
      </c>
    </row>
    <row r="3887" spans="1:2">
      <c r="A3887" t="str">
        <f>Input!U3891</f>
        <v xml:space="preserve">1-ago-2019 </v>
      </c>
      <c r="B3887" s="25">
        <f>Input!Y3891</f>
        <v>31244.900000000303</v>
      </c>
    </row>
    <row r="3888" spans="1:2">
      <c r="A3888" t="str">
        <f>Input!U3892</f>
        <v xml:space="preserve">1-ago-2019 </v>
      </c>
      <c r="B3888" s="25">
        <f>Input!Y3892</f>
        <v>31243.100000000304</v>
      </c>
    </row>
    <row r="3889" spans="1:2">
      <c r="A3889" t="str">
        <f>Input!U3893</f>
        <v xml:space="preserve">1-ago-2019 </v>
      </c>
      <c r="B3889" s="25">
        <f>Input!Y3893</f>
        <v>31291.400000000303</v>
      </c>
    </row>
    <row r="3890" spans="1:2">
      <c r="A3890" t="str">
        <f>Input!U3894</f>
        <v xml:space="preserve">1-ago-2019 </v>
      </c>
      <c r="B3890" s="25">
        <f>Input!Y3894</f>
        <v>31323.500000000302</v>
      </c>
    </row>
    <row r="3891" spans="1:2">
      <c r="A3891" t="str">
        <f>Input!U3895</f>
        <v xml:space="preserve">2-ago-2019 </v>
      </c>
      <c r="B3891" s="25">
        <f>Input!Y3895</f>
        <v>31372.500000000302</v>
      </c>
    </row>
    <row r="3892" spans="1:2">
      <c r="A3892" t="str">
        <f>Input!U3896</f>
        <v xml:space="preserve">2-ago-2019 </v>
      </c>
      <c r="B3892" s="25">
        <f>Input!Y3896</f>
        <v>31297.800000000301</v>
      </c>
    </row>
    <row r="3893" spans="1:2">
      <c r="A3893" t="str">
        <f>Input!U3897</f>
        <v xml:space="preserve">2-ago-2019 </v>
      </c>
      <c r="B3893" s="25">
        <f>Input!Y3897</f>
        <v>31229.000000000302</v>
      </c>
    </row>
    <row r="3894" spans="1:2">
      <c r="A3894" t="str">
        <f>Input!U3898</f>
        <v xml:space="preserve">2-ago-2019 </v>
      </c>
      <c r="B3894" s="25">
        <f>Input!Y3898</f>
        <v>31301.000000000302</v>
      </c>
    </row>
    <row r="3895" spans="1:2">
      <c r="A3895" t="str">
        <f>Input!U3899</f>
        <v xml:space="preserve">5-ago-2019 </v>
      </c>
      <c r="B3895" s="25">
        <f>Input!Y3899</f>
        <v>31264.400000000303</v>
      </c>
    </row>
    <row r="3896" spans="1:2">
      <c r="A3896" t="str">
        <f>Input!U3900</f>
        <v xml:space="preserve">5-ago-2019 </v>
      </c>
      <c r="B3896" s="25">
        <f>Input!Y3900</f>
        <v>31194.400000000303</v>
      </c>
    </row>
    <row r="3897" spans="1:2">
      <c r="A3897" t="str">
        <f>Input!U3901</f>
        <v xml:space="preserve">5-ago-2019 </v>
      </c>
      <c r="B3897" s="25">
        <f>Input!Y3901</f>
        <v>31076.400000000303</v>
      </c>
    </row>
    <row r="3898" spans="1:2">
      <c r="A3898" t="str">
        <f>Input!U3902</f>
        <v xml:space="preserve">7-ago-2019 </v>
      </c>
      <c r="B3898" s="25">
        <f>Input!Y3902</f>
        <v>31035.700000000303</v>
      </c>
    </row>
    <row r="3899" spans="1:2">
      <c r="A3899" t="str">
        <f>Input!U3903</f>
        <v xml:space="preserve">7-ago-2019 </v>
      </c>
      <c r="B3899" s="25">
        <f>Input!Y3903</f>
        <v>30976.900000000303</v>
      </c>
    </row>
    <row r="3900" spans="1:2">
      <c r="A3900" t="str">
        <f>Input!U3904</f>
        <v xml:space="preserve">8-ago-2019 </v>
      </c>
      <c r="B3900" s="25">
        <f>Input!Y3904</f>
        <v>31025.800000000305</v>
      </c>
    </row>
    <row r="3901" spans="1:2">
      <c r="A3901" t="str">
        <f>Input!U3905</f>
        <v xml:space="preserve">8-ago-2019 </v>
      </c>
      <c r="B3901" s="25">
        <f>Input!Y3905</f>
        <v>31023.000000000306</v>
      </c>
    </row>
    <row r="3902" spans="1:2">
      <c r="A3902" t="str">
        <f>Input!U3906</f>
        <v xml:space="preserve">9-ago-2019 </v>
      </c>
      <c r="B3902" s="25">
        <f>Input!Y3906</f>
        <v>31053.200000000306</v>
      </c>
    </row>
    <row r="3903" spans="1:2">
      <c r="A3903" t="str">
        <f>Input!U3907</f>
        <v xml:space="preserve">9-ago-2019 </v>
      </c>
      <c r="B3903" s="25">
        <f>Input!Y3907</f>
        <v>30999.500000000306</v>
      </c>
    </row>
    <row r="3904" spans="1:2">
      <c r="A3904" t="str">
        <f>Input!U3908</f>
        <v xml:space="preserve">9-ago-2019 </v>
      </c>
      <c r="B3904" s="25">
        <f>Input!Y3908</f>
        <v>30963.700000000306</v>
      </c>
    </row>
    <row r="3905" spans="1:2">
      <c r="A3905" t="str">
        <f>Input!U3909</f>
        <v>12-ago-2019</v>
      </c>
      <c r="B3905" s="25">
        <f>Input!Y3909</f>
        <v>31040.100000000308</v>
      </c>
    </row>
    <row r="3906" spans="1:2">
      <c r="A3906" t="str">
        <f>Input!U3910</f>
        <v>12-ago-2019</v>
      </c>
      <c r="B3906" s="25">
        <f>Input!Y3910</f>
        <v>31140.900000000307</v>
      </c>
    </row>
    <row r="3907" spans="1:2">
      <c r="A3907" t="str">
        <f>Input!U3911</f>
        <v>12-ago-2019</v>
      </c>
      <c r="B3907" s="25">
        <f>Input!Y3911</f>
        <v>31152.300000000309</v>
      </c>
    </row>
    <row r="3908" spans="1:2">
      <c r="A3908" t="str">
        <f>Input!U3912</f>
        <v>13-ago-2019</v>
      </c>
      <c r="B3908" s="25">
        <f>Input!Y3912</f>
        <v>31271.800000000309</v>
      </c>
    </row>
    <row r="3909" spans="1:2">
      <c r="A3909" t="str">
        <f>Input!U3913</f>
        <v>13-ago-2019</v>
      </c>
      <c r="B3909" s="25">
        <f>Input!Y3913</f>
        <v>31242.000000000309</v>
      </c>
    </row>
    <row r="3910" spans="1:2">
      <c r="A3910" t="str">
        <f>Input!U3914</f>
        <v>14-ago-2019</v>
      </c>
      <c r="B3910" s="25">
        <f>Input!Y3914</f>
        <v>31416.800000000309</v>
      </c>
    </row>
    <row r="3911" spans="1:2">
      <c r="A3911" t="str">
        <f>Input!U3915</f>
        <v>14-ago-2019</v>
      </c>
      <c r="B3911" s="25">
        <f>Input!Y3915</f>
        <v>31616.000000000309</v>
      </c>
    </row>
    <row r="3912" spans="1:2">
      <c r="A3912" t="str">
        <f>Input!U3916</f>
        <v>14-ago-2019</v>
      </c>
      <c r="B3912" s="25">
        <f>Input!Y3916</f>
        <v>31827.400000000311</v>
      </c>
    </row>
    <row r="3913" spans="1:2">
      <c r="A3913" t="str">
        <f>Input!U3917</f>
        <v>14-ago-2019</v>
      </c>
      <c r="B3913" s="25">
        <f>Input!Y3917</f>
        <v>32121.000000000309</v>
      </c>
    </row>
    <row r="3914" spans="1:2">
      <c r="A3914" t="str">
        <f>Input!U3918</f>
        <v>15-ago-2019</v>
      </c>
      <c r="B3914" s="25">
        <f>Input!Y3918</f>
        <v>32408.400000000311</v>
      </c>
    </row>
    <row r="3915" spans="1:2">
      <c r="A3915" t="str">
        <f>Input!U3919</f>
        <v>15-ago-2019</v>
      </c>
      <c r="B3915" s="25">
        <f>Input!Y3919</f>
        <v>32208.400000000311</v>
      </c>
    </row>
    <row r="3916" spans="1:2">
      <c r="A3916" t="str">
        <f>Input!U3920</f>
        <v>15-ago-2019</v>
      </c>
      <c r="B3916" s="25">
        <f>Input!Y3920</f>
        <v>32171.900000000311</v>
      </c>
    </row>
    <row r="3917" spans="1:2">
      <c r="A3917" t="str">
        <f>Input!U3921</f>
        <v>16-ago-2019</v>
      </c>
      <c r="B3917" s="25">
        <f>Input!Y3921</f>
        <v>32197.70000000031</v>
      </c>
    </row>
    <row r="3918" spans="1:2">
      <c r="A3918" t="str">
        <f>Input!U3922</f>
        <v>16-ago-2019</v>
      </c>
      <c r="B3918" s="25">
        <f>Input!Y3922</f>
        <v>32198.000000000309</v>
      </c>
    </row>
    <row r="3919" spans="1:2">
      <c r="A3919" t="str">
        <f>Input!U3923</f>
        <v>19-ago-2019</v>
      </c>
      <c r="B3919" s="25">
        <f>Input!Y3923</f>
        <v>32048.600000000308</v>
      </c>
    </row>
    <row r="3920" spans="1:2">
      <c r="A3920" t="str">
        <f>Input!U3924</f>
        <v>20-ago-2019</v>
      </c>
      <c r="B3920" s="25">
        <f>Input!Y3924</f>
        <v>32065.600000000308</v>
      </c>
    </row>
    <row r="3921" spans="1:2">
      <c r="A3921" t="str">
        <f>Input!U3925</f>
        <v>21-ago-2019</v>
      </c>
      <c r="B3921" s="25">
        <f>Input!Y3925</f>
        <v>32194.600000000308</v>
      </c>
    </row>
    <row r="3922" spans="1:2">
      <c r="A3922" t="str">
        <f>Input!U3926</f>
        <v>22-ago-2019</v>
      </c>
      <c r="B3922" s="25">
        <f>Input!Y3926</f>
        <v>32196.000000000309</v>
      </c>
    </row>
    <row r="3923" spans="1:2">
      <c r="A3923" t="str">
        <f>Input!U3927</f>
        <v>22-ago-2019</v>
      </c>
      <c r="B3923" s="25">
        <f>Input!Y3927</f>
        <v>32204.400000000311</v>
      </c>
    </row>
    <row r="3924" spans="1:2">
      <c r="A3924" t="str">
        <f>Input!U3928</f>
        <v>22-ago-2019</v>
      </c>
      <c r="B3924" s="25">
        <f>Input!Y3928</f>
        <v>32212.20000000031</v>
      </c>
    </row>
    <row r="3925" spans="1:2">
      <c r="A3925" t="str">
        <f>Input!U3929</f>
        <v>23-ago-2019</v>
      </c>
      <c r="B3925" s="25">
        <f>Input!Y3929</f>
        <v>32152.400000000311</v>
      </c>
    </row>
    <row r="3926" spans="1:2">
      <c r="A3926" t="str">
        <f>Input!U3930</f>
        <v>23-ago-2019</v>
      </c>
      <c r="B3926" s="25">
        <f>Input!Y3930</f>
        <v>32043.20000000031</v>
      </c>
    </row>
    <row r="3927" spans="1:2">
      <c r="A3927" t="str">
        <f>Input!U3931</f>
        <v>23-ago-2019</v>
      </c>
      <c r="B3927" s="25">
        <f>Input!Y3931</f>
        <v>31976.400000000311</v>
      </c>
    </row>
    <row r="3928" spans="1:2">
      <c r="A3928" t="str">
        <f>Input!U3932</f>
        <v>26-ago-2019</v>
      </c>
      <c r="B3928" s="25">
        <f>Input!Y3932</f>
        <v>32027.600000000311</v>
      </c>
    </row>
    <row r="3929" spans="1:2">
      <c r="A3929" t="str">
        <f>Input!U3933</f>
        <v>26-ago-2019</v>
      </c>
      <c r="B3929" s="25">
        <f>Input!Y3933</f>
        <v>32040.900000000311</v>
      </c>
    </row>
    <row r="3930" spans="1:2">
      <c r="A3930" t="str">
        <f>Input!U3934</f>
        <v>27-ago-2019</v>
      </c>
      <c r="B3930" s="25">
        <f>Input!Y3934</f>
        <v>32064.000000000309</v>
      </c>
    </row>
    <row r="3931" spans="1:2">
      <c r="A3931" t="str">
        <f>Input!U3935</f>
        <v>27-ago-2019</v>
      </c>
      <c r="B3931" s="25">
        <f>Input!Y3935</f>
        <v>32121.20000000031</v>
      </c>
    </row>
    <row r="3932" spans="1:2">
      <c r="A3932" t="str">
        <f>Input!U3936</f>
        <v>28-ago-2019</v>
      </c>
      <c r="B3932" s="25">
        <f>Input!Y3936</f>
        <v>32145.600000000311</v>
      </c>
    </row>
    <row r="3933" spans="1:2">
      <c r="A3933" t="str">
        <f>Input!U3937</f>
        <v>28-ago-2019</v>
      </c>
      <c r="B3933" s="25">
        <f>Input!Y3937</f>
        <v>32207.400000000311</v>
      </c>
    </row>
    <row r="3934" spans="1:2">
      <c r="A3934" t="str">
        <f>Input!U3938</f>
        <v>29-ago-2019</v>
      </c>
      <c r="B3934" s="25">
        <f>Input!Y3938</f>
        <v>32257.600000000311</v>
      </c>
    </row>
    <row r="3935" spans="1:2">
      <c r="A3935" t="str">
        <f>Input!U3939</f>
        <v>30-ago-2019</v>
      </c>
      <c r="B3935" s="25">
        <f>Input!Y3939</f>
        <v>32206.600000000311</v>
      </c>
    </row>
    <row r="3936" spans="1:2">
      <c r="A3936" t="str">
        <f>Input!U3940</f>
        <v>30-ago-2019</v>
      </c>
      <c r="B3936" s="25">
        <f>Input!Y3940</f>
        <v>32188.800000000312</v>
      </c>
    </row>
    <row r="3937" spans="1:2">
      <c r="A3937" t="str">
        <f>Input!U3941</f>
        <v>30-ago-2019</v>
      </c>
      <c r="B3937" s="25">
        <f>Input!Y3941</f>
        <v>32198.100000000311</v>
      </c>
    </row>
    <row r="3938" spans="1:2">
      <c r="A3938" t="str">
        <f>Input!U3942</f>
        <v xml:space="preserve">2-set-2019 </v>
      </c>
      <c r="B3938" s="25">
        <f>Input!Y3942</f>
        <v>32152.000000000313</v>
      </c>
    </row>
    <row r="3939" spans="1:2">
      <c r="A3939" t="str">
        <f>Input!U3943</f>
        <v xml:space="preserve">3-set-2019 </v>
      </c>
      <c r="B3939" s="25">
        <f>Input!Y3943</f>
        <v>32079.200000000314</v>
      </c>
    </row>
    <row r="3940" spans="1:2">
      <c r="A3940" t="str">
        <f>Input!U3944</f>
        <v xml:space="preserve">3-set-2019 </v>
      </c>
      <c r="B3940" s="25">
        <f>Input!Y3944</f>
        <v>32044.000000000313</v>
      </c>
    </row>
    <row r="3941" spans="1:2">
      <c r="A3941" t="str">
        <f>Input!U3945</f>
        <v xml:space="preserve">3-set-2019 </v>
      </c>
      <c r="B3941" s="25">
        <f>Input!Y3945</f>
        <v>31972.200000000314</v>
      </c>
    </row>
    <row r="3942" spans="1:2">
      <c r="A3942" t="str">
        <f>Input!U3946</f>
        <v xml:space="preserve">3-set-2019 </v>
      </c>
      <c r="B3942" s="25">
        <f>Input!Y3946</f>
        <v>31903.200000000314</v>
      </c>
    </row>
    <row r="3943" spans="1:2">
      <c r="A3943" t="str">
        <f>Input!U3947</f>
        <v xml:space="preserve">4-set-2019 </v>
      </c>
      <c r="B3943" s="25">
        <f>Input!Y3947</f>
        <v>31900.000000000313</v>
      </c>
    </row>
    <row r="3944" spans="1:2">
      <c r="A3944" t="str">
        <f>Input!U3948</f>
        <v xml:space="preserve">4-set-2019 </v>
      </c>
      <c r="B3944" s="25">
        <f>Input!Y3948</f>
        <v>31874.000000000313</v>
      </c>
    </row>
    <row r="3945" spans="1:2">
      <c r="A3945" t="str">
        <f>Input!U3949</f>
        <v xml:space="preserve">5-set-2019 </v>
      </c>
      <c r="B3945" s="25">
        <f>Input!Y3949</f>
        <v>31879.400000000314</v>
      </c>
    </row>
    <row r="3946" spans="1:2">
      <c r="A3946" t="str">
        <f>Input!U3950</f>
        <v xml:space="preserve">5-set-2019 </v>
      </c>
      <c r="B3946" s="25">
        <f>Input!Y3950</f>
        <v>31849.300000000316</v>
      </c>
    </row>
    <row r="3947" spans="1:2">
      <c r="A3947" t="str">
        <f>Input!U3951</f>
        <v xml:space="preserve">6-set-2019 </v>
      </c>
      <c r="B3947" s="25">
        <f>Input!Y3951</f>
        <v>31869.500000000317</v>
      </c>
    </row>
    <row r="3948" spans="1:2">
      <c r="A3948" t="str">
        <f>Input!U3952</f>
        <v xml:space="preserve">9-set-2019 </v>
      </c>
      <c r="B3948" s="25">
        <f>Input!Y3952</f>
        <v>31830.400000000318</v>
      </c>
    </row>
    <row r="3949" spans="1:2">
      <c r="A3949" t="str">
        <f>Input!U3953</f>
        <v xml:space="preserve">9-set-2019 </v>
      </c>
      <c r="B3949" s="25">
        <f>Input!Y3953</f>
        <v>31795.500000000317</v>
      </c>
    </row>
    <row r="3950" spans="1:2">
      <c r="A3950" t="str">
        <f>Input!U3954</f>
        <v>10-set-2019</v>
      </c>
      <c r="B3950" s="25">
        <f>Input!Y3954</f>
        <v>31735.700000000317</v>
      </c>
    </row>
    <row r="3951" spans="1:2">
      <c r="A3951" t="str">
        <f>Input!U3955</f>
        <v>10-set-2019</v>
      </c>
      <c r="B3951" s="25">
        <f>Input!Y3955</f>
        <v>31804.500000000317</v>
      </c>
    </row>
    <row r="3952" spans="1:2">
      <c r="A3952" t="str">
        <f>Input!U3956</f>
        <v>10-set-2019</v>
      </c>
      <c r="B3952" s="25">
        <f>Input!Y3956</f>
        <v>31909.400000000318</v>
      </c>
    </row>
    <row r="3953" spans="1:2">
      <c r="A3953" t="str">
        <f>Input!U3957</f>
        <v>12-set-2019</v>
      </c>
      <c r="B3953" s="25">
        <f>Input!Y3957</f>
        <v>31919.600000000319</v>
      </c>
    </row>
    <row r="3954" spans="1:2">
      <c r="A3954" t="str">
        <f>Input!U3958</f>
        <v>12-set-2019</v>
      </c>
      <c r="B3954" s="25">
        <f>Input!Y3958</f>
        <v>31895.800000000319</v>
      </c>
    </row>
    <row r="3955" spans="1:2">
      <c r="A3955" t="str">
        <f>Input!U3959</f>
        <v>12-set-2019</v>
      </c>
      <c r="B3955" s="25">
        <f>Input!Y3959</f>
        <v>31738.800000000319</v>
      </c>
    </row>
    <row r="3956" spans="1:2">
      <c r="A3956" t="str">
        <f>Input!U3960</f>
        <v>16-set-2019</v>
      </c>
      <c r="B3956" s="25">
        <f>Input!Y3960</f>
        <v>31744.00000000032</v>
      </c>
    </row>
    <row r="3957" spans="1:2">
      <c r="A3957" t="str">
        <f>Input!U3961</f>
        <v>16-set-2019</v>
      </c>
      <c r="B3957" s="25">
        <f>Input!Y3961</f>
        <v>31706.00000000032</v>
      </c>
    </row>
    <row r="3958" spans="1:2">
      <c r="A3958" t="str">
        <f>Input!U3962</f>
        <v>17-set-2019</v>
      </c>
      <c r="B3958" s="25">
        <f>Input!Y3962</f>
        <v>31709.200000000321</v>
      </c>
    </row>
    <row r="3959" spans="1:2">
      <c r="A3959" t="str">
        <f>Input!U3963</f>
        <v>17-set-2019</v>
      </c>
      <c r="B3959" s="25">
        <f>Input!Y3963</f>
        <v>31723.200000000321</v>
      </c>
    </row>
    <row r="3960" spans="1:2">
      <c r="A3960" t="str">
        <f>Input!U3964</f>
        <v>17-set-2019</v>
      </c>
      <c r="B3960" s="25">
        <f>Input!Y3964</f>
        <v>31710.300000000319</v>
      </c>
    </row>
    <row r="3961" spans="1:2">
      <c r="A3961" t="str">
        <f>Input!U3965</f>
        <v>17-set-2019</v>
      </c>
      <c r="B3961" s="25">
        <f>Input!Y3965</f>
        <v>31703.50000000032</v>
      </c>
    </row>
    <row r="3962" spans="1:2">
      <c r="A3962" t="str">
        <f>Input!U3966</f>
        <v>18-set-2019</v>
      </c>
      <c r="B3962" s="25">
        <f>Input!Y3966</f>
        <v>31742.700000000321</v>
      </c>
    </row>
    <row r="3963" spans="1:2">
      <c r="A3963" t="str">
        <f>Input!U3967</f>
        <v>18-set-2019</v>
      </c>
      <c r="B3963" s="25">
        <f>Input!Y3967</f>
        <v>31742.100000000322</v>
      </c>
    </row>
    <row r="3964" spans="1:2">
      <c r="A3964" t="str">
        <f>Input!U3968</f>
        <v>19-set-2019</v>
      </c>
      <c r="B3964" s="25">
        <f>Input!Y3968</f>
        <v>31638.500000000324</v>
      </c>
    </row>
    <row r="3965" spans="1:2">
      <c r="A3965" t="str">
        <f>Input!U3969</f>
        <v>19-set-2019</v>
      </c>
      <c r="B3965" s="25">
        <f>Input!Y3969</f>
        <v>31601.100000000322</v>
      </c>
    </row>
    <row r="3966" spans="1:2">
      <c r="A3966" t="str">
        <f>Input!U3970</f>
        <v>19-set-2019</v>
      </c>
      <c r="B3966" s="25">
        <f>Input!Y3970</f>
        <v>31562.300000000323</v>
      </c>
    </row>
    <row r="3967" spans="1:2">
      <c r="A3967" t="str">
        <f>Input!U3971</f>
        <v>20-set-2019</v>
      </c>
      <c r="B3967" s="25">
        <f>Input!Y3971</f>
        <v>31499.500000000324</v>
      </c>
    </row>
    <row r="3968" spans="1:2">
      <c r="A3968" t="str">
        <f>Input!U3972</f>
        <v>23-set-2019</v>
      </c>
      <c r="B3968" s="25">
        <f>Input!Y3972</f>
        <v>31512.300000000323</v>
      </c>
    </row>
    <row r="3969" spans="1:2">
      <c r="A3969" t="str">
        <f>Input!U3973</f>
        <v>23-set-2019</v>
      </c>
      <c r="B3969" s="25">
        <f>Input!Y3973</f>
        <v>31500.500000000324</v>
      </c>
    </row>
    <row r="3970" spans="1:2">
      <c r="A3970" t="str">
        <f>Input!U3974</f>
        <v>24-set-2019</v>
      </c>
      <c r="B3970" s="25">
        <f>Input!Y3974</f>
        <v>31458.700000000325</v>
      </c>
    </row>
    <row r="3971" spans="1:2">
      <c r="A3971" t="str">
        <f>Input!U3975</f>
        <v>25-set-2019</v>
      </c>
      <c r="B3971" s="25">
        <f>Input!Y3975</f>
        <v>31450.400000000325</v>
      </c>
    </row>
    <row r="3972" spans="1:2">
      <c r="A3972" t="str">
        <f>Input!U3976</f>
        <v>27-set-2019</v>
      </c>
      <c r="B3972" s="25">
        <f>Input!Y3976</f>
        <v>31303.400000000325</v>
      </c>
    </row>
    <row r="3973" spans="1:2">
      <c r="A3973" t="str">
        <f>Input!U3977</f>
        <v>27-set-2019</v>
      </c>
      <c r="B3973" s="25">
        <f>Input!Y3977</f>
        <v>31281.300000000327</v>
      </c>
    </row>
    <row r="3974" spans="1:2">
      <c r="A3974" t="str">
        <f>Input!U3978</f>
        <v xml:space="preserve">1-ott-2019 </v>
      </c>
      <c r="B3974" s="25">
        <f>Input!Y3978</f>
        <v>31460.300000000327</v>
      </c>
    </row>
    <row r="3975" spans="1:2">
      <c r="A3975" t="str">
        <f>Input!U3979</f>
        <v xml:space="preserve">1-ott-2019 </v>
      </c>
      <c r="B3975" s="25">
        <f>Input!Y3979</f>
        <v>31763.900000000325</v>
      </c>
    </row>
    <row r="3976" spans="1:2">
      <c r="A3976" t="str">
        <f>Input!U3980</f>
        <v xml:space="preserve">1-ott-2019 </v>
      </c>
      <c r="B3976" s="25">
        <f>Input!Y3980</f>
        <v>31819.100000000326</v>
      </c>
    </row>
    <row r="3977" spans="1:2">
      <c r="A3977" t="str">
        <f>Input!U3981</f>
        <v xml:space="preserve">1-ott-2019 </v>
      </c>
      <c r="B3977" s="25">
        <f>Input!Y3981</f>
        <v>31763.300000000327</v>
      </c>
    </row>
    <row r="3978" spans="1:2">
      <c r="A3978" t="str">
        <f>Input!U3982</f>
        <v xml:space="preserve">2-ott-2019 </v>
      </c>
      <c r="B3978" s="25">
        <f>Input!Y3982</f>
        <v>32001.200000000328</v>
      </c>
    </row>
    <row r="3979" spans="1:2">
      <c r="A3979" t="str">
        <f>Input!U3983</f>
        <v xml:space="preserve">2-ott-2019 </v>
      </c>
      <c r="B3979" s="25">
        <f>Input!Y3983</f>
        <v>32253.200000000328</v>
      </c>
    </row>
    <row r="3980" spans="1:2">
      <c r="A3980" t="str">
        <f>Input!U3984</f>
        <v xml:space="preserve">2-ott-2019 </v>
      </c>
      <c r="B3980" s="25">
        <f>Input!Y3984</f>
        <v>32180.400000000329</v>
      </c>
    </row>
    <row r="3981" spans="1:2">
      <c r="A3981" t="str">
        <f>Input!U3985</f>
        <v xml:space="preserve">2-ott-2019 </v>
      </c>
      <c r="B3981" s="25">
        <f>Input!Y3985</f>
        <v>32215.60000000033</v>
      </c>
    </row>
    <row r="3982" spans="1:2">
      <c r="A3982" t="str">
        <f>Input!U3986</f>
        <v xml:space="preserve">3-ott-2019 </v>
      </c>
      <c r="B3982" s="25">
        <f>Input!Y3986</f>
        <v>32155.80000000033</v>
      </c>
    </row>
    <row r="3983" spans="1:2">
      <c r="A3983" t="str">
        <f>Input!U3987</f>
        <v xml:space="preserve">3-ott-2019 </v>
      </c>
      <c r="B3983" s="25">
        <f>Input!Y3987</f>
        <v>31967.200000000332</v>
      </c>
    </row>
    <row r="3984" spans="1:2">
      <c r="A3984" t="str">
        <f>Input!U3988</f>
        <v xml:space="preserve">3-ott-2019 </v>
      </c>
      <c r="B3984" s="25">
        <f>Input!Y3988</f>
        <v>32028.200000000332</v>
      </c>
    </row>
    <row r="3985" spans="1:2">
      <c r="A3985" t="str">
        <f>Input!U3989</f>
        <v xml:space="preserve">3-ott-2019 </v>
      </c>
      <c r="B3985" s="25">
        <f>Input!Y3989</f>
        <v>32038.400000000333</v>
      </c>
    </row>
    <row r="3986" spans="1:2">
      <c r="A3986" t="str">
        <f>Input!U3990</f>
        <v xml:space="preserve">3-ott-2019 </v>
      </c>
      <c r="B3986" s="25">
        <f>Input!Y3990</f>
        <v>31922.600000000333</v>
      </c>
    </row>
    <row r="3987" spans="1:2">
      <c r="A3987" t="str">
        <f>Input!U3991</f>
        <v xml:space="preserve">4-ott-2019 </v>
      </c>
      <c r="B3987" s="25">
        <f>Input!Y3991</f>
        <v>31984.600000000333</v>
      </c>
    </row>
    <row r="3988" spans="1:2">
      <c r="A3988" t="str">
        <f>Input!U3992</f>
        <v xml:space="preserve">7-ott-2019 </v>
      </c>
      <c r="B3988" s="25">
        <f>Input!Y3992</f>
        <v>31967.700000000332</v>
      </c>
    </row>
    <row r="3989" spans="1:2">
      <c r="A3989" t="str">
        <f>Input!U3993</f>
        <v xml:space="preserve">7-ott-2019 </v>
      </c>
      <c r="B3989" s="25">
        <f>Input!Y3993</f>
        <v>31845.900000000333</v>
      </c>
    </row>
    <row r="3990" spans="1:2">
      <c r="A3990" t="str">
        <f>Input!U3994</f>
        <v xml:space="preserve">8-ott-2019 </v>
      </c>
      <c r="B3990" s="25">
        <f>Input!Y3994</f>
        <v>31901.700000000332</v>
      </c>
    </row>
    <row r="3991" spans="1:2">
      <c r="A3991" t="str">
        <f>Input!U3995</f>
        <v xml:space="preserve">8-ott-2019 </v>
      </c>
      <c r="B3991" s="25">
        <f>Input!Y3995</f>
        <v>31904.200000000332</v>
      </c>
    </row>
    <row r="3992" spans="1:2">
      <c r="A3992" t="str">
        <f>Input!U3996</f>
        <v xml:space="preserve">8-ott-2019 </v>
      </c>
      <c r="B3992" s="25">
        <f>Input!Y3996</f>
        <v>31830.400000000333</v>
      </c>
    </row>
    <row r="3993" spans="1:2">
      <c r="A3993" t="str">
        <f>Input!U3997</f>
        <v xml:space="preserve">8-ott-2019 </v>
      </c>
      <c r="B3993" s="25">
        <f>Input!Y3997</f>
        <v>31754.600000000333</v>
      </c>
    </row>
    <row r="3994" spans="1:2">
      <c r="A3994" t="str">
        <f>Input!U3998</f>
        <v xml:space="preserve">9-ott-2019 </v>
      </c>
      <c r="B3994" s="25">
        <f>Input!Y3998</f>
        <v>31817.600000000333</v>
      </c>
    </row>
    <row r="3995" spans="1:2">
      <c r="A3995" t="str">
        <f>Input!U3999</f>
        <v xml:space="preserve">9-ott-2019 </v>
      </c>
      <c r="B3995" s="25">
        <f>Input!Y3999</f>
        <v>31870.000000000335</v>
      </c>
    </row>
    <row r="3996" spans="1:2">
      <c r="A3996" t="str">
        <f>Input!U4000</f>
        <v xml:space="preserve">9-ott-2019 </v>
      </c>
      <c r="B3996" s="25">
        <f>Input!Y4000</f>
        <v>31852.000000000335</v>
      </c>
    </row>
    <row r="3997" spans="1:2">
      <c r="A3997" t="str">
        <f>Input!U4001</f>
        <v>10-ott-2019</v>
      </c>
      <c r="B3997" s="25">
        <f>Input!Y4001</f>
        <v>31860.800000000334</v>
      </c>
    </row>
    <row r="3998" spans="1:2">
      <c r="A3998" t="str">
        <f>Input!U4002</f>
        <v>10-ott-2019</v>
      </c>
      <c r="B3998" s="25">
        <f>Input!Y4002</f>
        <v>31824.600000000333</v>
      </c>
    </row>
    <row r="3999" spans="1:2">
      <c r="A3999" t="str">
        <f>Input!U4003</f>
        <v>10-ott-2019</v>
      </c>
      <c r="B3999" s="25">
        <f>Input!Y4003</f>
        <v>31714.000000000335</v>
      </c>
    </row>
    <row r="4000" spans="1:2">
      <c r="A4000" t="str">
        <f>Input!U4004</f>
        <v>10-ott-2019</v>
      </c>
      <c r="B4000" s="25">
        <f>Input!Y4004</f>
        <v>31765.000000000335</v>
      </c>
    </row>
    <row r="4001" spans="1:2">
      <c r="A4001" t="str">
        <f>Input!U4005</f>
        <v>11-ott-2019</v>
      </c>
      <c r="B4001" s="25">
        <f>Input!Y4005</f>
        <v>32017.200000000335</v>
      </c>
    </row>
    <row r="4002" spans="1:2">
      <c r="A4002" t="str">
        <f>Input!U4006</f>
        <v>14-ott-2019</v>
      </c>
      <c r="B4002" s="25">
        <f>Input!Y4006</f>
        <v>32066.600000000337</v>
      </c>
    </row>
    <row r="4003" spans="1:2">
      <c r="A4003" t="str">
        <f>Input!U4007</f>
        <v>15-ott-2019</v>
      </c>
      <c r="B4003" s="25">
        <f>Input!Y4007</f>
        <v>32003.400000000336</v>
      </c>
    </row>
    <row r="4004" spans="1:2">
      <c r="A4004" t="str">
        <f>Input!U4008</f>
        <v>15-ott-2019</v>
      </c>
      <c r="B4004" s="25">
        <f>Input!Y4008</f>
        <v>32092.200000000335</v>
      </c>
    </row>
    <row r="4005" spans="1:2">
      <c r="A4005" t="str">
        <f>Input!U4009</f>
        <v>17-ott-2019</v>
      </c>
      <c r="B4005" s="25">
        <f>Input!Y4009</f>
        <v>31892.200000000335</v>
      </c>
    </row>
    <row r="4006" spans="1:2">
      <c r="A4006" t="str">
        <f>Input!U4010</f>
        <v>17-ott-2019</v>
      </c>
      <c r="B4006" s="25">
        <f>Input!Y4010</f>
        <v>31901.200000000335</v>
      </c>
    </row>
    <row r="4007" spans="1:2">
      <c r="A4007" t="str">
        <f>Input!U4011</f>
        <v>17-ott-2019</v>
      </c>
      <c r="B4007" s="25">
        <f>Input!Y4011</f>
        <v>31876.000000000335</v>
      </c>
    </row>
    <row r="4008" spans="1:2">
      <c r="A4008" t="str">
        <f>Input!U4012</f>
        <v>17-ott-2019</v>
      </c>
      <c r="B4008" s="25">
        <f>Input!Y4012</f>
        <v>31906.600000000333</v>
      </c>
    </row>
    <row r="4009" spans="1:2">
      <c r="A4009" t="str">
        <f>Input!U4013</f>
        <v>18-ott-2019</v>
      </c>
      <c r="B4009" s="25">
        <f>Input!Y4013</f>
        <v>31852.800000000334</v>
      </c>
    </row>
    <row r="4010" spans="1:2">
      <c r="A4010" t="str">
        <f>Input!U4014</f>
        <v>18-ott-2019</v>
      </c>
      <c r="B4010" s="25">
        <f>Input!Y4014</f>
        <v>31798.000000000335</v>
      </c>
    </row>
    <row r="4011" spans="1:2">
      <c r="A4011" t="str">
        <f>Input!U4015</f>
        <v>18-ott-2019</v>
      </c>
      <c r="B4011" s="25">
        <f>Input!Y4015</f>
        <v>31790.900000000336</v>
      </c>
    </row>
    <row r="4012" spans="1:2">
      <c r="A4012" t="str">
        <f>Input!U4016</f>
        <v>21-ott-2019</v>
      </c>
      <c r="B4012" s="25">
        <f>Input!Y4016</f>
        <v>31863.900000000336</v>
      </c>
    </row>
    <row r="4013" spans="1:2">
      <c r="A4013" t="str">
        <f>Input!U4017</f>
        <v>21-ott-2019</v>
      </c>
      <c r="B4013" s="25">
        <f>Input!Y4017</f>
        <v>31909.700000000335</v>
      </c>
    </row>
    <row r="4014" spans="1:2">
      <c r="A4014" t="str">
        <f>Input!U4018</f>
        <v>22-ott-2019</v>
      </c>
      <c r="B4014" s="25">
        <f>Input!Y4018</f>
        <v>31929.900000000336</v>
      </c>
    </row>
    <row r="4015" spans="1:2">
      <c r="A4015" t="str">
        <f>Input!U4019</f>
        <v>22-ott-2019</v>
      </c>
      <c r="B4015" s="25">
        <f>Input!Y4019</f>
        <v>31904.800000000338</v>
      </c>
    </row>
    <row r="4016" spans="1:2">
      <c r="A4016" t="str">
        <f>Input!U4020</f>
        <v>22-ott-2019</v>
      </c>
      <c r="B4016" s="25">
        <f>Input!Y4020</f>
        <v>31901.400000000336</v>
      </c>
    </row>
    <row r="4017" spans="1:2">
      <c r="A4017" t="str">
        <f>Input!U4021</f>
        <v>22-ott-2019</v>
      </c>
      <c r="B4017" s="25">
        <f>Input!Y4021</f>
        <v>31862.400000000336</v>
      </c>
    </row>
    <row r="4018" spans="1:2">
      <c r="A4018" t="str">
        <f>Input!U4022</f>
        <v>23-ott-2019</v>
      </c>
      <c r="B4018" s="25">
        <f>Input!Y4022</f>
        <v>31879.600000000337</v>
      </c>
    </row>
    <row r="4019" spans="1:2">
      <c r="A4019" t="str">
        <f>Input!U4023</f>
        <v>23-ott-2019</v>
      </c>
      <c r="B4019" s="25">
        <f>Input!Y4023</f>
        <v>31939.600000000337</v>
      </c>
    </row>
    <row r="4020" spans="1:2">
      <c r="A4020" t="str">
        <f>Input!U4024</f>
        <v>23-ott-2019</v>
      </c>
      <c r="B4020" s="25">
        <f>Input!Y4024</f>
        <v>31962.000000000338</v>
      </c>
    </row>
    <row r="4021" spans="1:2">
      <c r="A4021" t="str">
        <f>Input!U4025</f>
        <v>24-ott-2019</v>
      </c>
      <c r="B4021" s="25">
        <f>Input!Y4025</f>
        <v>31910.600000000337</v>
      </c>
    </row>
    <row r="4022" spans="1:2">
      <c r="A4022" t="str">
        <f>Input!U4026</f>
        <v>28-ott-2019</v>
      </c>
      <c r="B4022" s="25">
        <f>Input!Y4026</f>
        <v>31934.000000000338</v>
      </c>
    </row>
    <row r="4023" spans="1:2">
      <c r="A4023" t="str">
        <f>Input!U4027</f>
        <v>30-ott-2019</v>
      </c>
      <c r="B4023" s="25">
        <f>Input!Y4027</f>
        <v>31951.200000000339</v>
      </c>
    </row>
    <row r="4024" spans="1:2">
      <c r="A4024" t="str">
        <f>Input!U4028</f>
        <v>30-ott-2019</v>
      </c>
      <c r="B4024" s="25">
        <f>Input!Y4028</f>
        <v>31963.200000000339</v>
      </c>
    </row>
    <row r="4025" spans="1:2">
      <c r="A4025" t="str">
        <f>Input!U4029</f>
        <v>30-ott-2019</v>
      </c>
      <c r="B4025" s="25">
        <f>Input!Y4029</f>
        <v>32011.90000000034</v>
      </c>
    </row>
    <row r="4026" spans="1:2">
      <c r="A4026" t="str">
        <f>Input!U4030</f>
        <v>30-ott-2019</v>
      </c>
      <c r="B4026" s="25">
        <f>Input!Y4030</f>
        <v>32021.800000000341</v>
      </c>
    </row>
    <row r="4027" spans="1:2">
      <c r="A4027" t="str">
        <f>Input!U4031</f>
        <v>30-ott-2019</v>
      </c>
      <c r="B4027" s="25">
        <f>Input!Y4031</f>
        <v>31966.000000000342</v>
      </c>
    </row>
    <row r="4028" spans="1:2">
      <c r="A4028" t="str">
        <f>Input!U4032</f>
        <v>30-ott-2019</v>
      </c>
      <c r="B4028" s="25">
        <f>Input!Y4032</f>
        <v>31919.700000000343</v>
      </c>
    </row>
    <row r="4029" spans="1:2">
      <c r="A4029" t="str">
        <f>Input!U4033</f>
        <v>31-ott-2019</v>
      </c>
      <c r="B4029" s="25">
        <f>Input!Y4033</f>
        <v>31905.800000000341</v>
      </c>
    </row>
    <row r="4030" spans="1:2">
      <c r="A4030" t="str">
        <f>Input!U4034</f>
        <v>31-ott-2019</v>
      </c>
      <c r="B4030" s="25">
        <f>Input!Y4034</f>
        <v>31882.200000000343</v>
      </c>
    </row>
    <row r="4031" spans="1:2">
      <c r="A4031" t="str">
        <f>Input!U4035</f>
        <v xml:space="preserve">1-nov-2019 </v>
      </c>
      <c r="B4031" s="25">
        <f>Input!Y4035</f>
        <v>32090.700000000343</v>
      </c>
    </row>
    <row r="4032" spans="1:2">
      <c r="A4032" t="str">
        <f>Input!U4036</f>
        <v xml:space="preserve">4-nov-2019 </v>
      </c>
      <c r="B4032" s="25">
        <f>Input!Y4036</f>
        <v>32123.500000000342</v>
      </c>
    </row>
    <row r="4033" spans="1:2">
      <c r="A4033" t="str">
        <f>Input!U4037</f>
        <v xml:space="preserve">5-nov-2019 </v>
      </c>
      <c r="B4033" s="25">
        <f>Input!Y4037</f>
        <v>32103.000000000342</v>
      </c>
    </row>
    <row r="4034" spans="1:2">
      <c r="A4034" t="str">
        <f>Input!U4038</f>
        <v xml:space="preserve">5-nov-2019 </v>
      </c>
      <c r="B4034" s="25">
        <f>Input!Y4038</f>
        <v>32077.800000000341</v>
      </c>
    </row>
    <row r="4035" spans="1:2">
      <c r="A4035" t="str">
        <f>Input!U4039</f>
        <v xml:space="preserve">6-nov-2019 </v>
      </c>
      <c r="B4035" s="25">
        <f>Input!Y4039</f>
        <v>32023.000000000342</v>
      </c>
    </row>
    <row r="4036" spans="1:2">
      <c r="A4036" t="str">
        <f>Input!U4040</f>
        <v xml:space="preserve">6-nov-2019 </v>
      </c>
      <c r="B4036" s="25">
        <f>Input!Y4040</f>
        <v>32118.000000000342</v>
      </c>
    </row>
    <row r="4037" spans="1:2">
      <c r="A4037" t="str">
        <f>Input!U4041</f>
        <v xml:space="preserve">6-nov-2019 </v>
      </c>
      <c r="B4037" s="25">
        <f>Input!Y4041</f>
        <v>32063.100000000341</v>
      </c>
    </row>
    <row r="4038" spans="1:2">
      <c r="A4038" t="str">
        <f>Input!U4042</f>
        <v>11-nov-2019</v>
      </c>
      <c r="B4038" s="25">
        <f>Input!Y4042</f>
        <v>32003.300000000341</v>
      </c>
    </row>
    <row r="4039" spans="1:2">
      <c r="A4039" t="str">
        <f>Input!U4043</f>
        <v>11-nov-2019</v>
      </c>
      <c r="B4039" s="25">
        <f>Input!Y4043</f>
        <v>31895.500000000342</v>
      </c>
    </row>
    <row r="4040" spans="1:2">
      <c r="A4040" t="str">
        <f>Input!U4044</f>
        <v>11-nov-2019</v>
      </c>
      <c r="B4040" s="25">
        <f>Input!Y4044</f>
        <v>31894.200000000343</v>
      </c>
    </row>
    <row r="4041" spans="1:2">
      <c r="A4041" t="str">
        <f>Input!U4045</f>
        <v>11-nov-2019</v>
      </c>
      <c r="B4041" s="25">
        <f>Input!Y4045</f>
        <v>31849.800000000341</v>
      </c>
    </row>
    <row r="4042" spans="1:2">
      <c r="A4042" t="str">
        <f>Input!U4046</f>
        <v>12-nov-2019</v>
      </c>
      <c r="B4042" s="25">
        <f>Input!Y4046</f>
        <v>31713.000000000342</v>
      </c>
    </row>
    <row r="4043" spans="1:2">
      <c r="A4043" t="str">
        <f>Input!U4047</f>
        <v>13-nov-2019</v>
      </c>
      <c r="B4043" s="25">
        <f>Input!Y4047</f>
        <v>31622.600000000341</v>
      </c>
    </row>
    <row r="4044" spans="1:2">
      <c r="A4044" t="str">
        <f>Input!U4048</f>
        <v>13-nov-2019</v>
      </c>
      <c r="B4044" s="25">
        <f>Input!Y4048</f>
        <v>31546.800000000341</v>
      </c>
    </row>
    <row r="4045" spans="1:2">
      <c r="A4045" t="str">
        <f>Input!U4049</f>
        <v>13-nov-2019</v>
      </c>
      <c r="B4045" s="25">
        <f>Input!Y4049</f>
        <v>31504.000000000342</v>
      </c>
    </row>
    <row r="4046" spans="1:2">
      <c r="A4046" t="str">
        <f>Input!U4050</f>
        <v>14-nov-2019</v>
      </c>
      <c r="B4046" s="25">
        <f>Input!Y4050</f>
        <v>31449.200000000343</v>
      </c>
    </row>
    <row r="4047" spans="1:2">
      <c r="A4047" t="str">
        <f>Input!U4051</f>
        <v>14-nov-2019</v>
      </c>
      <c r="B4047" s="25">
        <f>Input!Y4051</f>
        <v>31433.000000000342</v>
      </c>
    </row>
    <row r="4048" spans="1:2">
      <c r="A4048" t="str">
        <f>Input!U4052</f>
        <v>14-nov-2019</v>
      </c>
      <c r="B4048" s="25">
        <f>Input!Y4052</f>
        <v>31449.800000000341</v>
      </c>
    </row>
    <row r="4049" spans="1:2">
      <c r="A4049" t="str">
        <f>Input!U4053</f>
        <v>15-nov-2019</v>
      </c>
      <c r="B4049" s="25">
        <f>Input!Y4053</f>
        <v>31467.100000000341</v>
      </c>
    </row>
    <row r="4050" spans="1:2">
      <c r="A4050" t="str">
        <f>Input!U4054</f>
        <v>15-nov-2019</v>
      </c>
      <c r="B4050" s="25">
        <f>Input!Y4054</f>
        <v>31417.300000000341</v>
      </c>
    </row>
    <row r="4051" spans="1:2">
      <c r="A4051" t="str">
        <f>Input!U4055</f>
        <v>15-nov-2019</v>
      </c>
      <c r="B4051" s="25">
        <f>Input!Y4055</f>
        <v>31384.500000000342</v>
      </c>
    </row>
    <row r="4052" spans="1:2">
      <c r="A4052" t="str">
        <f>Input!U4056</f>
        <v>18-nov-2019</v>
      </c>
      <c r="B4052" s="25">
        <f>Input!Y4056</f>
        <v>31341.900000000343</v>
      </c>
    </row>
    <row r="4053" spans="1:2">
      <c r="A4053" t="str">
        <f>Input!U4057</f>
        <v>18-nov-2019</v>
      </c>
      <c r="B4053" s="25">
        <f>Input!Y4057</f>
        <v>31352.100000000344</v>
      </c>
    </row>
    <row r="4054" spans="1:2">
      <c r="A4054" t="str">
        <f>Input!U4058</f>
        <v>18-nov-2019</v>
      </c>
      <c r="B4054" s="25">
        <f>Input!Y4058</f>
        <v>31284.300000000345</v>
      </c>
    </row>
    <row r="4055" spans="1:2">
      <c r="A4055" t="str">
        <f>Input!U4059</f>
        <v>18-nov-2019</v>
      </c>
      <c r="B4055" s="25">
        <f>Input!Y4059</f>
        <v>31241.700000000346</v>
      </c>
    </row>
    <row r="4056" spans="1:2">
      <c r="A4056" t="str">
        <f>Input!U4060</f>
        <v>19-nov-2019</v>
      </c>
      <c r="B4056" s="25">
        <f>Input!Y4060</f>
        <v>31491.900000000347</v>
      </c>
    </row>
    <row r="4057" spans="1:2">
      <c r="A4057" t="str">
        <f>Input!U4061</f>
        <v>20-nov-2019</v>
      </c>
      <c r="B4057" s="25">
        <f>Input!Y4061</f>
        <v>31547.300000000349</v>
      </c>
    </row>
    <row r="4058" spans="1:2">
      <c r="A4058" t="str">
        <f>Input!U4062</f>
        <v>21-nov-2019</v>
      </c>
      <c r="B4058" s="25">
        <f>Input!Y4062</f>
        <v>31607.100000000348</v>
      </c>
    </row>
    <row r="4059" spans="1:2">
      <c r="A4059" t="str">
        <f>Input!U4063</f>
        <v>21-nov-2019</v>
      </c>
      <c r="B4059" s="25">
        <f>Input!Y4063</f>
        <v>31674.000000000349</v>
      </c>
    </row>
    <row r="4060" spans="1:2">
      <c r="A4060" t="str">
        <f>Input!U4064</f>
        <v>22-nov-2019</v>
      </c>
      <c r="B4060" s="25">
        <f>Input!Y4064</f>
        <v>31649.500000000349</v>
      </c>
    </row>
    <row r="4061" spans="1:2">
      <c r="A4061" t="str">
        <f>Input!U4065</f>
        <v>22-nov-2019</v>
      </c>
      <c r="B4061" s="25">
        <f>Input!Y4065</f>
        <v>31659.600000000348</v>
      </c>
    </row>
    <row r="4062" spans="1:2">
      <c r="A4062" t="str">
        <f>Input!U4066</f>
        <v>22-nov-2019</v>
      </c>
      <c r="B4062" s="25">
        <f>Input!Y4066</f>
        <v>31659.200000000346</v>
      </c>
    </row>
    <row r="4063" spans="1:2">
      <c r="A4063" t="str">
        <f>Input!U4067</f>
        <v>22-nov-2019</v>
      </c>
      <c r="B4063" s="25">
        <f>Input!Y4067</f>
        <v>31577.600000000348</v>
      </c>
    </row>
    <row r="4064" spans="1:2">
      <c r="A4064" t="str">
        <f>Input!U4068</f>
        <v>22-nov-2019</v>
      </c>
      <c r="B4064" s="25">
        <f>Input!Y4068</f>
        <v>31578.500000000349</v>
      </c>
    </row>
    <row r="4065" spans="1:2">
      <c r="A4065" t="str">
        <f>Input!U4069</f>
        <v>22-nov-2019</v>
      </c>
      <c r="B4065" s="25">
        <f>Input!Y4069</f>
        <v>31598.70000000035</v>
      </c>
    </row>
    <row r="4066" spans="1:2">
      <c r="A4066" t="str">
        <f>Input!U4070</f>
        <v>22-nov-2019</v>
      </c>
      <c r="B4066" s="25">
        <f>Input!Y4070</f>
        <v>31536.100000000351</v>
      </c>
    </row>
    <row r="4067" spans="1:2">
      <c r="A4067" t="str">
        <f>Input!U4071</f>
        <v>25-nov-2019</v>
      </c>
      <c r="B4067" s="25">
        <f>Input!Y4071</f>
        <v>31496.300000000352</v>
      </c>
    </row>
    <row r="4068" spans="1:2">
      <c r="A4068" t="str">
        <f>Input!U4072</f>
        <v>26-nov-2019</v>
      </c>
      <c r="B4068" s="25">
        <f>Input!Y4072</f>
        <v>31500.200000000354</v>
      </c>
    </row>
    <row r="4069" spans="1:2">
      <c r="A4069" t="str">
        <f>Input!U4073</f>
        <v>27-nov-2019</v>
      </c>
      <c r="B4069" s="25">
        <f>Input!Y4073</f>
        <v>31502.400000000354</v>
      </c>
    </row>
    <row r="4070" spans="1:2">
      <c r="A4070" t="str">
        <f>Input!U4074</f>
        <v>27-nov-2019</v>
      </c>
      <c r="B4070" s="25">
        <f>Input!Y4074</f>
        <v>31465.300000000356</v>
      </c>
    </row>
    <row r="4071" spans="1:2">
      <c r="A4071" t="str">
        <f>Input!U4075</f>
        <v>27-nov-2019</v>
      </c>
      <c r="B4071" s="25">
        <f>Input!Y4075</f>
        <v>31454.700000000357</v>
      </c>
    </row>
    <row r="4072" spans="1:2">
      <c r="A4072" t="str">
        <f>Input!U4076</f>
        <v>28-nov-2019</v>
      </c>
      <c r="B4072" s="25">
        <f>Input!Y4076</f>
        <v>31494.700000000357</v>
      </c>
    </row>
    <row r="4073" spans="1:2">
      <c r="A4073" t="str">
        <f>Input!U4077</f>
        <v>29-nov-2019</v>
      </c>
      <c r="B4073" s="25">
        <f>Input!Y4077</f>
        <v>31503.300000000356</v>
      </c>
    </row>
    <row r="4074" spans="1:2">
      <c r="A4074" t="str">
        <f>Input!U4078</f>
        <v>29-nov-2019</v>
      </c>
      <c r="B4074" s="25">
        <f>Input!Y4078</f>
        <v>31519.100000000355</v>
      </c>
    </row>
    <row r="4075" spans="1:2">
      <c r="A4075" t="str">
        <f>Input!U4079</f>
        <v>29-nov-2019</v>
      </c>
      <c r="B4075" s="25">
        <f>Input!Y4079</f>
        <v>31526.700000000354</v>
      </c>
    </row>
    <row r="4076" spans="1:2">
      <c r="A4076" t="str">
        <f>Input!U4080</f>
        <v xml:space="preserve">2-dic-2019 </v>
      </c>
      <c r="B4076" s="25">
        <f>Input!Y4080</f>
        <v>31499.900000000354</v>
      </c>
    </row>
    <row r="4077" spans="1:2">
      <c r="A4077" t="str">
        <f>Input!U4081</f>
        <v xml:space="preserve">2-dic-2019 </v>
      </c>
      <c r="B4077" s="25">
        <f>Input!Y4081</f>
        <v>31184.000000000353</v>
      </c>
    </row>
    <row r="4078" spans="1:2">
      <c r="A4078" t="str">
        <f>Input!U4082</f>
        <v xml:space="preserve">3-dic-2019 </v>
      </c>
      <c r="B4078" s="25">
        <f>Input!Y4082</f>
        <v>31202.600000000351</v>
      </c>
    </row>
    <row r="4079" spans="1:2">
      <c r="A4079" t="str">
        <f>Input!U4083</f>
        <v xml:space="preserve">3-dic-2019 </v>
      </c>
      <c r="B4079" s="25">
        <f>Input!Y4083</f>
        <v>31190.600000000351</v>
      </c>
    </row>
    <row r="4080" spans="1:2">
      <c r="A4080" t="str">
        <f>Input!U4084</f>
        <v xml:space="preserve">3-dic-2019 </v>
      </c>
      <c r="B4080" s="25">
        <f>Input!Y4084</f>
        <v>31281.000000000353</v>
      </c>
    </row>
    <row r="4081" spans="1:2">
      <c r="A4081" t="str">
        <f>Input!U4085</f>
        <v xml:space="preserve">3-dic-2019 </v>
      </c>
      <c r="B4081" s="25">
        <f>Input!Y4085</f>
        <v>31260.200000000354</v>
      </c>
    </row>
    <row r="4082" spans="1:2">
      <c r="A4082" t="str">
        <f>Input!U4086</f>
        <v xml:space="preserve">4-dic-2019 </v>
      </c>
      <c r="B4082" s="25">
        <f>Input!Y4086</f>
        <v>31272.200000000354</v>
      </c>
    </row>
    <row r="4083" spans="1:2">
      <c r="A4083" t="str">
        <f>Input!U4087</f>
        <v xml:space="preserve">5-dic-2019 </v>
      </c>
      <c r="B4083" s="25">
        <f>Input!Y4087</f>
        <v>31215.700000000354</v>
      </c>
    </row>
    <row r="4084" spans="1:2">
      <c r="A4084" t="str">
        <f>Input!U4088</f>
        <v xml:space="preserve">5-dic-2019 </v>
      </c>
      <c r="B4084" s="25">
        <f>Input!Y4088</f>
        <v>31313.300000000352</v>
      </c>
    </row>
    <row r="4085" spans="1:2">
      <c r="A4085" t="str">
        <f>Input!U4089</f>
        <v xml:space="preserve">5-dic-2019 </v>
      </c>
      <c r="B4085" s="25">
        <f>Input!Y4089</f>
        <v>31282.100000000351</v>
      </c>
    </row>
    <row r="4086" spans="1:2">
      <c r="A4086" t="str">
        <f>Input!U4090</f>
        <v xml:space="preserve">6-dic-2019 </v>
      </c>
      <c r="B4086" s="25">
        <f>Input!Y4090</f>
        <v>31360.400000000351</v>
      </c>
    </row>
    <row r="4087" spans="1:2">
      <c r="A4087" t="str">
        <f>Input!U4091</f>
        <v xml:space="preserve">6-dic-2019 </v>
      </c>
      <c r="B4087" s="25">
        <f>Input!Y4091</f>
        <v>31306.600000000351</v>
      </c>
    </row>
    <row r="4088" spans="1:2">
      <c r="A4088" t="str">
        <f>Input!U4092</f>
        <v xml:space="preserve">9-dic-2019 </v>
      </c>
      <c r="B4088" s="25">
        <f>Input!Y4092</f>
        <v>31259.800000000352</v>
      </c>
    </row>
    <row r="4089" spans="1:2">
      <c r="A4089" t="str">
        <f>Input!U4093</f>
        <v>10-dic-2019</v>
      </c>
      <c r="B4089" s="25">
        <f>Input!Y4093</f>
        <v>31357.300000000352</v>
      </c>
    </row>
    <row r="4090" spans="1:2">
      <c r="A4090" t="str">
        <f>Input!U4094</f>
        <v>10-dic-2019</v>
      </c>
      <c r="B4090" s="25">
        <f>Input!Y4094</f>
        <v>31458.500000000353</v>
      </c>
    </row>
    <row r="4091" spans="1:2">
      <c r="A4091" t="str">
        <f>Input!U4095</f>
        <v>11-dic-2019</v>
      </c>
      <c r="B4091" s="25">
        <f>Input!Y4095</f>
        <v>31449.300000000352</v>
      </c>
    </row>
    <row r="4092" spans="1:2">
      <c r="A4092" t="str">
        <f>Input!U4096</f>
        <v>11-dic-2019</v>
      </c>
      <c r="B4092" s="25">
        <f>Input!Y4096</f>
        <v>31369.300000000352</v>
      </c>
    </row>
    <row r="4093" spans="1:2">
      <c r="A4093" t="str">
        <f>Input!U4097</f>
        <v>12-dic-2019</v>
      </c>
      <c r="B4093" s="25">
        <f>Input!Y4097</f>
        <v>31332.500000000353</v>
      </c>
    </row>
    <row r="4094" spans="1:2">
      <c r="A4094" t="str">
        <f>Input!U4098</f>
        <v>12-dic-2019</v>
      </c>
      <c r="B4094" s="25">
        <f>Input!Y4098</f>
        <v>31210.900000000354</v>
      </c>
    </row>
    <row r="4095" spans="1:2">
      <c r="A4095" t="str">
        <f>Input!U4099</f>
        <v>12-dic-2019</v>
      </c>
      <c r="B4095" s="25">
        <f>Input!Y4099</f>
        <v>31242.100000000355</v>
      </c>
    </row>
    <row r="4096" spans="1:2">
      <c r="A4096" t="str">
        <f>Input!U4100</f>
        <v>13-dic-2019</v>
      </c>
      <c r="B4096" s="25">
        <f>Input!Y4100</f>
        <v>31400.100000000355</v>
      </c>
    </row>
    <row r="4097" spans="1:2">
      <c r="A4097" t="str">
        <f>Input!U4101</f>
        <v>13-dic-2019</v>
      </c>
      <c r="B4097" s="25">
        <f>Input!Y4101</f>
        <v>31397.300000000356</v>
      </c>
    </row>
    <row r="4098" spans="1:2">
      <c r="A4098" t="str">
        <f>Input!U4102</f>
        <v>17-dic-2019</v>
      </c>
      <c r="B4098" s="25">
        <f>Input!Y4102</f>
        <v>31385.700000000357</v>
      </c>
    </row>
    <row r="4099" spans="1:2">
      <c r="A4099" t="str">
        <f>Input!U4103</f>
        <v>17-dic-2019</v>
      </c>
      <c r="B4099" s="25">
        <f>Input!Y4103</f>
        <v>31419.100000000359</v>
      </c>
    </row>
    <row r="4100" spans="1:2">
      <c r="A4100" t="str">
        <f>Input!U4104</f>
        <v>17-dic-2019</v>
      </c>
      <c r="B4100" s="25">
        <f>Input!Y4104</f>
        <v>31447.300000000359</v>
      </c>
    </row>
    <row r="4101" spans="1:2">
      <c r="A4101" t="str">
        <f>Input!U4105</f>
        <v>18-dic-2019</v>
      </c>
      <c r="B4101" s="25">
        <f>Input!Y4105</f>
        <v>31495.50000000036</v>
      </c>
    </row>
    <row r="4102" spans="1:2">
      <c r="A4102" t="str">
        <f>Input!U4106</f>
        <v>19-dic-2019</v>
      </c>
      <c r="B4102" s="25">
        <f>Input!Y4106</f>
        <v>31440.00000000036</v>
      </c>
    </row>
    <row r="4103" spans="1:2">
      <c r="A4103" t="str">
        <f>Input!U4107</f>
        <v>19-dic-2019</v>
      </c>
      <c r="B4103" s="25">
        <f>Input!Y4107</f>
        <v>31440.900000000362</v>
      </c>
    </row>
    <row r="4104" spans="1:2">
      <c r="A4104" t="str">
        <f>Input!U4108</f>
        <v>19-dic-2019</v>
      </c>
      <c r="B4104" s="25">
        <f>Input!Y4108</f>
        <v>31374.100000000362</v>
      </c>
    </row>
    <row r="4105" spans="1:2">
      <c r="A4105" t="str">
        <f>Input!U4109</f>
        <v>19-dic-2019</v>
      </c>
      <c r="B4105" s="25">
        <f>Input!Y4109</f>
        <v>31409.800000000363</v>
      </c>
    </row>
    <row r="4106" spans="1:2">
      <c r="A4106" t="str">
        <f>Input!U4110</f>
        <v>19-dic-2019</v>
      </c>
      <c r="B4106" s="25">
        <f>Input!Y4110</f>
        <v>31482.100000000362</v>
      </c>
    </row>
    <row r="4107" spans="1:2">
      <c r="A4107" t="str">
        <f>Input!U4111</f>
        <v>19-dic-2019</v>
      </c>
      <c r="B4107" s="25">
        <f>Input!Y4111</f>
        <v>31478.700000000361</v>
      </c>
    </row>
    <row r="4108" spans="1:2">
      <c r="A4108" t="str">
        <f>Input!U4112</f>
        <v>19-dic-2019</v>
      </c>
      <c r="B4108" s="25">
        <f>Input!Y4112</f>
        <v>31499.50000000036</v>
      </c>
    </row>
    <row r="4109" spans="1:2">
      <c r="A4109" t="str">
        <f>Input!U4113</f>
        <v>20-dic-2019</v>
      </c>
      <c r="B4109" s="25">
        <f>Input!Y4113</f>
        <v>31536.50000000036</v>
      </c>
    </row>
    <row r="4110" spans="1:2">
      <c r="A4110" t="str">
        <f>Input!U4114</f>
        <v>23-dic-2019</v>
      </c>
      <c r="B4110" s="25">
        <f>Input!Y4114</f>
        <v>31521.600000000359</v>
      </c>
    </row>
    <row r="4111" spans="1:2">
      <c r="A4111" t="str">
        <f>Input!U4115</f>
        <v>23-dic-2019</v>
      </c>
      <c r="B4111" s="25">
        <f>Input!Y4115</f>
        <v>31494.600000000359</v>
      </c>
    </row>
    <row r="4112" spans="1:2">
      <c r="A4112" t="str">
        <f>Input!U4116</f>
        <v>23-dic-2019</v>
      </c>
      <c r="B4112" s="25">
        <f>Input!Y4116</f>
        <v>31463.400000000358</v>
      </c>
    </row>
    <row r="4113" spans="1:2">
      <c r="A4113" t="str">
        <f>Input!U4117</f>
        <v>26-dic-2019</v>
      </c>
      <c r="B4113" s="25">
        <f>Input!Y4117</f>
        <v>31512.100000000359</v>
      </c>
    </row>
    <row r="4114" spans="1:2">
      <c r="A4114" t="str">
        <f>Input!U4118</f>
        <v>27-dic-2019</v>
      </c>
      <c r="B4114" s="25">
        <f>Input!Y4118</f>
        <v>31575.50000000036</v>
      </c>
    </row>
    <row r="4115" spans="1:2">
      <c r="A4115" t="str">
        <f>Input!U4119</f>
        <v>27-dic-2019</v>
      </c>
      <c r="B4115" s="25">
        <f>Input!Y4119</f>
        <v>31547.50000000036</v>
      </c>
    </row>
    <row r="4116" spans="1:2">
      <c r="A4116" t="str">
        <f>Input!U4120</f>
        <v>30-dic-2019</v>
      </c>
      <c r="B4116" s="25">
        <f>Input!Y4120</f>
        <v>31676.00000000036</v>
      </c>
    </row>
    <row r="4117" spans="1:2">
      <c r="A4117" t="str">
        <f>Input!U4121</f>
        <v>31-dic-2019</v>
      </c>
      <c r="B4117" s="25">
        <f>Input!Y4121</f>
        <v>31638.200000000361</v>
      </c>
    </row>
    <row r="4118" spans="1:2">
      <c r="A4118" t="str">
        <f>Input!U4122</f>
        <v>31-dic-2019</v>
      </c>
      <c r="B4118" s="25">
        <f>Input!Y4122</f>
        <v>31605.700000000361</v>
      </c>
    </row>
    <row r="4119" spans="1:2">
      <c r="A4119" t="str">
        <f>Input!U4123</f>
        <v>31-dic-2019</v>
      </c>
      <c r="B4119" s="25">
        <f>Input!Y4123</f>
        <v>31849.900000000362</v>
      </c>
    </row>
    <row r="4120" spans="1:2">
      <c r="A4120" t="str">
        <f>Input!U4124</f>
        <v xml:space="preserve">2-gen-2020 </v>
      </c>
      <c r="B4120" s="25">
        <f>Input!Y4124</f>
        <v>31901.00000000036</v>
      </c>
    </row>
    <row r="4121" spans="1:2">
      <c r="A4121" t="str">
        <f>Input!U4125</f>
        <v xml:space="preserve">3-gen-2020 </v>
      </c>
      <c r="B4121" s="25">
        <f>Input!Y4125</f>
        <v>31701.00000000036</v>
      </c>
    </row>
    <row r="4122" spans="1:2">
      <c r="A4122" t="str">
        <f>Input!U4126</f>
        <v xml:space="preserve">3-gen-2020 </v>
      </c>
      <c r="B4122" s="25">
        <f>Input!Y4126</f>
        <v>31698.00000000036</v>
      </c>
    </row>
    <row r="4123" spans="1:2">
      <c r="A4123" t="str">
        <f>Input!U4127</f>
        <v xml:space="preserve">3-gen-2020 </v>
      </c>
      <c r="B4123" s="25">
        <f>Input!Y4127</f>
        <v>31693.00000000036</v>
      </c>
    </row>
    <row r="4124" spans="1:2">
      <c r="A4124" t="str">
        <f>Input!U4128</f>
        <v xml:space="preserve">6-gen-2020 </v>
      </c>
      <c r="B4124" s="25">
        <f>Input!Y4128</f>
        <v>31798.200000000361</v>
      </c>
    </row>
    <row r="4125" spans="1:2">
      <c r="A4125" t="str">
        <f>Input!U4129</f>
        <v xml:space="preserve">6-gen-2020 </v>
      </c>
      <c r="B4125" s="25">
        <f>Input!Y4129</f>
        <v>31913.50000000036</v>
      </c>
    </row>
    <row r="4126" spans="1:2">
      <c r="A4126" t="str">
        <f>Input!U4130</f>
        <v xml:space="preserve">6-gen-2020 </v>
      </c>
      <c r="B4126" s="25">
        <f>Input!Y4130</f>
        <v>31980.700000000361</v>
      </c>
    </row>
    <row r="4127" spans="1:2">
      <c r="A4127" t="str">
        <f>Input!U4131</f>
        <v xml:space="preserve">7-gen-2020 </v>
      </c>
      <c r="B4127" s="25">
        <f>Input!Y4131</f>
        <v>31934.900000000362</v>
      </c>
    </row>
    <row r="4128" spans="1:2">
      <c r="A4128" t="str">
        <f>Input!U4132</f>
        <v xml:space="preserve">7-gen-2020 </v>
      </c>
      <c r="B4128" s="25">
        <f>Input!Y4132</f>
        <v>31915.100000000362</v>
      </c>
    </row>
    <row r="4129" spans="1:2">
      <c r="A4129" t="str">
        <f>Input!U4133</f>
        <v xml:space="preserve">7-gen-2020 </v>
      </c>
      <c r="B4129" s="25">
        <f>Input!Y4133</f>
        <v>31905.100000000362</v>
      </c>
    </row>
    <row r="4130" spans="1:2">
      <c r="A4130" t="str">
        <f>Input!U4134</f>
        <v xml:space="preserve">7-gen-2020 </v>
      </c>
      <c r="B4130" s="25">
        <f>Input!Y4134</f>
        <v>31825.100000000362</v>
      </c>
    </row>
    <row r="4131" spans="1:2">
      <c r="A4131" t="str">
        <f>Input!U4135</f>
        <v xml:space="preserve">9-gen-2020 </v>
      </c>
      <c r="B4131" s="25">
        <f>Input!Y4135</f>
        <v>31808.700000000361</v>
      </c>
    </row>
    <row r="4132" spans="1:2">
      <c r="A4132" t="str">
        <f>Input!U4136</f>
        <v>10-gen-2020</v>
      </c>
      <c r="B4132" s="25">
        <f>Input!Y4136</f>
        <v>31772.700000000361</v>
      </c>
    </row>
    <row r="4133" spans="1:2">
      <c r="A4133" t="str">
        <f>Input!U4137</f>
        <v>10-gen-2020</v>
      </c>
      <c r="B4133" s="25">
        <f>Input!Y4137</f>
        <v>31752.900000000362</v>
      </c>
    </row>
    <row r="4134" spans="1:2">
      <c r="A4134" t="str">
        <f>Input!U4138</f>
        <v>13-gen-2020</v>
      </c>
      <c r="B4134" s="25">
        <f>Input!Y4138</f>
        <v>31701.100000000362</v>
      </c>
    </row>
    <row r="4135" spans="1:2">
      <c r="A4135" t="str">
        <f>Input!U4139</f>
        <v>13-gen-2020</v>
      </c>
      <c r="B4135" s="25">
        <f>Input!Y4139</f>
        <v>31655.500000000364</v>
      </c>
    </row>
    <row r="4136" spans="1:2">
      <c r="A4136" t="str">
        <f>Input!U4140</f>
        <v>13-gen-2020</v>
      </c>
      <c r="B4136" s="25">
        <f>Input!Y4140</f>
        <v>31643.100000000362</v>
      </c>
    </row>
    <row r="4137" spans="1:2">
      <c r="A4137" t="str">
        <f>Input!U4141</f>
        <v>13-gen-2020</v>
      </c>
      <c r="B4137" s="25">
        <f>Input!Y4141</f>
        <v>31671.800000000363</v>
      </c>
    </row>
    <row r="4138" spans="1:2">
      <c r="A4138" t="str">
        <f>Input!U4142</f>
        <v>14-gen-2020</v>
      </c>
      <c r="B4138" s="25">
        <f>Input!Y4142</f>
        <v>31604.000000000364</v>
      </c>
    </row>
    <row r="4139" spans="1:2">
      <c r="A4139" t="str">
        <f>Input!U4143</f>
        <v>14-gen-2020</v>
      </c>
      <c r="B4139" s="25">
        <f>Input!Y4143</f>
        <v>31611.200000000365</v>
      </c>
    </row>
    <row r="4140" spans="1:2">
      <c r="A4140" t="str">
        <f>Input!U4144</f>
        <v>14-gen-2020</v>
      </c>
      <c r="B4140" s="25">
        <f>Input!Y4144</f>
        <v>31596.500000000364</v>
      </c>
    </row>
    <row r="4141" spans="1:2">
      <c r="A4141" t="str">
        <f>Input!U4145</f>
        <v>14-gen-2020</v>
      </c>
      <c r="B4141" s="25">
        <f>Input!Y4145</f>
        <v>31609.400000000365</v>
      </c>
    </row>
    <row r="4142" spans="1:2">
      <c r="A4142" t="str">
        <f>Input!U4146</f>
        <v>15-gen-2020</v>
      </c>
      <c r="B4142" s="25">
        <f>Input!Y4146</f>
        <v>31587.600000000366</v>
      </c>
    </row>
    <row r="4143" spans="1:2">
      <c r="A4143" t="str">
        <f>Input!U4147</f>
        <v>16-gen-2020</v>
      </c>
      <c r="B4143" s="25">
        <f>Input!Y4147</f>
        <v>31514.200000000365</v>
      </c>
    </row>
    <row r="4144" spans="1:2">
      <c r="A4144" t="str">
        <f>Input!U4148</f>
        <v>16-gen-2020</v>
      </c>
      <c r="B4144" s="25">
        <f>Input!Y4148</f>
        <v>31548.700000000365</v>
      </c>
    </row>
    <row r="4145" spans="1:2">
      <c r="A4145" t="str">
        <f>Input!U4149</f>
        <v>17-gen-2020</v>
      </c>
      <c r="B4145" s="25">
        <f>Input!Y4149</f>
        <v>31535.900000000365</v>
      </c>
    </row>
    <row r="4146" spans="1:2">
      <c r="A4146" t="str">
        <f>Input!U4150</f>
        <v>20-gen-2020</v>
      </c>
      <c r="B4146" s="25">
        <f>Input!Y4150</f>
        <v>31491.300000000367</v>
      </c>
    </row>
    <row r="4147" spans="1:2">
      <c r="A4147" t="str">
        <f>Input!U4151</f>
        <v>20-gen-2020</v>
      </c>
      <c r="B4147" s="25">
        <f>Input!Y4151</f>
        <v>31503.200000000368</v>
      </c>
    </row>
    <row r="4148" spans="1:2">
      <c r="A4148" t="str">
        <f>Input!U4152</f>
        <v>21-gen-2020</v>
      </c>
      <c r="B4148" s="25">
        <f>Input!Y4152</f>
        <v>31564.900000000369</v>
      </c>
    </row>
    <row r="4149" spans="1:2">
      <c r="A4149" t="str">
        <f>Input!U4153</f>
        <v>21-gen-2020</v>
      </c>
      <c r="B4149" s="25">
        <f>Input!Y4153</f>
        <v>31576.10000000037</v>
      </c>
    </row>
    <row r="4150" spans="1:2">
      <c r="A4150" t="str">
        <f>Input!U4154</f>
        <v>22-gen-2020</v>
      </c>
      <c r="B4150" s="25">
        <f>Input!Y4154</f>
        <v>31548.200000000368</v>
      </c>
    </row>
    <row r="4151" spans="1:2">
      <c r="A4151" t="str">
        <f>Input!U4155</f>
        <v>22-gen-2020</v>
      </c>
      <c r="B4151" s="25">
        <f>Input!Y4155</f>
        <v>31645.000000000367</v>
      </c>
    </row>
    <row r="4152" spans="1:2">
      <c r="A4152" t="str">
        <f>Input!U4156</f>
        <v>23-gen-2020</v>
      </c>
      <c r="B4152" s="25">
        <f>Input!Y4156</f>
        <v>31719.000000000367</v>
      </c>
    </row>
    <row r="4153" spans="1:2">
      <c r="A4153" t="str">
        <f>Input!U4157</f>
        <v>23-gen-2020</v>
      </c>
      <c r="B4153" s="25">
        <f>Input!Y4157</f>
        <v>31678.200000000368</v>
      </c>
    </row>
    <row r="4154" spans="1:2">
      <c r="A4154" t="str">
        <f>Input!U4158</f>
        <v>23-gen-2020</v>
      </c>
      <c r="B4154" s="25">
        <f>Input!Y4158</f>
        <v>31610.400000000369</v>
      </c>
    </row>
    <row r="4155" spans="1:2">
      <c r="A4155" t="str">
        <f>Input!U4159</f>
        <v>24-gen-2020</v>
      </c>
      <c r="B4155" s="25">
        <f>Input!Y4159</f>
        <v>31619.500000000367</v>
      </c>
    </row>
    <row r="4156" spans="1:2">
      <c r="A4156" t="str">
        <f>Input!U4160</f>
        <v>27-gen-2020</v>
      </c>
      <c r="B4156" s="25">
        <f>Input!Y4160</f>
        <v>31795.500000000367</v>
      </c>
    </row>
    <row r="4157" spans="1:2">
      <c r="A4157" t="str">
        <f>Input!U4161</f>
        <v>27-gen-2020</v>
      </c>
      <c r="B4157" s="25">
        <f>Input!Y4161</f>
        <v>31738.800000000367</v>
      </c>
    </row>
    <row r="4158" spans="1:2">
      <c r="A4158" t="str">
        <f>Input!U4162</f>
        <v>27-gen-2020</v>
      </c>
      <c r="B4158" s="25">
        <f>Input!Y4162</f>
        <v>31688.000000000367</v>
      </c>
    </row>
    <row r="4159" spans="1:2">
      <c r="A4159" t="str">
        <f>Input!U4163</f>
        <v>28-gen-2020</v>
      </c>
      <c r="B4159" s="25">
        <f>Input!Y4163</f>
        <v>31773.800000000367</v>
      </c>
    </row>
    <row r="4160" spans="1:2">
      <c r="A4160" t="str">
        <f>Input!U4164</f>
        <v>28-gen-2020</v>
      </c>
      <c r="B4160" s="25">
        <f>Input!Y4164</f>
        <v>31748.000000000367</v>
      </c>
    </row>
    <row r="4161" spans="1:2">
      <c r="A4161" t="str">
        <f>Input!U4165</f>
        <v>29-gen-2020</v>
      </c>
      <c r="B4161" s="25">
        <f>Input!Y4165</f>
        <v>31827.200000000368</v>
      </c>
    </row>
    <row r="4162" spans="1:2">
      <c r="A4162" t="str">
        <f>Input!U4166</f>
        <v>30-gen-2020</v>
      </c>
      <c r="B4162" s="25">
        <f>Input!Y4166</f>
        <v>31779.200000000368</v>
      </c>
    </row>
    <row r="4163" spans="1:2">
      <c r="A4163" t="str">
        <f>Input!U4167</f>
        <v>30-gen-2020</v>
      </c>
      <c r="B4163" s="25">
        <f>Input!Y4167</f>
        <v>31871.60000000037</v>
      </c>
    </row>
    <row r="4164" spans="1:2">
      <c r="A4164" t="str">
        <f>Input!U4168</f>
        <v>31-gen-2020</v>
      </c>
      <c r="B4164" s="25">
        <f>Input!Y4168</f>
        <v>32181.200000000368</v>
      </c>
    </row>
    <row r="4165" spans="1:2">
      <c r="A4165" t="str">
        <f>Input!U4169</f>
        <v>31-gen-2020</v>
      </c>
      <c r="B4165" s="25">
        <f>Input!Y4169</f>
        <v>32273.60000000037</v>
      </c>
    </row>
    <row r="4166" spans="1:2">
      <c r="A4166" t="str">
        <f>Input!U4170</f>
        <v xml:space="preserve">3-feb-2020 </v>
      </c>
      <c r="B4166" s="25">
        <f>Input!Y4170</f>
        <v>32157.400000000369</v>
      </c>
    </row>
    <row r="4167" spans="1:2">
      <c r="A4167" t="str">
        <f>Input!U4171</f>
        <v xml:space="preserve">4-feb-2020 </v>
      </c>
      <c r="B4167" s="25">
        <f>Input!Y4171</f>
        <v>32252.400000000369</v>
      </c>
    </row>
    <row r="4168" spans="1:2">
      <c r="A4168" t="str">
        <f>Input!U4172</f>
        <v xml:space="preserve">7-feb-2020 </v>
      </c>
      <c r="B4168" s="25">
        <f>Input!Y4172</f>
        <v>32171.80000000037</v>
      </c>
    </row>
    <row r="4169" spans="1:2">
      <c r="A4169" t="str">
        <f>Input!U4173</f>
        <v xml:space="preserve">7-feb-2020 </v>
      </c>
      <c r="B4169" s="25">
        <f>Input!Y4173</f>
        <v>32167.000000000371</v>
      </c>
    </row>
    <row r="4170" spans="1:2">
      <c r="A4170" t="str">
        <f>Input!U4174</f>
        <v>10-feb-2020</v>
      </c>
      <c r="B4170" s="25">
        <f>Input!Y4174</f>
        <v>32157.900000000373</v>
      </c>
    </row>
    <row r="4171" spans="1:2">
      <c r="A4171" t="str">
        <f>Input!U4175</f>
        <v>10-feb-2020</v>
      </c>
      <c r="B4171" s="25">
        <f>Input!Y4175</f>
        <v>32206.100000000373</v>
      </c>
    </row>
    <row r="4172" spans="1:2">
      <c r="A4172" t="str">
        <f>Input!U4176</f>
        <v>10-feb-2020</v>
      </c>
      <c r="B4172" s="25">
        <f>Input!Y4176</f>
        <v>32176.100000000373</v>
      </c>
    </row>
    <row r="4173" spans="1:2">
      <c r="A4173" t="str">
        <f>Input!U4177</f>
        <v>11-feb-2020</v>
      </c>
      <c r="B4173" s="25">
        <f>Input!Y4177</f>
        <v>32219.000000000375</v>
      </c>
    </row>
    <row r="4174" spans="1:2">
      <c r="A4174" t="str">
        <f>Input!U4178</f>
        <v>11-feb-2020</v>
      </c>
      <c r="B4174" s="25">
        <f>Input!Y4178</f>
        <v>32331.800000000374</v>
      </c>
    </row>
    <row r="4175" spans="1:2">
      <c r="A4175" t="str">
        <f>Input!U4179</f>
        <v>13-feb-2020</v>
      </c>
      <c r="B4175" s="25">
        <f>Input!Y4179</f>
        <v>32403.500000000375</v>
      </c>
    </row>
    <row r="4176" spans="1:2">
      <c r="A4176" t="str">
        <f>Input!U4180</f>
        <v>14-feb-2020</v>
      </c>
      <c r="B4176" s="25">
        <f>Input!Y4180</f>
        <v>32355.700000000375</v>
      </c>
    </row>
    <row r="4177" spans="1:2">
      <c r="A4177" t="str">
        <f>Input!U4181</f>
        <v>14-feb-2020</v>
      </c>
      <c r="B4177" s="25">
        <f>Input!Y4181</f>
        <v>32314.600000000377</v>
      </c>
    </row>
    <row r="4178" spans="1:2">
      <c r="A4178" t="str">
        <f>Input!U4182</f>
        <v>17-feb-2020</v>
      </c>
      <c r="B4178" s="25">
        <f>Input!Y4182</f>
        <v>32300.900000000376</v>
      </c>
    </row>
    <row r="4179" spans="1:2">
      <c r="A4179" t="str">
        <f>Input!U4183</f>
        <v>18-feb-2020</v>
      </c>
      <c r="B4179" s="25">
        <f>Input!Y4183</f>
        <v>32279.300000000378</v>
      </c>
    </row>
    <row r="4180" spans="1:2">
      <c r="A4180" t="str">
        <f>Input!U4184</f>
        <v>18-feb-2020</v>
      </c>
      <c r="B4180" s="25">
        <f>Input!Y4184</f>
        <v>32291.900000000376</v>
      </c>
    </row>
    <row r="4181" spans="1:2">
      <c r="A4181" t="str">
        <f>Input!U4185</f>
        <v>18-feb-2020</v>
      </c>
      <c r="B4181" s="25">
        <f>Input!Y4185</f>
        <v>32216.100000000377</v>
      </c>
    </row>
    <row r="4182" spans="1:2">
      <c r="A4182" t="str">
        <f>Input!U4186</f>
        <v>19-feb-2020</v>
      </c>
      <c r="B4182" s="25">
        <f>Input!Y4186</f>
        <v>32251.500000000378</v>
      </c>
    </row>
    <row r="4183" spans="1:2">
      <c r="A4183" t="str">
        <f>Input!U4187</f>
        <v>20-feb-2020</v>
      </c>
      <c r="B4183" s="25">
        <f>Input!Y4187</f>
        <v>32213.700000000379</v>
      </c>
    </row>
    <row r="4184" spans="1:2">
      <c r="A4184" t="str">
        <f>Input!U4188</f>
        <v>20-feb-2020</v>
      </c>
      <c r="B4184" s="25">
        <f>Input!Y4188</f>
        <v>32168.700000000379</v>
      </c>
    </row>
    <row r="4185" spans="1:2">
      <c r="A4185" t="str">
        <f>Input!U4189</f>
        <v>20-feb-2020</v>
      </c>
      <c r="B4185" s="25">
        <f>Input!Y4189</f>
        <v>32130.500000000378</v>
      </c>
    </row>
    <row r="4186" spans="1:2">
      <c r="A4186" t="str">
        <f>Input!U4190</f>
        <v>21-feb-2020</v>
      </c>
      <c r="B4186" s="25">
        <f>Input!Y4190</f>
        <v>32046.100000000377</v>
      </c>
    </row>
    <row r="4187" spans="1:2">
      <c r="A4187" t="str">
        <f>Input!U4191</f>
        <v>21-feb-2020</v>
      </c>
      <c r="B4187" s="25">
        <f>Input!Y4191</f>
        <v>31984.300000000378</v>
      </c>
    </row>
    <row r="4188" spans="1:2">
      <c r="A4188" t="str">
        <f>Input!U4192</f>
        <v>24-feb-2020</v>
      </c>
      <c r="B4188" s="25">
        <f>Input!Y4192</f>
        <v>31910.200000000379</v>
      </c>
    </row>
    <row r="4189" spans="1:2">
      <c r="A4189" t="str">
        <f>Input!U4193</f>
        <v>24-feb-2020</v>
      </c>
      <c r="B4189" s="25">
        <f>Input!Y4193</f>
        <v>32241.000000000378</v>
      </c>
    </row>
    <row r="4190" spans="1:2">
      <c r="A4190" t="str">
        <f>Input!U4194</f>
        <v>25-feb-2020</v>
      </c>
      <c r="B4190" s="25">
        <f>Input!Y4194</f>
        <v>32207.40000000038</v>
      </c>
    </row>
    <row r="4191" spans="1:2">
      <c r="A4191" t="str">
        <f>Input!U4195</f>
        <v>25-feb-2020</v>
      </c>
      <c r="B4191" s="25">
        <f>Input!Y4195</f>
        <v>32350.000000000378</v>
      </c>
    </row>
    <row r="4192" spans="1:2">
      <c r="A4192" t="str">
        <f>Input!U4196</f>
        <v>26-feb-2020</v>
      </c>
      <c r="B4192" s="25">
        <f>Input!Y4196</f>
        <v>32502.800000000378</v>
      </c>
    </row>
    <row r="4193" spans="1:2">
      <c r="A4193" t="str">
        <f>Input!U4197</f>
        <v>26-feb-2020</v>
      </c>
      <c r="B4193" s="25">
        <f>Input!Y4197</f>
        <v>32566.000000000378</v>
      </c>
    </row>
    <row r="4194" spans="1:2">
      <c r="A4194" t="str">
        <f>Input!U4198</f>
        <v>26-feb-2020</v>
      </c>
      <c r="B4194" s="25">
        <f>Input!Y4198</f>
        <v>32522.200000000379</v>
      </c>
    </row>
    <row r="4195" spans="1:2">
      <c r="A4195" t="str">
        <f>Input!U4199</f>
        <v>26-feb-2020</v>
      </c>
      <c r="B4195" s="25">
        <f>Input!Y4199</f>
        <v>32465.40000000038</v>
      </c>
    </row>
    <row r="4196" spans="1:2">
      <c r="A4196" t="str">
        <f>Input!U4200</f>
        <v>27-feb-2020</v>
      </c>
      <c r="B4196" s="25">
        <f>Input!Y4200</f>
        <v>32466.700000000379</v>
      </c>
    </row>
    <row r="4197" spans="1:2">
      <c r="A4197" t="str">
        <f>Input!U4201</f>
        <v>27-feb-2020</v>
      </c>
      <c r="B4197" s="25">
        <f>Input!Y4201</f>
        <v>32414.200000000379</v>
      </c>
    </row>
    <row r="4198" spans="1:2">
      <c r="A4198" t="str">
        <f>Input!U4202</f>
        <v>27-feb-2020</v>
      </c>
      <c r="B4198" s="25">
        <f>Input!Y4202</f>
        <v>32473.40000000038</v>
      </c>
    </row>
    <row r="4199" spans="1:2">
      <c r="A4199" t="str">
        <f>Input!U4203</f>
        <v>27-feb-2020</v>
      </c>
      <c r="B4199" s="25">
        <f>Input!Y4203</f>
        <v>32403.200000000379</v>
      </c>
    </row>
    <row r="4200" spans="1:2">
      <c r="A4200" t="str">
        <f>Input!U4204</f>
        <v>28-feb-2020</v>
      </c>
      <c r="B4200" s="25">
        <f>Input!Y4204</f>
        <v>32169.40000000038</v>
      </c>
    </row>
    <row r="4201" spans="1:2">
      <c r="A4201" t="str">
        <f>Input!U4205</f>
        <v>28-feb-2020</v>
      </c>
      <c r="B4201" s="25">
        <f>Input!Y4205</f>
        <v>32027.40000000038</v>
      </c>
    </row>
    <row r="4202" spans="1:2">
      <c r="A4202" t="str">
        <f>Input!U4206</f>
        <v xml:space="preserve">2-mar-2020 </v>
      </c>
      <c r="B4202" s="25">
        <f>Input!Y4206</f>
        <v>32328.000000000378</v>
      </c>
    </row>
    <row r="4203" spans="1:2">
      <c r="A4203" t="str">
        <f>Input!U4207</f>
        <v xml:space="preserve">2-mar-2020 </v>
      </c>
      <c r="B4203" s="25">
        <f>Input!Y4207</f>
        <v>32268.200000000379</v>
      </c>
    </row>
    <row r="4204" spans="1:2">
      <c r="A4204" t="str">
        <f>Input!U4208</f>
        <v xml:space="preserve">2-mar-2020 </v>
      </c>
      <c r="B4204" s="25">
        <f>Input!Y4208</f>
        <v>32276.90000000038</v>
      </c>
    </row>
    <row r="4205" spans="1:2">
      <c r="A4205" t="str">
        <f>Input!U4209</f>
        <v xml:space="preserve">2-mar-2020 </v>
      </c>
      <c r="B4205" s="25">
        <f>Input!Y4209</f>
        <v>32369.90000000038</v>
      </c>
    </row>
    <row r="4206" spans="1:2">
      <c r="A4206" t="str">
        <f>Input!U4210</f>
        <v xml:space="preserve">2-mar-2020 </v>
      </c>
      <c r="B4206" s="25">
        <f>Input!Y4210</f>
        <v>32306.100000000381</v>
      </c>
    </row>
    <row r="4207" spans="1:2">
      <c r="A4207" t="str">
        <f>Input!U4211</f>
        <v xml:space="preserve">2-mar-2020 </v>
      </c>
      <c r="B4207" s="25">
        <f>Input!Y4211</f>
        <v>32255.300000000381</v>
      </c>
    </row>
    <row r="4208" spans="1:2">
      <c r="A4208" t="str">
        <f>Input!U4212</f>
        <v xml:space="preserve">3-mar-2020 </v>
      </c>
      <c r="B4208" s="25">
        <f>Input!Y4212</f>
        <v>32055.300000000381</v>
      </c>
    </row>
    <row r="4209" spans="1:2">
      <c r="A4209" t="str">
        <f>Input!U4213</f>
        <v xml:space="preserve">3-mar-2020 </v>
      </c>
      <c r="B4209" s="25">
        <f>Input!Y4213</f>
        <v>32058.000000000382</v>
      </c>
    </row>
    <row r="4210" spans="1:2">
      <c r="A4210" t="str">
        <f>Input!U4214</f>
        <v xml:space="preserve">3-mar-2020 </v>
      </c>
      <c r="B4210" s="25">
        <f>Input!Y4214</f>
        <v>31950.800000000381</v>
      </c>
    </row>
    <row r="4211" spans="1:2">
      <c r="A4211" t="str">
        <f>Input!U4215</f>
        <v xml:space="preserve">3-mar-2020 </v>
      </c>
      <c r="B4211" s="25">
        <f>Input!Y4215</f>
        <v>32068.800000000381</v>
      </c>
    </row>
    <row r="4212" spans="1:2">
      <c r="A4212" t="str">
        <f>Input!U4216</f>
        <v xml:space="preserve">3-mar-2020 </v>
      </c>
      <c r="B4212" s="25">
        <f>Input!Y4216</f>
        <v>32294.000000000382</v>
      </c>
    </row>
    <row r="4213" spans="1:2">
      <c r="A4213" t="str">
        <f>Input!U4217</f>
        <v xml:space="preserve">3-mar-2020 </v>
      </c>
      <c r="B4213" s="25">
        <f>Input!Y4217</f>
        <v>32391.000000000382</v>
      </c>
    </row>
    <row r="4214" spans="1:2">
      <c r="A4214" t="str">
        <f>Input!U4218</f>
        <v xml:space="preserve">4-mar-2020 </v>
      </c>
      <c r="B4214" s="25">
        <f>Input!Y4218</f>
        <v>32191.000000000382</v>
      </c>
    </row>
    <row r="4215" spans="1:2">
      <c r="A4215" t="str">
        <f>Input!U4219</f>
        <v xml:space="preserve">4-mar-2020 </v>
      </c>
      <c r="B4215" s="25">
        <f>Input!Y4219</f>
        <v>32198.200000000383</v>
      </c>
    </row>
    <row r="4216" spans="1:2">
      <c r="A4216" t="str">
        <f>Input!U4220</f>
        <v xml:space="preserve">5-mar-2020 </v>
      </c>
      <c r="B4216" s="25">
        <f>Input!Y4220</f>
        <v>32492.600000000384</v>
      </c>
    </row>
    <row r="4217" spans="1:2">
      <c r="A4217" t="str">
        <f>Input!U4221</f>
        <v xml:space="preserve">5-mar-2020 </v>
      </c>
      <c r="B4217" s="25">
        <f>Input!Y4221</f>
        <v>32506.300000000385</v>
      </c>
    </row>
    <row r="4218" spans="1:2">
      <c r="A4218" t="str">
        <f>Input!U4222</f>
        <v xml:space="preserve">5-mar-2020 </v>
      </c>
      <c r="B4218" s="25">
        <f>Input!Y4222</f>
        <v>32376.000000000386</v>
      </c>
    </row>
    <row r="4219" spans="1:2">
      <c r="A4219" t="str">
        <f>Input!U4223</f>
        <v xml:space="preserve">5-mar-2020 </v>
      </c>
      <c r="B4219" s="25">
        <f>Input!Y4223</f>
        <v>32321.200000000386</v>
      </c>
    </row>
    <row r="4220" spans="1:2">
      <c r="A4220" t="str">
        <f>Input!U4224</f>
        <v xml:space="preserve">5-mar-2020 </v>
      </c>
      <c r="B4220" s="25">
        <f>Input!Y4224</f>
        <v>32410.800000000385</v>
      </c>
    </row>
    <row r="4221" spans="1:2">
      <c r="A4221" t="str">
        <f>Input!U4225</f>
        <v xml:space="preserve">6-mar-2020 </v>
      </c>
      <c r="B4221" s="25">
        <f>Input!Y4225</f>
        <v>32703.200000000386</v>
      </c>
    </row>
    <row r="4222" spans="1:2">
      <c r="A4222" t="str">
        <f>Input!U4226</f>
        <v xml:space="preserve">6-mar-2020 </v>
      </c>
      <c r="B4222" s="25">
        <f>Input!Y4226</f>
        <v>32739.400000000387</v>
      </c>
    </row>
    <row r="4223" spans="1:2">
      <c r="A4223" t="str">
        <f>Input!U4227</f>
        <v xml:space="preserve">6-mar-2020 </v>
      </c>
      <c r="B4223" s="25">
        <f>Input!Y4227</f>
        <v>32539.400000000387</v>
      </c>
    </row>
    <row r="4224" spans="1:2">
      <c r="A4224" t="str">
        <f>Input!U4228</f>
        <v xml:space="preserve">6-mar-2020 </v>
      </c>
      <c r="B4224" s="25">
        <f>Input!Y4228</f>
        <v>32492.700000000386</v>
      </c>
    </row>
    <row r="4225" spans="1:2">
      <c r="A4225" t="str">
        <f>Input!U4229</f>
        <v xml:space="preserve">9-mar-2020 </v>
      </c>
      <c r="B4225" s="25">
        <f>Input!Y4229</f>
        <v>32582.200000000386</v>
      </c>
    </row>
    <row r="4226" spans="1:2">
      <c r="A4226" t="str">
        <f>Input!U4230</f>
        <v xml:space="preserve">9-mar-2020 </v>
      </c>
      <c r="B4226" s="25">
        <f>Input!Y4230</f>
        <v>32455.200000000386</v>
      </c>
    </row>
    <row r="4227" spans="1:2">
      <c r="A4227" t="str">
        <f>Input!U4231</f>
        <v xml:space="preserve">9-mar-2020 </v>
      </c>
      <c r="B4227" s="25">
        <f>Input!Y4231</f>
        <v>32535.200000000386</v>
      </c>
    </row>
    <row r="4228" spans="1:2">
      <c r="A4228" t="str">
        <f>Input!U4232</f>
        <v xml:space="preserve">9-mar-2020 </v>
      </c>
      <c r="B4228" s="25">
        <f>Input!Y4232</f>
        <v>32405.500000000386</v>
      </c>
    </row>
    <row r="4229" spans="1:2">
      <c r="A4229" t="str">
        <f>Input!U4233</f>
        <v xml:space="preserve">9-mar-2020 </v>
      </c>
      <c r="B4229" s="25">
        <f>Input!Y4233</f>
        <v>32381.700000000386</v>
      </c>
    </row>
    <row r="4230" spans="1:2">
      <c r="A4230" t="str">
        <f>Input!U4234</f>
        <v>10-mar-2020</v>
      </c>
      <c r="B4230" s="25">
        <f>Input!Y4234</f>
        <v>32389.700000000386</v>
      </c>
    </row>
    <row r="4231" spans="1:2">
      <c r="A4231" t="str">
        <f>Input!U4235</f>
        <v>10-mar-2020</v>
      </c>
      <c r="B4231" s="25">
        <f>Input!Y4235</f>
        <v>32509.500000000386</v>
      </c>
    </row>
    <row r="4232" spans="1:2">
      <c r="A4232" t="str">
        <f>Input!U4236</f>
        <v>10-mar-2020</v>
      </c>
      <c r="B4232" s="25">
        <f>Input!Y4236</f>
        <v>32538.700000000386</v>
      </c>
    </row>
    <row r="4233" spans="1:2">
      <c r="A4233" t="str">
        <f>Input!U4237</f>
        <v>11-mar-2020</v>
      </c>
      <c r="B4233" s="25">
        <f>Input!Y4237</f>
        <v>32605.700000000386</v>
      </c>
    </row>
    <row r="4234" spans="1:2">
      <c r="A4234" t="str">
        <f>Input!U4238</f>
        <v>11-mar-2020</v>
      </c>
      <c r="B4234" s="25">
        <f>Input!Y4238</f>
        <v>33005.70000000039</v>
      </c>
    </row>
    <row r="4235" spans="1:2">
      <c r="A4235" t="str">
        <f>Input!U4239</f>
        <v>11-mar-2020</v>
      </c>
      <c r="B4235" s="25">
        <f>Input!Y4239</f>
        <v>32911.000000000393</v>
      </c>
    </row>
    <row r="4236" spans="1:2">
      <c r="A4236" t="str">
        <f>Input!U4240</f>
        <v>11-mar-2020</v>
      </c>
      <c r="B4236" s="25">
        <f>Input!Y4240</f>
        <v>32923.20000000039</v>
      </c>
    </row>
    <row r="4237" spans="1:2">
      <c r="A4237" t="str">
        <f>Input!U4241</f>
        <v>11-mar-2020</v>
      </c>
      <c r="B4237" s="25">
        <f>Input!Y4241</f>
        <v>32984.500000000393</v>
      </c>
    </row>
    <row r="4238" spans="1:2">
      <c r="A4238" t="str">
        <f>Input!U4242</f>
        <v>12-mar-2020</v>
      </c>
      <c r="B4238" s="25">
        <f>Input!Y4242</f>
        <v>32995.500000000393</v>
      </c>
    </row>
    <row r="4239" spans="1:2">
      <c r="A4239" t="str">
        <f>Input!U4243</f>
        <v>12-mar-2020</v>
      </c>
      <c r="B4239" s="25">
        <f>Input!Y4243</f>
        <v>33240.900000000394</v>
      </c>
    </row>
    <row r="4240" spans="1:2">
      <c r="A4240" t="str">
        <f>Input!U4244</f>
        <v>16-mar-2020</v>
      </c>
      <c r="B4240" s="25">
        <f>Input!Y4244</f>
        <v>33397.900000000394</v>
      </c>
    </row>
    <row r="4241" spans="1:2">
      <c r="A4241" t="str">
        <f>Input!U4245</f>
        <v>17-mar-2020</v>
      </c>
      <c r="B4241" s="25">
        <f>Input!Y4245</f>
        <v>33420.400000000394</v>
      </c>
    </row>
    <row r="4242" spans="1:2">
      <c r="A4242" t="str">
        <f>Input!U4246</f>
        <v>17-mar-2020</v>
      </c>
      <c r="B4242" s="25">
        <f>Input!Y4246</f>
        <v>33368.600000000391</v>
      </c>
    </row>
    <row r="4243" spans="1:2">
      <c r="A4243" t="str">
        <f>Input!U4247</f>
        <v>17-mar-2020</v>
      </c>
      <c r="B4243" s="25">
        <f>Input!Y4247</f>
        <v>33587.600000000391</v>
      </c>
    </row>
    <row r="4244" spans="1:2">
      <c r="A4244" t="str">
        <f>Input!U4248</f>
        <v>18-mar-2020</v>
      </c>
      <c r="B4244" s="25">
        <f>Input!Y4248</f>
        <v>33508.400000000394</v>
      </c>
    </row>
    <row r="4245" spans="1:2">
      <c r="A4245" t="str">
        <f>Input!U4249</f>
        <v>18-mar-2020</v>
      </c>
      <c r="B4245" s="25">
        <f>Input!Y4249</f>
        <v>33512.000000000393</v>
      </c>
    </row>
    <row r="4246" spans="1:2">
      <c r="A4246" t="str">
        <f>Input!U4250</f>
        <v>18-mar-2020</v>
      </c>
      <c r="B4246" s="25">
        <f>Input!Y4250</f>
        <v>33405.800000000396</v>
      </c>
    </row>
    <row r="4247" spans="1:2">
      <c r="A4247" t="str">
        <f>Input!U4251</f>
        <v>18-mar-2020</v>
      </c>
      <c r="B4247" s="25">
        <f>Input!Y4251</f>
        <v>33088.100000000399</v>
      </c>
    </row>
    <row r="4248" spans="1:2">
      <c r="A4248" t="str">
        <f>Input!U4252</f>
        <v>18-mar-2020</v>
      </c>
      <c r="B4248" s="25">
        <f>Input!Y4252</f>
        <v>33112.300000000396</v>
      </c>
    </row>
    <row r="4249" spans="1:2">
      <c r="A4249" t="str">
        <f>Input!U4253</f>
        <v>19-mar-2020</v>
      </c>
      <c r="B4249" s="25">
        <f>Input!Y4253</f>
        <v>33126.500000000393</v>
      </c>
    </row>
    <row r="4250" spans="1:2">
      <c r="A4250" t="str">
        <f>Input!U4254</f>
        <v>19-mar-2020</v>
      </c>
      <c r="B4250" s="25">
        <f>Input!Y4254</f>
        <v>33224.500000000393</v>
      </c>
    </row>
    <row r="4251" spans="1:2">
      <c r="A4251" t="str">
        <f>Input!U4255</f>
        <v>20-mar-2020</v>
      </c>
      <c r="B4251" s="25">
        <f>Input!Y4255</f>
        <v>33077.800000000396</v>
      </c>
    </row>
    <row r="4252" spans="1:2">
      <c r="A4252" t="str">
        <f>Input!U4256</f>
        <v>20-mar-2020</v>
      </c>
      <c r="B4252" s="25">
        <f>Input!Y4256</f>
        <v>33243.000000000393</v>
      </c>
    </row>
    <row r="4253" spans="1:2">
      <c r="A4253" t="str">
        <f>Input!U4257</f>
        <v>20-mar-2020</v>
      </c>
      <c r="B4253" s="25">
        <f>Input!Y4257</f>
        <v>33395.20000000039</v>
      </c>
    </row>
    <row r="4254" spans="1:2">
      <c r="A4254" t="str">
        <f>Input!U4258</f>
        <v>23-mar-2020</v>
      </c>
      <c r="B4254" s="25">
        <f>Input!Y4258</f>
        <v>33795.20000000039</v>
      </c>
    </row>
    <row r="4255" spans="1:2">
      <c r="A4255" t="str">
        <f>Input!U4259</f>
        <v>24-mar-2020</v>
      </c>
      <c r="B4255" s="25">
        <f>Input!Y4259</f>
        <v>33734.400000000387</v>
      </c>
    </row>
    <row r="4256" spans="1:2">
      <c r="A4256" t="str">
        <f>Input!U4260</f>
        <v>25-mar-2020</v>
      </c>
      <c r="B4256" s="25">
        <f>Input!Y4260</f>
        <v>33827.600000000384</v>
      </c>
    </row>
    <row r="4257" spans="1:2">
      <c r="A4257" t="str">
        <f>Input!U4261</f>
        <v>26-mar-2020</v>
      </c>
      <c r="B4257" s="25">
        <f>Input!Y4261</f>
        <v>34197.900000000387</v>
      </c>
    </row>
    <row r="4258" spans="1:2">
      <c r="A4258" t="str">
        <f>Input!U4262</f>
        <v>26-mar-2020</v>
      </c>
      <c r="B4258" s="25">
        <f>Input!Y4262</f>
        <v>33997.900000000387</v>
      </c>
    </row>
    <row r="4259" spans="1:2">
      <c r="A4259" t="str">
        <f>Input!U4263</f>
        <v>26-mar-2020</v>
      </c>
      <c r="B4259" s="25">
        <f>Input!Y4263</f>
        <v>34126.500000000386</v>
      </c>
    </row>
    <row r="4260" spans="1:2">
      <c r="A4260" t="str">
        <f>Input!U4264</f>
        <v>26-mar-2020</v>
      </c>
      <c r="B4260" s="25">
        <f>Input!Y4264</f>
        <v>34290.700000000383</v>
      </c>
    </row>
    <row r="4261" spans="1:2">
      <c r="A4261" t="str">
        <f>Input!U4265</f>
        <v>26-mar-2020</v>
      </c>
      <c r="B4261" s="25">
        <f>Input!Y4265</f>
        <v>34334.200000000383</v>
      </c>
    </row>
    <row r="4262" spans="1:2">
      <c r="A4262" t="str">
        <f>Input!U4266</f>
        <v>27-mar-2020</v>
      </c>
      <c r="B4262" s="25">
        <f>Input!Y4266</f>
        <v>34481.000000000386</v>
      </c>
    </row>
    <row r="4263" spans="1:2">
      <c r="A4263" t="str">
        <f>Input!U4267</f>
        <v>27-mar-2020</v>
      </c>
      <c r="B4263" s="25">
        <f>Input!Y4267</f>
        <v>34414.500000000386</v>
      </c>
    </row>
    <row r="4264" spans="1:2">
      <c r="A4264" t="str">
        <f>Input!U4268</f>
        <v>30-mar-2020</v>
      </c>
      <c r="B4264" s="25">
        <f>Input!Y4268</f>
        <v>34425.000000000386</v>
      </c>
    </row>
    <row r="4265" spans="1:2">
      <c r="A4265" t="str">
        <f>Input!U4269</f>
        <v>30-mar-2020</v>
      </c>
      <c r="B4265" s="25">
        <f>Input!Y4269</f>
        <v>34359.200000000383</v>
      </c>
    </row>
    <row r="4266" spans="1:2">
      <c r="A4266" t="str">
        <f>Input!U4270</f>
        <v>30-mar-2020</v>
      </c>
      <c r="B4266" s="25">
        <f>Input!Y4270</f>
        <v>34494.600000000384</v>
      </c>
    </row>
    <row r="4267" spans="1:2">
      <c r="A4267" t="str">
        <f>Input!U4271</f>
        <v>31-mar-2020</v>
      </c>
      <c r="B4267" s="25">
        <f>Input!Y4271</f>
        <v>34745.200000000383</v>
      </c>
    </row>
    <row r="4268" spans="1:2">
      <c r="A4268" t="str">
        <f>Input!U4272</f>
        <v>31-mar-2020</v>
      </c>
      <c r="B4268" s="25">
        <f>Input!Y4272</f>
        <v>34865.200000000383</v>
      </c>
    </row>
    <row r="4269" spans="1:2">
      <c r="A4269" t="str">
        <f>Input!U4273</f>
        <v>31-mar-2020</v>
      </c>
      <c r="B4269" s="25">
        <f>Input!Y4273</f>
        <v>34878.000000000386</v>
      </c>
    </row>
    <row r="4270" spans="1:2">
      <c r="A4270" t="str">
        <f>Input!U4274</f>
        <v>31-mar-2020</v>
      </c>
      <c r="B4270" s="25">
        <f>Input!Y4274</f>
        <v>34686.400000000387</v>
      </c>
    </row>
    <row r="4271" spans="1:2">
      <c r="A4271" t="str">
        <f>Input!U4275</f>
        <v>31-mar-2020</v>
      </c>
      <c r="B4271" s="25">
        <f>Input!Y4275</f>
        <v>34728.900000000387</v>
      </c>
    </row>
    <row r="4272" spans="1:2">
      <c r="A4272" t="str">
        <f>Input!U4276</f>
        <v xml:space="preserve">1-apr-2020 </v>
      </c>
      <c r="B4272" s="25">
        <f>Input!Y4276</f>
        <v>34621.20000000039</v>
      </c>
    </row>
    <row r="4273" spans="1:2">
      <c r="A4273" t="str">
        <f>Input!U4277</f>
        <v xml:space="preserve">1-apr-2020 </v>
      </c>
      <c r="B4273" s="25">
        <f>Input!Y4277</f>
        <v>34623.000000000393</v>
      </c>
    </row>
    <row r="4274" spans="1:2">
      <c r="A4274" t="str">
        <f>Input!U4278</f>
        <v xml:space="preserve">1-apr-2020 </v>
      </c>
      <c r="B4274" s="25">
        <f>Input!Y4278</f>
        <v>34518.600000000391</v>
      </c>
    </row>
    <row r="4275" spans="1:2">
      <c r="A4275" t="str">
        <f>Input!U4279</f>
        <v xml:space="preserve">1-apr-2020 </v>
      </c>
      <c r="B4275" s="25">
        <f>Input!Y4279</f>
        <v>34514.300000000389</v>
      </c>
    </row>
    <row r="4276" spans="1:2">
      <c r="A4276" t="str">
        <f>Input!U4280</f>
        <v xml:space="preserve">1-apr-2020 </v>
      </c>
      <c r="B4276" s="25">
        <f>Input!Y4280</f>
        <v>34515.500000000386</v>
      </c>
    </row>
    <row r="4277" spans="1:2">
      <c r="A4277" t="str">
        <f>Input!U4281</f>
        <v xml:space="preserve">2-apr-2020 </v>
      </c>
      <c r="B4277" s="25">
        <f>Input!Y4281</f>
        <v>34430.800000000389</v>
      </c>
    </row>
    <row r="4278" spans="1:2">
      <c r="A4278" t="str">
        <f>Input!U4282</f>
        <v xml:space="preserve">2-apr-2020 </v>
      </c>
      <c r="B4278" s="25">
        <f>Input!Y4282</f>
        <v>34407.000000000386</v>
      </c>
    </row>
    <row r="4279" spans="1:2">
      <c r="A4279" t="str">
        <f>Input!U4283</f>
        <v xml:space="preserve">3-apr-2020 </v>
      </c>
      <c r="B4279" s="25">
        <f>Input!Y4283</f>
        <v>34386.200000000383</v>
      </c>
    </row>
    <row r="4280" spans="1:2">
      <c r="A4280" t="str">
        <f>Input!U4284</f>
        <v xml:space="preserve">3-apr-2020 </v>
      </c>
      <c r="B4280" s="25">
        <f>Input!Y4284</f>
        <v>34335.40000000038</v>
      </c>
    </row>
    <row r="4281" spans="1:2">
      <c r="A4281" t="str">
        <f>Input!U4285</f>
        <v xml:space="preserve">3-apr-2020 </v>
      </c>
      <c r="B4281" s="25">
        <f>Input!Y4285</f>
        <v>34294.90000000038</v>
      </c>
    </row>
    <row r="4282" spans="1:2">
      <c r="A4282" t="str">
        <f>Input!U4286</f>
        <v xml:space="preserve">3-apr-2020 </v>
      </c>
      <c r="B4282" s="25">
        <f>Input!Y4286</f>
        <v>34333.600000000377</v>
      </c>
    </row>
    <row r="4283" spans="1:2">
      <c r="A4283" t="str">
        <f>Input!U4287</f>
        <v xml:space="preserve">6-apr-2020 </v>
      </c>
      <c r="B4283" s="25">
        <f>Input!Y4287</f>
        <v>34464.800000000374</v>
      </c>
    </row>
    <row r="4284" spans="1:2">
      <c r="A4284" t="str">
        <f>Input!U4288</f>
        <v xml:space="preserve">7-apr-2020 </v>
      </c>
      <c r="B4284" s="25">
        <f>Input!Y4288</f>
        <v>34575.100000000377</v>
      </c>
    </row>
    <row r="4285" spans="1:2">
      <c r="A4285" t="str">
        <f>Input!U4289</f>
        <v xml:space="preserve">7-apr-2020 </v>
      </c>
      <c r="B4285" s="25">
        <f>Input!Y4289</f>
        <v>34737.300000000374</v>
      </c>
    </row>
    <row r="4286" spans="1:2">
      <c r="A4286" t="str">
        <f>Input!U4290</f>
        <v xml:space="preserve">7-apr-2020 </v>
      </c>
      <c r="B4286" s="25">
        <f>Input!Y4290</f>
        <v>34664.500000000371</v>
      </c>
    </row>
    <row r="4287" spans="1:2">
      <c r="A4287" t="str">
        <f>Input!U4291</f>
        <v xml:space="preserve">7-apr-2020 </v>
      </c>
      <c r="B4287" s="25">
        <f>Input!Y4291</f>
        <v>34604.300000000374</v>
      </c>
    </row>
    <row r="4288" spans="1:2">
      <c r="A4288" t="str">
        <f>Input!U4292</f>
        <v xml:space="preserve">7-apr-2020 </v>
      </c>
      <c r="B4288" s="25">
        <f>Input!Y4292</f>
        <v>34622.400000000373</v>
      </c>
    </row>
    <row r="4289" spans="1:2">
      <c r="A4289" t="str">
        <f>Input!U4293</f>
        <v xml:space="preserve">8-apr-2020 </v>
      </c>
      <c r="B4289" s="25">
        <f>Input!Y4293</f>
        <v>34550.000000000371</v>
      </c>
    </row>
    <row r="4290" spans="1:2">
      <c r="A4290" t="str">
        <f>Input!U4294</f>
        <v xml:space="preserve">8-apr-2020 </v>
      </c>
      <c r="B4290" s="25">
        <f>Input!Y4294</f>
        <v>34493.300000000374</v>
      </c>
    </row>
    <row r="4291" spans="1:2">
      <c r="A4291" t="str">
        <f>Input!U4295</f>
        <v xml:space="preserve">8-apr-2020 </v>
      </c>
      <c r="B4291" s="25">
        <f>Input!Y4295</f>
        <v>34342.900000000373</v>
      </c>
    </row>
    <row r="4292" spans="1:2">
      <c r="A4292" t="str">
        <f>Input!U4296</f>
        <v xml:space="preserve">9-apr-2020 </v>
      </c>
      <c r="B4292" s="25">
        <f>Input!Y4296</f>
        <v>34384.900000000373</v>
      </c>
    </row>
    <row r="4293" spans="1:2">
      <c r="A4293" t="str">
        <f>Input!U4297</f>
        <v xml:space="preserve">9-apr-2020 </v>
      </c>
      <c r="B4293" s="25">
        <f>Input!Y4297</f>
        <v>34473.500000000371</v>
      </c>
    </row>
    <row r="4294" spans="1:2">
      <c r="A4294" t="str">
        <f>Input!U4298</f>
        <v xml:space="preserve">9-apr-2020 </v>
      </c>
      <c r="B4294" s="25">
        <f>Input!Y4298</f>
        <v>34614.000000000371</v>
      </c>
    </row>
    <row r="4295" spans="1:2">
      <c r="A4295" t="str">
        <f>Input!U4299</f>
        <v xml:space="preserve">9-apr-2020 </v>
      </c>
      <c r="B4295" s="25">
        <f>Input!Y4299</f>
        <v>34615.500000000371</v>
      </c>
    </row>
    <row r="4296" spans="1:2">
      <c r="A4296" t="str">
        <f>Input!U4300</f>
        <v>13-apr-2020</v>
      </c>
      <c r="B4296" s="25">
        <f>Input!Y4300</f>
        <v>34692.500000000371</v>
      </c>
    </row>
    <row r="4297" spans="1:2">
      <c r="A4297" t="str">
        <f>Input!U4301</f>
        <v>14-apr-2020</v>
      </c>
      <c r="B4297" s="25">
        <f>Input!Y4301</f>
        <v>34619.700000000368</v>
      </c>
    </row>
    <row r="4298" spans="1:2">
      <c r="A4298" t="str">
        <f>Input!U4302</f>
        <v>14-apr-2020</v>
      </c>
      <c r="B4298" s="25">
        <f>Input!Y4302</f>
        <v>34550.700000000368</v>
      </c>
    </row>
    <row r="4299" spans="1:2">
      <c r="A4299" t="str">
        <f>Input!U4303</f>
        <v>14-apr-2020</v>
      </c>
      <c r="B4299" s="25">
        <f>Input!Y4303</f>
        <v>34479.900000000365</v>
      </c>
    </row>
    <row r="4300" spans="1:2">
      <c r="A4300" t="str">
        <f>Input!U4304</f>
        <v>14-apr-2020</v>
      </c>
      <c r="B4300" s="25">
        <f>Input!Y4304</f>
        <v>34509.300000000367</v>
      </c>
    </row>
    <row r="4301" spans="1:2">
      <c r="A4301" t="str">
        <f>Input!U4305</f>
        <v>16-apr-2020</v>
      </c>
      <c r="B4301" s="25">
        <f>Input!Y4305</f>
        <v>34410.300000000367</v>
      </c>
    </row>
    <row r="4302" spans="1:2">
      <c r="A4302" t="str">
        <f>Input!U4306</f>
        <v>16-apr-2020</v>
      </c>
      <c r="B4302" s="25">
        <f>Input!Y4306</f>
        <v>34482.500000000364</v>
      </c>
    </row>
    <row r="4303" spans="1:2">
      <c r="A4303" t="str">
        <f>Input!U4307</f>
        <v>17-apr-2020</v>
      </c>
      <c r="B4303" s="25">
        <f>Input!Y4307</f>
        <v>34542.100000000362</v>
      </c>
    </row>
    <row r="4304" spans="1:2">
      <c r="A4304" t="str">
        <f>Input!U4308</f>
        <v>17-apr-2020</v>
      </c>
      <c r="B4304" s="25">
        <f>Input!Y4308</f>
        <v>34493.500000000364</v>
      </c>
    </row>
    <row r="4305" spans="1:2">
      <c r="A4305" t="str">
        <f>Input!U4309</f>
        <v>17-apr-2020</v>
      </c>
      <c r="B4305" s="25">
        <f>Input!Y4309</f>
        <v>34498.900000000365</v>
      </c>
    </row>
    <row r="4306" spans="1:2">
      <c r="A4306" t="str">
        <f>Input!U4310</f>
        <v>20-apr-2020</v>
      </c>
      <c r="B4306" s="25">
        <f>Input!Y4310</f>
        <v>34669.100000000362</v>
      </c>
    </row>
    <row r="4307" spans="1:2">
      <c r="A4307" t="str">
        <f>Input!U4311</f>
        <v>20-apr-2020</v>
      </c>
      <c r="B4307" s="25">
        <f>Input!Y4311</f>
        <v>34469.100000000362</v>
      </c>
    </row>
    <row r="4308" spans="1:2">
      <c r="A4308" t="str">
        <f>Input!U4312</f>
        <v>20-apr-2020</v>
      </c>
      <c r="B4308" s="25">
        <f>Input!Y4312</f>
        <v>34613.400000000365</v>
      </c>
    </row>
    <row r="4309" spans="1:2">
      <c r="A4309" t="str">
        <f>Input!U4313</f>
        <v>21-apr-2020</v>
      </c>
      <c r="B4309" s="25">
        <f>Input!Y4313</f>
        <v>34575.000000000364</v>
      </c>
    </row>
    <row r="4310" spans="1:2">
      <c r="A4310" t="str">
        <f>Input!U4314</f>
        <v>21-apr-2020</v>
      </c>
      <c r="B4310" s="25">
        <f>Input!Y4314</f>
        <v>34399.500000000364</v>
      </c>
    </row>
    <row r="4311" spans="1:2">
      <c r="A4311" t="str">
        <f>Input!U4315</f>
        <v>21-apr-2020</v>
      </c>
      <c r="B4311" s="25">
        <f>Input!Y4315</f>
        <v>34426.900000000365</v>
      </c>
    </row>
    <row r="4312" spans="1:2">
      <c r="A4312" t="str">
        <f>Input!U4316</f>
        <v>22-apr-2020</v>
      </c>
      <c r="B4312" s="25">
        <f>Input!Y4316</f>
        <v>34449.600000000362</v>
      </c>
    </row>
    <row r="4313" spans="1:2">
      <c r="A4313" t="str">
        <f>Input!U4317</f>
        <v>22-apr-2020</v>
      </c>
      <c r="B4313" s="25">
        <f>Input!Y4317</f>
        <v>34410.800000000359</v>
      </c>
    </row>
    <row r="4314" spans="1:2">
      <c r="A4314" t="str">
        <f>Input!U4318</f>
        <v>23-apr-2020</v>
      </c>
      <c r="B4314" s="25">
        <f>Input!Y4318</f>
        <v>34370.200000000361</v>
      </c>
    </row>
    <row r="4315" spans="1:2">
      <c r="A4315" t="str">
        <f>Input!U4319</f>
        <v>23-apr-2020</v>
      </c>
      <c r="B4315" s="25">
        <f>Input!Y4319</f>
        <v>34507.500000000364</v>
      </c>
    </row>
    <row r="4316" spans="1:2">
      <c r="A4316" t="str">
        <f>Input!U4320</f>
        <v>23-apr-2020</v>
      </c>
      <c r="B4316" s="25">
        <f>Input!Y4320</f>
        <v>34507.800000000367</v>
      </c>
    </row>
    <row r="4317" spans="1:2">
      <c r="A4317" t="str">
        <f>Input!U4321</f>
        <v>23-apr-2020</v>
      </c>
      <c r="B4317" s="25">
        <f>Input!Y4321</f>
        <v>34592.000000000364</v>
      </c>
    </row>
    <row r="4318" spans="1:2">
      <c r="A4318" t="str">
        <f>Input!U4322</f>
        <v>23-apr-2020</v>
      </c>
      <c r="B4318" s="25">
        <f>Input!Y4322</f>
        <v>34531.000000000364</v>
      </c>
    </row>
    <row r="4319" spans="1:2">
      <c r="A4319" t="str">
        <f>Input!U4323</f>
        <v>23-apr-2020</v>
      </c>
      <c r="B4319" s="25">
        <f>Input!Y4323</f>
        <v>34444.700000000361</v>
      </c>
    </row>
    <row r="4320" spans="1:2">
      <c r="A4320" t="str">
        <f>Input!U4324</f>
        <v>24-apr-2020</v>
      </c>
      <c r="B4320" s="25">
        <f>Input!Y4324</f>
        <v>34439.900000000358</v>
      </c>
    </row>
    <row r="4321" spans="1:2">
      <c r="A4321" t="str">
        <f>Input!U4325</f>
        <v>24-apr-2020</v>
      </c>
      <c r="B4321" s="25">
        <f>Input!Y4325</f>
        <v>34428.100000000355</v>
      </c>
    </row>
    <row r="4322" spans="1:2">
      <c r="A4322" t="str">
        <f>Input!U4326</f>
        <v>24-apr-2020</v>
      </c>
      <c r="B4322" s="25">
        <f>Input!Y4326</f>
        <v>34575.600000000355</v>
      </c>
    </row>
    <row r="4323" spans="1:2">
      <c r="A4323" t="str">
        <f>Input!U4327</f>
        <v>27-apr-2020</v>
      </c>
      <c r="B4323" s="25">
        <f>Input!Y4327</f>
        <v>34601.600000000355</v>
      </c>
    </row>
    <row r="4324" spans="1:2">
      <c r="A4324" t="str">
        <f>Input!U4328</f>
        <v>27-apr-2020</v>
      </c>
      <c r="B4324" s="25">
        <f>Input!Y4328</f>
        <v>34664.800000000352</v>
      </c>
    </row>
    <row r="4325" spans="1:2">
      <c r="A4325" t="str">
        <f>Input!U4329</f>
        <v>29-apr-2020</v>
      </c>
      <c r="B4325" s="25">
        <f>Input!Y4329</f>
        <v>34932.500000000349</v>
      </c>
    </row>
    <row r="4326" spans="1:2">
      <c r="A4326" t="str">
        <f>Input!U4330</f>
        <v>30-apr-2020</v>
      </c>
      <c r="B4326" s="25">
        <f>Input!Y4330</f>
        <v>34674.700000000346</v>
      </c>
    </row>
    <row r="4327" spans="1:2">
      <c r="A4327" t="str">
        <f>Input!U4331</f>
        <v xml:space="preserve">1-mag-2020 </v>
      </c>
      <c r="B4327" s="25">
        <f>Input!Y4331</f>
        <v>34657.900000000343</v>
      </c>
    </row>
    <row r="4328" spans="1:2">
      <c r="A4328" t="str">
        <f>Input!U4332</f>
        <v xml:space="preserve">1-mag-2020 </v>
      </c>
      <c r="B4328" s="25">
        <f>Input!Y4332</f>
        <v>34614.100000000341</v>
      </c>
    </row>
    <row r="4329" spans="1:2">
      <c r="A4329" t="str">
        <f>Input!U4333</f>
        <v xml:space="preserve">4-mag-2020 </v>
      </c>
      <c r="B4329" s="25">
        <f>Input!Y4333</f>
        <v>34630.700000000339</v>
      </c>
    </row>
    <row r="4330" spans="1:2">
      <c r="A4330" t="str">
        <f>Input!U4334</f>
        <v xml:space="preserve">4-mag-2020 </v>
      </c>
      <c r="B4330" s="25">
        <f>Input!Y4334</f>
        <v>34597.200000000339</v>
      </c>
    </row>
    <row r="4331" spans="1:2">
      <c r="A4331" t="str">
        <f>Input!U4335</f>
        <v xml:space="preserve">4-mag-2020 </v>
      </c>
      <c r="B4331" s="25">
        <f>Input!Y4335</f>
        <v>34550.400000000336</v>
      </c>
    </row>
    <row r="4332" spans="1:2">
      <c r="A4332" t="str">
        <f>Input!U4336</f>
        <v xml:space="preserve">5-mag-2020 </v>
      </c>
      <c r="B4332" s="25">
        <f>Input!Y4336</f>
        <v>34535.600000000333</v>
      </c>
    </row>
    <row r="4333" spans="1:2">
      <c r="A4333" t="str">
        <f>Input!U4337</f>
        <v xml:space="preserve">6-mag-2020 </v>
      </c>
      <c r="B4333" s="25">
        <f>Input!Y4337</f>
        <v>34629.80000000033</v>
      </c>
    </row>
    <row r="4334" spans="1:2">
      <c r="A4334" t="str">
        <f>Input!U4338</f>
        <v xml:space="preserve">6-mag-2020 </v>
      </c>
      <c r="B4334" s="25">
        <f>Input!Y4338</f>
        <v>34561.000000000327</v>
      </c>
    </row>
    <row r="4335" spans="1:2">
      <c r="A4335" t="str">
        <f>Input!U4339</f>
        <v xml:space="preserve">6-mag-2020 </v>
      </c>
      <c r="B4335" s="25">
        <f>Input!Y4339</f>
        <v>34489.200000000325</v>
      </c>
    </row>
    <row r="4336" spans="1:2">
      <c r="A4336" t="str">
        <f>Input!U4340</f>
        <v xml:space="preserve">7-mag-2020 </v>
      </c>
      <c r="B4336" s="25">
        <f>Input!Y4340</f>
        <v>34498.000000000327</v>
      </c>
    </row>
    <row r="4337" spans="1:2">
      <c r="A4337" t="str">
        <f>Input!U4341</f>
        <v xml:space="preserve">7-mag-2020 </v>
      </c>
      <c r="B4337" s="25">
        <f>Input!Y4341</f>
        <v>34509.600000000326</v>
      </c>
    </row>
    <row r="4338" spans="1:2">
      <c r="A4338" t="str">
        <f>Input!U4342</f>
        <v xml:space="preserve">7-mag-2020 </v>
      </c>
      <c r="B4338" s="25">
        <f>Input!Y4342</f>
        <v>34621.800000000323</v>
      </c>
    </row>
    <row r="4339" spans="1:2">
      <c r="A4339" t="str">
        <f>Input!U4343</f>
        <v xml:space="preserve">8-mag-2020 </v>
      </c>
      <c r="B4339" s="25">
        <f>Input!Y4343</f>
        <v>34649.700000000325</v>
      </c>
    </row>
    <row r="4340" spans="1:2">
      <c r="A4340" t="str">
        <f>Input!U4344</f>
        <v xml:space="preserve">8-mag-2020 </v>
      </c>
      <c r="B4340" s="25">
        <f>Input!Y4344</f>
        <v>34622.900000000322</v>
      </c>
    </row>
    <row r="4341" spans="1:2">
      <c r="A4341" t="str">
        <f>Input!U4345</f>
        <v>11-mag-2020</v>
      </c>
      <c r="B4341" s="25">
        <f>Input!Y4345</f>
        <v>34538.50000000032</v>
      </c>
    </row>
    <row r="4342" spans="1:2">
      <c r="A4342" t="str">
        <f>Input!U4346</f>
        <v>11-mag-2020</v>
      </c>
      <c r="B4342" s="25">
        <f>Input!Y4346</f>
        <v>34558.600000000319</v>
      </c>
    </row>
    <row r="4343" spans="1:2">
      <c r="A4343" t="str">
        <f>Input!U4347</f>
        <v>12-mag-2020</v>
      </c>
      <c r="B4343" s="25">
        <f>Input!Y4347</f>
        <v>34593.00000000032</v>
      </c>
    </row>
    <row r="4344" spans="1:2">
      <c r="A4344" t="str">
        <f>Input!U4348</f>
        <v>12-mag-2020</v>
      </c>
      <c r="B4344" s="25">
        <f>Input!Y4348</f>
        <v>34540.200000000317</v>
      </c>
    </row>
    <row r="4345" spans="1:2">
      <c r="A4345" t="str">
        <f>Input!U4349</f>
        <v>12-mag-2020</v>
      </c>
      <c r="B4345" s="25">
        <f>Input!Y4349</f>
        <v>34549.300000000316</v>
      </c>
    </row>
    <row r="4346" spans="1:2">
      <c r="B4346" s="25"/>
    </row>
    <row r="4347" spans="1:2">
      <c r="B4347" s="25"/>
    </row>
    <row r="4348" spans="1:2">
      <c r="B4348" s="25"/>
    </row>
    <row r="4349" spans="1:2">
      <c r="B4349" s="25"/>
    </row>
    <row r="4350" spans="1:2">
      <c r="B4350" s="25"/>
    </row>
    <row r="4351" spans="1:2">
      <c r="B4351" s="25"/>
    </row>
    <row r="4352" spans="1:2">
      <c r="B4352" s="25"/>
    </row>
    <row r="4353" spans="2:2">
      <c r="B4353" s="25"/>
    </row>
    <row r="4354" spans="2:2">
      <c r="B4354" s="25"/>
    </row>
    <row r="4355" spans="2:2">
      <c r="B4355" s="2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Riepilogo</vt:lpstr>
      <vt:lpstr>Input</vt:lpstr>
      <vt:lpstr>Grafico Anno</vt:lpstr>
      <vt:lpstr>Grafico lineare</vt:lpstr>
      <vt:lpstr>Anno</vt:lpstr>
      <vt:lpstr>Importo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Gold</dc:creator>
  <cp:lastModifiedBy>Stefano</cp:lastModifiedBy>
  <cp:lastPrinted>2016-05-09T13:11:50Z</cp:lastPrinted>
  <dcterms:created xsi:type="dcterms:W3CDTF">2014-11-15T15:07:05Z</dcterms:created>
  <dcterms:modified xsi:type="dcterms:W3CDTF">2020-05-24T09:57:57Z</dcterms:modified>
</cp:coreProperties>
</file>